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8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10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Dados" sheetId="2" state="visible" r:id="rId4"/>
    <sheet name="Fusao" sheetId="3" state="visible" r:id="rId5"/>
    <sheet name="Avaliadores" sheetId="4" state="visible" r:id="rId6"/>
    <sheet name="Matriz" sheetId="5" state="visible" r:id="rId7"/>
    <sheet name="AHP_Gaussiano" sheetId="6" state="visible" r:id="rId8"/>
    <sheet name="Entropia" sheetId="7" state="visible" r:id="rId9"/>
    <sheet name="CRITIC" sheetId="8" state="visible" r:id="rId10"/>
    <sheet name="AHP_classico" sheetId="9" state="visible" r:id="rId11"/>
    <sheet name="Comparacao" sheetId="10" state="visible" r:id="rId12"/>
    <sheet name="Recodificacao" sheetId="11" state="visible" r:id="rId13"/>
    <sheet name="MonteCarlo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Erro-padrão da fonte, na unidade do critério. Vazio quando não informado.</t>
        </r>
      </text>
    </comment>
  </commentList>
</comments>
</file>

<file path=xl/sharedStrings.xml><?xml version="1.0" encoding="utf-8"?>
<sst xmlns="http://schemas.openxmlformats.org/spreadsheetml/2006/main" count="703" uniqueCount="256">
  <si>
    <t xml:space="preserve">Métodos multicritério: as contas passo a passo</t>
  </si>
  <si>
    <t xml:space="preserve">Planilha que acompanha o site. Mesmo exemplo misto: 4 alternativas, 3 critérios medidos e 2 avaliados por 6 pessoas.</t>
  </si>
  <si>
    <t xml:space="preserve">LEIA-ME</t>
  </si>
  <si>
    <t xml:space="preserve">ABAS, NA ORDEM DO CÁLCULO</t>
  </si>
  <si>
    <t xml:space="preserve">Dados</t>
  </si>
  <si>
    <t xml:space="preserve">Tabela longa de entrada: uma linha por observação (medição ou nota). Edite aqui.</t>
  </si>
  <si>
    <t xml:space="preserve">Fusao</t>
  </si>
  <si>
    <t xml:space="preserve">Funde as fontes de cada medição pela média ponderada pelo inverso da variância (passo de atualização do filtro de Kalman sem dinâmica).</t>
  </si>
  <si>
    <t xml:space="preserve">Avaliadores</t>
  </si>
  <si>
    <t xml:space="preserve">Corrige a severidade de cada avaliador (centra na média geral) e agrega as notas pela mediana.</t>
  </si>
  <si>
    <t xml:space="preserve">Matriz</t>
  </si>
  <si>
    <t xml:space="preserve">Matriz de decisão final, com origem, sentido e se a escala tem zero real.</t>
  </si>
  <si>
    <t xml:space="preserve">AHP_Gaussiano</t>
  </si>
  <si>
    <t xml:space="preserve">Pesos pelo coeficiente de variação da matriz normalizada por soma (Santos, Costa e Gomes, 2021).</t>
  </si>
  <si>
    <t xml:space="preserve">Entropia</t>
  </si>
  <si>
    <t xml:space="preserve">Pesos pela entropia de Shannon da matriz normalizada por soma.</t>
  </si>
  <si>
    <t xml:space="preserve">CRITIC</t>
  </si>
  <si>
    <t xml:space="preserve">Pesos pelo desvio-padrão da matriz mín-máx vezes a independência entre critérios (Diakoulaki et al., 1995).</t>
  </si>
  <si>
    <t xml:space="preserve">AHP_classico</t>
  </si>
  <si>
    <t xml:space="preserve">Pesos por comparação par a par dos critérios, com razão de consistência (Saaty, 1980).</t>
  </si>
  <si>
    <t xml:space="preserve">Comparacao</t>
  </si>
  <si>
    <t xml:space="preserve">Pesos e ranking de cada método lado a lado.</t>
  </si>
  <si>
    <t xml:space="preserve">Recodificacao</t>
  </si>
  <si>
    <t xml:space="preserve">Desloca as escalas sem zero real e mostra o efeito sobre AHP Gaussiano e CRITIC.</t>
  </si>
  <si>
    <t xml:space="preserve">MonteCarlo</t>
  </si>
  <si>
    <t xml:space="preserve">1.000 rodadas de CRITIC com bootstrap dos avaliadores e sorteio das medições. Tecle F9 para sortear de novo.</t>
  </si>
  <si>
    <t xml:space="preserve">CONVENÇÕES</t>
  </si>
  <si>
    <t xml:space="preserve">Célula azul-clara</t>
  </si>
  <si>
    <t xml:space="preserve">Valor de entrada: pode editar (estilo Vortex Entrada).</t>
  </si>
  <si>
    <t xml:space="preserve">Célula branca</t>
  </si>
  <si>
    <t xml:space="preserve">Fórmula ou ligação com outra aba: não edite (estilo Vortex Cálculo).</t>
  </si>
  <si>
    <t xml:space="preserve">Célula cinza com filetes</t>
  </si>
  <si>
    <t xml:space="preserve">Resultado principal, como pesos e notas agregadas (estilo Vortex Total).</t>
  </si>
  <si>
    <t xml:space="preserve">Cabeçalho azul</t>
  </si>
  <si>
    <t xml:space="preserve">Título de tabela (estilo Vortex Cabeçalho).</t>
  </si>
  <si>
    <t xml:space="preserve">OBSERVAÇÕES</t>
  </si>
  <si>
    <t xml:space="preserve">1</t>
  </si>
  <si>
    <t xml:space="preserve">O site calcula o autovetor do AHP clássico por iteração; aqui se usa a média geométrica das linhas, que coincide com o autovetor em matrizes consistentes e fica muito próxima nas demais.</t>
  </si>
  <si>
    <t xml:space="preserve">2</t>
  </si>
  <si>
    <t xml:space="preserve">Para trocar o exemplo pelos seus dados, mantenha 4 alternativas, 5 critérios e 6 avaliadores, ou estenda as fórmulas copiando linhas e colunas.</t>
  </si>
  <si>
    <t xml:space="preserve">3</t>
  </si>
  <si>
    <t xml:space="preserve">Funções usadas são compatíveis com Excel 2007 ou superior e LibreOffice.</t>
  </si>
  <si>
    <t xml:space="preserve">alternativa</t>
  </si>
  <si>
    <t xml:space="preserve">criterio</t>
  </si>
  <si>
    <t xml:space="preserve">valor</t>
  </si>
  <si>
    <t xml:space="preserve">fonte</t>
  </si>
  <si>
    <t xml:space="preserve">tipo</t>
  </si>
  <si>
    <t xml:space="preserve">sigma</t>
  </si>
  <si>
    <t xml:space="preserve">sentido</t>
  </si>
  <si>
    <t xml:space="preserve">Viaduto</t>
  </si>
  <si>
    <t xml:space="preserve">Custo de implantação (R$ mi)</t>
  </si>
  <si>
    <t xml:space="preserve">Orçamento SICRO</t>
  </si>
  <si>
    <t xml:space="preserve">dado</t>
  </si>
  <si>
    <t xml:space="preserve">custo</t>
  </si>
  <si>
    <t xml:space="preserve">Trincheira</t>
  </si>
  <si>
    <t xml:space="preserve">Rotatória</t>
  </si>
  <si>
    <t xml:space="preserve">Semáforo adaptativo</t>
  </si>
  <si>
    <t xml:space="preserve">Estimativa paramétrica</t>
  </si>
  <si>
    <t xml:space="preserve">Redução de sinistros (%)</t>
  </si>
  <si>
    <t xml:space="preserve">Fatores CMF da literatura</t>
  </si>
  <si>
    <t xml:space="preserve">beneficio</t>
  </si>
  <si>
    <t xml:space="preserve">Estudo antes-depois local</t>
  </si>
  <si>
    <t xml:space="preserve">Prazo de obra (meses)</t>
  </si>
  <si>
    <t xml:space="preserve">Cronograma</t>
  </si>
  <si>
    <t xml:space="preserve">Aceitação da vizinhança</t>
  </si>
  <si>
    <t xml:space="preserve">Avaliador 1</t>
  </si>
  <si>
    <t xml:space="preserve">avaliador</t>
  </si>
  <si>
    <t xml:space="preserve">Avaliador 2</t>
  </si>
  <si>
    <t xml:space="preserve">Avaliador 3</t>
  </si>
  <si>
    <t xml:space="preserve">Avaliador 4</t>
  </si>
  <si>
    <t xml:space="preserve">Avaliador 5</t>
  </si>
  <si>
    <t xml:space="preserve">Avaliador 6</t>
  </si>
  <si>
    <t xml:space="preserve">Conforto do pedestre</t>
  </si>
  <si>
    <t xml:space="preserve">Fusão das fontes de medição</t>
  </si>
  <si>
    <t xml:space="preserve">μ = Σ(wₖ·xₖ)/Σwₖ com wₖ = 1/σₖ²; erro-padrão = √(1/Σwₖ). Sem sigma em alguma fonte: média simples e desvio-padrão/√n.</t>
  </si>
  <si>
    <t xml:space="preserve">FUSÃO DE FONTES</t>
  </si>
  <si>
    <t xml:space="preserve">Critério</t>
  </si>
  <si>
    <t xml:space="preserve">Alternativa</t>
  </si>
  <si>
    <t xml:space="preserve">Fonte 1</t>
  </si>
  <si>
    <t xml:space="preserve">Valor 1</t>
  </si>
  <si>
    <t xml:space="preserve">σ 1</t>
  </si>
  <si>
    <t xml:space="preserve">Fonte 2</t>
  </si>
  <si>
    <t xml:space="preserve">Valor 2</t>
  </si>
  <si>
    <t xml:space="preserve">σ 2</t>
  </si>
  <si>
    <t xml:space="preserve">w 1 = 1/σ²</t>
  </si>
  <si>
    <t xml:space="preserve">w 2 = 1/σ²</t>
  </si>
  <si>
    <t xml:space="preserve">μ fundido</t>
  </si>
  <si>
    <t xml:space="preserve">Erro-padrão</t>
  </si>
  <si>
    <t xml:space="preserve">Erro-padrão vazio = fonte única sem sigma. No Monte Carlo, essas células recebem a incerteza padrão definida na aba MonteCarlo.</t>
  </si>
  <si>
    <t xml:space="preserve">Severidade e agregação das notas</t>
  </si>
  <si>
    <t xml:space="preserve">Nota corrigida = nota − média do avaliador + média geral. Depois, mediana das notas corrigidas em cada célula.</t>
  </si>
  <si>
    <t xml:space="preserve">AVALIADORES</t>
  </si>
  <si>
    <t xml:space="preserve">Média do avaliador</t>
  </si>
  <si>
    <t xml:space="preserve">Média geral</t>
  </si>
  <si>
    <t xml:space="preserve">Notas corrigidas</t>
  </si>
  <si>
    <t xml:space="preserve">Mediana</t>
  </si>
  <si>
    <t xml:space="preserve">Média</t>
  </si>
  <si>
    <t xml:space="preserve">Número de notas</t>
  </si>
  <si>
    <t xml:space="preserve">Matriz de decisão</t>
  </si>
  <si>
    <t xml:space="preserve">Medições fundidas (aba Fusao) e notas agregadas (aba Avaliadores). Ajuste sentido e zero real nas linhas 4 a 6.</t>
  </si>
  <si>
    <t xml:space="preserve">Origem</t>
  </si>
  <si>
    <t xml:space="preserve">medido</t>
  </si>
  <si>
    <t xml:space="preserve">avaliado</t>
  </si>
  <si>
    <t xml:space="preserve">Sentido</t>
  </si>
  <si>
    <t xml:space="preserve">Zero real</t>
  </si>
  <si>
    <t xml:space="preserve">sim</t>
  </si>
  <si>
    <t xml:space="preserve">não</t>
  </si>
  <si>
    <t xml:space="preserve">Sentido: beneficio (quanto maior, melhor) ou custo. Zero real: sim para R$, %, meses; não para notas.</t>
  </si>
  <si>
    <t xml:space="preserve">AHP Gaussiano</t>
  </si>
  <si>
    <t xml:space="preserve">Normaliza por soma (custo: 1/x), calcula o coeficiente de variação σ/μ de cada critério e normaliza os fatores para somar 1.</t>
  </si>
  <si>
    <t xml:space="preserve">PESOS · AHP GAUSSIANO</t>
  </si>
  <si>
    <t xml:space="preserve">Normalizada por soma</t>
  </si>
  <si>
    <t xml:space="preserve">Pontuação</t>
  </si>
  <si>
    <t xml:space="preserve">Posição</t>
  </si>
  <si>
    <t xml:space="preserve">Média μ</t>
  </si>
  <si>
    <t xml:space="preserve">Desvio-padrão σ (populacional)</t>
  </si>
  <si>
    <t xml:space="preserve">Fator gaussiano σ/μ</t>
  </si>
  <si>
    <t xml:space="preserve">Peso</t>
  </si>
  <si>
    <t xml:space="preserve">Pontuação = Σ peso × valor normalizado. Válido só para critérios com zero real: veja a aba Recodificacao.</t>
  </si>
  <si>
    <t xml:space="preserve">Entropia de Shannon</t>
  </si>
  <si>
    <t xml:space="preserve">eⱼ = −Σ pᵢⱼ·ln(pᵢⱼ) / ln(m); dⱼ = 1 − eⱼ; peso = dⱼ / Σd. Critério com valores iguais tem e = 1 e peso zero.</t>
  </si>
  <si>
    <t xml:space="preserve">PESOS · ENTROPIA</t>
  </si>
  <si>
    <t xml:space="preserve">pᵢⱼ·ln(pᵢⱼ)</t>
  </si>
  <si>
    <t xml:space="preserve">Entropia e</t>
  </si>
  <si>
    <t xml:space="preserve">Divergência d = 1 − e</t>
  </si>
  <si>
    <t xml:space="preserve">Normaliza entre pior (0) e melhor (1); peso ∝ σⱼ · Σₖ(1 − rⱼₖ). Invariante a somar constantes às notas.</t>
  </si>
  <si>
    <t xml:space="preserve">PESOS · CRITIC</t>
  </si>
  <si>
    <t xml:space="preserve">Normalizada mín-máx</t>
  </si>
  <si>
    <t xml:space="preserve">Desvio-padrão σ</t>
  </si>
  <si>
    <t xml:space="preserve">Correlação rⱼₖ</t>
  </si>
  <si>
    <t xml:space="preserve">Σ(1 − r)</t>
  </si>
  <si>
    <t xml:space="preserve">Informação C = σ·Σ(1 − r)</t>
  </si>
  <si>
    <t xml:space="preserve">AHP clássico nos pesos</t>
  </si>
  <si>
    <t xml:space="preserve">Preencha só o triângulo superior (azul). Escala de Saaty: 1 igual, 3 moderado, 5 forte, 7 muito forte, 9 extremo; recíprocos abaixo da diagonal.</t>
  </si>
  <si>
    <t xml:space="preserve">PESOS · AHP CLÁSSICO</t>
  </si>
  <si>
    <t xml:space="preserve">Linha é quanto mais importante que coluna</t>
  </si>
  <si>
    <t xml:space="preserve">Média geométrica da linha</t>
  </si>
  <si>
    <t xml:space="preserve">Peso w</t>
  </si>
  <si>
    <t xml:space="preserve">(A·w)ᵢ</t>
  </si>
  <si>
    <t xml:space="preserve">λᵢ = (A·w)ᵢ / wᵢ</t>
  </si>
  <si>
    <t xml:space="preserve">n</t>
  </si>
  <si>
    <t xml:space="preserve">RI</t>
  </si>
  <si>
    <t xml:space="preserve">λmax</t>
  </si>
  <si>
    <t xml:space="preserve">Índice de consistência CI = (λmax − n)/(n − 1)</t>
  </si>
  <si>
    <t xml:space="preserve">Índice aleatório RI (Saaty)</t>
  </si>
  <si>
    <t xml:space="preserve">Razão de consistência CR = CI/RI</t>
  </si>
  <si>
    <t xml:space="preserve">Pontuação com a matriz mín-máx da aba CRITIC</t>
  </si>
  <si>
    <t xml:space="preserve">O site calcula o autovetor principal por iteração; a média geométrica coincide em matrizes consistentes e fica muito próxima nas demais.</t>
  </si>
  <si>
    <t xml:space="preserve">Comparação entre métodos</t>
  </si>
  <si>
    <t xml:space="preserve">Mesma matriz, quatro formas de ponderar. Diferenças de ranking mostram o quanto a escolha do método pesa na decisão.</t>
  </si>
  <si>
    <t xml:space="preserve">COMPARAÇÃO</t>
  </si>
  <si>
    <t xml:space="preserve">Pesos</t>
  </si>
  <si>
    <t xml:space="preserve">AHP clássico</t>
  </si>
  <si>
    <t xml:space="preserve">Pontuação e posição</t>
  </si>
  <si>
    <t xml:space="preserve">A pontuação de AHP Gaussiano e Entropia usa normalização por soma; CRITIC e AHP clássico usam mín-máx. Compare posições, não valores absolutos.</t>
  </si>
  <si>
    <t xml:space="preserve">Teste de recodificação da escala</t>
  </si>
  <si>
    <t xml:space="preserve">Soma k às notas dos critérios sem zero real (a escala 1–9 vira 1+k a 9+k). O AHP Gaussiano muda; o CRITIC não.</t>
  </si>
  <si>
    <t xml:space="preserve">TESTE DE ESCALA</t>
  </si>
  <si>
    <t xml:space="preserve">Deslocamento k</t>
  </si>
  <si>
    <t xml:space="preserve">Matriz deslocada</t>
  </si>
  <si>
    <t xml:space="preserve">Pontuação deslocada</t>
  </si>
  <si>
    <t xml:space="preserve">Posição Gaussiano deslocado</t>
  </si>
  <si>
    <t xml:space="preserve">Posição Gaussiano original</t>
  </si>
  <si>
    <t xml:space="preserve">Fator σ/μ</t>
  </si>
  <si>
    <t xml:space="preserve">Peso AHP Gaussiano deslocado</t>
  </si>
  <si>
    <t xml:space="preserve">Peso AHP Gaussiano original</t>
  </si>
  <si>
    <t xml:space="preserve">Diferença</t>
  </si>
  <si>
    <t xml:space="preserve">Normalizada mín-máx (igual à da aba CRITIC)</t>
  </si>
  <si>
    <t xml:space="preserve">Peso CRITIC deslocado</t>
  </si>
  <si>
    <t xml:space="preserve">Peso CRITIC original</t>
  </si>
  <si>
    <t xml:space="preserve">A matriz de correlação do CRITIC não muda com o deslocamento, porque a normalização mín-máx já remove a origem da escala.</t>
  </si>
  <si>
    <t xml:space="preserve">Monte Carlo: CRITIC com bootstrap de avaliadores</t>
  </si>
  <si>
    <t xml:space="preserve">Cada linha a partir da 24 é uma rodada: sorteia 6 avaliadores com reposição e cada medição em N(μ, erro-padrão). Tecle F9 para sortear de novo.</t>
  </si>
  <si>
    <t xml:space="preserve">MONTE CARLO</t>
  </si>
  <si>
    <t xml:space="preserve">Incerteza padrão sem sigma</t>
  </si>
  <si>
    <t xml:space="preserve">Chance de cada posição</t>
  </si>
  <si>
    <t xml:space="preserve">Pesos nas rodadas</t>
  </si>
  <si>
    <t xml:space="preserve">Número de avaliadores</t>
  </si>
  <si>
    <t xml:space="preserve">1º</t>
  </si>
  <si>
    <t xml:space="preserve">2º</t>
  </si>
  <si>
    <t xml:space="preserve">3º</t>
  </si>
  <si>
    <t xml:space="preserve">4º</t>
  </si>
  <si>
    <t xml:space="preserve">Percentil 5</t>
  </si>
  <si>
    <t xml:space="preserve">Percentil 95</t>
  </si>
  <si>
    <t xml:space="preserve">μ das medições</t>
  </si>
  <si>
    <t xml:space="preserve">Erro-padrão usado</t>
  </si>
  <si>
    <t xml:space="preserve">Rodada</t>
  </si>
  <si>
    <t xml:space="preserve">Sorteio 1</t>
  </si>
  <si>
    <t xml:space="preserve">Sorteio 2</t>
  </si>
  <si>
    <t xml:space="preserve">Sorteio 3</t>
  </si>
  <si>
    <t xml:space="preserve">Sorteio 4</t>
  </si>
  <si>
    <t xml:space="preserve">Sorteio 5</t>
  </si>
  <si>
    <t xml:space="preserve">Sorteio 6</t>
  </si>
  <si>
    <t xml:space="preserve">X C1 A1</t>
  </si>
  <si>
    <t xml:space="preserve">X C1 A2</t>
  </si>
  <si>
    <t xml:space="preserve">X C1 A3</t>
  </si>
  <si>
    <t xml:space="preserve">X C1 A4</t>
  </si>
  <si>
    <t xml:space="preserve">X C2 A1</t>
  </si>
  <si>
    <t xml:space="preserve">X C2 A2</t>
  </si>
  <si>
    <t xml:space="preserve">X C2 A3</t>
  </si>
  <si>
    <t xml:space="preserve">X C2 A4</t>
  </si>
  <si>
    <t xml:space="preserve">X C3 A1</t>
  </si>
  <si>
    <t xml:space="preserve">X C3 A2</t>
  </si>
  <si>
    <t xml:space="preserve">X C3 A3</t>
  </si>
  <si>
    <t xml:space="preserve">X C3 A4</t>
  </si>
  <si>
    <t xml:space="preserve">X C4 A1</t>
  </si>
  <si>
    <t xml:space="preserve">X C4 A2</t>
  </si>
  <si>
    <t xml:space="preserve">X C4 A3</t>
  </si>
  <si>
    <t xml:space="preserve">X C4 A4</t>
  </si>
  <si>
    <t xml:space="preserve">X C5 A1</t>
  </si>
  <si>
    <t xml:space="preserve">X C5 A2</t>
  </si>
  <si>
    <t xml:space="preserve">X C5 A3</t>
  </si>
  <si>
    <t xml:space="preserve">X C5 A4</t>
  </si>
  <si>
    <t xml:space="preserve">Z C1 A1</t>
  </si>
  <si>
    <t xml:space="preserve">Z C1 A2</t>
  </si>
  <si>
    <t xml:space="preserve">Z C1 A3</t>
  </si>
  <si>
    <t xml:space="preserve">Z C1 A4</t>
  </si>
  <si>
    <t xml:space="preserve">Z C2 A1</t>
  </si>
  <si>
    <t xml:space="preserve">Z C2 A2</t>
  </si>
  <si>
    <t xml:space="preserve">Z C2 A3</t>
  </si>
  <si>
    <t xml:space="preserve">Z C2 A4</t>
  </si>
  <si>
    <t xml:space="preserve">Z C3 A1</t>
  </si>
  <si>
    <t xml:space="preserve">Z C3 A2</t>
  </si>
  <si>
    <t xml:space="preserve">Z C3 A3</t>
  </si>
  <si>
    <t xml:space="preserve">Z C3 A4</t>
  </si>
  <si>
    <t xml:space="preserve">Z C4 A1</t>
  </si>
  <si>
    <t xml:space="preserve">Z C4 A2</t>
  </si>
  <si>
    <t xml:space="preserve">Z C4 A3</t>
  </si>
  <si>
    <t xml:space="preserve">Z C4 A4</t>
  </si>
  <si>
    <t xml:space="preserve">Z C5 A1</t>
  </si>
  <si>
    <t xml:space="preserve">Z C5 A2</t>
  </si>
  <si>
    <t xml:space="preserve">Z C5 A3</t>
  </si>
  <si>
    <t xml:space="preserve">Z C5 A4</t>
  </si>
  <si>
    <t xml:space="preserve">σ C1</t>
  </si>
  <si>
    <t xml:space="preserve">σ C2</t>
  </si>
  <si>
    <t xml:space="preserve">σ C3</t>
  </si>
  <si>
    <t xml:space="preserve">σ C4</t>
  </si>
  <si>
    <t xml:space="preserve">σ C5</t>
  </si>
  <si>
    <t xml:space="preserve">C C1</t>
  </si>
  <si>
    <t xml:space="preserve">C C2</t>
  </si>
  <si>
    <t xml:space="preserve">C C3</t>
  </si>
  <si>
    <t xml:space="preserve">C C4</t>
  </si>
  <si>
    <t xml:space="preserve">C C5</t>
  </si>
  <si>
    <t xml:space="preserve">Peso C1</t>
  </si>
  <si>
    <t xml:space="preserve">Peso C2</t>
  </si>
  <si>
    <t xml:space="preserve">Peso C3</t>
  </si>
  <si>
    <t xml:space="preserve">Peso C4</t>
  </si>
  <si>
    <t xml:space="preserve">Peso C5</t>
  </si>
  <si>
    <t xml:space="preserve">Pont. A1</t>
  </si>
  <si>
    <t xml:space="preserve">Pont. A2</t>
  </si>
  <si>
    <t xml:space="preserve">Pont. A3</t>
  </si>
  <si>
    <t xml:space="preserve">Pont. A4</t>
  </si>
  <si>
    <t xml:space="preserve">Posição A1</t>
  </si>
  <si>
    <t xml:space="preserve">Posição A2</t>
  </si>
  <si>
    <t xml:space="preserve">Posição A3</t>
  </si>
  <si>
    <t xml:space="preserve">Posição A4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</si>
</sst>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0.0000"/>
    <numFmt numFmtId="167" formatCode="0"/>
    <numFmt numFmtId="168" formatCode="0.000"/>
    <numFmt numFmtId="169" formatCode="0\º"/>
    <numFmt numFmtId="170" formatCode="0.0%"/>
    <numFmt numFmtId="171" formatCode="0.##"/>
    <numFmt numFmtId="172" formatCode="\+0.0%;\-0.0%;0.0%"/>
    <numFmt numFmtId="173" formatCode="0%"/>
  </numFmts>
  <fonts count="14">
    <font>
      <sz val="11"/>
      <color rgb="FF222A3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ptos Narrow"/>
      <family val="2"/>
      <charset val="1"/>
    </font>
    <font>
      <sz val="10"/>
      <color rgb="FF222A30"/>
      <name val="Aptos Narrow"/>
      <family val="2"/>
      <charset val="1"/>
    </font>
    <font>
      <sz val="10"/>
      <color rgb="FF0F4C7C"/>
      <name val="Aptos Narrow"/>
      <family val="2"/>
      <charset val="1"/>
    </font>
    <font>
      <sz val="9"/>
      <color rgb="FF6B7885"/>
      <name val="Aptos Narrow"/>
      <family val="2"/>
      <charset val="1"/>
    </font>
    <font>
      <b val="true"/>
      <sz val="8"/>
      <color rgb="FF1577C2"/>
      <name val="Aptos Mono"/>
      <family val="3"/>
      <charset val="1"/>
    </font>
    <font>
      <b val="true"/>
      <sz val="10"/>
      <color rgb="FF0E3A5E"/>
      <name val="Aptos Narrow"/>
      <family val="2"/>
      <charset val="1"/>
    </font>
    <font>
      <sz val="18"/>
      <color rgb="FF0E3A5E"/>
      <name val="Aptos Display"/>
      <family val="2"/>
      <charset val="1"/>
    </font>
    <font>
      <b val="true"/>
      <sz val="10"/>
      <color rgb="FF222A30"/>
      <name val="Aptos Narrow"/>
      <family val="0"/>
      <charset val="1"/>
    </font>
    <font>
      <sz val="10"/>
      <name val="Arial"/>
      <family val="2"/>
    </font>
    <font>
      <i val="true"/>
      <sz val="11"/>
      <color rgb="FF6B7885"/>
      <name val="Aptos Narrow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577C2"/>
        <bgColor rgb="FF115F9C"/>
      </patternFill>
    </fill>
    <fill>
      <patternFill patternType="solid">
        <fgColor rgb="FFEAF5FC"/>
        <bgColor rgb="FFEDF1F5"/>
      </patternFill>
    </fill>
    <fill>
      <patternFill patternType="solid">
        <fgColor rgb="FFEDF1F5"/>
        <bgColor rgb="FFEAF5F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3EB"/>
      </bottom>
      <diagonal/>
    </border>
    <border diagonalUp="false" diagonalDown="false">
      <left/>
      <right/>
      <top/>
      <bottom style="thin">
        <color rgb="FFA3D5F2"/>
      </bottom>
      <diagonal/>
    </border>
    <border diagonalUp="false" diagonalDown="false">
      <left/>
      <right/>
      <top style="medium">
        <color rgb="FF115F9C"/>
      </top>
      <bottom/>
      <diagonal/>
    </border>
    <border diagonalUp="false" diagonalDown="false">
      <left/>
      <right/>
      <top/>
      <bottom style="medium">
        <color rgb="FF2090E0"/>
      </bottom>
      <diagonal/>
    </border>
    <border diagonalUp="false" diagonalDown="false">
      <left/>
      <right/>
      <top style="medium">
        <color rgb="FF115F9C"/>
      </top>
      <bottom style="medium">
        <color rgb="FF115F9C"/>
      </bottom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6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2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2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5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2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2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2" xfId="2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4" borderId="5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2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4" borderId="5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6" fillId="3" borderId="2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5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6" fillId="3" borderId="2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1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ortex Cabeçalho" xfId="20"/>
    <cellStyle name="Vortex Cálculo" xfId="21"/>
    <cellStyle name="Vortex Entrada" xfId="22"/>
    <cellStyle name="Vortex Nota" xfId="23"/>
    <cellStyle name="Vortex Rótulo" xfId="24"/>
    <cellStyle name="Vortex Total" xfId="25"/>
    <cellStyle name="Vortex Título" xfId="2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15F9C"/>
      <rgbColor rgb="FFC0C0C0"/>
      <rgbColor rgb="FF6B7885"/>
      <rgbColor rgb="FF9999FF"/>
      <rgbColor rgb="FF993366"/>
      <rgbColor rgb="FFEDF1F5"/>
      <rgbColor rgb="FFEAF5FC"/>
      <rgbColor rgb="FF660066"/>
      <rgbColor rgb="FFFF8080"/>
      <rgbColor rgb="FF1577C2"/>
      <rgbColor rgb="FFDCE3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3D5F2"/>
      <rgbColor rgb="FFFF99CC"/>
      <rgbColor rgb="FFCC99FF"/>
      <rgbColor rgb="FFFFCC99"/>
      <rgbColor rgb="FF2090E0"/>
      <rgbColor rgb="FF33CCCC"/>
      <rgbColor rgb="FF99CC00"/>
      <rgbColor rgb="FFFFCC00"/>
      <rgbColor rgb="FFFF9900"/>
      <rgbColor rgb="FFFF6600"/>
      <rgbColor rgb="FF666699"/>
      <rgbColor rgb="FF969696"/>
      <rgbColor rgb="FF0E3A5E"/>
      <rgbColor rgb="FF339966"/>
      <rgbColor rgb="FF003300"/>
      <rgbColor rgb="FF333300"/>
      <rgbColor rgb="FF993300"/>
      <rgbColor rgb="FF993366"/>
      <rgbColor rgb="FF0F4C7C"/>
      <rgbColor rgb="FF222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6838920</xdr:colOff>
      <xdr:row>0</xdr:row>
      <xdr:rowOff>38160</xdr:rowOff>
    </xdr:from>
    <xdr:to>
      <xdr:col>1</xdr:col>
      <xdr:colOff>7943400</xdr:colOff>
      <xdr:row>0</xdr:row>
      <xdr:rowOff>361800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843912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0</xdr:row>
      <xdr:rowOff>38160</xdr:rowOff>
    </xdr:from>
    <xdr:to>
      <xdr:col>12</xdr:col>
      <xdr:colOff>126720</xdr:colOff>
      <xdr:row>0</xdr:row>
      <xdr:rowOff>361800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502424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0</xdr:row>
      <xdr:rowOff>38160</xdr:rowOff>
    </xdr:from>
    <xdr:to>
      <xdr:col>10</xdr:col>
      <xdr:colOff>37440</xdr:colOff>
      <xdr:row>0</xdr:row>
      <xdr:rowOff>361800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084572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38160</xdr:rowOff>
    </xdr:from>
    <xdr:to>
      <xdr:col>5</xdr:col>
      <xdr:colOff>1104480</xdr:colOff>
      <xdr:row>0</xdr:row>
      <xdr:rowOff>361800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800100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38160</xdr:rowOff>
    </xdr:from>
    <xdr:to>
      <xdr:col>9</xdr:col>
      <xdr:colOff>215640</xdr:colOff>
      <xdr:row>0</xdr:row>
      <xdr:rowOff>361800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1071576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38160</xdr:rowOff>
    </xdr:from>
    <xdr:to>
      <xdr:col>9</xdr:col>
      <xdr:colOff>215640</xdr:colOff>
      <xdr:row>0</xdr:row>
      <xdr:rowOff>361800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1071576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38160</xdr:rowOff>
    </xdr:from>
    <xdr:to>
      <xdr:col>9</xdr:col>
      <xdr:colOff>215640</xdr:colOff>
      <xdr:row>0</xdr:row>
      <xdr:rowOff>361800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1071576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0</xdr:row>
      <xdr:rowOff>38160</xdr:rowOff>
    </xdr:from>
    <xdr:to>
      <xdr:col>11</xdr:col>
      <xdr:colOff>1104480</xdr:colOff>
      <xdr:row>0</xdr:row>
      <xdr:rowOff>361800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1462716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38160</xdr:rowOff>
    </xdr:from>
    <xdr:to>
      <xdr:col>8</xdr:col>
      <xdr:colOff>1104480</xdr:colOff>
      <xdr:row>0</xdr:row>
      <xdr:rowOff>361800</xdr:rowOff>
    </xdr:to>
    <xdr:pic>
      <xdr:nvPicPr>
        <xdr:cNvPr id="8" name="Image 1" descr="Picture"/>
        <xdr:cNvPicPr/>
      </xdr:nvPicPr>
      <xdr:blipFill>
        <a:blip r:embed="rId1"/>
        <a:stretch/>
      </xdr:blipFill>
      <xdr:spPr>
        <a:xfrm>
          <a:off x="1137924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38160</xdr:rowOff>
    </xdr:from>
    <xdr:to>
      <xdr:col>8</xdr:col>
      <xdr:colOff>1104480</xdr:colOff>
      <xdr:row>0</xdr:row>
      <xdr:rowOff>361800</xdr:rowOff>
    </xdr:to>
    <xdr:pic>
      <xdr:nvPicPr>
        <xdr:cNvPr id="9" name="Image 1" descr="Picture"/>
        <xdr:cNvPicPr/>
      </xdr:nvPicPr>
      <xdr:blipFill>
        <a:blip r:embed="rId1"/>
        <a:stretch/>
      </xdr:blipFill>
      <xdr:spPr>
        <a:xfrm>
          <a:off x="1191276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0</xdr:row>
      <xdr:rowOff>38160</xdr:rowOff>
    </xdr:from>
    <xdr:to>
      <xdr:col>12</xdr:col>
      <xdr:colOff>126720</xdr:colOff>
      <xdr:row>0</xdr:row>
      <xdr:rowOff>361800</xdr:rowOff>
    </xdr:to>
    <xdr:pic>
      <xdr:nvPicPr>
        <xdr:cNvPr id="10" name="Image 1" descr="Picture"/>
        <xdr:cNvPicPr/>
      </xdr:nvPicPr>
      <xdr:blipFill>
        <a:blip r:embed="rId1"/>
        <a:stretch/>
      </xdr:blipFill>
      <xdr:spPr>
        <a:xfrm>
          <a:off x="13068360" y="38160"/>
          <a:ext cx="110448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Vortex Infra">
  <a:themeElements>
    <a:clrScheme name="Vortex Infra">
      <a:dk1>
        <a:srgbClr val="222a30"/>
      </a:dk1>
      <a:lt1>
        <a:srgbClr val="ffffff"/>
      </a:lt1>
      <a:dk2>
        <a:srgbClr val="0e3a5e"/>
      </a:dk2>
      <a:lt2>
        <a:srgbClr val="eaf5fc"/>
      </a:lt2>
      <a:accent1>
        <a:srgbClr val="2090e0"/>
      </a:accent1>
      <a:accent2>
        <a:srgbClr val="008390"/>
      </a:accent2>
      <a:accent3>
        <a:srgbClr val="6fbdea"/>
      </a:accent3>
      <a:accent4>
        <a:srgbClr val="115f9c"/>
      </a:accent4>
      <a:accent5>
        <a:srgbClr val="9aa7b4"/>
      </a:accent5>
      <a:accent6>
        <a:srgbClr val="e8a317"/>
      </a:accent6>
      <a:hlink>
        <a:srgbClr val="1577c2"/>
      </a:hlink>
      <a:folHlink>
        <a:srgbClr val="0f4c7c"/>
      </a:folHlink>
    </a:clrScheme>
    <a:fontScheme name="Vortex Infra">
      <a:majorFont>
        <a:latin typeface="Aptos Display" pitchFamily="0" charset="1"/>
        <a:ea typeface=""/>
        <a:cs typeface=""/>
      </a:majorFont>
      <a:minorFont>
        <a:latin typeface="Aptos Narrow" pitchFamily="0" charset="1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>
            <a:shade val="80000"/>
          </a:schemeClr>
        </a:solidFill>
      </a:fillStyleLst>
      <a:lnStyleLst>
        <a:ln w="9525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solidFill>
          <a:schemeClr val="phClr">
            <a:shade val="90000"/>
          </a:schemeClr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30" hidden="false" customHeight="true" outlineLevel="0" collapsed="false">
      <c r="A1" s="1" t="s">
        <v>0</v>
      </c>
    </row>
    <row r="2" customFormat="false" ht="18" hidden="false" customHeight="true" outlineLevel="0" collapsed="false">
      <c r="A2" s="2" t="s">
        <v>1</v>
      </c>
      <c r="B2" s="3"/>
    </row>
    <row r="3" customFormat="false" ht="15" hidden="false" customHeight="false" outlineLevel="0" collapsed="false">
      <c r="B3" s="4" t="s">
        <v>2</v>
      </c>
    </row>
    <row r="4" customFormat="false" ht="15" hidden="false" customHeight="false" outlineLevel="0" collapsed="false">
      <c r="A4" s="5" t="s">
        <v>3</v>
      </c>
    </row>
    <row r="5" customFormat="false" ht="15" hidden="false" customHeight="false" outlineLevel="0" collapsed="false">
      <c r="A5" s="6" t="s">
        <v>4</v>
      </c>
      <c r="B5" s="6" t="s">
        <v>5</v>
      </c>
    </row>
    <row r="6" customFormat="false" ht="15" hidden="false" customHeight="false" outlineLevel="0" collapsed="false">
      <c r="A6" s="6" t="s">
        <v>6</v>
      </c>
      <c r="B6" s="6" t="s">
        <v>7</v>
      </c>
    </row>
    <row r="7" customFormat="false" ht="15" hidden="false" customHeight="false" outlineLevel="0" collapsed="false">
      <c r="A7" s="6" t="s">
        <v>8</v>
      </c>
      <c r="B7" s="6" t="s">
        <v>9</v>
      </c>
    </row>
    <row r="8" customFormat="false" ht="15" hidden="false" customHeight="false" outlineLevel="0" collapsed="false">
      <c r="A8" s="6" t="s">
        <v>10</v>
      </c>
      <c r="B8" s="6" t="s">
        <v>11</v>
      </c>
    </row>
    <row r="9" customFormat="false" ht="15" hidden="false" customHeight="false" outlineLevel="0" collapsed="false">
      <c r="A9" s="6" t="s">
        <v>12</v>
      </c>
      <c r="B9" s="6" t="s">
        <v>13</v>
      </c>
    </row>
    <row r="10" customFormat="false" ht="15" hidden="false" customHeight="false" outlineLevel="0" collapsed="false">
      <c r="A10" s="6" t="s">
        <v>14</v>
      </c>
      <c r="B10" s="6" t="s">
        <v>15</v>
      </c>
    </row>
    <row r="11" customFormat="false" ht="15" hidden="false" customHeight="false" outlineLevel="0" collapsed="false">
      <c r="A11" s="6" t="s">
        <v>16</v>
      </c>
      <c r="B11" s="6" t="s">
        <v>17</v>
      </c>
    </row>
    <row r="12" customFormat="false" ht="15" hidden="false" customHeight="false" outlineLevel="0" collapsed="false">
      <c r="A12" s="6" t="s">
        <v>18</v>
      </c>
      <c r="B12" s="6" t="s">
        <v>19</v>
      </c>
    </row>
    <row r="13" customFormat="false" ht="15" hidden="false" customHeight="false" outlineLevel="0" collapsed="false">
      <c r="A13" s="6" t="s">
        <v>20</v>
      </c>
      <c r="B13" s="6" t="s">
        <v>21</v>
      </c>
    </row>
    <row r="14" customFormat="false" ht="15" hidden="false" customHeight="false" outlineLevel="0" collapsed="false">
      <c r="A14" s="6" t="s">
        <v>22</v>
      </c>
      <c r="B14" s="6" t="s">
        <v>23</v>
      </c>
    </row>
    <row r="15" customFormat="false" ht="15" hidden="false" customHeight="false" outlineLevel="0" collapsed="false">
      <c r="A15" s="6" t="s">
        <v>24</v>
      </c>
      <c r="B15" s="6" t="s">
        <v>25</v>
      </c>
    </row>
    <row r="16" customFormat="false" ht="15" hidden="false" customHeight="false" outlineLevel="0" collapsed="false">
      <c r="A16" s="7"/>
    </row>
    <row r="17" customFormat="false" ht="15" hidden="false" customHeight="false" outlineLevel="0" collapsed="false">
      <c r="A17" s="5" t="s">
        <v>26</v>
      </c>
    </row>
    <row r="18" customFormat="false" ht="15" hidden="false" customHeight="false" outlineLevel="0" collapsed="false">
      <c r="A18" s="8" t="s">
        <v>27</v>
      </c>
      <c r="B18" s="6" t="s">
        <v>28</v>
      </c>
    </row>
    <row r="19" customFormat="false" ht="15" hidden="false" customHeight="false" outlineLevel="0" collapsed="false">
      <c r="A19" s="6" t="s">
        <v>29</v>
      </c>
      <c r="B19" s="6" t="s">
        <v>30</v>
      </c>
    </row>
    <row r="20" customFormat="false" ht="15" hidden="false" customHeight="false" outlineLevel="0" collapsed="false">
      <c r="A20" s="9" t="s">
        <v>31</v>
      </c>
      <c r="B20" s="6" t="s">
        <v>32</v>
      </c>
    </row>
    <row r="21" customFormat="false" ht="15" hidden="false" customHeight="false" outlineLevel="0" collapsed="false">
      <c r="A21" s="10" t="s">
        <v>33</v>
      </c>
      <c r="B21" s="6" t="s">
        <v>34</v>
      </c>
    </row>
    <row r="22" customFormat="false" ht="15" hidden="false" customHeight="false" outlineLevel="0" collapsed="false">
      <c r="A22" s="7"/>
    </row>
    <row r="23" customFormat="false" ht="15" hidden="false" customHeight="false" outlineLevel="0" collapsed="false">
      <c r="A23" s="5" t="s">
        <v>35</v>
      </c>
    </row>
    <row r="24" customFormat="false" ht="15" hidden="false" customHeight="false" outlineLevel="0" collapsed="false">
      <c r="A24" s="6" t="s">
        <v>36</v>
      </c>
      <c r="B24" s="6" t="s">
        <v>37</v>
      </c>
    </row>
    <row r="25" customFormat="false" ht="15" hidden="false" customHeight="false" outlineLevel="0" collapsed="false">
      <c r="A25" s="6" t="s">
        <v>38</v>
      </c>
      <c r="B25" s="6" t="s">
        <v>39</v>
      </c>
    </row>
    <row r="26" customFormat="false" ht="15" hidden="false" customHeight="false" outlineLevel="0" collapsed="false">
      <c r="A26" s="6" t="s">
        <v>40</v>
      </c>
      <c r="B26" s="6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G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2"/>
    <col collapsed="false" customWidth="true" hidden="false" outlineLevel="0" max="3" min="3" style="0" width="10"/>
    <col collapsed="false" customWidth="true" hidden="false" outlineLevel="0" max="4" min="4" style="0" width="28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1"/>
  </cols>
  <sheetData>
    <row r="1" customFormat="false" ht="15" hidden="false" customHeight="false" outlineLevel="0" collapsed="false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</row>
    <row r="2" customFormat="false" ht="15" hidden="false" customHeight="false" outlineLevel="0" collapsed="false">
      <c r="A2" s="8" t="s">
        <v>49</v>
      </c>
      <c r="B2" s="8" t="s">
        <v>50</v>
      </c>
      <c r="C2" s="12" t="n">
        <v>48</v>
      </c>
      <c r="D2" s="8" t="s">
        <v>51</v>
      </c>
      <c r="E2" s="8" t="s">
        <v>52</v>
      </c>
      <c r="F2" s="12" t="n">
        <v>3.84</v>
      </c>
      <c r="G2" s="8" t="s">
        <v>53</v>
      </c>
    </row>
    <row r="3" customFormat="false" ht="15" hidden="false" customHeight="false" outlineLevel="0" collapsed="false">
      <c r="A3" s="8" t="s">
        <v>54</v>
      </c>
      <c r="B3" s="8" t="s">
        <v>50</v>
      </c>
      <c r="C3" s="12" t="n">
        <v>62</v>
      </c>
      <c r="D3" s="8" t="s">
        <v>51</v>
      </c>
      <c r="E3" s="8" t="s">
        <v>52</v>
      </c>
      <c r="F3" s="12" t="n">
        <v>4.96</v>
      </c>
      <c r="G3" s="8" t="s">
        <v>53</v>
      </c>
    </row>
    <row r="4" customFormat="false" ht="15" hidden="false" customHeight="false" outlineLevel="0" collapsed="false">
      <c r="A4" s="8" t="s">
        <v>55</v>
      </c>
      <c r="B4" s="8" t="s">
        <v>50</v>
      </c>
      <c r="C4" s="12" t="n">
        <v>14</v>
      </c>
      <c r="D4" s="8" t="s">
        <v>51</v>
      </c>
      <c r="E4" s="8" t="s">
        <v>52</v>
      </c>
      <c r="F4" s="12" t="n">
        <v>1.12</v>
      </c>
      <c r="G4" s="8" t="s">
        <v>53</v>
      </c>
    </row>
    <row r="5" customFormat="false" ht="15" hidden="false" customHeight="false" outlineLevel="0" collapsed="false">
      <c r="A5" s="8" t="s">
        <v>56</v>
      </c>
      <c r="B5" s="8" t="s">
        <v>50</v>
      </c>
      <c r="C5" s="12" t="n">
        <v>3</v>
      </c>
      <c r="D5" s="8" t="s">
        <v>51</v>
      </c>
      <c r="E5" s="8" t="s">
        <v>52</v>
      </c>
      <c r="F5" s="12" t="n">
        <v>0.24</v>
      </c>
      <c r="G5" s="8" t="s">
        <v>53</v>
      </c>
    </row>
    <row r="6" customFormat="false" ht="15" hidden="false" customHeight="false" outlineLevel="0" collapsed="false">
      <c r="A6" s="8" t="s">
        <v>49</v>
      </c>
      <c r="B6" s="8" t="s">
        <v>50</v>
      </c>
      <c r="C6" s="12" t="n">
        <v>58</v>
      </c>
      <c r="D6" s="8" t="s">
        <v>57</v>
      </c>
      <c r="E6" s="8" t="s">
        <v>52</v>
      </c>
      <c r="F6" s="12" t="n">
        <v>11.6</v>
      </c>
      <c r="G6" s="8" t="s">
        <v>53</v>
      </c>
    </row>
    <row r="7" customFormat="false" ht="15" hidden="false" customHeight="false" outlineLevel="0" collapsed="false">
      <c r="A7" s="8" t="s">
        <v>54</v>
      </c>
      <c r="B7" s="8" t="s">
        <v>50</v>
      </c>
      <c r="C7" s="12" t="n">
        <v>75</v>
      </c>
      <c r="D7" s="8" t="s">
        <v>57</v>
      </c>
      <c r="E7" s="8" t="s">
        <v>52</v>
      </c>
      <c r="F7" s="12" t="n">
        <v>15</v>
      </c>
      <c r="G7" s="8" t="s">
        <v>53</v>
      </c>
    </row>
    <row r="8" customFormat="false" ht="15" hidden="false" customHeight="false" outlineLevel="0" collapsed="false">
      <c r="A8" s="8" t="s">
        <v>55</v>
      </c>
      <c r="B8" s="8" t="s">
        <v>50</v>
      </c>
      <c r="C8" s="12" t="n">
        <v>18</v>
      </c>
      <c r="D8" s="8" t="s">
        <v>57</v>
      </c>
      <c r="E8" s="8" t="s">
        <v>52</v>
      </c>
      <c r="F8" s="12" t="n">
        <v>3.6</v>
      </c>
      <c r="G8" s="8" t="s">
        <v>53</v>
      </c>
    </row>
    <row r="9" customFormat="false" ht="15" hidden="false" customHeight="false" outlineLevel="0" collapsed="false">
      <c r="A9" s="8" t="s">
        <v>56</v>
      </c>
      <c r="B9" s="8" t="s">
        <v>50</v>
      </c>
      <c r="C9" s="12" t="n">
        <v>4.5</v>
      </c>
      <c r="D9" s="8" t="s">
        <v>57</v>
      </c>
      <c r="E9" s="8" t="s">
        <v>52</v>
      </c>
      <c r="F9" s="12" t="n">
        <v>0.9</v>
      </c>
      <c r="G9" s="8" t="s">
        <v>53</v>
      </c>
    </row>
    <row r="10" customFormat="false" ht="15" hidden="false" customHeight="false" outlineLevel="0" collapsed="false">
      <c r="A10" s="8" t="s">
        <v>49</v>
      </c>
      <c r="B10" s="8" t="s">
        <v>58</v>
      </c>
      <c r="C10" s="12" t="n">
        <v>50</v>
      </c>
      <c r="D10" s="8" t="s">
        <v>59</v>
      </c>
      <c r="E10" s="8" t="s">
        <v>52</v>
      </c>
      <c r="F10" s="12" t="n">
        <v>8.5</v>
      </c>
      <c r="G10" s="8" t="s">
        <v>60</v>
      </c>
    </row>
    <row r="11" customFormat="false" ht="15" hidden="false" customHeight="false" outlineLevel="0" collapsed="false">
      <c r="A11" s="8" t="s">
        <v>54</v>
      </c>
      <c r="B11" s="8" t="s">
        <v>58</v>
      </c>
      <c r="C11" s="12" t="n">
        <v>58</v>
      </c>
      <c r="D11" s="8" t="s">
        <v>59</v>
      </c>
      <c r="E11" s="8" t="s">
        <v>52</v>
      </c>
      <c r="F11" s="12" t="n">
        <v>9.86</v>
      </c>
      <c r="G11" s="8" t="s">
        <v>60</v>
      </c>
    </row>
    <row r="12" customFormat="false" ht="15" hidden="false" customHeight="false" outlineLevel="0" collapsed="false">
      <c r="A12" s="8" t="s">
        <v>55</v>
      </c>
      <c r="B12" s="8" t="s">
        <v>58</v>
      </c>
      <c r="C12" s="12" t="n">
        <v>42</v>
      </c>
      <c r="D12" s="8" t="s">
        <v>59</v>
      </c>
      <c r="E12" s="8" t="s">
        <v>52</v>
      </c>
      <c r="F12" s="12" t="n">
        <v>7.14</v>
      </c>
      <c r="G12" s="8" t="s">
        <v>60</v>
      </c>
    </row>
    <row r="13" customFormat="false" ht="15" hidden="false" customHeight="false" outlineLevel="0" collapsed="false">
      <c r="A13" s="8" t="s">
        <v>56</v>
      </c>
      <c r="B13" s="8" t="s">
        <v>58</v>
      </c>
      <c r="C13" s="12" t="n">
        <v>22</v>
      </c>
      <c r="D13" s="8" t="s">
        <v>59</v>
      </c>
      <c r="E13" s="8" t="s">
        <v>52</v>
      </c>
      <c r="F13" s="12" t="n">
        <v>3.74</v>
      </c>
      <c r="G13" s="8" t="s">
        <v>60</v>
      </c>
    </row>
    <row r="14" customFormat="false" ht="15" hidden="false" customHeight="false" outlineLevel="0" collapsed="false">
      <c r="A14" s="8" t="s">
        <v>49</v>
      </c>
      <c r="B14" s="8" t="s">
        <v>58</v>
      </c>
      <c r="C14" s="12" t="n">
        <v>45</v>
      </c>
      <c r="D14" s="8" t="s">
        <v>61</v>
      </c>
      <c r="E14" s="8" t="s">
        <v>52</v>
      </c>
      <c r="F14" s="12" t="n">
        <v>5.4</v>
      </c>
      <c r="G14" s="8" t="s">
        <v>60</v>
      </c>
    </row>
    <row r="15" customFormat="false" ht="15" hidden="false" customHeight="false" outlineLevel="0" collapsed="false">
      <c r="A15" s="8" t="s">
        <v>54</v>
      </c>
      <c r="B15" s="8" t="s">
        <v>58</v>
      </c>
      <c r="C15" s="12" t="n">
        <v>52</v>
      </c>
      <c r="D15" s="8" t="s">
        <v>61</v>
      </c>
      <c r="E15" s="8" t="s">
        <v>52</v>
      </c>
      <c r="F15" s="12" t="n">
        <v>6.24</v>
      </c>
      <c r="G15" s="8" t="s">
        <v>60</v>
      </c>
    </row>
    <row r="16" customFormat="false" ht="15" hidden="false" customHeight="false" outlineLevel="0" collapsed="false">
      <c r="A16" s="8" t="s">
        <v>55</v>
      </c>
      <c r="B16" s="8" t="s">
        <v>58</v>
      </c>
      <c r="C16" s="12" t="n">
        <v>47</v>
      </c>
      <c r="D16" s="8" t="s">
        <v>61</v>
      </c>
      <c r="E16" s="8" t="s">
        <v>52</v>
      </c>
      <c r="F16" s="12" t="n">
        <v>5.64</v>
      </c>
      <c r="G16" s="8" t="s">
        <v>60</v>
      </c>
    </row>
    <row r="17" customFormat="false" ht="15" hidden="false" customHeight="false" outlineLevel="0" collapsed="false">
      <c r="A17" s="8" t="s">
        <v>56</v>
      </c>
      <c r="B17" s="8" t="s">
        <v>58</v>
      </c>
      <c r="C17" s="12" t="n">
        <v>28</v>
      </c>
      <c r="D17" s="8" t="s">
        <v>61</v>
      </c>
      <c r="E17" s="8" t="s">
        <v>52</v>
      </c>
      <c r="F17" s="12" t="n">
        <v>3.36</v>
      </c>
      <c r="G17" s="8" t="s">
        <v>60</v>
      </c>
    </row>
    <row r="18" customFormat="false" ht="15" hidden="false" customHeight="false" outlineLevel="0" collapsed="false">
      <c r="A18" s="8" t="s">
        <v>49</v>
      </c>
      <c r="B18" s="8" t="s">
        <v>62</v>
      </c>
      <c r="C18" s="12" t="n">
        <v>24</v>
      </c>
      <c r="D18" s="8" t="s">
        <v>63</v>
      </c>
      <c r="E18" s="8" t="s">
        <v>52</v>
      </c>
      <c r="F18" s="12"/>
      <c r="G18" s="8" t="s">
        <v>53</v>
      </c>
    </row>
    <row r="19" customFormat="false" ht="15" hidden="false" customHeight="false" outlineLevel="0" collapsed="false">
      <c r="A19" s="8" t="s">
        <v>54</v>
      </c>
      <c r="B19" s="8" t="s">
        <v>62</v>
      </c>
      <c r="C19" s="12" t="n">
        <v>30</v>
      </c>
      <c r="D19" s="8" t="s">
        <v>63</v>
      </c>
      <c r="E19" s="8" t="s">
        <v>52</v>
      </c>
      <c r="F19" s="12"/>
      <c r="G19" s="8" t="s">
        <v>53</v>
      </c>
    </row>
    <row r="20" customFormat="false" ht="15" hidden="false" customHeight="false" outlineLevel="0" collapsed="false">
      <c r="A20" s="8" t="s">
        <v>55</v>
      </c>
      <c r="B20" s="8" t="s">
        <v>62</v>
      </c>
      <c r="C20" s="12" t="n">
        <v>10</v>
      </c>
      <c r="D20" s="8" t="s">
        <v>63</v>
      </c>
      <c r="E20" s="8" t="s">
        <v>52</v>
      </c>
      <c r="F20" s="12"/>
      <c r="G20" s="8" t="s">
        <v>53</v>
      </c>
    </row>
    <row r="21" customFormat="false" ht="15" hidden="false" customHeight="false" outlineLevel="0" collapsed="false">
      <c r="A21" s="8" t="s">
        <v>56</v>
      </c>
      <c r="B21" s="8" t="s">
        <v>62</v>
      </c>
      <c r="C21" s="12" t="n">
        <v>4</v>
      </c>
      <c r="D21" s="8" t="s">
        <v>63</v>
      </c>
      <c r="E21" s="8" t="s">
        <v>52</v>
      </c>
      <c r="F21" s="12"/>
      <c r="G21" s="8" t="s">
        <v>53</v>
      </c>
    </row>
    <row r="22" customFormat="false" ht="15" hidden="false" customHeight="false" outlineLevel="0" collapsed="false">
      <c r="A22" s="8" t="s">
        <v>49</v>
      </c>
      <c r="B22" s="8" t="s">
        <v>64</v>
      </c>
      <c r="C22" s="12" t="n">
        <v>3</v>
      </c>
      <c r="D22" s="8" t="s">
        <v>65</v>
      </c>
      <c r="E22" s="8" t="s">
        <v>66</v>
      </c>
      <c r="F22" s="12"/>
      <c r="G22" s="8" t="s">
        <v>60</v>
      </c>
    </row>
    <row r="23" customFormat="false" ht="15" hidden="false" customHeight="false" outlineLevel="0" collapsed="false">
      <c r="A23" s="8" t="s">
        <v>54</v>
      </c>
      <c r="B23" s="8" t="s">
        <v>64</v>
      </c>
      <c r="C23" s="12" t="n">
        <v>5</v>
      </c>
      <c r="D23" s="8" t="s">
        <v>65</v>
      </c>
      <c r="E23" s="8" t="s">
        <v>66</v>
      </c>
      <c r="F23" s="12"/>
      <c r="G23" s="8" t="s">
        <v>60</v>
      </c>
    </row>
    <row r="24" customFormat="false" ht="15" hidden="false" customHeight="false" outlineLevel="0" collapsed="false">
      <c r="A24" s="8" t="s">
        <v>55</v>
      </c>
      <c r="B24" s="8" t="s">
        <v>64</v>
      </c>
      <c r="C24" s="12" t="n">
        <v>8</v>
      </c>
      <c r="D24" s="8" t="s">
        <v>65</v>
      </c>
      <c r="E24" s="8" t="s">
        <v>66</v>
      </c>
      <c r="F24" s="12"/>
      <c r="G24" s="8" t="s">
        <v>60</v>
      </c>
    </row>
    <row r="25" customFormat="false" ht="15" hidden="false" customHeight="false" outlineLevel="0" collapsed="false">
      <c r="A25" s="8" t="s">
        <v>56</v>
      </c>
      <c r="B25" s="8" t="s">
        <v>64</v>
      </c>
      <c r="C25" s="12" t="n">
        <v>8</v>
      </c>
      <c r="D25" s="8" t="s">
        <v>65</v>
      </c>
      <c r="E25" s="8" t="s">
        <v>66</v>
      </c>
      <c r="F25" s="12"/>
      <c r="G25" s="8" t="s">
        <v>60</v>
      </c>
    </row>
    <row r="26" customFormat="false" ht="15" hidden="false" customHeight="false" outlineLevel="0" collapsed="false">
      <c r="A26" s="8" t="s">
        <v>49</v>
      </c>
      <c r="B26" s="8" t="s">
        <v>64</v>
      </c>
      <c r="C26" s="12" t="n">
        <v>2</v>
      </c>
      <c r="D26" s="8" t="s">
        <v>67</v>
      </c>
      <c r="E26" s="8" t="s">
        <v>66</v>
      </c>
      <c r="F26" s="12"/>
      <c r="G26" s="8" t="s">
        <v>60</v>
      </c>
    </row>
    <row r="27" customFormat="false" ht="15" hidden="false" customHeight="false" outlineLevel="0" collapsed="false">
      <c r="A27" s="8" t="s">
        <v>54</v>
      </c>
      <c r="B27" s="8" t="s">
        <v>64</v>
      </c>
      <c r="C27" s="12" t="n">
        <v>4</v>
      </c>
      <c r="D27" s="8" t="s">
        <v>67</v>
      </c>
      <c r="E27" s="8" t="s">
        <v>66</v>
      </c>
      <c r="F27" s="12"/>
      <c r="G27" s="8" t="s">
        <v>60</v>
      </c>
    </row>
    <row r="28" customFormat="false" ht="15" hidden="false" customHeight="false" outlineLevel="0" collapsed="false">
      <c r="A28" s="8" t="s">
        <v>55</v>
      </c>
      <c r="B28" s="8" t="s">
        <v>64</v>
      </c>
      <c r="C28" s="12" t="n">
        <v>5</v>
      </c>
      <c r="D28" s="8" t="s">
        <v>67</v>
      </c>
      <c r="E28" s="8" t="s">
        <v>66</v>
      </c>
      <c r="F28" s="12"/>
      <c r="G28" s="8" t="s">
        <v>60</v>
      </c>
    </row>
    <row r="29" customFormat="false" ht="15" hidden="false" customHeight="false" outlineLevel="0" collapsed="false">
      <c r="A29" s="8" t="s">
        <v>56</v>
      </c>
      <c r="B29" s="8" t="s">
        <v>64</v>
      </c>
      <c r="C29" s="12" t="n">
        <v>5</v>
      </c>
      <c r="D29" s="8" t="s">
        <v>67</v>
      </c>
      <c r="E29" s="8" t="s">
        <v>66</v>
      </c>
      <c r="F29" s="12"/>
      <c r="G29" s="8" t="s">
        <v>60</v>
      </c>
    </row>
    <row r="30" customFormat="false" ht="15" hidden="false" customHeight="false" outlineLevel="0" collapsed="false">
      <c r="A30" s="8" t="s">
        <v>49</v>
      </c>
      <c r="B30" s="8" t="s">
        <v>64</v>
      </c>
      <c r="C30" s="12" t="n">
        <v>3</v>
      </c>
      <c r="D30" s="8" t="s">
        <v>68</v>
      </c>
      <c r="E30" s="8" t="s">
        <v>66</v>
      </c>
      <c r="F30" s="12"/>
      <c r="G30" s="8" t="s">
        <v>60</v>
      </c>
    </row>
    <row r="31" customFormat="false" ht="15" hidden="false" customHeight="false" outlineLevel="0" collapsed="false">
      <c r="A31" s="8" t="s">
        <v>54</v>
      </c>
      <c r="B31" s="8" t="s">
        <v>64</v>
      </c>
      <c r="C31" s="12" t="n">
        <v>5</v>
      </c>
      <c r="D31" s="8" t="s">
        <v>68</v>
      </c>
      <c r="E31" s="8" t="s">
        <v>66</v>
      </c>
      <c r="F31" s="12"/>
      <c r="G31" s="8" t="s">
        <v>60</v>
      </c>
    </row>
    <row r="32" customFormat="false" ht="15" hidden="false" customHeight="false" outlineLevel="0" collapsed="false">
      <c r="A32" s="8" t="s">
        <v>55</v>
      </c>
      <c r="B32" s="8" t="s">
        <v>64</v>
      </c>
      <c r="C32" s="12" t="n">
        <v>6</v>
      </c>
      <c r="D32" s="8" t="s">
        <v>68</v>
      </c>
      <c r="E32" s="8" t="s">
        <v>66</v>
      </c>
      <c r="F32" s="12"/>
      <c r="G32" s="8" t="s">
        <v>60</v>
      </c>
    </row>
    <row r="33" customFormat="false" ht="15" hidden="false" customHeight="false" outlineLevel="0" collapsed="false">
      <c r="A33" s="8" t="s">
        <v>56</v>
      </c>
      <c r="B33" s="8" t="s">
        <v>64</v>
      </c>
      <c r="C33" s="12" t="n">
        <v>6</v>
      </c>
      <c r="D33" s="8" t="s">
        <v>68</v>
      </c>
      <c r="E33" s="8" t="s">
        <v>66</v>
      </c>
      <c r="F33" s="12"/>
      <c r="G33" s="8" t="s">
        <v>60</v>
      </c>
    </row>
    <row r="34" customFormat="false" ht="15" hidden="false" customHeight="false" outlineLevel="0" collapsed="false">
      <c r="A34" s="8" t="s">
        <v>49</v>
      </c>
      <c r="B34" s="8" t="s">
        <v>64</v>
      </c>
      <c r="C34" s="12" t="n">
        <v>4</v>
      </c>
      <c r="D34" s="8" t="s">
        <v>69</v>
      </c>
      <c r="E34" s="8" t="s">
        <v>66</v>
      </c>
      <c r="F34" s="12"/>
      <c r="G34" s="8" t="s">
        <v>60</v>
      </c>
    </row>
    <row r="35" customFormat="false" ht="15" hidden="false" customHeight="false" outlineLevel="0" collapsed="false">
      <c r="A35" s="8" t="s">
        <v>54</v>
      </c>
      <c r="B35" s="8" t="s">
        <v>64</v>
      </c>
      <c r="C35" s="12" t="n">
        <v>6</v>
      </c>
      <c r="D35" s="8" t="s">
        <v>69</v>
      </c>
      <c r="E35" s="8" t="s">
        <v>66</v>
      </c>
      <c r="F35" s="12"/>
      <c r="G35" s="8" t="s">
        <v>60</v>
      </c>
    </row>
    <row r="36" customFormat="false" ht="15" hidden="false" customHeight="false" outlineLevel="0" collapsed="false">
      <c r="A36" s="8" t="s">
        <v>55</v>
      </c>
      <c r="B36" s="8" t="s">
        <v>64</v>
      </c>
      <c r="C36" s="12" t="n">
        <v>6</v>
      </c>
      <c r="D36" s="8" t="s">
        <v>69</v>
      </c>
      <c r="E36" s="8" t="s">
        <v>66</v>
      </c>
      <c r="F36" s="12"/>
      <c r="G36" s="8" t="s">
        <v>60</v>
      </c>
    </row>
    <row r="37" customFormat="false" ht="15" hidden="false" customHeight="false" outlineLevel="0" collapsed="false">
      <c r="A37" s="8" t="s">
        <v>56</v>
      </c>
      <c r="B37" s="8" t="s">
        <v>64</v>
      </c>
      <c r="C37" s="12" t="n">
        <v>7</v>
      </c>
      <c r="D37" s="8" t="s">
        <v>69</v>
      </c>
      <c r="E37" s="8" t="s">
        <v>66</v>
      </c>
      <c r="F37" s="12"/>
      <c r="G37" s="8" t="s">
        <v>60</v>
      </c>
    </row>
    <row r="38" customFormat="false" ht="15" hidden="false" customHeight="false" outlineLevel="0" collapsed="false">
      <c r="A38" s="8" t="s">
        <v>49</v>
      </c>
      <c r="B38" s="8" t="s">
        <v>64</v>
      </c>
      <c r="C38" s="12" t="n">
        <v>2</v>
      </c>
      <c r="D38" s="8" t="s">
        <v>70</v>
      </c>
      <c r="E38" s="8" t="s">
        <v>66</v>
      </c>
      <c r="F38" s="12"/>
      <c r="G38" s="8" t="s">
        <v>60</v>
      </c>
    </row>
    <row r="39" customFormat="false" ht="15" hidden="false" customHeight="false" outlineLevel="0" collapsed="false">
      <c r="A39" s="8" t="s">
        <v>54</v>
      </c>
      <c r="B39" s="8" t="s">
        <v>64</v>
      </c>
      <c r="C39" s="12" t="n">
        <v>5</v>
      </c>
      <c r="D39" s="8" t="s">
        <v>70</v>
      </c>
      <c r="E39" s="8" t="s">
        <v>66</v>
      </c>
      <c r="F39" s="12"/>
      <c r="G39" s="8" t="s">
        <v>60</v>
      </c>
    </row>
    <row r="40" customFormat="false" ht="15" hidden="false" customHeight="false" outlineLevel="0" collapsed="false">
      <c r="A40" s="8" t="s">
        <v>55</v>
      </c>
      <c r="B40" s="8" t="s">
        <v>64</v>
      </c>
      <c r="C40" s="12" t="n">
        <v>5</v>
      </c>
      <c r="D40" s="8" t="s">
        <v>70</v>
      </c>
      <c r="E40" s="8" t="s">
        <v>66</v>
      </c>
      <c r="F40" s="12"/>
      <c r="G40" s="8" t="s">
        <v>60</v>
      </c>
    </row>
    <row r="41" customFormat="false" ht="15" hidden="false" customHeight="false" outlineLevel="0" collapsed="false">
      <c r="A41" s="8" t="s">
        <v>56</v>
      </c>
      <c r="B41" s="8" t="s">
        <v>64</v>
      </c>
      <c r="C41" s="12" t="n">
        <v>7</v>
      </c>
      <c r="D41" s="8" t="s">
        <v>70</v>
      </c>
      <c r="E41" s="8" t="s">
        <v>66</v>
      </c>
      <c r="F41" s="12"/>
      <c r="G41" s="8" t="s">
        <v>60</v>
      </c>
    </row>
    <row r="42" customFormat="false" ht="15" hidden="false" customHeight="false" outlineLevel="0" collapsed="false">
      <c r="A42" s="8" t="s">
        <v>49</v>
      </c>
      <c r="B42" s="8" t="s">
        <v>64</v>
      </c>
      <c r="C42" s="12" t="n">
        <v>2</v>
      </c>
      <c r="D42" s="8" t="s">
        <v>71</v>
      </c>
      <c r="E42" s="8" t="s">
        <v>66</v>
      </c>
      <c r="F42" s="12"/>
      <c r="G42" s="8" t="s">
        <v>60</v>
      </c>
    </row>
    <row r="43" customFormat="false" ht="15" hidden="false" customHeight="false" outlineLevel="0" collapsed="false">
      <c r="A43" s="8" t="s">
        <v>54</v>
      </c>
      <c r="B43" s="8" t="s">
        <v>64</v>
      </c>
      <c r="C43" s="12" t="n">
        <v>6</v>
      </c>
      <c r="D43" s="8" t="s">
        <v>71</v>
      </c>
      <c r="E43" s="8" t="s">
        <v>66</v>
      </c>
      <c r="F43" s="12"/>
      <c r="G43" s="8" t="s">
        <v>60</v>
      </c>
    </row>
    <row r="44" customFormat="false" ht="15" hidden="false" customHeight="false" outlineLevel="0" collapsed="false">
      <c r="A44" s="8" t="s">
        <v>55</v>
      </c>
      <c r="B44" s="8" t="s">
        <v>64</v>
      </c>
      <c r="C44" s="12" t="n">
        <v>5</v>
      </c>
      <c r="D44" s="8" t="s">
        <v>71</v>
      </c>
      <c r="E44" s="8" t="s">
        <v>66</v>
      </c>
      <c r="F44" s="12"/>
      <c r="G44" s="8" t="s">
        <v>60</v>
      </c>
    </row>
    <row r="45" customFormat="false" ht="15" hidden="false" customHeight="false" outlineLevel="0" collapsed="false">
      <c r="A45" s="8" t="s">
        <v>56</v>
      </c>
      <c r="B45" s="8" t="s">
        <v>64</v>
      </c>
      <c r="C45" s="12" t="n">
        <v>6</v>
      </c>
      <c r="D45" s="8" t="s">
        <v>71</v>
      </c>
      <c r="E45" s="8" t="s">
        <v>66</v>
      </c>
      <c r="F45" s="12"/>
      <c r="G45" s="8" t="s">
        <v>60</v>
      </c>
    </row>
    <row r="46" customFormat="false" ht="15" hidden="false" customHeight="false" outlineLevel="0" collapsed="false">
      <c r="A46" s="8" t="s">
        <v>49</v>
      </c>
      <c r="B46" s="8" t="s">
        <v>72</v>
      </c>
      <c r="C46" s="12" t="n">
        <v>3</v>
      </c>
      <c r="D46" s="8" t="s">
        <v>65</v>
      </c>
      <c r="E46" s="8" t="s">
        <v>66</v>
      </c>
      <c r="F46" s="12"/>
      <c r="G46" s="8" t="s">
        <v>60</v>
      </c>
    </row>
    <row r="47" customFormat="false" ht="15" hidden="false" customHeight="false" outlineLevel="0" collapsed="false">
      <c r="A47" s="8" t="s">
        <v>54</v>
      </c>
      <c r="B47" s="8" t="s">
        <v>72</v>
      </c>
      <c r="C47" s="12" t="n">
        <v>6</v>
      </c>
      <c r="D47" s="8" t="s">
        <v>65</v>
      </c>
      <c r="E47" s="8" t="s">
        <v>66</v>
      </c>
      <c r="F47" s="12"/>
      <c r="G47" s="8" t="s">
        <v>60</v>
      </c>
    </row>
    <row r="48" customFormat="false" ht="15" hidden="false" customHeight="false" outlineLevel="0" collapsed="false">
      <c r="A48" s="8" t="s">
        <v>55</v>
      </c>
      <c r="B48" s="8" t="s">
        <v>72</v>
      </c>
      <c r="C48" s="12" t="n">
        <v>5</v>
      </c>
      <c r="D48" s="8" t="s">
        <v>65</v>
      </c>
      <c r="E48" s="8" t="s">
        <v>66</v>
      </c>
      <c r="F48" s="12"/>
      <c r="G48" s="8" t="s">
        <v>60</v>
      </c>
    </row>
    <row r="49" customFormat="false" ht="15" hidden="false" customHeight="false" outlineLevel="0" collapsed="false">
      <c r="A49" s="8" t="s">
        <v>56</v>
      </c>
      <c r="B49" s="8" t="s">
        <v>72</v>
      </c>
      <c r="C49" s="12" t="n">
        <v>8</v>
      </c>
      <c r="D49" s="8" t="s">
        <v>65</v>
      </c>
      <c r="E49" s="8" t="s">
        <v>66</v>
      </c>
      <c r="F49" s="12"/>
      <c r="G49" s="8" t="s">
        <v>60</v>
      </c>
    </row>
    <row r="50" customFormat="false" ht="15" hidden="false" customHeight="false" outlineLevel="0" collapsed="false">
      <c r="A50" s="8" t="s">
        <v>49</v>
      </c>
      <c r="B50" s="8" t="s">
        <v>72</v>
      </c>
      <c r="C50" s="12" t="n">
        <v>1</v>
      </c>
      <c r="D50" s="8" t="s">
        <v>67</v>
      </c>
      <c r="E50" s="8" t="s">
        <v>66</v>
      </c>
      <c r="F50" s="12"/>
      <c r="G50" s="8" t="s">
        <v>60</v>
      </c>
    </row>
    <row r="51" customFormat="false" ht="15" hidden="false" customHeight="false" outlineLevel="0" collapsed="false">
      <c r="A51" s="8" t="s">
        <v>54</v>
      </c>
      <c r="B51" s="8" t="s">
        <v>72</v>
      </c>
      <c r="C51" s="12" t="n">
        <v>5</v>
      </c>
      <c r="D51" s="8" t="s">
        <v>67</v>
      </c>
      <c r="E51" s="8" t="s">
        <v>66</v>
      </c>
      <c r="F51" s="12"/>
      <c r="G51" s="8" t="s">
        <v>60</v>
      </c>
    </row>
    <row r="52" customFormat="false" ht="15" hidden="false" customHeight="false" outlineLevel="0" collapsed="false">
      <c r="A52" s="8" t="s">
        <v>55</v>
      </c>
      <c r="B52" s="8" t="s">
        <v>72</v>
      </c>
      <c r="C52" s="12" t="n">
        <v>3</v>
      </c>
      <c r="D52" s="8" t="s">
        <v>67</v>
      </c>
      <c r="E52" s="8" t="s">
        <v>66</v>
      </c>
      <c r="F52" s="12"/>
      <c r="G52" s="8" t="s">
        <v>60</v>
      </c>
    </row>
    <row r="53" customFormat="false" ht="15" hidden="false" customHeight="false" outlineLevel="0" collapsed="false">
      <c r="A53" s="8" t="s">
        <v>56</v>
      </c>
      <c r="B53" s="8" t="s">
        <v>72</v>
      </c>
      <c r="C53" s="12" t="n">
        <v>5</v>
      </c>
      <c r="D53" s="8" t="s">
        <v>67</v>
      </c>
      <c r="E53" s="8" t="s">
        <v>66</v>
      </c>
      <c r="F53" s="12"/>
      <c r="G53" s="8" t="s">
        <v>60</v>
      </c>
    </row>
    <row r="54" customFormat="false" ht="15" hidden="false" customHeight="false" outlineLevel="0" collapsed="false">
      <c r="A54" s="8" t="s">
        <v>49</v>
      </c>
      <c r="B54" s="8" t="s">
        <v>72</v>
      </c>
      <c r="C54" s="12" t="n">
        <v>3</v>
      </c>
      <c r="D54" s="8" t="s">
        <v>68</v>
      </c>
      <c r="E54" s="8" t="s">
        <v>66</v>
      </c>
      <c r="F54" s="12"/>
      <c r="G54" s="8" t="s">
        <v>60</v>
      </c>
    </row>
    <row r="55" customFormat="false" ht="15" hidden="false" customHeight="false" outlineLevel="0" collapsed="false">
      <c r="A55" s="8" t="s">
        <v>54</v>
      </c>
      <c r="B55" s="8" t="s">
        <v>72</v>
      </c>
      <c r="C55" s="12" t="n">
        <v>6</v>
      </c>
      <c r="D55" s="8" t="s">
        <v>68</v>
      </c>
      <c r="E55" s="8" t="s">
        <v>66</v>
      </c>
      <c r="F55" s="12"/>
      <c r="G55" s="8" t="s">
        <v>60</v>
      </c>
    </row>
    <row r="56" customFormat="false" ht="15" hidden="false" customHeight="false" outlineLevel="0" collapsed="false">
      <c r="A56" s="8" t="s">
        <v>55</v>
      </c>
      <c r="B56" s="8" t="s">
        <v>72</v>
      </c>
      <c r="C56" s="12" t="n">
        <v>4</v>
      </c>
      <c r="D56" s="8" t="s">
        <v>68</v>
      </c>
      <c r="E56" s="8" t="s">
        <v>66</v>
      </c>
      <c r="F56" s="12"/>
      <c r="G56" s="8" t="s">
        <v>60</v>
      </c>
    </row>
    <row r="57" customFormat="false" ht="15" hidden="false" customHeight="false" outlineLevel="0" collapsed="false">
      <c r="A57" s="8" t="s">
        <v>56</v>
      </c>
      <c r="B57" s="8" t="s">
        <v>72</v>
      </c>
      <c r="C57" s="12" t="n">
        <v>7</v>
      </c>
      <c r="D57" s="8" t="s">
        <v>68</v>
      </c>
      <c r="E57" s="8" t="s">
        <v>66</v>
      </c>
      <c r="F57" s="12"/>
      <c r="G57" s="8" t="s">
        <v>60</v>
      </c>
    </row>
    <row r="58" customFormat="false" ht="15" hidden="false" customHeight="false" outlineLevel="0" collapsed="false">
      <c r="A58" s="8" t="s">
        <v>49</v>
      </c>
      <c r="B58" s="8" t="s">
        <v>72</v>
      </c>
      <c r="C58" s="12" t="n">
        <v>4</v>
      </c>
      <c r="D58" s="8" t="s">
        <v>69</v>
      </c>
      <c r="E58" s="8" t="s">
        <v>66</v>
      </c>
      <c r="F58" s="12"/>
      <c r="G58" s="8" t="s">
        <v>60</v>
      </c>
    </row>
    <row r="59" customFormat="false" ht="15" hidden="false" customHeight="false" outlineLevel="0" collapsed="false">
      <c r="A59" s="8" t="s">
        <v>54</v>
      </c>
      <c r="B59" s="8" t="s">
        <v>72</v>
      </c>
      <c r="C59" s="12" t="n">
        <v>5</v>
      </c>
      <c r="D59" s="8" t="s">
        <v>69</v>
      </c>
      <c r="E59" s="8" t="s">
        <v>66</v>
      </c>
      <c r="F59" s="12"/>
      <c r="G59" s="8" t="s">
        <v>60</v>
      </c>
    </row>
    <row r="60" customFormat="false" ht="15" hidden="false" customHeight="false" outlineLevel="0" collapsed="false">
      <c r="A60" s="8" t="s">
        <v>55</v>
      </c>
      <c r="B60" s="8" t="s">
        <v>72</v>
      </c>
      <c r="C60" s="12" t="n">
        <v>4</v>
      </c>
      <c r="D60" s="8" t="s">
        <v>69</v>
      </c>
      <c r="E60" s="8" t="s">
        <v>66</v>
      </c>
      <c r="F60" s="12"/>
      <c r="G60" s="8" t="s">
        <v>60</v>
      </c>
    </row>
    <row r="61" customFormat="false" ht="15" hidden="false" customHeight="false" outlineLevel="0" collapsed="false">
      <c r="A61" s="8" t="s">
        <v>56</v>
      </c>
      <c r="B61" s="8" t="s">
        <v>72</v>
      </c>
      <c r="C61" s="12" t="n">
        <v>6</v>
      </c>
      <c r="D61" s="8" t="s">
        <v>69</v>
      </c>
      <c r="E61" s="8" t="s">
        <v>66</v>
      </c>
      <c r="F61" s="12"/>
      <c r="G61" s="8" t="s">
        <v>60</v>
      </c>
    </row>
    <row r="62" customFormat="false" ht="15" hidden="false" customHeight="false" outlineLevel="0" collapsed="false">
      <c r="A62" s="8" t="s">
        <v>49</v>
      </c>
      <c r="B62" s="8" t="s">
        <v>72</v>
      </c>
      <c r="C62" s="12" t="n">
        <v>2</v>
      </c>
      <c r="D62" s="8" t="s">
        <v>70</v>
      </c>
      <c r="E62" s="8" t="s">
        <v>66</v>
      </c>
      <c r="F62" s="12"/>
      <c r="G62" s="8" t="s">
        <v>60</v>
      </c>
    </row>
    <row r="63" customFormat="false" ht="15" hidden="false" customHeight="false" outlineLevel="0" collapsed="false">
      <c r="A63" s="8" t="s">
        <v>54</v>
      </c>
      <c r="B63" s="8" t="s">
        <v>72</v>
      </c>
      <c r="C63" s="12" t="n">
        <v>4</v>
      </c>
      <c r="D63" s="8" t="s">
        <v>70</v>
      </c>
      <c r="E63" s="8" t="s">
        <v>66</v>
      </c>
      <c r="F63" s="12"/>
      <c r="G63" s="8" t="s">
        <v>60</v>
      </c>
    </row>
    <row r="64" customFormat="false" ht="15" hidden="false" customHeight="false" outlineLevel="0" collapsed="false">
      <c r="A64" s="8" t="s">
        <v>55</v>
      </c>
      <c r="B64" s="8" t="s">
        <v>72</v>
      </c>
      <c r="C64" s="12" t="n">
        <v>3</v>
      </c>
      <c r="D64" s="8" t="s">
        <v>70</v>
      </c>
      <c r="E64" s="8" t="s">
        <v>66</v>
      </c>
      <c r="F64" s="12"/>
      <c r="G64" s="8" t="s">
        <v>60</v>
      </c>
    </row>
    <row r="65" customFormat="false" ht="15" hidden="false" customHeight="false" outlineLevel="0" collapsed="false">
      <c r="A65" s="8" t="s">
        <v>56</v>
      </c>
      <c r="B65" s="8" t="s">
        <v>72</v>
      </c>
      <c r="C65" s="12" t="n">
        <v>6</v>
      </c>
      <c r="D65" s="8" t="s">
        <v>70</v>
      </c>
      <c r="E65" s="8" t="s">
        <v>66</v>
      </c>
      <c r="F65" s="12"/>
      <c r="G65" s="8" t="s">
        <v>60</v>
      </c>
    </row>
    <row r="66" customFormat="false" ht="15" hidden="false" customHeight="false" outlineLevel="0" collapsed="false">
      <c r="A66" s="8" t="s">
        <v>49</v>
      </c>
      <c r="B66" s="8" t="s">
        <v>72</v>
      </c>
      <c r="C66" s="12" t="n">
        <v>3</v>
      </c>
      <c r="D66" s="8" t="s">
        <v>71</v>
      </c>
      <c r="E66" s="8" t="s">
        <v>66</v>
      </c>
      <c r="F66" s="12"/>
      <c r="G66" s="8" t="s">
        <v>60</v>
      </c>
    </row>
    <row r="67" customFormat="false" ht="15" hidden="false" customHeight="false" outlineLevel="0" collapsed="false">
      <c r="A67" s="8" t="s">
        <v>54</v>
      </c>
      <c r="B67" s="8" t="s">
        <v>72</v>
      </c>
      <c r="C67" s="12" t="n">
        <v>5</v>
      </c>
      <c r="D67" s="8" t="s">
        <v>71</v>
      </c>
      <c r="E67" s="8" t="s">
        <v>66</v>
      </c>
      <c r="F67" s="12"/>
      <c r="G67" s="8" t="s">
        <v>60</v>
      </c>
    </row>
    <row r="68" customFormat="false" ht="15" hidden="false" customHeight="false" outlineLevel="0" collapsed="false">
      <c r="A68" s="8" t="s">
        <v>55</v>
      </c>
      <c r="B68" s="8" t="s">
        <v>72</v>
      </c>
      <c r="C68" s="12" t="n">
        <v>4</v>
      </c>
      <c r="D68" s="8" t="s">
        <v>71</v>
      </c>
      <c r="E68" s="8" t="s">
        <v>66</v>
      </c>
      <c r="F68" s="12"/>
      <c r="G68" s="8" t="s">
        <v>60</v>
      </c>
    </row>
    <row r="69" customFormat="false" ht="15" hidden="false" customHeight="false" outlineLevel="0" collapsed="false">
      <c r="A69" s="8" t="s">
        <v>56</v>
      </c>
      <c r="B69" s="8" t="s">
        <v>72</v>
      </c>
      <c r="C69" s="12" t="n">
        <v>7</v>
      </c>
      <c r="D69" s="8" t="s">
        <v>71</v>
      </c>
      <c r="E69" s="8" t="s">
        <v>66</v>
      </c>
      <c r="F69" s="12"/>
      <c r="G69" s="8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&amp;LVortex Infra · www.vortexinfra.com&amp;RPágina &amp;P de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26"/>
    <col collapsed="false" customWidth="true" hidden="false" outlineLevel="0" max="7" min="7" style="0" width="9"/>
    <col collapsed="false" customWidth="true" hidden="false" outlineLevel="0" max="8" min="8" style="0" width="8"/>
    <col collapsed="false" customWidth="true" hidden="false" outlineLevel="0" max="12" min="9" style="0" width="11"/>
  </cols>
  <sheetData>
    <row r="1" customFormat="false" ht="30" hidden="false" customHeight="true" outlineLevel="0" collapsed="false">
      <c r="A1" s="1" t="s">
        <v>73</v>
      </c>
    </row>
    <row r="2" customFormat="false" ht="18" hidden="false" customHeight="true" outlineLevel="0" collapsed="false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L3" s="4" t="s">
        <v>75</v>
      </c>
    </row>
    <row r="4" customFormat="false" ht="15" hidden="false" customHeight="false" outlineLevel="0" collapsed="false">
      <c r="A4" s="11" t="s">
        <v>76</v>
      </c>
      <c r="B4" s="11" t="s">
        <v>77</v>
      </c>
      <c r="C4" s="11" t="s">
        <v>78</v>
      </c>
      <c r="D4" s="11" t="s">
        <v>79</v>
      </c>
      <c r="E4" s="11" t="s">
        <v>80</v>
      </c>
      <c r="F4" s="11" t="s">
        <v>81</v>
      </c>
      <c r="G4" s="11" t="s">
        <v>82</v>
      </c>
      <c r="H4" s="11" t="s">
        <v>83</v>
      </c>
      <c r="I4" s="11" t="s">
        <v>84</v>
      </c>
      <c r="J4" s="11" t="s">
        <v>85</v>
      </c>
      <c r="K4" s="11" t="s">
        <v>86</v>
      </c>
      <c r="L4" s="11" t="s">
        <v>87</v>
      </c>
    </row>
    <row r="5" customFormat="false" ht="15" hidden="false" customHeight="false" outlineLevel="0" collapsed="false">
      <c r="A5" s="8" t="s">
        <v>50</v>
      </c>
      <c r="B5" s="8" t="s">
        <v>49</v>
      </c>
      <c r="C5" s="8" t="s">
        <v>51</v>
      </c>
      <c r="D5" s="13" t="n">
        <f aca="false">SUMIFS(Dados!$C$2:$C$69,Dados!$A$2:$A$69,$B5,Dados!$B$2:$B$69,$A5,Dados!$D$2:$D$69,C5)</f>
        <v>48</v>
      </c>
      <c r="E5" s="13" t="n">
        <f aca="false">IF(SUMIFS(Dados!$F$2:$F$69,Dados!$A$2:$A$69,$B5,Dados!$B$2:$B$69,$A5,Dados!$D$2:$D$69,C5)&gt;0,SUMIFS(Dados!$F$2:$F$69,Dados!$A$2:$A$69,$B5,Dados!$B$2:$B$69,$A5,Dados!$D$2:$D$69,C5),"")</f>
        <v>3.84</v>
      </c>
      <c r="F5" s="8" t="s">
        <v>57</v>
      </c>
      <c r="G5" s="13" t="n">
        <f aca="false">IF(F5="","",SUMIFS(Dados!$C$2:$C$69,Dados!$A$2:$A$69,$B5,Dados!$B$2:$B$69,$A5,Dados!$D$2:$D$69,F5))</f>
        <v>58</v>
      </c>
      <c r="H5" s="13" t="n">
        <f aca="false">IF(F5="","",IF(SUMIFS(Dados!$F$2:$F$69,Dados!$A$2:$A$69,$B5,Dados!$B$2:$B$69,$A5,Dados!$D$2:$D$69,F5)&gt;0,SUMIFS(Dados!$F$2:$F$69,Dados!$A$2:$A$69,$B5,Dados!$B$2:$B$69,$A5,Dados!$D$2:$D$69,F5),""))</f>
        <v>11.6</v>
      </c>
      <c r="I5" s="14" t="n">
        <f aca="false">IF(E5="","",1/E5^2)</f>
        <v>0.0678168402777778</v>
      </c>
      <c r="J5" s="14" t="n">
        <f aca="false">IF(H5="","",1/H5^2)</f>
        <v>0.00743162901307967</v>
      </c>
      <c r="K5" s="13" t="n">
        <f aca="false">IF(F5="",D5,IF(AND(I5&lt;&gt;"",J5&lt;&gt;""),(I5*D5+J5*G5)/(I5+J5),AVERAGE(D5,G5)))</f>
        <v>48.9876119850829</v>
      </c>
      <c r="L5" s="13" t="n">
        <f aca="false">IF(F5="",IF(E5="","",E5),IF(AND(I5&lt;&gt;"",J5&lt;&gt;""),SQRT(1/(I5+J5)),STDEV(D5,G5)/SQRT(2)))</f>
        <v>3.64545016030614</v>
      </c>
    </row>
    <row r="6" customFormat="false" ht="15" hidden="false" customHeight="false" outlineLevel="0" collapsed="false">
      <c r="A6" s="8" t="s">
        <v>50</v>
      </c>
      <c r="B6" s="8" t="s">
        <v>54</v>
      </c>
      <c r="C6" s="8" t="s">
        <v>51</v>
      </c>
      <c r="D6" s="13" t="n">
        <f aca="false">SUMIFS(Dados!$C$2:$C$69,Dados!$A$2:$A$69,$B6,Dados!$B$2:$B$69,$A6,Dados!$D$2:$D$69,C6)</f>
        <v>62</v>
      </c>
      <c r="E6" s="13" t="n">
        <f aca="false">IF(SUMIFS(Dados!$F$2:$F$69,Dados!$A$2:$A$69,$B6,Dados!$B$2:$B$69,$A6,Dados!$D$2:$D$69,C6)&gt;0,SUMIFS(Dados!$F$2:$F$69,Dados!$A$2:$A$69,$B6,Dados!$B$2:$B$69,$A6,Dados!$D$2:$D$69,C6),"")</f>
        <v>4.96</v>
      </c>
      <c r="F6" s="8" t="s">
        <v>57</v>
      </c>
      <c r="G6" s="13" t="n">
        <f aca="false">IF(F6="","",SUMIFS(Dados!$C$2:$C$69,Dados!$A$2:$A$69,$B6,Dados!$B$2:$B$69,$A6,Dados!$D$2:$D$69,F6))</f>
        <v>75</v>
      </c>
      <c r="H6" s="13" t="n">
        <f aca="false">IF(F6="","",IF(SUMIFS(Dados!$F$2:$F$69,Dados!$A$2:$A$69,$B6,Dados!$B$2:$B$69,$A6,Dados!$D$2:$D$69,F6)&gt;0,SUMIFS(Dados!$F$2:$F$69,Dados!$A$2:$A$69,$B6,Dados!$B$2:$B$69,$A6,Dados!$D$2:$D$69,F6),""))</f>
        <v>15</v>
      </c>
      <c r="I6" s="14" t="n">
        <f aca="false">IF(E6="","",1/E6^2)</f>
        <v>0.0406477627471384</v>
      </c>
      <c r="J6" s="14" t="n">
        <f aca="false">IF(H6="","",1/H6^2)</f>
        <v>0.00444444444444444</v>
      </c>
      <c r="K6" s="13" t="n">
        <f aca="false">IF(F6="",D6,IF(AND(I6&lt;&gt;"",J6&lt;&gt;""),(I6*D6+J6*G6)/(I6+J6),AVERAGE(D6,G6)))</f>
        <v>63.2813251197108</v>
      </c>
      <c r="L6" s="13" t="n">
        <f aca="false">IF(F6="",IF(E6="","",E6),IF(AND(I6&lt;&gt;"",J6&lt;&gt;""),SQRT(1/(I6+J6)),STDEV(D6,G6)/SQRT(2)))</f>
        <v>4.70922296329989</v>
      </c>
    </row>
    <row r="7" customFormat="false" ht="15" hidden="false" customHeight="false" outlineLevel="0" collapsed="false">
      <c r="A7" s="8" t="s">
        <v>50</v>
      </c>
      <c r="B7" s="8" t="s">
        <v>55</v>
      </c>
      <c r="C7" s="8" t="s">
        <v>51</v>
      </c>
      <c r="D7" s="13" t="n">
        <f aca="false">SUMIFS(Dados!$C$2:$C$69,Dados!$A$2:$A$69,$B7,Dados!$B$2:$B$69,$A7,Dados!$D$2:$D$69,C7)</f>
        <v>14</v>
      </c>
      <c r="E7" s="13" t="n">
        <f aca="false">IF(SUMIFS(Dados!$F$2:$F$69,Dados!$A$2:$A$69,$B7,Dados!$B$2:$B$69,$A7,Dados!$D$2:$D$69,C7)&gt;0,SUMIFS(Dados!$F$2:$F$69,Dados!$A$2:$A$69,$B7,Dados!$B$2:$B$69,$A7,Dados!$D$2:$D$69,C7),"")</f>
        <v>1.12</v>
      </c>
      <c r="F7" s="8" t="s">
        <v>57</v>
      </c>
      <c r="G7" s="13" t="n">
        <f aca="false">IF(F7="","",SUMIFS(Dados!$C$2:$C$69,Dados!$A$2:$A$69,$B7,Dados!$B$2:$B$69,$A7,Dados!$D$2:$D$69,F7))</f>
        <v>18</v>
      </c>
      <c r="H7" s="13" t="n">
        <f aca="false">IF(F7="","",IF(SUMIFS(Dados!$F$2:$F$69,Dados!$A$2:$A$69,$B7,Dados!$B$2:$B$69,$A7,Dados!$D$2:$D$69,F7)&gt;0,SUMIFS(Dados!$F$2:$F$69,Dados!$A$2:$A$69,$B7,Dados!$B$2:$B$69,$A7,Dados!$D$2:$D$69,F7),""))</f>
        <v>3.6</v>
      </c>
      <c r="I7" s="14" t="n">
        <f aca="false">IF(E7="","",1/E7^2)</f>
        <v>0.79719387755102</v>
      </c>
      <c r="J7" s="14" t="n">
        <f aca="false">IF(H7="","",1/H7^2)</f>
        <v>0.0771604938271605</v>
      </c>
      <c r="K7" s="13" t="n">
        <f aca="false">IF(F7="",D7,IF(AND(I7&lt;&gt;"",J7&lt;&gt;""),(I7*D7+J7*G7)/(I7+J7),AVERAGE(D7,G7)))</f>
        <v>14.3529941467807</v>
      </c>
      <c r="L7" s="13" t="n">
        <f aca="false">IF(F7="",IF(E7="","",E7),IF(AND(I7&lt;&gt;"",J7&lt;&gt;""),SQRT(1/(I7+J7)),STDEV(D7,G7)/SQRT(2)))</f>
        <v>1.06943958949048</v>
      </c>
    </row>
    <row r="8" customFormat="false" ht="15" hidden="false" customHeight="false" outlineLevel="0" collapsed="false">
      <c r="A8" s="8" t="s">
        <v>50</v>
      </c>
      <c r="B8" s="8" t="s">
        <v>56</v>
      </c>
      <c r="C8" s="8" t="s">
        <v>51</v>
      </c>
      <c r="D8" s="13" t="n">
        <f aca="false">SUMIFS(Dados!$C$2:$C$69,Dados!$A$2:$A$69,$B8,Dados!$B$2:$B$69,$A8,Dados!$D$2:$D$69,C8)</f>
        <v>3</v>
      </c>
      <c r="E8" s="13" t="n">
        <f aca="false">IF(SUMIFS(Dados!$F$2:$F$69,Dados!$A$2:$A$69,$B8,Dados!$B$2:$B$69,$A8,Dados!$D$2:$D$69,C8)&gt;0,SUMIFS(Dados!$F$2:$F$69,Dados!$A$2:$A$69,$B8,Dados!$B$2:$B$69,$A8,Dados!$D$2:$D$69,C8),"")</f>
        <v>0.24</v>
      </c>
      <c r="F8" s="8" t="s">
        <v>57</v>
      </c>
      <c r="G8" s="13" t="n">
        <f aca="false">IF(F8="","",SUMIFS(Dados!$C$2:$C$69,Dados!$A$2:$A$69,$B8,Dados!$B$2:$B$69,$A8,Dados!$D$2:$D$69,F8))</f>
        <v>4.5</v>
      </c>
      <c r="H8" s="13" t="n">
        <f aca="false">IF(F8="","",IF(SUMIFS(Dados!$F$2:$F$69,Dados!$A$2:$A$69,$B8,Dados!$B$2:$B$69,$A8,Dados!$D$2:$D$69,F8)&gt;0,SUMIFS(Dados!$F$2:$F$69,Dados!$A$2:$A$69,$B8,Dados!$B$2:$B$69,$A8,Dados!$D$2:$D$69,F8),""))</f>
        <v>0.9</v>
      </c>
      <c r="I8" s="14" t="n">
        <f aca="false">IF(E8="","",1/E8^2)</f>
        <v>17.3611111111111</v>
      </c>
      <c r="J8" s="14" t="n">
        <f aca="false">IF(H8="","",1/H8^2)</f>
        <v>1.23456790123457</v>
      </c>
      <c r="K8" s="13" t="n">
        <f aca="false">IF(F8="",D8,IF(AND(I8&lt;&gt;"",J8&lt;&gt;""),(I8*D8+J8*G8)/(I8+J8),AVERAGE(D8,G8)))</f>
        <v>3.09958506224066</v>
      </c>
      <c r="L8" s="13" t="n">
        <f aca="false">IF(F8="",IF(E8="","",E8),IF(AND(I8&lt;&gt;"",J8&lt;&gt;""),SQRT(1/(I8+J8)),STDEV(D8,G8)/SQRT(2)))</f>
        <v>0.231896385504299</v>
      </c>
    </row>
    <row r="9" customFormat="false" ht="15" hidden="false" customHeight="false" outlineLevel="0" collapsed="false">
      <c r="A9" s="8" t="s">
        <v>58</v>
      </c>
      <c r="B9" s="8" t="s">
        <v>49</v>
      </c>
      <c r="C9" s="8" t="s">
        <v>59</v>
      </c>
      <c r="D9" s="13" t="n">
        <f aca="false">SUMIFS(Dados!$C$2:$C$69,Dados!$A$2:$A$69,$B9,Dados!$B$2:$B$69,$A9,Dados!$D$2:$D$69,C9)</f>
        <v>50</v>
      </c>
      <c r="E9" s="13" t="n">
        <f aca="false">IF(SUMIFS(Dados!$F$2:$F$69,Dados!$A$2:$A$69,$B9,Dados!$B$2:$B$69,$A9,Dados!$D$2:$D$69,C9)&gt;0,SUMIFS(Dados!$F$2:$F$69,Dados!$A$2:$A$69,$B9,Dados!$B$2:$B$69,$A9,Dados!$D$2:$D$69,C9),"")</f>
        <v>8.5</v>
      </c>
      <c r="F9" s="8" t="s">
        <v>61</v>
      </c>
      <c r="G9" s="13" t="n">
        <f aca="false">IF(F9="","",SUMIFS(Dados!$C$2:$C$69,Dados!$A$2:$A$69,$B9,Dados!$B$2:$B$69,$A9,Dados!$D$2:$D$69,F9))</f>
        <v>45</v>
      </c>
      <c r="H9" s="13" t="n">
        <f aca="false">IF(F9="","",IF(SUMIFS(Dados!$F$2:$F$69,Dados!$A$2:$A$69,$B9,Dados!$B$2:$B$69,$A9,Dados!$D$2:$D$69,F9)&gt;0,SUMIFS(Dados!$F$2:$F$69,Dados!$A$2:$A$69,$B9,Dados!$B$2:$B$69,$A9,Dados!$D$2:$D$69,F9),""))</f>
        <v>5.4</v>
      </c>
      <c r="I9" s="14" t="n">
        <f aca="false">IF(E9="","",1/E9^2)</f>
        <v>0.013840830449827</v>
      </c>
      <c r="J9" s="14" t="n">
        <f aca="false">IF(H9="","",1/H9^2)</f>
        <v>0.0342935528120713</v>
      </c>
      <c r="K9" s="13" t="n">
        <f aca="false">IF(F9="",D9,IF(AND(I9&lt;&gt;"",J9&lt;&gt;""),(I9*D9+J9*G9)/(I9+J9),AVERAGE(D9,G9)))</f>
        <v>46.4377280347106</v>
      </c>
      <c r="L9" s="13" t="n">
        <f aca="false">IF(F9="",IF(E9="","",E9),IF(AND(I9&lt;&gt;"",J9&lt;&gt;""),SQRT(1/(I9+J9)),STDEV(D9,G9)/SQRT(2)))</f>
        <v>4.55797872982838</v>
      </c>
    </row>
    <row r="10" customFormat="false" ht="15" hidden="false" customHeight="false" outlineLevel="0" collapsed="false">
      <c r="A10" s="8" t="s">
        <v>58</v>
      </c>
      <c r="B10" s="8" t="s">
        <v>54</v>
      </c>
      <c r="C10" s="8" t="s">
        <v>59</v>
      </c>
      <c r="D10" s="13" t="n">
        <f aca="false">SUMIFS(Dados!$C$2:$C$69,Dados!$A$2:$A$69,$B10,Dados!$B$2:$B$69,$A10,Dados!$D$2:$D$69,C10)</f>
        <v>58</v>
      </c>
      <c r="E10" s="13" t="n">
        <f aca="false">IF(SUMIFS(Dados!$F$2:$F$69,Dados!$A$2:$A$69,$B10,Dados!$B$2:$B$69,$A10,Dados!$D$2:$D$69,C10)&gt;0,SUMIFS(Dados!$F$2:$F$69,Dados!$A$2:$A$69,$B10,Dados!$B$2:$B$69,$A10,Dados!$D$2:$D$69,C10),"")</f>
        <v>9.86</v>
      </c>
      <c r="F10" s="8" t="s">
        <v>61</v>
      </c>
      <c r="G10" s="13" t="n">
        <f aca="false">IF(F10="","",SUMIFS(Dados!$C$2:$C$69,Dados!$A$2:$A$69,$B10,Dados!$B$2:$B$69,$A10,Dados!$D$2:$D$69,F10))</f>
        <v>52</v>
      </c>
      <c r="H10" s="13" t="n">
        <f aca="false">IF(F10="","",IF(SUMIFS(Dados!$F$2:$F$69,Dados!$A$2:$A$69,$B10,Dados!$B$2:$B$69,$A10,Dados!$D$2:$D$69,F10)&gt;0,SUMIFS(Dados!$F$2:$F$69,Dados!$A$2:$A$69,$B10,Dados!$B$2:$B$69,$A10,Dados!$D$2:$D$69,F10),""))</f>
        <v>6.24</v>
      </c>
      <c r="I10" s="14" t="n">
        <f aca="false">IF(E10="","",1/E10^2)</f>
        <v>0.0102859917136051</v>
      </c>
      <c r="J10" s="14" t="n">
        <f aca="false">IF(H10="","",1/H10^2)</f>
        <v>0.0256821170282709</v>
      </c>
      <c r="K10" s="13" t="n">
        <f aca="false">IF(F10="",D10,IF(AND(I10&lt;&gt;"",J10&lt;&gt;""),(I10*D10+J10*G10)/(I10+J10),AVERAGE(D10,G10)))</f>
        <v>53.715851971104</v>
      </c>
      <c r="L10" s="13" t="n">
        <f aca="false">IF(F10="",IF(E10="","",E10),IF(AND(I10&lt;&gt;"",J10&lt;&gt;""),SQRT(1/(I10+J10)),STDEV(D10,G10)/SQRT(2)))</f>
        <v>5.27279878701279</v>
      </c>
    </row>
    <row r="11" customFormat="false" ht="15" hidden="false" customHeight="false" outlineLevel="0" collapsed="false">
      <c r="A11" s="8" t="s">
        <v>58</v>
      </c>
      <c r="B11" s="8" t="s">
        <v>55</v>
      </c>
      <c r="C11" s="8" t="s">
        <v>59</v>
      </c>
      <c r="D11" s="13" t="n">
        <f aca="false">SUMIFS(Dados!$C$2:$C$69,Dados!$A$2:$A$69,$B11,Dados!$B$2:$B$69,$A11,Dados!$D$2:$D$69,C11)</f>
        <v>42</v>
      </c>
      <c r="E11" s="13" t="n">
        <f aca="false">IF(SUMIFS(Dados!$F$2:$F$69,Dados!$A$2:$A$69,$B11,Dados!$B$2:$B$69,$A11,Dados!$D$2:$D$69,C11)&gt;0,SUMIFS(Dados!$F$2:$F$69,Dados!$A$2:$A$69,$B11,Dados!$B$2:$B$69,$A11,Dados!$D$2:$D$69,C11),"")</f>
        <v>7.14</v>
      </c>
      <c r="F11" s="8" t="s">
        <v>61</v>
      </c>
      <c r="G11" s="13" t="n">
        <f aca="false">IF(F11="","",SUMIFS(Dados!$C$2:$C$69,Dados!$A$2:$A$69,$B11,Dados!$B$2:$B$69,$A11,Dados!$D$2:$D$69,F11))</f>
        <v>47</v>
      </c>
      <c r="H11" s="13" t="n">
        <f aca="false">IF(F11="","",IF(SUMIFS(Dados!$F$2:$F$69,Dados!$A$2:$A$69,$B11,Dados!$B$2:$B$69,$A11,Dados!$D$2:$D$69,F11)&gt;0,SUMIFS(Dados!$F$2:$F$69,Dados!$A$2:$A$69,$B11,Dados!$B$2:$B$69,$A11,Dados!$D$2:$D$69,F11),""))</f>
        <v>5.64</v>
      </c>
      <c r="I11" s="14" t="n">
        <f aca="false">IF(E11="","",1/E11^2)</f>
        <v>0.0196156894130201</v>
      </c>
      <c r="J11" s="14" t="n">
        <f aca="false">IF(H11="","",1/H11^2)</f>
        <v>0.0314370504501786</v>
      </c>
      <c r="K11" s="13" t="n">
        <f aca="false">IF(F11="",D11,IF(AND(I11&lt;&gt;"",J11&lt;&gt;""),(I11*D11+J11*G11)/(I11+J11),AVERAGE(D11,G11)))</f>
        <v>45.078879853894</v>
      </c>
      <c r="L11" s="13" t="n">
        <f aca="false">IF(F11="",IF(E11="","",E11),IF(AND(I11&lt;&gt;"",J11&lt;&gt;""),SQRT(1/(I11+J11)),STDEV(D11,G11)/SQRT(2)))</f>
        <v>4.42578663291456</v>
      </c>
    </row>
    <row r="12" customFormat="false" ht="15" hidden="false" customHeight="false" outlineLevel="0" collapsed="false">
      <c r="A12" s="8" t="s">
        <v>58</v>
      </c>
      <c r="B12" s="8" t="s">
        <v>56</v>
      </c>
      <c r="C12" s="8" t="s">
        <v>59</v>
      </c>
      <c r="D12" s="13" t="n">
        <f aca="false">SUMIFS(Dados!$C$2:$C$69,Dados!$A$2:$A$69,$B12,Dados!$B$2:$B$69,$A12,Dados!$D$2:$D$69,C12)</f>
        <v>22</v>
      </c>
      <c r="E12" s="13" t="n">
        <f aca="false">IF(SUMIFS(Dados!$F$2:$F$69,Dados!$A$2:$A$69,$B12,Dados!$B$2:$B$69,$A12,Dados!$D$2:$D$69,C12)&gt;0,SUMIFS(Dados!$F$2:$F$69,Dados!$A$2:$A$69,$B12,Dados!$B$2:$B$69,$A12,Dados!$D$2:$D$69,C12),"")</f>
        <v>3.74</v>
      </c>
      <c r="F12" s="8" t="s">
        <v>61</v>
      </c>
      <c r="G12" s="13" t="n">
        <f aca="false">IF(F12="","",SUMIFS(Dados!$C$2:$C$69,Dados!$A$2:$A$69,$B12,Dados!$B$2:$B$69,$A12,Dados!$D$2:$D$69,F12))</f>
        <v>28</v>
      </c>
      <c r="H12" s="13" t="n">
        <f aca="false">IF(F12="","",IF(SUMIFS(Dados!$F$2:$F$69,Dados!$A$2:$A$69,$B12,Dados!$B$2:$B$69,$A12,Dados!$D$2:$D$69,F12)&gt;0,SUMIFS(Dados!$F$2:$F$69,Dados!$A$2:$A$69,$B12,Dados!$B$2:$B$69,$A12,Dados!$D$2:$D$69,F12),""))</f>
        <v>3.36</v>
      </c>
      <c r="I12" s="14" t="n">
        <f aca="false">IF(E12="","",1/E12^2)</f>
        <v>0.0714918928193543</v>
      </c>
      <c r="J12" s="14" t="n">
        <f aca="false">IF(H12="","",1/H12^2)</f>
        <v>0.0885770975056689</v>
      </c>
      <c r="K12" s="13" t="n">
        <f aca="false">IF(F12="",D12,IF(AND(I12&lt;&gt;"",J12&lt;&gt;""),(I12*D12+J12*G12)/(I12+J12),AVERAGE(D12,G12)))</f>
        <v>25.3202095168769</v>
      </c>
      <c r="L12" s="13" t="n">
        <f aca="false">IF(F12="",IF(E12="","",E12),IF(AND(I12&lt;&gt;"",J12&lt;&gt;""),SQRT(1/(I12+J12)),STDEV(D12,G12)/SQRT(2)))</f>
        <v>2.49946118732728</v>
      </c>
    </row>
    <row r="13" customFormat="false" ht="15" hidden="false" customHeight="false" outlineLevel="0" collapsed="false">
      <c r="A13" s="8" t="s">
        <v>62</v>
      </c>
      <c r="B13" s="8" t="s">
        <v>49</v>
      </c>
      <c r="C13" s="8" t="s">
        <v>63</v>
      </c>
      <c r="D13" s="13" t="n">
        <f aca="false">SUMIFS(Dados!$C$2:$C$69,Dados!$A$2:$A$69,$B13,Dados!$B$2:$B$69,$A13,Dados!$D$2:$D$69,C13)</f>
        <v>24</v>
      </c>
      <c r="E13" s="13" t="str">
        <f aca="false">IF(SUMIFS(Dados!$F$2:$F$69,Dados!$A$2:$A$69,$B13,Dados!$B$2:$B$69,$A13,Dados!$D$2:$D$69,C13)&gt;0,SUMIFS(Dados!$F$2:$F$69,Dados!$A$2:$A$69,$B13,Dados!$B$2:$B$69,$A13,Dados!$D$2:$D$69,C13),"")</f>
        <v/>
      </c>
      <c r="F13" s="8"/>
      <c r="G13" s="13" t="str">
        <f aca="false">IF(F13="","",SUMIFS(Dados!$C$2:$C$69,Dados!$A$2:$A$69,$B13,Dados!$B$2:$B$69,$A13,Dados!$D$2:$D$69,F13))</f>
        <v/>
      </c>
      <c r="H13" s="13" t="str">
        <f aca="false">IF(F13="","",IF(SUMIFS(Dados!$F$2:$F$69,Dados!$A$2:$A$69,$B13,Dados!$B$2:$B$69,$A13,Dados!$D$2:$D$69,F13)&gt;0,SUMIFS(Dados!$F$2:$F$69,Dados!$A$2:$A$69,$B13,Dados!$B$2:$B$69,$A13,Dados!$D$2:$D$69,F13),""))</f>
        <v/>
      </c>
      <c r="I13" s="14" t="str">
        <f aca="false">IF(E13="","",1/E13^2)</f>
        <v/>
      </c>
      <c r="J13" s="14" t="str">
        <f aca="false">IF(H13="","",1/H13^2)</f>
        <v/>
      </c>
      <c r="K13" s="13" t="n">
        <f aca="false">IF(F13="",D13,IF(AND(I13&lt;&gt;"",J13&lt;&gt;""),(I13*D13+J13*G13)/(I13+J13),AVERAGE(D13,G13)))</f>
        <v>24</v>
      </c>
      <c r="L13" s="13" t="str">
        <f aca="false">IF(F13="",IF(E13="","",E13),IF(AND(I13&lt;&gt;"",J13&lt;&gt;""),SQRT(1/(I13+J13)),STDEV(D13,G13)/SQRT(2)))</f>
        <v/>
      </c>
    </row>
    <row r="14" customFormat="false" ht="15" hidden="false" customHeight="false" outlineLevel="0" collapsed="false">
      <c r="A14" s="8" t="s">
        <v>62</v>
      </c>
      <c r="B14" s="8" t="s">
        <v>54</v>
      </c>
      <c r="C14" s="8" t="s">
        <v>63</v>
      </c>
      <c r="D14" s="13" t="n">
        <f aca="false">SUMIFS(Dados!$C$2:$C$69,Dados!$A$2:$A$69,$B14,Dados!$B$2:$B$69,$A14,Dados!$D$2:$D$69,C14)</f>
        <v>30</v>
      </c>
      <c r="E14" s="13" t="str">
        <f aca="false">IF(SUMIFS(Dados!$F$2:$F$69,Dados!$A$2:$A$69,$B14,Dados!$B$2:$B$69,$A14,Dados!$D$2:$D$69,C14)&gt;0,SUMIFS(Dados!$F$2:$F$69,Dados!$A$2:$A$69,$B14,Dados!$B$2:$B$69,$A14,Dados!$D$2:$D$69,C14),"")</f>
        <v/>
      </c>
      <c r="F14" s="8"/>
      <c r="G14" s="13" t="str">
        <f aca="false">IF(F14="","",SUMIFS(Dados!$C$2:$C$69,Dados!$A$2:$A$69,$B14,Dados!$B$2:$B$69,$A14,Dados!$D$2:$D$69,F14))</f>
        <v/>
      </c>
      <c r="H14" s="13" t="str">
        <f aca="false">IF(F14="","",IF(SUMIFS(Dados!$F$2:$F$69,Dados!$A$2:$A$69,$B14,Dados!$B$2:$B$69,$A14,Dados!$D$2:$D$69,F14)&gt;0,SUMIFS(Dados!$F$2:$F$69,Dados!$A$2:$A$69,$B14,Dados!$B$2:$B$69,$A14,Dados!$D$2:$D$69,F14),""))</f>
        <v/>
      </c>
      <c r="I14" s="14" t="str">
        <f aca="false">IF(E14="","",1/E14^2)</f>
        <v/>
      </c>
      <c r="J14" s="14" t="str">
        <f aca="false">IF(H14="","",1/H14^2)</f>
        <v/>
      </c>
      <c r="K14" s="13" t="n">
        <f aca="false">IF(F14="",D14,IF(AND(I14&lt;&gt;"",J14&lt;&gt;""),(I14*D14+J14*G14)/(I14+J14),AVERAGE(D14,G14)))</f>
        <v>30</v>
      </c>
      <c r="L14" s="13" t="str">
        <f aca="false">IF(F14="",IF(E14="","",E14),IF(AND(I14&lt;&gt;"",J14&lt;&gt;""),SQRT(1/(I14+J14)),STDEV(D14,G14)/SQRT(2)))</f>
        <v/>
      </c>
    </row>
    <row r="15" customFormat="false" ht="15" hidden="false" customHeight="false" outlineLevel="0" collapsed="false">
      <c r="A15" s="8" t="s">
        <v>62</v>
      </c>
      <c r="B15" s="8" t="s">
        <v>55</v>
      </c>
      <c r="C15" s="8" t="s">
        <v>63</v>
      </c>
      <c r="D15" s="13" t="n">
        <f aca="false">SUMIFS(Dados!$C$2:$C$69,Dados!$A$2:$A$69,$B15,Dados!$B$2:$B$69,$A15,Dados!$D$2:$D$69,C15)</f>
        <v>10</v>
      </c>
      <c r="E15" s="13" t="str">
        <f aca="false">IF(SUMIFS(Dados!$F$2:$F$69,Dados!$A$2:$A$69,$B15,Dados!$B$2:$B$69,$A15,Dados!$D$2:$D$69,C15)&gt;0,SUMIFS(Dados!$F$2:$F$69,Dados!$A$2:$A$69,$B15,Dados!$B$2:$B$69,$A15,Dados!$D$2:$D$69,C15),"")</f>
        <v/>
      </c>
      <c r="F15" s="8"/>
      <c r="G15" s="13" t="str">
        <f aca="false">IF(F15="","",SUMIFS(Dados!$C$2:$C$69,Dados!$A$2:$A$69,$B15,Dados!$B$2:$B$69,$A15,Dados!$D$2:$D$69,F15))</f>
        <v/>
      </c>
      <c r="H15" s="13" t="str">
        <f aca="false">IF(F15="","",IF(SUMIFS(Dados!$F$2:$F$69,Dados!$A$2:$A$69,$B15,Dados!$B$2:$B$69,$A15,Dados!$D$2:$D$69,F15)&gt;0,SUMIFS(Dados!$F$2:$F$69,Dados!$A$2:$A$69,$B15,Dados!$B$2:$B$69,$A15,Dados!$D$2:$D$69,F15),""))</f>
        <v/>
      </c>
      <c r="I15" s="14" t="str">
        <f aca="false">IF(E15="","",1/E15^2)</f>
        <v/>
      </c>
      <c r="J15" s="14" t="str">
        <f aca="false">IF(H15="","",1/H15^2)</f>
        <v/>
      </c>
      <c r="K15" s="13" t="n">
        <f aca="false">IF(F15="",D15,IF(AND(I15&lt;&gt;"",J15&lt;&gt;""),(I15*D15+J15*G15)/(I15+J15),AVERAGE(D15,G15)))</f>
        <v>10</v>
      </c>
      <c r="L15" s="13" t="str">
        <f aca="false">IF(F15="",IF(E15="","",E15),IF(AND(I15&lt;&gt;"",J15&lt;&gt;""),SQRT(1/(I15+J15)),STDEV(D15,G15)/SQRT(2)))</f>
        <v/>
      </c>
    </row>
    <row r="16" customFormat="false" ht="15" hidden="false" customHeight="false" outlineLevel="0" collapsed="false">
      <c r="A16" s="8" t="s">
        <v>62</v>
      </c>
      <c r="B16" s="8" t="s">
        <v>56</v>
      </c>
      <c r="C16" s="8" t="s">
        <v>63</v>
      </c>
      <c r="D16" s="13" t="n">
        <f aca="false">SUMIFS(Dados!$C$2:$C$69,Dados!$A$2:$A$69,$B16,Dados!$B$2:$B$69,$A16,Dados!$D$2:$D$69,C16)</f>
        <v>4</v>
      </c>
      <c r="E16" s="13" t="str">
        <f aca="false">IF(SUMIFS(Dados!$F$2:$F$69,Dados!$A$2:$A$69,$B16,Dados!$B$2:$B$69,$A16,Dados!$D$2:$D$69,C16)&gt;0,SUMIFS(Dados!$F$2:$F$69,Dados!$A$2:$A$69,$B16,Dados!$B$2:$B$69,$A16,Dados!$D$2:$D$69,C16),"")</f>
        <v/>
      </c>
      <c r="F16" s="8"/>
      <c r="G16" s="13" t="str">
        <f aca="false">IF(F16="","",SUMIFS(Dados!$C$2:$C$69,Dados!$A$2:$A$69,$B16,Dados!$B$2:$B$69,$A16,Dados!$D$2:$D$69,F16))</f>
        <v/>
      </c>
      <c r="H16" s="13" t="str">
        <f aca="false">IF(F16="","",IF(SUMIFS(Dados!$F$2:$F$69,Dados!$A$2:$A$69,$B16,Dados!$B$2:$B$69,$A16,Dados!$D$2:$D$69,F16)&gt;0,SUMIFS(Dados!$F$2:$F$69,Dados!$A$2:$A$69,$B16,Dados!$B$2:$B$69,$A16,Dados!$D$2:$D$69,F16),""))</f>
        <v/>
      </c>
      <c r="I16" s="14" t="str">
        <f aca="false">IF(E16="","",1/E16^2)</f>
        <v/>
      </c>
      <c r="J16" s="14" t="str">
        <f aca="false">IF(H16="","",1/H16^2)</f>
        <v/>
      </c>
      <c r="K16" s="13" t="n">
        <f aca="false">IF(F16="",D16,IF(AND(I16&lt;&gt;"",J16&lt;&gt;""),(I16*D16+J16*G16)/(I16+J16),AVERAGE(D16,G16)))</f>
        <v>4</v>
      </c>
      <c r="L16" s="13" t="str">
        <f aca="false">IF(F16="",IF(E16="","",E16),IF(AND(I16&lt;&gt;"",J16&lt;&gt;""),SQRT(1/(I16+J16)),STDEV(D16,G16)/SQRT(2)))</f>
        <v/>
      </c>
    </row>
    <row r="18" customFormat="false" ht="15" hidden="false" customHeight="false" outlineLevel="0" collapsed="false">
      <c r="A18" s="15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9" min="2" style="0" width="13"/>
    <col collapsed="false" customWidth="true" hidden="false" outlineLevel="0" max="10" min="10" style="0" width="12"/>
  </cols>
  <sheetData>
    <row r="1" customFormat="false" ht="30" hidden="false" customHeight="true" outlineLevel="0" collapsed="false">
      <c r="A1" s="1" t="s">
        <v>89</v>
      </c>
    </row>
    <row r="2" customFormat="false" ht="18" hidden="false" customHeight="true" outlineLevel="0" collapsed="false">
      <c r="A2" s="2" t="s">
        <v>90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false" outlineLevel="0" collapsed="false">
      <c r="J3" s="4" t="s">
        <v>91</v>
      </c>
    </row>
    <row r="4" customFormat="false" ht="42" hidden="false" customHeight="true" outlineLevel="0" collapsed="false">
      <c r="A4" s="11" t="s">
        <v>76</v>
      </c>
      <c r="B4" s="16" t="s">
        <v>64</v>
      </c>
      <c r="C4" s="16" t="s">
        <v>64</v>
      </c>
      <c r="D4" s="16" t="s">
        <v>64</v>
      </c>
      <c r="E4" s="16" t="s">
        <v>64</v>
      </c>
      <c r="F4" s="16" t="s">
        <v>72</v>
      </c>
      <c r="G4" s="16" t="s">
        <v>72</v>
      </c>
      <c r="H4" s="16" t="s">
        <v>72</v>
      </c>
      <c r="I4" s="16" t="s">
        <v>72</v>
      </c>
    </row>
    <row r="5" customFormat="false" ht="30" hidden="false" customHeight="true" outlineLevel="0" collapsed="false">
      <c r="A5" s="11" t="s">
        <v>77</v>
      </c>
      <c r="B5" s="16" t="s">
        <v>49</v>
      </c>
      <c r="C5" s="16" t="s">
        <v>54</v>
      </c>
      <c r="D5" s="16" t="s">
        <v>55</v>
      </c>
      <c r="E5" s="16" t="s">
        <v>56</v>
      </c>
      <c r="F5" s="16" t="s">
        <v>49</v>
      </c>
      <c r="G5" s="16" t="s">
        <v>54</v>
      </c>
      <c r="H5" s="16" t="s">
        <v>55</v>
      </c>
      <c r="I5" s="16" t="s">
        <v>56</v>
      </c>
      <c r="J5" s="11" t="s">
        <v>92</v>
      </c>
    </row>
    <row r="6" customFormat="false" ht="15" hidden="false" customHeight="false" outlineLevel="0" collapsed="false">
      <c r="A6" s="8" t="s">
        <v>65</v>
      </c>
      <c r="B6" s="17" t="n">
        <f aca="false">IF(COUNTIFS(Dados!$A$2:$A$69,B$5,Dados!$B$2:$B$69,B$4,Dados!$D$2:$D$69,$A6)=0,"",SUMIFS(Dados!$C$2:$C$69,Dados!$A$2:$A$69,B$5,Dados!$B$2:$B$69,B$4,Dados!$D$2:$D$69,$A6))</f>
        <v>3</v>
      </c>
      <c r="C6" s="17" t="n">
        <f aca="false">IF(COUNTIFS(Dados!$A$2:$A$69,C$5,Dados!$B$2:$B$69,C$4,Dados!$D$2:$D$69,$A6)=0,"",SUMIFS(Dados!$C$2:$C$69,Dados!$A$2:$A$69,C$5,Dados!$B$2:$B$69,C$4,Dados!$D$2:$D$69,$A6))</f>
        <v>5</v>
      </c>
      <c r="D6" s="17" t="n">
        <f aca="false">IF(COUNTIFS(Dados!$A$2:$A$69,D$5,Dados!$B$2:$B$69,D$4,Dados!$D$2:$D$69,$A6)=0,"",SUMIFS(Dados!$C$2:$C$69,Dados!$A$2:$A$69,D$5,Dados!$B$2:$B$69,D$4,Dados!$D$2:$D$69,$A6))</f>
        <v>8</v>
      </c>
      <c r="E6" s="17" t="n">
        <f aca="false">IF(COUNTIFS(Dados!$A$2:$A$69,E$5,Dados!$B$2:$B$69,E$4,Dados!$D$2:$D$69,$A6)=0,"",SUMIFS(Dados!$C$2:$C$69,Dados!$A$2:$A$69,E$5,Dados!$B$2:$B$69,E$4,Dados!$D$2:$D$69,$A6))</f>
        <v>8</v>
      </c>
      <c r="F6" s="17" t="n">
        <f aca="false">IF(COUNTIFS(Dados!$A$2:$A$69,F$5,Dados!$B$2:$B$69,F$4,Dados!$D$2:$D$69,$A6)=0,"",SUMIFS(Dados!$C$2:$C$69,Dados!$A$2:$A$69,F$5,Dados!$B$2:$B$69,F$4,Dados!$D$2:$D$69,$A6))</f>
        <v>3</v>
      </c>
      <c r="G6" s="17" t="n">
        <f aca="false">IF(COUNTIFS(Dados!$A$2:$A$69,G$5,Dados!$B$2:$B$69,G$4,Dados!$D$2:$D$69,$A6)=0,"",SUMIFS(Dados!$C$2:$C$69,Dados!$A$2:$A$69,G$5,Dados!$B$2:$B$69,G$4,Dados!$D$2:$D$69,$A6))</f>
        <v>6</v>
      </c>
      <c r="H6" s="17" t="n">
        <f aca="false">IF(COUNTIFS(Dados!$A$2:$A$69,H$5,Dados!$B$2:$B$69,H$4,Dados!$D$2:$D$69,$A6)=0,"",SUMIFS(Dados!$C$2:$C$69,Dados!$A$2:$A$69,H$5,Dados!$B$2:$B$69,H$4,Dados!$D$2:$D$69,$A6))</f>
        <v>5</v>
      </c>
      <c r="I6" s="17" t="n">
        <f aca="false">IF(COUNTIFS(Dados!$A$2:$A$69,I$5,Dados!$B$2:$B$69,I$4,Dados!$D$2:$D$69,$A6)=0,"",SUMIFS(Dados!$C$2:$C$69,Dados!$A$2:$A$69,I$5,Dados!$B$2:$B$69,I$4,Dados!$D$2:$D$69,$A6))</f>
        <v>8</v>
      </c>
      <c r="J6" s="13" t="n">
        <f aca="false">AVERAGE(B6:I6)</f>
        <v>5.75</v>
      </c>
    </row>
    <row r="7" customFormat="false" ht="15" hidden="false" customHeight="false" outlineLevel="0" collapsed="false">
      <c r="A7" s="8" t="s">
        <v>67</v>
      </c>
      <c r="B7" s="17" t="n">
        <f aca="false">IF(COUNTIFS(Dados!$A$2:$A$69,B$5,Dados!$B$2:$B$69,B$4,Dados!$D$2:$D$69,$A7)=0,"",SUMIFS(Dados!$C$2:$C$69,Dados!$A$2:$A$69,B$5,Dados!$B$2:$B$69,B$4,Dados!$D$2:$D$69,$A7))</f>
        <v>2</v>
      </c>
      <c r="C7" s="17" t="n">
        <f aca="false">IF(COUNTIFS(Dados!$A$2:$A$69,C$5,Dados!$B$2:$B$69,C$4,Dados!$D$2:$D$69,$A7)=0,"",SUMIFS(Dados!$C$2:$C$69,Dados!$A$2:$A$69,C$5,Dados!$B$2:$B$69,C$4,Dados!$D$2:$D$69,$A7))</f>
        <v>4</v>
      </c>
      <c r="D7" s="17" t="n">
        <f aca="false">IF(COUNTIFS(Dados!$A$2:$A$69,D$5,Dados!$B$2:$B$69,D$4,Dados!$D$2:$D$69,$A7)=0,"",SUMIFS(Dados!$C$2:$C$69,Dados!$A$2:$A$69,D$5,Dados!$B$2:$B$69,D$4,Dados!$D$2:$D$69,$A7))</f>
        <v>5</v>
      </c>
      <c r="E7" s="17" t="n">
        <f aca="false">IF(COUNTIFS(Dados!$A$2:$A$69,E$5,Dados!$B$2:$B$69,E$4,Dados!$D$2:$D$69,$A7)=0,"",SUMIFS(Dados!$C$2:$C$69,Dados!$A$2:$A$69,E$5,Dados!$B$2:$B$69,E$4,Dados!$D$2:$D$69,$A7))</f>
        <v>5</v>
      </c>
      <c r="F7" s="17" t="n">
        <f aca="false">IF(COUNTIFS(Dados!$A$2:$A$69,F$5,Dados!$B$2:$B$69,F$4,Dados!$D$2:$D$69,$A7)=0,"",SUMIFS(Dados!$C$2:$C$69,Dados!$A$2:$A$69,F$5,Dados!$B$2:$B$69,F$4,Dados!$D$2:$D$69,$A7))</f>
        <v>1</v>
      </c>
      <c r="G7" s="17" t="n">
        <f aca="false">IF(COUNTIFS(Dados!$A$2:$A$69,G$5,Dados!$B$2:$B$69,G$4,Dados!$D$2:$D$69,$A7)=0,"",SUMIFS(Dados!$C$2:$C$69,Dados!$A$2:$A$69,G$5,Dados!$B$2:$B$69,G$4,Dados!$D$2:$D$69,$A7))</f>
        <v>5</v>
      </c>
      <c r="H7" s="17" t="n">
        <f aca="false">IF(COUNTIFS(Dados!$A$2:$A$69,H$5,Dados!$B$2:$B$69,H$4,Dados!$D$2:$D$69,$A7)=0,"",SUMIFS(Dados!$C$2:$C$69,Dados!$A$2:$A$69,H$5,Dados!$B$2:$B$69,H$4,Dados!$D$2:$D$69,$A7))</f>
        <v>3</v>
      </c>
      <c r="I7" s="17" t="n">
        <f aca="false">IF(COUNTIFS(Dados!$A$2:$A$69,I$5,Dados!$B$2:$B$69,I$4,Dados!$D$2:$D$69,$A7)=0,"",SUMIFS(Dados!$C$2:$C$69,Dados!$A$2:$A$69,I$5,Dados!$B$2:$B$69,I$4,Dados!$D$2:$D$69,$A7))</f>
        <v>5</v>
      </c>
      <c r="J7" s="13" t="n">
        <f aca="false">AVERAGE(B7:I7)</f>
        <v>3.75</v>
      </c>
    </row>
    <row r="8" customFormat="false" ht="15" hidden="false" customHeight="false" outlineLevel="0" collapsed="false">
      <c r="A8" s="8" t="s">
        <v>68</v>
      </c>
      <c r="B8" s="17" t="n">
        <f aca="false">IF(COUNTIFS(Dados!$A$2:$A$69,B$5,Dados!$B$2:$B$69,B$4,Dados!$D$2:$D$69,$A8)=0,"",SUMIFS(Dados!$C$2:$C$69,Dados!$A$2:$A$69,B$5,Dados!$B$2:$B$69,B$4,Dados!$D$2:$D$69,$A8))</f>
        <v>3</v>
      </c>
      <c r="C8" s="17" t="n">
        <f aca="false">IF(COUNTIFS(Dados!$A$2:$A$69,C$5,Dados!$B$2:$B$69,C$4,Dados!$D$2:$D$69,$A8)=0,"",SUMIFS(Dados!$C$2:$C$69,Dados!$A$2:$A$69,C$5,Dados!$B$2:$B$69,C$4,Dados!$D$2:$D$69,$A8))</f>
        <v>5</v>
      </c>
      <c r="D8" s="17" t="n">
        <f aca="false">IF(COUNTIFS(Dados!$A$2:$A$69,D$5,Dados!$B$2:$B$69,D$4,Dados!$D$2:$D$69,$A8)=0,"",SUMIFS(Dados!$C$2:$C$69,Dados!$A$2:$A$69,D$5,Dados!$B$2:$B$69,D$4,Dados!$D$2:$D$69,$A8))</f>
        <v>6</v>
      </c>
      <c r="E8" s="17" t="n">
        <f aca="false">IF(COUNTIFS(Dados!$A$2:$A$69,E$5,Dados!$B$2:$B$69,E$4,Dados!$D$2:$D$69,$A8)=0,"",SUMIFS(Dados!$C$2:$C$69,Dados!$A$2:$A$69,E$5,Dados!$B$2:$B$69,E$4,Dados!$D$2:$D$69,$A8))</f>
        <v>6</v>
      </c>
      <c r="F8" s="17" t="n">
        <f aca="false">IF(COUNTIFS(Dados!$A$2:$A$69,F$5,Dados!$B$2:$B$69,F$4,Dados!$D$2:$D$69,$A8)=0,"",SUMIFS(Dados!$C$2:$C$69,Dados!$A$2:$A$69,F$5,Dados!$B$2:$B$69,F$4,Dados!$D$2:$D$69,$A8))</f>
        <v>3</v>
      </c>
      <c r="G8" s="17" t="n">
        <f aca="false">IF(COUNTIFS(Dados!$A$2:$A$69,G$5,Dados!$B$2:$B$69,G$4,Dados!$D$2:$D$69,$A8)=0,"",SUMIFS(Dados!$C$2:$C$69,Dados!$A$2:$A$69,G$5,Dados!$B$2:$B$69,G$4,Dados!$D$2:$D$69,$A8))</f>
        <v>6</v>
      </c>
      <c r="H8" s="17" t="n">
        <f aca="false">IF(COUNTIFS(Dados!$A$2:$A$69,H$5,Dados!$B$2:$B$69,H$4,Dados!$D$2:$D$69,$A8)=0,"",SUMIFS(Dados!$C$2:$C$69,Dados!$A$2:$A$69,H$5,Dados!$B$2:$B$69,H$4,Dados!$D$2:$D$69,$A8))</f>
        <v>4</v>
      </c>
      <c r="I8" s="17" t="n">
        <f aca="false">IF(COUNTIFS(Dados!$A$2:$A$69,I$5,Dados!$B$2:$B$69,I$4,Dados!$D$2:$D$69,$A8)=0,"",SUMIFS(Dados!$C$2:$C$69,Dados!$A$2:$A$69,I$5,Dados!$B$2:$B$69,I$4,Dados!$D$2:$D$69,$A8))</f>
        <v>7</v>
      </c>
      <c r="J8" s="13" t="n">
        <f aca="false">AVERAGE(B8:I8)</f>
        <v>5</v>
      </c>
    </row>
    <row r="9" customFormat="false" ht="15" hidden="false" customHeight="false" outlineLevel="0" collapsed="false">
      <c r="A9" s="8" t="s">
        <v>69</v>
      </c>
      <c r="B9" s="17" t="n">
        <f aca="false">IF(COUNTIFS(Dados!$A$2:$A$69,B$5,Dados!$B$2:$B$69,B$4,Dados!$D$2:$D$69,$A9)=0,"",SUMIFS(Dados!$C$2:$C$69,Dados!$A$2:$A$69,B$5,Dados!$B$2:$B$69,B$4,Dados!$D$2:$D$69,$A9))</f>
        <v>4</v>
      </c>
      <c r="C9" s="17" t="n">
        <f aca="false">IF(COUNTIFS(Dados!$A$2:$A$69,C$5,Dados!$B$2:$B$69,C$4,Dados!$D$2:$D$69,$A9)=0,"",SUMIFS(Dados!$C$2:$C$69,Dados!$A$2:$A$69,C$5,Dados!$B$2:$B$69,C$4,Dados!$D$2:$D$69,$A9))</f>
        <v>6</v>
      </c>
      <c r="D9" s="17" t="n">
        <f aca="false">IF(COUNTIFS(Dados!$A$2:$A$69,D$5,Dados!$B$2:$B$69,D$4,Dados!$D$2:$D$69,$A9)=0,"",SUMIFS(Dados!$C$2:$C$69,Dados!$A$2:$A$69,D$5,Dados!$B$2:$B$69,D$4,Dados!$D$2:$D$69,$A9))</f>
        <v>6</v>
      </c>
      <c r="E9" s="17" t="n">
        <f aca="false">IF(COUNTIFS(Dados!$A$2:$A$69,E$5,Dados!$B$2:$B$69,E$4,Dados!$D$2:$D$69,$A9)=0,"",SUMIFS(Dados!$C$2:$C$69,Dados!$A$2:$A$69,E$5,Dados!$B$2:$B$69,E$4,Dados!$D$2:$D$69,$A9))</f>
        <v>7</v>
      </c>
      <c r="F9" s="17" t="n">
        <f aca="false">IF(COUNTIFS(Dados!$A$2:$A$69,F$5,Dados!$B$2:$B$69,F$4,Dados!$D$2:$D$69,$A9)=0,"",SUMIFS(Dados!$C$2:$C$69,Dados!$A$2:$A$69,F$5,Dados!$B$2:$B$69,F$4,Dados!$D$2:$D$69,$A9))</f>
        <v>4</v>
      </c>
      <c r="G9" s="17" t="n">
        <f aca="false">IF(COUNTIFS(Dados!$A$2:$A$69,G$5,Dados!$B$2:$B$69,G$4,Dados!$D$2:$D$69,$A9)=0,"",SUMIFS(Dados!$C$2:$C$69,Dados!$A$2:$A$69,G$5,Dados!$B$2:$B$69,G$4,Dados!$D$2:$D$69,$A9))</f>
        <v>5</v>
      </c>
      <c r="H9" s="17" t="n">
        <f aca="false">IF(COUNTIFS(Dados!$A$2:$A$69,H$5,Dados!$B$2:$B$69,H$4,Dados!$D$2:$D$69,$A9)=0,"",SUMIFS(Dados!$C$2:$C$69,Dados!$A$2:$A$69,H$5,Dados!$B$2:$B$69,H$4,Dados!$D$2:$D$69,$A9))</f>
        <v>4</v>
      </c>
      <c r="I9" s="17" t="n">
        <f aca="false">IF(COUNTIFS(Dados!$A$2:$A$69,I$5,Dados!$B$2:$B$69,I$4,Dados!$D$2:$D$69,$A9)=0,"",SUMIFS(Dados!$C$2:$C$69,Dados!$A$2:$A$69,I$5,Dados!$B$2:$B$69,I$4,Dados!$D$2:$D$69,$A9))</f>
        <v>6</v>
      </c>
      <c r="J9" s="13" t="n">
        <f aca="false">AVERAGE(B9:I9)</f>
        <v>5.25</v>
      </c>
    </row>
    <row r="10" customFormat="false" ht="15" hidden="false" customHeight="false" outlineLevel="0" collapsed="false">
      <c r="A10" s="8" t="s">
        <v>70</v>
      </c>
      <c r="B10" s="17" t="n">
        <f aca="false">IF(COUNTIFS(Dados!$A$2:$A$69,B$5,Dados!$B$2:$B$69,B$4,Dados!$D$2:$D$69,$A10)=0,"",SUMIFS(Dados!$C$2:$C$69,Dados!$A$2:$A$69,B$5,Dados!$B$2:$B$69,B$4,Dados!$D$2:$D$69,$A10))</f>
        <v>2</v>
      </c>
      <c r="C10" s="17" t="n">
        <f aca="false">IF(COUNTIFS(Dados!$A$2:$A$69,C$5,Dados!$B$2:$B$69,C$4,Dados!$D$2:$D$69,$A10)=0,"",SUMIFS(Dados!$C$2:$C$69,Dados!$A$2:$A$69,C$5,Dados!$B$2:$B$69,C$4,Dados!$D$2:$D$69,$A10))</f>
        <v>5</v>
      </c>
      <c r="D10" s="17" t="n">
        <f aca="false">IF(COUNTIFS(Dados!$A$2:$A$69,D$5,Dados!$B$2:$B$69,D$4,Dados!$D$2:$D$69,$A10)=0,"",SUMIFS(Dados!$C$2:$C$69,Dados!$A$2:$A$69,D$5,Dados!$B$2:$B$69,D$4,Dados!$D$2:$D$69,$A10))</f>
        <v>5</v>
      </c>
      <c r="E10" s="17" t="n">
        <f aca="false">IF(COUNTIFS(Dados!$A$2:$A$69,E$5,Dados!$B$2:$B$69,E$4,Dados!$D$2:$D$69,$A10)=0,"",SUMIFS(Dados!$C$2:$C$69,Dados!$A$2:$A$69,E$5,Dados!$B$2:$B$69,E$4,Dados!$D$2:$D$69,$A10))</f>
        <v>7</v>
      </c>
      <c r="F10" s="17" t="n">
        <f aca="false">IF(COUNTIFS(Dados!$A$2:$A$69,F$5,Dados!$B$2:$B$69,F$4,Dados!$D$2:$D$69,$A10)=0,"",SUMIFS(Dados!$C$2:$C$69,Dados!$A$2:$A$69,F$5,Dados!$B$2:$B$69,F$4,Dados!$D$2:$D$69,$A10))</f>
        <v>2</v>
      </c>
      <c r="G10" s="17" t="n">
        <f aca="false">IF(COUNTIFS(Dados!$A$2:$A$69,G$5,Dados!$B$2:$B$69,G$4,Dados!$D$2:$D$69,$A10)=0,"",SUMIFS(Dados!$C$2:$C$69,Dados!$A$2:$A$69,G$5,Dados!$B$2:$B$69,G$4,Dados!$D$2:$D$69,$A10))</f>
        <v>4</v>
      </c>
      <c r="H10" s="17" t="n">
        <f aca="false">IF(COUNTIFS(Dados!$A$2:$A$69,H$5,Dados!$B$2:$B$69,H$4,Dados!$D$2:$D$69,$A10)=0,"",SUMIFS(Dados!$C$2:$C$69,Dados!$A$2:$A$69,H$5,Dados!$B$2:$B$69,H$4,Dados!$D$2:$D$69,$A10))</f>
        <v>3</v>
      </c>
      <c r="I10" s="17" t="n">
        <f aca="false">IF(COUNTIFS(Dados!$A$2:$A$69,I$5,Dados!$B$2:$B$69,I$4,Dados!$D$2:$D$69,$A10)=0,"",SUMIFS(Dados!$C$2:$C$69,Dados!$A$2:$A$69,I$5,Dados!$B$2:$B$69,I$4,Dados!$D$2:$D$69,$A10))</f>
        <v>6</v>
      </c>
      <c r="J10" s="13" t="n">
        <f aca="false">AVERAGE(B10:I10)</f>
        <v>4.25</v>
      </c>
    </row>
    <row r="11" customFormat="false" ht="15" hidden="false" customHeight="false" outlineLevel="0" collapsed="false">
      <c r="A11" s="8" t="s">
        <v>71</v>
      </c>
      <c r="B11" s="17" t="n">
        <f aca="false">IF(COUNTIFS(Dados!$A$2:$A$69,B$5,Dados!$B$2:$B$69,B$4,Dados!$D$2:$D$69,$A11)=0,"",SUMIFS(Dados!$C$2:$C$69,Dados!$A$2:$A$69,B$5,Dados!$B$2:$B$69,B$4,Dados!$D$2:$D$69,$A11))</f>
        <v>2</v>
      </c>
      <c r="C11" s="17" t="n">
        <f aca="false">IF(COUNTIFS(Dados!$A$2:$A$69,C$5,Dados!$B$2:$B$69,C$4,Dados!$D$2:$D$69,$A11)=0,"",SUMIFS(Dados!$C$2:$C$69,Dados!$A$2:$A$69,C$5,Dados!$B$2:$B$69,C$4,Dados!$D$2:$D$69,$A11))</f>
        <v>6</v>
      </c>
      <c r="D11" s="17" t="n">
        <f aca="false">IF(COUNTIFS(Dados!$A$2:$A$69,D$5,Dados!$B$2:$B$69,D$4,Dados!$D$2:$D$69,$A11)=0,"",SUMIFS(Dados!$C$2:$C$69,Dados!$A$2:$A$69,D$5,Dados!$B$2:$B$69,D$4,Dados!$D$2:$D$69,$A11))</f>
        <v>5</v>
      </c>
      <c r="E11" s="17" t="n">
        <f aca="false">IF(COUNTIFS(Dados!$A$2:$A$69,E$5,Dados!$B$2:$B$69,E$4,Dados!$D$2:$D$69,$A11)=0,"",SUMIFS(Dados!$C$2:$C$69,Dados!$A$2:$A$69,E$5,Dados!$B$2:$B$69,E$4,Dados!$D$2:$D$69,$A11))</f>
        <v>6</v>
      </c>
      <c r="F11" s="17" t="n">
        <f aca="false">IF(COUNTIFS(Dados!$A$2:$A$69,F$5,Dados!$B$2:$B$69,F$4,Dados!$D$2:$D$69,$A11)=0,"",SUMIFS(Dados!$C$2:$C$69,Dados!$A$2:$A$69,F$5,Dados!$B$2:$B$69,F$4,Dados!$D$2:$D$69,$A11))</f>
        <v>3</v>
      </c>
      <c r="G11" s="17" t="n">
        <f aca="false">IF(COUNTIFS(Dados!$A$2:$A$69,G$5,Dados!$B$2:$B$69,G$4,Dados!$D$2:$D$69,$A11)=0,"",SUMIFS(Dados!$C$2:$C$69,Dados!$A$2:$A$69,G$5,Dados!$B$2:$B$69,G$4,Dados!$D$2:$D$69,$A11))</f>
        <v>5</v>
      </c>
      <c r="H11" s="17" t="n">
        <f aca="false">IF(COUNTIFS(Dados!$A$2:$A$69,H$5,Dados!$B$2:$B$69,H$4,Dados!$D$2:$D$69,$A11)=0,"",SUMIFS(Dados!$C$2:$C$69,Dados!$A$2:$A$69,H$5,Dados!$B$2:$B$69,H$4,Dados!$D$2:$D$69,$A11))</f>
        <v>4</v>
      </c>
      <c r="I11" s="17" t="n">
        <f aca="false">IF(COUNTIFS(Dados!$A$2:$A$69,I$5,Dados!$B$2:$B$69,I$4,Dados!$D$2:$D$69,$A11)=0,"",SUMIFS(Dados!$C$2:$C$69,Dados!$A$2:$A$69,I$5,Dados!$B$2:$B$69,I$4,Dados!$D$2:$D$69,$A11))</f>
        <v>7</v>
      </c>
      <c r="J11" s="13" t="n">
        <f aca="false">AVERAGE(B11:I11)</f>
        <v>4.75</v>
      </c>
    </row>
    <row r="13" customFormat="false" ht="15" hidden="false" customHeight="false" outlineLevel="0" collapsed="false">
      <c r="A13" s="7" t="s">
        <v>93</v>
      </c>
      <c r="B13" s="13" t="n">
        <f aca="false">AVERAGE(B6:I11)</f>
        <v>4.79166666666667</v>
      </c>
    </row>
    <row r="15" customFormat="false" ht="42" hidden="false" customHeight="true" outlineLevel="0" collapsed="false">
      <c r="A15" s="7" t="s">
        <v>94</v>
      </c>
      <c r="B15" s="18" t="str">
        <f aca="false">B4</f>
        <v>Aceitação da vizinhança</v>
      </c>
      <c r="C15" s="18" t="str">
        <f aca="false">C4</f>
        <v>Aceitação da vizinhança</v>
      </c>
      <c r="D15" s="18" t="str">
        <f aca="false">D4</f>
        <v>Aceitação da vizinhança</v>
      </c>
      <c r="E15" s="18" t="str">
        <f aca="false">E4</f>
        <v>Aceitação da vizinhança</v>
      </c>
      <c r="F15" s="18" t="str">
        <f aca="false">F4</f>
        <v>Conforto do pedestre</v>
      </c>
      <c r="G15" s="18" t="str">
        <f aca="false">G4</f>
        <v>Conforto do pedestre</v>
      </c>
      <c r="H15" s="18" t="str">
        <f aca="false">H4</f>
        <v>Conforto do pedestre</v>
      </c>
      <c r="I15" s="18" t="str">
        <f aca="false">I4</f>
        <v>Conforto do pedestre</v>
      </c>
    </row>
    <row r="16" customFormat="false" ht="30" hidden="false" customHeight="true" outlineLevel="0" collapsed="false">
      <c r="B16" s="18" t="str">
        <f aca="false">B5</f>
        <v>Viaduto</v>
      </c>
      <c r="C16" s="18" t="str">
        <f aca="false">C5</f>
        <v>Trincheira</v>
      </c>
      <c r="D16" s="18" t="str">
        <f aca="false">D5</f>
        <v>Rotatória</v>
      </c>
      <c r="E16" s="18" t="str">
        <f aca="false">E5</f>
        <v>Semáforo adaptativo</v>
      </c>
      <c r="F16" s="18" t="str">
        <f aca="false">F5</f>
        <v>Viaduto</v>
      </c>
      <c r="G16" s="18" t="str">
        <f aca="false">G5</f>
        <v>Trincheira</v>
      </c>
      <c r="H16" s="18" t="str">
        <f aca="false">H5</f>
        <v>Rotatória</v>
      </c>
      <c r="I16" s="18" t="str">
        <f aca="false">I5</f>
        <v>Semáforo adaptativo</v>
      </c>
    </row>
    <row r="17" customFormat="false" ht="15" hidden="false" customHeight="false" outlineLevel="0" collapsed="false">
      <c r="A17" s="6" t="str">
        <f aca="false">A6</f>
        <v>Avaliador 1</v>
      </c>
      <c r="B17" s="13" t="n">
        <f aca="false">IF(B6="","",B6-$J6+$B$13)</f>
        <v>2.04166666666667</v>
      </c>
      <c r="C17" s="13" t="n">
        <f aca="false">IF(C6="","",C6-$J6+$B$13)</f>
        <v>4.04166666666667</v>
      </c>
      <c r="D17" s="13" t="n">
        <f aca="false">IF(D6="","",D6-$J6+$B$13)</f>
        <v>7.04166666666667</v>
      </c>
      <c r="E17" s="13" t="n">
        <f aca="false">IF(E6="","",E6-$J6+$B$13)</f>
        <v>7.04166666666667</v>
      </c>
      <c r="F17" s="13" t="n">
        <f aca="false">IF(F6="","",F6-$J6+$B$13)</f>
        <v>2.04166666666667</v>
      </c>
      <c r="G17" s="13" t="n">
        <f aca="false">IF(G6="","",G6-$J6+$B$13)</f>
        <v>5.04166666666667</v>
      </c>
      <c r="H17" s="13" t="n">
        <f aca="false">IF(H6="","",H6-$J6+$B$13)</f>
        <v>4.04166666666667</v>
      </c>
      <c r="I17" s="13" t="n">
        <f aca="false">IF(I6="","",I6-$J6+$B$13)</f>
        <v>7.04166666666667</v>
      </c>
    </row>
    <row r="18" customFormat="false" ht="15" hidden="false" customHeight="false" outlineLevel="0" collapsed="false">
      <c r="A18" s="6" t="str">
        <f aca="false">A7</f>
        <v>Avaliador 2</v>
      </c>
      <c r="B18" s="13" t="n">
        <f aca="false">IF(B7="","",B7-$J7+$B$13)</f>
        <v>3.04166666666667</v>
      </c>
      <c r="C18" s="13" t="n">
        <f aca="false">IF(C7="","",C7-$J7+$B$13)</f>
        <v>5.04166666666667</v>
      </c>
      <c r="D18" s="13" t="n">
        <f aca="false">IF(D7="","",D7-$J7+$B$13)</f>
        <v>6.04166666666667</v>
      </c>
      <c r="E18" s="13" t="n">
        <f aca="false">IF(E7="","",E7-$J7+$B$13)</f>
        <v>6.04166666666667</v>
      </c>
      <c r="F18" s="13" t="n">
        <f aca="false">IF(F7="","",F7-$J7+$B$13)</f>
        <v>2.04166666666667</v>
      </c>
      <c r="G18" s="13" t="n">
        <f aca="false">IF(G7="","",G7-$J7+$B$13)</f>
        <v>6.04166666666667</v>
      </c>
      <c r="H18" s="13" t="n">
        <f aca="false">IF(H7="","",H7-$J7+$B$13)</f>
        <v>4.04166666666667</v>
      </c>
      <c r="I18" s="13" t="n">
        <f aca="false">IF(I7="","",I7-$J7+$B$13)</f>
        <v>6.04166666666667</v>
      </c>
    </row>
    <row r="19" customFormat="false" ht="15" hidden="false" customHeight="false" outlineLevel="0" collapsed="false">
      <c r="A19" s="6" t="str">
        <f aca="false">A8</f>
        <v>Avaliador 3</v>
      </c>
      <c r="B19" s="13" t="n">
        <f aca="false">IF(B8="","",B8-$J8+$B$13)</f>
        <v>2.79166666666667</v>
      </c>
      <c r="C19" s="13" t="n">
        <f aca="false">IF(C8="","",C8-$J8+$B$13)</f>
        <v>4.79166666666667</v>
      </c>
      <c r="D19" s="13" t="n">
        <f aca="false">IF(D8="","",D8-$J8+$B$13)</f>
        <v>5.79166666666667</v>
      </c>
      <c r="E19" s="13" t="n">
        <f aca="false">IF(E8="","",E8-$J8+$B$13)</f>
        <v>5.79166666666667</v>
      </c>
      <c r="F19" s="13" t="n">
        <f aca="false">IF(F8="","",F8-$J8+$B$13)</f>
        <v>2.79166666666667</v>
      </c>
      <c r="G19" s="13" t="n">
        <f aca="false">IF(G8="","",G8-$J8+$B$13)</f>
        <v>5.79166666666667</v>
      </c>
      <c r="H19" s="13" t="n">
        <f aca="false">IF(H8="","",H8-$J8+$B$13)</f>
        <v>3.79166666666667</v>
      </c>
      <c r="I19" s="13" t="n">
        <f aca="false">IF(I8="","",I8-$J8+$B$13)</f>
        <v>6.79166666666667</v>
      </c>
    </row>
    <row r="20" customFormat="false" ht="15" hidden="false" customHeight="false" outlineLevel="0" collapsed="false">
      <c r="A20" s="6" t="str">
        <f aca="false">A9</f>
        <v>Avaliador 4</v>
      </c>
      <c r="B20" s="13" t="n">
        <f aca="false">IF(B9="","",B9-$J9+$B$13)</f>
        <v>3.54166666666667</v>
      </c>
      <c r="C20" s="13" t="n">
        <f aca="false">IF(C9="","",C9-$J9+$B$13)</f>
        <v>5.54166666666667</v>
      </c>
      <c r="D20" s="13" t="n">
        <f aca="false">IF(D9="","",D9-$J9+$B$13)</f>
        <v>5.54166666666667</v>
      </c>
      <c r="E20" s="13" t="n">
        <f aca="false">IF(E9="","",E9-$J9+$B$13)</f>
        <v>6.54166666666667</v>
      </c>
      <c r="F20" s="13" t="n">
        <f aca="false">IF(F9="","",F9-$J9+$B$13)</f>
        <v>3.54166666666667</v>
      </c>
      <c r="G20" s="13" t="n">
        <f aca="false">IF(G9="","",G9-$J9+$B$13)</f>
        <v>4.54166666666667</v>
      </c>
      <c r="H20" s="13" t="n">
        <f aca="false">IF(H9="","",H9-$J9+$B$13)</f>
        <v>3.54166666666667</v>
      </c>
      <c r="I20" s="13" t="n">
        <f aca="false">IF(I9="","",I9-$J9+$B$13)</f>
        <v>5.54166666666667</v>
      </c>
    </row>
    <row r="21" customFormat="false" ht="15" hidden="false" customHeight="false" outlineLevel="0" collapsed="false">
      <c r="A21" s="6" t="str">
        <f aca="false">A10</f>
        <v>Avaliador 5</v>
      </c>
      <c r="B21" s="13" t="n">
        <f aca="false">IF(B10="","",B10-$J10+$B$13)</f>
        <v>2.54166666666667</v>
      </c>
      <c r="C21" s="13" t="n">
        <f aca="false">IF(C10="","",C10-$J10+$B$13)</f>
        <v>5.54166666666667</v>
      </c>
      <c r="D21" s="13" t="n">
        <f aca="false">IF(D10="","",D10-$J10+$B$13)</f>
        <v>5.54166666666667</v>
      </c>
      <c r="E21" s="13" t="n">
        <f aca="false">IF(E10="","",E10-$J10+$B$13)</f>
        <v>7.54166666666667</v>
      </c>
      <c r="F21" s="13" t="n">
        <f aca="false">IF(F10="","",F10-$J10+$B$13)</f>
        <v>2.54166666666667</v>
      </c>
      <c r="G21" s="13" t="n">
        <f aca="false">IF(G10="","",G10-$J10+$B$13)</f>
        <v>4.54166666666667</v>
      </c>
      <c r="H21" s="13" t="n">
        <f aca="false">IF(H10="","",H10-$J10+$B$13)</f>
        <v>3.54166666666667</v>
      </c>
      <c r="I21" s="13" t="n">
        <f aca="false">IF(I10="","",I10-$J10+$B$13)</f>
        <v>6.54166666666667</v>
      </c>
    </row>
    <row r="22" customFormat="false" ht="15" hidden="false" customHeight="false" outlineLevel="0" collapsed="false">
      <c r="A22" s="6" t="str">
        <f aca="false">A11</f>
        <v>Avaliador 6</v>
      </c>
      <c r="B22" s="13" t="n">
        <f aca="false">IF(B11="","",B11-$J11+$B$13)</f>
        <v>2.04166666666667</v>
      </c>
      <c r="C22" s="13" t="n">
        <f aca="false">IF(C11="","",C11-$J11+$B$13)</f>
        <v>6.04166666666667</v>
      </c>
      <c r="D22" s="13" t="n">
        <f aca="false">IF(D11="","",D11-$J11+$B$13)</f>
        <v>5.04166666666667</v>
      </c>
      <c r="E22" s="13" t="n">
        <f aca="false">IF(E11="","",E11-$J11+$B$13)</f>
        <v>6.04166666666667</v>
      </c>
      <c r="F22" s="13" t="n">
        <f aca="false">IF(F11="","",F11-$J11+$B$13)</f>
        <v>3.04166666666667</v>
      </c>
      <c r="G22" s="13" t="n">
        <f aca="false">IF(G11="","",G11-$J11+$B$13)</f>
        <v>5.04166666666667</v>
      </c>
      <c r="H22" s="13" t="n">
        <f aca="false">IF(H11="","",H11-$J11+$B$13)</f>
        <v>4.04166666666667</v>
      </c>
      <c r="I22" s="13" t="n">
        <f aca="false">IF(I11="","",I11-$J11+$B$13)</f>
        <v>7.04166666666667</v>
      </c>
    </row>
    <row r="24" customFormat="false" ht="15" hidden="false" customHeight="false" outlineLevel="0" collapsed="false">
      <c r="A24" s="7" t="s">
        <v>95</v>
      </c>
      <c r="B24" s="19" t="n">
        <f aca="false">MEDIAN(B17:B22)</f>
        <v>2.66666666666667</v>
      </c>
      <c r="C24" s="19" t="n">
        <f aca="false">MEDIAN(C17:C22)</f>
        <v>5.29166666666667</v>
      </c>
      <c r="D24" s="19" t="n">
        <f aca="false">MEDIAN(D17:D22)</f>
        <v>5.66666666666667</v>
      </c>
      <c r="E24" s="19" t="n">
        <f aca="false">MEDIAN(E17:E22)</f>
        <v>6.29166666666667</v>
      </c>
      <c r="F24" s="19" t="n">
        <f aca="false">MEDIAN(F17:F22)</f>
        <v>2.66666666666667</v>
      </c>
      <c r="G24" s="19" t="n">
        <f aca="false">MEDIAN(G17:G22)</f>
        <v>5.04166666666667</v>
      </c>
      <c r="H24" s="19" t="n">
        <f aca="false">MEDIAN(H17:H22)</f>
        <v>3.91666666666667</v>
      </c>
      <c r="I24" s="19" t="n">
        <f aca="false">MEDIAN(I17:I22)</f>
        <v>6.66666666666667</v>
      </c>
    </row>
    <row r="25" customFormat="false" ht="15" hidden="false" customHeight="false" outlineLevel="0" collapsed="false">
      <c r="A25" s="6" t="s">
        <v>96</v>
      </c>
      <c r="B25" s="13" t="n">
        <f aca="false">AVERAGE(B17:B22)</f>
        <v>2.66666666666667</v>
      </c>
      <c r="C25" s="13" t="n">
        <f aca="false">AVERAGE(C17:C22)</f>
        <v>5.16666666666667</v>
      </c>
      <c r="D25" s="13" t="n">
        <f aca="false">AVERAGE(D17:D22)</f>
        <v>5.83333333333333</v>
      </c>
      <c r="E25" s="13" t="n">
        <f aca="false">AVERAGE(E17:E22)</f>
        <v>6.5</v>
      </c>
      <c r="F25" s="13" t="n">
        <f aca="false">AVERAGE(F17:F22)</f>
        <v>2.66666666666667</v>
      </c>
      <c r="G25" s="13" t="n">
        <f aca="false">AVERAGE(G17:G22)</f>
        <v>5.16666666666667</v>
      </c>
      <c r="H25" s="13" t="n">
        <f aca="false">AVERAGE(H17:H22)</f>
        <v>3.83333333333333</v>
      </c>
      <c r="I25" s="13" t="n">
        <f aca="false">AVERAGE(I17:I22)</f>
        <v>6.5</v>
      </c>
    </row>
    <row r="26" customFormat="false" ht="15" hidden="false" customHeight="false" outlineLevel="0" collapsed="false">
      <c r="A26" s="6" t="s">
        <v>97</v>
      </c>
      <c r="B26" s="17" t="n">
        <f aca="false">COUNT(B6:B11)</f>
        <v>6</v>
      </c>
      <c r="C26" s="17" t="n">
        <f aca="false">COUNT(C6:C11)</f>
        <v>6</v>
      </c>
      <c r="D26" s="17" t="n">
        <f aca="false">COUNT(D6:D11)</f>
        <v>6</v>
      </c>
      <c r="E26" s="17" t="n">
        <f aca="false">COUNT(E6:E11)</f>
        <v>6</v>
      </c>
      <c r="F26" s="17" t="n">
        <f aca="false">COUNT(F6:F11)</f>
        <v>6</v>
      </c>
      <c r="G26" s="17" t="n">
        <f aca="false">COUNT(G6:G11)</f>
        <v>6</v>
      </c>
      <c r="H26" s="17" t="n">
        <f aca="false">COUNT(H6:H11)</f>
        <v>6</v>
      </c>
      <c r="I26" s="17" t="n">
        <f aca="false">COUNT(I6:I11)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7"/>
  </cols>
  <sheetData>
    <row r="1" customFormat="false" ht="30" hidden="false" customHeight="true" outlineLevel="0" collapsed="false">
      <c r="A1" s="1" t="s">
        <v>98</v>
      </c>
    </row>
    <row r="2" customFormat="false" ht="18" hidden="false" customHeight="true" outlineLevel="0" collapsed="false">
      <c r="A2" s="2" t="s">
        <v>99</v>
      </c>
      <c r="B2" s="3"/>
      <c r="C2" s="3"/>
      <c r="D2" s="3"/>
      <c r="E2" s="3"/>
      <c r="F2" s="3"/>
    </row>
    <row r="3" customFormat="false" ht="45" hidden="false" customHeight="true" outlineLevel="0" collapsed="false">
      <c r="A3" s="11" t="s">
        <v>76</v>
      </c>
      <c r="B3" s="16" t="s">
        <v>50</v>
      </c>
      <c r="C3" s="16" t="s">
        <v>58</v>
      </c>
      <c r="D3" s="16" t="s">
        <v>62</v>
      </c>
      <c r="E3" s="16" t="s">
        <v>64</v>
      </c>
      <c r="F3" s="16" t="s">
        <v>72</v>
      </c>
    </row>
    <row r="4" customFormat="false" ht="15" hidden="false" customHeight="false" outlineLevel="0" collapsed="false">
      <c r="A4" s="11" t="s">
        <v>100</v>
      </c>
      <c r="B4" s="8" t="s">
        <v>101</v>
      </c>
      <c r="C4" s="8" t="s">
        <v>101</v>
      </c>
      <c r="D4" s="8" t="s">
        <v>101</v>
      </c>
      <c r="E4" s="8" t="s">
        <v>102</v>
      </c>
      <c r="F4" s="8" t="s">
        <v>102</v>
      </c>
    </row>
    <row r="5" customFormat="false" ht="15" hidden="false" customHeight="false" outlineLevel="0" collapsed="false">
      <c r="A5" s="11" t="s">
        <v>103</v>
      </c>
      <c r="B5" s="8" t="s">
        <v>53</v>
      </c>
      <c r="C5" s="8" t="s">
        <v>60</v>
      </c>
      <c r="D5" s="8" t="s">
        <v>53</v>
      </c>
      <c r="E5" s="8" t="s">
        <v>60</v>
      </c>
      <c r="F5" s="8" t="s">
        <v>60</v>
      </c>
    </row>
    <row r="6" customFormat="false" ht="15" hidden="false" customHeight="false" outlineLevel="0" collapsed="false">
      <c r="A6" s="11" t="s">
        <v>104</v>
      </c>
      <c r="B6" s="8" t="s">
        <v>105</v>
      </c>
      <c r="C6" s="8" t="s">
        <v>105</v>
      </c>
      <c r="D6" s="8" t="s">
        <v>105</v>
      </c>
      <c r="E6" s="8" t="s">
        <v>106</v>
      </c>
      <c r="F6" s="8" t="s">
        <v>106</v>
      </c>
    </row>
    <row r="8" customFormat="false" ht="45" hidden="false" customHeight="true" outlineLevel="0" collapsed="false">
      <c r="A8" s="11" t="s">
        <v>77</v>
      </c>
      <c r="B8" s="20" t="str">
        <f aca="false">B3</f>
        <v>Custo de implantação (R$ mi)</v>
      </c>
      <c r="C8" s="20" t="str">
        <f aca="false">C3</f>
        <v>Redução de sinistros (%)</v>
      </c>
      <c r="D8" s="20" t="str">
        <f aca="false">D3</f>
        <v>Prazo de obra (meses)</v>
      </c>
      <c r="E8" s="20" t="str">
        <f aca="false">E3</f>
        <v>Aceitação da vizinhança</v>
      </c>
      <c r="F8" s="20" t="str">
        <f aca="false">F3</f>
        <v>Conforto do pedestre</v>
      </c>
    </row>
    <row r="9" customFormat="false" ht="15" hidden="false" customHeight="false" outlineLevel="0" collapsed="false">
      <c r="A9" s="8" t="s">
        <v>49</v>
      </c>
      <c r="B9" s="13" t="n">
        <f aca="false">IF(B$4="medido",SUMIFS(Fusao!$K$5:$K$200,Fusao!$A$5:$A$200,B$3,Fusao!$B$5:$B$200,$A9),SUMIFS(Avaliadores!$B$24:$I$24,Avaliadores!$B$4:$I$4,B$3,Avaliadores!$B$5:$I$5,$A9))</f>
        <v>48.9876119850829</v>
      </c>
      <c r="C9" s="13" t="n">
        <f aca="false">IF(C$4="medido",SUMIFS(Fusao!$K$5:$K$200,Fusao!$A$5:$A$200,C$3,Fusao!$B$5:$B$200,$A9),SUMIFS(Avaliadores!$B$24:$I$24,Avaliadores!$B$4:$I$4,C$3,Avaliadores!$B$5:$I$5,$A9))</f>
        <v>46.4377280347106</v>
      </c>
      <c r="D9" s="13" t="n">
        <f aca="false">IF(D$4="medido",SUMIFS(Fusao!$K$5:$K$200,Fusao!$A$5:$A$200,D$3,Fusao!$B$5:$B$200,$A9),SUMIFS(Avaliadores!$B$24:$I$24,Avaliadores!$B$4:$I$4,D$3,Avaliadores!$B$5:$I$5,$A9))</f>
        <v>24</v>
      </c>
      <c r="E9" s="13" t="n">
        <f aca="false">IF(E$4="medido",SUMIFS(Fusao!$K$5:$K$200,Fusao!$A$5:$A$200,E$3,Fusao!$B$5:$B$200,$A9),SUMIFS(Avaliadores!$B$24:$I$24,Avaliadores!$B$4:$I$4,E$3,Avaliadores!$B$5:$I$5,$A9))</f>
        <v>2.66666666666667</v>
      </c>
      <c r="F9" s="13" t="n">
        <f aca="false">IF(F$4="medido",SUMIFS(Fusao!$K$5:$K$200,Fusao!$A$5:$A$200,F$3,Fusao!$B$5:$B$200,$A9),SUMIFS(Avaliadores!$B$24:$I$24,Avaliadores!$B$4:$I$4,F$3,Avaliadores!$B$5:$I$5,$A9))</f>
        <v>2.66666666666667</v>
      </c>
    </row>
    <row r="10" customFormat="false" ht="15" hidden="false" customHeight="false" outlineLevel="0" collapsed="false">
      <c r="A10" s="8" t="s">
        <v>54</v>
      </c>
      <c r="B10" s="13" t="n">
        <f aca="false">IF(B$4="medido",SUMIFS(Fusao!$K$5:$K$200,Fusao!$A$5:$A$200,B$3,Fusao!$B$5:$B$200,$A10),SUMIFS(Avaliadores!$B$24:$I$24,Avaliadores!$B$4:$I$4,B$3,Avaliadores!$B$5:$I$5,$A10))</f>
        <v>63.2813251197108</v>
      </c>
      <c r="C10" s="13" t="n">
        <f aca="false">IF(C$4="medido",SUMIFS(Fusao!$K$5:$K$200,Fusao!$A$5:$A$200,C$3,Fusao!$B$5:$B$200,$A10),SUMIFS(Avaliadores!$B$24:$I$24,Avaliadores!$B$4:$I$4,C$3,Avaliadores!$B$5:$I$5,$A10))</f>
        <v>53.715851971104</v>
      </c>
      <c r="D10" s="13" t="n">
        <f aca="false">IF(D$4="medido",SUMIFS(Fusao!$K$5:$K$200,Fusao!$A$5:$A$200,D$3,Fusao!$B$5:$B$200,$A10),SUMIFS(Avaliadores!$B$24:$I$24,Avaliadores!$B$4:$I$4,D$3,Avaliadores!$B$5:$I$5,$A10))</f>
        <v>30</v>
      </c>
      <c r="E10" s="13" t="n">
        <f aca="false">IF(E$4="medido",SUMIFS(Fusao!$K$5:$K$200,Fusao!$A$5:$A$200,E$3,Fusao!$B$5:$B$200,$A10),SUMIFS(Avaliadores!$B$24:$I$24,Avaliadores!$B$4:$I$4,E$3,Avaliadores!$B$5:$I$5,$A10))</f>
        <v>5.29166666666667</v>
      </c>
      <c r="F10" s="13" t="n">
        <f aca="false">IF(F$4="medido",SUMIFS(Fusao!$K$5:$K$200,Fusao!$A$5:$A$200,F$3,Fusao!$B$5:$B$200,$A10),SUMIFS(Avaliadores!$B$24:$I$24,Avaliadores!$B$4:$I$4,F$3,Avaliadores!$B$5:$I$5,$A10))</f>
        <v>5.04166666666667</v>
      </c>
    </row>
    <row r="11" customFormat="false" ht="15" hidden="false" customHeight="false" outlineLevel="0" collapsed="false">
      <c r="A11" s="8" t="s">
        <v>55</v>
      </c>
      <c r="B11" s="13" t="n">
        <f aca="false">IF(B$4="medido",SUMIFS(Fusao!$K$5:$K$200,Fusao!$A$5:$A$200,B$3,Fusao!$B$5:$B$200,$A11),SUMIFS(Avaliadores!$B$24:$I$24,Avaliadores!$B$4:$I$4,B$3,Avaliadores!$B$5:$I$5,$A11))</f>
        <v>14.3529941467807</v>
      </c>
      <c r="C11" s="13" t="n">
        <f aca="false">IF(C$4="medido",SUMIFS(Fusao!$K$5:$K$200,Fusao!$A$5:$A$200,C$3,Fusao!$B$5:$B$200,$A11),SUMIFS(Avaliadores!$B$24:$I$24,Avaliadores!$B$4:$I$4,C$3,Avaliadores!$B$5:$I$5,$A11))</f>
        <v>45.078879853894</v>
      </c>
      <c r="D11" s="13" t="n">
        <f aca="false">IF(D$4="medido",SUMIFS(Fusao!$K$5:$K$200,Fusao!$A$5:$A$200,D$3,Fusao!$B$5:$B$200,$A11),SUMIFS(Avaliadores!$B$24:$I$24,Avaliadores!$B$4:$I$4,D$3,Avaliadores!$B$5:$I$5,$A11))</f>
        <v>10</v>
      </c>
      <c r="E11" s="13" t="n">
        <f aca="false">IF(E$4="medido",SUMIFS(Fusao!$K$5:$K$200,Fusao!$A$5:$A$200,E$3,Fusao!$B$5:$B$200,$A11),SUMIFS(Avaliadores!$B$24:$I$24,Avaliadores!$B$4:$I$4,E$3,Avaliadores!$B$5:$I$5,$A11))</f>
        <v>5.66666666666667</v>
      </c>
      <c r="F11" s="13" t="n">
        <f aca="false">IF(F$4="medido",SUMIFS(Fusao!$K$5:$K$200,Fusao!$A$5:$A$200,F$3,Fusao!$B$5:$B$200,$A11),SUMIFS(Avaliadores!$B$24:$I$24,Avaliadores!$B$4:$I$4,F$3,Avaliadores!$B$5:$I$5,$A11))</f>
        <v>3.91666666666667</v>
      </c>
    </row>
    <row r="12" customFormat="false" ht="15" hidden="false" customHeight="false" outlineLevel="0" collapsed="false">
      <c r="A12" s="8" t="s">
        <v>56</v>
      </c>
      <c r="B12" s="13" t="n">
        <f aca="false">IF(B$4="medido",SUMIFS(Fusao!$K$5:$K$200,Fusao!$A$5:$A$200,B$3,Fusao!$B$5:$B$200,$A12),SUMIFS(Avaliadores!$B$24:$I$24,Avaliadores!$B$4:$I$4,B$3,Avaliadores!$B$5:$I$5,$A12))</f>
        <v>3.09958506224066</v>
      </c>
      <c r="C12" s="13" t="n">
        <f aca="false">IF(C$4="medido",SUMIFS(Fusao!$K$5:$K$200,Fusao!$A$5:$A$200,C$3,Fusao!$B$5:$B$200,$A12),SUMIFS(Avaliadores!$B$24:$I$24,Avaliadores!$B$4:$I$4,C$3,Avaliadores!$B$5:$I$5,$A12))</f>
        <v>25.3202095168769</v>
      </c>
      <c r="D12" s="13" t="n">
        <f aca="false">IF(D$4="medido",SUMIFS(Fusao!$K$5:$K$200,Fusao!$A$5:$A$200,D$3,Fusao!$B$5:$B$200,$A12),SUMIFS(Avaliadores!$B$24:$I$24,Avaliadores!$B$4:$I$4,D$3,Avaliadores!$B$5:$I$5,$A12))</f>
        <v>4</v>
      </c>
      <c r="E12" s="13" t="n">
        <f aca="false">IF(E$4="medido",SUMIFS(Fusao!$K$5:$K$200,Fusao!$A$5:$A$200,E$3,Fusao!$B$5:$B$200,$A12),SUMIFS(Avaliadores!$B$24:$I$24,Avaliadores!$B$4:$I$4,E$3,Avaliadores!$B$5:$I$5,$A12))</f>
        <v>6.29166666666667</v>
      </c>
      <c r="F12" s="13" t="n">
        <f aca="false">IF(F$4="medido",SUMIFS(Fusao!$K$5:$K$200,Fusao!$A$5:$A$200,F$3,Fusao!$B$5:$B$200,$A12),SUMIFS(Avaliadores!$B$24:$I$24,Avaliadores!$B$4:$I$4,F$3,Avaliadores!$B$5:$I$5,$A12))</f>
        <v>6.66666666666667</v>
      </c>
    </row>
    <row r="14" customFormat="false" ht="15" hidden="false" customHeight="false" outlineLevel="0" collapsed="false">
      <c r="A14" s="15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5"/>
    <col collapsed="false" customWidth="true" hidden="false" outlineLevel="0" max="8" min="8" style="0" width="13"/>
    <col collapsed="false" customWidth="true" hidden="false" outlineLevel="0" max="9" min="9" style="0" width="10"/>
  </cols>
  <sheetData>
    <row r="1" customFormat="false" ht="30" hidden="false" customHeight="true" outlineLevel="0" collapsed="false">
      <c r="A1" s="1" t="s">
        <v>108</v>
      </c>
    </row>
    <row r="2" customFormat="false" ht="18" hidden="false" customHeight="true" outlineLevel="0" collapsed="false">
      <c r="A2" s="2" t="s">
        <v>109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false" outlineLevel="0" collapsed="false">
      <c r="I3" s="4" t="s">
        <v>110</v>
      </c>
    </row>
    <row r="4" customFormat="false" ht="15" hidden="false" customHeight="false" outlineLevel="0" collapsed="false">
      <c r="A4" s="11" t="s">
        <v>103</v>
      </c>
      <c r="B4" s="6" t="str">
        <f aca="false">Matriz!B5</f>
        <v>custo</v>
      </c>
      <c r="C4" s="6" t="str">
        <f aca="false">Matriz!C5</f>
        <v>beneficio</v>
      </c>
      <c r="D4" s="6" t="str">
        <f aca="false">Matriz!D5</f>
        <v>custo</v>
      </c>
      <c r="E4" s="6" t="str">
        <f aca="false">Matriz!E5</f>
        <v>beneficio</v>
      </c>
      <c r="F4" s="6" t="str">
        <f aca="false">Matriz!F5</f>
        <v>beneficio</v>
      </c>
    </row>
    <row r="5" customFormat="false" ht="45" hidden="false" customHeight="true" outlineLevel="0" collapsed="false">
      <c r="A5" s="11" t="s">
        <v>77</v>
      </c>
      <c r="B5" s="18" t="str">
        <f aca="false">Matriz!B3</f>
        <v>Custo de implantação (R$ mi)</v>
      </c>
      <c r="C5" s="18" t="str">
        <f aca="false">Matriz!C3</f>
        <v>Redução de sinistros (%)</v>
      </c>
      <c r="D5" s="18" t="str">
        <f aca="false">Matriz!D3</f>
        <v>Prazo de obra (meses)</v>
      </c>
      <c r="E5" s="18" t="str">
        <f aca="false">Matriz!E3</f>
        <v>Aceitação da vizinhança</v>
      </c>
      <c r="F5" s="18" t="str">
        <f aca="false">Matriz!F3</f>
        <v>Conforto do pedestre</v>
      </c>
    </row>
    <row r="6" customFormat="false" ht="15" hidden="false" customHeight="false" outlineLevel="0" collapsed="false">
      <c r="A6" s="6" t="str">
        <f aca="false">Matriz!A9</f>
        <v>Viaduto</v>
      </c>
      <c r="B6" s="13" t="n">
        <f aca="false">Matriz!B9</f>
        <v>48.9876119850829</v>
      </c>
      <c r="C6" s="13" t="n">
        <f aca="false">Matriz!C9</f>
        <v>46.4377280347106</v>
      </c>
      <c r="D6" s="13" t="n">
        <f aca="false">Matriz!D9</f>
        <v>24</v>
      </c>
      <c r="E6" s="13" t="n">
        <f aca="false">Matriz!E9</f>
        <v>2.66666666666667</v>
      </c>
      <c r="F6" s="13" t="n">
        <f aca="false">Matriz!F9</f>
        <v>2.66666666666667</v>
      </c>
    </row>
    <row r="7" customFormat="false" ht="15" hidden="false" customHeight="false" outlineLevel="0" collapsed="false">
      <c r="A7" s="6" t="str">
        <f aca="false">Matriz!A10</f>
        <v>Trincheira</v>
      </c>
      <c r="B7" s="13" t="n">
        <f aca="false">Matriz!B10</f>
        <v>63.2813251197108</v>
      </c>
      <c r="C7" s="13" t="n">
        <f aca="false">Matriz!C10</f>
        <v>53.715851971104</v>
      </c>
      <c r="D7" s="13" t="n">
        <f aca="false">Matriz!D10</f>
        <v>30</v>
      </c>
      <c r="E7" s="13" t="n">
        <f aca="false">Matriz!E10</f>
        <v>5.29166666666667</v>
      </c>
      <c r="F7" s="13" t="n">
        <f aca="false">Matriz!F10</f>
        <v>5.04166666666667</v>
      </c>
    </row>
    <row r="8" customFormat="false" ht="15" hidden="false" customHeight="false" outlineLevel="0" collapsed="false">
      <c r="A8" s="6" t="str">
        <f aca="false">Matriz!A11</f>
        <v>Rotatória</v>
      </c>
      <c r="B8" s="13" t="n">
        <f aca="false">Matriz!B11</f>
        <v>14.3529941467807</v>
      </c>
      <c r="C8" s="13" t="n">
        <f aca="false">Matriz!C11</f>
        <v>45.078879853894</v>
      </c>
      <c r="D8" s="13" t="n">
        <f aca="false">Matriz!D11</f>
        <v>10</v>
      </c>
      <c r="E8" s="13" t="n">
        <f aca="false">Matriz!E11</f>
        <v>5.66666666666667</v>
      </c>
      <c r="F8" s="13" t="n">
        <f aca="false">Matriz!F11</f>
        <v>3.91666666666667</v>
      </c>
    </row>
    <row r="9" customFormat="false" ht="15" hidden="false" customHeight="false" outlineLevel="0" collapsed="false">
      <c r="A9" s="6" t="str">
        <f aca="false">Matriz!A12</f>
        <v>Semáforo adaptativo</v>
      </c>
      <c r="B9" s="13" t="n">
        <f aca="false">Matriz!B12</f>
        <v>3.09958506224066</v>
      </c>
      <c r="C9" s="13" t="n">
        <f aca="false">Matriz!C12</f>
        <v>25.3202095168769</v>
      </c>
      <c r="D9" s="13" t="n">
        <f aca="false">Matriz!D12</f>
        <v>4</v>
      </c>
      <c r="E9" s="13" t="n">
        <f aca="false">Matriz!E12</f>
        <v>6.29166666666667</v>
      </c>
      <c r="F9" s="13" t="n">
        <f aca="false">Matriz!F12</f>
        <v>6.66666666666667</v>
      </c>
    </row>
    <row r="11" customFormat="false" ht="15" hidden="false" customHeight="false" outlineLevel="0" collapsed="false">
      <c r="A11" s="7" t="s">
        <v>111</v>
      </c>
      <c r="H11" s="11" t="s">
        <v>112</v>
      </c>
      <c r="I11" s="11" t="s">
        <v>113</v>
      </c>
    </row>
    <row r="12" customFormat="false" ht="15" hidden="false" customHeight="false" outlineLevel="0" collapsed="false">
      <c r="A12" s="6" t="str">
        <f aca="false">A6</f>
        <v>Viaduto</v>
      </c>
      <c r="B12" s="14" t="n">
        <f aca="false">IF(B$4="custo",(1/B6)/SUMPRODUCT(1/B$6:B$9),B6/SUM(B$6:B$9))</f>
        <v>0.0476377534377311</v>
      </c>
      <c r="C12" s="14" t="n">
        <f aca="false">IF(C$4="custo",(1/C6)/SUMPRODUCT(1/C$6:C$9),C6/SUM(C$6:C$9))</f>
        <v>0.272277931529613</v>
      </c>
      <c r="D12" s="14" t="n">
        <f aca="false">IF(D$4="custo",(1/D6)/SUMPRODUCT(1/D$6:D$9),D6/SUM(D$6:D$9))</f>
        <v>0.0980392156862745</v>
      </c>
      <c r="E12" s="14" t="n">
        <f aca="false">IF(E$4="custo",(1/E6)/SUMPRODUCT(1/E$6:E$9),E6/SUM(E$6:E$9))</f>
        <v>0.133891213389121</v>
      </c>
      <c r="F12" s="14" t="n">
        <f aca="false">IF(F$4="custo",(1/F6)/SUMPRODUCT(1/F$6:F$9),F6/SUM(F$6:F$9))</f>
        <v>0.145785876993166</v>
      </c>
      <c r="H12" s="21" t="n">
        <f aca="false">SUMPRODUCT($B$20:$F$20,B12:F12)</f>
        <v>0.101190283929951</v>
      </c>
      <c r="I12" s="22" t="n">
        <f aca="false">RANK(H12,$H$12:$H$15)</f>
        <v>4</v>
      </c>
    </row>
    <row r="13" customFormat="false" ht="15" hidden="false" customHeight="false" outlineLevel="0" collapsed="false">
      <c r="A13" s="6" t="str">
        <f aca="false">A7</f>
        <v>Trincheira</v>
      </c>
      <c r="B13" s="14" t="n">
        <f aca="false">IF(B$4="custo",(1/B7)/SUMPRODUCT(1/B$6:B$9),B7/SUM(B$6:B$9))</f>
        <v>0.0368775428901652</v>
      </c>
      <c r="C13" s="14" t="n">
        <f aca="false">IF(C$4="custo",(1/C7)/SUMPRODUCT(1/C$6:C$9),C7/SUM(C$6:C$9))</f>
        <v>0.314951693030953</v>
      </c>
      <c r="D13" s="14" t="n">
        <f aca="false">IF(D$4="custo",(1/D7)/SUMPRODUCT(1/D$6:D$9),D7/SUM(D$6:D$9))</f>
        <v>0.0784313725490196</v>
      </c>
      <c r="E13" s="14" t="n">
        <f aca="false">IF(E$4="custo",(1/E7)/SUMPRODUCT(1/E$6:E$9),E7/SUM(E$6:E$9))</f>
        <v>0.265690376569038</v>
      </c>
      <c r="F13" s="14" t="n">
        <f aca="false">IF(F$4="custo",(1/F7)/SUMPRODUCT(1/F$6:F$9),F7/SUM(F$6:F$9))</f>
        <v>0.275626423690205</v>
      </c>
      <c r="H13" s="21" t="n">
        <f aca="false">SUMPRODUCT($B$20:$F$20,B13:F13)</f>
        <v>0.12237475561654</v>
      </c>
      <c r="I13" s="22" t="n">
        <f aca="false">RANK(H13,$H$12:$H$15)</f>
        <v>3</v>
      </c>
    </row>
    <row r="14" customFormat="false" ht="15" hidden="false" customHeight="false" outlineLevel="0" collapsed="false">
      <c r="A14" s="6" t="str">
        <f aca="false">A8</f>
        <v>Rotatória</v>
      </c>
      <c r="B14" s="14" t="n">
        <f aca="false">IF(B$4="custo",(1/B8)/SUMPRODUCT(1/B$6:B$9),B8/SUM(B$6:B$9))</f>
        <v>0.162590450283995</v>
      </c>
      <c r="C14" s="14" t="n">
        <f aca="false">IF(C$4="custo",(1/C8)/SUMPRODUCT(1/C$6:C$9),C8/SUM(C$6:C$9))</f>
        <v>0.26431060867396</v>
      </c>
      <c r="D14" s="14" t="n">
        <f aca="false">IF(D$4="custo",(1/D8)/SUMPRODUCT(1/D$6:D$9),D8/SUM(D$6:D$9))</f>
        <v>0.235294117647059</v>
      </c>
      <c r="E14" s="14" t="n">
        <f aca="false">IF(E$4="custo",(1/E8)/SUMPRODUCT(1/E$6:E$9),E8/SUM(E$6:E$9))</f>
        <v>0.284518828451883</v>
      </c>
      <c r="F14" s="14" t="n">
        <f aca="false">IF(F$4="custo",(1/F8)/SUMPRODUCT(1/F$6:F$9),F8/SUM(F$6:F$9))</f>
        <v>0.214123006833713</v>
      </c>
      <c r="H14" s="21" t="n">
        <f aca="false">SUMPRODUCT($B$20:$F$20,B14:F14)</f>
        <v>0.210088351000485</v>
      </c>
      <c r="I14" s="22" t="n">
        <f aca="false">RANK(H14,$H$12:$H$15)</f>
        <v>2</v>
      </c>
    </row>
    <row r="15" customFormat="false" ht="15" hidden="false" customHeight="false" outlineLevel="0" collapsed="false">
      <c r="A15" s="6" t="str">
        <f aca="false">A9</f>
        <v>Semáforo adaptativo</v>
      </c>
      <c r="B15" s="14" t="n">
        <f aca="false">IF(B$4="custo",(1/B9)/SUMPRODUCT(1/B$6:B$9),B9/SUM(B$6:B$9))</f>
        <v>0.752894253388109</v>
      </c>
      <c r="C15" s="14" t="n">
        <f aca="false">IF(C$4="custo",(1/C9)/SUMPRODUCT(1/C$6:C$9),C9/SUM(C$6:C$9))</f>
        <v>0.148459766765474</v>
      </c>
      <c r="D15" s="14" t="n">
        <f aca="false">IF(D$4="custo",(1/D9)/SUMPRODUCT(1/D$6:D$9),D9/SUM(D$6:D$9))</f>
        <v>0.588235294117647</v>
      </c>
      <c r="E15" s="14" t="n">
        <f aca="false">IF(E$4="custo",(1/E9)/SUMPRODUCT(1/E$6:E$9),E9/SUM(E$6:E$9))</f>
        <v>0.315899581589958</v>
      </c>
      <c r="F15" s="14" t="n">
        <f aca="false">IF(F$4="custo",(1/F9)/SUMPRODUCT(1/F$6:F$9),F9/SUM(F$6:F$9))</f>
        <v>0.364464692482916</v>
      </c>
      <c r="H15" s="21" t="n">
        <f aca="false">SUMPRODUCT($B$20:$F$20,B15:F15)</f>
        <v>0.566346609453025</v>
      </c>
      <c r="I15" s="22" t="n">
        <f aca="false">RANK(H15,$H$12:$H$15)</f>
        <v>1</v>
      </c>
    </row>
    <row r="17" customFormat="false" ht="15" hidden="false" customHeight="false" outlineLevel="0" collapsed="false">
      <c r="A17" s="6" t="s">
        <v>114</v>
      </c>
      <c r="B17" s="14" t="n">
        <f aca="false">AVERAGE(B12:B15)</f>
        <v>0.25</v>
      </c>
      <c r="C17" s="14" t="n">
        <f aca="false">AVERAGE(C12:C15)</f>
        <v>0.25</v>
      </c>
      <c r="D17" s="14" t="n">
        <f aca="false">AVERAGE(D12:D15)</f>
        <v>0.25</v>
      </c>
      <c r="E17" s="14" t="n">
        <f aca="false">AVERAGE(E12:E15)</f>
        <v>0.25</v>
      </c>
      <c r="F17" s="14" t="n">
        <f aca="false">AVERAGE(F12:F15)</f>
        <v>0.25</v>
      </c>
    </row>
    <row r="18" customFormat="false" ht="15" hidden="false" customHeight="false" outlineLevel="0" collapsed="false">
      <c r="A18" s="6" t="s">
        <v>115</v>
      </c>
      <c r="B18" s="14" t="n">
        <f aca="false">STDEVP(B12:B15)</f>
        <v>0.294497334466121</v>
      </c>
      <c r="C18" s="14" t="n">
        <f aca="false">STDEVP(C12:C15)</f>
        <v>0.0617054315817628</v>
      </c>
      <c r="D18" s="14" t="n">
        <f aca="false">STDEVP(D12:D15)</f>
        <v>0.20441823001954</v>
      </c>
      <c r="E18" s="14" t="n">
        <f aca="false">STDEVP(E12:E15)</f>
        <v>0.0693933401281255</v>
      </c>
      <c r="F18" s="14" t="n">
        <f aca="false">STDEVP(F12:F15)</f>
        <v>0.0804776700226461</v>
      </c>
    </row>
    <row r="19" customFormat="false" ht="15" hidden="false" customHeight="false" outlineLevel="0" collapsed="false">
      <c r="A19" s="6" t="s">
        <v>116</v>
      </c>
      <c r="B19" s="14" t="n">
        <f aca="false">B18/B17</f>
        <v>1.17798933786448</v>
      </c>
      <c r="C19" s="14" t="n">
        <f aca="false">C18/C17</f>
        <v>0.246821726327051</v>
      </c>
      <c r="D19" s="14" t="n">
        <f aca="false">D18/D17</f>
        <v>0.817672920078159</v>
      </c>
      <c r="E19" s="14" t="n">
        <f aca="false">E18/E17</f>
        <v>0.277573360512502</v>
      </c>
      <c r="F19" s="14" t="n">
        <f aca="false">F18/F17</f>
        <v>0.321910680090584</v>
      </c>
    </row>
    <row r="20" customFormat="false" ht="15" hidden="false" customHeight="false" outlineLevel="0" collapsed="false">
      <c r="A20" s="7" t="s">
        <v>117</v>
      </c>
      <c r="B20" s="23" t="n">
        <f aca="false">B19/SUM($B$19:$F$19)</f>
        <v>0.414497745067774</v>
      </c>
      <c r="C20" s="23" t="n">
        <f aca="false">C19/SUM($B$19:$F$19)</f>
        <v>0.086848875204393</v>
      </c>
      <c r="D20" s="23" t="n">
        <f aca="false">D19/SUM($B$19:$F$19)</f>
        <v>0.287713624123115</v>
      </c>
      <c r="E20" s="23" t="n">
        <f aca="false">E19/SUM($B$19:$F$19)</f>
        <v>0.0976694171374175</v>
      </c>
      <c r="F20" s="23" t="n">
        <f aca="false">F19/SUM($B$19:$F$19)</f>
        <v>0.1132703384673</v>
      </c>
    </row>
    <row r="22" customFormat="false" ht="15" hidden="false" customHeight="false" outlineLevel="0" collapsed="false">
      <c r="A22" s="24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5"/>
    <col collapsed="false" customWidth="true" hidden="false" outlineLevel="0" max="8" min="8" style="0" width="13"/>
    <col collapsed="false" customWidth="true" hidden="false" outlineLevel="0" max="9" min="9" style="0" width="10"/>
  </cols>
  <sheetData>
    <row r="1" customFormat="false" ht="30" hidden="false" customHeight="true" outlineLevel="0" collapsed="false">
      <c r="A1" s="1" t="s">
        <v>119</v>
      </c>
    </row>
    <row r="2" customFormat="false" ht="18" hidden="false" customHeight="true" outlineLevel="0" collapsed="false">
      <c r="A2" s="2" t="s">
        <v>120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false" outlineLevel="0" collapsed="false">
      <c r="I3" s="4" t="s">
        <v>121</v>
      </c>
    </row>
    <row r="4" customFormat="false" ht="15" hidden="false" customHeight="false" outlineLevel="0" collapsed="false">
      <c r="A4" s="11" t="s">
        <v>103</v>
      </c>
      <c r="B4" s="6" t="str">
        <f aca="false">Matriz!B5</f>
        <v>custo</v>
      </c>
      <c r="C4" s="6" t="str">
        <f aca="false">Matriz!C5</f>
        <v>beneficio</v>
      </c>
      <c r="D4" s="6" t="str">
        <f aca="false">Matriz!D5</f>
        <v>custo</v>
      </c>
      <c r="E4" s="6" t="str">
        <f aca="false">Matriz!E5</f>
        <v>beneficio</v>
      </c>
      <c r="F4" s="6" t="str">
        <f aca="false">Matriz!F5</f>
        <v>beneficio</v>
      </c>
    </row>
    <row r="5" customFormat="false" ht="45" hidden="false" customHeight="true" outlineLevel="0" collapsed="false">
      <c r="A5" s="11" t="s">
        <v>77</v>
      </c>
      <c r="B5" s="18" t="str">
        <f aca="false">Matriz!B3</f>
        <v>Custo de implantação (R$ mi)</v>
      </c>
      <c r="C5" s="18" t="str">
        <f aca="false">Matriz!C3</f>
        <v>Redução de sinistros (%)</v>
      </c>
      <c r="D5" s="18" t="str">
        <f aca="false">Matriz!D3</f>
        <v>Prazo de obra (meses)</v>
      </c>
      <c r="E5" s="18" t="str">
        <f aca="false">Matriz!E3</f>
        <v>Aceitação da vizinhança</v>
      </c>
      <c r="F5" s="18" t="str">
        <f aca="false">Matriz!F3</f>
        <v>Conforto do pedestre</v>
      </c>
    </row>
    <row r="6" customFormat="false" ht="15" hidden="false" customHeight="false" outlineLevel="0" collapsed="false">
      <c r="A6" s="6" t="str">
        <f aca="false">Matriz!A9</f>
        <v>Viaduto</v>
      </c>
      <c r="B6" s="13" t="n">
        <f aca="false">Matriz!B9</f>
        <v>48.9876119850829</v>
      </c>
      <c r="C6" s="13" t="n">
        <f aca="false">Matriz!C9</f>
        <v>46.4377280347106</v>
      </c>
      <c r="D6" s="13" t="n">
        <f aca="false">Matriz!D9</f>
        <v>24</v>
      </c>
      <c r="E6" s="13" t="n">
        <f aca="false">Matriz!E9</f>
        <v>2.66666666666667</v>
      </c>
      <c r="F6" s="13" t="n">
        <f aca="false">Matriz!F9</f>
        <v>2.66666666666667</v>
      </c>
    </row>
    <row r="7" customFormat="false" ht="15" hidden="false" customHeight="false" outlineLevel="0" collapsed="false">
      <c r="A7" s="6" t="str">
        <f aca="false">Matriz!A10</f>
        <v>Trincheira</v>
      </c>
      <c r="B7" s="13" t="n">
        <f aca="false">Matriz!B10</f>
        <v>63.2813251197108</v>
      </c>
      <c r="C7" s="13" t="n">
        <f aca="false">Matriz!C10</f>
        <v>53.715851971104</v>
      </c>
      <c r="D7" s="13" t="n">
        <f aca="false">Matriz!D10</f>
        <v>30</v>
      </c>
      <c r="E7" s="13" t="n">
        <f aca="false">Matriz!E10</f>
        <v>5.29166666666667</v>
      </c>
      <c r="F7" s="13" t="n">
        <f aca="false">Matriz!F10</f>
        <v>5.04166666666667</v>
      </c>
    </row>
    <row r="8" customFormat="false" ht="15" hidden="false" customHeight="false" outlineLevel="0" collapsed="false">
      <c r="A8" s="6" t="str">
        <f aca="false">Matriz!A11</f>
        <v>Rotatória</v>
      </c>
      <c r="B8" s="13" t="n">
        <f aca="false">Matriz!B11</f>
        <v>14.3529941467807</v>
      </c>
      <c r="C8" s="13" t="n">
        <f aca="false">Matriz!C11</f>
        <v>45.078879853894</v>
      </c>
      <c r="D8" s="13" t="n">
        <f aca="false">Matriz!D11</f>
        <v>10</v>
      </c>
      <c r="E8" s="13" t="n">
        <f aca="false">Matriz!E11</f>
        <v>5.66666666666667</v>
      </c>
      <c r="F8" s="13" t="n">
        <f aca="false">Matriz!F11</f>
        <v>3.91666666666667</v>
      </c>
    </row>
    <row r="9" customFormat="false" ht="15" hidden="false" customHeight="false" outlineLevel="0" collapsed="false">
      <c r="A9" s="6" t="str">
        <f aca="false">Matriz!A12</f>
        <v>Semáforo adaptativo</v>
      </c>
      <c r="B9" s="13" t="n">
        <f aca="false">Matriz!B12</f>
        <v>3.09958506224066</v>
      </c>
      <c r="C9" s="13" t="n">
        <f aca="false">Matriz!C12</f>
        <v>25.3202095168769</v>
      </c>
      <c r="D9" s="13" t="n">
        <f aca="false">Matriz!D12</f>
        <v>4</v>
      </c>
      <c r="E9" s="13" t="n">
        <f aca="false">Matriz!E12</f>
        <v>6.29166666666667</v>
      </c>
      <c r="F9" s="13" t="n">
        <f aca="false">Matriz!F12</f>
        <v>6.66666666666667</v>
      </c>
    </row>
    <row r="11" customFormat="false" ht="15" hidden="false" customHeight="false" outlineLevel="0" collapsed="false">
      <c r="A11" s="7" t="s">
        <v>111</v>
      </c>
      <c r="H11" s="11" t="s">
        <v>112</v>
      </c>
      <c r="I11" s="11" t="s">
        <v>113</v>
      </c>
    </row>
    <row r="12" customFormat="false" ht="15" hidden="false" customHeight="false" outlineLevel="0" collapsed="false">
      <c r="A12" s="6" t="str">
        <f aca="false">A6</f>
        <v>Viaduto</v>
      </c>
      <c r="B12" s="14" t="n">
        <f aca="false">IF(B$4="custo",(1/B6)/SUMPRODUCT(1/B$6:B$9),B6/SUM(B$6:B$9))</f>
        <v>0.0476377534377311</v>
      </c>
      <c r="C12" s="14" t="n">
        <f aca="false">IF(C$4="custo",(1/C6)/SUMPRODUCT(1/C$6:C$9),C6/SUM(C$6:C$9))</f>
        <v>0.272277931529613</v>
      </c>
      <c r="D12" s="14" t="n">
        <f aca="false">IF(D$4="custo",(1/D6)/SUMPRODUCT(1/D$6:D$9),D6/SUM(D$6:D$9))</f>
        <v>0.0980392156862745</v>
      </c>
      <c r="E12" s="14" t="n">
        <f aca="false">IF(E$4="custo",(1/E6)/SUMPRODUCT(1/E$6:E$9),E6/SUM(E$6:E$9))</f>
        <v>0.133891213389121</v>
      </c>
      <c r="F12" s="14" t="n">
        <f aca="false">IF(F$4="custo",(1/F6)/SUMPRODUCT(1/F$6:F$9),F6/SUM(F$6:F$9))</f>
        <v>0.145785876993166</v>
      </c>
      <c r="H12" s="21" t="n">
        <f aca="false">SUMPRODUCT($B$24:$F$24,B12:F12)</f>
        <v>0.0780515050488734</v>
      </c>
      <c r="I12" s="22" t="n">
        <f aca="false">RANK(H12,$H$12:$H$15)</f>
        <v>4</v>
      </c>
    </row>
    <row r="13" customFormat="false" ht="15" hidden="false" customHeight="false" outlineLevel="0" collapsed="false">
      <c r="A13" s="6" t="str">
        <f aca="false">A7</f>
        <v>Trincheira</v>
      </c>
      <c r="B13" s="14" t="n">
        <f aca="false">IF(B$4="custo",(1/B7)/SUMPRODUCT(1/B$6:B$9),B7/SUM(B$6:B$9))</f>
        <v>0.0368775428901652</v>
      </c>
      <c r="C13" s="14" t="n">
        <f aca="false">IF(C$4="custo",(1/C7)/SUMPRODUCT(1/C$6:C$9),C7/SUM(C$6:C$9))</f>
        <v>0.314951693030953</v>
      </c>
      <c r="D13" s="14" t="n">
        <f aca="false">IF(D$4="custo",(1/D7)/SUMPRODUCT(1/D$6:D$9),D7/SUM(D$6:D$9))</f>
        <v>0.0784313725490196</v>
      </c>
      <c r="E13" s="14" t="n">
        <f aca="false">IF(E$4="custo",(1/E7)/SUMPRODUCT(1/E$6:E$9),E7/SUM(E$6:E$9))</f>
        <v>0.265690376569038</v>
      </c>
      <c r="F13" s="14" t="n">
        <f aca="false">IF(F$4="custo",(1/F7)/SUMPRODUCT(1/F$6:F$9),F7/SUM(F$6:F$9))</f>
        <v>0.275626423690205</v>
      </c>
      <c r="H13" s="21" t="n">
        <f aca="false">SUMPRODUCT($B$24:$F$24,B13:F13)</f>
        <v>0.0793562147935165</v>
      </c>
      <c r="I13" s="22" t="n">
        <f aca="false">RANK(H13,$H$12:$H$15)</f>
        <v>3</v>
      </c>
    </row>
    <row r="14" customFormat="false" ht="15" hidden="false" customHeight="false" outlineLevel="0" collapsed="false">
      <c r="A14" s="6" t="str">
        <f aca="false">A8</f>
        <v>Rotatória</v>
      </c>
      <c r="B14" s="14" t="n">
        <f aca="false">IF(B$4="custo",(1/B8)/SUMPRODUCT(1/B$6:B$9),B8/SUM(B$6:B$9))</f>
        <v>0.162590450283995</v>
      </c>
      <c r="C14" s="14" t="n">
        <f aca="false">IF(C$4="custo",(1/C8)/SUMPRODUCT(1/C$6:C$9),C8/SUM(C$6:C$9))</f>
        <v>0.26431060867396</v>
      </c>
      <c r="D14" s="14" t="n">
        <f aca="false">IF(D$4="custo",(1/D8)/SUMPRODUCT(1/D$6:D$9),D8/SUM(D$6:D$9))</f>
        <v>0.235294117647059</v>
      </c>
      <c r="E14" s="14" t="n">
        <f aca="false">IF(E$4="custo",(1/E8)/SUMPRODUCT(1/E$6:E$9),E8/SUM(E$6:E$9))</f>
        <v>0.284518828451883</v>
      </c>
      <c r="F14" s="14" t="n">
        <f aca="false">IF(F$4="custo",(1/F8)/SUMPRODUCT(1/F$6:F$9),F8/SUM(F$6:F$9))</f>
        <v>0.214123006833713</v>
      </c>
      <c r="H14" s="21" t="n">
        <f aca="false">SUMPRODUCT($B$24:$F$24,B14:F14)</f>
        <v>0.194756738243358</v>
      </c>
      <c r="I14" s="22" t="n">
        <f aca="false">RANK(H14,$H$12:$H$15)</f>
        <v>2</v>
      </c>
    </row>
    <row r="15" customFormat="false" ht="15" hidden="false" customHeight="false" outlineLevel="0" collapsed="false">
      <c r="A15" s="6" t="str">
        <f aca="false">A9</f>
        <v>Semáforo adaptativo</v>
      </c>
      <c r="B15" s="14" t="n">
        <f aca="false">IF(B$4="custo",(1/B9)/SUMPRODUCT(1/B$6:B$9),B9/SUM(B$6:B$9))</f>
        <v>0.752894253388109</v>
      </c>
      <c r="C15" s="14" t="n">
        <f aca="false">IF(C$4="custo",(1/C9)/SUMPRODUCT(1/C$6:C$9),C9/SUM(C$6:C$9))</f>
        <v>0.148459766765474</v>
      </c>
      <c r="D15" s="14" t="n">
        <f aca="false">IF(D$4="custo",(1/D9)/SUMPRODUCT(1/D$6:D$9),D9/SUM(D$6:D$9))</f>
        <v>0.588235294117647</v>
      </c>
      <c r="E15" s="14" t="n">
        <f aca="false">IF(E$4="custo",(1/E9)/SUMPRODUCT(1/E$6:E$9),E9/SUM(E$6:E$9))</f>
        <v>0.315899581589958</v>
      </c>
      <c r="F15" s="14" t="n">
        <f aca="false">IF(F$4="custo",(1/F9)/SUMPRODUCT(1/F$6:F$9),F9/SUM(F$6:F$9))</f>
        <v>0.364464692482916</v>
      </c>
      <c r="H15" s="21" t="n">
        <f aca="false">SUMPRODUCT($B$24:$F$24,B15:F15)</f>
        <v>0.647835541914252</v>
      </c>
      <c r="I15" s="22" t="n">
        <f aca="false">RANK(H15,$H$12:$H$15)</f>
        <v>1</v>
      </c>
    </row>
    <row r="16" customFormat="false" ht="15" hidden="false" customHeight="false" outlineLevel="0" collapsed="false">
      <c r="A16" s="7" t="s">
        <v>122</v>
      </c>
    </row>
    <row r="17" customFormat="false" ht="15" hidden="false" customHeight="false" outlineLevel="0" collapsed="false">
      <c r="A17" s="6" t="str">
        <f aca="false">A6</f>
        <v>Viaduto</v>
      </c>
      <c r="B17" s="14" t="n">
        <f aca="false">IF(B12&gt;0,B12*LN(B12),0)</f>
        <v>-0.145015499731676</v>
      </c>
      <c r="C17" s="14" t="n">
        <f aca="false">IF(C12&gt;0,C12*LN(C12),0)</f>
        <v>-0.354215054221039</v>
      </c>
      <c r="D17" s="14" t="n">
        <f aca="false">IF(D12&gt;0,D12*LN(D12),0)</f>
        <v>-0.227685070616689</v>
      </c>
      <c r="E17" s="14" t="n">
        <f aca="false">IF(E12&gt;0,E12*LN(E12),0)</f>
        <v>-0.26921876473731</v>
      </c>
      <c r="F17" s="14" t="n">
        <f aca="false">IF(F12&gt;0,F12*LN(F12),0)</f>
        <v>-0.280727665379936</v>
      </c>
    </row>
    <row r="18" customFormat="false" ht="15" hidden="false" customHeight="false" outlineLevel="0" collapsed="false">
      <c r="A18" s="6" t="str">
        <f aca="false">A7</f>
        <v>Trincheira</v>
      </c>
      <c r="B18" s="14" t="n">
        <f aca="false">IF(B13&gt;0,B13*LN(B13),0)</f>
        <v>-0.121701515619742</v>
      </c>
      <c r="C18" s="14" t="n">
        <f aca="false">IF(C13&gt;0,C13*LN(C13),0)</f>
        <v>-0.363875031542046</v>
      </c>
      <c r="D18" s="14" t="n">
        <f aca="false">IF(D13&gt;0,D13*LN(D13),0)</f>
        <v>-0.199649511498387</v>
      </c>
      <c r="E18" s="14" t="n">
        <f aca="false">IF(E13&gt;0,E13*LN(E13),0)</f>
        <v>-0.352152307627979</v>
      </c>
      <c r="F18" s="14" t="n">
        <f aca="false">IF(F13&gt;0,F13*LN(F13),0)</f>
        <v>-0.355202216320934</v>
      </c>
    </row>
    <row r="19" customFormat="false" ht="15" hidden="false" customHeight="false" outlineLevel="0" collapsed="false">
      <c r="A19" s="6" t="str">
        <f aca="false">A8</f>
        <v>Rotatória</v>
      </c>
      <c r="B19" s="14" t="n">
        <f aca="false">IF(B14&gt;0,B14*LN(B14),0)</f>
        <v>-0.295348937250356</v>
      </c>
      <c r="C19" s="14" t="n">
        <f aca="false">IF(C14&gt;0,C14*LN(C14),0)</f>
        <v>-0.351699709645555</v>
      </c>
      <c r="D19" s="14" t="n">
        <f aca="false">IF(D14&gt;0,D14*LN(D14),0)</f>
        <v>-0.340451525396783</v>
      </c>
      <c r="E19" s="14" t="n">
        <f aca="false">IF(E14&gt;0,E14*LN(E14),0)</f>
        <v>-0.357627604934592</v>
      </c>
      <c r="F19" s="14" t="n">
        <f aca="false">IF(F14&gt;0,F14*LN(F14),0)</f>
        <v>-0.330007369694045</v>
      </c>
    </row>
    <row r="20" customFormat="false" ht="15" hidden="false" customHeight="false" outlineLevel="0" collapsed="false">
      <c r="A20" s="6" t="str">
        <f aca="false">A9</f>
        <v>Semáforo adaptativo</v>
      </c>
      <c r="B20" s="14" t="n">
        <f aca="false">IF(B15&gt;0,B15*LN(B15),0)</f>
        <v>-0.213694348464836</v>
      </c>
      <c r="C20" s="14" t="n">
        <f aca="false">IF(C15&gt;0,C15*LN(C15),0)</f>
        <v>-0.283178288782824</v>
      </c>
      <c r="D20" s="14" t="n">
        <f aca="false">IF(D15&gt;0,D15*LN(D15),0)</f>
        <v>-0.312134265330688</v>
      </c>
      <c r="E20" s="14" t="n">
        <f aca="false">IF(E15&gt;0,E15*LN(E15),0)</f>
        <v>-0.364020847797398</v>
      </c>
      <c r="F20" s="14" t="n">
        <f aca="false">IF(F15&gt;0,F15*LN(F15),0)</f>
        <v>-0.367863543632381</v>
      </c>
    </row>
    <row r="22" customFormat="false" ht="15" hidden="false" customHeight="false" outlineLevel="0" collapsed="false">
      <c r="A22" s="6" t="s">
        <v>123</v>
      </c>
      <c r="B22" s="14" t="n">
        <f aca="false">-SUM(B17:B20)/LN(COUNT(B$12:B$15))</f>
        <v>0.559592769633664</v>
      </c>
      <c r="C22" s="14" t="n">
        <f aca="false">-SUM(C17:C20)/LN(COUNT(C$12:C$15))</f>
        <v>0.975960172772033</v>
      </c>
      <c r="D22" s="14" t="n">
        <f aca="false">-SUM(D17:D20)/LN(COUNT(D$12:D$15))</f>
        <v>0.778997883227451</v>
      </c>
      <c r="E22" s="14" t="n">
        <f aca="false">-SUM(E17:E20)/LN(COUNT(E$12:E$15))</f>
        <v>0.968783804337447</v>
      </c>
      <c r="F22" s="14" t="n">
        <f aca="false">-SUM(F17:F20)/LN(COUNT(F$12:F$15))</f>
        <v>0.962133896259818</v>
      </c>
    </row>
    <row r="23" customFormat="false" ht="15" hidden="false" customHeight="false" outlineLevel="0" collapsed="false">
      <c r="A23" s="6" t="s">
        <v>124</v>
      </c>
      <c r="B23" s="14" t="n">
        <f aca="false">1-B22</f>
        <v>0.440407230366336</v>
      </c>
      <c r="C23" s="14" t="n">
        <f aca="false">1-C22</f>
        <v>0.0240398272279667</v>
      </c>
      <c r="D23" s="14" t="n">
        <f aca="false">1-D22</f>
        <v>0.221002116772549</v>
      </c>
      <c r="E23" s="14" t="n">
        <f aca="false">1-E22</f>
        <v>0.0312161956625526</v>
      </c>
      <c r="F23" s="14" t="n">
        <f aca="false">1-F22</f>
        <v>0.0378661037401817</v>
      </c>
    </row>
    <row r="24" customFormat="false" ht="15" hidden="false" customHeight="false" outlineLevel="0" collapsed="false">
      <c r="A24" s="7" t="s">
        <v>117</v>
      </c>
      <c r="B24" s="23" t="n">
        <f aca="false">B23/SUM($B$23:$F$23)</f>
        <v>0.58368304792654</v>
      </c>
      <c r="C24" s="23" t="n">
        <f aca="false">C23/SUM($B$23:$F$23)</f>
        <v>0.0318606023256597</v>
      </c>
      <c r="D24" s="23" t="n">
        <f aca="false">D23/SUM($B$23:$F$23)</f>
        <v>0.292899798690223</v>
      </c>
      <c r="E24" s="23" t="n">
        <f aca="false">E23/SUM($B$23:$F$23)</f>
        <v>0.0413716282855621</v>
      </c>
      <c r="F24" s="23" t="n">
        <f aca="false">F23/SUM($B$23:$F$23)</f>
        <v>0.0501849227720155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5"/>
    <col collapsed="false" customWidth="true" hidden="false" outlineLevel="0" max="8" min="8" style="0" width="13"/>
    <col collapsed="false" customWidth="true" hidden="false" outlineLevel="0" max="9" min="9" style="0" width="10"/>
  </cols>
  <sheetData>
    <row r="1" customFormat="false" ht="30" hidden="false" customHeight="true" outlineLevel="0" collapsed="false">
      <c r="A1" s="1" t="s">
        <v>16</v>
      </c>
    </row>
    <row r="2" customFormat="false" ht="18" hidden="false" customHeight="true" outlineLevel="0" collapsed="false">
      <c r="A2" s="2" t="s">
        <v>125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false" outlineLevel="0" collapsed="false">
      <c r="I3" s="4" t="s">
        <v>126</v>
      </c>
    </row>
    <row r="4" customFormat="false" ht="15" hidden="false" customHeight="false" outlineLevel="0" collapsed="false">
      <c r="A4" s="11" t="s">
        <v>103</v>
      </c>
      <c r="B4" s="6" t="str">
        <f aca="false">Matriz!B5</f>
        <v>custo</v>
      </c>
      <c r="C4" s="6" t="str">
        <f aca="false">Matriz!C5</f>
        <v>beneficio</v>
      </c>
      <c r="D4" s="6" t="str">
        <f aca="false">Matriz!D5</f>
        <v>custo</v>
      </c>
      <c r="E4" s="6" t="str">
        <f aca="false">Matriz!E5</f>
        <v>beneficio</v>
      </c>
      <c r="F4" s="6" t="str">
        <f aca="false">Matriz!F5</f>
        <v>beneficio</v>
      </c>
    </row>
    <row r="5" customFormat="false" ht="45" hidden="false" customHeight="true" outlineLevel="0" collapsed="false">
      <c r="A5" s="11" t="s">
        <v>77</v>
      </c>
      <c r="B5" s="18" t="str">
        <f aca="false">Matriz!B3</f>
        <v>Custo de implantação (R$ mi)</v>
      </c>
      <c r="C5" s="18" t="str">
        <f aca="false">Matriz!C3</f>
        <v>Redução de sinistros (%)</v>
      </c>
      <c r="D5" s="18" t="str">
        <f aca="false">Matriz!D3</f>
        <v>Prazo de obra (meses)</v>
      </c>
      <c r="E5" s="18" t="str">
        <f aca="false">Matriz!E3</f>
        <v>Aceitação da vizinhança</v>
      </c>
      <c r="F5" s="18" t="str">
        <f aca="false">Matriz!F3</f>
        <v>Conforto do pedestre</v>
      </c>
    </row>
    <row r="6" customFormat="false" ht="15" hidden="false" customHeight="false" outlineLevel="0" collapsed="false">
      <c r="A6" s="6" t="str">
        <f aca="false">Matriz!A9</f>
        <v>Viaduto</v>
      </c>
      <c r="B6" s="13" t="n">
        <f aca="false">Matriz!B9</f>
        <v>48.9876119850829</v>
      </c>
      <c r="C6" s="13" t="n">
        <f aca="false">Matriz!C9</f>
        <v>46.4377280347106</v>
      </c>
      <c r="D6" s="13" t="n">
        <f aca="false">Matriz!D9</f>
        <v>24</v>
      </c>
      <c r="E6" s="13" t="n">
        <f aca="false">Matriz!E9</f>
        <v>2.66666666666667</v>
      </c>
      <c r="F6" s="13" t="n">
        <f aca="false">Matriz!F9</f>
        <v>2.66666666666667</v>
      </c>
    </row>
    <row r="7" customFormat="false" ht="15" hidden="false" customHeight="false" outlineLevel="0" collapsed="false">
      <c r="A7" s="6" t="str">
        <f aca="false">Matriz!A10</f>
        <v>Trincheira</v>
      </c>
      <c r="B7" s="13" t="n">
        <f aca="false">Matriz!B10</f>
        <v>63.2813251197108</v>
      </c>
      <c r="C7" s="13" t="n">
        <f aca="false">Matriz!C10</f>
        <v>53.715851971104</v>
      </c>
      <c r="D7" s="13" t="n">
        <f aca="false">Matriz!D10</f>
        <v>30</v>
      </c>
      <c r="E7" s="13" t="n">
        <f aca="false">Matriz!E10</f>
        <v>5.29166666666667</v>
      </c>
      <c r="F7" s="13" t="n">
        <f aca="false">Matriz!F10</f>
        <v>5.04166666666667</v>
      </c>
    </row>
    <row r="8" customFormat="false" ht="15" hidden="false" customHeight="false" outlineLevel="0" collapsed="false">
      <c r="A8" s="6" t="str">
        <f aca="false">Matriz!A11</f>
        <v>Rotatória</v>
      </c>
      <c r="B8" s="13" t="n">
        <f aca="false">Matriz!B11</f>
        <v>14.3529941467807</v>
      </c>
      <c r="C8" s="13" t="n">
        <f aca="false">Matriz!C11</f>
        <v>45.078879853894</v>
      </c>
      <c r="D8" s="13" t="n">
        <f aca="false">Matriz!D11</f>
        <v>10</v>
      </c>
      <c r="E8" s="13" t="n">
        <f aca="false">Matriz!E11</f>
        <v>5.66666666666667</v>
      </c>
      <c r="F8" s="13" t="n">
        <f aca="false">Matriz!F11</f>
        <v>3.91666666666667</v>
      </c>
    </row>
    <row r="9" customFormat="false" ht="15" hidden="false" customHeight="false" outlineLevel="0" collapsed="false">
      <c r="A9" s="6" t="str">
        <f aca="false">Matriz!A12</f>
        <v>Semáforo adaptativo</v>
      </c>
      <c r="B9" s="13" t="n">
        <f aca="false">Matriz!B12</f>
        <v>3.09958506224066</v>
      </c>
      <c r="C9" s="13" t="n">
        <f aca="false">Matriz!C12</f>
        <v>25.3202095168769</v>
      </c>
      <c r="D9" s="13" t="n">
        <f aca="false">Matriz!D12</f>
        <v>4</v>
      </c>
      <c r="E9" s="13" t="n">
        <f aca="false">Matriz!E12</f>
        <v>6.29166666666667</v>
      </c>
      <c r="F9" s="13" t="n">
        <f aca="false">Matriz!F12</f>
        <v>6.66666666666667</v>
      </c>
    </row>
    <row r="11" customFormat="false" ht="15" hidden="false" customHeight="false" outlineLevel="0" collapsed="false">
      <c r="A11" s="7" t="s">
        <v>127</v>
      </c>
      <c r="H11" s="11" t="s">
        <v>112</v>
      </c>
      <c r="I11" s="11" t="s">
        <v>113</v>
      </c>
    </row>
    <row r="12" customFormat="false" ht="15" hidden="false" customHeight="false" outlineLevel="0" collapsed="false">
      <c r="A12" s="6" t="str">
        <f aca="false">A6</f>
        <v>Viaduto</v>
      </c>
      <c r="B12" s="14" t="n">
        <f aca="false">IF(MAX(B$6:B$9)=MIN(B$6:B$9),0,IF(B$4="custo",(MAX(B$6:B$9)-B6)/(MAX(B$6:B$9)-MIN(B$6:B$9)),(B6-MIN(B$6:B$9))/(MAX(B$6:B$9)-MIN(B$6:B$9))))</f>
        <v>0.237509136840812</v>
      </c>
      <c r="C12" s="14" t="n">
        <f aca="false">IF(MAX(C$6:C$9)=MIN(C$6:C$9),0,IF(C$4="custo",(MAX(C$6:C$9)-C6)/(MAX(C$6:C$9)-MIN(C$6:C$9)),(C6-MIN(C$6:C$9))/(MAX(C$6:C$9)-MIN(C$6:C$9))))</f>
        <v>0.743688703359133</v>
      </c>
      <c r="D12" s="14" t="n">
        <f aca="false">IF(MAX(D$6:D$9)=MIN(D$6:D$9),0,IF(D$4="custo",(MAX(D$6:D$9)-D6)/(MAX(D$6:D$9)-MIN(D$6:D$9)),(D6-MIN(D$6:D$9))/(MAX(D$6:D$9)-MIN(D$6:D$9))))</f>
        <v>0.230769230769231</v>
      </c>
      <c r="E12" s="14" t="n">
        <f aca="false">IF(MAX(E$6:E$9)=MIN(E$6:E$9),0,IF(E$4="custo",(MAX(E$6:E$9)-E6)/(MAX(E$6:E$9)-MIN(E$6:E$9)),(E6-MIN(E$6:E$9))/(MAX(E$6:E$9)-MIN(E$6:E$9))))</f>
        <v>0</v>
      </c>
      <c r="F12" s="14" t="n">
        <f aca="false">IF(MAX(F$6:F$9)=MIN(F$6:F$9),0,IF(F$4="custo",(MAX(F$6:F$9)-F6)/(MAX(F$6:F$9)-MIN(F$6:F$9)),(F6-MIN(F$6:F$9))/(MAX(F$6:F$9)-MIN(F$6:F$9))))</f>
        <v>0</v>
      </c>
      <c r="H12" s="21" t="n">
        <f aca="false">SUMPRODUCT($B$28:$F$28,B12:F12)</f>
        <v>0.355535339273893</v>
      </c>
      <c r="I12" s="22" t="n">
        <f aca="false">RANK(H12,$H$12:$H$15)</f>
        <v>4</v>
      </c>
    </row>
    <row r="13" customFormat="false" ht="15" hidden="false" customHeight="false" outlineLevel="0" collapsed="false">
      <c r="A13" s="6" t="str">
        <f aca="false">A7</f>
        <v>Trincheira</v>
      </c>
      <c r="B13" s="14" t="n">
        <f aca="false">IF(MAX(B$6:B$9)=MIN(B$6:B$9),0,IF(B$4="custo",(MAX(B$6:B$9)-B7)/(MAX(B$6:B$9)-MIN(B$6:B$9)),(B7-MIN(B$6:B$9))/(MAX(B$6:B$9)-MIN(B$6:B$9))))</f>
        <v>0</v>
      </c>
      <c r="C13" s="14" t="n">
        <f aca="false">IF(MAX(C$6:C$9)=MIN(C$6:C$9),0,IF(C$4="custo",(MAX(C$6:C$9)-C7)/(MAX(C$6:C$9)-MIN(C$6:C$9)),(C7-MIN(C$6:C$9))/(MAX(C$6:C$9)-MIN(C$6:C$9))))</f>
        <v>1</v>
      </c>
      <c r="D13" s="14" t="n">
        <f aca="false">IF(MAX(D$6:D$9)=MIN(D$6:D$9),0,IF(D$4="custo",(MAX(D$6:D$9)-D7)/(MAX(D$6:D$9)-MIN(D$6:D$9)),(D7-MIN(D$6:D$9))/(MAX(D$6:D$9)-MIN(D$6:D$9))))</f>
        <v>0</v>
      </c>
      <c r="E13" s="14" t="n">
        <f aca="false">IF(MAX(E$6:E$9)=MIN(E$6:E$9),0,IF(E$4="custo",(MAX(E$6:E$9)-E7)/(MAX(E$6:E$9)-MIN(E$6:E$9)),(E7-MIN(E$6:E$9))/(MAX(E$6:E$9)-MIN(E$6:E$9))))</f>
        <v>0.724137931034483</v>
      </c>
      <c r="F13" s="14" t="n">
        <f aca="false">IF(MAX(F$6:F$9)=MIN(F$6:F$9),0,IF(F$4="custo",(MAX(F$6:F$9)-F7)/(MAX(F$6:F$9)-MIN(F$6:F$9)),(F7-MIN(F$6:F$9))/(MAX(F$6:F$9)-MIN(F$6:F$9))))</f>
        <v>0.59375</v>
      </c>
      <c r="H13" s="21" t="n">
        <f aca="false">SUMPRODUCT($B$28:$F$28,B13:F13)</f>
        <v>0.564632152946047</v>
      </c>
      <c r="I13" s="22" t="n">
        <f aca="false">RANK(H13,$H$12:$H$15)</f>
        <v>3</v>
      </c>
    </row>
    <row r="14" customFormat="false" ht="15" hidden="false" customHeight="false" outlineLevel="0" collapsed="false">
      <c r="A14" s="6" t="str">
        <f aca="false">A8</f>
        <v>Rotatória</v>
      </c>
      <c r="B14" s="14" t="n">
        <f aca="false">IF(MAX(B$6:B$9)=MIN(B$6:B$9),0,IF(B$4="custo",(MAX(B$6:B$9)-B8)/(MAX(B$6:B$9)-MIN(B$6:B$9)),(B8-MIN(B$6:B$9))/(MAX(B$6:B$9)-MIN(B$6:B$9))))</f>
        <v>0.813009576097439</v>
      </c>
      <c r="C14" s="14" t="n">
        <f aca="false">IF(MAX(C$6:C$9)=MIN(C$6:C$9),0,IF(C$4="custo",(MAX(C$6:C$9)-C8)/(MAX(C$6:C$9)-MIN(C$6:C$9)),(C8-MIN(C$6:C$9))/(MAX(C$6:C$9)-MIN(C$6:C$9))))</f>
        <v>0.695834593947556</v>
      </c>
      <c r="D14" s="14" t="n">
        <f aca="false">IF(MAX(D$6:D$9)=MIN(D$6:D$9),0,IF(D$4="custo",(MAX(D$6:D$9)-D8)/(MAX(D$6:D$9)-MIN(D$6:D$9)),(D8-MIN(D$6:D$9))/(MAX(D$6:D$9)-MIN(D$6:D$9))))</f>
        <v>0.769230769230769</v>
      </c>
      <c r="E14" s="14" t="n">
        <f aca="false">IF(MAX(E$6:E$9)=MIN(E$6:E$9),0,IF(E$4="custo",(MAX(E$6:E$9)-E8)/(MAX(E$6:E$9)-MIN(E$6:E$9)),(E8-MIN(E$6:E$9))/(MAX(E$6:E$9)-MIN(E$6:E$9))))</f>
        <v>0.827586206896552</v>
      </c>
      <c r="F14" s="14" t="n">
        <f aca="false">IF(MAX(F$6:F$9)=MIN(F$6:F$9),0,IF(F$4="custo",(MAX(F$6:F$9)-F8)/(MAX(F$6:F$9)-MIN(F$6:F$9)),(F8-MIN(F$6:F$9))/(MAX(F$6:F$9)-MIN(F$6:F$9))))</f>
        <v>0.3125</v>
      </c>
      <c r="H14" s="21" t="n">
        <f aca="false">SUMPRODUCT($B$28:$F$28,B14:F14)</f>
        <v>0.686267105744313</v>
      </c>
      <c r="I14" s="22" t="n">
        <f aca="false">RANK(H14,$H$12:$H$15)</f>
        <v>1</v>
      </c>
    </row>
    <row r="15" customFormat="false" ht="15" hidden="false" customHeight="false" outlineLevel="0" collapsed="false">
      <c r="A15" s="6" t="str">
        <f aca="false">A9</f>
        <v>Semáforo adaptativo</v>
      </c>
      <c r="B15" s="14" t="n">
        <f aca="false">IF(MAX(B$6:B$9)=MIN(B$6:B$9),0,IF(B$4="custo",(MAX(B$6:B$9)-B9)/(MAX(B$6:B$9)-MIN(B$6:B$9)),(B9-MIN(B$6:B$9))/(MAX(B$6:B$9)-MIN(B$6:B$9))))</f>
        <v>1</v>
      </c>
      <c r="C15" s="14" t="n">
        <f aca="false">IF(MAX(C$6:C$9)=MIN(C$6:C$9),0,IF(C$4="custo",(MAX(C$6:C$9)-C9)/(MAX(C$6:C$9)-MIN(C$6:C$9)),(C9-MIN(C$6:C$9))/(MAX(C$6:C$9)-MIN(C$6:C$9))))</f>
        <v>0</v>
      </c>
      <c r="D15" s="14" t="n">
        <f aca="false">IF(MAX(D$6:D$9)=MIN(D$6:D$9),0,IF(D$4="custo",(MAX(D$6:D$9)-D9)/(MAX(D$6:D$9)-MIN(D$6:D$9)),(D9-MIN(D$6:D$9))/(MAX(D$6:D$9)-MIN(D$6:D$9))))</f>
        <v>1</v>
      </c>
      <c r="E15" s="14" t="n">
        <f aca="false">IF(MAX(E$6:E$9)=MIN(E$6:E$9),0,IF(E$4="custo",(MAX(E$6:E$9)-E9)/(MAX(E$6:E$9)-MIN(E$6:E$9)),(E9-MIN(E$6:E$9))/(MAX(E$6:E$9)-MIN(E$6:E$9))))</f>
        <v>1</v>
      </c>
      <c r="F15" s="14" t="n">
        <f aca="false">IF(MAX(F$6:F$9)=MIN(F$6:F$9),0,IF(F$4="custo",(MAX(F$6:F$9)-F9)/(MAX(F$6:F$9)-MIN(F$6:F$9)),(F9-MIN(F$6:F$9))/(MAX(F$6:F$9)-MIN(F$6:F$9))))</f>
        <v>1</v>
      </c>
      <c r="H15" s="21" t="n">
        <f aca="false">SUMPRODUCT($B$28:$F$28,B15:F15)</f>
        <v>0.627192802209719</v>
      </c>
      <c r="I15" s="22" t="n">
        <f aca="false">RANK(H15,$H$12:$H$15)</f>
        <v>2</v>
      </c>
    </row>
    <row r="17" customFormat="false" ht="15" hidden="false" customHeight="false" outlineLevel="0" collapsed="false">
      <c r="A17" s="6" t="s">
        <v>128</v>
      </c>
      <c r="B17" s="14" t="n">
        <f aca="false">STDEVP(B12:B15)</f>
        <v>0.408117143992237</v>
      </c>
      <c r="C17" s="14" t="n">
        <f aca="false">STDEVP(C12:C15)</f>
        <v>0.37062116443635</v>
      </c>
      <c r="D17" s="14" t="n">
        <f aca="false">STDEVP(D12:D15)</f>
        <v>0.401550250342713</v>
      </c>
      <c r="E17" s="14" t="n">
        <f aca="false">STDEVP(E12:E15)</f>
        <v>0.381264558405103</v>
      </c>
      <c r="F17" s="14" t="n">
        <f aca="false">STDEVP(F12:F15)</f>
        <v>0.368017678541059</v>
      </c>
    </row>
    <row r="19" customFormat="false" ht="45" hidden="false" customHeight="true" outlineLevel="0" collapsed="false">
      <c r="A19" s="7" t="s">
        <v>129</v>
      </c>
      <c r="B19" s="18" t="str">
        <f aca="false">B5</f>
        <v>Custo de implantação (R$ mi)</v>
      </c>
      <c r="C19" s="18" t="str">
        <f aca="false">C5</f>
        <v>Redução de sinistros (%)</v>
      </c>
      <c r="D19" s="18" t="str">
        <f aca="false">D5</f>
        <v>Prazo de obra (meses)</v>
      </c>
      <c r="E19" s="18" t="str">
        <f aca="false">E5</f>
        <v>Aceitação da vizinhança</v>
      </c>
      <c r="F19" s="18" t="str">
        <f aca="false">F5</f>
        <v>Conforto do pedestre</v>
      </c>
    </row>
    <row r="20" customFormat="false" ht="15" hidden="false" customHeight="false" outlineLevel="0" collapsed="false">
      <c r="A20" s="6" t="str">
        <f aca="false">B5</f>
        <v>Custo de implantação (R$ mi)</v>
      </c>
      <c r="B20" s="25" t="n">
        <f aca="false">IFERROR(CORREL(INDEX($B$12:$F$15,0,1),INDEX($B$12:$F$15,0,1)),0)</f>
        <v>1</v>
      </c>
      <c r="C20" s="25" t="n">
        <f aca="false">IFERROR(CORREL(INDEX($B$12:$F$15,0,1),INDEX($B$12:$F$15,0,2)),0)</f>
        <v>-0.839993343880638</v>
      </c>
      <c r="D20" s="25" t="n">
        <f aca="false">IFERROR(CORREL(INDEX($B$12:$F$15,0,1),INDEX($B$12:$F$15,0,3)),0)</f>
        <v>0.999121703358255</v>
      </c>
      <c r="E20" s="25" t="n">
        <f aca="false">IFERROR(CORREL(INDEX($B$12:$F$15,0,1),INDEX($B$12:$F$15,0,4)),0)</f>
        <v>0.5860292010374</v>
      </c>
      <c r="F20" s="25" t="n">
        <f aca="false">IFERROR(CORREL(INDEX($B$12:$F$15,0,1),INDEX($B$12:$F$15,0,5)),0)</f>
        <v>0.460844926089299</v>
      </c>
    </row>
    <row r="21" customFormat="false" ht="15" hidden="false" customHeight="false" outlineLevel="0" collapsed="false">
      <c r="A21" s="6" t="str">
        <f aca="false">C5</f>
        <v>Redução de sinistros (%)</v>
      </c>
      <c r="B21" s="25" t="n">
        <f aca="false">IFERROR(CORREL(INDEX($B$12:$F$15,0,2),INDEX($B$12:$F$15,0,1)),0)</f>
        <v>-0.839993343880638</v>
      </c>
      <c r="C21" s="25" t="n">
        <f aca="false">IFERROR(CORREL(INDEX($B$12:$F$15,0,2),INDEX($B$12:$F$15,0,2)),0)</f>
        <v>1</v>
      </c>
      <c r="D21" s="25" t="n">
        <f aca="false">IFERROR(CORREL(INDEX($B$12:$F$15,0,2),INDEX($B$12:$F$15,0,3)),0)</f>
        <v>-0.861566634642389</v>
      </c>
      <c r="E21" s="25" t="n">
        <f aca="false">IFERROR(CORREL(INDEX($B$12:$F$15,0,2),INDEX($B$12:$F$15,0,4)),0)</f>
        <v>-0.453358152564501</v>
      </c>
      <c r="F21" s="25" t="n">
        <f aca="false">IFERROR(CORREL(INDEX($B$12:$F$15,0,2),INDEX($B$12:$F$15,0,5)),0)</f>
        <v>-0.644060721915645</v>
      </c>
    </row>
    <row r="22" customFormat="false" ht="15" hidden="false" customHeight="false" outlineLevel="0" collapsed="false">
      <c r="A22" s="6" t="str">
        <f aca="false">D5</f>
        <v>Prazo de obra (meses)</v>
      </c>
      <c r="B22" s="25" t="n">
        <f aca="false">IFERROR(CORREL(INDEX($B$12:$F$15,0,3),INDEX($B$12:$F$15,0,1)),0)</f>
        <v>0.999121703358255</v>
      </c>
      <c r="C22" s="25" t="n">
        <f aca="false">IFERROR(CORREL(INDEX($B$12:$F$15,0,3),INDEX($B$12:$F$15,0,2)),0)</f>
        <v>-0.861566634642389</v>
      </c>
      <c r="D22" s="25" t="n">
        <f aca="false">IFERROR(CORREL(INDEX($B$12:$F$15,0,3),INDEX($B$12:$F$15,0,3)),0)</f>
        <v>1</v>
      </c>
      <c r="E22" s="25" t="n">
        <f aca="false">IFERROR(CORREL(INDEX($B$12:$F$15,0,3),INDEX($B$12:$F$15,0,4)),0)</f>
        <v>0.589075865266833</v>
      </c>
      <c r="F22" s="25" t="n">
        <f aca="false">IFERROR(CORREL(INDEX($B$12:$F$15,0,3),INDEX($B$12:$F$15,0,5)),0)</f>
        <v>0.485966129134429</v>
      </c>
    </row>
    <row r="23" customFormat="false" ht="15" hidden="false" customHeight="false" outlineLevel="0" collapsed="false">
      <c r="A23" s="6" t="str">
        <f aca="false">E5</f>
        <v>Aceitação da vizinhança</v>
      </c>
      <c r="B23" s="25" t="n">
        <f aca="false">IFERROR(CORREL(INDEX($B$12:$F$15,0,4),INDEX($B$12:$F$15,0,1)),0)</f>
        <v>0.5860292010374</v>
      </c>
      <c r="C23" s="25" t="n">
        <f aca="false">IFERROR(CORREL(INDEX($B$12:$F$15,0,4),INDEX($B$12:$F$15,0,2)),0)</f>
        <v>-0.453358152564501</v>
      </c>
      <c r="D23" s="25" t="n">
        <f aca="false">IFERROR(CORREL(INDEX($B$12:$F$15,0,4),INDEX($B$12:$F$15,0,3)),0)</f>
        <v>0.589075865266833</v>
      </c>
      <c r="E23" s="25" t="n">
        <f aca="false">IFERROR(CORREL(INDEX($B$12:$F$15,0,4),INDEX($B$12:$F$15,0,4)),0)</f>
        <v>1</v>
      </c>
      <c r="F23" s="25" t="n">
        <f aca="false">IFERROR(CORREL(INDEX($B$12:$F$15,0,4),INDEX($B$12:$F$15,0,5)),0)</f>
        <v>0.841911637501618</v>
      </c>
    </row>
    <row r="24" customFormat="false" ht="15" hidden="false" customHeight="false" outlineLevel="0" collapsed="false">
      <c r="A24" s="6" t="str">
        <f aca="false">F5</f>
        <v>Conforto do pedestre</v>
      </c>
      <c r="B24" s="25" t="n">
        <f aca="false">IFERROR(CORREL(INDEX($B$12:$F$15,0,5),INDEX($B$12:$F$15,0,1)),0)</f>
        <v>0.460844926089299</v>
      </c>
      <c r="C24" s="25" t="n">
        <f aca="false">IFERROR(CORREL(INDEX($B$12:$F$15,0,5),INDEX($B$12:$F$15,0,2)),0)</f>
        <v>-0.644060721915645</v>
      </c>
      <c r="D24" s="25" t="n">
        <f aca="false">IFERROR(CORREL(INDEX($B$12:$F$15,0,5),INDEX($B$12:$F$15,0,3)),0)</f>
        <v>0.485966129134429</v>
      </c>
      <c r="E24" s="25" t="n">
        <f aca="false">IFERROR(CORREL(INDEX($B$12:$F$15,0,5),INDEX($B$12:$F$15,0,4)),0)</f>
        <v>0.841911637501618</v>
      </c>
      <c r="F24" s="25" t="n">
        <f aca="false">IFERROR(CORREL(INDEX($B$12:$F$15,0,5),INDEX($B$12:$F$15,0,5)),0)</f>
        <v>1</v>
      </c>
    </row>
    <row r="26" customFormat="false" ht="15" hidden="false" customHeight="false" outlineLevel="0" collapsed="false">
      <c r="A26" s="6" t="s">
        <v>130</v>
      </c>
      <c r="B26" s="14" t="n">
        <f aca="false">COUNT(B20:B24)-SUM(B20:B24)</f>
        <v>2.79399751339568</v>
      </c>
      <c r="C26" s="14" t="n">
        <f aca="false">COUNT(C20:C24)-SUM(C20:C24)</f>
        <v>6.79897885300317</v>
      </c>
      <c r="D26" s="14" t="n">
        <f aca="false">COUNT(D20:D24)-SUM(D20:D24)</f>
        <v>2.78740293688287</v>
      </c>
      <c r="E26" s="14" t="n">
        <f aca="false">COUNT(E20:E24)-SUM(E20:E24)</f>
        <v>2.43634144875865</v>
      </c>
      <c r="F26" s="14" t="n">
        <f aca="false">COUNT(F20:F24)-SUM(F20:F24)</f>
        <v>2.8553380291903</v>
      </c>
    </row>
    <row r="27" customFormat="false" ht="15" hidden="false" customHeight="false" outlineLevel="0" collapsed="false">
      <c r="A27" s="6" t="s">
        <v>131</v>
      </c>
      <c r="B27" s="14" t="n">
        <f aca="false">B17*B26</f>
        <v>1.14027828548846</v>
      </c>
      <c r="C27" s="14" t="n">
        <f aca="false">C17*C26</f>
        <v>2.51984545947815</v>
      </c>
      <c r="D27" s="14" t="n">
        <f aca="false">D17*D26</f>
        <v>1.11928234711133</v>
      </c>
      <c r="E27" s="14" t="n">
        <f aca="false">E17*E26</f>
        <v>0.928890646585016</v>
      </c>
      <c r="F27" s="14" t="n">
        <f aca="false">F17*F26</f>
        <v>1.05081487295262</v>
      </c>
    </row>
    <row r="28" customFormat="false" ht="15" hidden="false" customHeight="false" outlineLevel="0" collapsed="false">
      <c r="A28" s="7" t="s">
        <v>117</v>
      </c>
      <c r="B28" s="23" t="n">
        <f aca="false">B27/SUM($B$27:$F$27)</f>
        <v>0.168702390345039</v>
      </c>
      <c r="C28" s="23" t="n">
        <f aca="false">C27/SUM($B$27:$F$27)</f>
        <v>0.372807197790281</v>
      </c>
      <c r="D28" s="23" t="n">
        <f aca="false">D27/SUM($B$27:$F$27)</f>
        <v>0.165596074073971</v>
      </c>
      <c r="E28" s="23" t="n">
        <f aca="false">E27/SUM($B$27:$F$27)</f>
        <v>0.137427919519588</v>
      </c>
      <c r="F28" s="23" t="n">
        <f aca="false">F27/SUM($B$27:$F$27)</f>
        <v>0.155466418271121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4"/>
    <col collapsed="false" customWidth="true" hidden="false" outlineLevel="0" max="7" min="7" style="0" width="13"/>
    <col collapsed="false" customWidth="true" hidden="false" outlineLevel="0" max="9" min="8" style="0" width="10"/>
    <col collapsed="false" customWidth="true" hidden="false" outlineLevel="0" max="10" min="10" style="0" width="13"/>
    <col collapsed="false" customWidth="true" hidden="false" outlineLevel="0" max="12" min="12" style="0" width="13"/>
    <col collapsed="false" customWidth="true" hidden="false" outlineLevel="0" max="13" min="13" style="0" width="5"/>
    <col collapsed="false" customWidth="true" hidden="false" outlineLevel="0" max="14" min="14" style="0" width="7"/>
  </cols>
  <sheetData>
    <row r="1" customFormat="false" ht="30" hidden="false" customHeight="true" outlineLevel="0" collapsed="false">
      <c r="A1" s="1" t="s">
        <v>132</v>
      </c>
    </row>
    <row r="2" customFormat="false" ht="18" hidden="false" customHeight="true" outlineLevel="0" collapsed="false">
      <c r="A2" s="2" t="s">
        <v>133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L3" s="4" t="s">
        <v>134</v>
      </c>
    </row>
    <row r="4" customFormat="false" ht="48" hidden="false" customHeight="true" outlineLevel="0" collapsed="false">
      <c r="A4" s="11" t="s">
        <v>135</v>
      </c>
      <c r="B4" s="18" t="str">
        <f aca="false">Matriz!B3</f>
        <v>Custo de implantação (R$ mi)</v>
      </c>
      <c r="C4" s="18" t="str">
        <f aca="false">Matriz!C3</f>
        <v>Redução de sinistros (%)</v>
      </c>
      <c r="D4" s="18" t="str">
        <f aca="false">Matriz!D3</f>
        <v>Prazo de obra (meses)</v>
      </c>
      <c r="E4" s="18" t="str">
        <f aca="false">Matriz!E3</f>
        <v>Aceitação da vizinhança</v>
      </c>
      <c r="F4" s="18" t="str">
        <f aca="false">Matriz!F3</f>
        <v>Conforto do pedestre</v>
      </c>
      <c r="G4" s="11" t="s">
        <v>136</v>
      </c>
      <c r="H4" s="11" t="s">
        <v>137</v>
      </c>
      <c r="I4" s="11" t="s">
        <v>138</v>
      </c>
      <c r="J4" s="11" t="s">
        <v>139</v>
      </c>
      <c r="M4" s="11" t="s">
        <v>140</v>
      </c>
      <c r="N4" s="11" t="s">
        <v>141</v>
      </c>
    </row>
    <row r="5" customFormat="false" ht="15" hidden="false" customHeight="false" outlineLevel="0" collapsed="false">
      <c r="A5" s="6" t="str">
        <f aca="false">Matriz!B3</f>
        <v>Custo de implantação (R$ mi)</v>
      </c>
      <c r="B5" s="17" t="n">
        <v>1</v>
      </c>
      <c r="C5" s="26" t="n">
        <v>3</v>
      </c>
      <c r="D5" s="26" t="n">
        <v>5</v>
      </c>
      <c r="E5" s="26" t="n">
        <v>3</v>
      </c>
      <c r="F5" s="26" t="n">
        <v>5</v>
      </c>
      <c r="G5" s="14" t="n">
        <f aca="false">GEOMEAN(B5:F5)</f>
        <v>2.95417693906278</v>
      </c>
      <c r="H5" s="23" t="n">
        <f aca="false">G5/SUM($G$5:$G$9)</f>
        <v>0.463057011988151</v>
      </c>
      <c r="I5" s="14" t="n">
        <f aca="false">B5*$H$5+C5*$H$6+D5*$H$7+E5*$H$8+F5*$H$9</f>
        <v>2.3667158967895</v>
      </c>
      <c r="J5" s="14" t="n">
        <f aca="false">I5/H5</f>
        <v>5.11106804457604</v>
      </c>
      <c r="M5" s="6" t="n">
        <v>1</v>
      </c>
      <c r="N5" s="13" t="n">
        <v>0</v>
      </c>
    </row>
    <row r="6" customFormat="false" ht="15" hidden="false" customHeight="false" outlineLevel="0" collapsed="false">
      <c r="A6" s="6" t="str">
        <f aca="false">Matriz!C3</f>
        <v>Redução de sinistros (%)</v>
      </c>
      <c r="B6" s="25" t="n">
        <f aca="false">1/C5</f>
        <v>0.333333333333333</v>
      </c>
      <c r="C6" s="17" t="n">
        <v>1</v>
      </c>
      <c r="D6" s="26" t="n">
        <v>3</v>
      </c>
      <c r="E6" s="26" t="n">
        <v>1</v>
      </c>
      <c r="F6" s="26" t="n">
        <v>3</v>
      </c>
      <c r="G6" s="14" t="n">
        <f aca="false">GEOMEAN(B6:F6)</f>
        <v>1.24573093961552</v>
      </c>
      <c r="H6" s="23" t="n">
        <f aca="false">G6/SUM($G$5:$G$9)</f>
        <v>0.195264013814473</v>
      </c>
      <c r="I6" s="14" t="n">
        <f aca="false">B6*$H$5+C6*$H$6+D6*$H$7+E6*$H$8+F6*$H$9</f>
        <v>0.984125246107037</v>
      </c>
      <c r="J6" s="14" t="n">
        <f aca="false">I6/H6</f>
        <v>5.03997242954396</v>
      </c>
      <c r="M6" s="6" t="n">
        <v>2</v>
      </c>
      <c r="N6" s="13" t="n">
        <v>0</v>
      </c>
    </row>
    <row r="7" customFormat="false" ht="15" hidden="false" customHeight="false" outlineLevel="0" collapsed="false">
      <c r="A7" s="6" t="str">
        <f aca="false">Matriz!D3</f>
        <v>Prazo de obra (meses)</v>
      </c>
      <c r="B7" s="25" t="n">
        <f aca="false">1/D5</f>
        <v>0.2</v>
      </c>
      <c r="C7" s="25" t="n">
        <f aca="false">1/D6</f>
        <v>0.333333333333333</v>
      </c>
      <c r="D7" s="17" t="n">
        <v>1</v>
      </c>
      <c r="E7" s="26" t="n">
        <v>0.333333333333333</v>
      </c>
      <c r="F7" s="26" t="n">
        <v>1</v>
      </c>
      <c r="G7" s="14" t="n">
        <f aca="false">GEOMEAN(B7:F7)</f>
        <v>0.467043677451134</v>
      </c>
      <c r="H7" s="23" t="n">
        <f aca="false">G7/SUM($G$5:$G$9)</f>
        <v>0.0732074801914511</v>
      </c>
      <c r="I7" s="14" t="n">
        <f aca="false">B7*$H$5+C7*$H$6+D7*$H$7+E7*$H$8+F7*$H$9</f>
        <v>0.369202371990181</v>
      </c>
      <c r="J7" s="14" t="n">
        <f aca="false">I7/H7</f>
        <v>5.04323289129265</v>
      </c>
      <c r="M7" s="6" t="n">
        <v>3</v>
      </c>
      <c r="N7" s="13" t="n">
        <v>0.58</v>
      </c>
    </row>
    <row r="8" customFormat="false" ht="15" hidden="false" customHeight="false" outlineLevel="0" collapsed="false">
      <c r="A8" s="6" t="str">
        <f aca="false">Matriz!E3</f>
        <v>Aceitação da vizinhança</v>
      </c>
      <c r="B8" s="25" t="n">
        <f aca="false">1/E5</f>
        <v>0.333333333333333</v>
      </c>
      <c r="C8" s="25" t="n">
        <f aca="false">1/E6</f>
        <v>1</v>
      </c>
      <c r="D8" s="25" t="n">
        <f aca="false">1/E7</f>
        <v>3</v>
      </c>
      <c r="E8" s="17" t="n">
        <v>1</v>
      </c>
      <c r="F8" s="26" t="n">
        <v>3</v>
      </c>
      <c r="G8" s="14" t="n">
        <f aca="false">GEOMEAN(B8:F8)</f>
        <v>1.24573093961552</v>
      </c>
      <c r="H8" s="23" t="n">
        <f aca="false">G8/SUM($G$5:$G$9)</f>
        <v>0.195264013814473</v>
      </c>
      <c r="I8" s="14" t="n">
        <f aca="false">B8*$H$5+C8*$H$6+D8*$H$7+E8*$H$8+F8*$H$9</f>
        <v>0.984125246107037</v>
      </c>
      <c r="J8" s="14" t="n">
        <f aca="false">I8/H8</f>
        <v>5.03997242954396</v>
      </c>
      <c r="M8" s="6" t="n">
        <v>4</v>
      </c>
      <c r="N8" s="13" t="n">
        <v>0.9</v>
      </c>
    </row>
    <row r="9" customFormat="false" ht="15" hidden="false" customHeight="false" outlineLevel="0" collapsed="false">
      <c r="A9" s="6" t="str">
        <f aca="false">Matriz!F3</f>
        <v>Conforto do pedestre</v>
      </c>
      <c r="B9" s="25" t="n">
        <f aca="false">1/F5</f>
        <v>0.2</v>
      </c>
      <c r="C9" s="25" t="n">
        <f aca="false">1/F6</f>
        <v>0.333333333333333</v>
      </c>
      <c r="D9" s="25" t="n">
        <f aca="false">1/F7</f>
        <v>1</v>
      </c>
      <c r="E9" s="25" t="n">
        <f aca="false">1/F8</f>
        <v>0.333333333333333</v>
      </c>
      <c r="F9" s="17" t="n">
        <v>1</v>
      </c>
      <c r="G9" s="14" t="n">
        <f aca="false">GEOMEAN(B9:F9)</f>
        <v>0.467043677451134</v>
      </c>
      <c r="H9" s="23" t="n">
        <f aca="false">G9/SUM($G$5:$G$9)</f>
        <v>0.0732074801914511</v>
      </c>
      <c r="I9" s="14" t="n">
        <f aca="false">B9*$H$5+C9*$H$6+D9*$H$7+E9*$H$8+F9*$H$9</f>
        <v>0.369202371990181</v>
      </c>
      <c r="J9" s="14" t="n">
        <f aca="false">I9/H9</f>
        <v>5.04323289129265</v>
      </c>
      <c r="M9" s="6" t="n">
        <v>5</v>
      </c>
      <c r="N9" s="13" t="n">
        <v>1.12</v>
      </c>
    </row>
    <row r="10" customFormat="false" ht="15" hidden="false" customHeight="false" outlineLevel="0" collapsed="false">
      <c r="M10" s="6" t="n">
        <v>6</v>
      </c>
      <c r="N10" s="13" t="n">
        <v>1.24</v>
      </c>
    </row>
    <row r="11" customFormat="false" ht="15" hidden="false" customHeight="false" outlineLevel="0" collapsed="false">
      <c r="A11" s="6" t="s">
        <v>142</v>
      </c>
      <c r="B11" s="14" t="n">
        <f aca="false">AVERAGE(J5:J9)</f>
        <v>5.05549573724985</v>
      </c>
      <c r="M11" s="6" t="n">
        <v>7</v>
      </c>
      <c r="N11" s="13" t="n">
        <v>1.32</v>
      </c>
    </row>
    <row r="12" customFormat="false" ht="15" hidden="false" customHeight="false" outlineLevel="0" collapsed="false">
      <c r="A12" s="6" t="s">
        <v>140</v>
      </c>
      <c r="B12" s="17" t="n">
        <f aca="false">COUNT(H5:H9)</f>
        <v>5</v>
      </c>
      <c r="M12" s="6" t="n">
        <v>8</v>
      </c>
      <c r="N12" s="13" t="n">
        <v>1.41</v>
      </c>
    </row>
    <row r="13" customFormat="false" ht="15" hidden="false" customHeight="false" outlineLevel="0" collapsed="false">
      <c r="A13" s="6" t="s">
        <v>143</v>
      </c>
      <c r="B13" s="14" t="n">
        <f aca="false">(B11-B12)/(B12-1)</f>
        <v>0.013873934312463</v>
      </c>
      <c r="M13" s="6" t="n">
        <v>9</v>
      </c>
      <c r="N13" s="13" t="n">
        <v>1.45</v>
      </c>
    </row>
    <row r="14" customFormat="false" ht="15" hidden="false" customHeight="false" outlineLevel="0" collapsed="false">
      <c r="A14" s="6" t="s">
        <v>144</v>
      </c>
      <c r="B14" s="13" t="n">
        <f aca="false">INDEX($N$5:$N$19,B12)</f>
        <v>1.12</v>
      </c>
      <c r="M14" s="6" t="n">
        <v>10</v>
      </c>
      <c r="N14" s="13" t="n">
        <v>1.49</v>
      </c>
    </row>
    <row r="15" customFormat="false" ht="15" hidden="false" customHeight="false" outlineLevel="0" collapsed="false">
      <c r="A15" s="7" t="s">
        <v>145</v>
      </c>
      <c r="B15" s="21" t="n">
        <f aca="false">B13/B14</f>
        <v>0.0123874413504134</v>
      </c>
      <c r="C15" s="7" t="str">
        <f aca="false">IF(B15&lt;=0.1,"consistente","revise as comparações")</f>
        <v>consistente</v>
      </c>
      <c r="M15" s="6" t="n">
        <v>11</v>
      </c>
      <c r="N15" s="13" t="n">
        <v>1.51</v>
      </c>
    </row>
    <row r="16" customFormat="false" ht="15" hidden="false" customHeight="false" outlineLevel="0" collapsed="false">
      <c r="M16" s="6" t="n">
        <v>12</v>
      </c>
      <c r="N16" s="13" t="n">
        <v>1.48</v>
      </c>
    </row>
    <row r="17" customFormat="false" ht="15" hidden="false" customHeight="false" outlineLevel="0" collapsed="false">
      <c r="M17" s="6" t="n">
        <v>13</v>
      </c>
      <c r="N17" s="13" t="n">
        <v>1.56</v>
      </c>
    </row>
    <row r="18" customFormat="false" ht="15" hidden="false" customHeight="false" outlineLevel="0" collapsed="false">
      <c r="A18" s="7" t="s">
        <v>146</v>
      </c>
      <c r="M18" s="6" t="n">
        <v>14</v>
      </c>
      <c r="N18" s="13" t="n">
        <v>1.57</v>
      </c>
    </row>
    <row r="19" customFormat="false" ht="15" hidden="false" customHeight="false" outlineLevel="0" collapsed="false">
      <c r="A19" s="11" t="s">
        <v>77</v>
      </c>
      <c r="B19" s="11" t="s">
        <v>112</v>
      </c>
      <c r="C19" s="11" t="s">
        <v>113</v>
      </c>
      <c r="M19" s="6" t="n">
        <v>15</v>
      </c>
      <c r="N19" s="13" t="n">
        <v>1.59</v>
      </c>
    </row>
    <row r="20" customFormat="false" ht="15" hidden="false" customHeight="false" outlineLevel="0" collapsed="false">
      <c r="A20" s="6" t="str">
        <f aca="false">Matriz!A9</f>
        <v>Viaduto</v>
      </c>
      <c r="B20" s="21" t="n">
        <f aca="false">CRITIC!B12*$H$5+CRITIC!C12*$H$6+CRITIC!D12*$H$7+CRITIC!E12*$H$8+CRITIC!F12*$H$9</f>
        <v>0.272089946362112</v>
      </c>
      <c r="C20" s="22" t="n">
        <f aca="false">RANK(B20,$B$20:$B$23)</f>
        <v>4</v>
      </c>
    </row>
    <row r="21" customFormat="false" ht="15" hidden="false" customHeight="false" outlineLevel="0" collapsed="false">
      <c r="A21" s="6" t="str">
        <f aca="false">Matriz!A10</f>
        <v>Trincheira</v>
      </c>
      <c r="B21" s="21" t="n">
        <f aca="false">CRITIC!B13*$H$5+CRITIC!C13*$H$6+CRITIC!D13*$H$7+CRITIC!E13*$H$8+CRITIC!F13*$H$9</f>
        <v>0.380129034147249</v>
      </c>
      <c r="C21" s="22" t="n">
        <f aca="false">RANK(B21,$B$20:$B$23)</f>
        <v>3</v>
      </c>
    </row>
    <row r="22" customFormat="false" ht="15" hidden="false" customHeight="false" outlineLevel="0" collapsed="false">
      <c r="A22" s="6" t="str">
        <f aca="false">Matriz!A11</f>
        <v>Rotatória</v>
      </c>
      <c r="B22" s="21" t="n">
        <f aca="false">CRITIC!B14*$H$5+CRITIC!C14*$H$6+CRITIC!D14*$H$7+CRITIC!E14*$H$8+CRITIC!F14*$H$9</f>
        <v>0.753129829187658</v>
      </c>
      <c r="C22" s="22" t="n">
        <f aca="false">RANK(B22,$B$20:$B$23)</f>
        <v>2</v>
      </c>
    </row>
    <row r="23" customFormat="false" ht="15" hidden="false" customHeight="false" outlineLevel="0" collapsed="false">
      <c r="A23" s="6" t="str">
        <f aca="false">Matriz!A12</f>
        <v>Semáforo adaptativo</v>
      </c>
      <c r="B23" s="21" t="n">
        <f aca="false">CRITIC!B15*$H$5+CRITIC!C15*$H$6+CRITIC!D15*$H$7+CRITIC!E15*$H$8+CRITIC!F15*$H$9</f>
        <v>0.804735986185526</v>
      </c>
      <c r="C23" s="22" t="n">
        <f aca="false">RANK(B23,$B$20:$B$23)</f>
        <v>1</v>
      </c>
    </row>
    <row r="25" customFormat="false" ht="15" hidden="false" customHeight="false" outlineLevel="0" collapsed="false">
      <c r="A25" s="15" t="s">
        <v>147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9" min="2" style="0" width="14"/>
  </cols>
  <sheetData>
    <row r="1" customFormat="false" ht="30" hidden="false" customHeight="true" outlineLevel="0" collapsed="false">
      <c r="A1" s="1" t="s">
        <v>148</v>
      </c>
    </row>
    <row r="2" customFormat="false" ht="18" hidden="false" customHeight="true" outlineLevel="0" collapsed="false">
      <c r="A2" s="2" t="s">
        <v>149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false" outlineLevel="0" collapsed="false">
      <c r="I3" s="4" t="s">
        <v>150</v>
      </c>
    </row>
    <row r="4" customFormat="false" ht="15" hidden="false" customHeight="false" outlineLevel="0" collapsed="false">
      <c r="A4" s="11" t="s">
        <v>151</v>
      </c>
      <c r="B4" s="11" t="s">
        <v>108</v>
      </c>
      <c r="C4" s="11" t="s">
        <v>14</v>
      </c>
      <c r="D4" s="11" t="s">
        <v>16</v>
      </c>
      <c r="E4" s="11" t="s">
        <v>152</v>
      </c>
    </row>
    <row r="5" customFormat="false" ht="15" hidden="false" customHeight="false" outlineLevel="0" collapsed="false">
      <c r="A5" s="6" t="str">
        <f aca="false">Matriz!B3</f>
        <v>Custo de implantação (R$ mi)</v>
      </c>
      <c r="B5" s="27" t="n">
        <f aca="false">AHP_Gaussiano!B20</f>
        <v>0.414497745067774</v>
      </c>
      <c r="C5" s="27" t="n">
        <f aca="false">Entropia!B24</f>
        <v>0.58368304792654</v>
      </c>
      <c r="D5" s="27" t="n">
        <f aca="false">CRITIC!B28</f>
        <v>0.168702390345039</v>
      </c>
      <c r="E5" s="27" t="n">
        <f aca="false">AHP_classico!H5</f>
        <v>0.463057011988151</v>
      </c>
    </row>
    <row r="6" customFormat="false" ht="15" hidden="false" customHeight="false" outlineLevel="0" collapsed="false">
      <c r="A6" s="6" t="str">
        <f aca="false">Matriz!C3</f>
        <v>Redução de sinistros (%)</v>
      </c>
      <c r="B6" s="27" t="n">
        <f aca="false">AHP_Gaussiano!C20</f>
        <v>0.086848875204393</v>
      </c>
      <c r="C6" s="27" t="n">
        <f aca="false">Entropia!C24</f>
        <v>0.0318606023256597</v>
      </c>
      <c r="D6" s="27" t="n">
        <f aca="false">CRITIC!C28</f>
        <v>0.372807197790281</v>
      </c>
      <c r="E6" s="27" t="n">
        <f aca="false">AHP_classico!H6</f>
        <v>0.195264013814473</v>
      </c>
    </row>
    <row r="7" customFormat="false" ht="15" hidden="false" customHeight="false" outlineLevel="0" collapsed="false">
      <c r="A7" s="6" t="str">
        <f aca="false">Matriz!D3</f>
        <v>Prazo de obra (meses)</v>
      </c>
      <c r="B7" s="27" t="n">
        <f aca="false">AHP_Gaussiano!D20</f>
        <v>0.287713624123115</v>
      </c>
      <c r="C7" s="27" t="n">
        <f aca="false">Entropia!D24</f>
        <v>0.292899798690223</v>
      </c>
      <c r="D7" s="27" t="n">
        <f aca="false">CRITIC!D28</f>
        <v>0.165596074073971</v>
      </c>
      <c r="E7" s="27" t="n">
        <f aca="false">AHP_classico!H7</f>
        <v>0.0732074801914511</v>
      </c>
    </row>
    <row r="8" customFormat="false" ht="15" hidden="false" customHeight="false" outlineLevel="0" collapsed="false">
      <c r="A8" s="6" t="str">
        <f aca="false">Matriz!E3</f>
        <v>Aceitação da vizinhança</v>
      </c>
      <c r="B8" s="27" t="n">
        <f aca="false">AHP_Gaussiano!E20</f>
        <v>0.0976694171374175</v>
      </c>
      <c r="C8" s="27" t="n">
        <f aca="false">Entropia!E24</f>
        <v>0.0413716282855621</v>
      </c>
      <c r="D8" s="27" t="n">
        <f aca="false">CRITIC!E28</f>
        <v>0.137427919519588</v>
      </c>
      <c r="E8" s="27" t="n">
        <f aca="false">AHP_classico!H8</f>
        <v>0.195264013814473</v>
      </c>
    </row>
    <row r="9" customFormat="false" ht="15" hidden="false" customHeight="false" outlineLevel="0" collapsed="false">
      <c r="A9" s="6" t="str">
        <f aca="false">Matriz!F3</f>
        <v>Conforto do pedestre</v>
      </c>
      <c r="B9" s="27" t="n">
        <f aca="false">AHP_Gaussiano!F20</f>
        <v>0.1132703384673</v>
      </c>
      <c r="C9" s="27" t="n">
        <f aca="false">Entropia!F24</f>
        <v>0.0501849227720155</v>
      </c>
      <c r="D9" s="27" t="n">
        <f aca="false">CRITIC!F28</f>
        <v>0.155466418271121</v>
      </c>
      <c r="E9" s="27" t="n">
        <f aca="false">AHP_classico!H9</f>
        <v>0.0732074801914511</v>
      </c>
    </row>
    <row r="12" customFormat="false" ht="15" hidden="false" customHeight="false" outlineLevel="0" collapsed="false">
      <c r="A12" s="11" t="s">
        <v>153</v>
      </c>
      <c r="B12" s="11" t="s">
        <v>108</v>
      </c>
      <c r="C12" s="11" t="s">
        <v>113</v>
      </c>
      <c r="D12" s="11" t="s">
        <v>14</v>
      </c>
      <c r="E12" s="11" t="s">
        <v>113</v>
      </c>
      <c r="F12" s="11" t="s">
        <v>16</v>
      </c>
      <c r="G12" s="11" t="s">
        <v>113</v>
      </c>
      <c r="H12" s="11" t="s">
        <v>152</v>
      </c>
      <c r="I12" s="11" t="s">
        <v>113</v>
      </c>
    </row>
    <row r="13" customFormat="false" ht="15" hidden="false" customHeight="false" outlineLevel="0" collapsed="false">
      <c r="A13" s="6" t="str">
        <f aca="false">Matriz!A9</f>
        <v>Viaduto</v>
      </c>
      <c r="B13" s="25" t="n">
        <f aca="false">AHP_Gaussiano!H12</f>
        <v>0.101190283929951</v>
      </c>
      <c r="C13" s="28" t="n">
        <f aca="false">AHP_Gaussiano!I12</f>
        <v>4</v>
      </c>
      <c r="D13" s="25" t="n">
        <f aca="false">Entropia!H12</f>
        <v>0.0780515050488734</v>
      </c>
      <c r="E13" s="28" t="n">
        <f aca="false">Entropia!I12</f>
        <v>4</v>
      </c>
      <c r="F13" s="25" t="n">
        <f aca="false">CRITIC!H12</f>
        <v>0.355535339273893</v>
      </c>
      <c r="G13" s="28" t="n">
        <f aca="false">CRITIC!I12</f>
        <v>4</v>
      </c>
      <c r="H13" s="25" t="n">
        <f aca="false">AHP_classico!B20</f>
        <v>0.272089946362112</v>
      </c>
      <c r="I13" s="28" t="n">
        <f aca="false">AHP_classico!C20</f>
        <v>4</v>
      </c>
    </row>
    <row r="14" customFormat="false" ht="15" hidden="false" customHeight="false" outlineLevel="0" collapsed="false">
      <c r="A14" s="6" t="str">
        <f aca="false">Matriz!A10</f>
        <v>Trincheira</v>
      </c>
      <c r="B14" s="25" t="n">
        <f aca="false">AHP_Gaussiano!H13</f>
        <v>0.12237475561654</v>
      </c>
      <c r="C14" s="28" t="n">
        <f aca="false">AHP_Gaussiano!I13</f>
        <v>3</v>
      </c>
      <c r="D14" s="25" t="n">
        <f aca="false">Entropia!H13</f>
        <v>0.0793562147935165</v>
      </c>
      <c r="E14" s="28" t="n">
        <f aca="false">Entropia!I13</f>
        <v>3</v>
      </c>
      <c r="F14" s="25" t="n">
        <f aca="false">CRITIC!H13</f>
        <v>0.564632152946047</v>
      </c>
      <c r="G14" s="28" t="n">
        <f aca="false">CRITIC!I13</f>
        <v>3</v>
      </c>
      <c r="H14" s="25" t="n">
        <f aca="false">AHP_classico!B21</f>
        <v>0.380129034147249</v>
      </c>
      <c r="I14" s="28" t="n">
        <f aca="false">AHP_classico!C21</f>
        <v>3</v>
      </c>
    </row>
    <row r="15" customFormat="false" ht="15" hidden="false" customHeight="false" outlineLevel="0" collapsed="false">
      <c r="A15" s="6" t="str">
        <f aca="false">Matriz!A11</f>
        <v>Rotatória</v>
      </c>
      <c r="B15" s="25" t="n">
        <f aca="false">AHP_Gaussiano!H14</f>
        <v>0.210088351000485</v>
      </c>
      <c r="C15" s="28" t="n">
        <f aca="false">AHP_Gaussiano!I14</f>
        <v>2</v>
      </c>
      <c r="D15" s="25" t="n">
        <f aca="false">Entropia!H14</f>
        <v>0.194756738243358</v>
      </c>
      <c r="E15" s="28" t="n">
        <f aca="false">Entropia!I14</f>
        <v>2</v>
      </c>
      <c r="F15" s="25" t="n">
        <f aca="false">CRITIC!H14</f>
        <v>0.686267105744313</v>
      </c>
      <c r="G15" s="28" t="n">
        <f aca="false">CRITIC!I14</f>
        <v>1</v>
      </c>
      <c r="H15" s="25" t="n">
        <f aca="false">AHP_classico!B22</f>
        <v>0.753129829187658</v>
      </c>
      <c r="I15" s="28" t="n">
        <f aca="false">AHP_classico!C22</f>
        <v>2</v>
      </c>
    </row>
    <row r="16" customFormat="false" ht="15" hidden="false" customHeight="false" outlineLevel="0" collapsed="false">
      <c r="A16" s="6" t="str">
        <f aca="false">Matriz!A12</f>
        <v>Semáforo adaptativo</v>
      </c>
      <c r="B16" s="25" t="n">
        <f aca="false">AHP_Gaussiano!H15</f>
        <v>0.566346609453025</v>
      </c>
      <c r="C16" s="28" t="n">
        <f aca="false">AHP_Gaussiano!I15</f>
        <v>1</v>
      </c>
      <c r="D16" s="25" t="n">
        <f aca="false">Entropia!H15</f>
        <v>0.647835541914252</v>
      </c>
      <c r="E16" s="28" t="n">
        <f aca="false">Entropia!I15</f>
        <v>1</v>
      </c>
      <c r="F16" s="25" t="n">
        <f aca="false">CRITIC!H15</f>
        <v>0.627192802209719</v>
      </c>
      <c r="G16" s="28" t="n">
        <f aca="false">CRITIC!I15</f>
        <v>2</v>
      </c>
      <c r="H16" s="25" t="n">
        <f aca="false">AHP_classico!B23</f>
        <v>0.804735986185526</v>
      </c>
      <c r="I16" s="28" t="n">
        <f aca="false">AHP_classico!C23</f>
        <v>1</v>
      </c>
    </row>
    <row r="18" customFormat="false" ht="15" hidden="false" customHeight="false" outlineLevel="0" collapsed="false">
      <c r="A18" s="15" t="s">
        <v>154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I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5"/>
    <col collapsed="false" customWidth="true" hidden="false" outlineLevel="0" max="7" min="7" style="0" width="12"/>
    <col collapsed="false" customWidth="true" hidden="false" outlineLevel="0" max="9" min="8" style="0" width="13"/>
  </cols>
  <sheetData>
    <row r="1" customFormat="false" ht="30" hidden="false" customHeight="true" outlineLevel="0" collapsed="false">
      <c r="A1" s="1" t="s">
        <v>155</v>
      </c>
    </row>
    <row r="2" customFormat="false" ht="18" hidden="false" customHeight="true" outlineLevel="0" collapsed="false">
      <c r="A2" s="2" t="s">
        <v>156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false" outlineLevel="0" collapsed="false">
      <c r="I3" s="4" t="s">
        <v>157</v>
      </c>
    </row>
    <row r="4" customFormat="false" ht="15" hidden="false" customHeight="false" outlineLevel="0" collapsed="false">
      <c r="A4" s="7" t="s">
        <v>158</v>
      </c>
      <c r="B4" s="8" t="n">
        <v>10</v>
      </c>
    </row>
    <row r="6" customFormat="false" ht="45" hidden="false" customHeight="true" outlineLevel="0" collapsed="false">
      <c r="A6" s="11" t="s">
        <v>159</v>
      </c>
      <c r="B6" s="18" t="str">
        <f aca="false">Matriz!B3</f>
        <v>Custo de implantação (R$ mi)</v>
      </c>
      <c r="C6" s="18" t="str">
        <f aca="false">Matriz!C3</f>
        <v>Redução de sinistros (%)</v>
      </c>
      <c r="D6" s="18" t="str">
        <f aca="false">Matriz!D3</f>
        <v>Prazo de obra (meses)</v>
      </c>
      <c r="E6" s="18" t="str">
        <f aca="false">Matriz!E3</f>
        <v>Aceitação da vizinhança</v>
      </c>
      <c r="F6" s="18" t="str">
        <f aca="false">Matriz!F3</f>
        <v>Conforto do pedestre</v>
      </c>
    </row>
    <row r="7" customFormat="false" ht="15" hidden="false" customHeight="false" outlineLevel="0" collapsed="false">
      <c r="A7" s="6" t="str">
        <f aca="false">Matriz!A9</f>
        <v>Viaduto</v>
      </c>
      <c r="B7" s="13" t="n">
        <f aca="false">IF(Matriz!B$6="não",Matriz!B9+$B$4,Matriz!B9)</f>
        <v>48.9876119850829</v>
      </c>
      <c r="C7" s="13" t="n">
        <f aca="false">IF(Matriz!C$6="não",Matriz!C9+$B$4,Matriz!C9)</f>
        <v>46.4377280347106</v>
      </c>
      <c r="D7" s="13" t="n">
        <f aca="false">IF(Matriz!D$6="não",Matriz!D9+$B$4,Matriz!D9)</f>
        <v>24</v>
      </c>
      <c r="E7" s="13" t="n">
        <f aca="false">IF(Matriz!E$6="não",Matriz!E9+$B$4,Matriz!E9)</f>
        <v>12.6666666666667</v>
      </c>
      <c r="F7" s="13" t="n">
        <f aca="false">IF(Matriz!F$6="não",Matriz!F9+$B$4,Matriz!F9)</f>
        <v>12.6666666666667</v>
      </c>
    </row>
    <row r="8" customFormat="false" ht="15" hidden="false" customHeight="false" outlineLevel="0" collapsed="false">
      <c r="A8" s="6" t="str">
        <f aca="false">Matriz!A10</f>
        <v>Trincheira</v>
      </c>
      <c r="B8" s="13" t="n">
        <f aca="false">IF(Matriz!B$6="não",Matriz!B10+$B$4,Matriz!B10)</f>
        <v>63.2813251197108</v>
      </c>
      <c r="C8" s="13" t="n">
        <f aca="false">IF(Matriz!C$6="não",Matriz!C10+$B$4,Matriz!C10)</f>
        <v>53.715851971104</v>
      </c>
      <c r="D8" s="13" t="n">
        <f aca="false">IF(Matriz!D$6="não",Matriz!D10+$B$4,Matriz!D10)</f>
        <v>30</v>
      </c>
      <c r="E8" s="13" t="n">
        <f aca="false">IF(Matriz!E$6="não",Matriz!E10+$B$4,Matriz!E10)</f>
        <v>15.2916666666667</v>
      </c>
      <c r="F8" s="13" t="n">
        <f aca="false">IF(Matriz!F$6="não",Matriz!F10+$B$4,Matriz!F10)</f>
        <v>15.0416666666667</v>
      </c>
    </row>
    <row r="9" customFormat="false" ht="15" hidden="false" customHeight="false" outlineLevel="0" collapsed="false">
      <c r="A9" s="6" t="str">
        <f aca="false">Matriz!A11</f>
        <v>Rotatória</v>
      </c>
      <c r="B9" s="13" t="n">
        <f aca="false">IF(Matriz!B$6="não",Matriz!B11+$B$4,Matriz!B11)</f>
        <v>14.3529941467807</v>
      </c>
      <c r="C9" s="13" t="n">
        <f aca="false">IF(Matriz!C$6="não",Matriz!C11+$B$4,Matriz!C11)</f>
        <v>45.078879853894</v>
      </c>
      <c r="D9" s="13" t="n">
        <f aca="false">IF(Matriz!D$6="não",Matriz!D11+$B$4,Matriz!D11)</f>
        <v>10</v>
      </c>
      <c r="E9" s="13" t="n">
        <f aca="false">IF(Matriz!E$6="não",Matriz!E11+$B$4,Matriz!E11)</f>
        <v>15.6666666666667</v>
      </c>
      <c r="F9" s="13" t="n">
        <f aca="false">IF(Matriz!F$6="não",Matriz!F11+$B$4,Matriz!F11)</f>
        <v>13.9166666666667</v>
      </c>
    </row>
    <row r="10" customFormat="false" ht="15" hidden="false" customHeight="false" outlineLevel="0" collapsed="false">
      <c r="A10" s="6" t="str">
        <f aca="false">Matriz!A12</f>
        <v>Semáforo adaptativo</v>
      </c>
      <c r="B10" s="13" t="n">
        <f aca="false">IF(Matriz!B$6="não",Matriz!B12+$B$4,Matriz!B12)</f>
        <v>3.09958506224066</v>
      </c>
      <c r="C10" s="13" t="n">
        <f aca="false">IF(Matriz!C$6="não",Matriz!C12+$B$4,Matriz!C12)</f>
        <v>25.3202095168769</v>
      </c>
      <c r="D10" s="13" t="n">
        <f aca="false">IF(Matriz!D$6="não",Matriz!D12+$B$4,Matriz!D12)</f>
        <v>4</v>
      </c>
      <c r="E10" s="13" t="n">
        <f aca="false">IF(Matriz!E$6="não",Matriz!E12+$B$4,Matriz!E12)</f>
        <v>16.2916666666667</v>
      </c>
      <c r="F10" s="13" t="n">
        <f aca="false">IF(Matriz!F$6="não",Matriz!F12+$B$4,Matriz!F12)</f>
        <v>16.6666666666667</v>
      </c>
    </row>
    <row r="12" customFormat="false" ht="45" hidden="false" customHeight="true" outlineLevel="0" collapsed="false">
      <c r="A12" s="7" t="s">
        <v>111</v>
      </c>
      <c r="G12" s="11" t="s">
        <v>160</v>
      </c>
      <c r="H12" s="11" t="s">
        <v>161</v>
      </c>
      <c r="I12" s="11" t="s">
        <v>162</v>
      </c>
    </row>
    <row r="13" customFormat="false" ht="15" hidden="false" customHeight="false" outlineLevel="0" collapsed="false">
      <c r="A13" s="6" t="str">
        <f aca="false">A7</f>
        <v>Viaduto</v>
      </c>
      <c r="B13" s="14" t="n">
        <f aca="false">IF(Matriz!B$5="custo",(1/B7)/SUMPRODUCT(1/B$7:B$10),B7/SUM(B$7:B$10))</f>
        <v>0.0476377534377311</v>
      </c>
      <c r="C13" s="14" t="n">
        <f aca="false">IF(Matriz!C$5="custo",(1/C7)/SUMPRODUCT(1/C$7:C$10),C7/SUM(C$7:C$10))</f>
        <v>0.272277931529613</v>
      </c>
      <c r="D13" s="14" t="n">
        <f aca="false">IF(Matriz!D$5="custo",(1/D7)/SUMPRODUCT(1/D$7:D$10),D7/SUM(D$7:D$10))</f>
        <v>0.0980392156862745</v>
      </c>
      <c r="E13" s="14" t="n">
        <f aca="false">IF(Matriz!E$5="custo",(1/E7)/SUMPRODUCT(1/E$7:E$10),E7/SUM(E$7:E$10))</f>
        <v>0.211404728789986</v>
      </c>
      <c r="F13" s="14" t="n">
        <f aca="false">IF(Matriz!F$5="custo",(1/F7)/SUMPRODUCT(1/F$7:F$10),F7/SUM(F$7:F$10))</f>
        <v>0.217298070050036</v>
      </c>
      <c r="G13" s="25" t="n">
        <f aca="false">SUMPRODUCT($B$19:$F$19,B13:F13)</f>
        <v>0.100560087537671</v>
      </c>
      <c r="H13" s="22" t="n">
        <f aca="false">RANK(G13,$G$13:$G$16)</f>
        <v>3</v>
      </c>
      <c r="I13" s="28" t="n">
        <f aca="false">AHP_Gaussiano!I12</f>
        <v>4</v>
      </c>
    </row>
    <row r="14" customFormat="false" ht="15" hidden="false" customHeight="false" outlineLevel="0" collapsed="false">
      <c r="A14" s="6" t="str">
        <f aca="false">A8</f>
        <v>Trincheira</v>
      </c>
      <c r="B14" s="14" t="n">
        <f aca="false">IF(Matriz!B$5="custo",(1/B8)/SUMPRODUCT(1/B$7:B$10),B8/SUM(B$7:B$10))</f>
        <v>0.0368775428901652</v>
      </c>
      <c r="C14" s="14" t="n">
        <f aca="false">IF(Matriz!C$5="custo",(1/C8)/SUMPRODUCT(1/C$7:C$10),C8/SUM(C$7:C$10))</f>
        <v>0.314951693030953</v>
      </c>
      <c r="D14" s="14" t="n">
        <f aca="false">IF(Matriz!D$5="custo",(1/D8)/SUMPRODUCT(1/D$7:D$10),D8/SUM(D$7:D$10))</f>
        <v>0.0784313725490196</v>
      </c>
      <c r="E14" s="14" t="n">
        <f aca="false">IF(Matriz!E$5="custo",(1/E8)/SUMPRODUCT(1/E$7:E$10),E8/SUM(E$7:E$10))</f>
        <v>0.255215577190542</v>
      </c>
      <c r="F14" s="14" t="n">
        <f aca="false">IF(Matriz!F$5="custo",(1/F8)/SUMPRODUCT(1/F$7:F$10),F8/SUM(F$7:F$10))</f>
        <v>0.258041458184417</v>
      </c>
      <c r="G14" s="25" t="n">
        <f aca="false">SUMPRODUCT($B$19:$F$19,B14:F14)</f>
        <v>0.0964474389152881</v>
      </c>
      <c r="H14" s="22" t="n">
        <f aca="false">RANK(G14,$G$13:$G$16)</f>
        <v>4</v>
      </c>
      <c r="I14" s="28" t="n">
        <f aca="false">AHP_Gaussiano!I13</f>
        <v>3</v>
      </c>
    </row>
    <row r="15" customFormat="false" ht="15" hidden="false" customHeight="false" outlineLevel="0" collapsed="false">
      <c r="A15" s="6" t="str">
        <f aca="false">A9</f>
        <v>Rotatória</v>
      </c>
      <c r="B15" s="14" t="n">
        <f aca="false">IF(Matriz!B$5="custo",(1/B9)/SUMPRODUCT(1/B$7:B$10),B9/SUM(B$7:B$10))</f>
        <v>0.162590450283995</v>
      </c>
      <c r="C15" s="14" t="n">
        <f aca="false">IF(Matriz!C$5="custo",(1/C9)/SUMPRODUCT(1/C$7:C$10),C9/SUM(C$7:C$10))</f>
        <v>0.26431060867396</v>
      </c>
      <c r="D15" s="14" t="n">
        <f aca="false">IF(Matriz!D$5="custo",(1/D9)/SUMPRODUCT(1/D$7:D$10),D9/SUM(D$7:D$10))</f>
        <v>0.235294117647059</v>
      </c>
      <c r="E15" s="14" t="n">
        <f aca="false">IF(Matriz!E$5="custo",(1/E9)/SUMPRODUCT(1/E$7:E$10),E9/SUM(E$7:E$10))</f>
        <v>0.261474269819193</v>
      </c>
      <c r="F15" s="14" t="n">
        <f aca="false">IF(Matriz!F$5="custo",(1/F9)/SUMPRODUCT(1/F$7:F$10),F9/SUM(F$7:F$10))</f>
        <v>0.238741958541816</v>
      </c>
      <c r="G15" s="25" t="n">
        <f aca="false">SUMPRODUCT($B$19:$F$19,B15:F15)</f>
        <v>0.204208035464824</v>
      </c>
      <c r="H15" s="22" t="n">
        <f aca="false">RANK(G15,$G$13:$G$16)</f>
        <v>2</v>
      </c>
      <c r="I15" s="28" t="n">
        <f aca="false">AHP_Gaussiano!I14</f>
        <v>2</v>
      </c>
    </row>
    <row r="16" customFormat="false" ht="15" hidden="false" customHeight="false" outlineLevel="0" collapsed="false">
      <c r="A16" s="6" t="str">
        <f aca="false">A10</f>
        <v>Semáforo adaptativo</v>
      </c>
      <c r="B16" s="14" t="n">
        <f aca="false">IF(Matriz!B$5="custo",(1/B10)/SUMPRODUCT(1/B$7:B$10),B10/SUM(B$7:B$10))</f>
        <v>0.752894253388109</v>
      </c>
      <c r="C16" s="14" t="n">
        <f aca="false">IF(Matriz!C$5="custo",(1/C10)/SUMPRODUCT(1/C$7:C$10),C10/SUM(C$7:C$10))</f>
        <v>0.148459766765474</v>
      </c>
      <c r="D16" s="14" t="n">
        <f aca="false">IF(Matriz!D$5="custo",(1/D10)/SUMPRODUCT(1/D$7:D$10),D10/SUM(D$7:D$10))</f>
        <v>0.588235294117647</v>
      </c>
      <c r="E16" s="14" t="n">
        <f aca="false">IF(Matriz!E$5="custo",(1/E10)/SUMPRODUCT(1/E$7:E$10),E10/SUM(E$7:E$10))</f>
        <v>0.271905424200278</v>
      </c>
      <c r="F16" s="14" t="n">
        <f aca="false">IF(Matriz!F$5="custo",(1/F10)/SUMPRODUCT(1/F$7:F$10),F10/SUM(F$7:F$10))</f>
        <v>0.285918513223731</v>
      </c>
      <c r="G16" s="25" t="n">
        <f aca="false">SUMPRODUCT($B$19:$F$19,B16:F16)</f>
        <v>0.598784438082217</v>
      </c>
      <c r="H16" s="22" t="n">
        <f aca="false">RANK(G16,$G$13:$G$16)</f>
        <v>1</v>
      </c>
      <c r="I16" s="28" t="n">
        <f aca="false">AHP_Gaussiano!I15</f>
        <v>1</v>
      </c>
    </row>
    <row r="18" customFormat="false" ht="15" hidden="false" customHeight="false" outlineLevel="0" collapsed="false">
      <c r="A18" s="6" t="s">
        <v>163</v>
      </c>
      <c r="B18" s="14" t="n">
        <f aca="false">STDEVP(B13:B16)/AVERAGE(B13:B16)</f>
        <v>1.17798933786448</v>
      </c>
      <c r="C18" s="14" t="n">
        <f aca="false">STDEVP(C13:C16)/AVERAGE(C13:C16)</f>
        <v>0.246821726327051</v>
      </c>
      <c r="D18" s="14" t="n">
        <f aca="false">STDEVP(D13:D16)/AVERAGE(D13:D16)</f>
        <v>0.817672920078159</v>
      </c>
      <c r="E18" s="14" t="n">
        <f aca="false">STDEVP(E13:E16)/AVERAGE(E13:E16)</f>
        <v>0.0922670836752267</v>
      </c>
      <c r="F18" s="14" t="n">
        <f aca="false">STDEVP(F13:F16)/AVERAGE(F13:F16)</f>
        <v>0.101014144788968</v>
      </c>
    </row>
    <row r="19" customFormat="false" ht="15" hidden="false" customHeight="false" outlineLevel="0" collapsed="false">
      <c r="A19" s="7" t="s">
        <v>164</v>
      </c>
      <c r="B19" s="29" t="n">
        <f aca="false">B18/SUM($B$18:$F$18)</f>
        <v>0.483621874434406</v>
      </c>
      <c r="C19" s="29" t="n">
        <f aca="false">C18/SUM($B$18:$F$18)</f>
        <v>0.101332314394137</v>
      </c>
      <c r="D19" s="29" t="n">
        <f aca="false">D18/SUM($B$18:$F$18)</f>
        <v>0.335694473261817</v>
      </c>
      <c r="E19" s="29" t="n">
        <f aca="false">E18/SUM($B$18:$F$18)</f>
        <v>0.0378801221040786</v>
      </c>
      <c r="F19" s="29" t="n">
        <f aca="false">F18/SUM($B$18:$F$18)</f>
        <v>0.0414712158055622</v>
      </c>
    </row>
    <row r="20" customFormat="false" ht="15" hidden="false" customHeight="false" outlineLevel="0" collapsed="false">
      <c r="A20" s="6" t="s">
        <v>165</v>
      </c>
      <c r="B20" s="27" t="n">
        <f aca="false">AHP_Gaussiano!B20</f>
        <v>0.414497745067774</v>
      </c>
      <c r="C20" s="27" t="n">
        <f aca="false">AHP_Gaussiano!C20</f>
        <v>0.086848875204393</v>
      </c>
      <c r="D20" s="27" t="n">
        <f aca="false">AHP_Gaussiano!D20</f>
        <v>0.287713624123115</v>
      </c>
      <c r="E20" s="27" t="n">
        <f aca="false">AHP_Gaussiano!E20</f>
        <v>0.0976694171374175</v>
      </c>
      <c r="F20" s="27" t="n">
        <f aca="false">AHP_Gaussiano!F20</f>
        <v>0.1132703384673</v>
      </c>
    </row>
    <row r="21" customFormat="false" ht="15" hidden="false" customHeight="false" outlineLevel="0" collapsed="false">
      <c r="A21" s="6" t="s">
        <v>166</v>
      </c>
      <c r="B21" s="30" t="n">
        <f aca="false">B19-B20</f>
        <v>0.0691241293666321</v>
      </c>
      <c r="C21" s="30" t="n">
        <f aca="false">C19-C20</f>
        <v>0.0144834391897436</v>
      </c>
      <c r="D21" s="30" t="n">
        <f aca="false">D19-D20</f>
        <v>0.0479808491387013</v>
      </c>
      <c r="E21" s="30" t="n">
        <f aca="false">E19-E20</f>
        <v>-0.0597892950333389</v>
      </c>
      <c r="F21" s="30" t="n">
        <f aca="false">F19-F20</f>
        <v>-0.071799122661738</v>
      </c>
    </row>
    <row r="23" customFormat="false" ht="15" hidden="false" customHeight="false" outlineLevel="0" collapsed="false">
      <c r="A23" s="7" t="s">
        <v>167</v>
      </c>
    </row>
    <row r="24" customFormat="false" ht="15" hidden="false" customHeight="false" outlineLevel="0" collapsed="false">
      <c r="A24" s="6" t="str">
        <f aca="false">A7</f>
        <v>Viaduto</v>
      </c>
      <c r="B24" s="14" t="n">
        <f aca="false">IF(MAX(B$7:B$10)=MIN(B$7:B$10),0,IF(Matriz!B$5="custo",(MAX(B$7:B$10)-B7)/(MAX(B$7:B$10)-MIN(B$7:B$10)),(B7-MIN(B$7:B$10))/(MAX(B$7:B$10)-MIN(B$7:B$10))))</f>
        <v>0.237509136840812</v>
      </c>
      <c r="C24" s="14" t="n">
        <f aca="false">IF(MAX(C$7:C$10)=MIN(C$7:C$10),0,IF(Matriz!C$5="custo",(MAX(C$7:C$10)-C7)/(MAX(C$7:C$10)-MIN(C$7:C$10)),(C7-MIN(C$7:C$10))/(MAX(C$7:C$10)-MIN(C$7:C$10))))</f>
        <v>0.743688703359133</v>
      </c>
      <c r="D24" s="14" t="n">
        <f aca="false">IF(MAX(D$7:D$10)=MIN(D$7:D$10),0,IF(Matriz!D$5="custo",(MAX(D$7:D$10)-D7)/(MAX(D$7:D$10)-MIN(D$7:D$10)),(D7-MIN(D$7:D$10))/(MAX(D$7:D$10)-MIN(D$7:D$10))))</f>
        <v>0.230769230769231</v>
      </c>
      <c r="E24" s="14" t="n">
        <f aca="false">IF(MAX(E$7:E$10)=MIN(E$7:E$10),0,IF(Matriz!E$5="custo",(MAX(E$7:E$10)-E7)/(MAX(E$7:E$10)-MIN(E$7:E$10)),(E7-MIN(E$7:E$10))/(MAX(E$7:E$10)-MIN(E$7:E$10))))</f>
        <v>0</v>
      </c>
      <c r="F24" s="14" t="n">
        <f aca="false">IF(MAX(F$7:F$10)=MIN(F$7:F$10),0,IF(Matriz!F$5="custo",(MAX(F$7:F$10)-F7)/(MAX(F$7:F$10)-MIN(F$7:F$10)),(F7-MIN(F$7:F$10))/(MAX(F$7:F$10)-MIN(F$7:F$10))))</f>
        <v>0</v>
      </c>
    </row>
    <row r="25" customFormat="false" ht="15" hidden="false" customHeight="false" outlineLevel="0" collapsed="false">
      <c r="A25" s="6" t="str">
        <f aca="false">A8</f>
        <v>Trincheira</v>
      </c>
      <c r="B25" s="14" t="n">
        <f aca="false">IF(MAX(B$7:B$10)=MIN(B$7:B$10),0,IF(Matriz!B$5="custo",(MAX(B$7:B$10)-B8)/(MAX(B$7:B$10)-MIN(B$7:B$10)),(B8-MIN(B$7:B$10))/(MAX(B$7:B$10)-MIN(B$7:B$10))))</f>
        <v>0</v>
      </c>
      <c r="C25" s="14" t="n">
        <f aca="false">IF(MAX(C$7:C$10)=MIN(C$7:C$10),0,IF(Matriz!C$5="custo",(MAX(C$7:C$10)-C8)/(MAX(C$7:C$10)-MIN(C$7:C$10)),(C8-MIN(C$7:C$10))/(MAX(C$7:C$10)-MIN(C$7:C$10))))</f>
        <v>1</v>
      </c>
      <c r="D25" s="14" t="n">
        <f aca="false">IF(MAX(D$7:D$10)=MIN(D$7:D$10),0,IF(Matriz!D$5="custo",(MAX(D$7:D$10)-D8)/(MAX(D$7:D$10)-MIN(D$7:D$10)),(D8-MIN(D$7:D$10))/(MAX(D$7:D$10)-MIN(D$7:D$10))))</f>
        <v>0</v>
      </c>
      <c r="E25" s="14" t="n">
        <f aca="false">IF(MAX(E$7:E$10)=MIN(E$7:E$10),0,IF(Matriz!E$5="custo",(MAX(E$7:E$10)-E8)/(MAX(E$7:E$10)-MIN(E$7:E$10)),(E8-MIN(E$7:E$10))/(MAX(E$7:E$10)-MIN(E$7:E$10))))</f>
        <v>0.724137931034483</v>
      </c>
      <c r="F25" s="14" t="n">
        <f aca="false">IF(MAX(F$7:F$10)=MIN(F$7:F$10),0,IF(Matriz!F$5="custo",(MAX(F$7:F$10)-F8)/(MAX(F$7:F$10)-MIN(F$7:F$10)),(F8-MIN(F$7:F$10))/(MAX(F$7:F$10)-MIN(F$7:F$10))))</f>
        <v>0.59375</v>
      </c>
    </row>
    <row r="26" customFormat="false" ht="15" hidden="false" customHeight="false" outlineLevel="0" collapsed="false">
      <c r="A26" s="6" t="str">
        <f aca="false">A9</f>
        <v>Rotatória</v>
      </c>
      <c r="B26" s="14" t="n">
        <f aca="false">IF(MAX(B$7:B$10)=MIN(B$7:B$10),0,IF(Matriz!B$5="custo",(MAX(B$7:B$10)-B9)/(MAX(B$7:B$10)-MIN(B$7:B$10)),(B9-MIN(B$7:B$10))/(MAX(B$7:B$10)-MIN(B$7:B$10))))</f>
        <v>0.813009576097439</v>
      </c>
      <c r="C26" s="14" t="n">
        <f aca="false">IF(MAX(C$7:C$10)=MIN(C$7:C$10),0,IF(Matriz!C$5="custo",(MAX(C$7:C$10)-C9)/(MAX(C$7:C$10)-MIN(C$7:C$10)),(C9-MIN(C$7:C$10))/(MAX(C$7:C$10)-MIN(C$7:C$10))))</f>
        <v>0.695834593947556</v>
      </c>
      <c r="D26" s="14" t="n">
        <f aca="false">IF(MAX(D$7:D$10)=MIN(D$7:D$10),0,IF(Matriz!D$5="custo",(MAX(D$7:D$10)-D9)/(MAX(D$7:D$10)-MIN(D$7:D$10)),(D9-MIN(D$7:D$10))/(MAX(D$7:D$10)-MIN(D$7:D$10))))</f>
        <v>0.769230769230769</v>
      </c>
      <c r="E26" s="14" t="n">
        <f aca="false">IF(MAX(E$7:E$10)=MIN(E$7:E$10),0,IF(Matriz!E$5="custo",(MAX(E$7:E$10)-E9)/(MAX(E$7:E$10)-MIN(E$7:E$10)),(E9-MIN(E$7:E$10))/(MAX(E$7:E$10)-MIN(E$7:E$10))))</f>
        <v>0.827586206896552</v>
      </c>
      <c r="F26" s="14" t="n">
        <f aca="false">IF(MAX(F$7:F$10)=MIN(F$7:F$10),0,IF(Matriz!F$5="custo",(MAX(F$7:F$10)-F9)/(MAX(F$7:F$10)-MIN(F$7:F$10)),(F9-MIN(F$7:F$10))/(MAX(F$7:F$10)-MIN(F$7:F$10))))</f>
        <v>0.3125</v>
      </c>
    </row>
    <row r="27" customFormat="false" ht="15" hidden="false" customHeight="false" outlineLevel="0" collapsed="false">
      <c r="A27" s="6" t="str">
        <f aca="false">A10</f>
        <v>Semáforo adaptativo</v>
      </c>
      <c r="B27" s="14" t="n">
        <f aca="false">IF(MAX(B$7:B$10)=MIN(B$7:B$10),0,IF(Matriz!B$5="custo",(MAX(B$7:B$10)-B10)/(MAX(B$7:B$10)-MIN(B$7:B$10)),(B10-MIN(B$7:B$10))/(MAX(B$7:B$10)-MIN(B$7:B$10))))</f>
        <v>1</v>
      </c>
      <c r="C27" s="14" t="n">
        <f aca="false">IF(MAX(C$7:C$10)=MIN(C$7:C$10),0,IF(Matriz!C$5="custo",(MAX(C$7:C$10)-C10)/(MAX(C$7:C$10)-MIN(C$7:C$10)),(C10-MIN(C$7:C$10))/(MAX(C$7:C$10)-MIN(C$7:C$10))))</f>
        <v>0</v>
      </c>
      <c r="D27" s="14" t="n">
        <f aca="false">IF(MAX(D$7:D$10)=MIN(D$7:D$10),0,IF(Matriz!D$5="custo",(MAX(D$7:D$10)-D10)/(MAX(D$7:D$10)-MIN(D$7:D$10)),(D10-MIN(D$7:D$10))/(MAX(D$7:D$10)-MIN(D$7:D$10))))</f>
        <v>1</v>
      </c>
      <c r="E27" s="14" t="n">
        <f aca="false">IF(MAX(E$7:E$10)=MIN(E$7:E$10),0,IF(Matriz!E$5="custo",(MAX(E$7:E$10)-E10)/(MAX(E$7:E$10)-MIN(E$7:E$10)),(E10-MIN(E$7:E$10))/(MAX(E$7:E$10)-MIN(E$7:E$10))))</f>
        <v>1</v>
      </c>
      <c r="F27" s="14" t="n">
        <f aca="false">IF(MAX(F$7:F$10)=MIN(F$7:F$10),0,IF(Matriz!F$5="custo",(MAX(F$7:F$10)-F10)/(MAX(F$7:F$10)-MIN(F$7:F$10)),(F10-MIN(F$7:F$10))/(MAX(F$7:F$10)-MIN(F$7:F$10))))</f>
        <v>1</v>
      </c>
    </row>
    <row r="29" customFormat="false" ht="15" hidden="false" customHeight="false" outlineLevel="0" collapsed="false">
      <c r="A29" s="7" t="s">
        <v>168</v>
      </c>
      <c r="B29" s="29" t="n">
        <f aca="false">STDEVP(B24:B27)*CRITIC!B26/SUMPRODUCT(STDEVP($B$24:$B$27)*CRITIC!$B$26+STDEVP($C$24:$C$27)*CRITIC!$C$26+STDEVP($D$24:$D$27)*CRITIC!$D$26+STDEVP($E$24:$E$27)*CRITIC!$E$26+STDEVP($F$24:$F$27)*CRITIC!$F$26)</f>
        <v>0.168702390345039</v>
      </c>
      <c r="C29" s="29" t="n">
        <f aca="false">STDEVP(C24:C27)*CRITIC!C26/SUMPRODUCT(STDEVP($B$24:$B$27)*CRITIC!$B$26+STDEVP($C$24:$C$27)*CRITIC!$C$26+STDEVP($D$24:$D$27)*CRITIC!$D$26+STDEVP($E$24:$E$27)*CRITIC!$E$26+STDEVP($F$24:$F$27)*CRITIC!$F$26)</f>
        <v>0.372807197790281</v>
      </c>
      <c r="D29" s="29" t="n">
        <f aca="false">STDEVP(D24:D27)*CRITIC!D26/SUMPRODUCT(STDEVP($B$24:$B$27)*CRITIC!$B$26+STDEVP($C$24:$C$27)*CRITIC!$C$26+STDEVP($D$24:$D$27)*CRITIC!$D$26+STDEVP($E$24:$E$27)*CRITIC!$E$26+STDEVP($F$24:$F$27)*CRITIC!$F$26)</f>
        <v>0.165596074073971</v>
      </c>
      <c r="E29" s="29" t="n">
        <f aca="false">STDEVP(E24:E27)*CRITIC!E26/SUMPRODUCT(STDEVP($B$24:$B$27)*CRITIC!$B$26+STDEVP($C$24:$C$27)*CRITIC!$C$26+STDEVP($D$24:$D$27)*CRITIC!$D$26+STDEVP($E$24:$E$27)*CRITIC!$E$26+STDEVP($F$24:$F$27)*CRITIC!$F$26)</f>
        <v>0.137427919519588</v>
      </c>
      <c r="F29" s="29" t="n">
        <f aca="false">STDEVP(F24:F27)*CRITIC!F26/SUMPRODUCT(STDEVP($B$24:$B$27)*CRITIC!$B$26+STDEVP($C$24:$C$27)*CRITIC!$C$26+STDEVP($D$24:$D$27)*CRITIC!$D$26+STDEVP($E$24:$E$27)*CRITIC!$E$26+STDEVP($F$24:$F$27)*CRITIC!$F$26)</f>
        <v>0.155466418271121</v>
      </c>
    </row>
    <row r="30" customFormat="false" ht="15" hidden="false" customHeight="false" outlineLevel="0" collapsed="false">
      <c r="A30" s="6" t="s">
        <v>169</v>
      </c>
      <c r="B30" s="27" t="n">
        <f aca="false">CRITIC!B28</f>
        <v>0.168702390345039</v>
      </c>
      <c r="C30" s="27" t="n">
        <f aca="false">CRITIC!C28</f>
        <v>0.372807197790281</v>
      </c>
      <c r="D30" s="27" t="n">
        <f aca="false">CRITIC!D28</f>
        <v>0.165596074073971</v>
      </c>
      <c r="E30" s="27" t="n">
        <f aca="false">CRITIC!E28</f>
        <v>0.137427919519588</v>
      </c>
      <c r="F30" s="27" t="n">
        <f aca="false">CRITIC!F28</f>
        <v>0.155466418271121</v>
      </c>
    </row>
    <row r="31" customFormat="false" ht="15" hidden="false" customHeight="false" outlineLevel="0" collapsed="false">
      <c r="A31" s="6" t="s">
        <v>166</v>
      </c>
      <c r="B31" s="30" t="n">
        <f aca="false">B29-B30</f>
        <v>0</v>
      </c>
      <c r="C31" s="30" t="n">
        <f aca="false">C29-C30</f>
        <v>0</v>
      </c>
      <c r="D31" s="30" t="n">
        <f aca="false">D29-D30</f>
        <v>0</v>
      </c>
      <c r="E31" s="30" t="n">
        <f aca="false">E29-E30</f>
        <v>0</v>
      </c>
      <c r="F31" s="30" t="n">
        <f aca="false">F29-F30</f>
        <v>0</v>
      </c>
    </row>
    <row r="33" customFormat="false" ht="15" hidden="false" customHeight="false" outlineLevel="0" collapsed="false">
      <c r="A33" s="15" t="s">
        <v>170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90E0"/>
    <pageSetUpPr fitToPage="true"/>
  </sheetPr>
  <dimension ref="A1:BR10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3" topLeftCell="B24" activePane="bottomRight" state="frozen"/>
      <selection pane="topLeft" activeCell="A1" activeCellId="0" sqref="A1"/>
      <selection pane="topRight" activeCell="B1" activeCellId="0" sqref="B1"/>
      <selection pane="bottomLeft" activeCell="A24" activeCellId="0" sqref="A2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1"/>
    <col collapsed="false" customWidth="true" hidden="false" outlineLevel="0" max="7" min="7" style="0" width="20"/>
    <col collapsed="false" customWidth="true" hidden="false" outlineLevel="0" max="12" min="8" style="0" width="11"/>
    <col collapsed="false" customWidth="true" hidden="false" outlineLevel="0" max="13" min="13" style="0" width="28"/>
    <col collapsed="false" customWidth="true" hidden="false" outlineLevel="0" max="70" min="14" style="0" width="11"/>
  </cols>
  <sheetData>
    <row r="1" customFormat="false" ht="30" hidden="false" customHeight="true" outlineLevel="0" collapsed="false">
      <c r="A1" s="1" t="s">
        <v>171</v>
      </c>
    </row>
    <row r="2" customFormat="false" ht="18" hidden="false" customHeight="true" outlineLevel="0" collapsed="false">
      <c r="A2" s="2" t="s">
        <v>172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L3" s="4" t="s">
        <v>173</v>
      </c>
    </row>
    <row r="4" customFormat="false" ht="15" hidden="false" customHeight="false" outlineLevel="0" collapsed="false">
      <c r="A4" s="7" t="s">
        <v>174</v>
      </c>
      <c r="B4" s="31" t="n">
        <v>0.05</v>
      </c>
      <c r="G4" s="7" t="s">
        <v>175</v>
      </c>
      <c r="M4" s="7" t="s">
        <v>176</v>
      </c>
    </row>
    <row r="5" customFormat="false" ht="15" hidden="false" customHeight="false" outlineLevel="0" collapsed="false">
      <c r="A5" s="7" t="s">
        <v>177</v>
      </c>
      <c r="B5" s="8" t="n">
        <v>6</v>
      </c>
      <c r="G5" s="11" t="s">
        <v>77</v>
      </c>
      <c r="H5" s="11" t="s">
        <v>178</v>
      </c>
      <c r="I5" s="11" t="s">
        <v>179</v>
      </c>
      <c r="J5" s="11" t="s">
        <v>180</v>
      </c>
      <c r="K5" s="11" t="s">
        <v>181</v>
      </c>
      <c r="M5" s="11" t="s">
        <v>76</v>
      </c>
      <c r="N5" s="11" t="s">
        <v>96</v>
      </c>
      <c r="O5" s="11" t="s">
        <v>182</v>
      </c>
      <c r="P5" s="11" t="s">
        <v>183</v>
      </c>
    </row>
    <row r="6" customFormat="false" ht="15" hidden="false" customHeight="false" outlineLevel="0" collapsed="false">
      <c r="G6" s="6" t="str">
        <f aca="false">Matriz!A9</f>
        <v>Viaduto</v>
      </c>
      <c r="H6" s="32" t="n">
        <f aca="false">COUNTIF($BO$24:$BO$1023,1)/COUNT($BO$24:$BO$1023)</f>
        <v>0</v>
      </c>
      <c r="I6" s="32" t="n">
        <f aca="false">COUNTIF($BO$24:$BO$1023,2)/COUNT($BO$24:$BO$1023)</f>
        <v>0</v>
      </c>
      <c r="J6" s="32" t="n">
        <f aca="false">COUNTIF($BO$24:$BO$1023,3)/COUNT($BO$24:$BO$1023)</f>
        <v>0.012</v>
      </c>
      <c r="K6" s="32" t="n">
        <f aca="false">COUNTIF($BO$24:$BO$1023,4)/COUNT($BO$24:$BO$1023)</f>
        <v>0.988</v>
      </c>
      <c r="M6" s="6" t="str">
        <f aca="false">Matriz!B3</f>
        <v>Custo de implantação (R$ mi)</v>
      </c>
      <c r="N6" s="27" t="n">
        <f aca="false">AVERAGE($BF$24:$BF$1023)</f>
        <v>0.166772889224434</v>
      </c>
      <c r="O6" s="27" t="n">
        <f aca="false">PERCENTILE($BF$24:$BF$1023,0.05)</f>
        <v>0.151706934173113</v>
      </c>
      <c r="P6" s="27" t="n">
        <f aca="false">PERCENTILE($BF$24:$BF$1023,0.95)</f>
        <v>0.182936964343688</v>
      </c>
    </row>
    <row r="7" customFormat="false" ht="15" hidden="false" customHeight="false" outlineLevel="0" collapsed="false">
      <c r="A7" s="7" t="s">
        <v>184</v>
      </c>
      <c r="B7" s="6" t="str">
        <f aca="false">Matriz!A9</f>
        <v>Viaduto</v>
      </c>
      <c r="C7" s="6" t="str">
        <f aca="false">Matriz!A10</f>
        <v>Trincheira</v>
      </c>
      <c r="D7" s="6" t="str">
        <f aca="false">Matriz!A11</f>
        <v>Rotatória</v>
      </c>
      <c r="E7" s="6" t="str">
        <f aca="false">Matriz!A12</f>
        <v>Semáforo adaptativo</v>
      </c>
      <c r="G7" s="6" t="str">
        <f aca="false">Matriz!A10</f>
        <v>Trincheira</v>
      </c>
      <c r="H7" s="32" t="n">
        <f aca="false">COUNTIF($BP$24:$BP$1023,1)/COUNT($BP$24:$BP$1023)</f>
        <v>0.003</v>
      </c>
      <c r="I7" s="32" t="n">
        <f aca="false">COUNTIF($BP$24:$BP$1023,2)/COUNT($BP$24:$BP$1023)</f>
        <v>0.034</v>
      </c>
      <c r="J7" s="32" t="n">
        <f aca="false">COUNTIF($BP$24:$BP$1023,3)/COUNT($BP$24:$BP$1023)</f>
        <v>0.952</v>
      </c>
      <c r="K7" s="32" t="n">
        <f aca="false">COUNTIF($BP$24:$BP$1023,4)/COUNT($BP$24:$BP$1023)</f>
        <v>0.011</v>
      </c>
      <c r="M7" s="6" t="str">
        <f aca="false">Matriz!C3</f>
        <v>Redução de sinistros (%)</v>
      </c>
      <c r="N7" s="27" t="n">
        <f aca="false">AVERAGE($BG$24:$BG$1023)</f>
        <v>0.372647224603149</v>
      </c>
      <c r="O7" s="27" t="n">
        <f aca="false">PERCENTILE($BG$24:$BG$1023,0.05)</f>
        <v>0.338383645361779</v>
      </c>
      <c r="P7" s="27" t="n">
        <f aca="false">PERCENTILE($BG$24:$BG$1023,0.95)</f>
        <v>0.405623457363513</v>
      </c>
    </row>
    <row r="8" customFormat="false" ht="15" hidden="false" customHeight="false" outlineLevel="0" collapsed="false">
      <c r="A8" s="6" t="s">
        <v>50</v>
      </c>
      <c r="B8" s="13" t="n">
        <f aca="false">Fusao!K5</f>
        <v>48.9876119850829</v>
      </c>
      <c r="C8" s="13" t="n">
        <f aca="false">Fusao!K6</f>
        <v>63.2813251197108</v>
      </c>
      <c r="D8" s="13" t="n">
        <f aca="false">Fusao!K7</f>
        <v>14.3529941467807</v>
      </c>
      <c r="E8" s="13" t="n">
        <f aca="false">Fusao!K8</f>
        <v>3.09958506224066</v>
      </c>
      <c r="G8" s="6" t="str">
        <f aca="false">Matriz!A11</f>
        <v>Rotatória</v>
      </c>
      <c r="H8" s="32" t="n">
        <f aca="false">COUNTIF($BQ$24:$BQ$1023,1)/COUNT($BQ$24:$BQ$1023)</f>
        <v>0.767</v>
      </c>
      <c r="I8" s="32" t="n">
        <f aca="false">COUNTIF($BQ$24:$BQ$1023,2)/COUNT($BQ$24:$BQ$1023)</f>
        <v>0.203</v>
      </c>
      <c r="J8" s="32" t="n">
        <f aca="false">COUNTIF($BQ$24:$BQ$1023,3)/COUNT($BQ$24:$BQ$1023)</f>
        <v>0.029</v>
      </c>
      <c r="K8" s="32" t="n">
        <f aca="false">COUNTIF($BQ$24:$BQ$1023,4)/COUNT($BQ$24:$BQ$1023)</f>
        <v>0.001</v>
      </c>
      <c r="M8" s="6" t="str">
        <f aca="false">Matriz!D3</f>
        <v>Prazo de obra (meses)</v>
      </c>
      <c r="N8" s="27" t="n">
        <f aca="false">AVERAGE($BH$24:$BH$1023)</f>
        <v>0.163627122903543</v>
      </c>
      <c r="O8" s="27" t="n">
        <f aca="false">PERCENTILE($BH$24:$BH$1023,0.05)</f>
        <v>0.149476650853684</v>
      </c>
      <c r="P8" s="27" t="n">
        <f aca="false">PERCENTILE($BH$24:$BH$1023,0.95)</f>
        <v>0.179096598672168</v>
      </c>
    </row>
    <row r="9" customFormat="false" ht="15" hidden="false" customHeight="false" outlineLevel="0" collapsed="false">
      <c r="A9" s="6" t="s">
        <v>58</v>
      </c>
      <c r="B9" s="13" t="n">
        <f aca="false">Fusao!K9</f>
        <v>46.4377280347106</v>
      </c>
      <c r="C9" s="13" t="n">
        <f aca="false">Fusao!K10</f>
        <v>53.715851971104</v>
      </c>
      <c r="D9" s="13" t="n">
        <f aca="false">Fusao!K11</f>
        <v>45.078879853894</v>
      </c>
      <c r="E9" s="13" t="n">
        <f aca="false">Fusao!K12</f>
        <v>25.3202095168769</v>
      </c>
      <c r="G9" s="6" t="str">
        <f aca="false">Matriz!A12</f>
        <v>Semáforo adaptativo</v>
      </c>
      <c r="H9" s="32" t="n">
        <f aca="false">COUNTIF($BR$24:$BR$1023,1)/COUNT($BR$24:$BR$1023)</f>
        <v>0.23</v>
      </c>
      <c r="I9" s="32" t="n">
        <f aca="false">COUNTIF($BR$24:$BR$1023,2)/COUNT($BR$24:$BR$1023)</f>
        <v>0.763</v>
      </c>
      <c r="J9" s="32" t="n">
        <f aca="false">COUNTIF($BR$24:$BR$1023,3)/COUNT($BR$24:$BR$1023)</f>
        <v>0.007</v>
      </c>
      <c r="K9" s="32" t="n">
        <f aca="false">COUNTIF($BR$24:$BR$1023,4)/COUNT($BR$24:$BR$1023)</f>
        <v>0</v>
      </c>
      <c r="M9" s="6" t="str">
        <f aca="false">Matriz!E3</f>
        <v>Aceitação da vizinhança</v>
      </c>
      <c r="N9" s="27" t="n">
        <f aca="false">AVERAGE($BI$24:$BI$1023)</f>
        <v>0.136190004932259</v>
      </c>
      <c r="O9" s="27" t="n">
        <f aca="false">PERCENTILE($BI$24:$BI$1023,0.05)</f>
        <v>0.125397814751891</v>
      </c>
      <c r="P9" s="27" t="n">
        <f aca="false">PERCENTILE($BI$24:$BI$1023,0.95)</f>
        <v>0.150847484596116</v>
      </c>
    </row>
    <row r="10" customFormat="false" ht="15" hidden="false" customHeight="false" outlineLevel="0" collapsed="false">
      <c r="A10" s="6" t="s">
        <v>62</v>
      </c>
      <c r="B10" s="13" t="n">
        <f aca="false">Fusao!K13</f>
        <v>24</v>
      </c>
      <c r="C10" s="13" t="n">
        <f aca="false">Fusao!K14</f>
        <v>30</v>
      </c>
      <c r="D10" s="13" t="n">
        <f aca="false">Fusao!K15</f>
        <v>10</v>
      </c>
      <c r="E10" s="13" t="n">
        <f aca="false">Fusao!K16</f>
        <v>4</v>
      </c>
      <c r="M10" s="6" t="str">
        <f aca="false">Matriz!F3</f>
        <v>Conforto do pedestre</v>
      </c>
      <c r="N10" s="27" t="n">
        <f aca="false">AVERAGE($BJ$24:$BJ$1023)</f>
        <v>0.160762758336615</v>
      </c>
      <c r="O10" s="27" t="n">
        <f aca="false">PERCENTILE($BJ$24:$BJ$1023,0.05)</f>
        <v>0.144154932605558</v>
      </c>
      <c r="P10" s="27" t="n">
        <f aca="false">PERCENTILE($BJ$24:$BJ$1023,0.95)</f>
        <v>0.184175235261548</v>
      </c>
    </row>
    <row r="12" customFormat="false" ht="15" hidden="false" customHeight="false" outlineLevel="0" collapsed="false">
      <c r="A12" s="7" t="s">
        <v>185</v>
      </c>
    </row>
    <row r="13" customFormat="false" ht="15" hidden="false" customHeight="false" outlineLevel="0" collapsed="false">
      <c r="A13" s="6" t="s">
        <v>50</v>
      </c>
      <c r="B13" s="13" t="n">
        <f aca="false">IF(Fusao!L5="",ABS(Fusao!K5)*$B$4,Fusao!L5)</f>
        <v>3.64545016030614</v>
      </c>
      <c r="C13" s="13" t="n">
        <f aca="false">IF(Fusao!L6="",ABS(Fusao!K6)*$B$4,Fusao!L6)</f>
        <v>4.70922296329989</v>
      </c>
      <c r="D13" s="13" t="n">
        <f aca="false">IF(Fusao!L7="",ABS(Fusao!K7)*$B$4,Fusao!L7)</f>
        <v>1.06943958949048</v>
      </c>
      <c r="E13" s="13" t="n">
        <f aca="false">IF(Fusao!L8="",ABS(Fusao!K8)*$B$4,Fusao!L8)</f>
        <v>0.231896385504299</v>
      </c>
    </row>
    <row r="14" customFormat="false" ht="15" hidden="false" customHeight="false" outlineLevel="0" collapsed="false">
      <c r="A14" s="6" t="s">
        <v>58</v>
      </c>
      <c r="B14" s="13" t="n">
        <f aca="false">IF(Fusao!L9="",ABS(Fusao!K9)*$B$4,Fusao!L9)</f>
        <v>4.55797872982838</v>
      </c>
      <c r="C14" s="13" t="n">
        <f aca="false">IF(Fusao!L10="",ABS(Fusao!K10)*$B$4,Fusao!L10)</f>
        <v>5.27279878701279</v>
      </c>
      <c r="D14" s="13" t="n">
        <f aca="false">IF(Fusao!L11="",ABS(Fusao!K11)*$B$4,Fusao!L11)</f>
        <v>4.42578663291456</v>
      </c>
      <c r="E14" s="13" t="n">
        <f aca="false">IF(Fusao!L12="",ABS(Fusao!K12)*$B$4,Fusao!L12)</f>
        <v>2.49946118732728</v>
      </c>
    </row>
    <row r="15" customFormat="false" ht="15" hidden="false" customHeight="false" outlineLevel="0" collapsed="false">
      <c r="A15" s="6" t="s">
        <v>62</v>
      </c>
      <c r="B15" s="13" t="n">
        <f aca="false">IF(Fusao!L13="",ABS(Fusao!K13)*$B$4,Fusao!L13)</f>
        <v>1.2</v>
      </c>
      <c r="C15" s="13" t="n">
        <f aca="false">IF(Fusao!L14="",ABS(Fusao!K14)*$B$4,Fusao!L14)</f>
        <v>1.5</v>
      </c>
      <c r="D15" s="13" t="n">
        <f aca="false">IF(Fusao!L15="",ABS(Fusao!K15)*$B$4,Fusao!L15)</f>
        <v>0.5</v>
      </c>
      <c r="E15" s="13" t="n">
        <f aca="false">IF(Fusao!L16="",ABS(Fusao!K16)*$B$4,Fusao!L16)</f>
        <v>0.2</v>
      </c>
    </row>
    <row r="17" customFormat="false" ht="15" hidden="false" customHeight="false" outlineLevel="0" collapsed="false">
      <c r="A17" s="7" t="s">
        <v>103</v>
      </c>
      <c r="B17" s="6" t="str">
        <f aca="false">Matriz!B5</f>
        <v>custo</v>
      </c>
      <c r="C17" s="6" t="str">
        <f aca="false">Matriz!C5</f>
        <v>beneficio</v>
      </c>
      <c r="D17" s="6" t="str">
        <f aca="false">Matriz!D5</f>
        <v>custo</v>
      </c>
      <c r="E17" s="6" t="str">
        <f aca="false">Matriz!E5</f>
        <v>beneficio</v>
      </c>
      <c r="F17" s="6" t="str">
        <f aca="false">Matriz!F5</f>
        <v>beneficio</v>
      </c>
    </row>
    <row r="23" customFormat="false" ht="15" hidden="false" customHeight="false" outlineLevel="0" collapsed="false">
      <c r="A23" s="11" t="s">
        <v>186</v>
      </c>
      <c r="B23" s="11" t="s">
        <v>187</v>
      </c>
      <c r="C23" s="11" t="s">
        <v>188</v>
      </c>
      <c r="D23" s="11" t="s">
        <v>189</v>
      </c>
      <c r="E23" s="11" t="s">
        <v>190</v>
      </c>
      <c r="F23" s="11" t="s">
        <v>191</v>
      </c>
      <c r="G23" s="11" t="s">
        <v>192</v>
      </c>
      <c r="H23" s="11" t="s">
        <v>193</v>
      </c>
      <c r="I23" s="11" t="s">
        <v>194</v>
      </c>
      <c r="J23" s="11" t="s">
        <v>195</v>
      </c>
      <c r="K23" s="11" t="s">
        <v>196</v>
      </c>
      <c r="L23" s="11" t="s">
        <v>197</v>
      </c>
      <c r="M23" s="11" t="s">
        <v>198</v>
      </c>
      <c r="N23" s="11" t="s">
        <v>199</v>
      </c>
      <c r="O23" s="11" t="s">
        <v>200</v>
      </c>
      <c r="P23" s="11" t="s">
        <v>201</v>
      </c>
      <c r="Q23" s="11" t="s">
        <v>202</v>
      </c>
      <c r="R23" s="11" t="s">
        <v>203</v>
      </c>
      <c r="S23" s="11" t="s">
        <v>204</v>
      </c>
      <c r="T23" s="11" t="s">
        <v>205</v>
      </c>
      <c r="U23" s="11" t="s">
        <v>206</v>
      </c>
      <c r="V23" s="11" t="s">
        <v>207</v>
      </c>
      <c r="W23" s="11" t="s">
        <v>208</v>
      </c>
      <c r="X23" s="11" t="s">
        <v>209</v>
      </c>
      <c r="Y23" s="11" t="s">
        <v>210</v>
      </c>
      <c r="Z23" s="11" t="s">
        <v>211</v>
      </c>
      <c r="AA23" s="11" t="s">
        <v>212</v>
      </c>
      <c r="AB23" s="11" t="s">
        <v>213</v>
      </c>
      <c r="AC23" s="11" t="s">
        <v>214</v>
      </c>
      <c r="AD23" s="11" t="s">
        <v>215</v>
      </c>
      <c r="AE23" s="11" t="s">
        <v>216</v>
      </c>
      <c r="AF23" s="11" t="s">
        <v>217</v>
      </c>
      <c r="AG23" s="11" t="s">
        <v>218</v>
      </c>
      <c r="AH23" s="11" t="s">
        <v>219</v>
      </c>
      <c r="AI23" s="11" t="s">
        <v>220</v>
      </c>
      <c r="AJ23" s="11" t="s">
        <v>221</v>
      </c>
      <c r="AK23" s="11" t="s">
        <v>222</v>
      </c>
      <c r="AL23" s="11" t="s">
        <v>223</v>
      </c>
      <c r="AM23" s="11" t="s">
        <v>224</v>
      </c>
      <c r="AN23" s="11" t="s">
        <v>225</v>
      </c>
      <c r="AO23" s="11" t="s">
        <v>226</v>
      </c>
      <c r="AP23" s="11" t="s">
        <v>227</v>
      </c>
      <c r="AQ23" s="11" t="s">
        <v>228</v>
      </c>
      <c r="AR23" s="11" t="s">
        <v>229</v>
      </c>
      <c r="AS23" s="11" t="s">
        <v>230</v>
      </c>
      <c r="AT23" s="11" t="s">
        <v>231</v>
      </c>
      <c r="AU23" s="11" t="s">
        <v>232</v>
      </c>
      <c r="AV23" s="11" t="s">
        <v>233</v>
      </c>
      <c r="AW23" s="11" t="s">
        <v>234</v>
      </c>
      <c r="AX23" s="11" t="s">
        <v>235</v>
      </c>
      <c r="AY23" s="11" t="s">
        <v>236</v>
      </c>
      <c r="AZ23" s="11" t="s">
        <v>237</v>
      </c>
      <c r="BA23" s="11" t="s">
        <v>238</v>
      </c>
      <c r="BB23" s="11" t="s">
        <v>239</v>
      </c>
      <c r="BC23" s="11" t="s">
        <v>240</v>
      </c>
      <c r="BD23" s="11" t="s">
        <v>241</v>
      </c>
      <c r="BE23" s="11" t="s">
        <v>242</v>
      </c>
      <c r="BF23" s="11" t="s">
        <v>243</v>
      </c>
      <c r="BG23" s="11" t="s">
        <v>244</v>
      </c>
      <c r="BH23" s="11" t="s">
        <v>245</v>
      </c>
      <c r="BI23" s="11" t="s">
        <v>246</v>
      </c>
      <c r="BJ23" s="11" t="s">
        <v>247</v>
      </c>
      <c r="BK23" s="11" t="s">
        <v>248</v>
      </c>
      <c r="BL23" s="11" t="s">
        <v>249</v>
      </c>
      <c r="BM23" s="11" t="s">
        <v>250</v>
      </c>
      <c r="BN23" s="11" t="s">
        <v>251</v>
      </c>
      <c r="BO23" s="11" t="s">
        <v>252</v>
      </c>
      <c r="BP23" s="11" t="s">
        <v>253</v>
      </c>
      <c r="BQ23" s="11" t="s">
        <v>254</v>
      </c>
      <c r="BR23" s="11" t="s">
        <v>255</v>
      </c>
    </row>
    <row r="24" customFormat="false" ht="15" hidden="false" customHeight="false" outlineLevel="0" collapsed="false">
      <c r="A24" s="0" t="n">
        <v>1</v>
      </c>
      <c r="B24" s="0" t="n">
        <f aca="false">RANDBETWEEN(1,$B$5)</f>
        <v>4</v>
      </c>
      <c r="C24" s="0" t="n">
        <f aca="false">RANDBETWEEN(1,$B$5)</f>
        <v>3</v>
      </c>
      <c r="D24" s="0" t="n">
        <f aca="false">RANDBETWEEN(1,$B$5)</f>
        <v>2</v>
      </c>
      <c r="E24" s="0" t="n">
        <f aca="false">RANDBETWEEN(1,$B$5)</f>
        <v>1</v>
      </c>
      <c r="F24" s="0" t="n">
        <f aca="false">RANDBETWEEN(1,$B$5)</f>
        <v>1</v>
      </c>
      <c r="G24" s="0" t="n">
        <f aca="false">RANDBETWEEN(1,$B$5)</f>
        <v>4</v>
      </c>
      <c r="H24" s="0" t="n">
        <f aca="true">NORMINV(RAND(),$B$8,$B$13)</f>
        <v>51.4305260633731</v>
      </c>
      <c r="I24" s="0" t="n">
        <f aca="true">NORMINV(RAND(),$C$8,$C$13)</f>
        <v>71.2933769030667</v>
      </c>
      <c r="J24" s="0" t="n">
        <f aca="true">NORMINV(RAND(),$D$8,$D$13)</f>
        <v>14.1451639956209</v>
      </c>
      <c r="K24" s="0" t="n">
        <f aca="true">NORMINV(RAND(),$E$8,$E$13)</f>
        <v>3.43624745434921</v>
      </c>
      <c r="L24" s="0" t="n">
        <f aca="true">NORMINV(RAND(),$B$9,$B$14)</f>
        <v>54.1550766769702</v>
      </c>
      <c r="M24" s="0" t="n">
        <f aca="true">NORMINV(RAND(),$C$9,$C$14)</f>
        <v>55.6892144045285</v>
      </c>
      <c r="N24" s="0" t="n">
        <f aca="true">NORMINV(RAND(),$D$9,$D$14)</f>
        <v>47.816398104987</v>
      </c>
      <c r="O24" s="0" t="n">
        <f aca="true">NORMINV(RAND(),$E$9,$E$14)</f>
        <v>23.287917243181</v>
      </c>
      <c r="P24" s="0" t="n">
        <f aca="true">NORMINV(RAND(),$B$10,$B$15)</f>
        <v>26.3446283071801</v>
      </c>
      <c r="Q24" s="0" t="n">
        <f aca="true">NORMINV(RAND(),$C$10,$C$15)</f>
        <v>32.1071896696567</v>
      </c>
      <c r="R24" s="0" t="n">
        <f aca="true">NORMINV(RAND(),$D$10,$D$15)</f>
        <v>10.4797745155401</v>
      </c>
      <c r="S24" s="0" t="n">
        <f aca="true">NORMINV(RAND(),$E$10,$E$15)</f>
        <v>3.64704247104432</v>
      </c>
      <c r="T24" s="0" t="n">
        <f aca="false">MEDIAN(INDEX(Avaliadores!$B$17:$B$22,$B24),INDEX(Avaliadores!$B$17:$B$22,$C24),INDEX(Avaliadores!$B$17:$B$22,$D24),INDEX(Avaliadores!$B$17:$B$22,$E24),INDEX(Avaliadores!$B$17:$B$22,$F24),INDEX(Avaliadores!$B$17:$B$22,$G24))</f>
        <v>2.91666666666667</v>
      </c>
      <c r="U24" s="0" t="n">
        <f aca="false">MEDIAN(INDEX(Avaliadores!$C$17:$C$22,$B24),INDEX(Avaliadores!$C$17:$C$22,$C24),INDEX(Avaliadores!$C$17:$C$22,$D24),INDEX(Avaliadores!$C$17:$C$22,$E24),INDEX(Avaliadores!$C$17:$C$22,$F24),INDEX(Avaliadores!$C$17:$C$22,$G24))</f>
        <v>4.91666666666667</v>
      </c>
      <c r="V24" s="0" t="n">
        <f aca="false">MEDIAN(INDEX(Avaliadores!$D$17:$D$22,$B24),INDEX(Avaliadores!$D$17:$D$22,$C24),INDEX(Avaliadores!$D$17:$D$22,$D24),INDEX(Avaliadores!$D$17:$D$22,$E24),INDEX(Avaliadores!$D$17:$D$22,$F24),INDEX(Avaliadores!$D$17:$D$22,$G24))</f>
        <v>5.91666666666667</v>
      </c>
      <c r="W24" s="0" t="n">
        <f aca="false">MEDIAN(INDEX(Avaliadores!$E$17:$E$22,$B24),INDEX(Avaliadores!$E$17:$E$22,$C24),INDEX(Avaliadores!$E$17:$E$22,$D24),INDEX(Avaliadores!$E$17:$E$22,$E24),INDEX(Avaliadores!$E$17:$E$22,$F24),INDEX(Avaliadores!$E$17:$E$22,$G24))</f>
        <v>6.54166666666667</v>
      </c>
      <c r="X24" s="0" t="n">
        <f aca="false">MEDIAN(INDEX(Avaliadores!$F$17:$F$22,$B24),INDEX(Avaliadores!$F$17:$F$22,$C24),INDEX(Avaliadores!$F$17:$F$22,$D24),INDEX(Avaliadores!$F$17:$F$22,$E24),INDEX(Avaliadores!$F$17:$F$22,$F24),INDEX(Avaliadores!$F$17:$F$22,$G24))</f>
        <v>2.41666666666667</v>
      </c>
      <c r="Y24" s="0" t="n">
        <f aca="false">MEDIAN(INDEX(Avaliadores!$G$17:$G$22,$B24),INDEX(Avaliadores!$G$17:$G$22,$C24),INDEX(Avaliadores!$G$17:$G$22,$D24),INDEX(Avaliadores!$G$17:$G$22,$E24),INDEX(Avaliadores!$G$17:$G$22,$F24),INDEX(Avaliadores!$G$17:$G$22,$G24))</f>
        <v>5.04166666666667</v>
      </c>
      <c r="Z24" s="0" t="n">
        <f aca="false">MEDIAN(INDEX(Avaliadores!$H$17:$H$22,$B24),INDEX(Avaliadores!$H$17:$H$22,$C24),INDEX(Avaliadores!$H$17:$H$22,$D24),INDEX(Avaliadores!$H$17:$H$22,$E24),INDEX(Avaliadores!$H$17:$H$22,$F24),INDEX(Avaliadores!$H$17:$H$22,$G24))</f>
        <v>3.91666666666667</v>
      </c>
      <c r="AA24" s="0" t="n">
        <f aca="false">MEDIAN(INDEX(Avaliadores!$I$17:$I$22,$B24),INDEX(Avaliadores!$I$17:$I$22,$C24),INDEX(Avaliadores!$I$17:$I$22,$D24),INDEX(Avaliadores!$I$17:$I$22,$E24),INDEX(Avaliadores!$I$17:$I$22,$F24),INDEX(Avaliadores!$I$17:$I$22,$G24))</f>
        <v>6.41666666666667</v>
      </c>
      <c r="AB24" s="0" t="n">
        <f aca="false">IF(MAX(H24:K24)=MIN(H24:K24),0,IF($B$17="custo",(MAX(H24:K24)-H24)/(MAX(H24:K24)-MIN(H24:K24)),(H24-MIN(H24:K24))/(MAX(H24:K24)-MIN(H24:K24))))</f>
        <v>0.292715754424961</v>
      </c>
      <c r="AC24" s="0" t="n">
        <f aca="false">IF(MAX(H24:K24)=MIN(H24:K24),0,IF($B$17="custo",(MAX(H24:K24)-I24)/(MAX(H24:K24)-MIN(H24:K24)),(I24-MIN(H24:K24))/(MAX(H24:K24)-MIN(H24:K24))))</f>
        <v>0</v>
      </c>
      <c r="AD24" s="0" t="n">
        <f aca="false">IF(MAX(H24:K24)=MIN(H24:K24),0,IF($B$17="custo",(MAX(H24:K24)-J24)/(MAX(H24:K24)-MIN(H24:K24)),(J24-MIN(H24:K24))/(MAX(H24:K24)-MIN(H24:K24))))</f>
        <v>0.842184356628807</v>
      </c>
      <c r="AE24" s="0" t="n">
        <f aca="false">IF(MAX(H24:K24)=MIN(H24:K24),0,IF($B$17="custo",(MAX(H24:K24)-K24)/(MAX(H24:K24)-MIN(H24:K24)),(K24-MIN(H24:K24))/(MAX(H24:K24)-MIN(H24:K24))))</f>
        <v>1</v>
      </c>
      <c r="AF24" s="0" t="n">
        <f aca="false">IF(MAX(L24:O24)=MIN(L24:O24),0,IF($C$17="custo",(MAX(L24:O24)-L24)/(MAX(L24:O24)-MIN(L24:O24)),(L24-MIN(L24:O24))/(MAX(L24:O24)-MIN(L24:O24))))</f>
        <v>0.952651965755604</v>
      </c>
      <c r="AG24" s="0" t="n">
        <f aca="false">IF(MAX(L24:O24)=MIN(L24:O24),0,IF($C$17="custo",(MAX(L24:O24)-M24)/(MAX(L24:O24)-MIN(L24:O24)),(M24-MIN(L24:O24))/(MAX(L24:O24)-MIN(L24:O24))))</f>
        <v>1</v>
      </c>
      <c r="AH24" s="0" t="n">
        <f aca="false">IF(MAX(L24:O24)=MIN(L24:O24),0,IF($C$17="custo",(MAX(L24:O24)-N24)/(MAX(L24:O24)-MIN(L24:O24)),(N24-MIN(L24:O24))/(MAX(L24:O24)-MIN(L24:O24))))</f>
        <v>0.75702157045326</v>
      </c>
      <c r="AI24" s="0" t="n">
        <f aca="false">IF(MAX(L24:O24)=MIN(L24:O24),0,IF($C$17="custo",(MAX(L24:O24)-O24)/(MAX(L24:O24)-MIN(L24:O24)),(O24-MIN(L24:O24))/(MAX(L24:O24)-MIN(L24:O24))))</f>
        <v>0</v>
      </c>
      <c r="AJ24" s="0" t="n">
        <f aca="false">IF(MAX(P24:S24)=MIN(P24:S24),0,IF($D$17="custo",(MAX(P24:S24)-P24)/(MAX(P24:S24)-MIN(P24:S24)),(P24-MIN(P24:S24))/(MAX(P24:S24)-MIN(P24:S24))))</f>
        <v>0.202478269780615</v>
      </c>
      <c r="AK24" s="0" t="n">
        <f aca="false">IF(MAX(P24:S24)=MIN(P24:S24),0,IF($D$17="custo",(MAX(P24:S24)-Q24)/(MAX(P24:S24)-MIN(P24:S24)),(Q24-MIN(P24:S24))/(MAX(P24:S24)-MIN(P24:S24))))</f>
        <v>0</v>
      </c>
      <c r="AL24" s="0" t="n">
        <f aca="false">IF(MAX(P24:S24)=MIN(P24:S24),0,IF($D$17="custo",(MAX(P24:S24)-R24)/(MAX(P24:S24)-MIN(P24:S24)),(R24-MIN(P24:S24))/(MAX(P24:S24)-MIN(P24:S24))))</f>
        <v>0.759919300599086</v>
      </c>
      <c r="AM24" s="0" t="n">
        <f aca="false">IF(MAX(P24:S24)=MIN(P24:S24),0,IF($D$17="custo",(MAX(P24:S24)-S24)/(MAX(P24:S24)-MIN(P24:S24)),(S24-MIN(P24:S24))/(MAX(P24:S24)-MIN(P24:S24))))</f>
        <v>1</v>
      </c>
      <c r="AN24" s="0" t="n">
        <f aca="false">IF(MAX(T24:W24)=MIN(T24:W24),0,IF($E$17="custo",(MAX(T24:W24)-T24)/(MAX(T24:W24)-MIN(T24:W24)),(T24-MIN(T24:W24))/(MAX(T24:W24)-MIN(T24:W24))))</f>
        <v>0</v>
      </c>
      <c r="AO24" s="0" t="n">
        <f aca="false">IF(MAX(T24:W24)=MIN(T24:W24),0,IF($E$17="custo",(MAX(T24:W24)-U24)/(MAX(T24:W24)-MIN(T24:W24)),(U24-MIN(T24:W24))/(MAX(T24:W24)-MIN(T24:W24))))</f>
        <v>0.551724137931035</v>
      </c>
      <c r="AP24" s="0" t="n">
        <f aca="false">IF(MAX(T24:W24)=MIN(T24:W24),0,IF($E$17="custo",(MAX(T24:W24)-V24)/(MAX(T24:W24)-MIN(T24:W24)),(V24-MIN(T24:W24))/(MAX(T24:W24)-MIN(T24:W24))))</f>
        <v>0.827586206896552</v>
      </c>
      <c r="AQ24" s="0" t="n">
        <f aca="false">IF(MAX(T24:W24)=MIN(T24:W24),0,IF($E$17="custo",(MAX(T24:W24)-W24)/(MAX(T24:W24)-MIN(T24:W24)),(W24-MIN(T24:W24))/(MAX(T24:W24)-MIN(T24:W24))))</f>
        <v>1</v>
      </c>
      <c r="AR24" s="0" t="n">
        <f aca="false">IF(MAX(X24:AA24)=MIN(X24:AA24),0,IF($F$17="custo",(MAX(X24:AA24)-X24)/(MAX(X24:AA24)-MIN(X24:AA24)),(X24-MIN(X24:AA24))/(MAX(X24:AA24)-MIN(X24:AA24))))</f>
        <v>0</v>
      </c>
      <c r="AS24" s="0" t="n">
        <f aca="false">IF(MAX(X24:AA24)=MIN(X24:AA24),0,IF($F$17="custo",(MAX(X24:AA24)-Y24)/(MAX(X24:AA24)-MIN(X24:AA24)),(Y24-MIN(X24:AA24))/(MAX(X24:AA24)-MIN(X24:AA24))))</f>
        <v>0.65625</v>
      </c>
      <c r="AT24" s="0" t="n">
        <f aca="false">IF(MAX(X24:AA24)=MIN(X24:AA24),0,IF($F$17="custo",(MAX(X24:AA24)-Z24)/(MAX(X24:AA24)-MIN(X24:AA24)),(Z24-MIN(X24:AA24))/(MAX(X24:AA24)-MIN(X24:AA24))))</f>
        <v>0.375</v>
      </c>
      <c r="AU24" s="0" t="n">
        <f aca="false">IF(MAX(X24:AA24)=MIN(X24:AA24),0,IF($F$17="custo",(MAX(X24:AA24)-AA24)/(MAX(X24:AA24)-MIN(X24:AA24)),(AA24-MIN(X24:AA24))/(MAX(X24:AA24)-MIN(X24:AA24))))</f>
        <v>1</v>
      </c>
      <c r="AV24" s="0" t="n">
        <f aca="false">STDEVP(AB24:AE24)</f>
        <v>0.40481705201069</v>
      </c>
      <c r="AW24" s="0" t="n">
        <f aca="false">STDEVP(AF24:AI24)</f>
        <v>0.401573392352467</v>
      </c>
      <c r="AX24" s="0" t="n">
        <f aca="false">STDEVP(AJ24:AM24)</f>
        <v>0.404883852820262</v>
      </c>
      <c r="AY24" s="0" t="n">
        <f aca="false">STDEVP(AN24:AQ24)</f>
        <v>0.37882021625379</v>
      </c>
      <c r="AZ24" s="0" t="n">
        <f aca="false">STDEVP(AR24:AU24)</f>
        <v>0.367353685797148</v>
      </c>
      <c r="BA24" s="0" t="n">
        <f aca="false">AV24*((1-IFERROR(CORREL(AB24:AE24,AF24:AI24),0))+(1-IFERROR(CORREL(AB24:AE24,AJ24:AM24),0))+(1-IFERROR(CORREL(AB24:AE24,AN24:AQ24),0))+(1-IFERROR(CORREL(AB24:AE24,AR24:AU24),0)))</f>
        <v>1.10706753889349</v>
      </c>
      <c r="BB24" s="0" t="n">
        <f aca="false">AW24*((1-IFERROR(CORREL(AF24:AI24,AB24:AE24),0))+(1-IFERROR(CORREL(AF24:AI24,AJ24:AM24),0))+(1-IFERROR(CORREL(AF24:AI24,AN24:AQ24),0))+(1-IFERROR(CORREL(AF24:AI24,AR24:AU24),0)))</f>
        <v>2.8627618647474</v>
      </c>
      <c r="BC24" s="0" t="n">
        <f aca="false">AX24*((1-IFERROR(CORREL(AJ24:AM24,AB24:AE24),0))+(1-IFERROR(CORREL(AJ24:AM24,AF24:AI24),0))+(1-IFERROR(CORREL(AJ24:AM24,AN24:AQ24),0))+(1-IFERROR(CORREL(AJ24:AM24,AR24:AU24),0)))</f>
        <v>1.06540011401727</v>
      </c>
      <c r="BD24" s="0" t="n">
        <f aca="false">AY24*((1-IFERROR(CORREL(AN24:AQ24,AB24:AE24),0))+(1-IFERROR(CORREL(AN24:AQ24,AF24:AI24),0))+(1-IFERROR(CORREL(AN24:AQ24,AJ24:AM24),0))+(1-IFERROR(CORREL(AN24:AQ24,AR24:AU24),0)))</f>
        <v>0.920531766851371</v>
      </c>
      <c r="BE24" s="0" t="n">
        <f aca="false">AZ24*((1-IFERROR(CORREL(AR24:AU24,AB24:AE24),0))+(1-IFERROR(CORREL(AR24:AU24,AF24:AI24),0))+(1-IFERROR(CORREL(AR24:AU24,AJ24:AM24),0))+(1-IFERROR(CORREL(AR24:AU24,AN24:AQ24),0)))</f>
        <v>1.11325824310698</v>
      </c>
      <c r="BF24" s="0" t="n">
        <f aca="false">IF(SUM(BA24:BE24)&gt;0,BA24/SUM(BA24:BE24),1/5)</f>
        <v>0.156608357717575</v>
      </c>
      <c r="BG24" s="0" t="n">
        <f aca="false">IF(SUM(BA24:BE24)&gt;0,BB24/SUM(BA24:BE24),1/5)</f>
        <v>0.404972974478775</v>
      </c>
      <c r="BH24" s="0" t="n">
        <f aca="false">IF(SUM(BA24:BE24)&gt;0,BC24/SUM(BA24:BE24),1/5)</f>
        <v>0.150713986551469</v>
      </c>
      <c r="BI24" s="0" t="n">
        <f aca="false">IF(SUM(BA24:BE24)&gt;0,BD24/SUM(BA24:BE24),1/5)</f>
        <v>0.130220572068748</v>
      </c>
      <c r="BJ24" s="0" t="n">
        <f aca="false">IF(SUM(BA24:BE24)&gt;0,BE24/SUM(BA24:BE24),1/5)</f>
        <v>0.157484109183433</v>
      </c>
      <c r="BK24" s="0" t="n">
        <f aca="false">BF24*AB24+BG24*AF24+BH24*AJ24+BI24*AN24+BJ24*AR24</f>
        <v>0.462156341022334</v>
      </c>
      <c r="BL24" s="0" t="n">
        <f aca="false">BF24*AC24+BG24*AG24+BH24*AK24+BI24*AO24+BJ24*AS24</f>
        <v>0.580167753995919</v>
      </c>
      <c r="BM24" s="0" t="n">
        <f aca="false">BF24*AD24+BG24*AH24+BH24*AL24+BI24*AP24+BJ24*AT24</f>
        <v>0.719822143610874</v>
      </c>
      <c r="BN24" s="0" t="n">
        <f aca="false">BF24*AE24+BG24*AI24+BH24*AM24+BI24*AQ24+BJ24*AU24</f>
        <v>0.595027025521225</v>
      </c>
      <c r="BO24" s="0" t="n">
        <f aca="false">RANK(BK24,$BK24:$BN24)</f>
        <v>4</v>
      </c>
      <c r="BP24" s="0" t="n">
        <f aca="false">RANK(BL24,$BK24:$BN24)</f>
        <v>3</v>
      </c>
      <c r="BQ24" s="0" t="n">
        <f aca="false">RANK(BM24,$BK24:$BN24)</f>
        <v>1</v>
      </c>
      <c r="BR24" s="0" t="n">
        <f aca="false">RANK(BN24,$BK24:$BN24)</f>
        <v>2</v>
      </c>
    </row>
    <row r="25" customFormat="false" ht="15" hidden="false" customHeight="false" outlineLevel="0" collapsed="false">
      <c r="A25" s="0" t="n">
        <v>2</v>
      </c>
      <c r="B25" s="0" t="n">
        <f aca="false">RANDBETWEEN(1,$B$5)</f>
        <v>1</v>
      </c>
      <c r="C25" s="0" t="n">
        <f aca="false">RANDBETWEEN(1,$B$5)</f>
        <v>2</v>
      </c>
      <c r="D25" s="0" t="n">
        <f aca="false">RANDBETWEEN(1,$B$5)</f>
        <v>5</v>
      </c>
      <c r="E25" s="0" t="n">
        <f aca="false">RANDBETWEEN(1,$B$5)</f>
        <v>5</v>
      </c>
      <c r="F25" s="0" t="n">
        <f aca="false">RANDBETWEEN(1,$B$5)</f>
        <v>5</v>
      </c>
      <c r="G25" s="0" t="n">
        <f aca="false">RANDBETWEEN(1,$B$5)</f>
        <v>1</v>
      </c>
      <c r="H25" s="0" t="n">
        <f aca="true">NORMINV(RAND(),$B$8,$B$13)</f>
        <v>49.9304718039093</v>
      </c>
      <c r="I25" s="0" t="n">
        <f aca="true">NORMINV(RAND(),$C$8,$C$13)</f>
        <v>65.5310517765338</v>
      </c>
      <c r="J25" s="0" t="n">
        <f aca="true">NORMINV(RAND(),$D$8,$D$13)</f>
        <v>15.3941273053912</v>
      </c>
      <c r="K25" s="0" t="n">
        <f aca="true">NORMINV(RAND(),$E$8,$E$13)</f>
        <v>3.05029393232661</v>
      </c>
      <c r="L25" s="0" t="n">
        <f aca="true">NORMINV(RAND(),$B$9,$B$14)</f>
        <v>51.4947445589451</v>
      </c>
      <c r="M25" s="0" t="n">
        <f aca="true">NORMINV(RAND(),$C$9,$C$14)</f>
        <v>51.6327536833527</v>
      </c>
      <c r="N25" s="0" t="n">
        <f aca="true">NORMINV(RAND(),$D$9,$D$14)</f>
        <v>35.5949523063184</v>
      </c>
      <c r="O25" s="0" t="n">
        <f aca="true">NORMINV(RAND(),$E$9,$E$14)</f>
        <v>24.7935512997643</v>
      </c>
      <c r="P25" s="0" t="n">
        <f aca="true">NORMINV(RAND(),$B$10,$B$15)</f>
        <v>25.4134290056371</v>
      </c>
      <c r="Q25" s="0" t="n">
        <f aca="true">NORMINV(RAND(),$C$10,$C$15)</f>
        <v>31.4997102172172</v>
      </c>
      <c r="R25" s="0" t="n">
        <f aca="true">NORMINV(RAND(),$D$10,$D$15)</f>
        <v>9.63427648854232</v>
      </c>
      <c r="S25" s="0" t="n">
        <f aca="true">NORMINV(RAND(),$E$10,$E$15)</f>
        <v>4.06268471266247</v>
      </c>
      <c r="T25" s="0" t="n">
        <f aca="false">MEDIAN(INDEX(Avaliadores!$B$17:$B$22,$B25),INDEX(Avaliadores!$B$17:$B$22,$C25),INDEX(Avaliadores!$B$17:$B$22,$D25),INDEX(Avaliadores!$B$17:$B$22,$E25),INDEX(Avaliadores!$B$17:$B$22,$F25),INDEX(Avaliadores!$B$17:$B$22,$G25))</f>
        <v>2.54166666666667</v>
      </c>
      <c r="U25" s="0" t="n">
        <f aca="false">MEDIAN(INDEX(Avaliadores!$C$17:$C$22,$B25),INDEX(Avaliadores!$C$17:$C$22,$C25),INDEX(Avaliadores!$C$17:$C$22,$D25),INDEX(Avaliadores!$C$17:$C$22,$E25),INDEX(Avaliadores!$C$17:$C$22,$F25),INDEX(Avaliadores!$C$17:$C$22,$G25))</f>
        <v>5.29166666666667</v>
      </c>
      <c r="V25" s="0" t="n">
        <f aca="false">MEDIAN(INDEX(Avaliadores!$D$17:$D$22,$B25),INDEX(Avaliadores!$D$17:$D$22,$C25),INDEX(Avaliadores!$D$17:$D$22,$D25),INDEX(Avaliadores!$D$17:$D$22,$E25),INDEX(Avaliadores!$D$17:$D$22,$F25),INDEX(Avaliadores!$D$17:$D$22,$G25))</f>
        <v>5.79166666666667</v>
      </c>
      <c r="W25" s="0" t="n">
        <f aca="false">MEDIAN(INDEX(Avaliadores!$E$17:$E$22,$B25),INDEX(Avaliadores!$E$17:$E$22,$C25),INDEX(Avaliadores!$E$17:$E$22,$D25),INDEX(Avaliadores!$E$17:$E$22,$E25),INDEX(Avaliadores!$E$17:$E$22,$F25),INDEX(Avaliadores!$E$17:$E$22,$G25))</f>
        <v>7.29166666666667</v>
      </c>
      <c r="X25" s="0" t="n">
        <f aca="false">MEDIAN(INDEX(Avaliadores!$F$17:$F$22,$B25),INDEX(Avaliadores!$F$17:$F$22,$C25),INDEX(Avaliadores!$F$17:$F$22,$D25),INDEX(Avaliadores!$F$17:$F$22,$E25),INDEX(Avaliadores!$F$17:$F$22,$F25),INDEX(Avaliadores!$F$17:$F$22,$G25))</f>
        <v>2.29166666666667</v>
      </c>
      <c r="Y25" s="0" t="n">
        <f aca="false">MEDIAN(INDEX(Avaliadores!$G$17:$G$22,$B25),INDEX(Avaliadores!$G$17:$G$22,$C25),INDEX(Avaliadores!$G$17:$G$22,$D25),INDEX(Avaliadores!$G$17:$G$22,$E25),INDEX(Avaliadores!$G$17:$G$22,$F25),INDEX(Avaliadores!$G$17:$G$22,$G25))</f>
        <v>4.79166666666667</v>
      </c>
      <c r="Z25" s="0" t="n">
        <f aca="false">MEDIAN(INDEX(Avaliadores!$H$17:$H$22,$B25),INDEX(Avaliadores!$H$17:$H$22,$C25),INDEX(Avaliadores!$H$17:$H$22,$D25),INDEX(Avaliadores!$H$17:$H$22,$E25),INDEX(Avaliadores!$H$17:$H$22,$F25),INDEX(Avaliadores!$H$17:$H$22,$G25))</f>
        <v>3.79166666666667</v>
      </c>
      <c r="AA25" s="0" t="n">
        <f aca="false">MEDIAN(INDEX(Avaliadores!$I$17:$I$22,$B25),INDEX(Avaliadores!$I$17:$I$22,$C25),INDEX(Avaliadores!$I$17:$I$22,$D25),INDEX(Avaliadores!$I$17:$I$22,$E25),INDEX(Avaliadores!$I$17:$I$22,$F25),INDEX(Avaliadores!$I$17:$I$22,$G25))</f>
        <v>6.54166666666667</v>
      </c>
      <c r="AB25" s="0" t="n">
        <f aca="false">IF(MAX(H25:K25)=MIN(H25:K25),0,IF($B$17="custo",(MAX(H25:K25)-H25)/(MAX(H25:K25)-MIN(H25:K25)),(H25-MIN(H25:K25))/(MAX(H25:K25)-MIN(H25:K25))))</f>
        <v>0.249686151559233</v>
      </c>
      <c r="AC25" s="0" t="n">
        <f aca="false">IF(MAX(H25:K25)=MIN(H25:K25),0,IF($B$17="custo",(MAX(H25:K25)-I25)/(MAX(H25:K25)-MIN(H25:K25)),(I25-MIN(H25:K25))/(MAX(H25:K25)-MIN(H25:K25))))</f>
        <v>0</v>
      </c>
      <c r="AD25" s="0" t="n">
        <f aca="false">IF(MAX(H25:K25)=MIN(H25:K25),0,IF($B$17="custo",(MAX(H25:K25)-J25)/(MAX(H25:K25)-MIN(H25:K25)),(J25-MIN(H25:K25))/(MAX(H25:K25)-MIN(H25:K25))))</f>
        <v>0.8024378416817</v>
      </c>
      <c r="AE25" s="0" t="n">
        <f aca="false">IF(MAX(H25:K25)=MIN(H25:K25),0,IF($B$17="custo",(MAX(H25:K25)-K25)/(MAX(H25:K25)-MIN(H25:K25)),(K25-MIN(H25:K25))/(MAX(H25:K25)-MIN(H25:K25))))</f>
        <v>1</v>
      </c>
      <c r="AF25" s="0" t="n">
        <f aca="false">IF(MAX(L25:O25)=MIN(L25:O25),0,IF($C$17="custo",(MAX(L25:O25)-L25)/(MAX(L25:O25)-MIN(L25:O25)),(L25-MIN(L25:O25))/(MAX(L25:O25)-MIN(L25:O25))))</f>
        <v>0.994857927503392</v>
      </c>
      <c r="AG25" s="0" t="n">
        <f aca="false">IF(MAX(L25:O25)=MIN(L25:O25),0,IF($C$17="custo",(MAX(L25:O25)-M25)/(MAX(L25:O25)-MIN(L25:O25)),(M25-MIN(L25:O25))/(MAX(L25:O25)-MIN(L25:O25))))</f>
        <v>1</v>
      </c>
      <c r="AH25" s="0" t="n">
        <f aca="false">IF(MAX(L25:O25)=MIN(L25:O25),0,IF($C$17="custo",(MAX(L25:O25)-N25)/(MAX(L25:O25)-MIN(L25:O25)),(N25-MIN(L25:O25))/(MAX(L25:O25)-MIN(L25:O25))))</f>
        <v>0.402448658949677</v>
      </c>
      <c r="AI25" s="0" t="n">
        <f aca="false">IF(MAX(L25:O25)=MIN(L25:O25),0,IF($C$17="custo",(MAX(L25:O25)-O25)/(MAX(L25:O25)-MIN(L25:O25)),(O25-MIN(L25:O25))/(MAX(L25:O25)-MIN(L25:O25))))</f>
        <v>0</v>
      </c>
      <c r="AJ25" s="0" t="n">
        <f aca="false">IF(MAX(P25:S25)=MIN(P25:S25),0,IF($D$17="custo",(MAX(P25:S25)-P25)/(MAX(P25:S25)-MIN(P25:S25)),(P25-MIN(P25:S25))/(MAX(P25:S25)-MIN(P25:S25))))</f>
        <v>0.221827297225411</v>
      </c>
      <c r="AK25" s="0" t="n">
        <f aca="false">IF(MAX(P25:S25)=MIN(P25:S25),0,IF($D$17="custo",(MAX(P25:S25)-Q25)/(MAX(P25:S25)-MIN(P25:S25)),(Q25-MIN(P25:S25))/(MAX(P25:S25)-MIN(P25:S25))))</f>
        <v>0</v>
      </c>
      <c r="AL25" s="0" t="n">
        <f aca="false">IF(MAX(P25:S25)=MIN(P25:S25),0,IF($D$17="custo",(MAX(P25:S25)-R25)/(MAX(P25:S25)-MIN(P25:S25)),(R25-MIN(P25:S25))/(MAX(P25:S25)-MIN(P25:S25))))</f>
        <v>0.79693163987638</v>
      </c>
      <c r="AM25" s="0" t="n">
        <f aca="false">IF(MAX(P25:S25)=MIN(P25:S25),0,IF($D$17="custo",(MAX(P25:S25)-S25)/(MAX(P25:S25)-MIN(P25:S25)),(S25-MIN(P25:S25))/(MAX(P25:S25)-MIN(P25:S25))))</f>
        <v>1</v>
      </c>
      <c r="AN25" s="0" t="n">
        <f aca="false">IF(MAX(T25:W25)=MIN(T25:W25),0,IF($E$17="custo",(MAX(T25:W25)-T25)/(MAX(T25:W25)-MIN(T25:W25)),(T25-MIN(T25:W25))/(MAX(T25:W25)-MIN(T25:W25))))</f>
        <v>0</v>
      </c>
      <c r="AO25" s="0" t="n">
        <f aca="false">IF(MAX(T25:W25)=MIN(T25:W25),0,IF($E$17="custo",(MAX(T25:W25)-U25)/(MAX(T25:W25)-MIN(T25:W25)),(U25-MIN(T25:W25))/(MAX(T25:W25)-MIN(T25:W25))))</f>
        <v>0.578947368421053</v>
      </c>
      <c r="AP25" s="0" t="n">
        <f aca="false">IF(MAX(T25:W25)=MIN(T25:W25),0,IF($E$17="custo",(MAX(T25:W25)-V25)/(MAX(T25:W25)-MIN(T25:W25)),(V25-MIN(T25:W25))/(MAX(T25:W25)-MIN(T25:W25))))</f>
        <v>0.68421052631579</v>
      </c>
      <c r="AQ25" s="0" t="n">
        <f aca="false">IF(MAX(T25:W25)=MIN(T25:W25),0,IF($E$17="custo",(MAX(T25:W25)-W25)/(MAX(T25:W25)-MIN(T25:W25)),(W25-MIN(T25:W25))/(MAX(T25:W25)-MIN(T25:W25))))</f>
        <v>1</v>
      </c>
      <c r="AR25" s="0" t="n">
        <f aca="false">IF(MAX(X25:AA25)=MIN(X25:AA25),0,IF($F$17="custo",(MAX(X25:AA25)-X25)/(MAX(X25:AA25)-MIN(X25:AA25)),(X25-MIN(X25:AA25))/(MAX(X25:AA25)-MIN(X25:AA25))))</f>
        <v>0</v>
      </c>
      <c r="AS25" s="0" t="n">
        <f aca="false">IF(MAX(X25:AA25)=MIN(X25:AA25),0,IF($F$17="custo",(MAX(X25:AA25)-Y25)/(MAX(X25:AA25)-MIN(X25:AA25)),(Y25-MIN(X25:AA25))/(MAX(X25:AA25)-MIN(X25:AA25))))</f>
        <v>0.588235294117647</v>
      </c>
      <c r="AT25" s="0" t="n">
        <f aca="false">IF(MAX(X25:AA25)=MIN(X25:AA25),0,IF($F$17="custo",(MAX(X25:AA25)-Z25)/(MAX(X25:AA25)-MIN(X25:AA25)),(Z25-MIN(X25:AA25))/(MAX(X25:AA25)-MIN(X25:AA25))))</f>
        <v>0.352941176470588</v>
      </c>
      <c r="AU25" s="0" t="n">
        <f aca="false">IF(MAX(X25:AA25)=MIN(X25:AA25),0,IF($F$17="custo",(MAX(X25:AA25)-AA25)/(MAX(X25:AA25)-MIN(X25:AA25)),(AA25-MIN(X25:AA25))/(MAX(X25:AA25)-MIN(X25:AA25))))</f>
        <v>1</v>
      </c>
      <c r="AV25" s="0" t="n">
        <f aca="false">STDEVP(AB25:AE25)</f>
        <v>0.404180171190543</v>
      </c>
      <c r="AW25" s="0" t="n">
        <f aca="false">STDEVP(AF25:AI25)</f>
        <v>0.422769884702045</v>
      </c>
      <c r="AX25" s="0" t="n">
        <f aca="false">STDEVP(AJ25:AM25)</f>
        <v>0.407878804578731</v>
      </c>
      <c r="AY25" s="0" t="n">
        <f aca="false">STDEVP(AN25:AQ25)</f>
        <v>0.361542938527213</v>
      </c>
      <c r="AZ25" s="0" t="n">
        <f aca="false">STDEVP(AR25:AU25)</f>
        <v>0.363506091009067</v>
      </c>
      <c r="BA25" s="0" t="n">
        <f aca="false">AV25*((1-IFERROR(CORREL(AB25:AE25,AF25:AI25),0))+(1-IFERROR(CORREL(AB25:AE25,AJ25:AM25),0))+(1-IFERROR(CORREL(AB25:AE25,AN25:AQ25),0))+(1-IFERROR(CORREL(AB25:AE25,AR25:AU25),0)))</f>
        <v>1.13623042573296</v>
      </c>
      <c r="BB25" s="0" t="n">
        <f aca="false">AW25*((1-IFERROR(CORREL(AF25:AI25,AB25:AE25),0))+(1-IFERROR(CORREL(AF25:AI25,AJ25:AM25),0))+(1-IFERROR(CORREL(AF25:AI25,AN25:AQ25),0))+(1-IFERROR(CORREL(AF25:AI25,AR25:AU25),0)))</f>
        <v>3.15319558905692</v>
      </c>
      <c r="BC25" s="0" t="n">
        <f aca="false">AX25*((1-IFERROR(CORREL(AJ25:AM25,AB25:AE25),0))+(1-IFERROR(CORREL(AJ25:AM25,AF25:AI25),0))+(1-IFERROR(CORREL(AJ25:AM25,AN25:AQ25),0))+(1-IFERROR(CORREL(AJ25:AM25,AR25:AU25),0)))</f>
        <v>1.13295483293961</v>
      </c>
      <c r="BD25" s="0" t="n">
        <f aca="false">AY25*((1-IFERROR(CORREL(AN25:AQ25,AB25:AE25),0))+(1-IFERROR(CORREL(AN25:AQ25,AF25:AI25),0))+(1-IFERROR(CORREL(AN25:AQ25,AJ25:AM25),0))+(1-IFERROR(CORREL(AN25:AQ25,AR25:AU25),0)))</f>
        <v>0.923339031853664</v>
      </c>
      <c r="BE25" s="0" t="n">
        <f aca="false">AZ25*((1-IFERROR(CORREL(AR25:AU25,AB25:AE25),0))+(1-IFERROR(CORREL(AR25:AU25,AF25:AI25),0))+(1-IFERROR(CORREL(AR25:AU25,AJ25:AM25),0))+(1-IFERROR(CORREL(AR25:AU25,AN25:AQ25),0)))</f>
        <v>1.01307608356828</v>
      </c>
      <c r="BF25" s="0" t="n">
        <f aca="false">IF(SUM(BA25:BE25)&gt;0,BA25/SUM(BA25:BE25),1/5)</f>
        <v>0.154404393248914</v>
      </c>
      <c r="BG25" s="0" t="n">
        <f aca="false">IF(SUM(BA25:BE25)&gt;0,BB25/SUM(BA25:BE25),1/5)</f>
        <v>0.428493411808981</v>
      </c>
      <c r="BH25" s="0" t="n">
        <f aca="false">IF(SUM(BA25:BE25)&gt;0,BC25/SUM(BA25:BE25),1/5)</f>
        <v>0.153959267061187</v>
      </c>
      <c r="BI25" s="0" t="n">
        <f aca="false">IF(SUM(BA25:BE25)&gt;0,BD25/SUM(BA25:BE25),1/5)</f>
        <v>0.125474199376801</v>
      </c>
      <c r="BJ25" s="0" t="n">
        <f aca="false">IF(SUM(BA25:BE25)&gt;0,BE25/SUM(BA25:BE25),1/5)</f>
        <v>0.137668728504116</v>
      </c>
      <c r="BK25" s="0" t="n">
        <f aca="false">BF25*AB25+BG25*AF25+BH25*AJ25+BI25*AN25+BJ25*AR25</f>
        <v>0.498995074450289</v>
      </c>
      <c r="BL25" s="0" t="n">
        <f aca="false">BF25*AC25+BG25*AG25+BH25*AK25+BI25*AO25+BJ25*AS25</f>
        <v>0.582117974345341</v>
      </c>
      <c r="BM25" s="0" t="n">
        <f aca="false">BF25*AD25+BG25*AH25+BH25*AL25+BI25*AP25+BJ25*AT25</f>
        <v>0.553481269185471</v>
      </c>
      <c r="BN25" s="0" t="n">
        <f aca="false">BF25*AE25+BG25*AI25+BH25*AM25+BI25*AQ25+BJ25*AU25</f>
        <v>0.571506588191019</v>
      </c>
      <c r="BO25" s="0" t="n">
        <f aca="false">RANK(BK25,$BK25:$BN25)</f>
        <v>4</v>
      </c>
      <c r="BP25" s="0" t="n">
        <f aca="false">RANK(BL25,$BK25:$BN25)</f>
        <v>1</v>
      </c>
      <c r="BQ25" s="0" t="n">
        <f aca="false">RANK(BM25,$BK25:$BN25)</f>
        <v>3</v>
      </c>
      <c r="BR25" s="0" t="n">
        <f aca="false">RANK(BN25,$BK25:$BN25)</f>
        <v>2</v>
      </c>
    </row>
    <row r="26" customFormat="false" ht="15" hidden="false" customHeight="false" outlineLevel="0" collapsed="false">
      <c r="A26" s="0" t="n">
        <v>3</v>
      </c>
      <c r="B26" s="0" t="n">
        <f aca="false">RANDBETWEEN(1,$B$5)</f>
        <v>6</v>
      </c>
      <c r="C26" s="0" t="n">
        <f aca="false">RANDBETWEEN(1,$B$5)</f>
        <v>6</v>
      </c>
      <c r="D26" s="0" t="n">
        <f aca="false">RANDBETWEEN(1,$B$5)</f>
        <v>4</v>
      </c>
      <c r="E26" s="0" t="n">
        <f aca="false">RANDBETWEEN(1,$B$5)</f>
        <v>2</v>
      </c>
      <c r="F26" s="0" t="n">
        <f aca="false">RANDBETWEEN(1,$B$5)</f>
        <v>5</v>
      </c>
      <c r="G26" s="0" t="n">
        <f aca="false">RANDBETWEEN(1,$B$5)</f>
        <v>6</v>
      </c>
      <c r="H26" s="0" t="n">
        <f aca="true">NORMINV(RAND(),$B$8,$B$13)</f>
        <v>44.871528035836</v>
      </c>
      <c r="I26" s="0" t="n">
        <f aca="true">NORMINV(RAND(),$C$8,$C$13)</f>
        <v>62.6016693147735</v>
      </c>
      <c r="J26" s="0" t="n">
        <f aca="true">NORMINV(RAND(),$D$8,$D$13)</f>
        <v>13.9130307844007</v>
      </c>
      <c r="K26" s="0" t="n">
        <f aca="true">NORMINV(RAND(),$E$8,$E$13)</f>
        <v>3.10591070254388</v>
      </c>
      <c r="L26" s="0" t="n">
        <f aca="true">NORMINV(RAND(),$B$9,$B$14)</f>
        <v>57.2229245588556</v>
      </c>
      <c r="M26" s="0" t="n">
        <f aca="true">NORMINV(RAND(),$C$9,$C$14)</f>
        <v>53.6694158098584</v>
      </c>
      <c r="N26" s="0" t="n">
        <f aca="true">NORMINV(RAND(),$D$9,$D$14)</f>
        <v>43.313342975409</v>
      </c>
      <c r="O26" s="0" t="n">
        <f aca="true">NORMINV(RAND(),$E$9,$E$14)</f>
        <v>25.0861053236902</v>
      </c>
      <c r="P26" s="0" t="n">
        <f aca="true">NORMINV(RAND(),$B$10,$B$15)</f>
        <v>21.9117301120956</v>
      </c>
      <c r="Q26" s="0" t="n">
        <f aca="true">NORMINV(RAND(),$C$10,$C$15)</f>
        <v>28.1481056462266</v>
      </c>
      <c r="R26" s="0" t="n">
        <f aca="true">NORMINV(RAND(),$D$10,$D$15)</f>
        <v>10.4002504999139</v>
      </c>
      <c r="S26" s="0" t="n">
        <f aca="true">NORMINV(RAND(),$E$10,$E$15)</f>
        <v>3.94265796396168</v>
      </c>
      <c r="T26" s="0" t="n">
        <f aca="false">MEDIAN(INDEX(Avaliadores!$B$17:$B$22,$B26),INDEX(Avaliadores!$B$17:$B$22,$C26),INDEX(Avaliadores!$B$17:$B$22,$D26),INDEX(Avaliadores!$B$17:$B$22,$E26),INDEX(Avaliadores!$B$17:$B$22,$F26),INDEX(Avaliadores!$B$17:$B$22,$G26))</f>
        <v>2.29166666666667</v>
      </c>
      <c r="U26" s="0" t="n">
        <f aca="false">MEDIAN(INDEX(Avaliadores!$C$17:$C$22,$B26),INDEX(Avaliadores!$C$17:$C$22,$C26),INDEX(Avaliadores!$C$17:$C$22,$D26),INDEX(Avaliadores!$C$17:$C$22,$E26),INDEX(Avaliadores!$C$17:$C$22,$F26),INDEX(Avaliadores!$C$17:$C$22,$G26))</f>
        <v>5.79166666666667</v>
      </c>
      <c r="V26" s="0" t="n">
        <f aca="false">MEDIAN(INDEX(Avaliadores!$D$17:$D$22,$B26),INDEX(Avaliadores!$D$17:$D$22,$C26),INDEX(Avaliadores!$D$17:$D$22,$D26),INDEX(Avaliadores!$D$17:$D$22,$E26),INDEX(Avaliadores!$D$17:$D$22,$F26),INDEX(Avaliadores!$D$17:$D$22,$G26))</f>
        <v>5.29166666666667</v>
      </c>
      <c r="W26" s="0" t="n">
        <f aca="false">MEDIAN(INDEX(Avaliadores!$E$17:$E$22,$B26),INDEX(Avaliadores!$E$17:$E$22,$C26),INDEX(Avaliadores!$E$17:$E$22,$D26),INDEX(Avaliadores!$E$17:$E$22,$E26),INDEX(Avaliadores!$E$17:$E$22,$F26),INDEX(Avaliadores!$E$17:$E$22,$G26))</f>
        <v>6.04166666666667</v>
      </c>
      <c r="X26" s="0" t="n">
        <f aca="false">MEDIAN(INDEX(Avaliadores!$F$17:$F$22,$B26),INDEX(Avaliadores!$F$17:$F$22,$C26),INDEX(Avaliadores!$F$17:$F$22,$D26),INDEX(Avaliadores!$F$17:$F$22,$E26),INDEX(Avaliadores!$F$17:$F$22,$F26),INDEX(Avaliadores!$F$17:$F$22,$G26))</f>
        <v>3.04166666666667</v>
      </c>
      <c r="Y26" s="0" t="n">
        <f aca="false">MEDIAN(INDEX(Avaliadores!$G$17:$G$22,$B26),INDEX(Avaliadores!$G$17:$G$22,$C26),INDEX(Avaliadores!$G$17:$G$22,$D26),INDEX(Avaliadores!$G$17:$G$22,$E26),INDEX(Avaliadores!$G$17:$G$22,$F26),INDEX(Avaliadores!$G$17:$G$22,$G26))</f>
        <v>5.04166666666667</v>
      </c>
      <c r="Z26" s="0" t="n">
        <f aca="false">MEDIAN(INDEX(Avaliadores!$H$17:$H$22,$B26),INDEX(Avaliadores!$H$17:$H$22,$C26),INDEX(Avaliadores!$H$17:$H$22,$D26),INDEX(Avaliadores!$H$17:$H$22,$E26),INDEX(Avaliadores!$H$17:$H$22,$F26),INDEX(Avaliadores!$H$17:$H$22,$G26))</f>
        <v>4.04166666666667</v>
      </c>
      <c r="AA26" s="0" t="n">
        <f aca="false">MEDIAN(INDEX(Avaliadores!$I$17:$I$22,$B26),INDEX(Avaliadores!$I$17:$I$22,$C26),INDEX(Avaliadores!$I$17:$I$22,$D26),INDEX(Avaliadores!$I$17:$I$22,$E26),INDEX(Avaliadores!$I$17:$I$22,$F26),INDEX(Avaliadores!$I$17:$I$22,$G26))</f>
        <v>6.79166666666667</v>
      </c>
      <c r="AB26" s="0" t="n">
        <f aca="false">IF(MAX(H26:K26)=MIN(H26:K26),0,IF($B$17="custo",(MAX(H26:K26)-H26)/(MAX(H26:K26)-MIN(H26:K26)),(H26-MIN(H26:K26))/(MAX(H26:K26)-MIN(H26:K26))))</f>
        <v>0.2980068107795</v>
      </c>
      <c r="AC26" s="0" t="n">
        <f aca="false">IF(MAX(H26:K26)=MIN(H26:K26),0,IF($B$17="custo",(MAX(H26:K26)-I26)/(MAX(H26:K26)-MIN(H26:K26)),(I26-MIN(H26:K26))/(MAX(H26:K26)-MIN(H26:K26))))</f>
        <v>0</v>
      </c>
      <c r="AD26" s="0" t="n">
        <f aca="false">IF(MAX(H26:K26)=MIN(H26:K26),0,IF($B$17="custo",(MAX(H26:K26)-J26)/(MAX(H26:K26)-MIN(H26:K26)),(J26-MIN(H26:K26))/(MAX(H26:K26)-MIN(H26:K26))))</f>
        <v>0.818354781350155</v>
      </c>
      <c r="AE26" s="0" t="n">
        <f aca="false">IF(MAX(H26:K26)=MIN(H26:K26),0,IF($B$17="custo",(MAX(H26:K26)-K26)/(MAX(H26:K26)-MIN(H26:K26)),(K26-MIN(H26:K26))/(MAX(H26:K26)-MIN(H26:K26))))</f>
        <v>1</v>
      </c>
      <c r="AF26" s="0" t="n">
        <f aca="false">IF(MAX(L26:O26)=MIN(L26:O26),0,IF($C$17="custo",(MAX(L26:O26)-L26)/(MAX(L26:O26)-MIN(L26:O26)),(L26-MIN(L26:O26))/(MAX(L26:O26)-MIN(L26:O26))))</f>
        <v>1</v>
      </c>
      <c r="AG26" s="0" t="n">
        <f aca="false">IF(MAX(L26:O26)=MIN(L26:O26),0,IF($C$17="custo",(MAX(L26:O26)-M26)/(MAX(L26:O26)-MIN(L26:O26)),(M26-MIN(L26:O26))/(MAX(L26:O26)-MIN(L26:O26))))</f>
        <v>0.889425623519432</v>
      </c>
      <c r="AH26" s="0" t="n">
        <f aca="false">IF(MAX(L26:O26)=MIN(L26:O26),0,IF($C$17="custo",(MAX(L26:O26)-N26)/(MAX(L26:O26)-MIN(L26:O26)),(N26-MIN(L26:O26))/(MAX(L26:O26)-MIN(L26:O26))))</f>
        <v>0.56717615761344</v>
      </c>
      <c r="AI26" s="0" t="n">
        <f aca="false">IF(MAX(L26:O26)=MIN(L26:O26),0,IF($C$17="custo",(MAX(L26:O26)-O26)/(MAX(L26:O26)-MIN(L26:O26)),(O26-MIN(L26:O26))/(MAX(L26:O26)-MIN(L26:O26))))</f>
        <v>0</v>
      </c>
      <c r="AJ26" s="0" t="n">
        <f aca="false">IF(MAX(P26:S26)=MIN(P26:S26),0,IF($D$17="custo",(MAX(P26:S26)-P26)/(MAX(P26:S26)-MIN(P26:S26)),(P26-MIN(P26:S26))/(MAX(P26:S26)-MIN(P26:S26))))</f>
        <v>0.257643470015239</v>
      </c>
      <c r="AK26" s="0" t="n">
        <f aca="false">IF(MAX(P26:S26)=MIN(P26:S26),0,IF($D$17="custo",(MAX(P26:S26)-Q26)/(MAX(P26:S26)-MIN(P26:S26)),(Q26-MIN(P26:S26))/(MAX(P26:S26)-MIN(P26:S26))))</f>
        <v>0</v>
      </c>
      <c r="AL26" s="0" t="n">
        <f aca="false">IF(MAX(P26:S26)=MIN(P26:S26),0,IF($D$17="custo",(MAX(P26:S26)-R26)/(MAX(P26:S26)-MIN(P26:S26)),(R26-MIN(P26:S26))/(MAX(P26:S26)-MIN(P26:S26))))</f>
        <v>0.733217388882107</v>
      </c>
      <c r="AM26" s="0" t="n">
        <f aca="false">IF(MAX(P26:S26)=MIN(P26:S26),0,IF($D$17="custo",(MAX(P26:S26)-S26)/(MAX(P26:S26)-MIN(P26:S26)),(S26-MIN(P26:S26))/(MAX(P26:S26)-MIN(P26:S26))))</f>
        <v>1</v>
      </c>
      <c r="AN26" s="0" t="n">
        <f aca="false">IF(MAX(T26:W26)=MIN(T26:W26),0,IF($E$17="custo",(MAX(T26:W26)-T26)/(MAX(T26:W26)-MIN(T26:W26)),(T26-MIN(T26:W26))/(MAX(T26:W26)-MIN(T26:W26))))</f>
        <v>0</v>
      </c>
      <c r="AO26" s="0" t="n">
        <f aca="false">IF(MAX(T26:W26)=MIN(T26:W26),0,IF($E$17="custo",(MAX(T26:W26)-U26)/(MAX(T26:W26)-MIN(T26:W26)),(U26-MIN(T26:W26))/(MAX(T26:W26)-MIN(T26:W26))))</f>
        <v>0.933333333333333</v>
      </c>
      <c r="AP26" s="0" t="n">
        <f aca="false">IF(MAX(T26:W26)=MIN(T26:W26),0,IF($E$17="custo",(MAX(T26:W26)-V26)/(MAX(T26:W26)-MIN(T26:W26)),(V26-MIN(T26:W26))/(MAX(T26:W26)-MIN(T26:W26))))</f>
        <v>0.8</v>
      </c>
      <c r="AQ26" s="0" t="n">
        <f aca="false">IF(MAX(T26:W26)=MIN(T26:W26),0,IF($E$17="custo",(MAX(T26:W26)-W26)/(MAX(T26:W26)-MIN(T26:W26)),(W26-MIN(T26:W26))/(MAX(T26:W26)-MIN(T26:W26))))</f>
        <v>1</v>
      </c>
      <c r="AR26" s="0" t="n">
        <f aca="false">IF(MAX(X26:AA26)=MIN(X26:AA26),0,IF($F$17="custo",(MAX(X26:AA26)-X26)/(MAX(X26:AA26)-MIN(X26:AA26)),(X26-MIN(X26:AA26))/(MAX(X26:AA26)-MIN(X26:AA26))))</f>
        <v>0</v>
      </c>
      <c r="AS26" s="0" t="n">
        <f aca="false">IF(MAX(X26:AA26)=MIN(X26:AA26),0,IF($F$17="custo",(MAX(X26:AA26)-Y26)/(MAX(X26:AA26)-MIN(X26:AA26)),(Y26-MIN(X26:AA26))/(MAX(X26:AA26)-MIN(X26:AA26))))</f>
        <v>0.533333333333333</v>
      </c>
      <c r="AT26" s="0" t="n">
        <f aca="false">IF(MAX(X26:AA26)=MIN(X26:AA26),0,IF($F$17="custo",(MAX(X26:AA26)-Z26)/(MAX(X26:AA26)-MIN(X26:AA26)),(Z26-MIN(X26:AA26))/(MAX(X26:AA26)-MIN(X26:AA26))))</f>
        <v>0.266666666666667</v>
      </c>
      <c r="AU26" s="0" t="n">
        <f aca="false">IF(MAX(X26:AA26)=MIN(X26:AA26),0,IF($F$17="custo",(MAX(X26:AA26)-AA26)/(MAX(X26:AA26)-MIN(X26:AA26)),(AA26-MIN(X26:AA26))/(MAX(X26:AA26)-MIN(X26:AA26))))</f>
        <v>1</v>
      </c>
      <c r="AV26" s="0" t="n">
        <f aca="false">STDEVP(AB26:AE26)</f>
        <v>0.399614192149515</v>
      </c>
      <c r="AW26" s="0" t="n">
        <f aca="false">STDEVP(AF26:AI26)</f>
        <v>0.388601227407923</v>
      </c>
      <c r="AX26" s="0" t="n">
        <f aca="false">STDEVP(AJ26:AM26)</f>
        <v>0.391505477971962</v>
      </c>
      <c r="AY26" s="0" t="n">
        <f aca="false">STDEVP(AN26:AQ26)</f>
        <v>0.401040313850532</v>
      </c>
      <c r="AZ26" s="0" t="n">
        <f aca="false">STDEVP(AR26:AU26)</f>
        <v>0.369308663436006</v>
      </c>
      <c r="BA26" s="0" t="n">
        <f aca="false">AV26*((1-IFERROR(CORREL(AB26:AE26,AF26:AI26),0))+(1-IFERROR(CORREL(AB26:AE26,AJ26:AM26),0))+(1-IFERROR(CORREL(AB26:AE26,AN26:AQ26),0))+(1-IFERROR(CORREL(AB26:AE26,AR26:AU26),0)))</f>
        <v>1.23624417912015</v>
      </c>
      <c r="BB26" s="0" t="n">
        <f aca="false">AW26*((1-IFERROR(CORREL(AF26:AI26,AB26:AE26),0))+(1-IFERROR(CORREL(AF26:AI26,AJ26:AM26),0))+(1-IFERROR(CORREL(AF26:AI26,AN26:AQ26),0))+(1-IFERROR(CORREL(AF26:AI26,AR26:AU26),0)))</f>
        <v>2.81237168120434</v>
      </c>
      <c r="BC26" s="0" t="n">
        <f aca="false">AX26*((1-IFERROR(CORREL(AJ26:AM26,AB26:AE26),0))+(1-IFERROR(CORREL(AJ26:AM26,AF26:AI26),0))+(1-IFERROR(CORREL(AJ26:AM26,AN26:AQ26),0))+(1-IFERROR(CORREL(AJ26:AM26,AR26:AU26),0)))</f>
        <v>1.18547064320526</v>
      </c>
      <c r="BD26" s="0" t="n">
        <f aca="false">AY26*((1-IFERROR(CORREL(AN26:AQ26,AB26:AE26),0))+(1-IFERROR(CORREL(AN26:AQ26,AF26:AI26),0))+(1-IFERROR(CORREL(AN26:AQ26,AJ26:AM26),0))+(1-IFERROR(CORREL(AN26:AQ26,AR26:AU26),0)))</f>
        <v>1.25761720551764</v>
      </c>
      <c r="BE26" s="0" t="n">
        <f aca="false">AZ26*((1-IFERROR(CORREL(AR26:AU26,AB26:AE26),0))+(1-IFERROR(CORREL(AR26:AU26,AF26:AI26),0))+(1-IFERROR(CORREL(AR26:AU26,AJ26:AM26),0))+(1-IFERROR(CORREL(AR26:AU26,AN26:AQ26),0)))</f>
        <v>1.1283694973261</v>
      </c>
      <c r="BF26" s="0" t="n">
        <f aca="false">IF(SUM(BA26:BE26)&gt;0,BA26/SUM(BA26:BE26),1/5)</f>
        <v>0.162235210297736</v>
      </c>
      <c r="BG26" s="0" t="n">
        <f aca="false">IF(SUM(BA26:BE26)&gt;0,BB26/SUM(BA26:BE26),1/5)</f>
        <v>0.369074102707052</v>
      </c>
      <c r="BH26" s="0" t="n">
        <f aca="false">IF(SUM(BA26:BE26)&gt;0,BC26/SUM(BA26:BE26),1/5)</f>
        <v>0.155572080621708</v>
      </c>
      <c r="BI26" s="0" t="n">
        <f aca="false">IF(SUM(BA26:BE26)&gt;0,BD26/SUM(BA26:BE26),1/5)</f>
        <v>0.165040042458616</v>
      </c>
      <c r="BJ26" s="0" t="n">
        <f aca="false">IF(SUM(BA26:BE26)&gt;0,BE26/SUM(BA26:BE26),1/5)</f>
        <v>0.148078563914887</v>
      </c>
      <c r="BK26" s="0" t="n">
        <f aca="false">BF26*AB26+BG26*AF26+BH26*AJ26+BI26*AN26+BJ26*AR26</f>
        <v>0.45750343101289</v>
      </c>
      <c r="BL26" s="0" t="n">
        <f aca="false">BF26*AC26+BG26*AG26+BH26*AK26+BI26*AO26+BJ26*AS26</f>
        <v>0.561276570974409</v>
      </c>
      <c r="BM26" s="0" t="n">
        <f aca="false">BF26*AD26+BG26*AH26+BH26*AL26+BI26*AP26+BJ26*AT26</f>
        <v>0.627683797245783</v>
      </c>
      <c r="BN26" s="0" t="n">
        <f aca="false">BF26*AE26+BG26*AI26+BH26*AM26+BI26*AQ26+BJ26*AU26</f>
        <v>0.630925897292948</v>
      </c>
      <c r="BO26" s="0" t="n">
        <f aca="false">RANK(BK26,$BK26:$BN26)</f>
        <v>4</v>
      </c>
      <c r="BP26" s="0" t="n">
        <f aca="false">RANK(BL26,$BK26:$BN26)</f>
        <v>3</v>
      </c>
      <c r="BQ26" s="0" t="n">
        <f aca="false">RANK(BM26,$BK26:$BN26)</f>
        <v>2</v>
      </c>
      <c r="BR26" s="0" t="n">
        <f aca="false">RANK(BN26,$BK26:$BN26)</f>
        <v>1</v>
      </c>
    </row>
    <row r="27" customFormat="false" ht="15" hidden="false" customHeight="false" outlineLevel="0" collapsed="false">
      <c r="A27" s="0" t="n">
        <v>4</v>
      </c>
      <c r="B27" s="0" t="n">
        <f aca="false">RANDBETWEEN(1,$B$5)</f>
        <v>2</v>
      </c>
      <c r="C27" s="0" t="n">
        <f aca="false">RANDBETWEEN(1,$B$5)</f>
        <v>5</v>
      </c>
      <c r="D27" s="0" t="n">
        <f aca="false">RANDBETWEEN(1,$B$5)</f>
        <v>6</v>
      </c>
      <c r="E27" s="0" t="n">
        <f aca="false">RANDBETWEEN(1,$B$5)</f>
        <v>6</v>
      </c>
      <c r="F27" s="0" t="n">
        <f aca="false">RANDBETWEEN(1,$B$5)</f>
        <v>2</v>
      </c>
      <c r="G27" s="0" t="n">
        <f aca="false">RANDBETWEEN(1,$B$5)</f>
        <v>3</v>
      </c>
      <c r="H27" s="0" t="n">
        <f aca="true">NORMINV(RAND(),$B$8,$B$13)</f>
        <v>48.4292384140126</v>
      </c>
      <c r="I27" s="0" t="n">
        <f aca="true">NORMINV(RAND(),$C$8,$C$13)</f>
        <v>70.5838021190978</v>
      </c>
      <c r="J27" s="0" t="n">
        <f aca="true">NORMINV(RAND(),$D$8,$D$13)</f>
        <v>13.9858561565993</v>
      </c>
      <c r="K27" s="0" t="n">
        <f aca="true">NORMINV(RAND(),$E$8,$E$13)</f>
        <v>3.09546108115275</v>
      </c>
      <c r="L27" s="0" t="n">
        <f aca="true">NORMINV(RAND(),$B$9,$B$14)</f>
        <v>43.3255701229966</v>
      </c>
      <c r="M27" s="0" t="n">
        <f aca="true">NORMINV(RAND(),$C$9,$C$14)</f>
        <v>60.1482962470216</v>
      </c>
      <c r="N27" s="0" t="n">
        <f aca="true">NORMINV(RAND(),$D$9,$D$14)</f>
        <v>43.800039748111</v>
      </c>
      <c r="O27" s="0" t="n">
        <f aca="true">NORMINV(RAND(),$E$9,$E$14)</f>
        <v>28.6903176235291</v>
      </c>
      <c r="P27" s="0" t="n">
        <f aca="true">NORMINV(RAND(),$B$10,$B$15)</f>
        <v>26.1796656546678</v>
      </c>
      <c r="Q27" s="0" t="n">
        <f aca="true">NORMINV(RAND(),$C$10,$C$15)</f>
        <v>32.2025326323676</v>
      </c>
      <c r="R27" s="0" t="n">
        <f aca="true">NORMINV(RAND(),$D$10,$D$15)</f>
        <v>9.56130852275428</v>
      </c>
      <c r="S27" s="0" t="n">
        <f aca="true">NORMINV(RAND(),$E$10,$E$15)</f>
        <v>4.41947609908231</v>
      </c>
      <c r="T27" s="0" t="n">
        <f aca="false">MEDIAN(INDEX(Avaliadores!$B$17:$B$22,$B27),INDEX(Avaliadores!$B$17:$B$22,$C27),INDEX(Avaliadores!$B$17:$B$22,$D27),INDEX(Avaliadores!$B$17:$B$22,$E27),INDEX(Avaliadores!$B$17:$B$22,$F27),INDEX(Avaliadores!$B$17:$B$22,$G27))</f>
        <v>2.66666666666667</v>
      </c>
      <c r="U27" s="0" t="n">
        <f aca="false">MEDIAN(INDEX(Avaliadores!$C$17:$C$22,$B27),INDEX(Avaliadores!$C$17:$C$22,$C27),INDEX(Avaliadores!$C$17:$C$22,$D27),INDEX(Avaliadores!$C$17:$C$22,$E27),INDEX(Avaliadores!$C$17:$C$22,$F27),INDEX(Avaliadores!$C$17:$C$22,$G27))</f>
        <v>5.29166666666667</v>
      </c>
      <c r="V27" s="0" t="n">
        <f aca="false">MEDIAN(INDEX(Avaliadores!$D$17:$D$22,$B27),INDEX(Avaliadores!$D$17:$D$22,$C27),INDEX(Avaliadores!$D$17:$D$22,$D27),INDEX(Avaliadores!$D$17:$D$22,$E27),INDEX(Avaliadores!$D$17:$D$22,$F27),INDEX(Avaliadores!$D$17:$D$22,$G27))</f>
        <v>5.66666666666667</v>
      </c>
      <c r="W27" s="0" t="n">
        <f aca="false">MEDIAN(INDEX(Avaliadores!$E$17:$E$22,$B27),INDEX(Avaliadores!$E$17:$E$22,$C27),INDEX(Avaliadores!$E$17:$E$22,$D27),INDEX(Avaliadores!$E$17:$E$22,$E27),INDEX(Avaliadores!$E$17:$E$22,$F27),INDEX(Avaliadores!$E$17:$E$22,$G27))</f>
        <v>6.04166666666667</v>
      </c>
      <c r="X27" s="0" t="n">
        <f aca="false">MEDIAN(INDEX(Avaliadores!$F$17:$F$22,$B27),INDEX(Avaliadores!$F$17:$F$22,$C27),INDEX(Avaliadores!$F$17:$F$22,$D27),INDEX(Avaliadores!$F$17:$F$22,$E27),INDEX(Avaliadores!$F$17:$F$22,$F27),INDEX(Avaliadores!$F$17:$F$22,$G27))</f>
        <v>2.66666666666667</v>
      </c>
      <c r="Y27" s="0" t="n">
        <f aca="false">MEDIAN(INDEX(Avaliadores!$G$17:$G$22,$B27),INDEX(Avaliadores!$G$17:$G$22,$C27),INDEX(Avaliadores!$G$17:$G$22,$D27),INDEX(Avaliadores!$G$17:$G$22,$E27),INDEX(Avaliadores!$G$17:$G$22,$F27),INDEX(Avaliadores!$G$17:$G$22,$G27))</f>
        <v>5.41666666666667</v>
      </c>
      <c r="Z27" s="0" t="n">
        <f aca="false">MEDIAN(INDEX(Avaliadores!$H$17:$H$22,$B27),INDEX(Avaliadores!$H$17:$H$22,$C27),INDEX(Avaliadores!$H$17:$H$22,$D27),INDEX(Avaliadores!$H$17:$H$22,$E27),INDEX(Avaliadores!$H$17:$H$22,$F27),INDEX(Avaliadores!$H$17:$H$22,$G27))</f>
        <v>4.04166666666667</v>
      </c>
      <c r="AA27" s="0" t="n">
        <f aca="false">MEDIAN(INDEX(Avaliadores!$I$17:$I$22,$B27),INDEX(Avaliadores!$I$17:$I$22,$C27),INDEX(Avaliadores!$I$17:$I$22,$D27),INDEX(Avaliadores!$I$17:$I$22,$E27),INDEX(Avaliadores!$I$17:$I$22,$F27),INDEX(Avaliadores!$I$17:$I$22,$G27))</f>
        <v>6.66666666666667</v>
      </c>
      <c r="AB27" s="0" t="n">
        <f aca="false">IF(MAX(H27:K27)=MIN(H27:K27),0,IF($B$17="custo",(MAX(H27:K27)-H27)/(MAX(H27:K27)-MIN(H27:K27)),(H27-MIN(H27:K27))/(MAX(H27:K27)-MIN(H27:K27))))</f>
        <v>0.328272459573852</v>
      </c>
      <c r="AC27" s="0" t="n">
        <f aca="false">IF(MAX(H27:K27)=MIN(H27:K27),0,IF($B$17="custo",(MAX(H27:K27)-I27)/(MAX(H27:K27)-MIN(H27:K27)),(I27-MIN(H27:K27))/(MAX(H27:K27)-MIN(H27:K27))))</f>
        <v>0</v>
      </c>
      <c r="AD27" s="0" t="n">
        <f aca="false">IF(MAX(H27:K27)=MIN(H27:K27),0,IF($B$17="custo",(MAX(H27:K27)-J27)/(MAX(H27:K27)-MIN(H27:K27)),(J27-MIN(H27:K27))/(MAX(H27:K27)-MIN(H27:K27))))</f>
        <v>0.838632941513209</v>
      </c>
      <c r="AE27" s="0" t="n">
        <f aca="false">IF(MAX(H27:K27)=MIN(H27:K27),0,IF($B$17="custo",(MAX(H27:K27)-K27)/(MAX(H27:K27)-MIN(H27:K27)),(K27-MIN(H27:K27))/(MAX(H27:K27)-MIN(H27:K27))))</f>
        <v>1</v>
      </c>
      <c r="AF27" s="0" t="n">
        <f aca="false">IF(MAX(L27:O27)=MIN(L27:O27),0,IF($C$17="custo",(MAX(L27:O27)-L27)/(MAX(L27:O27)-MIN(L27:O27)),(L27-MIN(L27:O27))/(MAX(L27:O27)-MIN(L27:O27))))</f>
        <v>0.465231815261581</v>
      </c>
      <c r="AG27" s="0" t="n">
        <f aca="false">IF(MAX(L27:O27)=MIN(L27:O27),0,IF($C$17="custo",(MAX(L27:O27)-M27)/(MAX(L27:O27)-MIN(L27:O27)),(M27-MIN(L27:O27))/(MAX(L27:O27)-MIN(L27:O27))))</f>
        <v>1</v>
      </c>
      <c r="AH27" s="0" t="n">
        <f aca="false">IF(MAX(L27:O27)=MIN(L27:O27),0,IF($C$17="custo",(MAX(L27:O27)-N27)/(MAX(L27:O27)-MIN(L27:O27)),(N27-MIN(L27:O27))/(MAX(L27:O27)-MIN(L27:O27))))</f>
        <v>0.480314463475987</v>
      </c>
      <c r="AI27" s="0" t="n">
        <f aca="false">IF(MAX(L27:O27)=MIN(L27:O27),0,IF($C$17="custo",(MAX(L27:O27)-O27)/(MAX(L27:O27)-MIN(L27:O27)),(O27-MIN(L27:O27))/(MAX(L27:O27)-MIN(L27:O27))))</f>
        <v>0</v>
      </c>
      <c r="AJ27" s="0" t="n">
        <f aca="false">IF(MAX(P27:S27)=MIN(P27:S27),0,IF($D$17="custo",(MAX(P27:S27)-P27)/(MAX(P27:S27)-MIN(P27:S27)),(P27-MIN(P27:S27))/(MAX(P27:S27)-MIN(P27:S27))))</f>
        <v>0.216782014983994</v>
      </c>
      <c r="AK27" s="0" t="n">
        <f aca="false">IF(MAX(P27:S27)=MIN(P27:S27),0,IF($D$17="custo",(MAX(P27:S27)-Q27)/(MAX(P27:S27)-MIN(P27:S27)),(Q27-MIN(P27:S27))/(MAX(P27:S27)-MIN(P27:S27))))</f>
        <v>0</v>
      </c>
      <c r="AL27" s="0" t="n">
        <f aca="false">IF(MAX(P27:S27)=MIN(P27:S27),0,IF($D$17="custo",(MAX(P27:S27)-R27)/(MAX(P27:S27)-MIN(P27:S27)),(R27-MIN(P27:S27))/(MAX(P27:S27)-MIN(P27:S27))))</f>
        <v>0.814929202713465</v>
      </c>
      <c r="AM27" s="0" t="n">
        <f aca="false">IF(MAX(P27:S27)=MIN(P27:S27),0,IF($D$17="custo",(MAX(P27:S27)-S27)/(MAX(P27:S27)-MIN(P27:S27)),(S27-MIN(P27:S27))/(MAX(P27:S27)-MIN(P27:S27))))</f>
        <v>1</v>
      </c>
      <c r="AN27" s="0" t="n">
        <f aca="false">IF(MAX(T27:W27)=MIN(T27:W27),0,IF($E$17="custo",(MAX(T27:W27)-T27)/(MAX(T27:W27)-MIN(T27:W27)),(T27-MIN(T27:W27))/(MAX(T27:W27)-MIN(T27:W27))))</f>
        <v>0</v>
      </c>
      <c r="AO27" s="0" t="n">
        <f aca="false">IF(MAX(T27:W27)=MIN(T27:W27),0,IF($E$17="custo",(MAX(T27:W27)-U27)/(MAX(T27:W27)-MIN(T27:W27)),(U27-MIN(T27:W27))/(MAX(T27:W27)-MIN(T27:W27))))</f>
        <v>0.777777777777778</v>
      </c>
      <c r="AP27" s="0" t="n">
        <f aca="false">IF(MAX(T27:W27)=MIN(T27:W27),0,IF($E$17="custo",(MAX(T27:W27)-V27)/(MAX(T27:W27)-MIN(T27:W27)),(V27-MIN(T27:W27))/(MAX(T27:W27)-MIN(T27:W27))))</f>
        <v>0.888888888888889</v>
      </c>
      <c r="AQ27" s="0" t="n">
        <f aca="false">IF(MAX(T27:W27)=MIN(T27:W27),0,IF($E$17="custo",(MAX(T27:W27)-W27)/(MAX(T27:W27)-MIN(T27:W27)),(W27-MIN(T27:W27))/(MAX(T27:W27)-MIN(T27:W27))))</f>
        <v>1</v>
      </c>
      <c r="AR27" s="0" t="n">
        <f aca="false">IF(MAX(X27:AA27)=MIN(X27:AA27),0,IF($F$17="custo",(MAX(X27:AA27)-X27)/(MAX(X27:AA27)-MIN(X27:AA27)),(X27-MIN(X27:AA27))/(MAX(X27:AA27)-MIN(X27:AA27))))</f>
        <v>0</v>
      </c>
      <c r="AS27" s="0" t="n">
        <f aca="false">IF(MAX(X27:AA27)=MIN(X27:AA27),0,IF($F$17="custo",(MAX(X27:AA27)-Y27)/(MAX(X27:AA27)-MIN(X27:AA27)),(Y27-MIN(X27:AA27))/(MAX(X27:AA27)-MIN(X27:AA27))))</f>
        <v>0.6875</v>
      </c>
      <c r="AT27" s="0" t="n">
        <f aca="false">IF(MAX(X27:AA27)=MIN(X27:AA27),0,IF($F$17="custo",(MAX(X27:AA27)-Z27)/(MAX(X27:AA27)-MIN(X27:AA27)),(Z27-MIN(X27:AA27))/(MAX(X27:AA27)-MIN(X27:AA27))))</f>
        <v>0.34375</v>
      </c>
      <c r="AU27" s="0" t="n">
        <f aca="false">IF(MAX(X27:AA27)=MIN(X27:AA27),0,IF($F$17="custo",(MAX(X27:AA27)-AA27)/(MAX(X27:AA27)-MIN(X27:AA27)),(AA27-MIN(X27:AA27))/(MAX(X27:AA27)-MIN(X27:AA27))))</f>
        <v>1</v>
      </c>
      <c r="AV27" s="0" t="n">
        <f aca="false">STDEVP(AB27:AE27)</f>
        <v>0.399123497175591</v>
      </c>
      <c r="AW27" s="0" t="n">
        <f aca="false">STDEVP(AF27:AI27)</f>
        <v>0.353855565548435</v>
      </c>
      <c r="AX27" s="0" t="n">
        <f aca="false">STDEVP(AJ27:AM27)</f>
        <v>0.41205018790989</v>
      </c>
      <c r="AY27" s="0" t="n">
        <f aca="false">STDEVP(AN27:AQ27)</f>
        <v>0.392837100659193</v>
      </c>
      <c r="AZ27" s="0" t="n">
        <f aca="false">STDEVP(AR27:AU27)</f>
        <v>0.373940560742948</v>
      </c>
      <c r="BA27" s="0" t="n">
        <f aca="false">AV27*((1-IFERROR(CORREL(AB27:AE27,AF27:AI27),0))+(1-IFERROR(CORREL(AB27:AE27,AJ27:AM27),0))+(1-IFERROR(CORREL(AB27:AE27,AN27:AQ27),0))+(1-IFERROR(CORREL(AB27:AE27,AR27:AU27),0)))</f>
        <v>1.23478144582019</v>
      </c>
      <c r="BB27" s="0" t="n">
        <f aca="false">AW27*((1-IFERROR(CORREL(AF27:AI27,AB27:AE27),0))+(1-IFERROR(CORREL(AF27:AI27,AJ27:AM27),0))+(1-IFERROR(CORREL(AF27:AI27,AN27:AQ27),0))+(1-IFERROR(CORREL(AF27:AI27,AR27:AU27),0)))</f>
        <v>2.17774967835593</v>
      </c>
      <c r="BC27" s="0" t="n">
        <f aca="false">AX27*((1-IFERROR(CORREL(AJ27:AM27,AB27:AE27),0))+(1-IFERROR(CORREL(AJ27:AM27,AF27:AI27),0))+(1-IFERROR(CORREL(AJ27:AM27,AN27:AQ27),0))+(1-IFERROR(CORREL(AJ27:AM27,AR27:AU27),0)))</f>
        <v>1.18746947858286</v>
      </c>
      <c r="BD27" s="0" t="n">
        <f aca="false">AY27*((1-IFERROR(CORREL(AN27:AQ27,AB27:AE27),0))+(1-IFERROR(CORREL(AN27:AQ27,AF27:AI27),0))+(1-IFERROR(CORREL(AN27:AQ27,AJ27:AM27),0))+(1-IFERROR(CORREL(AN27:AQ27,AR27:AU27),0)))</f>
        <v>0.898697374592064</v>
      </c>
      <c r="BE27" s="0" t="n">
        <f aca="false">AZ27*((1-IFERROR(CORREL(AR27:AU27,AB27:AE27),0))+(1-IFERROR(CORREL(AR27:AU27,AF27:AI27),0))+(1-IFERROR(CORREL(AR27:AU27,AJ27:AM27),0))+(1-IFERROR(CORREL(AR27:AU27,AN27:AQ27),0)))</f>
        <v>1.01363216015829</v>
      </c>
      <c r="BF27" s="0" t="n">
        <f aca="false">IF(SUM(BA27:BE27)&gt;0,BA27/SUM(BA27:BE27),1/5)</f>
        <v>0.189606702938502</v>
      </c>
      <c r="BG27" s="0" t="n">
        <f aca="false">IF(SUM(BA27:BE27)&gt;0,BB27/SUM(BA27:BE27),1/5)</f>
        <v>0.334404066190173</v>
      </c>
      <c r="BH27" s="0" t="n">
        <f aca="false">IF(SUM(BA27:BE27)&gt;0,BC27/SUM(BA27:BE27),1/5)</f>
        <v>0.182341720015597</v>
      </c>
      <c r="BI27" s="0" t="n">
        <f aca="false">IF(SUM(BA27:BE27)&gt;0,BD27/SUM(BA27:BE27),1/5)</f>
        <v>0.13799935746743</v>
      </c>
      <c r="BJ27" s="0" t="n">
        <f aca="false">IF(SUM(BA27:BE27)&gt;0,BE27/SUM(BA27:BE27),1/5)</f>
        <v>0.155648153388298</v>
      </c>
      <c r="BK27" s="0" t="n">
        <f aca="false">BF27*AB27+BG27*AF27+BH27*AJ27+BI27*AN27+BJ27*AR27</f>
        <v>0.257346474950447</v>
      </c>
      <c r="BL27" s="0" t="n">
        <f aca="false">BF27*AC27+BG27*AG27+BH27*AK27+BI27*AO27+BJ27*AS27</f>
        <v>0.548745005230407</v>
      </c>
      <c r="BM27" s="0" t="n">
        <f aca="false">BF27*AD27+BG27*AH27+BH27*AL27+BI27*AP27+BJ27*AT27</f>
        <v>0.644395277419803</v>
      </c>
      <c r="BN27" s="0" t="n">
        <f aca="false">BF27*AE27+BG27*AI27+BH27*AM27+BI27*AQ27+BJ27*AU27</f>
        <v>0.665595933809827</v>
      </c>
      <c r="BO27" s="0" t="n">
        <f aca="false">RANK(BK27,$BK27:$BN27)</f>
        <v>4</v>
      </c>
      <c r="BP27" s="0" t="n">
        <f aca="false">RANK(BL27,$BK27:$BN27)</f>
        <v>3</v>
      </c>
      <c r="BQ27" s="0" t="n">
        <f aca="false">RANK(BM27,$BK27:$BN27)</f>
        <v>2</v>
      </c>
      <c r="BR27" s="0" t="n">
        <f aca="false">RANK(BN27,$BK27:$BN27)</f>
        <v>1</v>
      </c>
    </row>
    <row r="28" customFormat="false" ht="15" hidden="false" customHeight="false" outlineLevel="0" collapsed="false">
      <c r="A28" s="0" t="n">
        <v>5</v>
      </c>
      <c r="B28" s="0" t="n">
        <f aca="false">RANDBETWEEN(1,$B$5)</f>
        <v>5</v>
      </c>
      <c r="C28" s="0" t="n">
        <f aca="false">RANDBETWEEN(1,$B$5)</f>
        <v>6</v>
      </c>
      <c r="D28" s="0" t="n">
        <f aca="false">RANDBETWEEN(1,$B$5)</f>
        <v>6</v>
      </c>
      <c r="E28" s="0" t="n">
        <f aca="false">RANDBETWEEN(1,$B$5)</f>
        <v>3</v>
      </c>
      <c r="F28" s="0" t="n">
        <f aca="false">RANDBETWEEN(1,$B$5)</f>
        <v>2</v>
      </c>
      <c r="G28" s="0" t="n">
        <f aca="false">RANDBETWEEN(1,$B$5)</f>
        <v>5</v>
      </c>
      <c r="H28" s="0" t="n">
        <f aca="true">NORMINV(RAND(),$B$8,$B$13)</f>
        <v>50.4987307747269</v>
      </c>
      <c r="I28" s="0" t="n">
        <f aca="true">NORMINV(RAND(),$C$8,$C$13)</f>
        <v>64.1633046599787</v>
      </c>
      <c r="J28" s="0" t="n">
        <f aca="true">NORMINV(RAND(),$D$8,$D$13)</f>
        <v>15.6341608671918</v>
      </c>
      <c r="K28" s="0" t="n">
        <f aca="true">NORMINV(RAND(),$E$8,$E$13)</f>
        <v>3.5304258431381</v>
      </c>
      <c r="L28" s="0" t="n">
        <f aca="true">NORMINV(RAND(),$B$9,$B$14)</f>
        <v>41.2215635550743</v>
      </c>
      <c r="M28" s="0" t="n">
        <f aca="true">NORMINV(RAND(),$C$9,$C$14)</f>
        <v>55.5127403610761</v>
      </c>
      <c r="N28" s="0" t="n">
        <f aca="true">NORMINV(RAND(),$D$9,$D$14)</f>
        <v>43.353645614534</v>
      </c>
      <c r="O28" s="0" t="n">
        <f aca="true">NORMINV(RAND(),$E$9,$E$14)</f>
        <v>23.1338694347361</v>
      </c>
      <c r="P28" s="0" t="n">
        <f aca="true">NORMINV(RAND(),$B$10,$B$15)</f>
        <v>24.1349974068079</v>
      </c>
      <c r="Q28" s="0" t="n">
        <f aca="true">NORMINV(RAND(),$C$10,$C$15)</f>
        <v>33.6736736725602</v>
      </c>
      <c r="R28" s="0" t="n">
        <f aca="true">NORMINV(RAND(),$D$10,$D$15)</f>
        <v>9.53615488227355</v>
      </c>
      <c r="S28" s="0" t="n">
        <f aca="true">NORMINV(RAND(),$E$10,$E$15)</f>
        <v>4.21337189319111</v>
      </c>
      <c r="T28" s="0" t="n">
        <f aca="false">MEDIAN(INDEX(Avaliadores!$B$17:$B$22,$B28),INDEX(Avaliadores!$B$17:$B$22,$C28),INDEX(Avaliadores!$B$17:$B$22,$D28),INDEX(Avaliadores!$B$17:$B$22,$E28),INDEX(Avaliadores!$B$17:$B$22,$F28),INDEX(Avaliadores!$B$17:$B$22,$G28))</f>
        <v>2.54166666666667</v>
      </c>
      <c r="U28" s="0" t="n">
        <f aca="false">MEDIAN(INDEX(Avaliadores!$C$17:$C$22,$B28),INDEX(Avaliadores!$C$17:$C$22,$C28),INDEX(Avaliadores!$C$17:$C$22,$D28),INDEX(Avaliadores!$C$17:$C$22,$E28),INDEX(Avaliadores!$C$17:$C$22,$F28),INDEX(Avaliadores!$C$17:$C$22,$G28))</f>
        <v>5.54166666666667</v>
      </c>
      <c r="V28" s="0" t="n">
        <f aca="false">MEDIAN(INDEX(Avaliadores!$D$17:$D$22,$B28),INDEX(Avaliadores!$D$17:$D$22,$C28),INDEX(Avaliadores!$D$17:$D$22,$D28),INDEX(Avaliadores!$D$17:$D$22,$E28),INDEX(Avaliadores!$D$17:$D$22,$F28),INDEX(Avaliadores!$D$17:$D$22,$G28))</f>
        <v>5.54166666666667</v>
      </c>
      <c r="W28" s="0" t="n">
        <f aca="false">MEDIAN(INDEX(Avaliadores!$E$17:$E$22,$B28),INDEX(Avaliadores!$E$17:$E$22,$C28),INDEX(Avaliadores!$E$17:$E$22,$D28),INDEX(Avaliadores!$E$17:$E$22,$E28),INDEX(Avaliadores!$E$17:$E$22,$F28),INDEX(Avaliadores!$E$17:$E$22,$G28))</f>
        <v>6.04166666666667</v>
      </c>
      <c r="X28" s="0" t="n">
        <f aca="false">MEDIAN(INDEX(Avaliadores!$F$17:$F$22,$B28),INDEX(Avaliadores!$F$17:$F$22,$C28),INDEX(Avaliadores!$F$17:$F$22,$D28),INDEX(Avaliadores!$F$17:$F$22,$E28),INDEX(Avaliadores!$F$17:$F$22,$F28),INDEX(Avaliadores!$F$17:$F$22,$G28))</f>
        <v>2.66666666666667</v>
      </c>
      <c r="Y28" s="0" t="n">
        <f aca="false">MEDIAN(INDEX(Avaliadores!$G$17:$G$22,$B28),INDEX(Avaliadores!$G$17:$G$22,$C28),INDEX(Avaliadores!$G$17:$G$22,$D28),INDEX(Avaliadores!$G$17:$G$22,$E28),INDEX(Avaliadores!$G$17:$G$22,$F28),INDEX(Avaliadores!$G$17:$G$22,$G28))</f>
        <v>5.04166666666667</v>
      </c>
      <c r="Z28" s="0" t="n">
        <f aca="false">MEDIAN(INDEX(Avaliadores!$H$17:$H$22,$B28),INDEX(Avaliadores!$H$17:$H$22,$C28),INDEX(Avaliadores!$H$17:$H$22,$D28),INDEX(Avaliadores!$H$17:$H$22,$E28),INDEX(Avaliadores!$H$17:$H$22,$F28),INDEX(Avaliadores!$H$17:$H$22,$G28))</f>
        <v>3.91666666666667</v>
      </c>
      <c r="AA28" s="0" t="n">
        <f aca="false">MEDIAN(INDEX(Avaliadores!$I$17:$I$22,$B28),INDEX(Avaliadores!$I$17:$I$22,$C28),INDEX(Avaliadores!$I$17:$I$22,$D28),INDEX(Avaliadores!$I$17:$I$22,$E28),INDEX(Avaliadores!$I$17:$I$22,$F28),INDEX(Avaliadores!$I$17:$I$22,$G28))</f>
        <v>6.66666666666667</v>
      </c>
      <c r="AB28" s="0" t="n">
        <f aca="false">IF(MAX(H28:K28)=MIN(H28:K28),0,IF($B$17="custo",(MAX(H28:K28)-H28)/(MAX(H28:K28)-MIN(H28:K28)),(H28-MIN(H28:K28))/(MAX(H28:K28)-MIN(H28:K28))))</f>
        <v>0.225365744656948</v>
      </c>
      <c r="AC28" s="0" t="n">
        <f aca="false">IF(MAX(H28:K28)=MIN(H28:K28),0,IF($B$17="custo",(MAX(H28:K28)-I28)/(MAX(H28:K28)-MIN(H28:K28)),(I28-MIN(H28:K28))/(MAX(H28:K28)-MIN(H28:K28))))</f>
        <v>0</v>
      </c>
      <c r="AD28" s="0" t="n">
        <f aca="false">IF(MAX(H28:K28)=MIN(H28:K28),0,IF($B$17="custo",(MAX(H28:K28)-J28)/(MAX(H28:K28)-MIN(H28:K28)),(J28-MIN(H28:K28))/(MAX(H28:K28)-MIN(H28:K28))))</f>
        <v>0.800376705506321</v>
      </c>
      <c r="AE28" s="0" t="n">
        <f aca="false">IF(MAX(H28:K28)=MIN(H28:K28),0,IF($B$17="custo",(MAX(H28:K28)-K28)/(MAX(H28:K28)-MIN(H28:K28)),(K28-MIN(H28:K28))/(MAX(H28:K28)-MIN(H28:K28))))</f>
        <v>1</v>
      </c>
      <c r="AF28" s="0" t="n">
        <f aca="false">IF(MAX(L28:O28)=MIN(L28:O28),0,IF($C$17="custo",(MAX(L28:O28)-L28)/(MAX(L28:O28)-MIN(L28:O28)),(L28-MIN(L28:O28))/(MAX(L28:O28)-MIN(L28:O28))))</f>
        <v>0.558626462345974</v>
      </c>
      <c r="AG28" s="0" t="n">
        <f aca="false">IF(MAX(L28:O28)=MIN(L28:O28),0,IF($C$17="custo",(MAX(L28:O28)-M28)/(MAX(L28:O28)-MIN(L28:O28)),(M28-MIN(L28:O28))/(MAX(L28:O28)-MIN(L28:O28))))</f>
        <v>1</v>
      </c>
      <c r="AH28" s="0" t="n">
        <f aca="false">IF(MAX(L28:O28)=MIN(L28:O28),0,IF($C$17="custo",(MAX(L28:O28)-N28)/(MAX(L28:O28)-MIN(L28:O28)),(N28-MIN(L28:O28))/(MAX(L28:O28)-MIN(L28:O28))))</f>
        <v>0.624474405725778</v>
      </c>
      <c r="AI28" s="0" t="n">
        <f aca="false">IF(MAX(L28:O28)=MIN(L28:O28),0,IF($C$17="custo",(MAX(L28:O28)-O28)/(MAX(L28:O28)-MIN(L28:O28)),(O28-MIN(L28:O28))/(MAX(L28:O28)-MIN(L28:O28))))</f>
        <v>0</v>
      </c>
      <c r="AJ28" s="0" t="n">
        <f aca="false">IF(MAX(P28:S28)=MIN(P28:S28),0,IF($D$17="custo",(MAX(P28:S28)-P28)/(MAX(P28:S28)-MIN(P28:S28)),(P28-MIN(P28:S28))/(MAX(P28:S28)-MIN(P28:S28))))</f>
        <v>0.323780670584718</v>
      </c>
      <c r="AK28" s="0" t="n">
        <f aca="false">IF(MAX(P28:S28)=MIN(P28:S28),0,IF($D$17="custo",(MAX(P28:S28)-Q28)/(MAX(P28:S28)-MIN(P28:S28)),(Q28-MIN(P28:S28))/(MAX(P28:S28)-MIN(P28:S28))))</f>
        <v>0</v>
      </c>
      <c r="AL28" s="0" t="n">
        <f aca="false">IF(MAX(P28:S28)=MIN(P28:S28),0,IF($D$17="custo",(MAX(P28:S28)-R28)/(MAX(P28:S28)-MIN(P28:S28)),(R28-MIN(P28:S28))/(MAX(P28:S28)-MIN(P28:S28))))</f>
        <v>0.819323541593523</v>
      </c>
      <c r="AM28" s="0" t="n">
        <f aca="false">IF(MAX(P28:S28)=MIN(P28:S28),0,IF($D$17="custo",(MAX(P28:S28)-S28)/(MAX(P28:S28)-MIN(P28:S28)),(S28-MIN(P28:S28))/(MAX(P28:S28)-MIN(P28:S28))))</f>
        <v>1</v>
      </c>
      <c r="AN28" s="0" t="n">
        <f aca="false">IF(MAX(T28:W28)=MIN(T28:W28),0,IF($E$17="custo",(MAX(T28:W28)-T28)/(MAX(T28:W28)-MIN(T28:W28)),(T28-MIN(T28:W28))/(MAX(T28:W28)-MIN(T28:W28))))</f>
        <v>0</v>
      </c>
      <c r="AO28" s="0" t="n">
        <f aca="false">IF(MAX(T28:W28)=MIN(T28:W28),0,IF($E$17="custo",(MAX(T28:W28)-U28)/(MAX(T28:W28)-MIN(T28:W28)),(U28-MIN(T28:W28))/(MAX(T28:W28)-MIN(T28:W28))))</f>
        <v>0.857142857142857</v>
      </c>
      <c r="AP28" s="0" t="n">
        <f aca="false">IF(MAX(T28:W28)=MIN(T28:W28),0,IF($E$17="custo",(MAX(T28:W28)-V28)/(MAX(T28:W28)-MIN(T28:W28)),(V28-MIN(T28:W28))/(MAX(T28:W28)-MIN(T28:W28))))</f>
        <v>0.857142857142857</v>
      </c>
      <c r="AQ28" s="0" t="n">
        <f aca="false">IF(MAX(T28:W28)=MIN(T28:W28),0,IF($E$17="custo",(MAX(T28:W28)-W28)/(MAX(T28:W28)-MIN(T28:W28)),(W28-MIN(T28:W28))/(MAX(T28:W28)-MIN(T28:W28))))</f>
        <v>1</v>
      </c>
      <c r="AR28" s="0" t="n">
        <f aca="false">IF(MAX(X28:AA28)=MIN(X28:AA28),0,IF($F$17="custo",(MAX(X28:AA28)-X28)/(MAX(X28:AA28)-MIN(X28:AA28)),(X28-MIN(X28:AA28))/(MAX(X28:AA28)-MIN(X28:AA28))))</f>
        <v>0</v>
      </c>
      <c r="AS28" s="0" t="n">
        <f aca="false">IF(MAX(X28:AA28)=MIN(X28:AA28),0,IF($F$17="custo",(MAX(X28:AA28)-Y28)/(MAX(X28:AA28)-MIN(X28:AA28)),(Y28-MIN(X28:AA28))/(MAX(X28:AA28)-MIN(X28:AA28))))</f>
        <v>0.59375</v>
      </c>
      <c r="AT28" s="0" t="n">
        <f aca="false">IF(MAX(X28:AA28)=MIN(X28:AA28),0,IF($F$17="custo",(MAX(X28:AA28)-Z28)/(MAX(X28:AA28)-MIN(X28:AA28)),(Z28-MIN(X28:AA28))/(MAX(X28:AA28)-MIN(X28:AA28))))</f>
        <v>0.3125</v>
      </c>
      <c r="AU28" s="0" t="n">
        <f aca="false">IF(MAX(X28:AA28)=MIN(X28:AA28),0,IF($F$17="custo",(MAX(X28:AA28)-AA28)/(MAX(X28:AA28)-MIN(X28:AA28)),(AA28-MIN(X28:AA28))/(MAX(X28:AA28)-MIN(X28:AA28))))</f>
        <v>1</v>
      </c>
      <c r="AV28" s="0" t="n">
        <f aca="false">STDEVP(AB28:AE28)</f>
        <v>0.407886157825796</v>
      </c>
      <c r="AW28" s="0" t="n">
        <f aca="false">STDEVP(AF28:AI28)</f>
        <v>0.357263718349566</v>
      </c>
      <c r="AX28" s="0" t="n">
        <f aca="false">STDEVP(AJ28:AM28)</f>
        <v>0.396201045048348</v>
      </c>
      <c r="AY28" s="0" t="n">
        <f aca="false">STDEVP(AN28:AQ28)</f>
        <v>0.396090589514622</v>
      </c>
      <c r="AZ28" s="0" t="n">
        <f aca="false">STDEVP(AR28:AU28)</f>
        <v>0.368017678541059</v>
      </c>
      <c r="BA28" s="0" t="n">
        <f aca="false">AV28*((1-IFERROR(CORREL(AB28:AE28,AF28:AI28),0))+(1-IFERROR(CORREL(AB28:AE28,AJ28:AM28),0))+(1-IFERROR(CORREL(AB28:AE28,AN28:AQ28),0))+(1-IFERROR(CORREL(AB28:AE28,AR28:AU28),0)))</f>
        <v>1.17139770637547</v>
      </c>
      <c r="BB28" s="0" t="n">
        <f aca="false">AW28*((1-IFERROR(CORREL(AF28:AI28,AB28:AE28),0))+(1-IFERROR(CORREL(AF28:AI28,AJ28:AM28),0))+(1-IFERROR(CORREL(AF28:AI28,AN28:AQ28),0))+(1-IFERROR(CORREL(AF28:AI28,AR28:AU28),0)))</f>
        <v>2.25125691231602</v>
      </c>
      <c r="BC28" s="0" t="n">
        <f aca="false">AX28*((1-IFERROR(CORREL(AJ28:AM28,AB28:AE28),0))+(1-IFERROR(CORREL(AJ28:AM28,AF28:AI28),0))+(1-IFERROR(CORREL(AJ28:AM28,AN28:AQ28),0))+(1-IFERROR(CORREL(AJ28:AM28,AR28:AU28),0)))</f>
        <v>1.20834625085831</v>
      </c>
      <c r="BD28" s="0" t="n">
        <f aca="false">AY28*((1-IFERROR(CORREL(AN28:AQ28,AB28:AE28),0))+(1-IFERROR(CORREL(AN28:AQ28,AF28:AI28),0))+(1-IFERROR(CORREL(AN28:AQ28,AJ28:AM28),0))+(1-IFERROR(CORREL(AN28:AQ28,AR28:AU28),0)))</f>
        <v>0.970962369116821</v>
      </c>
      <c r="BE28" s="0" t="n">
        <f aca="false">AZ28*((1-IFERROR(CORREL(AR28:AU28,AB28:AE28),0))+(1-IFERROR(CORREL(AR28:AU28,AF28:AI28),0))+(1-IFERROR(CORREL(AR28:AU28,AJ28:AM28),0))+(1-IFERROR(CORREL(AR28:AU28,AN28:AQ28),0)))</f>
        <v>1.02041702845014</v>
      </c>
      <c r="BF28" s="0" t="n">
        <f aca="false">IF(SUM(BA28:BE28)&gt;0,BA28/SUM(BA28:BE28),1/5)</f>
        <v>0.176884693890505</v>
      </c>
      <c r="BG28" s="0" t="n">
        <f aca="false">IF(SUM(BA28:BE28)&gt;0,BB28/SUM(BA28:BE28),1/5)</f>
        <v>0.339946789750896</v>
      </c>
      <c r="BH28" s="0" t="n">
        <f aca="false">IF(SUM(BA28:BE28)&gt;0,BC28/SUM(BA28:BE28),1/5)</f>
        <v>0.182464038928468</v>
      </c>
      <c r="BI28" s="0" t="n">
        <f aca="false">IF(SUM(BA28:BE28)&gt;0,BD28/SUM(BA28:BE28),1/5)</f>
        <v>0.146618335092913</v>
      </c>
      <c r="BJ28" s="0" t="n">
        <f aca="false">IF(SUM(BA28:BE28)&gt;0,BE28/SUM(BA28:BE28),1/5)</f>
        <v>0.154086142337218</v>
      </c>
      <c r="BK28" s="0" t="n">
        <f aca="false">BF28*AB28+BG28*AF28+BH28*AJ28+BI28*AN28+BJ28*AR28</f>
        <v>0.288845352183319</v>
      </c>
      <c r="BL28" s="0" t="n">
        <f aca="false">BF28*AC28+BG28*AG28+BH28*AK28+BI28*AO28+BJ28*AS28</f>
        <v>0.557108295414687</v>
      </c>
      <c r="BM28" s="0" t="n">
        <f aca="false">BF28*AD28+BG28*AH28+BH28*AL28+BI28*AP28+BJ28*AT28</f>
        <v>0.677184318778433</v>
      </c>
      <c r="BN28" s="0" t="n">
        <f aca="false">BF28*AE28+BG28*AI28+BH28*AM28+BI28*AQ28+BJ28*AU28</f>
        <v>0.660053210249104</v>
      </c>
      <c r="BO28" s="0" t="n">
        <f aca="false">RANK(BK28,$BK28:$BN28)</f>
        <v>4</v>
      </c>
      <c r="BP28" s="0" t="n">
        <f aca="false">RANK(BL28,$BK28:$BN28)</f>
        <v>3</v>
      </c>
      <c r="BQ28" s="0" t="n">
        <f aca="false">RANK(BM28,$BK28:$BN28)</f>
        <v>1</v>
      </c>
      <c r="BR28" s="0" t="n">
        <f aca="false">RANK(BN28,$BK28:$BN28)</f>
        <v>2</v>
      </c>
    </row>
    <row r="29" customFormat="false" ht="15" hidden="false" customHeight="false" outlineLevel="0" collapsed="false">
      <c r="A29" s="0" t="n">
        <v>6</v>
      </c>
      <c r="B29" s="0" t="n">
        <f aca="false">RANDBETWEEN(1,$B$5)</f>
        <v>2</v>
      </c>
      <c r="C29" s="0" t="n">
        <f aca="false">RANDBETWEEN(1,$B$5)</f>
        <v>6</v>
      </c>
      <c r="D29" s="0" t="n">
        <f aca="false">RANDBETWEEN(1,$B$5)</f>
        <v>4</v>
      </c>
      <c r="E29" s="0" t="n">
        <f aca="false">RANDBETWEEN(1,$B$5)</f>
        <v>2</v>
      </c>
      <c r="F29" s="0" t="n">
        <f aca="false">RANDBETWEEN(1,$B$5)</f>
        <v>3</v>
      </c>
      <c r="G29" s="0" t="n">
        <f aca="false">RANDBETWEEN(1,$B$5)</f>
        <v>3</v>
      </c>
      <c r="H29" s="0" t="n">
        <f aca="true">NORMINV(RAND(),$B$8,$B$13)</f>
        <v>54.458829239098</v>
      </c>
      <c r="I29" s="0" t="n">
        <f aca="true">NORMINV(RAND(),$C$8,$C$13)</f>
        <v>59.2294807335164</v>
      </c>
      <c r="J29" s="0" t="n">
        <f aca="true">NORMINV(RAND(),$D$8,$D$13)</f>
        <v>15.6131032690968</v>
      </c>
      <c r="K29" s="0" t="n">
        <f aca="true">NORMINV(RAND(),$E$8,$E$13)</f>
        <v>3.00767628436347</v>
      </c>
      <c r="L29" s="0" t="n">
        <f aca="true">NORMINV(RAND(),$B$9,$B$14)</f>
        <v>43.9395167103675</v>
      </c>
      <c r="M29" s="0" t="n">
        <f aca="true">NORMINV(RAND(),$C$9,$C$14)</f>
        <v>56.518620401753</v>
      </c>
      <c r="N29" s="0" t="n">
        <f aca="true">NORMINV(RAND(),$D$9,$D$14)</f>
        <v>48.4387891936211</v>
      </c>
      <c r="O29" s="0" t="n">
        <f aca="true">NORMINV(RAND(),$E$9,$E$14)</f>
        <v>24.0801429404236</v>
      </c>
      <c r="P29" s="0" t="n">
        <f aca="true">NORMINV(RAND(),$B$10,$B$15)</f>
        <v>24.3955227962249</v>
      </c>
      <c r="Q29" s="0" t="n">
        <f aca="true">NORMINV(RAND(),$C$10,$C$15)</f>
        <v>29.9717159424301</v>
      </c>
      <c r="R29" s="0" t="n">
        <f aca="true">NORMINV(RAND(),$D$10,$D$15)</f>
        <v>9.90423633056545</v>
      </c>
      <c r="S29" s="0" t="n">
        <f aca="true">NORMINV(RAND(),$E$10,$E$15)</f>
        <v>3.98150855840066</v>
      </c>
      <c r="T29" s="0" t="n">
        <f aca="false">MEDIAN(INDEX(Avaliadores!$B$17:$B$22,$B29),INDEX(Avaliadores!$B$17:$B$22,$C29),INDEX(Avaliadores!$B$17:$B$22,$D29),INDEX(Avaliadores!$B$17:$B$22,$E29),INDEX(Avaliadores!$B$17:$B$22,$F29),INDEX(Avaliadores!$B$17:$B$22,$G29))</f>
        <v>2.91666666666667</v>
      </c>
      <c r="U29" s="0" t="n">
        <f aca="false">MEDIAN(INDEX(Avaliadores!$C$17:$C$22,$B29),INDEX(Avaliadores!$C$17:$C$22,$C29),INDEX(Avaliadores!$C$17:$C$22,$D29),INDEX(Avaliadores!$C$17:$C$22,$E29),INDEX(Avaliadores!$C$17:$C$22,$F29),INDEX(Avaliadores!$C$17:$C$22,$G29))</f>
        <v>5.04166666666667</v>
      </c>
      <c r="V29" s="0" t="n">
        <f aca="false">MEDIAN(INDEX(Avaliadores!$D$17:$D$22,$B29),INDEX(Avaliadores!$D$17:$D$22,$C29),INDEX(Avaliadores!$D$17:$D$22,$D29),INDEX(Avaliadores!$D$17:$D$22,$E29),INDEX(Avaliadores!$D$17:$D$22,$F29),INDEX(Avaliadores!$D$17:$D$22,$G29))</f>
        <v>5.79166666666667</v>
      </c>
      <c r="W29" s="0" t="n">
        <f aca="false">MEDIAN(INDEX(Avaliadores!$E$17:$E$22,$B29),INDEX(Avaliadores!$E$17:$E$22,$C29),INDEX(Avaliadores!$E$17:$E$22,$D29),INDEX(Avaliadores!$E$17:$E$22,$E29),INDEX(Avaliadores!$E$17:$E$22,$F29),INDEX(Avaliadores!$E$17:$E$22,$G29))</f>
        <v>6.04166666666667</v>
      </c>
      <c r="X29" s="0" t="n">
        <f aca="false">MEDIAN(INDEX(Avaliadores!$F$17:$F$22,$B29),INDEX(Avaliadores!$F$17:$F$22,$C29),INDEX(Avaliadores!$F$17:$F$22,$D29),INDEX(Avaliadores!$F$17:$F$22,$E29),INDEX(Avaliadores!$F$17:$F$22,$F29),INDEX(Avaliadores!$F$17:$F$22,$G29))</f>
        <v>2.79166666666667</v>
      </c>
      <c r="Y29" s="0" t="n">
        <f aca="false">MEDIAN(INDEX(Avaliadores!$G$17:$G$22,$B29),INDEX(Avaliadores!$G$17:$G$22,$C29),INDEX(Avaliadores!$G$17:$G$22,$D29),INDEX(Avaliadores!$G$17:$G$22,$E29),INDEX(Avaliadores!$G$17:$G$22,$F29),INDEX(Avaliadores!$G$17:$G$22,$G29))</f>
        <v>5.79166666666667</v>
      </c>
      <c r="Z29" s="0" t="n">
        <f aca="false">MEDIAN(INDEX(Avaliadores!$H$17:$H$22,$B29),INDEX(Avaliadores!$H$17:$H$22,$C29),INDEX(Avaliadores!$H$17:$H$22,$D29),INDEX(Avaliadores!$H$17:$H$22,$E29),INDEX(Avaliadores!$H$17:$H$22,$F29),INDEX(Avaliadores!$H$17:$H$22,$G29))</f>
        <v>3.91666666666667</v>
      </c>
      <c r="AA29" s="0" t="n">
        <f aca="false">MEDIAN(INDEX(Avaliadores!$I$17:$I$22,$B29),INDEX(Avaliadores!$I$17:$I$22,$C29),INDEX(Avaliadores!$I$17:$I$22,$D29),INDEX(Avaliadores!$I$17:$I$22,$E29),INDEX(Avaliadores!$I$17:$I$22,$F29),INDEX(Avaliadores!$I$17:$I$22,$G29))</f>
        <v>6.41666666666667</v>
      </c>
      <c r="AB29" s="0" t="n">
        <f aca="false">IF(MAX(H29:K29)=MIN(H29:K29),0,IF($B$17="custo",(MAX(H29:K29)-H29)/(MAX(H29:K29)-MIN(H29:K29)),(H29-MIN(H29:K29))/(MAX(H29:K29)-MIN(H29:K29))))</f>
        <v>0.0848541156079925</v>
      </c>
      <c r="AC29" s="0" t="n">
        <f aca="false">IF(MAX(H29:K29)=MIN(H29:K29),0,IF($B$17="custo",(MAX(H29:K29)-I29)/(MAX(H29:K29)-MIN(H29:K29)),(I29-MIN(H29:K29))/(MAX(H29:K29)-MIN(H29:K29))))</f>
        <v>0</v>
      </c>
      <c r="AD29" s="0" t="n">
        <f aca="false">IF(MAX(H29:K29)=MIN(H29:K29),0,IF($B$17="custo",(MAX(H29:K29)-J29)/(MAX(H29:K29)-MIN(H29:K29)),(J29-MIN(H29:K29))/(MAX(H29:K29)-MIN(H29:K29))))</f>
        <v>0.775791134627604</v>
      </c>
      <c r="AE29" s="0" t="n">
        <f aca="false">IF(MAX(H29:K29)=MIN(H29:K29),0,IF($B$17="custo",(MAX(H29:K29)-K29)/(MAX(H29:K29)-MIN(H29:K29)),(K29-MIN(H29:K29))/(MAX(H29:K29)-MIN(H29:K29))))</f>
        <v>1</v>
      </c>
      <c r="AF29" s="0" t="n">
        <f aca="false">IF(MAX(L29:O29)=MIN(L29:O29),0,IF($C$17="custo",(MAX(L29:O29)-L29)/(MAX(L29:O29)-MIN(L29:O29)),(L29-MIN(L29:O29))/(MAX(L29:O29)-MIN(L29:O29))))</f>
        <v>0.612216581176435</v>
      </c>
      <c r="AG29" s="0" t="n">
        <f aca="false">IF(MAX(L29:O29)=MIN(L29:O29),0,IF($C$17="custo",(MAX(L29:O29)-M29)/(MAX(L29:O29)-MIN(L29:O29)),(M29-MIN(L29:O29))/(MAX(L29:O29)-MIN(L29:O29))))</f>
        <v>1</v>
      </c>
      <c r="AH29" s="0" t="n">
        <f aca="false">IF(MAX(L29:O29)=MIN(L29:O29),0,IF($C$17="custo",(MAX(L29:O29)-N29)/(MAX(L29:O29)-MIN(L29:O29)),(N29-MIN(L29:O29))/(MAX(L29:O29)-MIN(L29:O29))))</f>
        <v>0.750918297020443</v>
      </c>
      <c r="AI29" s="0" t="n">
        <f aca="false">IF(MAX(L29:O29)=MIN(L29:O29),0,IF($C$17="custo",(MAX(L29:O29)-O29)/(MAX(L29:O29)-MIN(L29:O29)),(O29-MIN(L29:O29))/(MAX(L29:O29)-MIN(L29:O29))))</f>
        <v>0</v>
      </c>
      <c r="AJ29" s="0" t="n">
        <f aca="false">IF(MAX(P29:S29)=MIN(P29:S29),0,IF($D$17="custo",(MAX(P29:S29)-P29)/(MAX(P29:S29)-MIN(P29:S29)),(P29-MIN(P29:S29))/(MAX(P29:S29)-MIN(P29:S29))))</f>
        <v>0.214549774990705</v>
      </c>
      <c r="AK29" s="0" t="n">
        <f aca="false">IF(MAX(P29:S29)=MIN(P29:S29),0,IF($D$17="custo",(MAX(P29:S29)-Q29)/(MAX(P29:S29)-MIN(P29:S29)),(Q29-MIN(P29:S29))/(MAX(P29:S29)-MIN(P29:S29))))</f>
        <v>0</v>
      </c>
      <c r="AL29" s="0" t="n">
        <f aca="false">IF(MAX(P29:S29)=MIN(P29:S29),0,IF($D$17="custo",(MAX(P29:S29)-R29)/(MAX(P29:S29)-MIN(P29:S29)),(R29-MIN(P29:S29))/(MAX(P29:S29)-MIN(P29:S29))))</f>
        <v>0.772116948331694</v>
      </c>
      <c r="AM29" s="0" t="n">
        <f aca="false">IF(MAX(P29:S29)=MIN(P29:S29),0,IF($D$17="custo",(MAX(P29:S29)-S29)/(MAX(P29:S29)-MIN(P29:S29)),(S29-MIN(P29:S29))/(MAX(P29:S29)-MIN(P29:S29))))</f>
        <v>1</v>
      </c>
      <c r="AN29" s="0" t="n">
        <f aca="false">IF(MAX(T29:W29)=MIN(T29:W29),0,IF($E$17="custo",(MAX(T29:W29)-T29)/(MAX(T29:W29)-MIN(T29:W29)),(T29-MIN(T29:W29))/(MAX(T29:W29)-MIN(T29:W29))))</f>
        <v>0</v>
      </c>
      <c r="AO29" s="0" t="n">
        <f aca="false">IF(MAX(T29:W29)=MIN(T29:W29),0,IF($E$17="custo",(MAX(T29:W29)-U29)/(MAX(T29:W29)-MIN(T29:W29)),(U29-MIN(T29:W29))/(MAX(T29:W29)-MIN(T29:W29))))</f>
        <v>0.68</v>
      </c>
      <c r="AP29" s="0" t="n">
        <f aca="false">IF(MAX(T29:W29)=MIN(T29:W29),0,IF($E$17="custo",(MAX(T29:W29)-V29)/(MAX(T29:W29)-MIN(T29:W29)),(V29-MIN(T29:W29))/(MAX(T29:W29)-MIN(T29:W29))))</f>
        <v>0.92</v>
      </c>
      <c r="AQ29" s="0" t="n">
        <f aca="false">IF(MAX(T29:W29)=MIN(T29:W29),0,IF($E$17="custo",(MAX(T29:W29)-W29)/(MAX(T29:W29)-MIN(T29:W29)),(W29-MIN(T29:W29))/(MAX(T29:W29)-MIN(T29:W29))))</f>
        <v>1</v>
      </c>
      <c r="AR29" s="0" t="n">
        <f aca="false">IF(MAX(X29:AA29)=MIN(X29:AA29),0,IF($F$17="custo",(MAX(X29:AA29)-X29)/(MAX(X29:AA29)-MIN(X29:AA29)),(X29-MIN(X29:AA29))/(MAX(X29:AA29)-MIN(X29:AA29))))</f>
        <v>0</v>
      </c>
      <c r="AS29" s="0" t="n">
        <f aca="false">IF(MAX(X29:AA29)=MIN(X29:AA29),0,IF($F$17="custo",(MAX(X29:AA29)-Y29)/(MAX(X29:AA29)-MIN(X29:AA29)),(Y29-MIN(X29:AA29))/(MAX(X29:AA29)-MIN(X29:AA29))))</f>
        <v>0.827586206896552</v>
      </c>
      <c r="AT29" s="0" t="n">
        <f aca="false">IF(MAX(X29:AA29)=MIN(X29:AA29),0,IF($F$17="custo",(MAX(X29:AA29)-Z29)/(MAX(X29:AA29)-MIN(X29:AA29)),(Z29-MIN(X29:AA29))/(MAX(X29:AA29)-MIN(X29:AA29))))</f>
        <v>0.310344827586207</v>
      </c>
      <c r="AU29" s="0" t="n">
        <f aca="false">IF(MAX(X29:AA29)=MIN(X29:AA29),0,IF($F$17="custo",(MAX(X29:AA29)-AA29)/(MAX(X29:AA29)-MIN(X29:AA29)),(AA29-MIN(X29:AA29))/(MAX(X29:AA29)-MIN(X29:AA29))))</f>
        <v>1</v>
      </c>
      <c r="AV29" s="0" t="n">
        <f aca="false">STDEVP(AB29:AE29)</f>
        <v>0.431147283041517</v>
      </c>
      <c r="AW29" s="0" t="n">
        <f aca="false">STDEVP(AF29:AI29)</f>
        <v>0.368302123917919</v>
      </c>
      <c r="AX29" s="0" t="n">
        <f aca="false">STDEVP(AJ29:AM29)</f>
        <v>0.404810147001181</v>
      </c>
      <c r="AY29" s="0" t="n">
        <f aca="false">STDEVP(AN29:AQ29)</f>
        <v>0.393319208785943</v>
      </c>
      <c r="AZ29" s="0" t="n">
        <f aca="false">STDEVP(AR29:AU29)</f>
        <v>0.399538973319189</v>
      </c>
      <c r="BA29" s="0" t="n">
        <f aca="false">AV29*((1-IFERROR(CORREL(AB29:AE29,AF29:AI29),0))+(1-IFERROR(CORREL(AB29:AE29,AJ29:AM29),0))+(1-IFERROR(CORREL(AB29:AE29,AN29:AQ29),0))+(1-IFERROR(CORREL(AB29:AE29,AR29:AU29),0)))</f>
        <v>1.13736533533401</v>
      </c>
      <c r="BB29" s="0" t="n">
        <f aca="false">AW29*((1-IFERROR(CORREL(AF29:AI29,AB29:AE29),0))+(1-IFERROR(CORREL(AF29:AI29,AJ29:AM29),0))+(1-IFERROR(CORREL(AF29:AI29,AN29:AQ29),0))+(1-IFERROR(CORREL(AF29:AI29,AR29:AU29),0)))</f>
        <v>2.2599986647073</v>
      </c>
      <c r="BC29" s="0" t="n">
        <f aca="false">AX29*((1-IFERROR(CORREL(AJ29:AM29,AB29:AE29),0))+(1-IFERROR(CORREL(AJ29:AM29,AF29:AI29),0))+(1-IFERROR(CORREL(AJ29:AM29,AN29:AQ29),0))+(1-IFERROR(CORREL(AJ29:AM29,AR29:AU29),0)))</f>
        <v>1.15375024338086</v>
      </c>
      <c r="BD29" s="0" t="n">
        <f aca="false">AY29*((1-IFERROR(CORREL(AN29:AQ29,AB29:AE29),0))+(1-IFERROR(CORREL(AN29:AQ29,AF29:AI29),0))+(1-IFERROR(CORREL(AN29:AQ29,AJ29:AM29),0))+(1-IFERROR(CORREL(AN29:AQ29,AR29:AU29),0)))</f>
        <v>0.847245066100996</v>
      </c>
      <c r="BE29" s="0" t="n">
        <f aca="false">AZ29*((1-IFERROR(CORREL(AR29:AU29,AB29:AE29),0))+(1-IFERROR(CORREL(AR29:AU29,AF29:AI29),0))+(1-IFERROR(CORREL(AR29:AU29,AJ29:AM29),0))+(1-IFERROR(CORREL(AR29:AU29,AN29:AQ29),0)))</f>
        <v>1.1914541153514</v>
      </c>
      <c r="BF29" s="0" t="n">
        <f aca="false">IF(SUM(BA29:BE29)&gt;0,BA29/SUM(BA29:BE29),1/5)</f>
        <v>0.172594466945118</v>
      </c>
      <c r="BG29" s="0" t="n">
        <f aca="false">IF(SUM(BA29:BE29)&gt;0,BB29/SUM(BA29:BE29),1/5)</f>
        <v>0.342953361346542</v>
      </c>
      <c r="BH29" s="0" t="n">
        <f aca="false">IF(SUM(BA29:BE29)&gt;0,BC29/SUM(BA29:BE29),1/5)</f>
        <v>0.175080866330115</v>
      </c>
      <c r="BI29" s="0" t="n">
        <f aca="false">IF(SUM(BA29:BE29)&gt;0,BD29/SUM(BA29:BE29),1/5)</f>
        <v>0.128568900433949</v>
      </c>
      <c r="BJ29" s="0" t="n">
        <f aca="false">IF(SUM(BA29:BE29)&gt;0,BE29/SUM(BA29:BE29),1/5)</f>
        <v>0.180802404944276</v>
      </c>
      <c r="BK29" s="0" t="n">
        <f aca="false">BF29*AB29+BG29*AF29+BH29*AJ29+BI29*AN29+BJ29*AR29</f>
        <v>0.262170645714312</v>
      </c>
      <c r="BL29" s="0" t="n">
        <f aca="false">BF29*AC29+BG29*AG29+BH29*AK29+BI29*AO29+BJ29*AS29</f>
        <v>0.580009790147235</v>
      </c>
      <c r="BM29" s="0" t="n">
        <f aca="false">BF29*AD29+BG29*AH29+BH29*AL29+BI29*AP29+BJ29*AT29</f>
        <v>0.701004595212495</v>
      </c>
      <c r="BN29" s="0" t="n">
        <f aca="false">BF29*AE29+BG29*AI29+BH29*AM29+BI29*AQ29+BJ29*AU29</f>
        <v>0.657046638653458</v>
      </c>
      <c r="BO29" s="0" t="n">
        <f aca="false">RANK(BK29,$BK29:$BN29)</f>
        <v>4</v>
      </c>
      <c r="BP29" s="0" t="n">
        <f aca="false">RANK(BL29,$BK29:$BN29)</f>
        <v>3</v>
      </c>
      <c r="BQ29" s="0" t="n">
        <f aca="false">RANK(BM29,$BK29:$BN29)</f>
        <v>1</v>
      </c>
      <c r="BR29" s="0" t="n">
        <f aca="false">RANK(BN29,$BK29:$BN29)</f>
        <v>2</v>
      </c>
    </row>
    <row r="30" customFormat="false" ht="15" hidden="false" customHeight="false" outlineLevel="0" collapsed="false">
      <c r="A30" s="0" t="n">
        <v>7</v>
      </c>
      <c r="B30" s="0" t="n">
        <f aca="false">RANDBETWEEN(1,$B$5)</f>
        <v>2</v>
      </c>
      <c r="C30" s="0" t="n">
        <f aca="false">RANDBETWEEN(1,$B$5)</f>
        <v>5</v>
      </c>
      <c r="D30" s="0" t="n">
        <f aca="false">RANDBETWEEN(1,$B$5)</f>
        <v>6</v>
      </c>
      <c r="E30" s="0" t="n">
        <f aca="false">RANDBETWEEN(1,$B$5)</f>
        <v>6</v>
      </c>
      <c r="F30" s="0" t="n">
        <f aca="false">RANDBETWEEN(1,$B$5)</f>
        <v>1</v>
      </c>
      <c r="G30" s="0" t="n">
        <f aca="false">RANDBETWEEN(1,$B$5)</f>
        <v>5</v>
      </c>
      <c r="H30" s="0" t="n">
        <f aca="true">NORMINV(RAND(),$B$8,$B$13)</f>
        <v>53.6953632518986</v>
      </c>
      <c r="I30" s="0" t="n">
        <f aca="true">NORMINV(RAND(),$C$8,$C$13)</f>
        <v>58.8505352683922</v>
      </c>
      <c r="J30" s="0" t="n">
        <f aca="true">NORMINV(RAND(),$D$8,$D$13)</f>
        <v>14.7439405056483</v>
      </c>
      <c r="K30" s="0" t="n">
        <f aca="true">NORMINV(RAND(),$E$8,$E$13)</f>
        <v>2.92044604398953</v>
      </c>
      <c r="L30" s="0" t="n">
        <f aca="true">NORMINV(RAND(),$B$9,$B$14)</f>
        <v>39.8356012858592</v>
      </c>
      <c r="M30" s="0" t="n">
        <f aca="true">NORMINV(RAND(),$C$9,$C$14)</f>
        <v>55.1266554008681</v>
      </c>
      <c r="N30" s="0" t="n">
        <f aca="true">NORMINV(RAND(),$D$9,$D$14)</f>
        <v>47.0694493389168</v>
      </c>
      <c r="O30" s="0" t="n">
        <f aca="true">NORMINV(RAND(),$E$9,$E$14)</f>
        <v>26.936523772296</v>
      </c>
      <c r="P30" s="0" t="n">
        <f aca="true">NORMINV(RAND(),$B$10,$B$15)</f>
        <v>24.6732110150354</v>
      </c>
      <c r="Q30" s="0" t="n">
        <f aca="true">NORMINV(RAND(),$C$10,$C$15)</f>
        <v>28.8542451090182</v>
      </c>
      <c r="R30" s="0" t="n">
        <f aca="true">NORMINV(RAND(),$D$10,$D$15)</f>
        <v>10.0244746813108</v>
      </c>
      <c r="S30" s="0" t="n">
        <f aca="true">NORMINV(RAND(),$E$10,$E$15)</f>
        <v>3.72578021348524</v>
      </c>
      <c r="T30" s="0" t="n">
        <f aca="false">MEDIAN(INDEX(Avaliadores!$B$17:$B$22,$B30),INDEX(Avaliadores!$B$17:$B$22,$C30),INDEX(Avaliadores!$B$17:$B$22,$D30),INDEX(Avaliadores!$B$17:$B$22,$E30),INDEX(Avaliadores!$B$17:$B$22,$F30),INDEX(Avaliadores!$B$17:$B$22,$G30))</f>
        <v>2.29166666666667</v>
      </c>
      <c r="U30" s="0" t="n">
        <f aca="false">MEDIAN(INDEX(Avaliadores!$C$17:$C$22,$B30),INDEX(Avaliadores!$C$17:$C$22,$C30),INDEX(Avaliadores!$C$17:$C$22,$D30),INDEX(Avaliadores!$C$17:$C$22,$E30),INDEX(Avaliadores!$C$17:$C$22,$F30),INDEX(Avaliadores!$C$17:$C$22,$G30))</f>
        <v>5.54166666666667</v>
      </c>
      <c r="V30" s="0" t="n">
        <f aca="false">MEDIAN(INDEX(Avaliadores!$D$17:$D$22,$B30),INDEX(Avaliadores!$D$17:$D$22,$C30),INDEX(Avaliadores!$D$17:$D$22,$D30),INDEX(Avaliadores!$D$17:$D$22,$E30),INDEX(Avaliadores!$D$17:$D$22,$F30),INDEX(Avaliadores!$D$17:$D$22,$G30))</f>
        <v>5.54166666666667</v>
      </c>
      <c r="W30" s="0" t="n">
        <f aca="false">MEDIAN(INDEX(Avaliadores!$E$17:$E$22,$B30),INDEX(Avaliadores!$E$17:$E$22,$C30),INDEX(Avaliadores!$E$17:$E$22,$D30),INDEX(Avaliadores!$E$17:$E$22,$E30),INDEX(Avaliadores!$E$17:$E$22,$F30),INDEX(Avaliadores!$E$17:$E$22,$G30))</f>
        <v>6.54166666666667</v>
      </c>
      <c r="X30" s="0" t="n">
        <f aca="false">MEDIAN(INDEX(Avaliadores!$F$17:$F$22,$B30),INDEX(Avaliadores!$F$17:$F$22,$C30),INDEX(Avaliadores!$F$17:$F$22,$D30),INDEX(Avaliadores!$F$17:$F$22,$E30),INDEX(Avaliadores!$F$17:$F$22,$F30),INDEX(Avaliadores!$F$17:$F$22,$G30))</f>
        <v>2.54166666666667</v>
      </c>
      <c r="Y30" s="0" t="n">
        <f aca="false">MEDIAN(INDEX(Avaliadores!$G$17:$G$22,$B30),INDEX(Avaliadores!$G$17:$G$22,$C30),INDEX(Avaliadores!$G$17:$G$22,$D30),INDEX(Avaliadores!$G$17:$G$22,$E30),INDEX(Avaliadores!$G$17:$G$22,$F30),INDEX(Avaliadores!$G$17:$G$22,$G30))</f>
        <v>5.04166666666667</v>
      </c>
      <c r="Z30" s="0" t="n">
        <f aca="false">MEDIAN(INDEX(Avaliadores!$H$17:$H$22,$B30),INDEX(Avaliadores!$H$17:$H$22,$C30),INDEX(Avaliadores!$H$17:$H$22,$D30),INDEX(Avaliadores!$H$17:$H$22,$E30),INDEX(Avaliadores!$H$17:$H$22,$F30),INDEX(Avaliadores!$H$17:$H$22,$G30))</f>
        <v>4.04166666666667</v>
      </c>
      <c r="AA30" s="0" t="n">
        <f aca="false">MEDIAN(INDEX(Avaliadores!$I$17:$I$22,$B30),INDEX(Avaliadores!$I$17:$I$22,$C30),INDEX(Avaliadores!$I$17:$I$22,$D30),INDEX(Avaliadores!$I$17:$I$22,$E30),INDEX(Avaliadores!$I$17:$I$22,$F30),INDEX(Avaliadores!$I$17:$I$22,$G30))</f>
        <v>6.79166666666667</v>
      </c>
      <c r="AB30" s="0" t="n">
        <f aca="false">IF(MAX(H30:K30)=MIN(H30:K30),0,IF($B$17="custo",(MAX(H30:K30)-H30)/(MAX(H30:K30)-MIN(H30:K30)),(H30-MIN(H30:K30))/(MAX(H30:K30)-MIN(H30:K30))))</f>
        <v>0.0921717109338056</v>
      </c>
      <c r="AC30" s="0" t="n">
        <f aca="false">IF(MAX(H30:K30)=MIN(H30:K30),0,IF($B$17="custo",(MAX(H30:K30)-I30)/(MAX(H30:K30)-MIN(H30:K30)),(I30-MIN(H30:K30))/(MAX(H30:K30)-MIN(H30:K30))))</f>
        <v>0</v>
      </c>
      <c r="AD30" s="0" t="n">
        <f aca="false">IF(MAX(H30:K30)=MIN(H30:K30),0,IF($B$17="custo",(MAX(H30:K30)-J30)/(MAX(H30:K30)-MIN(H30:K30)),(J30-MIN(H30:K30))/(MAX(H30:K30)-MIN(H30:K30))))</f>
        <v>0.788602259971006</v>
      </c>
      <c r="AE30" s="0" t="n">
        <f aca="false">IF(MAX(H30:K30)=MIN(H30:K30),0,IF($B$17="custo",(MAX(H30:K30)-K30)/(MAX(H30:K30)-MIN(H30:K30)),(K30-MIN(H30:K30))/(MAX(H30:K30)-MIN(H30:K30))))</f>
        <v>1</v>
      </c>
      <c r="AF30" s="0" t="n">
        <f aca="false">IF(MAX(L30:O30)=MIN(L30:O30),0,IF($C$17="custo",(MAX(L30:O30)-L30)/(MAX(L30:O30)-MIN(L30:O30)),(L30-MIN(L30:O30))/(MAX(L30:O30)-MIN(L30:O30))))</f>
        <v>0.457574220777648</v>
      </c>
      <c r="AG30" s="0" t="n">
        <f aca="false">IF(MAX(L30:O30)=MIN(L30:O30),0,IF($C$17="custo",(MAX(L30:O30)-M30)/(MAX(L30:O30)-MIN(L30:O30)),(M30-MIN(L30:O30))/(MAX(L30:O30)-MIN(L30:O30))))</f>
        <v>1</v>
      </c>
      <c r="AH30" s="0" t="n">
        <f aca="false">IF(MAX(L30:O30)=MIN(L30:O30),0,IF($C$17="custo",(MAX(L30:O30)-N30)/(MAX(L30:O30)-MIN(L30:O30)),(N30-MIN(L30:O30))/(MAX(L30:O30)-MIN(L30:O30))))</f>
        <v>0.714183453695373</v>
      </c>
      <c r="AI30" s="0" t="n">
        <f aca="false">IF(MAX(L30:O30)=MIN(L30:O30),0,IF($C$17="custo",(MAX(L30:O30)-O30)/(MAX(L30:O30)-MIN(L30:O30)),(O30-MIN(L30:O30))/(MAX(L30:O30)-MIN(L30:O30))))</f>
        <v>0</v>
      </c>
      <c r="AJ30" s="0" t="n">
        <f aca="false">IF(MAX(P30:S30)=MIN(P30:S30),0,IF($D$17="custo",(MAX(P30:S30)-P30)/(MAX(P30:S30)-MIN(P30:S30)),(P30-MIN(P30:S30))/(MAX(P30:S30)-MIN(P30:S30))))</f>
        <v>0.166386371446276</v>
      </c>
      <c r="AK30" s="0" t="n">
        <f aca="false">IF(MAX(P30:S30)=MIN(P30:S30),0,IF($D$17="custo",(MAX(P30:S30)-Q30)/(MAX(P30:S30)-MIN(P30:S30)),(Q30-MIN(P30:S30))/(MAX(P30:S30)-MIN(P30:S30))))</f>
        <v>0</v>
      </c>
      <c r="AL30" s="0" t="n">
        <f aca="false">IF(MAX(P30:S30)=MIN(P30:S30),0,IF($D$17="custo",(MAX(P30:S30)-R30)/(MAX(P30:S30)-MIN(P30:S30)),(R30-MIN(P30:S30))/(MAX(P30:S30)-MIN(P30:S30))))</f>
        <v>0.749340260377575</v>
      </c>
      <c r="AM30" s="0" t="n">
        <f aca="false">IF(MAX(P30:S30)=MIN(P30:S30),0,IF($D$17="custo",(MAX(P30:S30)-S30)/(MAX(P30:S30)-MIN(P30:S30)),(S30-MIN(P30:S30))/(MAX(P30:S30)-MIN(P30:S30))))</f>
        <v>1</v>
      </c>
      <c r="AN30" s="0" t="n">
        <f aca="false">IF(MAX(T30:W30)=MIN(T30:W30),0,IF($E$17="custo",(MAX(T30:W30)-T30)/(MAX(T30:W30)-MIN(T30:W30)),(T30-MIN(T30:W30))/(MAX(T30:W30)-MIN(T30:W30))))</f>
        <v>0</v>
      </c>
      <c r="AO30" s="0" t="n">
        <f aca="false">IF(MAX(T30:W30)=MIN(T30:W30),0,IF($E$17="custo",(MAX(T30:W30)-U30)/(MAX(T30:W30)-MIN(T30:W30)),(U30-MIN(T30:W30))/(MAX(T30:W30)-MIN(T30:W30))))</f>
        <v>0.764705882352941</v>
      </c>
      <c r="AP30" s="0" t="n">
        <f aca="false">IF(MAX(T30:W30)=MIN(T30:W30),0,IF($E$17="custo",(MAX(T30:W30)-V30)/(MAX(T30:W30)-MIN(T30:W30)),(V30-MIN(T30:W30))/(MAX(T30:W30)-MIN(T30:W30))))</f>
        <v>0.764705882352941</v>
      </c>
      <c r="AQ30" s="0" t="n">
        <f aca="false">IF(MAX(T30:W30)=MIN(T30:W30),0,IF($E$17="custo",(MAX(T30:W30)-W30)/(MAX(T30:W30)-MIN(T30:W30)),(W30-MIN(T30:W30))/(MAX(T30:W30)-MIN(T30:W30))))</f>
        <v>1</v>
      </c>
      <c r="AR30" s="0" t="n">
        <f aca="false">IF(MAX(X30:AA30)=MIN(X30:AA30),0,IF($F$17="custo",(MAX(X30:AA30)-X30)/(MAX(X30:AA30)-MIN(X30:AA30)),(X30-MIN(X30:AA30))/(MAX(X30:AA30)-MIN(X30:AA30))))</f>
        <v>0</v>
      </c>
      <c r="AS30" s="0" t="n">
        <f aca="false">IF(MAX(X30:AA30)=MIN(X30:AA30),0,IF($F$17="custo",(MAX(X30:AA30)-Y30)/(MAX(X30:AA30)-MIN(X30:AA30)),(Y30-MIN(X30:AA30))/(MAX(X30:AA30)-MIN(X30:AA30))))</f>
        <v>0.588235294117647</v>
      </c>
      <c r="AT30" s="0" t="n">
        <f aca="false">IF(MAX(X30:AA30)=MIN(X30:AA30),0,IF($F$17="custo",(MAX(X30:AA30)-Z30)/(MAX(X30:AA30)-MIN(X30:AA30)),(Z30-MIN(X30:AA30))/(MAX(X30:AA30)-MIN(X30:AA30))))</f>
        <v>0.352941176470588</v>
      </c>
      <c r="AU30" s="0" t="n">
        <f aca="false">IF(MAX(X30:AA30)=MIN(X30:AA30),0,IF($F$17="custo",(MAX(X30:AA30)-AA30)/(MAX(X30:AA30)-MIN(X30:AA30)),(AA30-MIN(X30:AA30))/(MAX(X30:AA30)-MIN(X30:AA30))))</f>
        <v>1</v>
      </c>
      <c r="AV30" s="0" t="n">
        <f aca="false">STDEVP(AB30:AE30)</f>
        <v>0.431874248572307</v>
      </c>
      <c r="AW30" s="0" t="n">
        <f aca="false">STDEVP(AF30:AI30)</f>
        <v>0.367525279366742</v>
      </c>
      <c r="AX30" s="0" t="n">
        <f aca="false">STDEVP(AJ30:AM30)</f>
        <v>0.409784430663246</v>
      </c>
      <c r="AY30" s="0" t="n">
        <f aca="false">STDEVP(AN30:AQ30)</f>
        <v>0.377514636852748</v>
      </c>
      <c r="AZ30" s="0" t="n">
        <f aca="false">STDEVP(AR30:AU30)</f>
        <v>0.363506091009067</v>
      </c>
      <c r="BA30" s="0" t="n">
        <f aca="false">AV30*((1-IFERROR(CORREL(AB30:AE30,AF30:AI30),0))+(1-IFERROR(CORREL(AB30:AE30,AJ30:AM30),0))+(1-IFERROR(CORREL(AB30:AE30,AN30:AQ30),0))+(1-IFERROR(CORREL(AB30:AE30,AR30:AU30),0)))</f>
        <v>1.05447002968806</v>
      </c>
      <c r="BB30" s="0" t="n">
        <f aca="false">AW30*((1-IFERROR(CORREL(AF30:AI30,AB30:AE30),0))+(1-IFERROR(CORREL(AF30:AI30,AJ30:AM30),0))+(1-IFERROR(CORREL(AF30:AI30,AN30:AQ30),0))+(1-IFERROR(CORREL(AF30:AI30,AR30:AU30),0)))</f>
        <v>2.16069144782456</v>
      </c>
      <c r="BC30" s="0" t="n">
        <f aca="false">AX30*((1-IFERROR(CORREL(AJ30:AM30,AB30:AE30),0))+(1-IFERROR(CORREL(AJ30:AM30,AF30:AI30),0))+(1-IFERROR(CORREL(AJ30:AM30,AN30:AQ30),0))+(1-IFERROR(CORREL(AJ30:AM30,AR30:AU30),0)))</f>
        <v>1.05272407683942</v>
      </c>
      <c r="BD30" s="0" t="n">
        <f aca="false">AY30*((1-IFERROR(CORREL(AN30:AQ30,AB30:AE30),0))+(1-IFERROR(CORREL(AN30:AQ30,AF30:AI30),0))+(1-IFERROR(CORREL(AN30:AQ30,AJ30:AM30),0))+(1-IFERROR(CORREL(AN30:AQ30,AR30:AU30),0)))</f>
        <v>0.753924474699107</v>
      </c>
      <c r="BE30" s="0" t="n">
        <f aca="false">AZ30*((1-IFERROR(CORREL(AR30:AU30,AB30:AE30),0))+(1-IFERROR(CORREL(AR30:AU30,AF30:AI30),0))+(1-IFERROR(CORREL(AR30:AU30,AJ30:AM30),0))+(1-IFERROR(CORREL(AR30:AU30,AN30:AQ30),0)))</f>
        <v>0.857511756307792</v>
      </c>
      <c r="BF30" s="0" t="n">
        <f aca="false">IF(SUM(BA30:BE30)&gt;0,BA30/SUM(BA30:BE30),1/5)</f>
        <v>0.179352324670163</v>
      </c>
      <c r="BG30" s="0" t="n">
        <f aca="false">IF(SUM(BA30:BE30)&gt;0,BB30/SUM(BA30:BE30),1/5)</f>
        <v>0.367506921156322</v>
      </c>
      <c r="BH30" s="0" t="n">
        <f aca="false">IF(SUM(BA30:BE30)&gt;0,BC30/SUM(BA30:BE30),1/5)</f>
        <v>0.179055359660869</v>
      </c>
      <c r="BI30" s="0" t="n">
        <f aca="false">IF(SUM(BA30:BE30)&gt;0,BD30/SUM(BA30:BE30),1/5)</f>
        <v>0.128233238836591</v>
      </c>
      <c r="BJ30" s="0" t="n">
        <f aca="false">IF(SUM(BA30:BE30)&gt;0,BE30/SUM(BA30:BE30),1/5)</f>
        <v>0.145852155676055</v>
      </c>
      <c r="BK30" s="0" t="n">
        <f aca="false">BF30*AB30+BG30*AF30+BH30*AJ30+BI30*AN30+BJ30*AR30</f>
        <v>0.214485275285281</v>
      </c>
      <c r="BL30" s="0" t="n">
        <f aca="false">BF30*AC30+BG30*AG30+BH30*AK30+BI30*AO30+BJ30*AS30</f>
        <v>0.55136301889963</v>
      </c>
      <c r="BM30" s="0" t="n">
        <f aca="false">BF30*AD30+BG30*AH30+BH30*AL30+BI30*AP30+BJ30*AT30</f>
        <v>0.687616344071184</v>
      </c>
      <c r="BN30" s="0" t="n">
        <f aca="false">BF30*AE30+BG30*AI30+BH30*AM30+BI30*AQ30+BJ30*AU30</f>
        <v>0.632493078843678</v>
      </c>
      <c r="BO30" s="0" t="n">
        <f aca="false">RANK(BK30,$BK30:$BN30)</f>
        <v>4</v>
      </c>
      <c r="BP30" s="0" t="n">
        <f aca="false">RANK(BL30,$BK30:$BN30)</f>
        <v>3</v>
      </c>
      <c r="BQ30" s="0" t="n">
        <f aca="false">RANK(BM30,$BK30:$BN30)</f>
        <v>1</v>
      </c>
      <c r="BR30" s="0" t="n">
        <f aca="false">RANK(BN30,$BK30:$BN30)</f>
        <v>2</v>
      </c>
    </row>
    <row r="31" customFormat="false" ht="15" hidden="false" customHeight="false" outlineLevel="0" collapsed="false">
      <c r="A31" s="0" t="n">
        <v>8</v>
      </c>
      <c r="B31" s="0" t="n">
        <f aca="false">RANDBETWEEN(1,$B$5)</f>
        <v>3</v>
      </c>
      <c r="C31" s="0" t="n">
        <f aca="false">RANDBETWEEN(1,$B$5)</f>
        <v>1</v>
      </c>
      <c r="D31" s="0" t="n">
        <f aca="false">RANDBETWEEN(1,$B$5)</f>
        <v>1</v>
      </c>
      <c r="E31" s="0" t="n">
        <f aca="false">RANDBETWEEN(1,$B$5)</f>
        <v>1</v>
      </c>
      <c r="F31" s="0" t="n">
        <f aca="false">RANDBETWEEN(1,$B$5)</f>
        <v>1</v>
      </c>
      <c r="G31" s="0" t="n">
        <f aca="false">RANDBETWEEN(1,$B$5)</f>
        <v>3</v>
      </c>
      <c r="H31" s="0" t="n">
        <f aca="true">NORMINV(RAND(),$B$8,$B$13)</f>
        <v>48.282428628224</v>
      </c>
      <c r="I31" s="0" t="n">
        <f aca="true">NORMINV(RAND(),$C$8,$C$13)</f>
        <v>79.1520252764187</v>
      </c>
      <c r="J31" s="0" t="n">
        <f aca="true">NORMINV(RAND(),$D$8,$D$13)</f>
        <v>15.1618074539463</v>
      </c>
      <c r="K31" s="0" t="n">
        <f aca="true">NORMINV(RAND(),$E$8,$E$13)</f>
        <v>3.47817758817714</v>
      </c>
      <c r="L31" s="0" t="n">
        <f aca="true">NORMINV(RAND(),$B$9,$B$14)</f>
        <v>51.8684865045795</v>
      </c>
      <c r="M31" s="0" t="n">
        <f aca="true">NORMINV(RAND(),$C$9,$C$14)</f>
        <v>52.9588849488347</v>
      </c>
      <c r="N31" s="0" t="n">
        <f aca="true">NORMINV(RAND(),$D$9,$D$14)</f>
        <v>52.2981887488698</v>
      </c>
      <c r="O31" s="0" t="n">
        <f aca="true">NORMINV(RAND(),$E$9,$E$14)</f>
        <v>24.3746705871377</v>
      </c>
      <c r="P31" s="0" t="n">
        <f aca="true">NORMINV(RAND(),$B$10,$B$15)</f>
        <v>26.1111950439794</v>
      </c>
      <c r="Q31" s="0" t="n">
        <f aca="true">NORMINV(RAND(),$C$10,$C$15)</f>
        <v>30.4269296831061</v>
      </c>
      <c r="R31" s="0" t="n">
        <f aca="true">NORMINV(RAND(),$D$10,$D$15)</f>
        <v>9.46130211475998</v>
      </c>
      <c r="S31" s="0" t="n">
        <f aca="true">NORMINV(RAND(),$E$10,$E$15)</f>
        <v>4.21724810498163</v>
      </c>
      <c r="T31" s="0" t="n">
        <f aca="false">MEDIAN(INDEX(Avaliadores!$B$17:$B$22,$B31),INDEX(Avaliadores!$B$17:$B$22,$C31),INDEX(Avaliadores!$B$17:$B$22,$D31),INDEX(Avaliadores!$B$17:$B$22,$E31),INDEX(Avaliadores!$B$17:$B$22,$F31),INDEX(Avaliadores!$B$17:$B$22,$G31))</f>
        <v>2.04166666666667</v>
      </c>
      <c r="U31" s="0" t="n">
        <f aca="false">MEDIAN(INDEX(Avaliadores!$C$17:$C$22,$B31),INDEX(Avaliadores!$C$17:$C$22,$C31),INDEX(Avaliadores!$C$17:$C$22,$D31),INDEX(Avaliadores!$C$17:$C$22,$E31),INDEX(Avaliadores!$C$17:$C$22,$F31),INDEX(Avaliadores!$C$17:$C$22,$G31))</f>
        <v>4.04166666666667</v>
      </c>
      <c r="V31" s="0" t="n">
        <f aca="false">MEDIAN(INDEX(Avaliadores!$D$17:$D$22,$B31),INDEX(Avaliadores!$D$17:$D$22,$C31),INDEX(Avaliadores!$D$17:$D$22,$D31),INDEX(Avaliadores!$D$17:$D$22,$E31),INDEX(Avaliadores!$D$17:$D$22,$F31),INDEX(Avaliadores!$D$17:$D$22,$G31))</f>
        <v>7.04166666666667</v>
      </c>
      <c r="W31" s="0" t="n">
        <f aca="false">MEDIAN(INDEX(Avaliadores!$E$17:$E$22,$B31),INDEX(Avaliadores!$E$17:$E$22,$C31),INDEX(Avaliadores!$E$17:$E$22,$D31),INDEX(Avaliadores!$E$17:$E$22,$E31),INDEX(Avaliadores!$E$17:$E$22,$F31),INDEX(Avaliadores!$E$17:$E$22,$G31))</f>
        <v>7.04166666666667</v>
      </c>
      <c r="X31" s="0" t="n">
        <f aca="false">MEDIAN(INDEX(Avaliadores!$F$17:$F$22,$B31),INDEX(Avaliadores!$F$17:$F$22,$C31),INDEX(Avaliadores!$F$17:$F$22,$D31),INDEX(Avaliadores!$F$17:$F$22,$E31),INDEX(Avaliadores!$F$17:$F$22,$F31),INDEX(Avaliadores!$F$17:$F$22,$G31))</f>
        <v>2.04166666666667</v>
      </c>
      <c r="Y31" s="0" t="n">
        <f aca="false">MEDIAN(INDEX(Avaliadores!$G$17:$G$22,$B31),INDEX(Avaliadores!$G$17:$G$22,$C31),INDEX(Avaliadores!$G$17:$G$22,$D31),INDEX(Avaliadores!$G$17:$G$22,$E31),INDEX(Avaliadores!$G$17:$G$22,$F31),INDEX(Avaliadores!$G$17:$G$22,$G31))</f>
        <v>5.04166666666667</v>
      </c>
      <c r="Z31" s="0" t="n">
        <f aca="false">MEDIAN(INDEX(Avaliadores!$H$17:$H$22,$B31),INDEX(Avaliadores!$H$17:$H$22,$C31),INDEX(Avaliadores!$H$17:$H$22,$D31),INDEX(Avaliadores!$H$17:$H$22,$E31),INDEX(Avaliadores!$H$17:$H$22,$F31),INDEX(Avaliadores!$H$17:$H$22,$G31))</f>
        <v>4.04166666666667</v>
      </c>
      <c r="AA31" s="0" t="n">
        <f aca="false">MEDIAN(INDEX(Avaliadores!$I$17:$I$22,$B31),INDEX(Avaliadores!$I$17:$I$22,$C31),INDEX(Avaliadores!$I$17:$I$22,$D31),INDEX(Avaliadores!$I$17:$I$22,$E31),INDEX(Avaliadores!$I$17:$I$22,$F31),INDEX(Avaliadores!$I$17:$I$22,$G31))</f>
        <v>7.04166666666667</v>
      </c>
      <c r="AB31" s="0" t="n">
        <f aca="false">IF(MAX(H31:K31)=MIN(H31:K31),0,IF($B$17="custo",(MAX(H31:K31)-H31)/(MAX(H31:K31)-MIN(H31:K31)),(H31-MIN(H31:K31))/(MAX(H31:K31)-MIN(H31:K31))))</f>
        <v>0.40792952375529</v>
      </c>
      <c r="AC31" s="0" t="n">
        <f aca="false">IF(MAX(H31:K31)=MIN(H31:K31),0,IF($B$17="custo",(MAX(H31:K31)-I31)/(MAX(H31:K31)-MIN(H31:K31)),(I31-MIN(H31:K31))/(MAX(H31:K31)-MIN(H31:K31))))</f>
        <v>0</v>
      </c>
      <c r="AD31" s="0" t="n">
        <f aca="false">IF(MAX(H31:K31)=MIN(H31:K31),0,IF($B$17="custo",(MAX(H31:K31)-J31)/(MAX(H31:K31)-MIN(H31:K31)),(J31-MIN(H31:K31))/(MAX(H31:K31)-MIN(H31:K31))))</f>
        <v>0.845605447288699</v>
      </c>
      <c r="AE31" s="0" t="n">
        <f aca="false">IF(MAX(H31:K31)=MIN(H31:K31),0,IF($B$17="custo",(MAX(H31:K31)-K31)/(MAX(H31:K31)-MIN(H31:K31)),(K31-MIN(H31:K31))/(MAX(H31:K31)-MIN(H31:K31))))</f>
        <v>1</v>
      </c>
      <c r="AF31" s="0" t="n">
        <f aca="false">IF(MAX(L31:O31)=MIN(L31:O31),0,IF($C$17="custo",(MAX(L31:O31)-L31)/(MAX(L31:O31)-MIN(L31:O31)),(L31-MIN(L31:O31))/(MAX(L31:O31)-MIN(L31:O31))))</f>
        <v>0.961853125278954</v>
      </c>
      <c r="AG31" s="0" t="n">
        <f aca="false">IF(MAX(L31:O31)=MIN(L31:O31),0,IF($C$17="custo",(MAX(L31:O31)-M31)/(MAX(L31:O31)-MIN(L31:O31)),(M31-MIN(L31:O31))/(MAX(L31:O31)-MIN(L31:O31))))</f>
        <v>1</v>
      </c>
      <c r="AH31" s="0" t="n">
        <f aca="false">IF(MAX(L31:O31)=MIN(L31:O31),0,IF($C$17="custo",(MAX(L31:O31)-N31)/(MAX(L31:O31)-MIN(L31:O31)),(N31-MIN(L31:O31))/(MAX(L31:O31)-MIN(L31:O31))))</f>
        <v>0.976885976588172</v>
      </c>
      <c r="AI31" s="0" t="n">
        <f aca="false">IF(MAX(L31:O31)=MIN(L31:O31),0,IF($C$17="custo",(MAX(L31:O31)-O31)/(MAX(L31:O31)-MIN(L31:O31)),(O31-MIN(L31:O31))/(MAX(L31:O31)-MIN(L31:O31))))</f>
        <v>0</v>
      </c>
      <c r="AJ31" s="0" t="n">
        <f aca="false">IF(MAX(P31:S31)=MIN(P31:S31),0,IF($D$17="custo",(MAX(P31:S31)-P31)/(MAX(P31:S31)-MIN(P31:S31)),(P31-MIN(P31:S31))/(MAX(P31:S31)-MIN(P31:S31))))</f>
        <v>0.164661849334663</v>
      </c>
      <c r="AK31" s="0" t="n">
        <f aca="false">IF(MAX(P31:S31)=MIN(P31:S31),0,IF($D$17="custo",(MAX(P31:S31)-Q31)/(MAX(P31:S31)-MIN(P31:S31)),(Q31-MIN(P31:S31))/(MAX(P31:S31)-MIN(P31:S31))))</f>
        <v>0</v>
      </c>
      <c r="AL31" s="0" t="n">
        <f aca="false">IF(MAX(P31:S31)=MIN(P31:S31),0,IF($D$17="custo",(MAX(P31:S31)-R31)/(MAX(P31:S31)-MIN(P31:S31)),(R31-MIN(P31:S31))/(MAX(P31:S31)-MIN(P31:S31))))</f>
        <v>0.799919201835889</v>
      </c>
      <c r="AM31" s="0" t="n">
        <f aca="false">IF(MAX(P31:S31)=MIN(P31:S31),0,IF($D$17="custo",(MAX(P31:S31)-S31)/(MAX(P31:S31)-MIN(P31:S31)),(S31-MIN(P31:S31))/(MAX(P31:S31)-MIN(P31:S31))))</f>
        <v>1</v>
      </c>
      <c r="AN31" s="0" t="n">
        <f aca="false">IF(MAX(T31:W31)=MIN(T31:W31),0,IF($E$17="custo",(MAX(T31:W31)-T31)/(MAX(T31:W31)-MIN(T31:W31)),(T31-MIN(T31:W31))/(MAX(T31:W31)-MIN(T31:W31))))</f>
        <v>0</v>
      </c>
      <c r="AO31" s="0" t="n">
        <f aca="false">IF(MAX(T31:W31)=MIN(T31:W31),0,IF($E$17="custo",(MAX(T31:W31)-U31)/(MAX(T31:W31)-MIN(T31:W31)),(U31-MIN(T31:W31))/(MAX(T31:W31)-MIN(T31:W31))))</f>
        <v>0.4</v>
      </c>
      <c r="AP31" s="0" t="n">
        <f aca="false">IF(MAX(T31:W31)=MIN(T31:W31),0,IF($E$17="custo",(MAX(T31:W31)-V31)/(MAX(T31:W31)-MIN(T31:W31)),(V31-MIN(T31:W31))/(MAX(T31:W31)-MIN(T31:W31))))</f>
        <v>1</v>
      </c>
      <c r="AQ31" s="0" t="n">
        <f aca="false">IF(MAX(T31:W31)=MIN(T31:W31),0,IF($E$17="custo",(MAX(T31:W31)-W31)/(MAX(T31:W31)-MIN(T31:W31)),(W31-MIN(T31:W31))/(MAX(T31:W31)-MIN(T31:W31))))</f>
        <v>1</v>
      </c>
      <c r="AR31" s="0" t="n">
        <f aca="false">IF(MAX(X31:AA31)=MIN(X31:AA31),0,IF($F$17="custo",(MAX(X31:AA31)-X31)/(MAX(X31:AA31)-MIN(X31:AA31)),(X31-MIN(X31:AA31))/(MAX(X31:AA31)-MIN(X31:AA31))))</f>
        <v>0</v>
      </c>
      <c r="AS31" s="0" t="n">
        <f aca="false">IF(MAX(X31:AA31)=MIN(X31:AA31),0,IF($F$17="custo",(MAX(X31:AA31)-Y31)/(MAX(X31:AA31)-MIN(X31:AA31)),(Y31-MIN(X31:AA31))/(MAX(X31:AA31)-MIN(X31:AA31))))</f>
        <v>0.6</v>
      </c>
      <c r="AT31" s="0" t="n">
        <f aca="false">IF(MAX(X31:AA31)=MIN(X31:AA31),0,IF($F$17="custo",(MAX(X31:AA31)-Z31)/(MAX(X31:AA31)-MIN(X31:AA31)),(Z31-MIN(X31:AA31))/(MAX(X31:AA31)-MIN(X31:AA31))))</f>
        <v>0.4</v>
      </c>
      <c r="AU31" s="0" t="n">
        <f aca="false">IF(MAX(X31:AA31)=MIN(X31:AA31),0,IF($F$17="custo",(MAX(X31:AA31)-AA31)/(MAX(X31:AA31)-MIN(X31:AA31)),(AA31-MIN(X31:AA31))/(MAX(X31:AA31)-MIN(X31:AA31))))</f>
        <v>1</v>
      </c>
      <c r="AV31" s="0" t="n">
        <f aca="false">STDEVP(AB31:AE31)</f>
        <v>0.391104238792544</v>
      </c>
      <c r="AW31" s="0" t="n">
        <f aca="false">STDEVP(AF31:AI31)</f>
        <v>0.424388020758367</v>
      </c>
      <c r="AX31" s="0" t="n">
        <f aca="false">STDEVP(AJ31:AM31)</f>
        <v>0.418953928683536</v>
      </c>
      <c r="AY31" s="0" t="n">
        <f aca="false">STDEVP(AN31:AQ31)</f>
        <v>0.424264068711929</v>
      </c>
      <c r="AZ31" s="0" t="n">
        <f aca="false">STDEVP(AR31:AU31)</f>
        <v>0.360555127546399</v>
      </c>
      <c r="BA31" s="0" t="n">
        <f aca="false">AV31*((1-IFERROR(CORREL(AB31:AE31,AF31:AI31),0))+(1-IFERROR(CORREL(AB31:AE31,AJ31:AM31),0))+(1-IFERROR(CORREL(AB31:AE31,AN31:AQ31),0))+(1-IFERROR(CORREL(AB31:AE31,AR31:AU31),0)))</f>
        <v>1.00457181766441</v>
      </c>
      <c r="BB31" s="0" t="n">
        <f aca="false">AW31*((1-IFERROR(CORREL(AF31:AI31,AB31:AE31),0))+(1-IFERROR(CORREL(AF31:AI31,AJ31:AM31),0))+(1-IFERROR(CORREL(AF31:AI31,AN31:AQ31),0))+(1-IFERROR(CORREL(AF31:AI31,AR31:AU31),0)))</f>
        <v>2.83701952138515</v>
      </c>
      <c r="BC31" s="0" t="n">
        <f aca="false">AX31*((1-IFERROR(CORREL(AJ31:AM31,AB31:AE31),0))+(1-IFERROR(CORREL(AJ31:AM31,AF31:AI31),0))+(1-IFERROR(CORREL(AJ31:AM31,AN31:AQ31),0))+(1-IFERROR(CORREL(AJ31:AM31,AR31:AU31),0)))</f>
        <v>0.965240447367924</v>
      </c>
      <c r="BD31" s="0" t="n">
        <f aca="false">AY31*((1-IFERROR(CORREL(AN31:AQ31,AB31:AE31),0))+(1-IFERROR(CORREL(AN31:AQ31,AF31:AI31),0))+(1-IFERROR(CORREL(AN31:AQ31,AJ31:AM31),0))+(1-IFERROR(CORREL(AN31:AQ31,AR31:AU31),0)))</f>
        <v>0.933457358817462</v>
      </c>
      <c r="BE31" s="0" t="n">
        <f aca="false">AZ31*((1-IFERROR(CORREL(AR31:AU31,AB31:AE31),0))+(1-IFERROR(CORREL(AR31:AU31,AF31:AI31),0))+(1-IFERROR(CORREL(AR31:AU31,AJ31:AM31),0))+(1-IFERROR(CORREL(AR31:AU31,AN31:AQ31),0)))</f>
        <v>1.12821420663453</v>
      </c>
      <c r="BF31" s="0" t="n">
        <f aca="false">IF(SUM(BA31:BE31)&gt;0,BA31/SUM(BA31:BE31),1/5)</f>
        <v>0.146257745858271</v>
      </c>
      <c r="BG31" s="0" t="n">
        <f aca="false">IF(SUM(BA31:BE31)&gt;0,BB31/SUM(BA31:BE31),1/5)</f>
        <v>0.413047701376307</v>
      </c>
      <c r="BH31" s="0" t="n">
        <f aca="false">IF(SUM(BA31:BE31)&gt;0,BC31/SUM(BA31:BE31),1/5)</f>
        <v>0.140531408069445</v>
      </c>
      <c r="BI31" s="0" t="n">
        <f aca="false">IF(SUM(BA31:BE31)&gt;0,BD31/SUM(BA31:BE31),1/5)</f>
        <v>0.135904040661695</v>
      </c>
      <c r="BJ31" s="0" t="n">
        <f aca="false">IF(SUM(BA31:BE31)&gt;0,BE31/SUM(BA31:BE31),1/5)</f>
        <v>0.16425910403428</v>
      </c>
      <c r="BK31" s="0" t="n">
        <f aca="false">BF31*AB31+BG31*AF31+BH31*AJ31+BI31*AN31+BJ31*AR31</f>
        <v>0.480094236613895</v>
      </c>
      <c r="BL31" s="0" t="n">
        <f aca="false">BF31*AC31+BG31*AG31+BH31*AK31+BI31*AO31+BJ31*AS31</f>
        <v>0.565964780061554</v>
      </c>
      <c r="BM31" s="0" t="n">
        <f aca="false">BF31*AD31+BG31*AH31+BH31*AL31+BI31*AP31+BJ31*AT31</f>
        <v>0.841198307793606</v>
      </c>
      <c r="BN31" s="0" t="n">
        <f aca="false">BF31*AE31+BG31*AI31+BH31*AM31+BI31*AQ31+BJ31*AU31</f>
        <v>0.586952298623693</v>
      </c>
      <c r="BO31" s="0" t="n">
        <f aca="false">RANK(BK31,$BK31:$BN31)</f>
        <v>4</v>
      </c>
      <c r="BP31" s="0" t="n">
        <f aca="false">RANK(BL31,$BK31:$BN31)</f>
        <v>3</v>
      </c>
      <c r="BQ31" s="0" t="n">
        <f aca="false">RANK(BM31,$BK31:$BN31)</f>
        <v>1</v>
      </c>
      <c r="BR31" s="0" t="n">
        <f aca="false">RANK(BN31,$BK31:$BN31)</f>
        <v>2</v>
      </c>
    </row>
    <row r="32" customFormat="false" ht="15" hidden="false" customHeight="false" outlineLevel="0" collapsed="false">
      <c r="A32" s="0" t="n">
        <v>9</v>
      </c>
      <c r="B32" s="0" t="n">
        <f aca="false">RANDBETWEEN(1,$B$5)</f>
        <v>5</v>
      </c>
      <c r="C32" s="0" t="n">
        <f aca="false">RANDBETWEEN(1,$B$5)</f>
        <v>3</v>
      </c>
      <c r="D32" s="0" t="n">
        <f aca="false">RANDBETWEEN(1,$B$5)</f>
        <v>3</v>
      </c>
      <c r="E32" s="0" t="n">
        <f aca="false">RANDBETWEEN(1,$B$5)</f>
        <v>3</v>
      </c>
      <c r="F32" s="0" t="n">
        <f aca="false">RANDBETWEEN(1,$B$5)</f>
        <v>6</v>
      </c>
      <c r="G32" s="0" t="n">
        <f aca="false">RANDBETWEEN(1,$B$5)</f>
        <v>4</v>
      </c>
      <c r="H32" s="0" t="n">
        <f aca="true">NORMINV(RAND(),$B$8,$B$13)</f>
        <v>47.6987549401394</v>
      </c>
      <c r="I32" s="0" t="n">
        <f aca="true">NORMINV(RAND(),$C$8,$C$13)</f>
        <v>60.8218673634156</v>
      </c>
      <c r="J32" s="0" t="n">
        <f aca="true">NORMINV(RAND(),$D$8,$D$13)</f>
        <v>14.32523636398</v>
      </c>
      <c r="K32" s="0" t="n">
        <f aca="true">NORMINV(RAND(),$E$8,$E$13)</f>
        <v>3.07119514252343</v>
      </c>
      <c r="L32" s="0" t="n">
        <f aca="true">NORMINV(RAND(),$B$9,$B$14)</f>
        <v>45.0707873142706</v>
      </c>
      <c r="M32" s="0" t="n">
        <f aca="true">NORMINV(RAND(),$C$9,$C$14)</f>
        <v>60.9555284670772</v>
      </c>
      <c r="N32" s="0" t="n">
        <f aca="true">NORMINV(RAND(),$D$9,$D$14)</f>
        <v>46.3196524461665</v>
      </c>
      <c r="O32" s="0" t="n">
        <f aca="true">NORMINV(RAND(),$E$9,$E$14)</f>
        <v>25.6140368708025</v>
      </c>
      <c r="P32" s="0" t="n">
        <f aca="true">NORMINV(RAND(),$B$10,$B$15)</f>
        <v>22.7521444370482</v>
      </c>
      <c r="Q32" s="0" t="n">
        <f aca="true">NORMINV(RAND(),$C$10,$C$15)</f>
        <v>27.0296457237836</v>
      </c>
      <c r="R32" s="0" t="n">
        <f aca="true">NORMINV(RAND(),$D$10,$D$15)</f>
        <v>9.39099655750702</v>
      </c>
      <c r="S32" s="0" t="n">
        <f aca="true">NORMINV(RAND(),$E$10,$E$15)</f>
        <v>4.23624241854789</v>
      </c>
      <c r="T32" s="0" t="n">
        <f aca="false">MEDIAN(INDEX(Avaliadores!$B$17:$B$22,$B32),INDEX(Avaliadores!$B$17:$B$22,$C32),INDEX(Avaliadores!$B$17:$B$22,$D32),INDEX(Avaliadores!$B$17:$B$22,$E32),INDEX(Avaliadores!$B$17:$B$22,$F32),INDEX(Avaliadores!$B$17:$B$22,$G32))</f>
        <v>2.79166666666667</v>
      </c>
      <c r="U32" s="0" t="n">
        <f aca="false">MEDIAN(INDEX(Avaliadores!$C$17:$C$22,$B32),INDEX(Avaliadores!$C$17:$C$22,$C32),INDEX(Avaliadores!$C$17:$C$22,$D32),INDEX(Avaliadores!$C$17:$C$22,$E32),INDEX(Avaliadores!$C$17:$C$22,$F32),INDEX(Avaliadores!$C$17:$C$22,$G32))</f>
        <v>5.16666666666667</v>
      </c>
      <c r="V32" s="0" t="n">
        <f aca="false">MEDIAN(INDEX(Avaliadores!$D$17:$D$22,$B32),INDEX(Avaliadores!$D$17:$D$22,$C32),INDEX(Avaliadores!$D$17:$D$22,$D32),INDEX(Avaliadores!$D$17:$D$22,$E32),INDEX(Avaliadores!$D$17:$D$22,$F32),INDEX(Avaliadores!$D$17:$D$22,$G32))</f>
        <v>5.66666666666667</v>
      </c>
      <c r="W32" s="0" t="n">
        <f aca="false">MEDIAN(INDEX(Avaliadores!$E$17:$E$22,$B32),INDEX(Avaliadores!$E$17:$E$22,$C32),INDEX(Avaliadores!$E$17:$E$22,$D32),INDEX(Avaliadores!$E$17:$E$22,$E32),INDEX(Avaliadores!$E$17:$E$22,$F32),INDEX(Avaliadores!$E$17:$E$22,$G32))</f>
        <v>5.91666666666667</v>
      </c>
      <c r="X32" s="0" t="n">
        <f aca="false">MEDIAN(INDEX(Avaliadores!$F$17:$F$22,$B32),INDEX(Avaliadores!$F$17:$F$22,$C32),INDEX(Avaliadores!$F$17:$F$22,$D32),INDEX(Avaliadores!$F$17:$F$22,$E32),INDEX(Avaliadores!$F$17:$F$22,$F32),INDEX(Avaliadores!$F$17:$F$22,$G32))</f>
        <v>2.79166666666667</v>
      </c>
      <c r="Y32" s="0" t="n">
        <f aca="false">MEDIAN(INDEX(Avaliadores!$G$17:$G$22,$B32),INDEX(Avaliadores!$G$17:$G$22,$C32),INDEX(Avaliadores!$G$17:$G$22,$D32),INDEX(Avaliadores!$G$17:$G$22,$E32),INDEX(Avaliadores!$G$17:$G$22,$F32),INDEX(Avaliadores!$G$17:$G$22,$G32))</f>
        <v>5.41666666666667</v>
      </c>
      <c r="Z32" s="0" t="n">
        <f aca="false">MEDIAN(INDEX(Avaliadores!$H$17:$H$22,$B32),INDEX(Avaliadores!$H$17:$H$22,$C32),INDEX(Avaliadores!$H$17:$H$22,$D32),INDEX(Avaliadores!$H$17:$H$22,$E32),INDEX(Avaliadores!$H$17:$H$22,$F32),INDEX(Avaliadores!$H$17:$H$22,$G32))</f>
        <v>3.79166666666667</v>
      </c>
      <c r="AA32" s="0" t="n">
        <f aca="false">MEDIAN(INDEX(Avaliadores!$I$17:$I$22,$B32),INDEX(Avaliadores!$I$17:$I$22,$C32),INDEX(Avaliadores!$I$17:$I$22,$D32),INDEX(Avaliadores!$I$17:$I$22,$E32),INDEX(Avaliadores!$I$17:$I$22,$F32),INDEX(Avaliadores!$I$17:$I$22,$G32))</f>
        <v>6.79166666666667</v>
      </c>
      <c r="AB32" s="0" t="n">
        <f aca="false">IF(MAX(H32:K32)=MIN(H32:K32),0,IF($B$17="custo",(MAX(H32:K32)-H32)/(MAX(H32:K32)-MIN(H32:K32)),(H32-MIN(H32:K32))/(MAX(H32:K32)-MIN(H32:K32))))</f>
        <v>0.227237396875334</v>
      </c>
      <c r="AC32" s="0" t="n">
        <f aca="false">IF(MAX(H32:K32)=MIN(H32:K32),0,IF($B$17="custo",(MAX(H32:K32)-I32)/(MAX(H32:K32)-MIN(H32:K32)),(I32-MIN(H32:K32))/(MAX(H32:K32)-MIN(H32:K32))))</f>
        <v>0</v>
      </c>
      <c r="AD32" s="0" t="n">
        <f aca="false">IF(MAX(H32:K32)=MIN(H32:K32),0,IF($B$17="custo",(MAX(H32:K32)-J32)/(MAX(H32:K32)-MIN(H32:K32)),(J32-MIN(H32:K32))/(MAX(H32:K32)-MIN(H32:K32))))</f>
        <v>0.805127095691446</v>
      </c>
      <c r="AE32" s="0" t="n">
        <f aca="false">IF(MAX(H32:K32)=MIN(H32:K32),0,IF($B$17="custo",(MAX(H32:K32)-K32)/(MAX(H32:K32)-MIN(H32:K32)),(K32-MIN(H32:K32))/(MAX(H32:K32)-MIN(H32:K32))))</f>
        <v>1</v>
      </c>
      <c r="AF32" s="0" t="n">
        <f aca="false">IF(MAX(L32:O32)=MIN(L32:O32),0,IF($C$17="custo",(MAX(L32:O32)-L32)/(MAX(L32:O32)-MIN(L32:O32)),(L32-MIN(L32:O32))/(MAX(L32:O32)-MIN(L32:O32))))</f>
        <v>0.55053563289669</v>
      </c>
      <c r="AG32" s="0" t="n">
        <f aca="false">IF(MAX(L32:O32)=MIN(L32:O32),0,IF($C$17="custo",(MAX(L32:O32)-M32)/(MAX(L32:O32)-MIN(L32:O32)),(M32-MIN(L32:O32))/(MAX(L32:O32)-MIN(L32:O32))))</f>
        <v>1</v>
      </c>
      <c r="AH32" s="0" t="n">
        <f aca="false">IF(MAX(L32:O32)=MIN(L32:O32),0,IF($C$17="custo",(MAX(L32:O32)-N32)/(MAX(L32:O32)-MIN(L32:O32)),(N32-MIN(L32:O32))/(MAX(L32:O32)-MIN(L32:O32))))</f>
        <v>0.585872713350519</v>
      </c>
      <c r="AI32" s="0" t="n">
        <f aca="false">IF(MAX(L32:O32)=MIN(L32:O32),0,IF($C$17="custo",(MAX(L32:O32)-O32)/(MAX(L32:O32)-MIN(L32:O32)),(O32-MIN(L32:O32))/(MAX(L32:O32)-MIN(L32:O32))))</f>
        <v>0</v>
      </c>
      <c r="AJ32" s="0" t="n">
        <f aca="false">IF(MAX(P32:S32)=MIN(P32:S32),0,IF($D$17="custo",(MAX(P32:S32)-P32)/(MAX(P32:S32)-MIN(P32:S32)),(P32-MIN(P32:S32))/(MAX(P32:S32)-MIN(P32:S32))))</f>
        <v>0.187664002143677</v>
      </c>
      <c r="AK32" s="0" t="n">
        <f aca="false">IF(MAX(P32:S32)=MIN(P32:S32),0,IF($D$17="custo",(MAX(P32:S32)-Q32)/(MAX(P32:S32)-MIN(P32:S32)),(Q32-MIN(P32:S32))/(MAX(P32:S32)-MIN(P32:S32))))</f>
        <v>0</v>
      </c>
      <c r="AL32" s="0" t="n">
        <f aca="false">IF(MAX(P32:S32)=MIN(P32:S32),0,IF($D$17="custo",(MAX(P32:S32)-R32)/(MAX(P32:S32)-MIN(P32:S32)),(R32-MIN(P32:S32))/(MAX(P32:S32)-MIN(P32:S32))))</f>
        <v>0.773848860131604</v>
      </c>
      <c r="AM32" s="0" t="n">
        <f aca="false">IF(MAX(P32:S32)=MIN(P32:S32),0,IF($D$17="custo",(MAX(P32:S32)-S32)/(MAX(P32:S32)-MIN(P32:S32)),(S32-MIN(P32:S32))/(MAX(P32:S32)-MIN(P32:S32))))</f>
        <v>1</v>
      </c>
      <c r="AN32" s="0" t="n">
        <f aca="false">IF(MAX(T32:W32)=MIN(T32:W32),0,IF($E$17="custo",(MAX(T32:W32)-T32)/(MAX(T32:W32)-MIN(T32:W32)),(T32-MIN(T32:W32))/(MAX(T32:W32)-MIN(T32:W32))))</f>
        <v>0</v>
      </c>
      <c r="AO32" s="0" t="n">
        <f aca="false">IF(MAX(T32:W32)=MIN(T32:W32),0,IF($E$17="custo",(MAX(T32:W32)-U32)/(MAX(T32:W32)-MIN(T32:W32)),(U32-MIN(T32:W32))/(MAX(T32:W32)-MIN(T32:W32))))</f>
        <v>0.76</v>
      </c>
      <c r="AP32" s="0" t="n">
        <f aca="false">IF(MAX(T32:W32)=MIN(T32:W32),0,IF($E$17="custo",(MAX(T32:W32)-V32)/(MAX(T32:W32)-MIN(T32:W32)),(V32-MIN(T32:W32))/(MAX(T32:W32)-MIN(T32:W32))))</f>
        <v>0.92</v>
      </c>
      <c r="AQ32" s="0" t="n">
        <f aca="false">IF(MAX(T32:W32)=MIN(T32:W32),0,IF($E$17="custo",(MAX(T32:W32)-W32)/(MAX(T32:W32)-MIN(T32:W32)),(W32-MIN(T32:W32))/(MAX(T32:W32)-MIN(T32:W32))))</f>
        <v>1</v>
      </c>
      <c r="AR32" s="0" t="n">
        <f aca="false">IF(MAX(X32:AA32)=MIN(X32:AA32),0,IF($F$17="custo",(MAX(X32:AA32)-X32)/(MAX(X32:AA32)-MIN(X32:AA32)),(X32-MIN(X32:AA32))/(MAX(X32:AA32)-MIN(X32:AA32))))</f>
        <v>0</v>
      </c>
      <c r="AS32" s="0" t="n">
        <f aca="false">IF(MAX(X32:AA32)=MIN(X32:AA32),0,IF($F$17="custo",(MAX(X32:AA32)-Y32)/(MAX(X32:AA32)-MIN(X32:AA32)),(Y32-MIN(X32:AA32))/(MAX(X32:AA32)-MIN(X32:AA32))))</f>
        <v>0.65625</v>
      </c>
      <c r="AT32" s="0" t="n">
        <f aca="false">IF(MAX(X32:AA32)=MIN(X32:AA32),0,IF($F$17="custo",(MAX(X32:AA32)-Z32)/(MAX(X32:AA32)-MIN(X32:AA32)),(Z32-MIN(X32:AA32))/(MAX(X32:AA32)-MIN(X32:AA32))))</f>
        <v>0.25</v>
      </c>
      <c r="AU32" s="0" t="n">
        <f aca="false">IF(MAX(X32:AA32)=MIN(X32:AA32),0,IF($F$17="custo",(MAX(X32:AA32)-AA32)/(MAX(X32:AA32)-MIN(X32:AA32)),(AA32-MIN(X32:AA32))/(MAX(X32:AA32)-MIN(X32:AA32))))</f>
        <v>1</v>
      </c>
      <c r="AV32" s="0" t="n">
        <f aca="false">STDEVP(AB32:AE32)</f>
        <v>0.408423835339487</v>
      </c>
      <c r="AW32" s="0" t="n">
        <f aca="false">STDEVP(AF32:AI32)</f>
        <v>0.355413900916584</v>
      </c>
      <c r="AX32" s="0" t="n">
        <f aca="false">STDEVP(AJ32:AM32)</f>
        <v>0.409931902518493</v>
      </c>
      <c r="AY32" s="0" t="n">
        <f aca="false">STDEVP(AN32:AQ32)</f>
        <v>0.396358423652128</v>
      </c>
      <c r="AZ32" s="0" t="n">
        <f aca="false">STDEVP(AR32:AU32)</f>
        <v>0.382333884476317</v>
      </c>
      <c r="BA32" s="0" t="n">
        <f aca="false">AV32*((1-IFERROR(CORREL(AB32:AE32,AF32:AI32),0))+(1-IFERROR(CORREL(AB32:AE32,AJ32:AM32),0))+(1-IFERROR(CORREL(AB32:AE32,AN32:AQ32),0))+(1-IFERROR(CORREL(AB32:AE32,AR32:AU32),0)))</f>
        <v>1.17815492905261</v>
      </c>
      <c r="BB32" s="0" t="n">
        <f aca="false">AW32*((1-IFERROR(CORREL(AF32:AI32,AB32:AE32),0))+(1-IFERROR(CORREL(AF32:AI32,AJ32:AM32),0))+(1-IFERROR(CORREL(AF32:AI32,AN32:AQ32),0))+(1-IFERROR(CORREL(AF32:AI32,AR32:AU32),0)))</f>
        <v>2.24455652104344</v>
      </c>
      <c r="BC32" s="0" t="n">
        <f aca="false">AX32*((1-IFERROR(CORREL(AJ32:AM32,AB32:AE32),0))+(1-IFERROR(CORREL(AJ32:AM32,AF32:AI32),0))+(1-IFERROR(CORREL(AJ32:AM32,AN32:AQ32),0))+(1-IFERROR(CORREL(AJ32:AM32,AR32:AU32),0)))</f>
        <v>1.15552023169726</v>
      </c>
      <c r="BD32" s="0" t="n">
        <f aca="false">AY32*((1-IFERROR(CORREL(AN32:AQ32,AB32:AE32),0))+(1-IFERROR(CORREL(AN32:AQ32,AF32:AI32),0))+(1-IFERROR(CORREL(AN32:AQ32,AJ32:AM32),0))+(1-IFERROR(CORREL(AN32:AQ32,AR32:AU32),0)))</f>
        <v>0.908724504238415</v>
      </c>
      <c r="BE32" s="0" t="n">
        <f aca="false">AZ32*((1-IFERROR(CORREL(AR32:AU32,AB32:AE32),0))+(1-IFERROR(CORREL(AR32:AU32,AF32:AI32),0))+(1-IFERROR(CORREL(AR32:AU32,AJ32:AM32),0))+(1-IFERROR(CORREL(AR32:AU32,AN32:AQ32),0)))</f>
        <v>1.09582407498207</v>
      </c>
      <c r="BF32" s="0" t="n">
        <f aca="false">IF(SUM(BA32:BE32)&gt;0,BA32/SUM(BA32:BE32),1/5)</f>
        <v>0.178975278277201</v>
      </c>
      <c r="BG32" s="0" t="n">
        <f aca="false">IF(SUM(BA32:BE32)&gt;0,BB32/SUM(BA32:BE32),1/5)</f>
        <v>0.340973939892347</v>
      </c>
      <c r="BH32" s="0" t="n">
        <f aca="false">IF(SUM(BA32:BE32)&gt;0,BC32/SUM(BA32:BE32),1/5)</f>
        <v>0.175536807531124</v>
      </c>
      <c r="BI32" s="0" t="n">
        <f aca="false">IF(SUM(BA32:BE32)&gt;0,BD32/SUM(BA32:BE32),1/5)</f>
        <v>0.138045699264837</v>
      </c>
      <c r="BJ32" s="0" t="n">
        <f aca="false">IF(SUM(BA32:BE32)&gt;0,BE32/SUM(BA32:BE32),1/5)</f>
        <v>0.166468275034492</v>
      </c>
      <c r="BK32" s="0" t="n">
        <f aca="false">BF32*AB32+BG32*AF32+BH32*AJ32+BI32*AN32+BJ32*AR32</f>
        <v>0.261330119965475</v>
      </c>
      <c r="BL32" s="0" t="n">
        <f aca="false">BF32*AC32+BG32*AG32+BH32*AK32+BI32*AO32+BJ32*AS32</f>
        <v>0.555133476825008</v>
      </c>
      <c r="BM32" s="0" t="n">
        <f aca="false">BF32*AD32+BG32*AH32+BH32*AL32+BI32*AP32+BJ32*AT32</f>
        <v>0.648323243847811</v>
      </c>
      <c r="BN32" s="0" t="n">
        <f aca="false">BF32*AE32+BG32*AI32+BH32*AM32+BI32*AQ32+BJ32*AU32</f>
        <v>0.659026060107653</v>
      </c>
      <c r="BO32" s="0" t="n">
        <f aca="false">RANK(BK32,$BK32:$BN32)</f>
        <v>4</v>
      </c>
      <c r="BP32" s="0" t="n">
        <f aca="false">RANK(BL32,$BK32:$BN32)</f>
        <v>3</v>
      </c>
      <c r="BQ32" s="0" t="n">
        <f aca="false">RANK(BM32,$BK32:$BN32)</f>
        <v>2</v>
      </c>
      <c r="BR32" s="0" t="n">
        <f aca="false">RANK(BN32,$BK32:$BN32)</f>
        <v>1</v>
      </c>
    </row>
    <row r="33" customFormat="false" ht="15" hidden="false" customHeight="false" outlineLevel="0" collapsed="false">
      <c r="A33" s="0" t="n">
        <v>10</v>
      </c>
      <c r="B33" s="0" t="n">
        <f aca="false">RANDBETWEEN(1,$B$5)</f>
        <v>1</v>
      </c>
      <c r="C33" s="0" t="n">
        <f aca="false">RANDBETWEEN(1,$B$5)</f>
        <v>5</v>
      </c>
      <c r="D33" s="0" t="n">
        <f aca="false">RANDBETWEEN(1,$B$5)</f>
        <v>6</v>
      </c>
      <c r="E33" s="0" t="n">
        <f aca="false">RANDBETWEEN(1,$B$5)</f>
        <v>6</v>
      </c>
      <c r="F33" s="0" t="n">
        <f aca="false">RANDBETWEEN(1,$B$5)</f>
        <v>4</v>
      </c>
      <c r="G33" s="0" t="n">
        <f aca="false">RANDBETWEEN(1,$B$5)</f>
        <v>4</v>
      </c>
      <c r="H33" s="0" t="n">
        <f aca="true">NORMINV(RAND(),$B$8,$B$13)</f>
        <v>55.7965402571809</v>
      </c>
      <c r="I33" s="0" t="n">
        <f aca="true">NORMINV(RAND(),$C$8,$C$13)</f>
        <v>64.292101530295</v>
      </c>
      <c r="J33" s="0" t="n">
        <f aca="true">NORMINV(RAND(),$D$8,$D$13)</f>
        <v>13.2538992961161</v>
      </c>
      <c r="K33" s="0" t="n">
        <f aca="true">NORMINV(RAND(),$E$8,$E$13)</f>
        <v>3.01838662039656</v>
      </c>
      <c r="L33" s="0" t="n">
        <f aca="true">NORMINV(RAND(),$B$9,$B$14)</f>
        <v>51.7522562803982</v>
      </c>
      <c r="M33" s="0" t="n">
        <f aca="true">NORMINV(RAND(),$C$9,$C$14)</f>
        <v>54.7833819449202</v>
      </c>
      <c r="N33" s="0" t="n">
        <f aca="true">NORMINV(RAND(),$D$9,$D$14)</f>
        <v>43.3579036405012</v>
      </c>
      <c r="O33" s="0" t="n">
        <f aca="true">NORMINV(RAND(),$E$9,$E$14)</f>
        <v>30.9500214317608</v>
      </c>
      <c r="P33" s="0" t="n">
        <f aca="true">NORMINV(RAND(),$B$10,$B$15)</f>
        <v>24.7468487502947</v>
      </c>
      <c r="Q33" s="0" t="n">
        <f aca="true">NORMINV(RAND(),$C$10,$C$15)</f>
        <v>29.5199339345554</v>
      </c>
      <c r="R33" s="0" t="n">
        <f aca="true">NORMINV(RAND(),$D$10,$D$15)</f>
        <v>9.54053702442526</v>
      </c>
      <c r="S33" s="0" t="n">
        <f aca="true">NORMINV(RAND(),$E$10,$E$15)</f>
        <v>4.26287647219779</v>
      </c>
      <c r="T33" s="0" t="n">
        <f aca="false">MEDIAN(INDEX(Avaliadores!$B$17:$B$22,$B33),INDEX(Avaliadores!$B$17:$B$22,$C33),INDEX(Avaliadores!$B$17:$B$22,$D33),INDEX(Avaliadores!$B$17:$B$22,$E33),INDEX(Avaliadores!$B$17:$B$22,$F33),INDEX(Avaliadores!$B$17:$B$22,$G33))</f>
        <v>2.29166666666667</v>
      </c>
      <c r="U33" s="0" t="n">
        <f aca="false">MEDIAN(INDEX(Avaliadores!$C$17:$C$22,$B33),INDEX(Avaliadores!$C$17:$C$22,$C33),INDEX(Avaliadores!$C$17:$C$22,$D33),INDEX(Avaliadores!$C$17:$C$22,$E33),INDEX(Avaliadores!$C$17:$C$22,$F33),INDEX(Avaliadores!$C$17:$C$22,$G33))</f>
        <v>5.54166666666667</v>
      </c>
      <c r="V33" s="0" t="n">
        <f aca="false">MEDIAN(INDEX(Avaliadores!$D$17:$D$22,$B33),INDEX(Avaliadores!$D$17:$D$22,$C33),INDEX(Avaliadores!$D$17:$D$22,$D33),INDEX(Avaliadores!$D$17:$D$22,$E33),INDEX(Avaliadores!$D$17:$D$22,$F33),INDEX(Avaliadores!$D$17:$D$22,$G33))</f>
        <v>5.54166666666667</v>
      </c>
      <c r="W33" s="0" t="n">
        <f aca="false">MEDIAN(INDEX(Avaliadores!$E$17:$E$22,$B33),INDEX(Avaliadores!$E$17:$E$22,$C33),INDEX(Avaliadores!$E$17:$E$22,$D33),INDEX(Avaliadores!$E$17:$E$22,$E33),INDEX(Avaliadores!$E$17:$E$22,$F33),INDEX(Avaliadores!$E$17:$E$22,$G33))</f>
        <v>6.54166666666667</v>
      </c>
      <c r="X33" s="0" t="n">
        <f aca="false">MEDIAN(INDEX(Avaliadores!$F$17:$F$22,$B33),INDEX(Avaliadores!$F$17:$F$22,$C33),INDEX(Avaliadores!$F$17:$F$22,$D33),INDEX(Avaliadores!$F$17:$F$22,$E33),INDEX(Avaliadores!$F$17:$F$22,$F33),INDEX(Avaliadores!$F$17:$F$22,$G33))</f>
        <v>3.04166666666667</v>
      </c>
      <c r="Y33" s="0" t="n">
        <f aca="false">MEDIAN(INDEX(Avaliadores!$G$17:$G$22,$B33),INDEX(Avaliadores!$G$17:$G$22,$C33),INDEX(Avaliadores!$G$17:$G$22,$D33),INDEX(Avaliadores!$G$17:$G$22,$E33),INDEX(Avaliadores!$G$17:$G$22,$F33),INDEX(Avaliadores!$G$17:$G$22,$G33))</f>
        <v>4.79166666666667</v>
      </c>
      <c r="Z33" s="0" t="n">
        <f aca="false">MEDIAN(INDEX(Avaliadores!$H$17:$H$22,$B33),INDEX(Avaliadores!$H$17:$H$22,$C33),INDEX(Avaliadores!$H$17:$H$22,$D33),INDEX(Avaliadores!$H$17:$H$22,$E33),INDEX(Avaliadores!$H$17:$H$22,$F33),INDEX(Avaliadores!$H$17:$H$22,$G33))</f>
        <v>3.79166666666667</v>
      </c>
      <c r="AA33" s="0" t="n">
        <f aca="false">MEDIAN(INDEX(Avaliadores!$I$17:$I$22,$B33),INDEX(Avaliadores!$I$17:$I$22,$C33),INDEX(Avaliadores!$I$17:$I$22,$D33),INDEX(Avaliadores!$I$17:$I$22,$E33),INDEX(Avaliadores!$I$17:$I$22,$F33),INDEX(Avaliadores!$I$17:$I$22,$G33))</f>
        <v>6.79166666666667</v>
      </c>
      <c r="AB33" s="0" t="n">
        <f aca="false">IF(MAX(H33:K33)=MIN(H33:K33),0,IF($B$17="custo",(MAX(H33:K33)-H33)/(MAX(H33:K33)-MIN(H33:K33)),(H33-MIN(H33:K33))/(MAX(H33:K33)-MIN(H33:K33))))</f>
        <v>0.138649358629662</v>
      </c>
      <c r="AC33" s="0" t="n">
        <f aca="false">IF(MAX(H33:K33)=MIN(H33:K33),0,IF($B$17="custo",(MAX(H33:K33)-I33)/(MAX(H33:K33)-MIN(H33:K33)),(I33-MIN(H33:K33))/(MAX(H33:K33)-MIN(H33:K33))))</f>
        <v>0</v>
      </c>
      <c r="AD33" s="0" t="n">
        <f aca="false">IF(MAX(H33:K33)=MIN(H33:K33),0,IF($B$17="custo",(MAX(H33:K33)-J33)/(MAX(H33:K33)-MIN(H33:K33)),(J33-MIN(H33:K33))/(MAX(H33:K33)-MIN(H33:K33))))</f>
        <v>0.832954266103</v>
      </c>
      <c r="AE33" s="0" t="n">
        <f aca="false">IF(MAX(H33:K33)=MIN(H33:K33),0,IF($B$17="custo",(MAX(H33:K33)-K33)/(MAX(H33:K33)-MIN(H33:K33)),(K33-MIN(H33:K33))/(MAX(H33:K33)-MIN(H33:K33))))</f>
        <v>1</v>
      </c>
      <c r="AF33" s="0" t="n">
        <f aca="false">IF(MAX(L33:O33)=MIN(L33:O33),0,IF($C$17="custo",(MAX(L33:O33)-L33)/(MAX(L33:O33)-MIN(L33:O33)),(L33-MIN(L33:O33))/(MAX(L33:O33)-MIN(L33:O33))))</f>
        <v>0.872820047225467</v>
      </c>
      <c r="AG33" s="0" t="n">
        <f aca="false">IF(MAX(L33:O33)=MIN(L33:O33),0,IF($C$17="custo",(MAX(L33:O33)-M33)/(MAX(L33:O33)-MIN(L33:O33)),(M33-MIN(L33:O33))/(MAX(L33:O33)-MIN(L33:O33))))</f>
        <v>1</v>
      </c>
      <c r="AH33" s="0" t="n">
        <f aca="false">IF(MAX(L33:O33)=MIN(L33:O33),0,IF($C$17="custo",(MAX(L33:O33)-N33)/(MAX(L33:O33)-MIN(L33:O33)),(N33-MIN(L33:O33))/(MAX(L33:O33)-MIN(L33:O33))))</f>
        <v>0.520609848614906</v>
      </c>
      <c r="AI33" s="0" t="n">
        <f aca="false">IF(MAX(L33:O33)=MIN(L33:O33),0,IF($C$17="custo",(MAX(L33:O33)-O33)/(MAX(L33:O33)-MIN(L33:O33)),(O33-MIN(L33:O33))/(MAX(L33:O33)-MIN(L33:O33))))</f>
        <v>0</v>
      </c>
      <c r="AJ33" s="0" t="n">
        <f aca="false">IF(MAX(P33:S33)=MIN(P33:S33),0,IF($D$17="custo",(MAX(P33:S33)-P33)/(MAX(P33:S33)-MIN(P33:S33)),(P33-MIN(P33:S33))/(MAX(P33:S33)-MIN(P33:S33))))</f>
        <v>0.188980255969026</v>
      </c>
      <c r="AK33" s="0" t="n">
        <f aca="false">IF(MAX(P33:S33)=MIN(P33:S33),0,IF($D$17="custo",(MAX(P33:S33)-Q33)/(MAX(P33:S33)-MIN(P33:S33)),(Q33-MIN(P33:S33))/(MAX(P33:S33)-MIN(P33:S33))))</f>
        <v>0</v>
      </c>
      <c r="AL33" s="0" t="n">
        <f aca="false">IF(MAX(P33:S33)=MIN(P33:S33),0,IF($D$17="custo",(MAX(P33:S33)-R33)/(MAX(P33:S33)-MIN(P33:S33)),(R33-MIN(P33:S33))/(MAX(P33:S33)-MIN(P33:S33))))</f>
        <v>0.791042144949262</v>
      </c>
      <c r="AM33" s="0" t="n">
        <f aca="false">IF(MAX(P33:S33)=MIN(P33:S33),0,IF($D$17="custo",(MAX(P33:S33)-S33)/(MAX(P33:S33)-MIN(P33:S33)),(S33-MIN(P33:S33))/(MAX(P33:S33)-MIN(P33:S33))))</f>
        <v>1</v>
      </c>
      <c r="AN33" s="0" t="n">
        <f aca="false">IF(MAX(T33:W33)=MIN(T33:W33),0,IF($E$17="custo",(MAX(T33:W33)-T33)/(MAX(T33:W33)-MIN(T33:W33)),(T33-MIN(T33:W33))/(MAX(T33:W33)-MIN(T33:W33))))</f>
        <v>0</v>
      </c>
      <c r="AO33" s="0" t="n">
        <f aca="false">IF(MAX(T33:W33)=MIN(T33:W33),0,IF($E$17="custo",(MAX(T33:W33)-U33)/(MAX(T33:W33)-MIN(T33:W33)),(U33-MIN(T33:W33))/(MAX(T33:W33)-MIN(T33:W33))))</f>
        <v>0.764705882352941</v>
      </c>
      <c r="AP33" s="0" t="n">
        <f aca="false">IF(MAX(T33:W33)=MIN(T33:W33),0,IF($E$17="custo",(MAX(T33:W33)-V33)/(MAX(T33:W33)-MIN(T33:W33)),(V33-MIN(T33:W33))/(MAX(T33:W33)-MIN(T33:W33))))</f>
        <v>0.764705882352941</v>
      </c>
      <c r="AQ33" s="0" t="n">
        <f aca="false">IF(MAX(T33:W33)=MIN(T33:W33),0,IF($E$17="custo",(MAX(T33:W33)-W33)/(MAX(T33:W33)-MIN(T33:W33)),(W33-MIN(T33:W33))/(MAX(T33:W33)-MIN(T33:W33))))</f>
        <v>1</v>
      </c>
      <c r="AR33" s="0" t="n">
        <f aca="false">IF(MAX(X33:AA33)=MIN(X33:AA33),0,IF($F$17="custo",(MAX(X33:AA33)-X33)/(MAX(X33:AA33)-MIN(X33:AA33)),(X33-MIN(X33:AA33))/(MAX(X33:AA33)-MIN(X33:AA33))))</f>
        <v>0</v>
      </c>
      <c r="AS33" s="0" t="n">
        <f aca="false">IF(MAX(X33:AA33)=MIN(X33:AA33),0,IF($F$17="custo",(MAX(X33:AA33)-Y33)/(MAX(X33:AA33)-MIN(X33:AA33)),(Y33-MIN(X33:AA33))/(MAX(X33:AA33)-MIN(X33:AA33))))</f>
        <v>0.466666666666667</v>
      </c>
      <c r="AT33" s="0" t="n">
        <f aca="false">IF(MAX(X33:AA33)=MIN(X33:AA33),0,IF($F$17="custo",(MAX(X33:AA33)-Z33)/(MAX(X33:AA33)-MIN(X33:AA33)),(Z33-MIN(X33:AA33))/(MAX(X33:AA33)-MIN(X33:AA33))))</f>
        <v>0.2</v>
      </c>
      <c r="AU33" s="0" t="n">
        <f aca="false">IF(MAX(X33:AA33)=MIN(X33:AA33),0,IF($F$17="custo",(MAX(X33:AA33)-AA33)/(MAX(X33:AA33)-MIN(X33:AA33)),(AA33-MIN(X33:AA33))/(MAX(X33:AA33)-MIN(X33:AA33))))</f>
        <v>1</v>
      </c>
      <c r="AV33" s="0" t="n">
        <f aca="false">STDEVP(AB33:AE33)</f>
        <v>0.430473936726389</v>
      </c>
      <c r="AW33" s="0" t="n">
        <f aca="false">STDEVP(AF33:AI33)</f>
        <v>0.387531541534972</v>
      </c>
      <c r="AX33" s="0" t="n">
        <f aca="false">STDEVP(AJ33:AM33)</f>
        <v>0.412716317583123</v>
      </c>
      <c r="AY33" s="0" t="n">
        <f aca="false">STDEVP(AN33:AQ33)</f>
        <v>0.377514636852748</v>
      </c>
      <c r="AZ33" s="0" t="n">
        <f aca="false">STDEVP(AR33:AU33)</f>
        <v>0.375277674973257</v>
      </c>
      <c r="BA33" s="0" t="n">
        <f aca="false">AV33*((1-IFERROR(CORREL(AB33:AE33,AF33:AI33),0))+(1-IFERROR(CORREL(AB33:AE33,AJ33:AM33),0))+(1-IFERROR(CORREL(AB33:AE33,AN33:AQ33),0))+(1-IFERROR(CORREL(AB33:AE33,AR33:AU33),0)))</f>
        <v>1.20726742912926</v>
      </c>
      <c r="BB33" s="0" t="n">
        <f aca="false">AW33*((1-IFERROR(CORREL(AF33:AI33,AB33:AE33),0))+(1-IFERROR(CORREL(AF33:AI33,AJ33:AM33),0))+(1-IFERROR(CORREL(AF33:AI33,AN33:AQ33),0))+(1-IFERROR(CORREL(AF33:AI33,AR33:AU33),0)))</f>
        <v>2.79775185658392</v>
      </c>
      <c r="BC33" s="0" t="n">
        <f aca="false">AX33*((1-IFERROR(CORREL(AJ33:AM33,AB33:AE33),0))+(1-IFERROR(CORREL(AJ33:AM33,AF33:AI33),0))+(1-IFERROR(CORREL(AJ33:AM33,AN33:AQ33),0))+(1-IFERROR(CORREL(AJ33:AM33,AR33:AU33),0)))</f>
        <v>1.17561438146975</v>
      </c>
      <c r="BD33" s="0" t="n">
        <f aca="false">AY33*((1-IFERROR(CORREL(AN33:AQ33,AB33:AE33),0))+(1-IFERROR(CORREL(AN33:AQ33,AF33:AI33),0))+(1-IFERROR(CORREL(AN33:AQ33,AJ33:AM33),0))+(1-IFERROR(CORREL(AN33:AQ33,AR33:AU33),0)))</f>
        <v>0.99223306529788</v>
      </c>
      <c r="BE33" s="0" t="n">
        <f aca="false">AZ33*((1-IFERROR(CORREL(AR33:AU33,AB33:AE33),0))+(1-IFERROR(CORREL(AR33:AU33,AF33:AI33),0))+(1-IFERROR(CORREL(AR33:AU33,AJ33:AM33),0))+(1-IFERROR(CORREL(AR33:AU33,AN33:AQ33),0)))</f>
        <v>1.07209011651383</v>
      </c>
      <c r="BF33" s="0" t="n">
        <f aca="false">IF(SUM(BA33:BE33)&gt;0,BA33/SUM(BA33:BE33),1/5)</f>
        <v>0.166635558263786</v>
      </c>
      <c r="BG33" s="0" t="n">
        <f aca="false">IF(SUM(BA33:BE33)&gt;0,BB33/SUM(BA33:BE33),1/5)</f>
        <v>0.386165427192593</v>
      </c>
      <c r="BH33" s="0" t="n">
        <f aca="false">IF(SUM(BA33:BE33)&gt;0,BC33/SUM(BA33:BE33),1/5)</f>
        <v>0.162266581564649</v>
      </c>
      <c r="BI33" s="0" t="n">
        <f aca="false">IF(SUM(BA33:BE33)&gt;0,BD33/SUM(BA33:BE33),1/5)</f>
        <v>0.136955000006048</v>
      </c>
      <c r="BJ33" s="0" t="n">
        <f aca="false">IF(SUM(BA33:BE33)&gt;0,BE33/SUM(BA33:BE33),1/5)</f>
        <v>0.147977432972924</v>
      </c>
      <c r="BK33" s="0" t="n">
        <f aca="false">BF33*AB33+BG33*AF33+BH33*AJ33+BI33*AN33+BJ33*AR33</f>
        <v>0.390822019796558</v>
      </c>
      <c r="BL33" s="0" t="n">
        <f aca="false">BF33*AC33+BG33*AG33+BH33*AK33+BI33*AO33+BJ33*AS33</f>
        <v>0.55995185670223</v>
      </c>
      <c r="BM33" s="0" t="n">
        <f aca="false">BF33*AD33+BG33*AH33+BH33*AL33+BI33*AP33+BJ33*AT33</f>
        <v>0.602526809182663</v>
      </c>
      <c r="BN33" s="0" t="n">
        <f aca="false">BF33*AE33+BG33*AI33+BH33*AM33+BI33*AQ33+BJ33*AU33</f>
        <v>0.613834572807407</v>
      </c>
      <c r="BO33" s="0" t="n">
        <f aca="false">RANK(BK33,$BK33:$BN33)</f>
        <v>4</v>
      </c>
      <c r="BP33" s="0" t="n">
        <f aca="false">RANK(BL33,$BK33:$BN33)</f>
        <v>3</v>
      </c>
      <c r="BQ33" s="0" t="n">
        <f aca="false">RANK(BM33,$BK33:$BN33)</f>
        <v>2</v>
      </c>
      <c r="BR33" s="0" t="n">
        <f aca="false">RANK(BN33,$BK33:$BN33)</f>
        <v>1</v>
      </c>
    </row>
    <row r="34" customFormat="false" ht="15" hidden="false" customHeight="false" outlineLevel="0" collapsed="false">
      <c r="A34" s="0" t="n">
        <v>11</v>
      </c>
      <c r="B34" s="0" t="n">
        <f aca="false">RANDBETWEEN(1,$B$5)</f>
        <v>3</v>
      </c>
      <c r="C34" s="0" t="n">
        <f aca="false">RANDBETWEEN(1,$B$5)</f>
        <v>4</v>
      </c>
      <c r="D34" s="0" t="n">
        <f aca="false">RANDBETWEEN(1,$B$5)</f>
        <v>6</v>
      </c>
      <c r="E34" s="0" t="n">
        <f aca="false">RANDBETWEEN(1,$B$5)</f>
        <v>4</v>
      </c>
      <c r="F34" s="0" t="n">
        <f aca="false">RANDBETWEEN(1,$B$5)</f>
        <v>1</v>
      </c>
      <c r="G34" s="0" t="n">
        <f aca="false">RANDBETWEEN(1,$B$5)</f>
        <v>5</v>
      </c>
      <c r="H34" s="0" t="n">
        <f aca="true">NORMINV(RAND(),$B$8,$B$13)</f>
        <v>44.1687418937894</v>
      </c>
      <c r="I34" s="0" t="n">
        <f aca="true">NORMINV(RAND(),$C$8,$C$13)</f>
        <v>55.4512876271981</v>
      </c>
      <c r="J34" s="0" t="n">
        <f aca="true">NORMINV(RAND(),$D$8,$D$13)</f>
        <v>15.3747364476476</v>
      </c>
      <c r="K34" s="0" t="n">
        <f aca="true">NORMINV(RAND(),$E$8,$E$13)</f>
        <v>3.29624134314174</v>
      </c>
      <c r="L34" s="0" t="n">
        <f aca="true">NORMINV(RAND(),$B$9,$B$14)</f>
        <v>50.2757097035859</v>
      </c>
      <c r="M34" s="0" t="n">
        <f aca="true">NORMINV(RAND(),$C$9,$C$14)</f>
        <v>49.2466226451545</v>
      </c>
      <c r="N34" s="0" t="n">
        <f aca="true">NORMINV(RAND(),$D$9,$D$14)</f>
        <v>37.8580242717798</v>
      </c>
      <c r="O34" s="0" t="n">
        <f aca="true">NORMINV(RAND(),$E$9,$E$14)</f>
        <v>23.3892117296202</v>
      </c>
      <c r="P34" s="0" t="n">
        <f aca="true">NORMINV(RAND(),$B$10,$B$15)</f>
        <v>24.9909847917262</v>
      </c>
      <c r="Q34" s="0" t="n">
        <f aca="true">NORMINV(RAND(),$C$10,$C$15)</f>
        <v>29.9141136115904</v>
      </c>
      <c r="R34" s="0" t="n">
        <f aca="true">NORMINV(RAND(),$D$10,$D$15)</f>
        <v>10.0333748762912</v>
      </c>
      <c r="S34" s="0" t="n">
        <f aca="true">NORMINV(RAND(),$E$10,$E$15)</f>
        <v>4.1637812880867</v>
      </c>
      <c r="T34" s="0" t="n">
        <f aca="false">MEDIAN(INDEX(Avaliadores!$B$17:$B$22,$B34),INDEX(Avaliadores!$B$17:$B$22,$C34),INDEX(Avaliadores!$B$17:$B$22,$D34),INDEX(Avaliadores!$B$17:$B$22,$E34),INDEX(Avaliadores!$B$17:$B$22,$F34),INDEX(Avaliadores!$B$17:$B$22,$G34))</f>
        <v>2.66666666666667</v>
      </c>
      <c r="U34" s="0" t="n">
        <f aca="false">MEDIAN(INDEX(Avaliadores!$C$17:$C$22,$B34),INDEX(Avaliadores!$C$17:$C$22,$C34),INDEX(Avaliadores!$C$17:$C$22,$D34),INDEX(Avaliadores!$C$17:$C$22,$E34),INDEX(Avaliadores!$C$17:$C$22,$F34),INDEX(Avaliadores!$C$17:$C$22,$G34))</f>
        <v>5.54166666666667</v>
      </c>
      <c r="V34" s="0" t="n">
        <f aca="false">MEDIAN(INDEX(Avaliadores!$D$17:$D$22,$B34),INDEX(Avaliadores!$D$17:$D$22,$C34),INDEX(Avaliadores!$D$17:$D$22,$D34),INDEX(Avaliadores!$D$17:$D$22,$E34),INDEX(Avaliadores!$D$17:$D$22,$F34),INDEX(Avaliadores!$D$17:$D$22,$G34))</f>
        <v>5.54166666666667</v>
      </c>
      <c r="W34" s="0" t="n">
        <f aca="false">MEDIAN(INDEX(Avaliadores!$E$17:$E$22,$B34),INDEX(Avaliadores!$E$17:$E$22,$C34),INDEX(Avaliadores!$E$17:$E$22,$D34),INDEX(Avaliadores!$E$17:$E$22,$E34),INDEX(Avaliadores!$E$17:$E$22,$F34),INDEX(Avaliadores!$E$17:$E$22,$G34))</f>
        <v>6.54166666666667</v>
      </c>
      <c r="X34" s="0" t="n">
        <f aca="false">MEDIAN(INDEX(Avaliadores!$F$17:$F$22,$B34),INDEX(Avaliadores!$F$17:$F$22,$C34),INDEX(Avaliadores!$F$17:$F$22,$D34),INDEX(Avaliadores!$F$17:$F$22,$E34),INDEX(Avaliadores!$F$17:$F$22,$F34),INDEX(Avaliadores!$F$17:$F$22,$G34))</f>
        <v>2.91666666666667</v>
      </c>
      <c r="Y34" s="0" t="n">
        <f aca="false">MEDIAN(INDEX(Avaliadores!$G$17:$G$22,$B34),INDEX(Avaliadores!$G$17:$G$22,$C34),INDEX(Avaliadores!$G$17:$G$22,$D34),INDEX(Avaliadores!$G$17:$G$22,$E34),INDEX(Avaliadores!$G$17:$G$22,$F34),INDEX(Avaliadores!$G$17:$G$22,$G34))</f>
        <v>4.79166666666667</v>
      </c>
      <c r="Z34" s="0" t="n">
        <f aca="false">MEDIAN(INDEX(Avaliadores!$H$17:$H$22,$B34),INDEX(Avaliadores!$H$17:$H$22,$C34),INDEX(Avaliadores!$H$17:$H$22,$D34),INDEX(Avaliadores!$H$17:$H$22,$E34),INDEX(Avaliadores!$H$17:$H$22,$F34),INDEX(Avaliadores!$H$17:$H$22,$G34))</f>
        <v>3.66666666666667</v>
      </c>
      <c r="AA34" s="0" t="n">
        <f aca="false">MEDIAN(INDEX(Avaliadores!$I$17:$I$22,$B34),INDEX(Avaliadores!$I$17:$I$22,$C34),INDEX(Avaliadores!$I$17:$I$22,$D34),INDEX(Avaliadores!$I$17:$I$22,$E34),INDEX(Avaliadores!$I$17:$I$22,$F34),INDEX(Avaliadores!$I$17:$I$22,$G34))</f>
        <v>6.66666666666667</v>
      </c>
      <c r="AB34" s="0" t="n">
        <f aca="false">IF(MAX(H34:K34)=MIN(H34:K34),0,IF($B$17="custo",(MAX(H34:K34)-H34)/(MAX(H34:K34)-MIN(H34:K34)),(H34-MIN(H34:K34))/(MAX(H34:K34)-MIN(H34:K34))))</f>
        <v>0.216327019862272</v>
      </c>
      <c r="AC34" s="0" t="n">
        <f aca="false">IF(MAX(H34:K34)=MIN(H34:K34),0,IF($B$17="custo",(MAX(H34:K34)-I34)/(MAX(H34:K34)-MIN(H34:K34)),(I34-MIN(H34:K34))/(MAX(H34:K34)-MIN(H34:K34))))</f>
        <v>0</v>
      </c>
      <c r="AD34" s="0" t="n">
        <f aca="false">IF(MAX(H34:K34)=MIN(H34:K34),0,IF($B$17="custo",(MAX(H34:K34)-J34)/(MAX(H34:K34)-MIN(H34:K34)),(J34-MIN(H34:K34))/(MAX(H34:K34)-MIN(H34:K34))))</f>
        <v>0.768411765206348</v>
      </c>
      <c r="AE34" s="0" t="n">
        <f aca="false">IF(MAX(H34:K34)=MIN(H34:K34),0,IF($B$17="custo",(MAX(H34:K34)-K34)/(MAX(H34:K34)-MIN(H34:K34)),(K34-MIN(H34:K34))/(MAX(H34:K34)-MIN(H34:K34))))</f>
        <v>1</v>
      </c>
      <c r="AF34" s="0" t="n">
        <f aca="false">IF(MAX(L34:O34)=MIN(L34:O34),0,IF($C$17="custo",(MAX(L34:O34)-L34)/(MAX(L34:O34)-MIN(L34:O34)),(L34-MIN(L34:O34))/(MAX(L34:O34)-MIN(L34:O34))))</f>
        <v>1</v>
      </c>
      <c r="AG34" s="0" t="n">
        <f aca="false">IF(MAX(L34:O34)=MIN(L34:O34),0,IF($C$17="custo",(MAX(L34:O34)-M34)/(MAX(L34:O34)-MIN(L34:O34)),(M34-MIN(L34:O34))/(MAX(L34:O34)-MIN(L34:O34))))</f>
        <v>0.961724763878586</v>
      </c>
      <c r="AH34" s="0" t="n">
        <f aca="false">IF(MAX(L34:O34)=MIN(L34:O34),0,IF($C$17="custo",(MAX(L34:O34)-N34)/(MAX(L34:O34)-MIN(L34:O34)),(N34-MIN(L34:O34))/(MAX(L34:O34)-MIN(L34:O34))))</f>
        <v>0.538144185091334</v>
      </c>
      <c r="AI34" s="0" t="n">
        <f aca="false">IF(MAX(L34:O34)=MIN(L34:O34),0,IF($C$17="custo",(MAX(L34:O34)-O34)/(MAX(L34:O34)-MIN(L34:O34)),(O34-MIN(L34:O34))/(MAX(L34:O34)-MIN(L34:O34))))</f>
        <v>0</v>
      </c>
      <c r="AJ34" s="0" t="n">
        <f aca="false">IF(MAX(P34:S34)=MIN(P34:S34),0,IF($D$17="custo",(MAX(P34:S34)-P34)/(MAX(P34:S34)-MIN(P34:S34)),(P34-MIN(P34:S34))/(MAX(P34:S34)-MIN(P34:S34))))</f>
        <v>0.191187001317671</v>
      </c>
      <c r="AK34" s="0" t="n">
        <f aca="false">IF(MAX(P34:S34)=MIN(P34:S34),0,IF($D$17="custo",(MAX(P34:S34)-Q34)/(MAX(P34:S34)-MIN(P34:S34)),(Q34-MIN(P34:S34))/(MAX(P34:S34)-MIN(P34:S34))))</f>
        <v>0</v>
      </c>
      <c r="AL34" s="0" t="n">
        <f aca="false">IF(MAX(P34:S34)=MIN(P34:S34),0,IF($D$17="custo",(MAX(P34:S34)-R34)/(MAX(P34:S34)-MIN(P34:S34)),(R34-MIN(P34:S34))/(MAX(P34:S34)-MIN(P34:S34))))</f>
        <v>0.77205755970586</v>
      </c>
      <c r="AM34" s="0" t="n">
        <f aca="false">IF(MAX(P34:S34)=MIN(P34:S34),0,IF($D$17="custo",(MAX(P34:S34)-S34)/(MAX(P34:S34)-MIN(P34:S34)),(S34-MIN(P34:S34))/(MAX(P34:S34)-MIN(P34:S34))))</f>
        <v>1</v>
      </c>
      <c r="AN34" s="0" t="n">
        <f aca="false">IF(MAX(T34:W34)=MIN(T34:W34),0,IF($E$17="custo",(MAX(T34:W34)-T34)/(MAX(T34:W34)-MIN(T34:W34)),(T34-MIN(T34:W34))/(MAX(T34:W34)-MIN(T34:W34))))</f>
        <v>0</v>
      </c>
      <c r="AO34" s="0" t="n">
        <f aca="false">IF(MAX(T34:W34)=MIN(T34:W34),0,IF($E$17="custo",(MAX(T34:W34)-U34)/(MAX(T34:W34)-MIN(T34:W34)),(U34-MIN(T34:W34))/(MAX(T34:W34)-MIN(T34:W34))))</f>
        <v>0.741935483870968</v>
      </c>
      <c r="AP34" s="0" t="n">
        <f aca="false">IF(MAX(T34:W34)=MIN(T34:W34),0,IF($E$17="custo",(MAX(T34:W34)-V34)/(MAX(T34:W34)-MIN(T34:W34)),(V34-MIN(T34:W34))/(MAX(T34:W34)-MIN(T34:W34))))</f>
        <v>0.741935483870968</v>
      </c>
      <c r="AQ34" s="0" t="n">
        <f aca="false">IF(MAX(T34:W34)=MIN(T34:W34),0,IF($E$17="custo",(MAX(T34:W34)-W34)/(MAX(T34:W34)-MIN(T34:W34)),(W34-MIN(T34:W34))/(MAX(T34:W34)-MIN(T34:W34))))</f>
        <v>1</v>
      </c>
      <c r="AR34" s="0" t="n">
        <f aca="false">IF(MAX(X34:AA34)=MIN(X34:AA34),0,IF($F$17="custo",(MAX(X34:AA34)-X34)/(MAX(X34:AA34)-MIN(X34:AA34)),(X34-MIN(X34:AA34))/(MAX(X34:AA34)-MIN(X34:AA34))))</f>
        <v>0</v>
      </c>
      <c r="AS34" s="0" t="n">
        <f aca="false">IF(MAX(X34:AA34)=MIN(X34:AA34),0,IF($F$17="custo",(MAX(X34:AA34)-Y34)/(MAX(X34:AA34)-MIN(X34:AA34)),(Y34-MIN(X34:AA34))/(MAX(X34:AA34)-MIN(X34:AA34))))</f>
        <v>0.5</v>
      </c>
      <c r="AT34" s="0" t="n">
        <f aca="false">IF(MAX(X34:AA34)=MIN(X34:AA34),0,IF($F$17="custo",(MAX(X34:AA34)-Z34)/(MAX(X34:AA34)-MIN(X34:AA34)),(Z34-MIN(X34:AA34))/(MAX(X34:AA34)-MIN(X34:AA34))))</f>
        <v>0.2</v>
      </c>
      <c r="AU34" s="0" t="n">
        <f aca="false">IF(MAX(X34:AA34)=MIN(X34:AA34),0,IF($F$17="custo",(MAX(X34:AA34)-AA34)/(MAX(X34:AA34)-MIN(X34:AA34)),(AA34-MIN(X34:AA34))/(MAX(X34:AA34)-MIN(X34:AA34))))</f>
        <v>1</v>
      </c>
      <c r="AV34" s="0" t="n">
        <f aca="false">STDEVP(AB34:AE34)</f>
        <v>0.403874054994596</v>
      </c>
      <c r="AW34" s="0" t="n">
        <f aca="false">STDEVP(AF34:AI34)</f>
        <v>0.403787535375643</v>
      </c>
      <c r="AX34" s="0" t="n">
        <f aca="false">STDEVP(AJ34:AM34)</f>
        <v>0.408975257006671</v>
      </c>
      <c r="AY34" s="0" t="n">
        <f aca="false">STDEVP(AN34:AQ34)</f>
        <v>0.373675252845261</v>
      </c>
      <c r="AZ34" s="0" t="n">
        <f aca="false">STDEVP(AR34:AU34)</f>
        <v>0.376662979332984</v>
      </c>
      <c r="BA34" s="0" t="n">
        <f aca="false">AV34*((1-IFERROR(CORREL(AB34:AE34,AF34:AI34),0))+(1-IFERROR(CORREL(AB34:AE34,AJ34:AM34),0))+(1-IFERROR(CORREL(AB34:AE34,AN34:AQ34),0))+(1-IFERROR(CORREL(AB34:AE34,AR34:AU34),0)))</f>
        <v>1.15800263005493</v>
      </c>
      <c r="BB34" s="0" t="n">
        <f aca="false">AW34*((1-IFERROR(CORREL(AF34:AI34,AB34:AE34),0))+(1-IFERROR(CORREL(AF34:AI34,AJ34:AM34),0))+(1-IFERROR(CORREL(AF34:AI34,AN34:AQ34),0))+(1-IFERROR(CORREL(AF34:AI34,AR34:AU34),0)))</f>
        <v>2.98089783135299</v>
      </c>
      <c r="BC34" s="0" t="n">
        <f aca="false">AX34*((1-IFERROR(CORREL(AJ34:AM34,AB34:AE34),0))+(1-IFERROR(CORREL(AJ34:AM34,AF34:AI34),0))+(1-IFERROR(CORREL(AJ34:AM34,AN34:AQ34),0))+(1-IFERROR(CORREL(AJ34:AM34,AR34:AU34),0)))</f>
        <v>1.1620548101519</v>
      </c>
      <c r="BD34" s="0" t="n">
        <f aca="false">AY34*((1-IFERROR(CORREL(AN34:AQ34,AB34:AE34),0))+(1-IFERROR(CORREL(AN34:AQ34,AF34:AI34),0))+(1-IFERROR(CORREL(AN34:AQ34,AJ34:AM34),0))+(1-IFERROR(CORREL(AN34:AQ34,AR34:AU34),0)))</f>
        <v>1.03383345160469</v>
      </c>
      <c r="BE34" s="0" t="n">
        <f aca="false">AZ34*((1-IFERROR(CORREL(AR34:AU34,AB34:AE34),0))+(1-IFERROR(CORREL(AR34:AU34,AF34:AI34),0))+(1-IFERROR(CORREL(AR34:AU34,AJ34:AM34),0))+(1-IFERROR(CORREL(AR34:AU34,AN34:AQ34),0)))</f>
        <v>1.10223180368817</v>
      </c>
      <c r="BF34" s="0" t="n">
        <f aca="false">IF(SUM(BA34:BE34)&gt;0,BA34/SUM(BA34:BE34),1/5)</f>
        <v>0.155707870628265</v>
      </c>
      <c r="BG34" s="0" t="n">
        <f aca="false">IF(SUM(BA34:BE34)&gt;0,BB34/SUM(BA34:BE34),1/5)</f>
        <v>0.400818825306442</v>
      </c>
      <c r="BH34" s="0" t="n">
        <f aca="false">IF(SUM(BA34:BE34)&gt;0,BC34/SUM(BA34:BE34),1/5)</f>
        <v>0.156252736691542</v>
      </c>
      <c r="BI34" s="0" t="n">
        <f aca="false">IF(SUM(BA34:BE34)&gt;0,BD34/SUM(BA34:BE34),1/5)</f>
        <v>0.139011778691729</v>
      </c>
      <c r="BJ34" s="0" t="n">
        <f aca="false">IF(SUM(BA34:BE34)&gt;0,BE34/SUM(BA34:BE34),1/5)</f>
        <v>0.148208788682022</v>
      </c>
      <c r="BK34" s="0" t="n">
        <f aca="false">BF34*AB34+BG34*AF34+BH34*AJ34+BI34*AN34+BJ34*AR34</f>
        <v>0.46437613710429</v>
      </c>
      <c r="BL34" s="0" t="n">
        <f aca="false">BF34*AC34+BG34*AG34+BH34*AK34+BI34*AO34+BJ34*AS34</f>
        <v>0.562719555754353</v>
      </c>
      <c r="BM34" s="0" t="n">
        <f aca="false">BF34*AD34+BG34*AH34+BH34*AL34+BI34*AP34+BJ34*AT34</f>
        <v>0.588761715451038</v>
      </c>
      <c r="BN34" s="0" t="n">
        <f aca="false">BF34*AE34+BG34*AI34+BH34*AM34+BI34*AQ34+BJ34*AU34</f>
        <v>0.599181174693558</v>
      </c>
      <c r="BO34" s="0" t="n">
        <f aca="false">RANK(BK34,$BK34:$BN34)</f>
        <v>4</v>
      </c>
      <c r="BP34" s="0" t="n">
        <f aca="false">RANK(BL34,$BK34:$BN34)</f>
        <v>3</v>
      </c>
      <c r="BQ34" s="0" t="n">
        <f aca="false">RANK(BM34,$BK34:$BN34)</f>
        <v>2</v>
      </c>
      <c r="BR34" s="0" t="n">
        <f aca="false">RANK(BN34,$BK34:$BN34)</f>
        <v>1</v>
      </c>
    </row>
    <row r="35" customFormat="false" ht="15" hidden="false" customHeight="false" outlineLevel="0" collapsed="false">
      <c r="A35" s="0" t="n">
        <v>12</v>
      </c>
      <c r="B35" s="0" t="n">
        <f aca="false">RANDBETWEEN(1,$B$5)</f>
        <v>5</v>
      </c>
      <c r="C35" s="0" t="n">
        <f aca="false">RANDBETWEEN(1,$B$5)</f>
        <v>3</v>
      </c>
      <c r="D35" s="0" t="n">
        <f aca="false">RANDBETWEEN(1,$B$5)</f>
        <v>5</v>
      </c>
      <c r="E35" s="0" t="n">
        <f aca="false">RANDBETWEEN(1,$B$5)</f>
        <v>3</v>
      </c>
      <c r="F35" s="0" t="n">
        <f aca="false">RANDBETWEEN(1,$B$5)</f>
        <v>6</v>
      </c>
      <c r="G35" s="0" t="n">
        <f aca="false">RANDBETWEEN(1,$B$5)</f>
        <v>1</v>
      </c>
      <c r="H35" s="0" t="n">
        <f aca="true">NORMINV(RAND(),$B$8,$B$13)</f>
        <v>53.4114617723471</v>
      </c>
      <c r="I35" s="0" t="n">
        <f aca="true">NORMINV(RAND(),$C$8,$C$13)</f>
        <v>63.1531007973459</v>
      </c>
      <c r="J35" s="0" t="n">
        <f aca="true">NORMINV(RAND(),$D$8,$D$13)</f>
        <v>13.595321753274</v>
      </c>
      <c r="K35" s="0" t="n">
        <f aca="true">NORMINV(RAND(),$E$8,$E$13)</f>
        <v>2.9841211706964</v>
      </c>
      <c r="L35" s="0" t="n">
        <f aca="true">NORMINV(RAND(),$B$9,$B$14)</f>
        <v>48.7814891078793</v>
      </c>
      <c r="M35" s="0" t="n">
        <f aca="true">NORMINV(RAND(),$C$9,$C$14)</f>
        <v>57.8387260212239</v>
      </c>
      <c r="N35" s="0" t="n">
        <f aca="true">NORMINV(RAND(),$D$9,$D$14)</f>
        <v>48.6000979803953</v>
      </c>
      <c r="O35" s="0" t="n">
        <f aca="true">NORMINV(RAND(),$E$9,$E$14)</f>
        <v>28.1225560141151</v>
      </c>
      <c r="P35" s="0" t="n">
        <f aca="true">NORMINV(RAND(),$B$10,$B$15)</f>
        <v>23.6612024481885</v>
      </c>
      <c r="Q35" s="0" t="n">
        <f aca="true">NORMINV(RAND(),$C$10,$C$15)</f>
        <v>30.606697169638</v>
      </c>
      <c r="R35" s="0" t="n">
        <f aca="true">NORMINV(RAND(),$D$10,$D$15)</f>
        <v>10.0743087999485</v>
      </c>
      <c r="S35" s="0" t="n">
        <f aca="true">NORMINV(RAND(),$E$10,$E$15)</f>
        <v>3.73492385177906</v>
      </c>
      <c r="T35" s="0" t="n">
        <f aca="false">MEDIAN(INDEX(Avaliadores!$B$17:$B$22,$B35),INDEX(Avaliadores!$B$17:$B$22,$C35),INDEX(Avaliadores!$B$17:$B$22,$D35),INDEX(Avaliadores!$B$17:$B$22,$E35),INDEX(Avaliadores!$B$17:$B$22,$F35),INDEX(Avaliadores!$B$17:$B$22,$G35))</f>
        <v>2.54166666666667</v>
      </c>
      <c r="U35" s="0" t="n">
        <f aca="false">MEDIAN(INDEX(Avaliadores!$C$17:$C$22,$B35),INDEX(Avaliadores!$C$17:$C$22,$C35),INDEX(Avaliadores!$C$17:$C$22,$D35),INDEX(Avaliadores!$C$17:$C$22,$E35),INDEX(Avaliadores!$C$17:$C$22,$F35),INDEX(Avaliadores!$C$17:$C$22,$G35))</f>
        <v>5.16666666666667</v>
      </c>
      <c r="V35" s="0" t="n">
        <f aca="false">MEDIAN(INDEX(Avaliadores!$D$17:$D$22,$B35),INDEX(Avaliadores!$D$17:$D$22,$C35),INDEX(Avaliadores!$D$17:$D$22,$D35),INDEX(Avaliadores!$D$17:$D$22,$E35),INDEX(Avaliadores!$D$17:$D$22,$F35),INDEX(Avaliadores!$D$17:$D$22,$G35))</f>
        <v>5.66666666666667</v>
      </c>
      <c r="W35" s="0" t="n">
        <f aca="false">MEDIAN(INDEX(Avaliadores!$E$17:$E$22,$B35),INDEX(Avaliadores!$E$17:$E$22,$C35),INDEX(Avaliadores!$E$17:$E$22,$D35),INDEX(Avaliadores!$E$17:$E$22,$E35),INDEX(Avaliadores!$E$17:$E$22,$F35),INDEX(Avaliadores!$E$17:$E$22,$G35))</f>
        <v>6.54166666666667</v>
      </c>
      <c r="X35" s="0" t="n">
        <f aca="false">MEDIAN(INDEX(Avaliadores!$F$17:$F$22,$B35),INDEX(Avaliadores!$F$17:$F$22,$C35),INDEX(Avaliadores!$F$17:$F$22,$D35),INDEX(Avaliadores!$F$17:$F$22,$E35),INDEX(Avaliadores!$F$17:$F$22,$F35),INDEX(Avaliadores!$F$17:$F$22,$G35))</f>
        <v>2.66666666666667</v>
      </c>
      <c r="Y35" s="0" t="n">
        <f aca="false">MEDIAN(INDEX(Avaliadores!$G$17:$G$22,$B35),INDEX(Avaliadores!$G$17:$G$22,$C35),INDEX(Avaliadores!$G$17:$G$22,$D35),INDEX(Avaliadores!$G$17:$G$22,$E35),INDEX(Avaliadores!$G$17:$G$22,$F35),INDEX(Avaliadores!$G$17:$G$22,$G35))</f>
        <v>5.04166666666667</v>
      </c>
      <c r="Z35" s="0" t="n">
        <f aca="false">MEDIAN(INDEX(Avaliadores!$H$17:$H$22,$B35),INDEX(Avaliadores!$H$17:$H$22,$C35),INDEX(Avaliadores!$H$17:$H$22,$D35),INDEX(Avaliadores!$H$17:$H$22,$E35),INDEX(Avaliadores!$H$17:$H$22,$F35),INDEX(Avaliadores!$H$17:$H$22,$G35))</f>
        <v>3.79166666666667</v>
      </c>
      <c r="AA35" s="0" t="n">
        <f aca="false">MEDIAN(INDEX(Avaliadores!$I$17:$I$22,$B35),INDEX(Avaliadores!$I$17:$I$22,$C35),INDEX(Avaliadores!$I$17:$I$22,$D35),INDEX(Avaliadores!$I$17:$I$22,$E35),INDEX(Avaliadores!$I$17:$I$22,$F35),INDEX(Avaliadores!$I$17:$I$22,$G35))</f>
        <v>6.79166666666667</v>
      </c>
      <c r="AB35" s="0" t="n">
        <f aca="false">IF(MAX(H35:K35)=MIN(H35:K35),0,IF($B$17="custo",(MAX(H35:K35)-H35)/(MAX(H35:K35)-MIN(H35:K35)),(H35-MIN(H35:K35))/(MAX(H35:K35)-MIN(H35:K35))))</f>
        <v>0.161904673894189</v>
      </c>
      <c r="AC35" s="0" t="n">
        <f aca="false">IF(MAX(H35:K35)=MIN(H35:K35),0,IF($B$17="custo",(MAX(H35:K35)-I35)/(MAX(H35:K35)-MIN(H35:K35)),(I35-MIN(H35:K35))/(MAX(H35:K35)-MIN(H35:K35))))</f>
        <v>0</v>
      </c>
      <c r="AD35" s="0" t="n">
        <f aca="false">IF(MAX(H35:K35)=MIN(H35:K35),0,IF($B$17="custo",(MAX(H35:K35)-J35)/(MAX(H35:K35)-MIN(H35:K35)),(J35-MIN(H35:K35))/(MAX(H35:K35)-MIN(H35:K35))))</f>
        <v>0.823643335013815</v>
      </c>
      <c r="AE35" s="0" t="n">
        <f aca="false">IF(MAX(H35:K35)=MIN(H35:K35),0,IF($B$17="custo",(MAX(H35:K35)-K35)/(MAX(H35:K35)-MIN(H35:K35)),(K35-MIN(H35:K35))/(MAX(H35:K35)-MIN(H35:K35))))</f>
        <v>1</v>
      </c>
      <c r="AF35" s="0" t="n">
        <f aca="false">IF(MAX(L35:O35)=MIN(L35:O35),0,IF($C$17="custo",(MAX(L35:O35)-L35)/(MAX(L35:O35)-MIN(L35:O35)),(L35-MIN(L35:O35))/(MAX(L35:O35)-MIN(L35:O35))))</f>
        <v>0.695208470298226</v>
      </c>
      <c r="AG35" s="0" t="n">
        <f aca="false">IF(MAX(L35:O35)=MIN(L35:O35),0,IF($C$17="custo",(MAX(L35:O35)-M35)/(MAX(L35:O35)-MIN(L35:O35)),(M35-MIN(L35:O35))/(MAX(L35:O35)-MIN(L35:O35))))</f>
        <v>1</v>
      </c>
      <c r="AH35" s="0" t="n">
        <f aca="false">IF(MAX(L35:O35)=MIN(L35:O35),0,IF($C$17="custo",(MAX(L35:O35)-N35)/(MAX(L35:O35)-MIN(L35:O35)),(N35-MIN(L35:O35))/(MAX(L35:O35)-MIN(L35:O35))))</f>
        <v>0.689104348285176</v>
      </c>
      <c r="AI35" s="0" t="n">
        <f aca="false">IF(MAX(L35:O35)=MIN(L35:O35),0,IF($C$17="custo",(MAX(L35:O35)-O35)/(MAX(L35:O35)-MIN(L35:O35)),(O35-MIN(L35:O35))/(MAX(L35:O35)-MIN(L35:O35))))</f>
        <v>0</v>
      </c>
      <c r="AJ35" s="0" t="n">
        <f aca="false">IF(MAX(P35:S35)=MIN(P35:S35),0,IF($D$17="custo",(MAX(P35:S35)-P35)/(MAX(P35:S35)-MIN(P35:S35)),(P35-MIN(P35:S35))/(MAX(P35:S35)-MIN(P35:S35))))</f>
        <v>0.258468045234422</v>
      </c>
      <c r="AK35" s="0" t="n">
        <f aca="false">IF(MAX(P35:S35)=MIN(P35:S35),0,IF($D$17="custo",(MAX(P35:S35)-Q35)/(MAX(P35:S35)-MIN(P35:S35)),(Q35-MIN(P35:S35))/(MAX(P35:S35)-MIN(P35:S35))))</f>
        <v>0</v>
      </c>
      <c r="AL35" s="0" t="n">
        <f aca="false">IF(MAX(P35:S35)=MIN(P35:S35),0,IF($D$17="custo",(MAX(P35:S35)-R35)/(MAX(P35:S35)-MIN(P35:S35)),(R35-MIN(P35:S35))/(MAX(P35:S35)-MIN(P35:S35))))</f>
        <v>0.764087584649418</v>
      </c>
      <c r="AM35" s="0" t="n">
        <f aca="false">IF(MAX(P35:S35)=MIN(P35:S35),0,IF($D$17="custo",(MAX(P35:S35)-S35)/(MAX(P35:S35)-MIN(P35:S35)),(S35-MIN(P35:S35))/(MAX(P35:S35)-MIN(P35:S35))))</f>
        <v>1</v>
      </c>
      <c r="AN35" s="0" t="n">
        <f aca="false">IF(MAX(T35:W35)=MIN(T35:W35),0,IF($E$17="custo",(MAX(T35:W35)-T35)/(MAX(T35:W35)-MIN(T35:W35)),(T35-MIN(T35:W35))/(MAX(T35:W35)-MIN(T35:W35))))</f>
        <v>0</v>
      </c>
      <c r="AO35" s="0" t="n">
        <f aca="false">IF(MAX(T35:W35)=MIN(T35:W35),0,IF($E$17="custo",(MAX(T35:W35)-U35)/(MAX(T35:W35)-MIN(T35:W35)),(U35-MIN(T35:W35))/(MAX(T35:W35)-MIN(T35:W35))))</f>
        <v>0.65625</v>
      </c>
      <c r="AP35" s="0" t="n">
        <f aca="false">IF(MAX(T35:W35)=MIN(T35:W35),0,IF($E$17="custo",(MAX(T35:W35)-V35)/(MAX(T35:W35)-MIN(T35:W35)),(V35-MIN(T35:W35))/(MAX(T35:W35)-MIN(T35:W35))))</f>
        <v>0.78125</v>
      </c>
      <c r="AQ35" s="0" t="n">
        <f aca="false">IF(MAX(T35:W35)=MIN(T35:W35),0,IF($E$17="custo",(MAX(T35:W35)-W35)/(MAX(T35:W35)-MIN(T35:W35)),(W35-MIN(T35:W35))/(MAX(T35:W35)-MIN(T35:W35))))</f>
        <v>1</v>
      </c>
      <c r="AR35" s="0" t="n">
        <f aca="false">IF(MAX(X35:AA35)=MIN(X35:AA35),0,IF($F$17="custo",(MAX(X35:AA35)-X35)/(MAX(X35:AA35)-MIN(X35:AA35)),(X35-MIN(X35:AA35))/(MAX(X35:AA35)-MIN(X35:AA35))))</f>
        <v>0</v>
      </c>
      <c r="AS35" s="0" t="n">
        <f aca="false">IF(MAX(X35:AA35)=MIN(X35:AA35),0,IF($F$17="custo",(MAX(X35:AA35)-Y35)/(MAX(X35:AA35)-MIN(X35:AA35)),(Y35-MIN(X35:AA35))/(MAX(X35:AA35)-MIN(X35:AA35))))</f>
        <v>0.575757575757576</v>
      </c>
      <c r="AT35" s="0" t="n">
        <f aca="false">IF(MAX(X35:AA35)=MIN(X35:AA35),0,IF($F$17="custo",(MAX(X35:AA35)-Z35)/(MAX(X35:AA35)-MIN(X35:AA35)),(Z35-MIN(X35:AA35))/(MAX(X35:AA35)-MIN(X35:AA35))))</f>
        <v>0.272727272727273</v>
      </c>
      <c r="AU35" s="0" t="n">
        <f aca="false">IF(MAX(X35:AA35)=MIN(X35:AA35),0,IF($F$17="custo",(MAX(X35:AA35)-AA35)/(MAX(X35:AA35)-MIN(X35:AA35)),(AA35-MIN(X35:AA35))/(MAX(X35:AA35)-MIN(X35:AA35))))</f>
        <v>1</v>
      </c>
      <c r="AV35" s="0" t="n">
        <f aca="false">STDEVP(AB35:AE35)</f>
        <v>0.423969704938286</v>
      </c>
      <c r="AW35" s="0" t="n">
        <f aca="false">STDEVP(AF35:AI35)</f>
        <v>0.366381875842902</v>
      </c>
      <c r="AX35" s="0" t="n">
        <f aca="false">STDEVP(AJ35:AM35)</f>
        <v>0.396217348316861</v>
      </c>
      <c r="AY35" s="0" t="n">
        <f aca="false">STDEVP(AN35:AQ35)</f>
        <v>0.372714388808643</v>
      </c>
      <c r="AZ35" s="0" t="n">
        <f aca="false">STDEVP(AR35:AU35)</f>
        <v>0.37136669632655</v>
      </c>
      <c r="BA35" s="0" t="n">
        <f aca="false">AV35*((1-IFERROR(CORREL(AB35:AE35,AF35:AI35),0))+(1-IFERROR(CORREL(AB35:AE35,AJ35:AM35),0))+(1-IFERROR(CORREL(AB35:AE35,AN35:AQ35),0))+(1-IFERROR(CORREL(AB35:AE35,AR35:AU35),0)))</f>
        <v>1.12088489395084</v>
      </c>
      <c r="BB35" s="0" t="n">
        <f aca="false">AW35*((1-IFERROR(CORREL(AF35:AI35,AB35:AE35),0))+(1-IFERROR(CORREL(AF35:AI35,AJ35:AM35),0))+(1-IFERROR(CORREL(AF35:AI35,AN35:AQ35),0))+(1-IFERROR(CORREL(AF35:AI35,AR35:AU35),0)))</f>
        <v>2.47837044692026</v>
      </c>
      <c r="BC35" s="0" t="n">
        <f aca="false">AX35*((1-IFERROR(CORREL(AJ35:AM35,AB35:AE35),0))+(1-IFERROR(CORREL(AJ35:AM35,AF35:AI35),0))+(1-IFERROR(CORREL(AJ35:AM35,AN35:AQ35),0))+(1-IFERROR(CORREL(AJ35:AM35,AR35:AU35),0)))</f>
        <v>1.10346392602832</v>
      </c>
      <c r="BD35" s="0" t="n">
        <f aca="false">AY35*((1-IFERROR(CORREL(AN35:AQ35,AB35:AE35),0))+(1-IFERROR(CORREL(AN35:AQ35,AF35:AI35),0))+(1-IFERROR(CORREL(AN35:AQ35,AJ35:AM35),0))+(1-IFERROR(CORREL(AN35:AQ35,AR35:AU35),0)))</f>
        <v>0.868847239647592</v>
      </c>
      <c r="BE35" s="0" t="n">
        <f aca="false">AZ35*((1-IFERROR(CORREL(AR35:AU35,AB35:AE35),0))+(1-IFERROR(CORREL(AR35:AU35,AF35:AI35),0))+(1-IFERROR(CORREL(AR35:AU35,AJ35:AM35),0))+(1-IFERROR(CORREL(AR35:AU35,AN35:AQ35),0)))</f>
        <v>1.05086695961994</v>
      </c>
      <c r="BF35" s="0" t="n">
        <f aca="false">IF(SUM(BA35:BE35)&gt;0,BA35/SUM(BA35:BE35),1/5)</f>
        <v>0.169255742572165</v>
      </c>
      <c r="BG35" s="0" t="n">
        <f aca="false">IF(SUM(BA35:BE35)&gt;0,BB35/SUM(BA35:BE35),1/5)</f>
        <v>0.37423863291068</v>
      </c>
      <c r="BH35" s="0" t="n">
        <f aca="false">IF(SUM(BA35:BE35)&gt;0,BC35/SUM(BA35:BE35),1/5)</f>
        <v>0.166625143410766</v>
      </c>
      <c r="BI35" s="0" t="n">
        <f aca="false">IF(SUM(BA35:BE35)&gt;0,BD35/SUM(BA35:BE35),1/5)</f>
        <v>0.131197579271488</v>
      </c>
      <c r="BJ35" s="0" t="n">
        <f aca="false">IF(SUM(BA35:BE35)&gt;0,BE35/SUM(BA35:BE35),1/5)</f>
        <v>0.158682901834902</v>
      </c>
      <c r="BK35" s="0" t="n">
        <f aca="false">BF35*AB35+BG35*AF35+BH35*AJ35+BI35*AN35+BJ35*AR35</f>
        <v>0.330644438422484</v>
      </c>
      <c r="BL35" s="0" t="n">
        <f aca="false">BF35*AC35+BG35*AG35+BH35*AK35+BI35*AO35+BJ35*AS35</f>
        <v>0.551699927182235</v>
      </c>
      <c r="BM35" s="0" t="n">
        <f aca="false">BF35*AD35+BG35*AH35+BH35*AL35+BI35*AP35+BJ35*AT35</f>
        <v>0.670387300739754</v>
      </c>
      <c r="BN35" s="0" t="n">
        <f aca="false">BF35*AE35+BG35*AI35+BH35*AM35+BI35*AQ35+BJ35*AU35</f>
        <v>0.62576136708932</v>
      </c>
      <c r="BO35" s="0" t="n">
        <f aca="false">RANK(BK35,$BK35:$BN35)</f>
        <v>4</v>
      </c>
      <c r="BP35" s="0" t="n">
        <f aca="false">RANK(BL35,$BK35:$BN35)</f>
        <v>3</v>
      </c>
      <c r="BQ35" s="0" t="n">
        <f aca="false">RANK(BM35,$BK35:$BN35)</f>
        <v>1</v>
      </c>
      <c r="BR35" s="0" t="n">
        <f aca="false">RANK(BN35,$BK35:$BN35)</f>
        <v>2</v>
      </c>
    </row>
    <row r="36" customFormat="false" ht="15" hidden="false" customHeight="false" outlineLevel="0" collapsed="false">
      <c r="A36" s="0" t="n">
        <v>13</v>
      </c>
      <c r="B36" s="0" t="n">
        <f aca="false">RANDBETWEEN(1,$B$5)</f>
        <v>5</v>
      </c>
      <c r="C36" s="0" t="n">
        <f aca="false">RANDBETWEEN(1,$B$5)</f>
        <v>6</v>
      </c>
      <c r="D36" s="0" t="n">
        <f aca="false">RANDBETWEEN(1,$B$5)</f>
        <v>5</v>
      </c>
      <c r="E36" s="0" t="n">
        <f aca="false">RANDBETWEEN(1,$B$5)</f>
        <v>5</v>
      </c>
      <c r="F36" s="0" t="n">
        <f aca="false">RANDBETWEEN(1,$B$5)</f>
        <v>1</v>
      </c>
      <c r="G36" s="0" t="n">
        <f aca="false">RANDBETWEEN(1,$B$5)</f>
        <v>4</v>
      </c>
      <c r="H36" s="0" t="n">
        <f aca="true">NORMINV(RAND(),$B$8,$B$13)</f>
        <v>53.9848632416225</v>
      </c>
      <c r="I36" s="0" t="n">
        <f aca="true">NORMINV(RAND(),$C$8,$C$13)</f>
        <v>65.37301332893</v>
      </c>
      <c r="J36" s="0" t="n">
        <f aca="true">NORMINV(RAND(),$D$8,$D$13)</f>
        <v>13.1017568960283</v>
      </c>
      <c r="K36" s="0" t="n">
        <f aca="true">NORMINV(RAND(),$E$8,$E$13)</f>
        <v>3.34066935840274</v>
      </c>
      <c r="L36" s="0" t="n">
        <f aca="true">NORMINV(RAND(),$B$9,$B$14)</f>
        <v>49.9232232695802</v>
      </c>
      <c r="M36" s="0" t="n">
        <f aca="true">NORMINV(RAND(),$C$9,$C$14)</f>
        <v>60.1416007099578</v>
      </c>
      <c r="N36" s="0" t="n">
        <f aca="true">NORMINV(RAND(),$D$9,$D$14)</f>
        <v>44.4430555843475</v>
      </c>
      <c r="O36" s="0" t="n">
        <f aca="true">NORMINV(RAND(),$E$9,$E$14)</f>
        <v>21.0724151014005</v>
      </c>
      <c r="P36" s="0" t="n">
        <f aca="true">NORMINV(RAND(),$B$10,$B$15)</f>
        <v>24.3186811046031</v>
      </c>
      <c r="Q36" s="0" t="n">
        <f aca="true">NORMINV(RAND(),$C$10,$C$15)</f>
        <v>29.4605803419118</v>
      </c>
      <c r="R36" s="0" t="n">
        <f aca="true">NORMINV(RAND(),$D$10,$D$15)</f>
        <v>10.7841942802349</v>
      </c>
      <c r="S36" s="0" t="n">
        <f aca="true">NORMINV(RAND(),$E$10,$E$15)</f>
        <v>3.80816756401412</v>
      </c>
      <c r="T36" s="0" t="n">
        <f aca="false">MEDIAN(INDEX(Avaliadores!$B$17:$B$22,$B36),INDEX(Avaliadores!$B$17:$B$22,$C36),INDEX(Avaliadores!$B$17:$B$22,$D36),INDEX(Avaliadores!$B$17:$B$22,$E36),INDEX(Avaliadores!$B$17:$B$22,$F36),INDEX(Avaliadores!$B$17:$B$22,$G36))</f>
        <v>2.54166666666667</v>
      </c>
      <c r="U36" s="0" t="n">
        <f aca="false">MEDIAN(INDEX(Avaliadores!$C$17:$C$22,$B36),INDEX(Avaliadores!$C$17:$C$22,$C36),INDEX(Avaliadores!$C$17:$C$22,$D36),INDEX(Avaliadores!$C$17:$C$22,$E36),INDEX(Avaliadores!$C$17:$C$22,$F36),INDEX(Avaliadores!$C$17:$C$22,$G36))</f>
        <v>5.54166666666667</v>
      </c>
      <c r="V36" s="0" t="n">
        <f aca="false">MEDIAN(INDEX(Avaliadores!$D$17:$D$22,$B36),INDEX(Avaliadores!$D$17:$D$22,$C36),INDEX(Avaliadores!$D$17:$D$22,$D36),INDEX(Avaliadores!$D$17:$D$22,$E36),INDEX(Avaliadores!$D$17:$D$22,$F36),INDEX(Avaliadores!$D$17:$D$22,$G36))</f>
        <v>5.54166666666667</v>
      </c>
      <c r="W36" s="0" t="n">
        <f aca="false">MEDIAN(INDEX(Avaliadores!$E$17:$E$22,$B36),INDEX(Avaliadores!$E$17:$E$22,$C36),INDEX(Avaliadores!$E$17:$E$22,$D36),INDEX(Avaliadores!$E$17:$E$22,$E36),INDEX(Avaliadores!$E$17:$E$22,$F36),INDEX(Avaliadores!$E$17:$E$22,$G36))</f>
        <v>7.29166666666667</v>
      </c>
      <c r="X36" s="0" t="n">
        <f aca="false">MEDIAN(INDEX(Avaliadores!$F$17:$F$22,$B36),INDEX(Avaliadores!$F$17:$F$22,$C36),INDEX(Avaliadores!$F$17:$F$22,$D36),INDEX(Avaliadores!$F$17:$F$22,$E36),INDEX(Avaliadores!$F$17:$F$22,$F36),INDEX(Avaliadores!$F$17:$F$22,$G36))</f>
        <v>2.54166666666667</v>
      </c>
      <c r="Y36" s="0" t="n">
        <f aca="false">MEDIAN(INDEX(Avaliadores!$G$17:$G$22,$B36),INDEX(Avaliadores!$G$17:$G$22,$C36),INDEX(Avaliadores!$G$17:$G$22,$D36),INDEX(Avaliadores!$G$17:$G$22,$E36),INDEX(Avaliadores!$G$17:$G$22,$F36),INDEX(Avaliadores!$G$17:$G$22,$G36))</f>
        <v>4.54166666666667</v>
      </c>
      <c r="Z36" s="0" t="n">
        <f aca="false">MEDIAN(INDEX(Avaliadores!$H$17:$H$22,$B36),INDEX(Avaliadores!$H$17:$H$22,$C36),INDEX(Avaliadores!$H$17:$H$22,$D36),INDEX(Avaliadores!$H$17:$H$22,$E36),INDEX(Avaliadores!$H$17:$H$22,$F36),INDEX(Avaliadores!$H$17:$H$22,$G36))</f>
        <v>3.54166666666667</v>
      </c>
      <c r="AA36" s="0" t="n">
        <f aca="false">MEDIAN(INDEX(Avaliadores!$I$17:$I$22,$B36),INDEX(Avaliadores!$I$17:$I$22,$C36),INDEX(Avaliadores!$I$17:$I$22,$D36),INDEX(Avaliadores!$I$17:$I$22,$E36),INDEX(Avaliadores!$I$17:$I$22,$F36),INDEX(Avaliadores!$I$17:$I$22,$G36))</f>
        <v>6.54166666666667</v>
      </c>
      <c r="AB36" s="0" t="n">
        <f aca="false">IF(MAX(H36:K36)=MIN(H36:K36),0,IF($B$17="custo",(MAX(H36:K36)-H36)/(MAX(H36:K36)-MIN(H36:K36)),(H36-MIN(H36:K36))/(MAX(H36:K36)-MIN(H36:K36))))</f>
        <v>0.183584068542021</v>
      </c>
      <c r="AC36" s="0" t="n">
        <f aca="false">IF(MAX(H36:K36)=MIN(H36:K36),0,IF($B$17="custo",(MAX(H36:K36)-I36)/(MAX(H36:K36)-MIN(H36:K36)),(I36-MIN(H36:K36))/(MAX(H36:K36)-MIN(H36:K36))))</f>
        <v>0</v>
      </c>
      <c r="AD36" s="0" t="n">
        <f aca="false">IF(MAX(H36:K36)=MIN(H36:K36),0,IF($B$17="custo",(MAX(H36:K36)-J36)/(MAX(H36:K36)-MIN(H36:K36)),(J36-MIN(H36:K36))/(MAX(H36:K36)-MIN(H36:K36))))</f>
        <v>0.842645192606889</v>
      </c>
      <c r="AE36" s="0" t="n">
        <f aca="false">IF(MAX(H36:K36)=MIN(H36:K36),0,IF($B$17="custo",(MAX(H36:K36)-K36)/(MAX(H36:K36)-MIN(H36:K36)),(K36-MIN(H36:K36))/(MAX(H36:K36)-MIN(H36:K36))))</f>
        <v>1</v>
      </c>
      <c r="AF36" s="0" t="n">
        <f aca="false">IF(MAX(L36:O36)=MIN(L36:O36),0,IF($C$17="custo",(MAX(L36:O36)-L36)/(MAX(L36:O36)-MIN(L36:O36)),(L36-MIN(L36:O36))/(MAX(L36:O36)-MIN(L36:O36))))</f>
        <v>0.738454301485632</v>
      </c>
      <c r="AG36" s="0" t="n">
        <f aca="false">IF(MAX(L36:O36)=MIN(L36:O36),0,IF($C$17="custo",(MAX(L36:O36)-M36)/(MAX(L36:O36)-MIN(L36:O36)),(M36-MIN(L36:O36))/(MAX(L36:O36)-MIN(L36:O36))))</f>
        <v>1</v>
      </c>
      <c r="AH36" s="0" t="n">
        <f aca="false">IF(MAX(L36:O36)=MIN(L36:O36),0,IF($C$17="custo",(MAX(L36:O36)-N36)/(MAX(L36:O36)-MIN(L36:O36)),(N36-MIN(L36:O36))/(MAX(L36:O36)-MIN(L36:O36))))</f>
        <v>0.59818601588225</v>
      </c>
      <c r="AI36" s="0" t="n">
        <f aca="false">IF(MAX(L36:O36)=MIN(L36:O36),0,IF($C$17="custo",(MAX(L36:O36)-O36)/(MAX(L36:O36)-MIN(L36:O36)),(O36-MIN(L36:O36))/(MAX(L36:O36)-MIN(L36:O36))))</f>
        <v>0</v>
      </c>
      <c r="AJ36" s="0" t="n">
        <f aca="false">IF(MAX(P36:S36)=MIN(P36:S36),0,IF($D$17="custo",(MAX(P36:S36)-P36)/(MAX(P36:S36)-MIN(P36:S36)),(P36-MIN(P36:S36))/(MAX(P36:S36)-MIN(P36:S36))))</f>
        <v>0.200445052940167</v>
      </c>
      <c r="AK36" s="0" t="n">
        <f aca="false">IF(MAX(P36:S36)=MIN(P36:S36),0,IF($D$17="custo",(MAX(P36:S36)-Q36)/(MAX(P36:S36)-MIN(P36:S36)),(Q36-MIN(P36:S36))/(MAX(P36:S36)-MIN(P36:S36))))</f>
        <v>0</v>
      </c>
      <c r="AL36" s="0" t="n">
        <f aca="false">IF(MAX(P36:S36)=MIN(P36:S36),0,IF($D$17="custo",(MAX(P36:S36)-R36)/(MAX(P36:S36)-MIN(P36:S36)),(R36-MIN(P36:S36))/(MAX(P36:S36)-MIN(P36:S36))))</f>
        <v>0.728055728066585</v>
      </c>
      <c r="AM36" s="0" t="n">
        <f aca="false">IF(MAX(P36:S36)=MIN(P36:S36),0,IF($D$17="custo",(MAX(P36:S36)-S36)/(MAX(P36:S36)-MIN(P36:S36)),(S36-MIN(P36:S36))/(MAX(P36:S36)-MIN(P36:S36))))</f>
        <v>1</v>
      </c>
      <c r="AN36" s="0" t="n">
        <f aca="false">IF(MAX(T36:W36)=MIN(T36:W36),0,IF($E$17="custo",(MAX(T36:W36)-T36)/(MAX(T36:W36)-MIN(T36:W36)),(T36-MIN(T36:W36))/(MAX(T36:W36)-MIN(T36:W36))))</f>
        <v>0</v>
      </c>
      <c r="AO36" s="0" t="n">
        <f aca="false">IF(MAX(T36:W36)=MIN(T36:W36),0,IF($E$17="custo",(MAX(T36:W36)-U36)/(MAX(T36:W36)-MIN(T36:W36)),(U36-MIN(T36:W36))/(MAX(T36:W36)-MIN(T36:W36))))</f>
        <v>0.631578947368421</v>
      </c>
      <c r="AP36" s="0" t="n">
        <f aca="false">IF(MAX(T36:W36)=MIN(T36:W36),0,IF($E$17="custo",(MAX(T36:W36)-V36)/(MAX(T36:W36)-MIN(T36:W36)),(V36-MIN(T36:W36))/(MAX(T36:W36)-MIN(T36:W36))))</f>
        <v>0.631578947368421</v>
      </c>
      <c r="AQ36" s="0" t="n">
        <f aca="false">IF(MAX(T36:W36)=MIN(T36:W36),0,IF($E$17="custo",(MAX(T36:W36)-W36)/(MAX(T36:W36)-MIN(T36:W36)),(W36-MIN(T36:W36))/(MAX(T36:W36)-MIN(T36:W36))))</f>
        <v>1</v>
      </c>
      <c r="AR36" s="0" t="n">
        <f aca="false">IF(MAX(X36:AA36)=MIN(X36:AA36),0,IF($F$17="custo",(MAX(X36:AA36)-X36)/(MAX(X36:AA36)-MIN(X36:AA36)),(X36-MIN(X36:AA36))/(MAX(X36:AA36)-MIN(X36:AA36))))</f>
        <v>0</v>
      </c>
      <c r="AS36" s="0" t="n">
        <f aca="false">IF(MAX(X36:AA36)=MIN(X36:AA36),0,IF($F$17="custo",(MAX(X36:AA36)-Y36)/(MAX(X36:AA36)-MIN(X36:AA36)),(Y36-MIN(X36:AA36))/(MAX(X36:AA36)-MIN(X36:AA36))))</f>
        <v>0.5</v>
      </c>
      <c r="AT36" s="0" t="n">
        <f aca="false">IF(MAX(X36:AA36)=MIN(X36:AA36),0,IF($F$17="custo",(MAX(X36:AA36)-Z36)/(MAX(X36:AA36)-MIN(X36:AA36)),(Z36-MIN(X36:AA36))/(MAX(X36:AA36)-MIN(X36:AA36))))</f>
        <v>0.25</v>
      </c>
      <c r="AU36" s="0" t="n">
        <f aca="false">IF(MAX(X36:AA36)=MIN(X36:AA36),0,IF($F$17="custo",(MAX(X36:AA36)-AA36)/(MAX(X36:AA36)-MIN(X36:AA36)),(AA36-MIN(X36:AA36))/(MAX(X36:AA36)-MIN(X36:AA36))))</f>
        <v>1</v>
      </c>
      <c r="AV36" s="0" t="n">
        <f aca="false">STDEVP(AB36:AE36)</f>
        <v>0.423483404681319</v>
      </c>
      <c r="AW36" s="0" t="n">
        <f aca="false">STDEVP(AF36:AI36)</f>
        <v>0.366800106254225</v>
      </c>
      <c r="AX36" s="0" t="n">
        <f aca="false">STDEVP(AJ36:AM36)</f>
        <v>0.400145144551586</v>
      </c>
      <c r="AY36" s="0" t="n">
        <f aca="false">STDEVP(AN36:AQ36)</f>
        <v>0.359622378124117</v>
      </c>
      <c r="AZ36" s="0" t="n">
        <f aca="false">STDEVP(AR36:AU36)</f>
        <v>0.369754986443726</v>
      </c>
      <c r="BA36" s="0" t="n">
        <f aca="false">AV36*((1-IFERROR(CORREL(AB36:AE36,AF36:AI36),0))+(1-IFERROR(CORREL(AB36:AE36,AJ36:AM36),0))+(1-IFERROR(CORREL(AB36:AE36,AN36:AQ36),0))+(1-IFERROR(CORREL(AB36:AE36,AR36:AU36),0)))</f>
        <v>1.15662666084469</v>
      </c>
      <c r="BB36" s="0" t="n">
        <f aca="false">AW36*((1-IFERROR(CORREL(AF36:AI36,AB36:AE36),0))+(1-IFERROR(CORREL(AF36:AI36,AJ36:AM36),0))+(1-IFERROR(CORREL(AF36:AI36,AN36:AQ36),0))+(1-IFERROR(CORREL(AF36:AI36,AR36:AU36),0)))</f>
        <v>2.59699136606854</v>
      </c>
      <c r="BC36" s="0" t="n">
        <f aca="false">AX36*((1-IFERROR(CORREL(AJ36:AM36,AB36:AE36),0))+(1-IFERROR(CORREL(AJ36:AM36,AF36:AI36),0))+(1-IFERROR(CORREL(AJ36:AM36,AN36:AQ36),0))+(1-IFERROR(CORREL(AJ36:AM36,AR36:AU36),0)))</f>
        <v>1.08811507793466</v>
      </c>
      <c r="BD36" s="0" t="n">
        <f aca="false">AY36*((1-IFERROR(CORREL(AN36:AQ36,AB36:AE36),0))+(1-IFERROR(CORREL(AN36:AQ36,AF36:AI36),0))+(1-IFERROR(CORREL(AN36:AQ36,AJ36:AM36),0))+(1-IFERROR(CORREL(AN36:AQ36,AR36:AU36),0)))</f>
        <v>0.86655775216637</v>
      </c>
      <c r="BE36" s="0" t="n">
        <f aca="false">AZ36*((1-IFERROR(CORREL(AR36:AU36,AB36:AE36),0))+(1-IFERROR(CORREL(AR36:AU36,AF36:AI36),0))+(1-IFERROR(CORREL(AR36:AU36,AJ36:AM36),0))+(1-IFERROR(CORREL(AR36:AU36,AN36:AQ36),0)))</f>
        <v>0.994172854995369</v>
      </c>
      <c r="BF36" s="0" t="n">
        <f aca="false">IF(SUM(BA36:BE36)&gt;0,BA36/SUM(BA36:BE36),1/5)</f>
        <v>0.172567388730836</v>
      </c>
      <c r="BG36" s="0" t="n">
        <f aca="false">IF(SUM(BA36:BE36)&gt;0,BB36/SUM(BA36:BE36),1/5)</f>
        <v>0.387468172549028</v>
      </c>
      <c r="BH36" s="0" t="n">
        <f aca="false">IF(SUM(BA36:BE36)&gt;0,BC36/SUM(BA36:BE36),1/5)</f>
        <v>0.1623455381019</v>
      </c>
      <c r="BI36" s="0" t="n">
        <f aca="false">IF(SUM(BA36:BE36)&gt;0,BD36/SUM(BA36:BE36),1/5)</f>
        <v>0.129289435855304</v>
      </c>
      <c r="BJ36" s="0" t="n">
        <f aca="false">IF(SUM(BA36:BE36)&gt;0,BE36/SUM(BA36:BE36),1/5)</f>
        <v>0.148329464762933</v>
      </c>
      <c r="BK36" s="0" t="n">
        <f aca="false">BF36*AB36+BG36*AF36+BH36*AJ36+BI36*AN36+BJ36*AR36</f>
        <v>0.350349522007921</v>
      </c>
      <c r="BL36" s="0" t="n">
        <f aca="false">BF36*AC36+BG36*AG36+BH36*AK36+BI36*AO36+BJ36*AS36</f>
        <v>0.543289390733844</v>
      </c>
      <c r="BM36" s="0" t="n">
        <f aca="false">BF36*AD36+BG36*AH36+BH36*AL36+BI36*AP36+BJ36*AT36</f>
        <v>0.614126573868266</v>
      </c>
      <c r="BN36" s="0" t="n">
        <f aca="false">BF36*AE36+BG36*AI36+BH36*AM36+BI36*AQ36+BJ36*AU36</f>
        <v>0.612531827450972</v>
      </c>
      <c r="BO36" s="0" t="n">
        <f aca="false">RANK(BK36,$BK36:$BN36)</f>
        <v>4</v>
      </c>
      <c r="BP36" s="0" t="n">
        <f aca="false">RANK(BL36,$BK36:$BN36)</f>
        <v>3</v>
      </c>
      <c r="BQ36" s="0" t="n">
        <f aca="false">RANK(BM36,$BK36:$BN36)</f>
        <v>1</v>
      </c>
      <c r="BR36" s="0" t="n">
        <f aca="false">RANK(BN36,$BK36:$BN36)</f>
        <v>2</v>
      </c>
    </row>
    <row r="37" customFormat="false" ht="15" hidden="false" customHeight="false" outlineLevel="0" collapsed="false">
      <c r="A37" s="0" t="n">
        <v>14</v>
      </c>
      <c r="B37" s="0" t="n">
        <f aca="false">RANDBETWEEN(1,$B$5)</f>
        <v>3</v>
      </c>
      <c r="C37" s="0" t="n">
        <f aca="false">RANDBETWEEN(1,$B$5)</f>
        <v>5</v>
      </c>
      <c r="D37" s="0" t="n">
        <f aca="false">RANDBETWEEN(1,$B$5)</f>
        <v>6</v>
      </c>
      <c r="E37" s="0" t="n">
        <f aca="false">RANDBETWEEN(1,$B$5)</f>
        <v>2</v>
      </c>
      <c r="F37" s="0" t="n">
        <f aca="false">RANDBETWEEN(1,$B$5)</f>
        <v>3</v>
      </c>
      <c r="G37" s="0" t="n">
        <f aca="false">RANDBETWEEN(1,$B$5)</f>
        <v>2</v>
      </c>
      <c r="H37" s="0" t="n">
        <f aca="true">NORMINV(RAND(),$B$8,$B$13)</f>
        <v>45.6728668561103</v>
      </c>
      <c r="I37" s="0" t="n">
        <f aca="true">NORMINV(RAND(),$C$8,$C$13)</f>
        <v>68.3703607326462</v>
      </c>
      <c r="J37" s="0" t="n">
        <f aca="true">NORMINV(RAND(),$D$8,$D$13)</f>
        <v>12.8714599725883</v>
      </c>
      <c r="K37" s="0" t="n">
        <f aca="true">NORMINV(RAND(),$E$8,$E$13)</f>
        <v>3.36028267745943</v>
      </c>
      <c r="L37" s="0" t="n">
        <f aca="true">NORMINV(RAND(),$B$9,$B$14)</f>
        <v>41.5987316189462</v>
      </c>
      <c r="M37" s="0" t="n">
        <f aca="true">NORMINV(RAND(),$C$9,$C$14)</f>
        <v>57.9126789324338</v>
      </c>
      <c r="N37" s="0" t="n">
        <f aca="true">NORMINV(RAND(),$D$9,$D$14)</f>
        <v>42.7995886598207</v>
      </c>
      <c r="O37" s="0" t="n">
        <f aca="true">NORMINV(RAND(),$E$9,$E$14)</f>
        <v>26.6851400585664</v>
      </c>
      <c r="P37" s="0" t="n">
        <f aca="true">NORMINV(RAND(),$B$10,$B$15)</f>
        <v>26.5952578675595</v>
      </c>
      <c r="Q37" s="0" t="n">
        <f aca="true">NORMINV(RAND(),$C$10,$C$15)</f>
        <v>30.3839271902635</v>
      </c>
      <c r="R37" s="0" t="n">
        <f aca="true">NORMINV(RAND(),$D$10,$D$15)</f>
        <v>10.3224489162875</v>
      </c>
      <c r="S37" s="0" t="n">
        <f aca="true">NORMINV(RAND(),$E$10,$E$15)</f>
        <v>3.94025449334114</v>
      </c>
      <c r="T37" s="0" t="n">
        <f aca="false">MEDIAN(INDEX(Avaliadores!$B$17:$B$22,$B37),INDEX(Avaliadores!$B$17:$B$22,$C37),INDEX(Avaliadores!$B$17:$B$22,$D37),INDEX(Avaliadores!$B$17:$B$22,$E37),INDEX(Avaliadores!$B$17:$B$22,$F37),INDEX(Avaliadores!$B$17:$B$22,$G37))</f>
        <v>2.79166666666667</v>
      </c>
      <c r="U37" s="0" t="n">
        <f aca="false">MEDIAN(INDEX(Avaliadores!$C$17:$C$22,$B37),INDEX(Avaliadores!$C$17:$C$22,$C37),INDEX(Avaliadores!$C$17:$C$22,$D37),INDEX(Avaliadores!$C$17:$C$22,$E37),INDEX(Avaliadores!$C$17:$C$22,$F37),INDEX(Avaliadores!$C$17:$C$22,$G37))</f>
        <v>5.04166666666667</v>
      </c>
      <c r="V37" s="0" t="n">
        <f aca="false">MEDIAN(INDEX(Avaliadores!$D$17:$D$22,$B37),INDEX(Avaliadores!$D$17:$D$22,$C37),INDEX(Avaliadores!$D$17:$D$22,$D37),INDEX(Avaliadores!$D$17:$D$22,$E37),INDEX(Avaliadores!$D$17:$D$22,$F37),INDEX(Avaliadores!$D$17:$D$22,$G37))</f>
        <v>5.79166666666667</v>
      </c>
      <c r="W37" s="0" t="n">
        <f aca="false">MEDIAN(INDEX(Avaliadores!$E$17:$E$22,$B37),INDEX(Avaliadores!$E$17:$E$22,$C37),INDEX(Avaliadores!$E$17:$E$22,$D37),INDEX(Avaliadores!$E$17:$E$22,$E37),INDEX(Avaliadores!$E$17:$E$22,$F37),INDEX(Avaliadores!$E$17:$E$22,$G37))</f>
        <v>6.04166666666667</v>
      </c>
      <c r="X37" s="0" t="n">
        <f aca="false">MEDIAN(INDEX(Avaliadores!$F$17:$F$22,$B37),INDEX(Avaliadores!$F$17:$F$22,$C37),INDEX(Avaliadores!$F$17:$F$22,$D37),INDEX(Avaliadores!$F$17:$F$22,$E37),INDEX(Avaliadores!$F$17:$F$22,$F37),INDEX(Avaliadores!$F$17:$F$22,$G37))</f>
        <v>2.66666666666667</v>
      </c>
      <c r="Y37" s="0" t="n">
        <f aca="false">MEDIAN(INDEX(Avaliadores!$G$17:$G$22,$B37),INDEX(Avaliadores!$G$17:$G$22,$C37),INDEX(Avaliadores!$G$17:$G$22,$D37),INDEX(Avaliadores!$G$17:$G$22,$E37),INDEX(Avaliadores!$G$17:$G$22,$F37),INDEX(Avaliadores!$G$17:$G$22,$G37))</f>
        <v>5.79166666666667</v>
      </c>
      <c r="Z37" s="0" t="n">
        <f aca="false">MEDIAN(INDEX(Avaliadores!$H$17:$H$22,$B37),INDEX(Avaliadores!$H$17:$H$22,$C37),INDEX(Avaliadores!$H$17:$H$22,$D37),INDEX(Avaliadores!$H$17:$H$22,$E37),INDEX(Avaliadores!$H$17:$H$22,$F37),INDEX(Avaliadores!$H$17:$H$22,$G37))</f>
        <v>3.91666666666667</v>
      </c>
      <c r="AA37" s="0" t="n">
        <f aca="false">MEDIAN(INDEX(Avaliadores!$I$17:$I$22,$B37),INDEX(Avaliadores!$I$17:$I$22,$C37),INDEX(Avaliadores!$I$17:$I$22,$D37),INDEX(Avaliadores!$I$17:$I$22,$E37),INDEX(Avaliadores!$I$17:$I$22,$F37),INDEX(Avaliadores!$I$17:$I$22,$G37))</f>
        <v>6.66666666666667</v>
      </c>
      <c r="AB37" s="0" t="n">
        <f aca="false">IF(MAX(H37:K37)=MIN(H37:K37),0,IF($B$17="custo",(MAX(H37:K37)-H37)/(MAX(H37:K37)-MIN(H37:K37)),(H37-MIN(H37:K37))/(MAX(H37:K37)-MIN(H37:K37))))</f>
        <v>0.34913808067217</v>
      </c>
      <c r="AC37" s="0" t="n">
        <f aca="false">IF(MAX(H37:K37)=MIN(H37:K37),0,IF($B$17="custo",(MAX(H37:K37)-I37)/(MAX(H37:K37)-MIN(H37:K37)),(I37-MIN(H37:K37))/(MAX(H37:K37)-MIN(H37:K37))))</f>
        <v>0</v>
      </c>
      <c r="AD37" s="0" t="n">
        <f aca="false">IF(MAX(H37:K37)=MIN(H37:K37),0,IF($B$17="custo",(MAX(H37:K37)-J37)/(MAX(H37:K37)-MIN(H37:K37)),(J37-MIN(H37:K37))/(MAX(H37:K37)-MIN(H37:K37))))</f>
        <v>0.853696879319929</v>
      </c>
      <c r="AE37" s="0" t="n">
        <f aca="false">IF(MAX(H37:K37)=MIN(H37:K37),0,IF($B$17="custo",(MAX(H37:K37)-K37)/(MAX(H37:K37)-MIN(H37:K37)),(K37-MIN(H37:K37))/(MAX(H37:K37)-MIN(H37:K37))))</f>
        <v>1</v>
      </c>
      <c r="AF37" s="0" t="n">
        <f aca="false">IF(MAX(L37:O37)=MIN(L37:O37),0,IF($C$17="custo",(MAX(L37:O37)-L37)/(MAX(L37:O37)-MIN(L37:O37)),(L37-MIN(L37:O37))/(MAX(L37:O37)-MIN(L37:O37))))</f>
        <v>0.477578192140531</v>
      </c>
      <c r="AG37" s="0" t="n">
        <f aca="false">IF(MAX(L37:O37)=MIN(L37:O37),0,IF($C$17="custo",(MAX(L37:O37)-M37)/(MAX(L37:O37)-MIN(L37:O37)),(M37-MIN(L37:O37))/(MAX(L37:O37)-MIN(L37:O37))))</f>
        <v>1</v>
      </c>
      <c r="AH37" s="0" t="n">
        <f aca="false">IF(MAX(L37:O37)=MIN(L37:O37),0,IF($C$17="custo",(MAX(L37:O37)-N37)/(MAX(L37:O37)-MIN(L37:O37)),(N37-MIN(L37:O37))/(MAX(L37:O37)-MIN(L37:O37))))</f>
        <v>0.516033257258695</v>
      </c>
      <c r="AI37" s="0" t="n">
        <f aca="false">IF(MAX(L37:O37)=MIN(L37:O37),0,IF($C$17="custo",(MAX(L37:O37)-O37)/(MAX(L37:O37)-MIN(L37:O37)),(O37-MIN(L37:O37))/(MAX(L37:O37)-MIN(L37:O37))))</f>
        <v>0</v>
      </c>
      <c r="AJ37" s="0" t="n">
        <f aca="false">IF(MAX(P37:S37)=MIN(P37:S37),0,IF($D$17="custo",(MAX(P37:S37)-P37)/(MAX(P37:S37)-MIN(P37:S37)),(P37-MIN(P37:S37))/(MAX(P37:S37)-MIN(P37:S37))))</f>
        <v>0.143273189247458</v>
      </c>
      <c r="AK37" s="0" t="n">
        <f aca="false">IF(MAX(P37:S37)=MIN(P37:S37),0,IF($D$17="custo",(MAX(P37:S37)-Q37)/(MAX(P37:S37)-MIN(P37:S37)),(Q37-MIN(P37:S37))/(MAX(P37:S37)-MIN(P37:S37))))</f>
        <v>0</v>
      </c>
      <c r="AL37" s="0" t="n">
        <f aca="false">IF(MAX(P37:S37)=MIN(P37:S37),0,IF($D$17="custo",(MAX(P37:S37)-R37)/(MAX(P37:S37)-MIN(P37:S37)),(R37-MIN(P37:S37))/(MAX(P37:S37)-MIN(P37:S37))))</f>
        <v>0.758649469909332</v>
      </c>
      <c r="AM37" s="0" t="n">
        <f aca="false">IF(MAX(P37:S37)=MIN(P37:S37),0,IF($D$17="custo",(MAX(P37:S37)-S37)/(MAX(P37:S37)-MIN(P37:S37)),(S37-MIN(P37:S37))/(MAX(P37:S37)-MIN(P37:S37))))</f>
        <v>1</v>
      </c>
      <c r="AN37" s="0" t="n">
        <f aca="false">IF(MAX(T37:W37)=MIN(T37:W37),0,IF($E$17="custo",(MAX(T37:W37)-T37)/(MAX(T37:W37)-MIN(T37:W37)),(T37-MIN(T37:W37))/(MAX(T37:W37)-MIN(T37:W37))))</f>
        <v>0</v>
      </c>
      <c r="AO37" s="0" t="n">
        <f aca="false">IF(MAX(T37:W37)=MIN(T37:W37),0,IF($E$17="custo",(MAX(T37:W37)-U37)/(MAX(T37:W37)-MIN(T37:W37)),(U37-MIN(T37:W37))/(MAX(T37:W37)-MIN(T37:W37))))</f>
        <v>0.692307692307692</v>
      </c>
      <c r="AP37" s="0" t="n">
        <f aca="false">IF(MAX(T37:W37)=MIN(T37:W37),0,IF($E$17="custo",(MAX(T37:W37)-V37)/(MAX(T37:W37)-MIN(T37:W37)),(V37-MIN(T37:W37))/(MAX(T37:W37)-MIN(T37:W37))))</f>
        <v>0.923076923076923</v>
      </c>
      <c r="AQ37" s="0" t="n">
        <f aca="false">IF(MAX(T37:W37)=MIN(T37:W37),0,IF($E$17="custo",(MAX(T37:W37)-W37)/(MAX(T37:W37)-MIN(T37:W37)),(W37-MIN(T37:W37))/(MAX(T37:W37)-MIN(T37:W37))))</f>
        <v>1</v>
      </c>
      <c r="AR37" s="0" t="n">
        <f aca="false">IF(MAX(X37:AA37)=MIN(X37:AA37),0,IF($F$17="custo",(MAX(X37:AA37)-X37)/(MAX(X37:AA37)-MIN(X37:AA37)),(X37-MIN(X37:AA37))/(MAX(X37:AA37)-MIN(X37:AA37))))</f>
        <v>0</v>
      </c>
      <c r="AS37" s="0" t="n">
        <f aca="false">IF(MAX(X37:AA37)=MIN(X37:AA37),0,IF($F$17="custo",(MAX(X37:AA37)-Y37)/(MAX(X37:AA37)-MIN(X37:AA37)),(Y37-MIN(X37:AA37))/(MAX(X37:AA37)-MIN(X37:AA37))))</f>
        <v>0.78125</v>
      </c>
      <c r="AT37" s="0" t="n">
        <f aca="false">IF(MAX(X37:AA37)=MIN(X37:AA37),0,IF($F$17="custo",(MAX(X37:AA37)-Z37)/(MAX(X37:AA37)-MIN(X37:AA37)),(Z37-MIN(X37:AA37))/(MAX(X37:AA37)-MIN(X37:AA37))))</f>
        <v>0.3125</v>
      </c>
      <c r="AU37" s="0" t="n">
        <f aca="false">IF(MAX(X37:AA37)=MIN(X37:AA37),0,IF($F$17="custo",(MAX(X37:AA37)-AA37)/(MAX(X37:AA37)-MIN(X37:AA37)),(AA37-MIN(X37:AA37))/(MAX(X37:AA37)-MIN(X37:AA37))))</f>
        <v>1</v>
      </c>
      <c r="AV37" s="0" t="n">
        <f aca="false">STDEVP(AB37:AE37)</f>
        <v>0.399241560929966</v>
      </c>
      <c r="AW37" s="0" t="n">
        <f aca="false">STDEVP(AF37:AI37)</f>
        <v>0.353818314750422</v>
      </c>
      <c r="AX37" s="0" t="n">
        <f aca="false">STDEVP(AJ37:AM37)</f>
        <v>0.415857179388952</v>
      </c>
      <c r="AY37" s="0" t="n">
        <f aca="false">STDEVP(AN37:AQ37)</f>
        <v>0.394113490998446</v>
      </c>
      <c r="AZ37" s="0" t="n">
        <f aca="false">STDEVP(AR37:AU37)</f>
        <v>0.391171492722501</v>
      </c>
      <c r="BA37" s="0" t="n">
        <f aca="false">AV37*((1-IFERROR(CORREL(AB37:AE37,AF37:AI37),0))+(1-IFERROR(CORREL(AB37:AE37,AJ37:AM37),0))+(1-IFERROR(CORREL(AB37:AE37,AN37:AQ37),0))+(1-IFERROR(CORREL(AB37:AE37,AR37:AU37),0)))</f>
        <v>1.2594511632653</v>
      </c>
      <c r="BB37" s="0" t="n">
        <f aca="false">AW37*((1-IFERROR(CORREL(AF37:AI37,AB37:AE37),0))+(1-IFERROR(CORREL(AF37:AI37,AJ37:AM37),0))+(1-IFERROR(CORREL(AF37:AI37,AN37:AQ37),0))+(1-IFERROR(CORREL(AF37:AI37,AR37:AU37),0)))</f>
        <v>2.16598659521378</v>
      </c>
      <c r="BC37" s="0" t="n">
        <f aca="false">AX37*((1-IFERROR(CORREL(AJ37:AM37,AB37:AE37),0))+(1-IFERROR(CORREL(AJ37:AM37,AF37:AI37),0))+(1-IFERROR(CORREL(AJ37:AM37,AN37:AQ37),0))+(1-IFERROR(CORREL(AJ37:AM37,AR37:AU37),0)))</f>
        <v>1.1569656391023</v>
      </c>
      <c r="BD37" s="0" t="n">
        <f aca="false">AY37*((1-IFERROR(CORREL(AN37:AQ37,AB37:AE37),0))+(1-IFERROR(CORREL(AN37:AQ37,AF37:AI37),0))+(1-IFERROR(CORREL(AN37:AQ37,AJ37:AM37),0))+(1-IFERROR(CORREL(AN37:AQ37,AR37:AU37),0)))</f>
        <v>0.88524269935238</v>
      </c>
      <c r="BE37" s="0" t="n">
        <f aca="false">AZ37*((1-IFERROR(CORREL(AR37:AU37,AB37:AE37),0))+(1-IFERROR(CORREL(AR37:AU37,AF37:AI37),0))+(1-IFERROR(CORREL(AR37:AU37,AJ37:AM37),0))+(1-IFERROR(CORREL(AR37:AU37,AN37:AQ37),0)))</f>
        <v>1.12763224989783</v>
      </c>
      <c r="BF37" s="0" t="n">
        <f aca="false">IF(SUM(BA37:BE37)&gt;0,BA37/SUM(BA37:BE37),1/5)</f>
        <v>0.19096254881651</v>
      </c>
      <c r="BG37" s="0" t="n">
        <f aca="false">IF(SUM(BA37:BE37)&gt;0,BB37/SUM(BA37:BE37),1/5)</f>
        <v>0.328414735710788</v>
      </c>
      <c r="BH37" s="0" t="n">
        <f aca="false">IF(SUM(BA37:BE37)&gt;0,BC37/SUM(BA37:BE37),1/5)</f>
        <v>0.17542332230119</v>
      </c>
      <c r="BI37" s="0" t="n">
        <f aca="false">IF(SUM(BA37:BE37)&gt;0,BD37/SUM(BA37:BE37),1/5)</f>
        <v>0.134223705626868</v>
      </c>
      <c r="BJ37" s="0" t="n">
        <f aca="false">IF(SUM(BA37:BE37)&gt;0,BE37/SUM(BA37:BE37),1/5)</f>
        <v>0.170975687544643</v>
      </c>
      <c r="BK37" s="0" t="n">
        <f aca="false">BF37*AB37+BG37*AF37+BH37*AJ37+BI37*AN37+BJ37*AR37</f>
        <v>0.248649472381607</v>
      </c>
      <c r="BL37" s="0" t="n">
        <f aca="false">BF37*AC37+BG37*AG37+BH37*AK37+BI37*AO37+BJ37*AS37</f>
        <v>0.554913595500565</v>
      </c>
      <c r="BM37" s="0" t="n">
        <f aca="false">BF37*AD37+BG37*AH37+BH37*AL37+BI37*AP37+BJ37*AT37</f>
        <v>0.642910575817491</v>
      </c>
      <c r="BN37" s="0" t="n">
        <f aca="false">BF37*AE37+BG37*AI37+BH37*AM37+BI37*AQ37+BJ37*AU37</f>
        <v>0.671585264289212</v>
      </c>
      <c r="BO37" s="0" t="n">
        <f aca="false">RANK(BK37,$BK37:$BN37)</f>
        <v>4</v>
      </c>
      <c r="BP37" s="0" t="n">
        <f aca="false">RANK(BL37,$BK37:$BN37)</f>
        <v>3</v>
      </c>
      <c r="BQ37" s="0" t="n">
        <f aca="false">RANK(BM37,$BK37:$BN37)</f>
        <v>2</v>
      </c>
      <c r="BR37" s="0" t="n">
        <f aca="false">RANK(BN37,$BK37:$BN37)</f>
        <v>1</v>
      </c>
    </row>
    <row r="38" customFormat="false" ht="15" hidden="false" customHeight="false" outlineLevel="0" collapsed="false">
      <c r="A38" s="0" t="n">
        <v>15</v>
      </c>
      <c r="B38" s="0" t="n">
        <f aca="false">RANDBETWEEN(1,$B$5)</f>
        <v>2</v>
      </c>
      <c r="C38" s="0" t="n">
        <f aca="false">RANDBETWEEN(1,$B$5)</f>
        <v>6</v>
      </c>
      <c r="D38" s="0" t="n">
        <f aca="false">RANDBETWEEN(1,$B$5)</f>
        <v>1</v>
      </c>
      <c r="E38" s="0" t="n">
        <f aca="false">RANDBETWEEN(1,$B$5)</f>
        <v>6</v>
      </c>
      <c r="F38" s="0" t="n">
        <f aca="false">RANDBETWEEN(1,$B$5)</f>
        <v>4</v>
      </c>
      <c r="G38" s="0" t="n">
        <f aca="false">RANDBETWEEN(1,$B$5)</f>
        <v>2</v>
      </c>
      <c r="H38" s="0" t="n">
        <f aca="true">NORMINV(RAND(),$B$8,$B$13)</f>
        <v>45.9120290913591</v>
      </c>
      <c r="I38" s="0" t="n">
        <f aca="true">NORMINV(RAND(),$C$8,$C$13)</f>
        <v>64.2233273298712</v>
      </c>
      <c r="J38" s="0" t="n">
        <f aca="true">NORMINV(RAND(),$D$8,$D$13)</f>
        <v>16.4333054303208</v>
      </c>
      <c r="K38" s="0" t="n">
        <f aca="true">NORMINV(RAND(),$E$8,$E$13)</f>
        <v>2.98081473853658</v>
      </c>
      <c r="L38" s="0" t="n">
        <f aca="true">NORMINV(RAND(),$B$9,$B$14)</f>
        <v>43.5770269396857</v>
      </c>
      <c r="M38" s="0" t="n">
        <f aca="true">NORMINV(RAND(),$C$9,$C$14)</f>
        <v>49.3711624912165</v>
      </c>
      <c r="N38" s="0" t="n">
        <f aca="true">NORMINV(RAND(),$D$9,$D$14)</f>
        <v>48.1396970755316</v>
      </c>
      <c r="O38" s="0" t="n">
        <f aca="true">NORMINV(RAND(),$E$9,$E$14)</f>
        <v>24.9109078867734</v>
      </c>
      <c r="P38" s="0" t="n">
        <f aca="true">NORMINV(RAND(),$B$10,$B$15)</f>
        <v>25.5819840017386</v>
      </c>
      <c r="Q38" s="0" t="n">
        <f aca="true">NORMINV(RAND(),$C$10,$C$15)</f>
        <v>29.2322575614839</v>
      </c>
      <c r="R38" s="0" t="n">
        <f aca="true">NORMINV(RAND(),$D$10,$D$15)</f>
        <v>9.76891326788084</v>
      </c>
      <c r="S38" s="0" t="n">
        <f aca="true">NORMINV(RAND(),$E$10,$E$15)</f>
        <v>4.07460038104113</v>
      </c>
      <c r="T38" s="0" t="n">
        <f aca="false">MEDIAN(INDEX(Avaliadores!$B$17:$B$22,$B38),INDEX(Avaliadores!$B$17:$B$22,$C38),INDEX(Avaliadores!$B$17:$B$22,$D38),INDEX(Avaliadores!$B$17:$B$22,$E38),INDEX(Avaliadores!$B$17:$B$22,$F38),INDEX(Avaliadores!$B$17:$B$22,$G38))</f>
        <v>2.54166666666667</v>
      </c>
      <c r="U38" s="0" t="n">
        <f aca="false">MEDIAN(INDEX(Avaliadores!$C$17:$C$22,$B38),INDEX(Avaliadores!$C$17:$C$22,$C38),INDEX(Avaliadores!$C$17:$C$22,$D38),INDEX(Avaliadores!$C$17:$C$22,$E38),INDEX(Avaliadores!$C$17:$C$22,$F38),INDEX(Avaliadores!$C$17:$C$22,$G38))</f>
        <v>5.29166666666667</v>
      </c>
      <c r="V38" s="0" t="n">
        <f aca="false">MEDIAN(INDEX(Avaliadores!$D$17:$D$22,$B38),INDEX(Avaliadores!$D$17:$D$22,$C38),INDEX(Avaliadores!$D$17:$D$22,$D38),INDEX(Avaliadores!$D$17:$D$22,$E38),INDEX(Avaliadores!$D$17:$D$22,$F38),INDEX(Avaliadores!$D$17:$D$22,$G38))</f>
        <v>5.79166666666667</v>
      </c>
      <c r="W38" s="0" t="n">
        <f aca="false">MEDIAN(INDEX(Avaliadores!$E$17:$E$22,$B38),INDEX(Avaliadores!$E$17:$E$22,$C38),INDEX(Avaliadores!$E$17:$E$22,$D38),INDEX(Avaliadores!$E$17:$E$22,$E38),INDEX(Avaliadores!$E$17:$E$22,$F38),INDEX(Avaliadores!$E$17:$E$22,$G38))</f>
        <v>6.04166666666667</v>
      </c>
      <c r="X38" s="0" t="n">
        <f aca="false">MEDIAN(INDEX(Avaliadores!$F$17:$F$22,$B38),INDEX(Avaliadores!$F$17:$F$22,$C38),INDEX(Avaliadores!$F$17:$F$22,$D38),INDEX(Avaliadores!$F$17:$F$22,$E38),INDEX(Avaliadores!$F$17:$F$22,$F38),INDEX(Avaliadores!$F$17:$F$22,$G38))</f>
        <v>2.54166666666667</v>
      </c>
      <c r="Y38" s="0" t="n">
        <f aca="false">MEDIAN(INDEX(Avaliadores!$G$17:$G$22,$B38),INDEX(Avaliadores!$G$17:$G$22,$C38),INDEX(Avaliadores!$G$17:$G$22,$D38),INDEX(Avaliadores!$G$17:$G$22,$E38),INDEX(Avaliadores!$G$17:$G$22,$F38),INDEX(Avaliadores!$G$17:$G$22,$G38))</f>
        <v>5.04166666666667</v>
      </c>
      <c r="Z38" s="0" t="n">
        <f aca="false">MEDIAN(INDEX(Avaliadores!$H$17:$H$22,$B38),INDEX(Avaliadores!$H$17:$H$22,$C38),INDEX(Avaliadores!$H$17:$H$22,$D38),INDEX(Avaliadores!$H$17:$H$22,$E38),INDEX(Avaliadores!$H$17:$H$22,$F38),INDEX(Avaliadores!$H$17:$H$22,$G38))</f>
        <v>4.04166666666667</v>
      </c>
      <c r="AA38" s="0" t="n">
        <f aca="false">MEDIAN(INDEX(Avaliadores!$I$17:$I$22,$B38),INDEX(Avaliadores!$I$17:$I$22,$C38),INDEX(Avaliadores!$I$17:$I$22,$D38),INDEX(Avaliadores!$I$17:$I$22,$E38),INDEX(Avaliadores!$I$17:$I$22,$F38),INDEX(Avaliadores!$I$17:$I$22,$G38))</f>
        <v>6.54166666666667</v>
      </c>
      <c r="AB38" s="0" t="n">
        <f aca="false">IF(MAX(H38:K38)=MIN(H38:K38),0,IF($B$17="custo",(MAX(H38:K38)-H38)/(MAX(H38:K38)-MIN(H38:K38)),(H38-MIN(H38:K38))/(MAX(H38:K38)-MIN(H38:K38))))</f>
        <v>0.29899652159443</v>
      </c>
      <c r="AC38" s="0" t="n">
        <f aca="false">IF(MAX(H38:K38)=MIN(H38:K38),0,IF($B$17="custo",(MAX(H38:K38)-I38)/(MAX(H38:K38)-MIN(H38:K38)),(I38-MIN(H38:K38))/(MAX(H38:K38)-MIN(H38:K38))))</f>
        <v>0</v>
      </c>
      <c r="AD38" s="0" t="n">
        <f aca="false">IF(MAX(H38:K38)=MIN(H38:K38),0,IF($B$17="custo",(MAX(H38:K38)-J38)/(MAX(H38:K38)-MIN(H38:K38)),(J38-MIN(H38:K38))/(MAX(H38:K38)-MIN(H38:K38))))</f>
        <v>0.780340647002004</v>
      </c>
      <c r="AE38" s="0" t="n">
        <f aca="false">IF(MAX(H38:K38)=MIN(H38:K38),0,IF($B$17="custo",(MAX(H38:K38)-K38)/(MAX(H38:K38)-MIN(H38:K38)),(K38-MIN(H38:K38))/(MAX(H38:K38)-MIN(H38:K38))))</f>
        <v>1</v>
      </c>
      <c r="AF38" s="0" t="n">
        <f aca="false">IF(MAX(L38:O38)=MIN(L38:O38),0,IF($C$17="custo",(MAX(L38:O38)-L38)/(MAX(L38:O38)-MIN(L38:O38)),(L38-MIN(L38:O38))/(MAX(L38:O38)-MIN(L38:O38))))</f>
        <v>0.763120390804176</v>
      </c>
      <c r="AG38" s="0" t="n">
        <f aca="false">IF(MAX(L38:O38)=MIN(L38:O38),0,IF($C$17="custo",(MAX(L38:O38)-M38)/(MAX(L38:O38)-MIN(L38:O38)),(M38-MIN(L38:O38))/(MAX(L38:O38)-MIN(L38:O38))))</f>
        <v>1</v>
      </c>
      <c r="AH38" s="0" t="n">
        <f aca="false">IF(MAX(L38:O38)=MIN(L38:O38),0,IF($C$17="custo",(MAX(L38:O38)-N38)/(MAX(L38:O38)-MIN(L38:O38)),(N38-MIN(L38:O38))/(MAX(L38:O38)-MIN(L38:O38))))</f>
        <v>0.949654431828309</v>
      </c>
      <c r="AI38" s="0" t="n">
        <f aca="false">IF(MAX(L38:O38)=MIN(L38:O38),0,IF($C$17="custo",(MAX(L38:O38)-O38)/(MAX(L38:O38)-MIN(L38:O38)),(O38-MIN(L38:O38))/(MAX(L38:O38)-MIN(L38:O38))))</f>
        <v>0</v>
      </c>
      <c r="AJ38" s="0" t="n">
        <f aca="false">IF(MAX(P38:S38)=MIN(P38:S38),0,IF($D$17="custo",(MAX(P38:S38)-P38)/(MAX(P38:S38)-MIN(P38:S38)),(P38-MIN(P38:S38))/(MAX(P38:S38)-MIN(P38:S38))))</f>
        <v>0.145095925807552</v>
      </c>
      <c r="AK38" s="0" t="n">
        <f aca="false">IF(MAX(P38:S38)=MIN(P38:S38),0,IF($D$17="custo",(MAX(P38:S38)-Q38)/(MAX(P38:S38)-MIN(P38:S38)),(Q38-MIN(P38:S38))/(MAX(P38:S38)-MIN(P38:S38))))</f>
        <v>0</v>
      </c>
      <c r="AL38" s="0" t="n">
        <f aca="false">IF(MAX(P38:S38)=MIN(P38:S38),0,IF($D$17="custo",(MAX(P38:S38)-R38)/(MAX(P38:S38)-MIN(P38:S38)),(R38-MIN(P38:S38))/(MAX(P38:S38)-MIN(P38:S38))))</f>
        <v>0.773654881851781</v>
      </c>
      <c r="AM38" s="0" t="n">
        <f aca="false">IF(MAX(P38:S38)=MIN(P38:S38),0,IF($D$17="custo",(MAX(P38:S38)-S38)/(MAX(P38:S38)-MIN(P38:S38)),(S38-MIN(P38:S38))/(MAX(P38:S38)-MIN(P38:S38))))</f>
        <v>1</v>
      </c>
      <c r="AN38" s="0" t="n">
        <f aca="false">IF(MAX(T38:W38)=MIN(T38:W38),0,IF($E$17="custo",(MAX(T38:W38)-T38)/(MAX(T38:W38)-MIN(T38:W38)),(T38-MIN(T38:W38))/(MAX(T38:W38)-MIN(T38:W38))))</f>
        <v>0</v>
      </c>
      <c r="AO38" s="0" t="n">
        <f aca="false">IF(MAX(T38:W38)=MIN(T38:W38),0,IF($E$17="custo",(MAX(T38:W38)-U38)/(MAX(T38:W38)-MIN(T38:W38)),(U38-MIN(T38:W38))/(MAX(T38:W38)-MIN(T38:W38))))</f>
        <v>0.785714285714286</v>
      </c>
      <c r="AP38" s="0" t="n">
        <f aca="false">IF(MAX(T38:W38)=MIN(T38:W38),0,IF($E$17="custo",(MAX(T38:W38)-V38)/(MAX(T38:W38)-MIN(T38:W38)),(V38-MIN(T38:W38))/(MAX(T38:W38)-MIN(T38:W38))))</f>
        <v>0.928571428571429</v>
      </c>
      <c r="AQ38" s="0" t="n">
        <f aca="false">IF(MAX(T38:W38)=MIN(T38:W38),0,IF($E$17="custo",(MAX(T38:W38)-W38)/(MAX(T38:W38)-MIN(T38:W38)),(W38-MIN(T38:W38))/(MAX(T38:W38)-MIN(T38:W38))))</f>
        <v>1</v>
      </c>
      <c r="AR38" s="0" t="n">
        <f aca="false">IF(MAX(X38:AA38)=MIN(X38:AA38),0,IF($F$17="custo",(MAX(X38:AA38)-X38)/(MAX(X38:AA38)-MIN(X38:AA38)),(X38-MIN(X38:AA38))/(MAX(X38:AA38)-MIN(X38:AA38))))</f>
        <v>0</v>
      </c>
      <c r="AS38" s="0" t="n">
        <f aca="false">IF(MAX(X38:AA38)=MIN(X38:AA38),0,IF($F$17="custo",(MAX(X38:AA38)-Y38)/(MAX(X38:AA38)-MIN(X38:AA38)),(Y38-MIN(X38:AA38))/(MAX(X38:AA38)-MIN(X38:AA38))))</f>
        <v>0.625</v>
      </c>
      <c r="AT38" s="0" t="n">
        <f aca="false">IF(MAX(X38:AA38)=MIN(X38:AA38),0,IF($F$17="custo",(MAX(X38:AA38)-Z38)/(MAX(X38:AA38)-MIN(X38:AA38)),(Z38-MIN(X38:AA38))/(MAX(X38:AA38)-MIN(X38:AA38))))</f>
        <v>0.375</v>
      </c>
      <c r="AU38" s="0" t="n">
        <f aca="false">IF(MAX(X38:AA38)=MIN(X38:AA38),0,IF($F$17="custo",(MAX(X38:AA38)-AA38)/(MAX(X38:AA38)-MIN(X38:AA38)),(AA38-MIN(X38:AA38))/(MAX(X38:AA38)-MIN(X38:AA38))))</f>
        <v>1</v>
      </c>
      <c r="AV38" s="0" t="n">
        <f aca="false">STDEVP(AB38:AE38)</f>
        <v>0.39288028714623</v>
      </c>
      <c r="AW38" s="0" t="n">
        <f aca="false">STDEVP(AF38:AI38)</f>
        <v>0.401375591302925</v>
      </c>
      <c r="AX38" s="0" t="n">
        <f aca="false">STDEVP(AJ38:AM38)</f>
        <v>0.41808896733402</v>
      </c>
      <c r="AY38" s="0" t="n">
        <f aca="false">STDEVP(AN38:AQ38)</f>
        <v>0.399297853124962</v>
      </c>
      <c r="AZ38" s="0" t="n">
        <f aca="false">STDEVP(AR38:AU38)</f>
        <v>0.364434493427831</v>
      </c>
      <c r="BA38" s="0" t="n">
        <f aca="false">AV38*((1-IFERROR(CORREL(AB38:AE38,AF38:AI38),0))+(1-IFERROR(CORREL(AB38:AE38,AJ38:AM38),0))+(1-IFERROR(CORREL(AB38:AE38,AN38:AQ38),0))+(1-IFERROR(CORREL(AB38:AE38,AR38:AU38),0)))</f>
        <v>1.08782154062979</v>
      </c>
      <c r="BB38" s="0" t="n">
        <f aca="false">AW38*((1-IFERROR(CORREL(AF38:AI38,AB38:AE38),0))+(1-IFERROR(CORREL(AF38:AI38,AJ38:AM38),0))+(1-IFERROR(CORREL(AF38:AI38,AN38:AQ38),0))+(1-IFERROR(CORREL(AF38:AI38,AR38:AU38),0)))</f>
        <v>2.5246031140903</v>
      </c>
      <c r="BC38" s="0" t="n">
        <f aca="false">AX38*((1-IFERROR(CORREL(AJ38:AM38,AB38:AE38),0))+(1-IFERROR(CORREL(AJ38:AM38,AF38:AI38),0))+(1-IFERROR(CORREL(AJ38:AM38,AN38:AQ38),0))+(1-IFERROR(CORREL(AJ38:AM38,AR38:AU38),0)))</f>
        <v>1.05530233317868</v>
      </c>
      <c r="BD38" s="0" t="n">
        <f aca="false">AY38*((1-IFERROR(CORREL(AN38:AQ38,AB38:AE38),0))+(1-IFERROR(CORREL(AN38:AQ38,AF38:AI38),0))+(1-IFERROR(CORREL(AN38:AQ38,AJ38:AM38),0))+(1-IFERROR(CORREL(AN38:AQ38,AR38:AU38),0)))</f>
        <v>0.925822633905459</v>
      </c>
      <c r="BE38" s="0" t="n">
        <f aca="false">AZ38*((1-IFERROR(CORREL(AR38:AU38,AB38:AE38),0))+(1-IFERROR(CORREL(AR38:AU38,AF38:AI38),0))+(1-IFERROR(CORREL(AR38:AU38,AJ38:AM38),0))+(1-IFERROR(CORREL(AR38:AU38,AN38:AQ38),0)))</f>
        <v>1.03087031718978</v>
      </c>
      <c r="BF38" s="0" t="n">
        <f aca="false">IF(SUM(BA38:BE38)&gt;0,BA38/SUM(BA38:BE38),1/5)</f>
        <v>0.164213855801387</v>
      </c>
      <c r="BG38" s="0" t="n">
        <f aca="false">IF(SUM(BA38:BE38)&gt;0,BB38/SUM(BA38:BE38),1/5)</f>
        <v>0.381105536385075</v>
      </c>
      <c r="BH38" s="0" t="n">
        <f aca="false">IF(SUM(BA38:BE38)&gt;0,BC38/SUM(BA38:BE38),1/5)</f>
        <v>0.15930486637279</v>
      </c>
      <c r="BI38" s="0" t="n">
        <f aca="false">IF(SUM(BA38:BE38)&gt;0,BD38/SUM(BA38:BE38),1/5)</f>
        <v>0.139759049461175</v>
      </c>
      <c r="BJ38" s="0" t="n">
        <f aca="false">IF(SUM(BA38:BE38)&gt;0,BE38/SUM(BA38:BE38),1/5)</f>
        <v>0.155616691979574</v>
      </c>
      <c r="BK38" s="0" t="n">
        <f aca="false">BF38*AB38+BG38*AF38+BH38*AJ38+BI38*AN38+BJ38*AR38</f>
        <v>0.363043264618046</v>
      </c>
      <c r="BL38" s="0" t="n">
        <f aca="false">BF38*AC38+BG38*AG38+BH38*AK38+BI38*AO38+BJ38*AS38</f>
        <v>0.588176650591803</v>
      </c>
      <c r="BM38" s="0" t="n">
        <f aca="false">BF38*AD38+BG38*AH38+BH38*AL38+BI38*AP38+BJ38*AT38</f>
        <v>0.801440815383482</v>
      </c>
      <c r="BN38" s="0" t="n">
        <f aca="false">BF38*AE38+BG38*AI38+BH38*AM38+BI38*AQ38+BJ38*AU38</f>
        <v>0.618894463614925</v>
      </c>
      <c r="BO38" s="0" t="n">
        <f aca="false">RANK(BK38,$BK38:$BN38)</f>
        <v>4</v>
      </c>
      <c r="BP38" s="0" t="n">
        <f aca="false">RANK(BL38,$BK38:$BN38)</f>
        <v>3</v>
      </c>
      <c r="BQ38" s="0" t="n">
        <f aca="false">RANK(BM38,$BK38:$BN38)</f>
        <v>1</v>
      </c>
      <c r="BR38" s="0" t="n">
        <f aca="false">RANK(BN38,$BK38:$BN38)</f>
        <v>2</v>
      </c>
    </row>
    <row r="39" customFormat="false" ht="15" hidden="false" customHeight="false" outlineLevel="0" collapsed="false">
      <c r="A39" s="0" t="n">
        <v>16</v>
      </c>
      <c r="B39" s="0" t="n">
        <f aca="false">RANDBETWEEN(1,$B$5)</f>
        <v>6</v>
      </c>
      <c r="C39" s="0" t="n">
        <f aca="false">RANDBETWEEN(1,$B$5)</f>
        <v>3</v>
      </c>
      <c r="D39" s="0" t="n">
        <f aca="false">RANDBETWEEN(1,$B$5)</f>
        <v>6</v>
      </c>
      <c r="E39" s="0" t="n">
        <f aca="false">RANDBETWEEN(1,$B$5)</f>
        <v>4</v>
      </c>
      <c r="F39" s="0" t="n">
        <f aca="false">RANDBETWEEN(1,$B$5)</f>
        <v>1</v>
      </c>
      <c r="G39" s="0" t="n">
        <f aca="false">RANDBETWEEN(1,$B$5)</f>
        <v>4</v>
      </c>
      <c r="H39" s="0" t="n">
        <f aca="true">NORMINV(RAND(),$B$8,$B$13)</f>
        <v>46.6625602211329</v>
      </c>
      <c r="I39" s="0" t="n">
        <f aca="true">NORMINV(RAND(),$C$8,$C$13)</f>
        <v>62.0833814422206</v>
      </c>
      <c r="J39" s="0" t="n">
        <f aca="true">NORMINV(RAND(),$D$8,$D$13)</f>
        <v>13.6774313181422</v>
      </c>
      <c r="K39" s="0" t="n">
        <f aca="true">NORMINV(RAND(),$E$8,$E$13)</f>
        <v>3.19935112546099</v>
      </c>
      <c r="L39" s="0" t="n">
        <f aca="true">NORMINV(RAND(),$B$9,$B$14)</f>
        <v>49.5933041360591</v>
      </c>
      <c r="M39" s="0" t="n">
        <f aca="true">NORMINV(RAND(),$C$9,$C$14)</f>
        <v>55.3377580864964</v>
      </c>
      <c r="N39" s="0" t="n">
        <f aca="true">NORMINV(RAND(),$D$9,$D$14)</f>
        <v>44.9399597358629</v>
      </c>
      <c r="O39" s="0" t="n">
        <f aca="true">NORMINV(RAND(),$E$9,$E$14)</f>
        <v>22.5159800465211</v>
      </c>
      <c r="P39" s="0" t="n">
        <f aca="true">NORMINV(RAND(),$B$10,$B$15)</f>
        <v>24.6086240263489</v>
      </c>
      <c r="Q39" s="0" t="n">
        <f aca="true">NORMINV(RAND(),$C$10,$C$15)</f>
        <v>29.3999343274291</v>
      </c>
      <c r="R39" s="0" t="n">
        <f aca="true">NORMINV(RAND(),$D$10,$D$15)</f>
        <v>10.811506486713</v>
      </c>
      <c r="S39" s="0" t="n">
        <f aca="true">NORMINV(RAND(),$E$10,$E$15)</f>
        <v>4.08410568911772</v>
      </c>
      <c r="T39" s="0" t="n">
        <f aca="false">MEDIAN(INDEX(Avaliadores!$B$17:$B$22,$B39),INDEX(Avaliadores!$B$17:$B$22,$C39),INDEX(Avaliadores!$B$17:$B$22,$D39),INDEX(Avaliadores!$B$17:$B$22,$E39),INDEX(Avaliadores!$B$17:$B$22,$F39),INDEX(Avaliadores!$B$17:$B$22,$G39))</f>
        <v>2.41666666666667</v>
      </c>
      <c r="U39" s="0" t="n">
        <f aca="false">MEDIAN(INDEX(Avaliadores!$C$17:$C$22,$B39),INDEX(Avaliadores!$C$17:$C$22,$C39),INDEX(Avaliadores!$C$17:$C$22,$D39),INDEX(Avaliadores!$C$17:$C$22,$E39),INDEX(Avaliadores!$C$17:$C$22,$F39),INDEX(Avaliadores!$C$17:$C$22,$G39))</f>
        <v>5.54166666666667</v>
      </c>
      <c r="V39" s="0" t="n">
        <f aca="false">MEDIAN(INDEX(Avaliadores!$D$17:$D$22,$B39),INDEX(Avaliadores!$D$17:$D$22,$C39),INDEX(Avaliadores!$D$17:$D$22,$D39),INDEX(Avaliadores!$D$17:$D$22,$E39),INDEX(Avaliadores!$D$17:$D$22,$F39),INDEX(Avaliadores!$D$17:$D$22,$G39))</f>
        <v>5.54166666666667</v>
      </c>
      <c r="W39" s="0" t="n">
        <f aca="false">MEDIAN(INDEX(Avaliadores!$E$17:$E$22,$B39),INDEX(Avaliadores!$E$17:$E$22,$C39),INDEX(Avaliadores!$E$17:$E$22,$D39),INDEX(Avaliadores!$E$17:$E$22,$E39),INDEX(Avaliadores!$E$17:$E$22,$F39),INDEX(Avaliadores!$E$17:$E$22,$G39))</f>
        <v>6.29166666666667</v>
      </c>
      <c r="X39" s="0" t="n">
        <f aca="false">MEDIAN(INDEX(Avaliadores!$F$17:$F$22,$B39),INDEX(Avaliadores!$F$17:$F$22,$C39),INDEX(Avaliadores!$F$17:$F$22,$D39),INDEX(Avaliadores!$F$17:$F$22,$E39),INDEX(Avaliadores!$F$17:$F$22,$F39),INDEX(Avaliadores!$F$17:$F$22,$G39))</f>
        <v>3.04166666666667</v>
      </c>
      <c r="Y39" s="0" t="n">
        <f aca="false">MEDIAN(INDEX(Avaliadores!$G$17:$G$22,$B39),INDEX(Avaliadores!$G$17:$G$22,$C39),INDEX(Avaliadores!$G$17:$G$22,$D39),INDEX(Avaliadores!$G$17:$G$22,$E39),INDEX(Avaliadores!$G$17:$G$22,$F39),INDEX(Avaliadores!$G$17:$G$22,$G39))</f>
        <v>5.04166666666667</v>
      </c>
      <c r="Z39" s="0" t="n">
        <f aca="false">MEDIAN(INDEX(Avaliadores!$H$17:$H$22,$B39),INDEX(Avaliadores!$H$17:$H$22,$C39),INDEX(Avaliadores!$H$17:$H$22,$D39),INDEX(Avaliadores!$H$17:$H$22,$E39),INDEX(Avaliadores!$H$17:$H$22,$F39),INDEX(Avaliadores!$H$17:$H$22,$G39))</f>
        <v>3.91666666666667</v>
      </c>
      <c r="AA39" s="0" t="n">
        <f aca="false">MEDIAN(INDEX(Avaliadores!$I$17:$I$22,$B39),INDEX(Avaliadores!$I$17:$I$22,$C39),INDEX(Avaliadores!$I$17:$I$22,$D39),INDEX(Avaliadores!$I$17:$I$22,$E39),INDEX(Avaliadores!$I$17:$I$22,$F39),INDEX(Avaliadores!$I$17:$I$22,$G39))</f>
        <v>6.91666666666667</v>
      </c>
      <c r="AB39" s="0" t="n">
        <f aca="false">IF(MAX(H39:K39)=MIN(H39:K39),0,IF($B$17="custo",(MAX(H39:K39)-H39)/(MAX(H39:K39)-MIN(H39:K39)),(H39-MIN(H39:K39))/(MAX(H39:K39)-MIN(H39:K39))))</f>
        <v>0.261884608409669</v>
      </c>
      <c r="AC39" s="0" t="n">
        <f aca="false">IF(MAX(H39:K39)=MIN(H39:K39),0,IF($B$17="custo",(MAX(H39:K39)-I39)/(MAX(H39:K39)-MIN(H39:K39)),(I39-MIN(H39:K39))/(MAX(H39:K39)-MIN(H39:K39))))</f>
        <v>0</v>
      </c>
      <c r="AD39" s="0" t="n">
        <f aca="false">IF(MAX(H39:K39)=MIN(H39:K39),0,IF($B$17="custo",(MAX(H39:K39)-J39)/(MAX(H39:K39)-MIN(H39:K39)),(J39-MIN(H39:K39))/(MAX(H39:K39)-MIN(H39:K39))))</f>
        <v>0.822055655220683</v>
      </c>
      <c r="AE39" s="0" t="n">
        <f aca="false">IF(MAX(H39:K39)=MIN(H39:K39),0,IF($B$17="custo",(MAX(H39:K39)-K39)/(MAX(H39:K39)-MIN(H39:K39)),(K39-MIN(H39:K39))/(MAX(H39:K39)-MIN(H39:K39))))</f>
        <v>1</v>
      </c>
      <c r="AF39" s="0" t="n">
        <f aca="false">IF(MAX(L39:O39)=MIN(L39:O39),0,IF($C$17="custo",(MAX(L39:O39)-L39)/(MAX(L39:O39)-MIN(L39:O39)),(L39-MIN(L39:O39))/(MAX(L39:O39)-MIN(L39:O39))))</f>
        <v>0.824980415642294</v>
      </c>
      <c r="AG39" s="0" t="n">
        <f aca="false">IF(MAX(L39:O39)=MIN(L39:O39),0,IF($C$17="custo",(MAX(L39:O39)-M39)/(MAX(L39:O39)-MIN(L39:O39)),(M39-MIN(L39:O39))/(MAX(L39:O39)-MIN(L39:O39))))</f>
        <v>1</v>
      </c>
      <c r="AH39" s="0" t="n">
        <f aca="false">IF(MAX(L39:O39)=MIN(L39:O39),0,IF($C$17="custo",(MAX(L39:O39)-N39)/(MAX(L39:O39)-MIN(L39:O39)),(N39-MIN(L39:O39))/(MAX(L39:O39)-MIN(L39:O39))))</f>
        <v>0.683204293869471</v>
      </c>
      <c r="AI39" s="0" t="n">
        <f aca="false">IF(MAX(L39:O39)=MIN(L39:O39),0,IF($C$17="custo",(MAX(L39:O39)-O39)/(MAX(L39:O39)-MIN(L39:O39)),(O39-MIN(L39:O39))/(MAX(L39:O39)-MIN(L39:O39))))</f>
        <v>0</v>
      </c>
      <c r="AJ39" s="0" t="n">
        <f aca="false">IF(MAX(P39:S39)=MIN(P39:S39),0,IF($D$17="custo",(MAX(P39:S39)-P39)/(MAX(P39:S39)-MIN(P39:S39)),(P39-MIN(P39:S39))/(MAX(P39:S39)-MIN(P39:S39))))</f>
        <v>0.18926144466902</v>
      </c>
      <c r="AK39" s="0" t="n">
        <f aca="false">IF(MAX(P39:S39)=MIN(P39:S39),0,IF($D$17="custo",(MAX(P39:S39)-Q39)/(MAX(P39:S39)-MIN(P39:S39)),(Q39-MIN(P39:S39))/(MAX(P39:S39)-MIN(P39:S39))))</f>
        <v>0</v>
      </c>
      <c r="AL39" s="0" t="n">
        <f aca="false">IF(MAX(P39:S39)=MIN(P39:S39),0,IF($D$17="custo",(MAX(P39:S39)-R39)/(MAX(P39:S39)-MIN(P39:S39)),(R39-MIN(P39:S39))/(MAX(P39:S39)-MIN(P39:S39))))</f>
        <v>0.73426108646452</v>
      </c>
      <c r="AM39" s="0" t="n">
        <f aca="false">IF(MAX(P39:S39)=MIN(P39:S39),0,IF($D$17="custo",(MAX(P39:S39)-S39)/(MAX(P39:S39)-MIN(P39:S39)),(S39-MIN(P39:S39))/(MAX(P39:S39)-MIN(P39:S39))))</f>
        <v>1</v>
      </c>
      <c r="AN39" s="0" t="n">
        <f aca="false">IF(MAX(T39:W39)=MIN(T39:W39),0,IF($E$17="custo",(MAX(T39:W39)-T39)/(MAX(T39:W39)-MIN(T39:W39)),(T39-MIN(T39:W39))/(MAX(T39:W39)-MIN(T39:W39))))</f>
        <v>0</v>
      </c>
      <c r="AO39" s="0" t="n">
        <f aca="false">IF(MAX(T39:W39)=MIN(T39:W39),0,IF($E$17="custo",(MAX(T39:W39)-U39)/(MAX(T39:W39)-MIN(T39:W39)),(U39-MIN(T39:W39))/(MAX(T39:W39)-MIN(T39:W39))))</f>
        <v>0.806451612903226</v>
      </c>
      <c r="AP39" s="0" t="n">
        <f aca="false">IF(MAX(T39:W39)=MIN(T39:W39),0,IF($E$17="custo",(MAX(T39:W39)-V39)/(MAX(T39:W39)-MIN(T39:W39)),(V39-MIN(T39:W39))/(MAX(T39:W39)-MIN(T39:W39))))</f>
        <v>0.806451612903226</v>
      </c>
      <c r="AQ39" s="0" t="n">
        <f aca="false">IF(MAX(T39:W39)=MIN(T39:W39),0,IF($E$17="custo",(MAX(T39:W39)-W39)/(MAX(T39:W39)-MIN(T39:W39)),(W39-MIN(T39:W39))/(MAX(T39:W39)-MIN(T39:W39))))</f>
        <v>1</v>
      </c>
      <c r="AR39" s="0" t="n">
        <f aca="false">IF(MAX(X39:AA39)=MIN(X39:AA39),0,IF($F$17="custo",(MAX(X39:AA39)-X39)/(MAX(X39:AA39)-MIN(X39:AA39)),(X39-MIN(X39:AA39))/(MAX(X39:AA39)-MIN(X39:AA39))))</f>
        <v>0</v>
      </c>
      <c r="AS39" s="0" t="n">
        <f aca="false">IF(MAX(X39:AA39)=MIN(X39:AA39),0,IF($F$17="custo",(MAX(X39:AA39)-Y39)/(MAX(X39:AA39)-MIN(X39:AA39)),(Y39-MIN(X39:AA39))/(MAX(X39:AA39)-MIN(X39:AA39))))</f>
        <v>0.516129032258065</v>
      </c>
      <c r="AT39" s="0" t="n">
        <f aca="false">IF(MAX(X39:AA39)=MIN(X39:AA39),0,IF($F$17="custo",(MAX(X39:AA39)-Z39)/(MAX(X39:AA39)-MIN(X39:AA39)),(Z39-MIN(X39:AA39))/(MAX(X39:AA39)-MIN(X39:AA39))))</f>
        <v>0.225806451612903</v>
      </c>
      <c r="AU39" s="0" t="n">
        <f aca="false">IF(MAX(X39:AA39)=MIN(X39:AA39),0,IF($F$17="custo",(MAX(X39:AA39)-AA39)/(MAX(X39:AA39)-MIN(X39:AA39)),(AA39-MIN(X39:AA39))/(MAX(X39:AA39)-MIN(X39:AA39))))</f>
        <v>1</v>
      </c>
      <c r="AV39" s="0" t="n">
        <f aca="false">STDEVP(AB39:AE39)</f>
        <v>0.405788520293286</v>
      </c>
      <c r="AW39" s="0" t="n">
        <f aca="false">STDEVP(AF39:AI39)</f>
        <v>0.379016213075991</v>
      </c>
      <c r="AX39" s="0" t="n">
        <f aca="false">STDEVP(AJ39:AM39)</f>
        <v>0.40310498185636</v>
      </c>
      <c r="AY39" s="0" t="n">
        <f aca="false">STDEVP(AN39:AQ39)</f>
        <v>0.385328623077429</v>
      </c>
      <c r="AZ39" s="0" t="n">
        <f aca="false">STDEVP(AR39:AU39)</f>
        <v>0.373762265363112</v>
      </c>
      <c r="BA39" s="0" t="n">
        <f aca="false">AV39*((1-IFERROR(CORREL(AB39:AE39,AF39:AI39),0))+(1-IFERROR(CORREL(AB39:AE39,AJ39:AM39),0))+(1-IFERROR(CORREL(AB39:AE39,AN39:AQ39),0))+(1-IFERROR(CORREL(AB39:AE39,AR39:AU39),0)))</f>
        <v>1.18661168549039</v>
      </c>
      <c r="BB39" s="0" t="n">
        <f aca="false">AW39*((1-IFERROR(CORREL(AF39:AI39,AB39:AE39),0))+(1-IFERROR(CORREL(AF39:AI39,AJ39:AM39),0))+(1-IFERROR(CORREL(AF39:AI39,AN39:AQ39),0))+(1-IFERROR(CORREL(AF39:AI39,AR39:AU39),0)))</f>
        <v>2.64656461951363</v>
      </c>
      <c r="BC39" s="0" t="n">
        <f aca="false">AX39*((1-IFERROR(CORREL(AJ39:AM39,AB39:AE39),0))+(1-IFERROR(CORREL(AJ39:AM39,AF39:AI39),0))+(1-IFERROR(CORREL(AJ39:AM39,AN39:AQ39),0))+(1-IFERROR(CORREL(AJ39:AM39,AR39:AU39),0)))</f>
        <v>1.13576373715054</v>
      </c>
      <c r="BD39" s="0" t="n">
        <f aca="false">AY39*((1-IFERROR(CORREL(AN39:AQ39,AB39:AE39),0))+(1-IFERROR(CORREL(AN39:AQ39,AF39:AI39),0))+(1-IFERROR(CORREL(AN39:AQ39,AJ39:AM39),0))+(1-IFERROR(CORREL(AN39:AQ39,AR39:AU39),0)))</f>
        <v>1.02464936231835</v>
      </c>
      <c r="BE39" s="0" t="n">
        <f aca="false">AZ39*((1-IFERROR(CORREL(AR39:AU39,AB39:AE39),0))+(1-IFERROR(CORREL(AR39:AU39,AF39:AI39),0))+(1-IFERROR(CORREL(AR39:AU39,AJ39:AM39),0))+(1-IFERROR(CORREL(AR39:AU39,AN39:AQ39),0)))</f>
        <v>1.09973245691854</v>
      </c>
      <c r="BF39" s="0" t="n">
        <f aca="false">IF(SUM(BA39:BE39)&gt;0,BA39/SUM(BA39:BE39),1/5)</f>
        <v>0.167285752525773</v>
      </c>
      <c r="BG39" s="0" t="n">
        <f aca="false">IF(SUM(BA39:BE39)&gt;0,BB39/SUM(BA39:BE39),1/5)</f>
        <v>0.373106517824706</v>
      </c>
      <c r="BH39" s="0" t="n">
        <f aca="false">IF(SUM(BA39:BE39)&gt;0,BC39/SUM(BA39:BE39),1/5)</f>
        <v>0.160117327162671</v>
      </c>
      <c r="BI39" s="0" t="n">
        <f aca="false">IF(SUM(BA39:BE39)&gt;0,BD39/SUM(BA39:BE39),1/5)</f>
        <v>0.144452681316417</v>
      </c>
      <c r="BJ39" s="0" t="n">
        <f aca="false">IF(SUM(BA39:BE39)&gt;0,BE39/SUM(BA39:BE39),1/5)</f>
        <v>0.155037721170432</v>
      </c>
      <c r="BK39" s="0" t="n">
        <f aca="false">BF39*AB39+BG39*AF39+BH39*AJ39+BI39*AN39+BJ39*AR39</f>
        <v>0.381919170601953</v>
      </c>
      <c r="BL39" s="0" t="n">
        <f aca="false">BF39*AC39+BG39*AG39+BH39*AK39+BI39*AO39+BJ39*AS39</f>
        <v>0.569620084651717</v>
      </c>
      <c r="BM39" s="0" t="n">
        <f aca="false">BF39*AD39+BG39*AH39+BH39*AL39+BI39*AP39+BJ39*AT39</f>
        <v>0.661496712073909</v>
      </c>
      <c r="BN39" s="0" t="n">
        <f aca="false">BF39*AE39+BG39*AI39+BH39*AM39+BI39*AQ39+BJ39*AU39</f>
        <v>0.626893482175294</v>
      </c>
      <c r="BO39" s="0" t="n">
        <f aca="false">RANK(BK39,$BK39:$BN39)</f>
        <v>4</v>
      </c>
      <c r="BP39" s="0" t="n">
        <f aca="false">RANK(BL39,$BK39:$BN39)</f>
        <v>3</v>
      </c>
      <c r="BQ39" s="0" t="n">
        <f aca="false">RANK(BM39,$BK39:$BN39)</f>
        <v>1</v>
      </c>
      <c r="BR39" s="0" t="n">
        <f aca="false">RANK(BN39,$BK39:$BN39)</f>
        <v>2</v>
      </c>
    </row>
    <row r="40" customFormat="false" ht="15" hidden="false" customHeight="false" outlineLevel="0" collapsed="false">
      <c r="A40" s="0" t="n">
        <v>17</v>
      </c>
      <c r="B40" s="0" t="n">
        <f aca="false">RANDBETWEEN(1,$B$5)</f>
        <v>3</v>
      </c>
      <c r="C40" s="0" t="n">
        <f aca="false">RANDBETWEEN(1,$B$5)</f>
        <v>4</v>
      </c>
      <c r="D40" s="0" t="n">
        <f aca="false">RANDBETWEEN(1,$B$5)</f>
        <v>2</v>
      </c>
      <c r="E40" s="0" t="n">
        <f aca="false">RANDBETWEEN(1,$B$5)</f>
        <v>2</v>
      </c>
      <c r="F40" s="0" t="n">
        <f aca="false">RANDBETWEEN(1,$B$5)</f>
        <v>3</v>
      </c>
      <c r="G40" s="0" t="n">
        <f aca="false">RANDBETWEEN(1,$B$5)</f>
        <v>5</v>
      </c>
      <c r="H40" s="0" t="n">
        <f aca="true">NORMINV(RAND(),$B$8,$B$13)</f>
        <v>47.1488193365134</v>
      </c>
      <c r="I40" s="0" t="n">
        <f aca="true">NORMINV(RAND(),$C$8,$C$13)</f>
        <v>62.3622328700264</v>
      </c>
      <c r="J40" s="0" t="n">
        <f aca="true">NORMINV(RAND(),$D$8,$D$13)</f>
        <v>15.2498920144152</v>
      </c>
      <c r="K40" s="0" t="n">
        <f aca="true">NORMINV(RAND(),$E$8,$E$13)</f>
        <v>3.29725979751826</v>
      </c>
      <c r="L40" s="0" t="n">
        <f aca="true">NORMINV(RAND(),$B$9,$B$14)</f>
        <v>42.8848639925728</v>
      </c>
      <c r="M40" s="0" t="n">
        <f aca="true">NORMINV(RAND(),$C$9,$C$14)</f>
        <v>52.7318181077104</v>
      </c>
      <c r="N40" s="0" t="n">
        <f aca="true">NORMINV(RAND(),$D$9,$D$14)</f>
        <v>48.9669071569675</v>
      </c>
      <c r="O40" s="0" t="n">
        <f aca="true">NORMINV(RAND(),$E$9,$E$14)</f>
        <v>24.6763464386476</v>
      </c>
      <c r="P40" s="0" t="n">
        <f aca="true">NORMINV(RAND(),$B$10,$B$15)</f>
        <v>24.5442013841899</v>
      </c>
      <c r="Q40" s="0" t="n">
        <f aca="true">NORMINV(RAND(),$C$10,$C$15)</f>
        <v>30.7473508897727</v>
      </c>
      <c r="R40" s="0" t="n">
        <f aca="true">NORMINV(RAND(),$D$10,$D$15)</f>
        <v>9.51338565386333</v>
      </c>
      <c r="S40" s="0" t="n">
        <f aca="true">NORMINV(RAND(),$E$10,$E$15)</f>
        <v>3.98730817027059</v>
      </c>
      <c r="T40" s="0" t="n">
        <f aca="false">MEDIAN(INDEX(Avaliadores!$B$17:$B$22,$B40),INDEX(Avaliadores!$B$17:$B$22,$C40),INDEX(Avaliadores!$B$17:$B$22,$D40),INDEX(Avaliadores!$B$17:$B$22,$E40),INDEX(Avaliadores!$B$17:$B$22,$F40),INDEX(Avaliadores!$B$17:$B$22,$G40))</f>
        <v>2.91666666666667</v>
      </c>
      <c r="U40" s="0" t="n">
        <f aca="false">MEDIAN(INDEX(Avaliadores!$C$17:$C$22,$B40),INDEX(Avaliadores!$C$17:$C$22,$C40),INDEX(Avaliadores!$C$17:$C$22,$D40),INDEX(Avaliadores!$C$17:$C$22,$E40),INDEX(Avaliadores!$C$17:$C$22,$F40),INDEX(Avaliadores!$C$17:$C$22,$G40))</f>
        <v>5.04166666666667</v>
      </c>
      <c r="V40" s="0" t="n">
        <f aca="false">MEDIAN(INDEX(Avaliadores!$D$17:$D$22,$B40),INDEX(Avaliadores!$D$17:$D$22,$C40),INDEX(Avaliadores!$D$17:$D$22,$D40),INDEX(Avaliadores!$D$17:$D$22,$E40),INDEX(Avaliadores!$D$17:$D$22,$F40),INDEX(Avaliadores!$D$17:$D$22,$G40))</f>
        <v>5.79166666666667</v>
      </c>
      <c r="W40" s="0" t="n">
        <f aca="false">MEDIAN(INDEX(Avaliadores!$E$17:$E$22,$B40),INDEX(Avaliadores!$E$17:$E$22,$C40),INDEX(Avaliadores!$E$17:$E$22,$D40),INDEX(Avaliadores!$E$17:$E$22,$E40),INDEX(Avaliadores!$E$17:$E$22,$F40),INDEX(Avaliadores!$E$17:$E$22,$G40))</f>
        <v>6.04166666666667</v>
      </c>
      <c r="X40" s="0" t="n">
        <f aca="false">MEDIAN(INDEX(Avaliadores!$F$17:$F$22,$B40),INDEX(Avaliadores!$F$17:$F$22,$C40),INDEX(Avaliadores!$F$17:$F$22,$D40),INDEX(Avaliadores!$F$17:$F$22,$E40),INDEX(Avaliadores!$F$17:$F$22,$F40),INDEX(Avaliadores!$F$17:$F$22,$G40))</f>
        <v>2.66666666666667</v>
      </c>
      <c r="Y40" s="0" t="n">
        <f aca="false">MEDIAN(INDEX(Avaliadores!$G$17:$G$22,$B40),INDEX(Avaliadores!$G$17:$G$22,$C40),INDEX(Avaliadores!$G$17:$G$22,$D40),INDEX(Avaliadores!$G$17:$G$22,$E40),INDEX(Avaliadores!$G$17:$G$22,$F40),INDEX(Avaliadores!$G$17:$G$22,$G40))</f>
        <v>5.79166666666667</v>
      </c>
      <c r="Z40" s="0" t="n">
        <f aca="false">MEDIAN(INDEX(Avaliadores!$H$17:$H$22,$B40),INDEX(Avaliadores!$H$17:$H$22,$C40),INDEX(Avaliadores!$H$17:$H$22,$D40),INDEX(Avaliadores!$H$17:$H$22,$E40),INDEX(Avaliadores!$H$17:$H$22,$F40),INDEX(Avaliadores!$H$17:$H$22,$G40))</f>
        <v>3.79166666666667</v>
      </c>
      <c r="AA40" s="0" t="n">
        <f aca="false">MEDIAN(INDEX(Avaliadores!$I$17:$I$22,$B40),INDEX(Avaliadores!$I$17:$I$22,$C40),INDEX(Avaliadores!$I$17:$I$22,$D40),INDEX(Avaliadores!$I$17:$I$22,$E40),INDEX(Avaliadores!$I$17:$I$22,$F40),INDEX(Avaliadores!$I$17:$I$22,$G40))</f>
        <v>6.29166666666667</v>
      </c>
      <c r="AB40" s="0" t="n">
        <f aca="false">IF(MAX(H40:K40)=MIN(H40:K40),0,IF($B$17="custo",(MAX(H40:K40)-H40)/(MAX(H40:K40)-MIN(H40:K40)),(H40-MIN(H40:K40))/(MAX(H40:K40)-MIN(H40:K40))))</f>
        <v>0.257570819762112</v>
      </c>
      <c r="AC40" s="0" t="n">
        <f aca="false">IF(MAX(H40:K40)=MIN(H40:K40),0,IF($B$17="custo",(MAX(H40:K40)-I40)/(MAX(H40:K40)-MIN(H40:K40)),(I40-MIN(H40:K40))/(MAX(H40:K40)-MIN(H40:K40))))</f>
        <v>0</v>
      </c>
      <c r="AD40" s="0" t="n">
        <f aca="false">IF(MAX(H40:K40)=MIN(H40:K40),0,IF($B$17="custo",(MAX(H40:K40)-J40)/(MAX(H40:K40)-MIN(H40:K40)),(J40-MIN(H40:K40))/(MAX(H40:K40)-MIN(H40:K40))))</f>
        <v>0.797635864453474</v>
      </c>
      <c r="AE40" s="0" t="n">
        <f aca="false">IF(MAX(H40:K40)=MIN(H40:K40),0,IF($B$17="custo",(MAX(H40:K40)-K40)/(MAX(H40:K40)-MIN(H40:K40)),(K40-MIN(H40:K40))/(MAX(H40:K40)-MIN(H40:K40))))</f>
        <v>1</v>
      </c>
      <c r="AF40" s="0" t="n">
        <f aca="false">IF(MAX(L40:O40)=MIN(L40:O40),0,IF($C$17="custo",(MAX(L40:O40)-L40)/(MAX(L40:O40)-MIN(L40:O40)),(L40-MIN(L40:O40))/(MAX(L40:O40)-MIN(L40:O40))))</f>
        <v>0.649018407842488</v>
      </c>
      <c r="AG40" s="0" t="n">
        <f aca="false">IF(MAX(L40:O40)=MIN(L40:O40),0,IF($C$17="custo",(MAX(L40:O40)-M40)/(MAX(L40:O40)-MIN(L40:O40)),(M40-MIN(L40:O40))/(MAX(L40:O40)-MIN(L40:O40))))</f>
        <v>1</v>
      </c>
      <c r="AH40" s="0" t="n">
        <f aca="false">IF(MAX(L40:O40)=MIN(L40:O40),0,IF($C$17="custo",(MAX(L40:O40)-N40)/(MAX(L40:O40)-MIN(L40:O40)),(N40-MIN(L40:O40))/(MAX(L40:O40)-MIN(L40:O40))))</f>
        <v>0.865804752985333</v>
      </c>
      <c r="AI40" s="0" t="n">
        <f aca="false">IF(MAX(L40:O40)=MIN(L40:O40),0,IF($C$17="custo",(MAX(L40:O40)-O40)/(MAX(L40:O40)-MIN(L40:O40)),(O40-MIN(L40:O40))/(MAX(L40:O40)-MIN(L40:O40))))</f>
        <v>0</v>
      </c>
      <c r="AJ40" s="0" t="n">
        <f aca="false">IF(MAX(P40:S40)=MIN(P40:S40),0,IF($D$17="custo",(MAX(P40:S40)-P40)/(MAX(P40:S40)-MIN(P40:S40)),(P40-MIN(P40:S40))/(MAX(P40:S40)-MIN(P40:S40))))</f>
        <v>0.23180641266548</v>
      </c>
      <c r="AK40" s="0" t="n">
        <f aca="false">IF(MAX(P40:S40)=MIN(P40:S40),0,IF($D$17="custo",(MAX(P40:S40)-Q40)/(MAX(P40:S40)-MIN(P40:S40)),(Q40-MIN(P40:S40))/(MAX(P40:S40)-MIN(P40:S40))))</f>
        <v>0</v>
      </c>
      <c r="AL40" s="0" t="n">
        <f aca="false">IF(MAX(P40:S40)=MIN(P40:S40),0,IF($D$17="custo",(MAX(P40:S40)-R40)/(MAX(P40:S40)-MIN(P40:S40)),(R40-MIN(P40:S40))/(MAX(P40:S40)-MIN(P40:S40))))</f>
        <v>0.793495192010084</v>
      </c>
      <c r="AM40" s="0" t="n">
        <f aca="false">IF(MAX(P40:S40)=MIN(P40:S40),0,IF($D$17="custo",(MAX(P40:S40)-S40)/(MAX(P40:S40)-MIN(P40:S40)),(S40-MIN(P40:S40))/(MAX(P40:S40)-MIN(P40:S40))))</f>
        <v>1</v>
      </c>
      <c r="AN40" s="0" t="n">
        <f aca="false">IF(MAX(T40:W40)=MIN(T40:W40),0,IF($E$17="custo",(MAX(T40:W40)-T40)/(MAX(T40:W40)-MIN(T40:W40)),(T40-MIN(T40:W40))/(MAX(T40:W40)-MIN(T40:W40))))</f>
        <v>0</v>
      </c>
      <c r="AO40" s="0" t="n">
        <f aca="false">IF(MAX(T40:W40)=MIN(T40:W40),0,IF($E$17="custo",(MAX(T40:W40)-U40)/(MAX(T40:W40)-MIN(T40:W40)),(U40-MIN(T40:W40))/(MAX(T40:W40)-MIN(T40:W40))))</f>
        <v>0.68</v>
      </c>
      <c r="AP40" s="0" t="n">
        <f aca="false">IF(MAX(T40:W40)=MIN(T40:W40),0,IF($E$17="custo",(MAX(T40:W40)-V40)/(MAX(T40:W40)-MIN(T40:W40)),(V40-MIN(T40:W40))/(MAX(T40:W40)-MIN(T40:W40))))</f>
        <v>0.92</v>
      </c>
      <c r="AQ40" s="0" t="n">
        <f aca="false">IF(MAX(T40:W40)=MIN(T40:W40),0,IF($E$17="custo",(MAX(T40:W40)-W40)/(MAX(T40:W40)-MIN(T40:W40)),(W40-MIN(T40:W40))/(MAX(T40:W40)-MIN(T40:W40))))</f>
        <v>1</v>
      </c>
      <c r="AR40" s="0" t="n">
        <f aca="false">IF(MAX(X40:AA40)=MIN(X40:AA40),0,IF($F$17="custo",(MAX(X40:AA40)-X40)/(MAX(X40:AA40)-MIN(X40:AA40)),(X40-MIN(X40:AA40))/(MAX(X40:AA40)-MIN(X40:AA40))))</f>
        <v>0</v>
      </c>
      <c r="AS40" s="0" t="n">
        <f aca="false">IF(MAX(X40:AA40)=MIN(X40:AA40),0,IF($F$17="custo",(MAX(X40:AA40)-Y40)/(MAX(X40:AA40)-MIN(X40:AA40)),(Y40-MIN(X40:AA40))/(MAX(X40:AA40)-MIN(X40:AA40))))</f>
        <v>0.862068965517241</v>
      </c>
      <c r="AT40" s="0" t="n">
        <f aca="false">IF(MAX(X40:AA40)=MIN(X40:AA40),0,IF($F$17="custo",(MAX(X40:AA40)-Z40)/(MAX(X40:AA40)-MIN(X40:AA40)),(Z40-MIN(X40:AA40))/(MAX(X40:AA40)-MIN(X40:AA40))))</f>
        <v>0.310344827586207</v>
      </c>
      <c r="AU40" s="0" t="n">
        <f aca="false">IF(MAX(X40:AA40)=MIN(X40:AA40),0,IF($F$17="custo",(MAX(X40:AA40)-AA40)/(MAX(X40:AA40)-MIN(X40:AA40)),(AA40-MIN(X40:AA40))/(MAX(X40:AA40)-MIN(X40:AA40))))</f>
        <v>1</v>
      </c>
      <c r="AV40" s="0" t="n">
        <f aca="false">STDEVP(AB40:AE40)</f>
        <v>0.40205629914984</v>
      </c>
      <c r="AW40" s="0" t="n">
        <f aca="false">STDEVP(AF40:AI40)</f>
        <v>0.383978801970689</v>
      </c>
      <c r="AX40" s="0" t="n">
        <f aca="false">STDEVP(AJ40:AM40)</f>
        <v>0.405557389656694</v>
      </c>
      <c r="AY40" s="0" t="n">
        <f aca="false">STDEVP(AN40:AQ40)</f>
        <v>0.393319208785943</v>
      </c>
      <c r="AZ40" s="0" t="n">
        <f aca="false">STDEVP(AR40:AU40)</f>
        <v>0.406088472872892</v>
      </c>
      <c r="BA40" s="0" t="n">
        <f aca="false">AV40*((1-IFERROR(CORREL(AB40:AE40,AF40:AI40),0))+(1-IFERROR(CORREL(AB40:AE40,AJ40:AM40),0))+(1-IFERROR(CORREL(AB40:AE40,AN40:AQ40),0))+(1-IFERROR(CORREL(AB40:AE40,AR40:AU40),0)))</f>
        <v>1.1552918945411</v>
      </c>
      <c r="BB40" s="0" t="n">
        <f aca="false">AW40*((1-IFERROR(CORREL(AF40:AI40,AB40:AE40),0))+(1-IFERROR(CORREL(AF40:AI40,AJ40:AM40),0))+(1-IFERROR(CORREL(AF40:AI40,AN40:AQ40),0))+(1-IFERROR(CORREL(AF40:AI40,AR40:AU40),0)))</f>
        <v>2.31986494862755</v>
      </c>
      <c r="BC40" s="0" t="n">
        <f aca="false">AX40*((1-IFERROR(CORREL(AJ40:AM40,AB40:AE40),0))+(1-IFERROR(CORREL(AJ40:AM40,AF40:AI40),0))+(1-IFERROR(CORREL(AJ40:AM40,AN40:AQ40),0))+(1-IFERROR(CORREL(AJ40:AM40,AR40:AU40),0)))</f>
        <v>1.14763455410527</v>
      </c>
      <c r="BD40" s="0" t="n">
        <f aca="false">AY40*((1-IFERROR(CORREL(AN40:AQ40,AB40:AE40),0))+(1-IFERROR(CORREL(AN40:AQ40,AF40:AI40),0))+(1-IFERROR(CORREL(AN40:AQ40,AJ40:AM40),0))+(1-IFERROR(CORREL(AN40:AQ40,AR40:AU40),0)))</f>
        <v>0.890851661768243</v>
      </c>
      <c r="BE40" s="0" t="n">
        <f aca="false">AZ40*((1-IFERROR(CORREL(AR40:AU40,AB40:AE40),0))+(1-IFERROR(CORREL(AR40:AU40,AF40:AI40),0))+(1-IFERROR(CORREL(AR40:AU40,AJ40:AM40),0))+(1-IFERROR(CORREL(AR40:AU40,AN40:AQ40),0)))</f>
        <v>1.3133550542918</v>
      </c>
      <c r="BF40" s="0" t="n">
        <f aca="false">IF(SUM(BA40:BE40)&gt;0,BA40/SUM(BA40:BE40),1/5)</f>
        <v>0.169223994991982</v>
      </c>
      <c r="BG40" s="0" t="n">
        <f aca="false">IF(SUM(BA40:BE40)&gt;0,BB40/SUM(BA40:BE40),1/5)</f>
        <v>0.339807468834153</v>
      </c>
      <c r="BH40" s="0" t="n">
        <f aca="false">IF(SUM(BA40:BE40)&gt;0,BC40/SUM(BA40:BE40),1/5)</f>
        <v>0.168102368721005</v>
      </c>
      <c r="BI40" s="0" t="n">
        <f aca="false">IF(SUM(BA40:BE40)&gt;0,BD40/SUM(BA40:BE40),1/5)</f>
        <v>0.130489513396569</v>
      </c>
      <c r="BJ40" s="0" t="n">
        <f aca="false">IF(SUM(BA40:BE40)&gt;0,BE40/SUM(BA40:BE40),1/5)</f>
        <v>0.192376654056292</v>
      </c>
      <c r="BK40" s="0" t="n">
        <f aca="false">BF40*AB40+BG40*AF40+BH40*AJ40+BI40*AN40+BJ40*AR40</f>
        <v>0.303095672563018</v>
      </c>
      <c r="BL40" s="0" t="n">
        <f aca="false">BF40*AC40+BG40*AG40+BH40*AK40+BI40*AO40+BJ40*AS40</f>
        <v>0.594382281095795</v>
      </c>
      <c r="BM40" s="0" t="n">
        <f aca="false">BF40*AD40+BG40*AH40+BH40*AL40+BI40*AP40+BJ40*AT40</f>
        <v>0.742327922353403</v>
      </c>
      <c r="BN40" s="0" t="n">
        <f aca="false">BF40*AE40+BG40*AI40+BH40*AM40+BI40*AQ40+BJ40*AU40</f>
        <v>0.660192531165847</v>
      </c>
      <c r="BO40" s="0" t="n">
        <f aca="false">RANK(BK40,$BK40:$BN40)</f>
        <v>4</v>
      </c>
      <c r="BP40" s="0" t="n">
        <f aca="false">RANK(BL40,$BK40:$BN40)</f>
        <v>3</v>
      </c>
      <c r="BQ40" s="0" t="n">
        <f aca="false">RANK(BM40,$BK40:$BN40)</f>
        <v>1</v>
      </c>
      <c r="BR40" s="0" t="n">
        <f aca="false">RANK(BN40,$BK40:$BN40)</f>
        <v>2</v>
      </c>
    </row>
    <row r="41" customFormat="false" ht="15" hidden="false" customHeight="false" outlineLevel="0" collapsed="false">
      <c r="A41" s="0" t="n">
        <v>18</v>
      </c>
      <c r="B41" s="0" t="n">
        <f aca="false">RANDBETWEEN(1,$B$5)</f>
        <v>5</v>
      </c>
      <c r="C41" s="0" t="n">
        <f aca="false">RANDBETWEEN(1,$B$5)</f>
        <v>1</v>
      </c>
      <c r="D41" s="0" t="n">
        <f aca="false">RANDBETWEEN(1,$B$5)</f>
        <v>4</v>
      </c>
      <c r="E41" s="0" t="n">
        <f aca="false">RANDBETWEEN(1,$B$5)</f>
        <v>2</v>
      </c>
      <c r="F41" s="0" t="n">
        <f aca="false">RANDBETWEEN(1,$B$5)</f>
        <v>2</v>
      </c>
      <c r="G41" s="0" t="n">
        <f aca="false">RANDBETWEEN(1,$B$5)</f>
        <v>2</v>
      </c>
      <c r="H41" s="0" t="n">
        <f aca="true">NORMINV(RAND(),$B$8,$B$13)</f>
        <v>53.4316943032941</v>
      </c>
      <c r="I41" s="0" t="n">
        <f aca="true">NORMINV(RAND(),$C$8,$C$13)</f>
        <v>60.7057962378778</v>
      </c>
      <c r="J41" s="0" t="n">
        <f aca="true">NORMINV(RAND(),$D$8,$D$13)</f>
        <v>14.1176987979592</v>
      </c>
      <c r="K41" s="0" t="n">
        <f aca="true">NORMINV(RAND(),$E$8,$E$13)</f>
        <v>2.96404264169712</v>
      </c>
      <c r="L41" s="0" t="n">
        <f aca="true">NORMINV(RAND(),$B$9,$B$14)</f>
        <v>49.3480388537463</v>
      </c>
      <c r="M41" s="0" t="n">
        <f aca="true">NORMINV(RAND(),$C$9,$C$14)</f>
        <v>54.1351673239695</v>
      </c>
      <c r="N41" s="0" t="n">
        <f aca="true">NORMINV(RAND(),$D$9,$D$14)</f>
        <v>48.8317432320281</v>
      </c>
      <c r="O41" s="0" t="n">
        <f aca="true">NORMINV(RAND(),$E$9,$E$14)</f>
        <v>31.7325405230867</v>
      </c>
      <c r="P41" s="0" t="n">
        <f aca="true">NORMINV(RAND(),$B$10,$B$15)</f>
        <v>25.3230850523016</v>
      </c>
      <c r="Q41" s="0" t="n">
        <f aca="true">NORMINV(RAND(),$C$10,$C$15)</f>
        <v>30.7634564038414</v>
      </c>
      <c r="R41" s="0" t="n">
        <f aca="true">NORMINV(RAND(),$D$10,$D$15)</f>
        <v>10.902261301513</v>
      </c>
      <c r="S41" s="0" t="n">
        <f aca="true">NORMINV(RAND(),$E$10,$E$15)</f>
        <v>3.81409633226486</v>
      </c>
      <c r="T41" s="0" t="n">
        <f aca="false">MEDIAN(INDEX(Avaliadores!$B$17:$B$22,$B41),INDEX(Avaliadores!$B$17:$B$22,$C41),INDEX(Avaliadores!$B$17:$B$22,$D41),INDEX(Avaliadores!$B$17:$B$22,$E41),INDEX(Avaliadores!$B$17:$B$22,$F41),INDEX(Avaliadores!$B$17:$B$22,$G41))</f>
        <v>3.04166666666667</v>
      </c>
      <c r="U41" s="0" t="n">
        <f aca="false">MEDIAN(INDEX(Avaliadores!$C$17:$C$22,$B41),INDEX(Avaliadores!$C$17:$C$22,$C41),INDEX(Avaliadores!$C$17:$C$22,$D41),INDEX(Avaliadores!$C$17:$C$22,$E41),INDEX(Avaliadores!$C$17:$C$22,$F41),INDEX(Avaliadores!$C$17:$C$22,$G41))</f>
        <v>5.04166666666667</v>
      </c>
      <c r="V41" s="0" t="n">
        <f aca="false">MEDIAN(INDEX(Avaliadores!$D$17:$D$22,$B41),INDEX(Avaliadores!$D$17:$D$22,$C41),INDEX(Avaliadores!$D$17:$D$22,$D41),INDEX(Avaliadores!$D$17:$D$22,$E41),INDEX(Avaliadores!$D$17:$D$22,$F41),INDEX(Avaliadores!$D$17:$D$22,$G41))</f>
        <v>6.04166666666667</v>
      </c>
      <c r="W41" s="0" t="n">
        <f aca="false">MEDIAN(INDEX(Avaliadores!$E$17:$E$22,$B41),INDEX(Avaliadores!$E$17:$E$22,$C41),INDEX(Avaliadores!$E$17:$E$22,$D41),INDEX(Avaliadores!$E$17:$E$22,$E41),INDEX(Avaliadores!$E$17:$E$22,$F41),INDEX(Avaliadores!$E$17:$E$22,$G41))</f>
        <v>6.29166666666667</v>
      </c>
      <c r="X41" s="0" t="n">
        <f aca="false">MEDIAN(INDEX(Avaliadores!$F$17:$F$22,$B41),INDEX(Avaliadores!$F$17:$F$22,$C41),INDEX(Avaliadores!$F$17:$F$22,$D41),INDEX(Avaliadores!$F$17:$F$22,$E41),INDEX(Avaliadores!$F$17:$F$22,$F41),INDEX(Avaliadores!$F$17:$F$22,$G41))</f>
        <v>2.04166666666667</v>
      </c>
      <c r="Y41" s="0" t="n">
        <f aca="false">MEDIAN(INDEX(Avaliadores!$G$17:$G$22,$B41),INDEX(Avaliadores!$G$17:$G$22,$C41),INDEX(Avaliadores!$G$17:$G$22,$D41),INDEX(Avaliadores!$G$17:$G$22,$E41),INDEX(Avaliadores!$G$17:$G$22,$F41),INDEX(Avaliadores!$G$17:$G$22,$G41))</f>
        <v>5.54166666666667</v>
      </c>
      <c r="Z41" s="0" t="n">
        <f aca="false">MEDIAN(INDEX(Avaliadores!$H$17:$H$22,$B41),INDEX(Avaliadores!$H$17:$H$22,$C41),INDEX(Avaliadores!$H$17:$H$22,$D41),INDEX(Avaliadores!$H$17:$H$22,$E41),INDEX(Avaliadores!$H$17:$H$22,$F41),INDEX(Avaliadores!$H$17:$H$22,$G41))</f>
        <v>4.04166666666667</v>
      </c>
      <c r="AA41" s="0" t="n">
        <f aca="false">MEDIAN(INDEX(Avaliadores!$I$17:$I$22,$B41),INDEX(Avaliadores!$I$17:$I$22,$C41),INDEX(Avaliadores!$I$17:$I$22,$D41),INDEX(Avaliadores!$I$17:$I$22,$E41),INDEX(Avaliadores!$I$17:$I$22,$F41),INDEX(Avaliadores!$I$17:$I$22,$G41))</f>
        <v>6.04166666666667</v>
      </c>
      <c r="AB41" s="0" t="n">
        <f aca="false">IF(MAX(H41:K41)=MIN(H41:K41),0,IF($B$17="custo",(MAX(H41:K41)-H41)/(MAX(H41:K41)-MIN(H41:K41)),(H41-MIN(H41:K41))/(MAX(H41:K41)-MIN(H41:K41))))</f>
        <v>0.125976463850674</v>
      </c>
      <c r="AC41" s="0" t="n">
        <f aca="false">IF(MAX(H41:K41)=MIN(H41:K41),0,IF($B$17="custo",(MAX(H41:K41)-I41)/(MAX(H41:K41)-MIN(H41:K41)),(I41-MIN(H41:K41))/(MAX(H41:K41)-MIN(H41:K41))))</f>
        <v>0</v>
      </c>
      <c r="AD41" s="0" t="n">
        <f aca="false">IF(MAX(H41:K41)=MIN(H41:K41),0,IF($B$17="custo",(MAX(H41:K41)-J41)/(MAX(H41:K41)-MIN(H41:K41)),(J41-MIN(H41:K41))/(MAX(H41:K41)-MIN(H41:K41))))</f>
        <v>0.806835513963334</v>
      </c>
      <c r="AE41" s="0" t="n">
        <f aca="false">IF(MAX(H41:K41)=MIN(H41:K41),0,IF($B$17="custo",(MAX(H41:K41)-K41)/(MAX(H41:K41)-MIN(H41:K41)),(K41-MIN(H41:K41))/(MAX(H41:K41)-MIN(H41:K41))))</f>
        <v>1</v>
      </c>
      <c r="AF41" s="0" t="n">
        <f aca="false">IF(MAX(L41:O41)=MIN(L41:O41),0,IF($C$17="custo",(MAX(L41:O41)-L41)/(MAX(L41:O41)-MIN(L41:O41)),(L41-MIN(L41:O41))/(MAX(L41:O41)-MIN(L41:O41))))</f>
        <v>0.78631396609104</v>
      </c>
      <c r="AG41" s="0" t="n">
        <f aca="false">IF(MAX(L41:O41)=MIN(L41:O41),0,IF($C$17="custo",(MAX(L41:O41)-M41)/(MAX(L41:O41)-MIN(L41:O41)),(M41-MIN(L41:O41))/(MAX(L41:O41)-MIN(L41:O41))))</f>
        <v>1</v>
      </c>
      <c r="AH41" s="0" t="n">
        <f aca="false">IF(MAX(L41:O41)=MIN(L41:O41),0,IF($C$17="custo",(MAX(L41:O41)-N41)/(MAX(L41:O41)-MIN(L41:O41)),(N41-MIN(L41:O41))/(MAX(L41:O41)-MIN(L41:O41))))</f>
        <v>0.763267756987656</v>
      </c>
      <c r="AI41" s="0" t="n">
        <f aca="false">IF(MAX(L41:O41)=MIN(L41:O41),0,IF($C$17="custo",(MAX(L41:O41)-O41)/(MAX(L41:O41)-MIN(L41:O41)),(O41-MIN(L41:O41))/(MAX(L41:O41)-MIN(L41:O41))))</f>
        <v>0</v>
      </c>
      <c r="AJ41" s="0" t="n">
        <f aca="false">IF(MAX(P41:S41)=MIN(P41:S41),0,IF($D$17="custo",(MAX(P41:S41)-P41)/(MAX(P41:S41)-MIN(P41:S41)),(P41-MIN(P41:S41))/(MAX(P41:S41)-MIN(P41:S41))))</f>
        <v>0.201873860347346</v>
      </c>
      <c r="AK41" s="0" t="n">
        <f aca="false">IF(MAX(P41:S41)=MIN(P41:S41),0,IF($D$17="custo",(MAX(P41:S41)-Q41)/(MAX(P41:S41)-MIN(P41:S41)),(Q41-MIN(P41:S41))/(MAX(P41:S41)-MIN(P41:S41))))</f>
        <v>0</v>
      </c>
      <c r="AL41" s="0" t="n">
        <f aca="false">IF(MAX(P41:S41)=MIN(P41:S41),0,IF($D$17="custo",(MAX(P41:S41)-R41)/(MAX(P41:S41)-MIN(P41:S41)),(R41-MIN(P41:S41))/(MAX(P41:S41)-MIN(P41:S41))))</f>
        <v>0.736982067462004</v>
      </c>
      <c r="AM41" s="0" t="n">
        <f aca="false">IF(MAX(P41:S41)=MIN(P41:S41),0,IF($D$17="custo",(MAX(P41:S41)-S41)/(MAX(P41:S41)-MIN(P41:S41)),(S41-MIN(P41:S41))/(MAX(P41:S41)-MIN(P41:S41))))</f>
        <v>1</v>
      </c>
      <c r="AN41" s="0" t="n">
        <f aca="false">IF(MAX(T41:W41)=MIN(T41:W41),0,IF($E$17="custo",(MAX(T41:W41)-T41)/(MAX(T41:W41)-MIN(T41:W41)),(T41-MIN(T41:W41))/(MAX(T41:W41)-MIN(T41:W41))))</f>
        <v>0</v>
      </c>
      <c r="AO41" s="0" t="n">
        <f aca="false">IF(MAX(T41:W41)=MIN(T41:W41),0,IF($E$17="custo",(MAX(T41:W41)-U41)/(MAX(T41:W41)-MIN(T41:W41)),(U41-MIN(T41:W41))/(MAX(T41:W41)-MIN(T41:W41))))</f>
        <v>0.615384615384615</v>
      </c>
      <c r="AP41" s="0" t="n">
        <f aca="false">IF(MAX(T41:W41)=MIN(T41:W41),0,IF($E$17="custo",(MAX(T41:W41)-V41)/(MAX(T41:W41)-MIN(T41:W41)),(V41-MIN(T41:W41))/(MAX(T41:W41)-MIN(T41:W41))))</f>
        <v>0.923076923076923</v>
      </c>
      <c r="AQ41" s="0" t="n">
        <f aca="false">IF(MAX(T41:W41)=MIN(T41:W41),0,IF($E$17="custo",(MAX(T41:W41)-W41)/(MAX(T41:W41)-MIN(T41:W41)),(W41-MIN(T41:W41))/(MAX(T41:W41)-MIN(T41:W41))))</f>
        <v>1</v>
      </c>
      <c r="AR41" s="0" t="n">
        <f aca="false">IF(MAX(X41:AA41)=MIN(X41:AA41),0,IF($F$17="custo",(MAX(X41:AA41)-X41)/(MAX(X41:AA41)-MIN(X41:AA41)),(X41-MIN(X41:AA41))/(MAX(X41:AA41)-MIN(X41:AA41))))</f>
        <v>0</v>
      </c>
      <c r="AS41" s="0" t="n">
        <f aca="false">IF(MAX(X41:AA41)=MIN(X41:AA41),0,IF($F$17="custo",(MAX(X41:AA41)-Y41)/(MAX(X41:AA41)-MIN(X41:AA41)),(Y41-MIN(X41:AA41))/(MAX(X41:AA41)-MIN(X41:AA41))))</f>
        <v>0.875</v>
      </c>
      <c r="AT41" s="0" t="n">
        <f aca="false">IF(MAX(X41:AA41)=MIN(X41:AA41),0,IF($F$17="custo",(MAX(X41:AA41)-Z41)/(MAX(X41:AA41)-MIN(X41:AA41)),(Z41-MIN(X41:AA41))/(MAX(X41:AA41)-MIN(X41:AA41))))</f>
        <v>0.5</v>
      </c>
      <c r="AU41" s="0" t="n">
        <f aca="false">IF(MAX(X41:AA41)=MIN(X41:AA41),0,IF($F$17="custo",(MAX(X41:AA41)-AA41)/(MAX(X41:AA41)-MIN(X41:AA41)),(AA41-MIN(X41:AA41))/(MAX(X41:AA41)-MIN(X41:AA41))))</f>
        <v>1</v>
      </c>
      <c r="AV41" s="0" t="n">
        <f aca="false">STDEVP(AB41:AE41)</f>
        <v>0.428051714352797</v>
      </c>
      <c r="AW41" s="0" t="n">
        <f aca="false">STDEVP(AF41:AI41)</f>
        <v>0.379399387671671</v>
      </c>
      <c r="AX41" s="0" t="n">
        <f aca="false">STDEVP(AJ41:AM41)</f>
        <v>0.401280776405918</v>
      </c>
      <c r="AY41" s="0" t="n">
        <f aca="false">STDEVP(AN41:AQ41)</f>
        <v>0.393644028662668</v>
      </c>
      <c r="AZ41" s="0" t="n">
        <f aca="false">STDEVP(AR41:AU41)</f>
        <v>0.389059362437148</v>
      </c>
      <c r="BA41" s="0" t="n">
        <f aca="false">AV41*((1-IFERROR(CORREL(AB41:AE41,AF41:AI41),0))+(1-IFERROR(CORREL(AB41:AE41,AJ41:AM41),0))+(1-IFERROR(CORREL(AB41:AE41,AN41:AQ41),0))+(1-IFERROR(CORREL(AB41:AE41,AR41:AU41),0)))</f>
        <v>1.13382562060432</v>
      </c>
      <c r="BB41" s="0" t="n">
        <f aca="false">AW41*((1-IFERROR(CORREL(AF41:AI41,AB41:AE41),0))+(1-IFERROR(CORREL(AF41:AI41,AJ41:AM41),0))+(1-IFERROR(CORREL(AF41:AI41,AN41:AQ41),0))+(1-IFERROR(CORREL(AF41:AI41,AR41:AU41),0)))</f>
        <v>2.49472576423973</v>
      </c>
      <c r="BC41" s="0" t="n">
        <f aca="false">AX41*((1-IFERROR(CORREL(AJ41:AM41,AB41:AE41),0))+(1-IFERROR(CORREL(AJ41:AM41,AF41:AI41),0))+(1-IFERROR(CORREL(AJ41:AM41,AN41:AQ41),0))+(1-IFERROR(CORREL(AJ41:AM41,AR41:AU41),0)))</f>
        <v>1.11984339179482</v>
      </c>
      <c r="BD41" s="0" t="n">
        <f aca="false">AY41*((1-IFERROR(CORREL(AN41:AQ41,AB41:AE41),0))+(1-IFERROR(CORREL(AN41:AQ41,AF41:AI41),0))+(1-IFERROR(CORREL(AN41:AQ41,AJ41:AM41),0))+(1-IFERROR(CORREL(AN41:AQ41,AR41:AU41),0)))</f>
        <v>0.871422430990228</v>
      </c>
      <c r="BE41" s="0" t="n">
        <f aca="false">AZ41*((1-IFERROR(CORREL(AR41:AU41,AB41:AE41),0))+(1-IFERROR(CORREL(AR41:AU41,AF41:AI41),0))+(1-IFERROR(CORREL(AR41:AU41,AJ41:AM41),0))+(1-IFERROR(CORREL(AR41:AU41,AN41:AQ41),0)))</f>
        <v>1.12795688663944</v>
      </c>
      <c r="BF41" s="0" t="n">
        <f aca="false">IF(SUM(BA41:BE41)&gt;0,BA41/SUM(BA41:BE41),1/5)</f>
        <v>0.168029576089007</v>
      </c>
      <c r="BG41" s="0" t="n">
        <f aca="false">IF(SUM(BA41:BE41)&gt;0,BB41/SUM(BA41:BE41),1/5)</f>
        <v>0.369710919391732</v>
      </c>
      <c r="BH41" s="0" t="n">
        <f aca="false">IF(SUM(BA41:BE41)&gt;0,BC41/SUM(BA41:BE41),1/5)</f>
        <v>0.165957451472182</v>
      </c>
      <c r="BI41" s="0" t="n">
        <f aca="false">IF(SUM(BA41:BE41)&gt;0,BD41/SUM(BA41:BE41),1/5)</f>
        <v>0.129142205832054</v>
      </c>
      <c r="BJ41" s="0" t="n">
        <f aca="false">IF(SUM(BA41:BE41)&gt;0,BE41/SUM(BA41:BE41),1/5)</f>
        <v>0.167159847215026</v>
      </c>
      <c r="BK41" s="0" t="n">
        <f aca="false">BF41*AB41+BG41*AF41+BH41*AJ41+BI41*AN41+BJ41*AR41</f>
        <v>0.345379102534195</v>
      </c>
      <c r="BL41" s="0" t="n">
        <f aca="false">BF41*AC41+BG41*AG41+BH41*AK41+BI41*AO41+BJ41*AS41</f>
        <v>0.595447912370759</v>
      </c>
      <c r="BM41" s="0" t="n">
        <f aca="false">BF41*AD41+BG41*AH41+BH41*AL41+BI41*AP41+BJ41*AT41</f>
        <v>0.742856432865812</v>
      </c>
      <c r="BN41" s="0" t="n">
        <f aca="false">BF41*AE41+BG41*AI41+BH41*AM41+BI41*AQ41+BJ41*AU41</f>
        <v>0.630289080608269</v>
      </c>
      <c r="BO41" s="0" t="n">
        <f aca="false">RANK(BK41,$BK41:$BN41)</f>
        <v>4</v>
      </c>
      <c r="BP41" s="0" t="n">
        <f aca="false">RANK(BL41,$BK41:$BN41)</f>
        <v>3</v>
      </c>
      <c r="BQ41" s="0" t="n">
        <f aca="false">RANK(BM41,$BK41:$BN41)</f>
        <v>1</v>
      </c>
      <c r="BR41" s="0" t="n">
        <f aca="false">RANK(BN41,$BK41:$BN41)</f>
        <v>2</v>
      </c>
    </row>
    <row r="42" customFormat="false" ht="15" hidden="false" customHeight="false" outlineLevel="0" collapsed="false">
      <c r="A42" s="0" t="n">
        <v>19</v>
      </c>
      <c r="B42" s="0" t="n">
        <f aca="false">RANDBETWEEN(1,$B$5)</f>
        <v>1</v>
      </c>
      <c r="C42" s="0" t="n">
        <f aca="false">RANDBETWEEN(1,$B$5)</f>
        <v>1</v>
      </c>
      <c r="D42" s="0" t="n">
        <f aca="false">RANDBETWEEN(1,$B$5)</f>
        <v>6</v>
      </c>
      <c r="E42" s="0" t="n">
        <f aca="false">RANDBETWEEN(1,$B$5)</f>
        <v>4</v>
      </c>
      <c r="F42" s="0" t="n">
        <f aca="false">RANDBETWEEN(1,$B$5)</f>
        <v>3</v>
      </c>
      <c r="G42" s="0" t="n">
        <f aca="false">RANDBETWEEN(1,$B$5)</f>
        <v>3</v>
      </c>
      <c r="H42" s="0" t="n">
        <f aca="true">NORMINV(RAND(),$B$8,$B$13)</f>
        <v>46.5323387677065</v>
      </c>
      <c r="I42" s="0" t="n">
        <f aca="true">NORMINV(RAND(),$C$8,$C$13)</f>
        <v>62.030087060091</v>
      </c>
      <c r="J42" s="0" t="n">
        <f aca="true">NORMINV(RAND(),$D$8,$D$13)</f>
        <v>14.3730459389921</v>
      </c>
      <c r="K42" s="0" t="n">
        <f aca="true">NORMINV(RAND(),$E$8,$E$13)</f>
        <v>3.36830937620577</v>
      </c>
      <c r="L42" s="0" t="n">
        <f aca="true">NORMINV(RAND(),$B$9,$B$14)</f>
        <v>40.1174555684176</v>
      </c>
      <c r="M42" s="0" t="n">
        <f aca="true">NORMINV(RAND(),$C$9,$C$14)</f>
        <v>53.1841733521221</v>
      </c>
      <c r="N42" s="0" t="n">
        <f aca="true">NORMINV(RAND(),$D$9,$D$14)</f>
        <v>43.3839673804756</v>
      </c>
      <c r="O42" s="0" t="n">
        <f aca="true">NORMINV(RAND(),$E$9,$E$14)</f>
        <v>25.91290670249</v>
      </c>
      <c r="P42" s="0" t="n">
        <f aca="true">NORMINV(RAND(),$B$10,$B$15)</f>
        <v>23.2853747448807</v>
      </c>
      <c r="Q42" s="0" t="n">
        <f aca="true">NORMINV(RAND(),$C$10,$C$15)</f>
        <v>30.8396453403119</v>
      </c>
      <c r="R42" s="0" t="n">
        <f aca="true">NORMINV(RAND(),$D$10,$D$15)</f>
        <v>9.73630996032481</v>
      </c>
      <c r="S42" s="0" t="n">
        <f aca="true">NORMINV(RAND(),$E$10,$E$15)</f>
        <v>3.94574920624785</v>
      </c>
      <c r="T42" s="0" t="n">
        <f aca="false">MEDIAN(INDEX(Avaliadores!$B$17:$B$22,$B42),INDEX(Avaliadores!$B$17:$B$22,$C42),INDEX(Avaliadores!$B$17:$B$22,$D42),INDEX(Avaliadores!$B$17:$B$22,$E42),INDEX(Avaliadores!$B$17:$B$22,$F42),INDEX(Avaliadores!$B$17:$B$22,$G42))</f>
        <v>2.41666666666667</v>
      </c>
      <c r="U42" s="0" t="n">
        <f aca="false">MEDIAN(INDEX(Avaliadores!$C$17:$C$22,$B42),INDEX(Avaliadores!$C$17:$C$22,$C42),INDEX(Avaliadores!$C$17:$C$22,$D42),INDEX(Avaliadores!$C$17:$C$22,$E42),INDEX(Avaliadores!$C$17:$C$22,$F42),INDEX(Avaliadores!$C$17:$C$22,$G42))</f>
        <v>4.79166666666667</v>
      </c>
      <c r="V42" s="0" t="n">
        <f aca="false">MEDIAN(INDEX(Avaliadores!$D$17:$D$22,$B42),INDEX(Avaliadores!$D$17:$D$22,$C42),INDEX(Avaliadores!$D$17:$D$22,$D42),INDEX(Avaliadores!$D$17:$D$22,$E42),INDEX(Avaliadores!$D$17:$D$22,$F42),INDEX(Avaliadores!$D$17:$D$22,$G42))</f>
        <v>5.79166666666667</v>
      </c>
      <c r="W42" s="0" t="n">
        <f aca="false">MEDIAN(INDEX(Avaliadores!$E$17:$E$22,$B42),INDEX(Avaliadores!$E$17:$E$22,$C42),INDEX(Avaliadores!$E$17:$E$22,$D42),INDEX(Avaliadores!$E$17:$E$22,$E42),INDEX(Avaliadores!$E$17:$E$22,$F42),INDEX(Avaliadores!$E$17:$E$22,$G42))</f>
        <v>6.29166666666667</v>
      </c>
      <c r="X42" s="0" t="n">
        <f aca="false">MEDIAN(INDEX(Avaliadores!$F$17:$F$22,$B42),INDEX(Avaliadores!$F$17:$F$22,$C42),INDEX(Avaliadores!$F$17:$F$22,$D42),INDEX(Avaliadores!$F$17:$F$22,$E42),INDEX(Avaliadores!$F$17:$F$22,$F42),INDEX(Avaliadores!$F$17:$F$22,$G42))</f>
        <v>2.79166666666667</v>
      </c>
      <c r="Y42" s="0" t="n">
        <f aca="false">MEDIAN(INDEX(Avaliadores!$G$17:$G$22,$B42),INDEX(Avaliadores!$G$17:$G$22,$C42),INDEX(Avaliadores!$G$17:$G$22,$D42),INDEX(Avaliadores!$G$17:$G$22,$E42),INDEX(Avaliadores!$G$17:$G$22,$F42),INDEX(Avaliadores!$G$17:$G$22,$G42))</f>
        <v>5.04166666666667</v>
      </c>
      <c r="Z42" s="0" t="n">
        <f aca="false">MEDIAN(INDEX(Avaliadores!$H$17:$H$22,$B42),INDEX(Avaliadores!$H$17:$H$22,$C42),INDEX(Avaliadores!$H$17:$H$22,$D42),INDEX(Avaliadores!$H$17:$H$22,$E42),INDEX(Avaliadores!$H$17:$H$22,$F42),INDEX(Avaliadores!$H$17:$H$22,$G42))</f>
        <v>3.91666666666667</v>
      </c>
      <c r="AA42" s="0" t="n">
        <f aca="false">MEDIAN(INDEX(Avaliadores!$I$17:$I$22,$B42),INDEX(Avaliadores!$I$17:$I$22,$C42),INDEX(Avaliadores!$I$17:$I$22,$D42),INDEX(Avaliadores!$I$17:$I$22,$E42),INDEX(Avaliadores!$I$17:$I$22,$F42),INDEX(Avaliadores!$I$17:$I$22,$G42))</f>
        <v>6.91666666666667</v>
      </c>
      <c r="AB42" s="0" t="n">
        <f aca="false">IF(MAX(H42:K42)=MIN(H42:K42),0,IF($B$17="custo",(MAX(H42:K42)-H42)/(MAX(H42:K42)-MIN(H42:K42)),(H42-MIN(H42:K42))/(MAX(H42:K42)-MIN(H42:K42))))</f>
        <v>0.264188180179236</v>
      </c>
      <c r="AC42" s="0" t="n">
        <f aca="false">IF(MAX(H42:K42)=MIN(H42:K42),0,IF($B$17="custo",(MAX(H42:K42)-I42)/(MAX(H42:K42)-MIN(H42:K42)),(I42-MIN(H42:K42))/(MAX(H42:K42)-MIN(H42:K42))))</f>
        <v>0</v>
      </c>
      <c r="AD42" s="0" t="n">
        <f aca="false">IF(MAX(H42:K42)=MIN(H42:K42),0,IF($B$17="custo",(MAX(H42:K42)-J42)/(MAX(H42:K42)-MIN(H42:K42)),(J42-MIN(H42:K42))/(MAX(H42:K42)-MIN(H42:K42))))</f>
        <v>0.812403629803237</v>
      </c>
      <c r="AE42" s="0" t="n">
        <f aca="false">IF(MAX(H42:K42)=MIN(H42:K42),0,IF($B$17="custo",(MAX(H42:K42)-K42)/(MAX(H42:K42)-MIN(H42:K42)),(K42-MIN(H42:K42))/(MAX(H42:K42)-MIN(H42:K42))))</f>
        <v>1</v>
      </c>
      <c r="AF42" s="0" t="n">
        <f aca="false">IF(MAX(L42:O42)=MIN(L42:O42),0,IF($C$17="custo",(MAX(L42:O42)-L42)/(MAX(L42:O42)-MIN(L42:O42)),(L42-MIN(L42:O42))/(MAX(L42:O42)-MIN(L42:O42))))</f>
        <v>0.520861353761843</v>
      </c>
      <c r="AG42" s="0" t="n">
        <f aca="false">IF(MAX(L42:O42)=MIN(L42:O42),0,IF($C$17="custo",(MAX(L42:O42)-M42)/(MAX(L42:O42)-MIN(L42:O42)),(M42-MIN(L42:O42))/(MAX(L42:O42)-MIN(L42:O42))))</f>
        <v>1</v>
      </c>
      <c r="AH42" s="0" t="n">
        <f aca="false">IF(MAX(L42:O42)=MIN(L42:O42),0,IF($C$17="custo",(MAX(L42:O42)-N42)/(MAX(L42:O42)-MIN(L42:O42)),(N42-MIN(L42:O42))/(MAX(L42:O42)-MIN(L42:O42))))</f>
        <v>0.640639868417012</v>
      </c>
      <c r="AI42" s="0" t="n">
        <f aca="false">IF(MAX(L42:O42)=MIN(L42:O42),0,IF($C$17="custo",(MAX(L42:O42)-O42)/(MAX(L42:O42)-MIN(L42:O42)),(O42-MIN(L42:O42))/(MAX(L42:O42)-MIN(L42:O42))))</f>
        <v>0</v>
      </c>
      <c r="AJ42" s="0" t="n">
        <f aca="false">IF(MAX(P42:S42)=MIN(P42:S42),0,IF($D$17="custo",(MAX(P42:S42)-P42)/(MAX(P42:S42)-MIN(P42:S42)),(P42-MIN(P42:S42))/(MAX(P42:S42)-MIN(P42:S42))))</f>
        <v>0.280891640161535</v>
      </c>
      <c r="AK42" s="0" t="n">
        <f aca="false">IF(MAX(P42:S42)=MIN(P42:S42),0,IF($D$17="custo",(MAX(P42:S42)-Q42)/(MAX(P42:S42)-MIN(P42:S42)),(Q42-MIN(P42:S42))/(MAX(P42:S42)-MIN(P42:S42))))</f>
        <v>0</v>
      </c>
      <c r="AL42" s="0" t="n">
        <f aca="false">IF(MAX(P42:S42)=MIN(P42:S42),0,IF($D$17="custo",(MAX(P42:S42)-R42)/(MAX(P42:S42)-MIN(P42:S42)),(R42-MIN(P42:S42))/(MAX(P42:S42)-MIN(P42:S42))))</f>
        <v>0.784688662244717</v>
      </c>
      <c r="AM42" s="0" t="n">
        <f aca="false">IF(MAX(P42:S42)=MIN(P42:S42),0,IF($D$17="custo",(MAX(P42:S42)-S42)/(MAX(P42:S42)-MIN(P42:S42)),(S42-MIN(P42:S42))/(MAX(P42:S42)-MIN(P42:S42))))</f>
        <v>1</v>
      </c>
      <c r="AN42" s="0" t="n">
        <f aca="false">IF(MAX(T42:W42)=MIN(T42:W42),0,IF($E$17="custo",(MAX(T42:W42)-T42)/(MAX(T42:W42)-MIN(T42:W42)),(T42-MIN(T42:W42))/(MAX(T42:W42)-MIN(T42:W42))))</f>
        <v>0</v>
      </c>
      <c r="AO42" s="0" t="n">
        <f aca="false">IF(MAX(T42:W42)=MIN(T42:W42),0,IF($E$17="custo",(MAX(T42:W42)-U42)/(MAX(T42:W42)-MIN(T42:W42)),(U42-MIN(T42:W42))/(MAX(T42:W42)-MIN(T42:W42))))</f>
        <v>0.612903225806452</v>
      </c>
      <c r="AP42" s="0" t="n">
        <f aca="false">IF(MAX(T42:W42)=MIN(T42:W42),0,IF($E$17="custo",(MAX(T42:W42)-V42)/(MAX(T42:W42)-MIN(T42:W42)),(V42-MIN(T42:W42))/(MAX(T42:W42)-MIN(T42:W42))))</f>
        <v>0.870967741935484</v>
      </c>
      <c r="AQ42" s="0" t="n">
        <f aca="false">IF(MAX(T42:W42)=MIN(T42:W42),0,IF($E$17="custo",(MAX(T42:W42)-W42)/(MAX(T42:W42)-MIN(T42:W42)),(W42-MIN(T42:W42))/(MAX(T42:W42)-MIN(T42:W42))))</f>
        <v>1</v>
      </c>
      <c r="AR42" s="0" t="n">
        <f aca="false">IF(MAX(X42:AA42)=MIN(X42:AA42),0,IF($F$17="custo",(MAX(X42:AA42)-X42)/(MAX(X42:AA42)-MIN(X42:AA42)),(X42-MIN(X42:AA42))/(MAX(X42:AA42)-MIN(X42:AA42))))</f>
        <v>0</v>
      </c>
      <c r="AS42" s="0" t="n">
        <f aca="false">IF(MAX(X42:AA42)=MIN(X42:AA42),0,IF($F$17="custo",(MAX(X42:AA42)-Y42)/(MAX(X42:AA42)-MIN(X42:AA42)),(Y42-MIN(X42:AA42))/(MAX(X42:AA42)-MIN(X42:AA42))))</f>
        <v>0.545454545454545</v>
      </c>
      <c r="AT42" s="0" t="n">
        <f aca="false">IF(MAX(X42:AA42)=MIN(X42:AA42),0,IF($F$17="custo",(MAX(X42:AA42)-Z42)/(MAX(X42:AA42)-MIN(X42:AA42)),(Z42-MIN(X42:AA42))/(MAX(X42:AA42)-MIN(X42:AA42))))</f>
        <v>0.272727272727273</v>
      </c>
      <c r="AU42" s="0" t="n">
        <f aca="false">IF(MAX(X42:AA42)=MIN(X42:AA42),0,IF($F$17="custo",(MAX(X42:AA42)-AA42)/(MAX(X42:AA42)-MIN(X42:AA42)),(AA42-MIN(X42:AA42))/(MAX(X42:AA42)-MIN(X42:AA42))))</f>
        <v>1</v>
      </c>
      <c r="AV42" s="0" t="n">
        <f aca="false">STDEVP(AB42:AE42)</f>
        <v>0.40365104544096</v>
      </c>
      <c r="AW42" s="0" t="n">
        <f aca="false">STDEVP(AF42:AI42)</f>
        <v>0.358362284384746</v>
      </c>
      <c r="AX42" s="0" t="n">
        <f aca="false">STDEVP(AJ42:AM42)</f>
        <v>0.396226233907431</v>
      </c>
      <c r="AY42" s="0" t="n">
        <f aca="false">STDEVP(AN42:AQ42)</f>
        <v>0.384652903797156</v>
      </c>
      <c r="AZ42" s="0" t="n">
        <f aca="false">STDEVP(AR42:AU42)</f>
        <v>0.369274472937998</v>
      </c>
      <c r="BA42" s="0" t="n">
        <f aca="false">AV42*((1-IFERROR(CORREL(AB42:AE42,AF42:AI42),0))+(1-IFERROR(CORREL(AB42:AE42,AJ42:AM42),0))+(1-IFERROR(CORREL(AB42:AE42,AN42:AQ42),0))+(1-IFERROR(CORREL(AB42:AE42,AR42:AU42),0)))</f>
        <v>1.07524946715839</v>
      </c>
      <c r="BB42" s="0" t="n">
        <f aca="false">AW42*((1-IFERROR(CORREL(AF42:AI42,AB42:AE42),0))+(1-IFERROR(CORREL(AF42:AI42,AJ42:AM42),0))+(1-IFERROR(CORREL(AF42:AI42,AN42:AQ42),0))+(1-IFERROR(CORREL(AF42:AI42,AR42:AU42),0)))</f>
        <v>2.30459874014814</v>
      </c>
      <c r="BC42" s="0" t="n">
        <f aca="false">AX42*((1-IFERROR(CORREL(AJ42:AM42,AB42:AE42),0))+(1-IFERROR(CORREL(AJ42:AM42,AF42:AI42),0))+(1-IFERROR(CORREL(AJ42:AM42,AN42:AQ42),0))+(1-IFERROR(CORREL(AJ42:AM42,AR42:AU42),0)))</f>
        <v>1.06810960652983</v>
      </c>
      <c r="BD42" s="0" t="n">
        <f aca="false">AY42*((1-IFERROR(CORREL(AN42:AQ42,AB42:AE42),0))+(1-IFERROR(CORREL(AN42:AQ42,AF42:AI42),0))+(1-IFERROR(CORREL(AN42:AQ42,AJ42:AM42),0))+(1-IFERROR(CORREL(AN42:AQ42,AR42:AU42),0)))</f>
        <v>0.846545889245697</v>
      </c>
      <c r="BE42" s="0" t="n">
        <f aca="false">AZ42*((1-IFERROR(CORREL(AR42:AU42,AB42:AE42),0))+(1-IFERROR(CORREL(AR42:AU42,AF42:AI42),0))+(1-IFERROR(CORREL(AR42:AU42,AJ42:AM42),0))+(1-IFERROR(CORREL(AR42:AU42,AN42:AQ42),0)))</f>
        <v>1.02675327876235</v>
      </c>
      <c r="BF42" s="0" t="n">
        <f aca="false">IF(SUM(BA42:BE42)&gt;0,BA42/SUM(BA42:BE42),1/5)</f>
        <v>0.170100578136068</v>
      </c>
      <c r="BG42" s="0" t="n">
        <f aca="false">IF(SUM(BA42:BE42)&gt;0,BB42/SUM(BA42:BE42),1/5)</f>
        <v>0.364579188406244</v>
      </c>
      <c r="BH42" s="0" t="n">
        <f aca="false">IF(SUM(BA42:BE42)&gt;0,BC42/SUM(BA42:BE42),1/5)</f>
        <v>0.168971077998823</v>
      </c>
      <c r="BI42" s="0" t="n">
        <f aca="false">IF(SUM(BA42:BE42)&gt;0,BD42/SUM(BA42:BE42),1/5)</f>
        <v>0.133920498988904</v>
      </c>
      <c r="BJ42" s="0" t="n">
        <f aca="false">IF(SUM(BA42:BE42)&gt;0,BE42/SUM(BA42:BE42),1/5)</f>
        <v>0.162428656469962</v>
      </c>
      <c r="BK42" s="0" t="n">
        <f aca="false">BF42*AB42+BG42*AF42+BH42*AJ42+BI42*AN42+BJ42*AR42</f>
        <v>0.282296335050826</v>
      </c>
      <c r="BL42" s="0" t="n">
        <f aca="false">BF42*AC42+BG42*AG42+BH42*AK42+BI42*AO42+BJ42*AS42</f>
        <v>0.535256943221768</v>
      </c>
      <c r="BM42" s="0" t="n">
        <f aca="false">BF42*AD42+BG42*AH42+BH42*AL42+BI42*AP42+BJ42*AT42</f>
        <v>0.665283138645518</v>
      </c>
      <c r="BN42" s="0" t="n">
        <f aca="false">BF42*AE42+BG42*AI42+BH42*AM42+BI42*AQ42+BJ42*AU42</f>
        <v>0.635420811593756</v>
      </c>
      <c r="BO42" s="0" t="n">
        <f aca="false">RANK(BK42,$BK42:$BN42)</f>
        <v>4</v>
      </c>
      <c r="BP42" s="0" t="n">
        <f aca="false">RANK(BL42,$BK42:$BN42)</f>
        <v>3</v>
      </c>
      <c r="BQ42" s="0" t="n">
        <f aca="false">RANK(BM42,$BK42:$BN42)</f>
        <v>1</v>
      </c>
      <c r="BR42" s="0" t="n">
        <f aca="false">RANK(BN42,$BK42:$BN42)</f>
        <v>2</v>
      </c>
    </row>
    <row r="43" customFormat="false" ht="15" hidden="false" customHeight="false" outlineLevel="0" collapsed="false">
      <c r="A43" s="0" t="n">
        <v>20</v>
      </c>
      <c r="B43" s="0" t="n">
        <f aca="false">RANDBETWEEN(1,$B$5)</f>
        <v>3</v>
      </c>
      <c r="C43" s="0" t="n">
        <f aca="false">RANDBETWEEN(1,$B$5)</f>
        <v>1</v>
      </c>
      <c r="D43" s="0" t="n">
        <f aca="false">RANDBETWEEN(1,$B$5)</f>
        <v>4</v>
      </c>
      <c r="E43" s="0" t="n">
        <f aca="false">RANDBETWEEN(1,$B$5)</f>
        <v>1</v>
      </c>
      <c r="F43" s="0" t="n">
        <f aca="false">RANDBETWEEN(1,$B$5)</f>
        <v>6</v>
      </c>
      <c r="G43" s="0" t="n">
        <f aca="false">RANDBETWEEN(1,$B$5)</f>
        <v>5</v>
      </c>
      <c r="H43" s="0" t="n">
        <f aca="true">NORMINV(RAND(),$B$8,$B$13)</f>
        <v>52.2755293076053</v>
      </c>
      <c r="I43" s="0" t="n">
        <f aca="true">NORMINV(RAND(),$C$8,$C$13)</f>
        <v>59.2573313359394</v>
      </c>
      <c r="J43" s="0" t="n">
        <f aca="true">NORMINV(RAND(),$D$8,$D$13)</f>
        <v>15.578490987077</v>
      </c>
      <c r="K43" s="0" t="n">
        <f aca="true">NORMINV(RAND(),$E$8,$E$13)</f>
        <v>2.91212248613111</v>
      </c>
      <c r="L43" s="0" t="n">
        <f aca="true">NORMINV(RAND(),$B$9,$B$14)</f>
        <v>53.8602164127938</v>
      </c>
      <c r="M43" s="0" t="n">
        <f aca="true">NORMINV(RAND(),$C$9,$C$14)</f>
        <v>55.5721808933255</v>
      </c>
      <c r="N43" s="0" t="n">
        <f aca="true">NORMINV(RAND(),$D$9,$D$14)</f>
        <v>36.6991150229492</v>
      </c>
      <c r="O43" s="0" t="n">
        <f aca="true">NORMINV(RAND(),$E$9,$E$14)</f>
        <v>21.543920934985</v>
      </c>
      <c r="P43" s="0" t="n">
        <f aca="true">NORMINV(RAND(),$B$10,$B$15)</f>
        <v>24.2602825253961</v>
      </c>
      <c r="Q43" s="0" t="n">
        <f aca="true">NORMINV(RAND(),$C$10,$C$15)</f>
        <v>28.5832623490161</v>
      </c>
      <c r="R43" s="0" t="n">
        <f aca="true">NORMINV(RAND(),$D$10,$D$15)</f>
        <v>10.0977236710734</v>
      </c>
      <c r="S43" s="0" t="n">
        <f aca="true">NORMINV(RAND(),$E$10,$E$15)</f>
        <v>4.15950869329682</v>
      </c>
      <c r="T43" s="0" t="n">
        <f aca="false">MEDIAN(INDEX(Avaliadores!$B$17:$B$22,$B43),INDEX(Avaliadores!$B$17:$B$22,$C43),INDEX(Avaliadores!$B$17:$B$22,$D43),INDEX(Avaliadores!$B$17:$B$22,$E43),INDEX(Avaliadores!$B$17:$B$22,$F43),INDEX(Avaliadores!$B$17:$B$22,$G43))</f>
        <v>2.29166666666667</v>
      </c>
      <c r="U43" s="0" t="n">
        <f aca="false">MEDIAN(INDEX(Avaliadores!$C$17:$C$22,$B43),INDEX(Avaliadores!$C$17:$C$22,$C43),INDEX(Avaliadores!$C$17:$C$22,$D43),INDEX(Avaliadores!$C$17:$C$22,$E43),INDEX(Avaliadores!$C$17:$C$22,$F43),INDEX(Avaliadores!$C$17:$C$22,$G43))</f>
        <v>5.16666666666667</v>
      </c>
      <c r="V43" s="0" t="n">
        <f aca="false">MEDIAN(INDEX(Avaliadores!$D$17:$D$22,$B43),INDEX(Avaliadores!$D$17:$D$22,$C43),INDEX(Avaliadores!$D$17:$D$22,$D43),INDEX(Avaliadores!$D$17:$D$22,$E43),INDEX(Avaliadores!$D$17:$D$22,$F43),INDEX(Avaliadores!$D$17:$D$22,$G43))</f>
        <v>5.66666666666667</v>
      </c>
      <c r="W43" s="0" t="n">
        <f aca="false">MEDIAN(INDEX(Avaliadores!$E$17:$E$22,$B43),INDEX(Avaliadores!$E$17:$E$22,$C43),INDEX(Avaliadores!$E$17:$E$22,$D43),INDEX(Avaliadores!$E$17:$E$22,$E43),INDEX(Avaliadores!$E$17:$E$22,$F43),INDEX(Avaliadores!$E$17:$E$22,$G43))</f>
        <v>6.79166666666667</v>
      </c>
      <c r="X43" s="0" t="n">
        <f aca="false">MEDIAN(INDEX(Avaliadores!$F$17:$F$22,$B43),INDEX(Avaliadores!$F$17:$F$22,$C43),INDEX(Avaliadores!$F$17:$F$22,$D43),INDEX(Avaliadores!$F$17:$F$22,$E43),INDEX(Avaliadores!$F$17:$F$22,$F43),INDEX(Avaliadores!$F$17:$F$22,$G43))</f>
        <v>2.66666666666667</v>
      </c>
      <c r="Y43" s="0" t="n">
        <f aca="false">MEDIAN(INDEX(Avaliadores!$G$17:$G$22,$B43),INDEX(Avaliadores!$G$17:$G$22,$C43),INDEX(Avaliadores!$G$17:$G$22,$D43),INDEX(Avaliadores!$G$17:$G$22,$E43),INDEX(Avaliadores!$G$17:$G$22,$F43),INDEX(Avaliadores!$G$17:$G$22,$G43))</f>
        <v>5.04166666666667</v>
      </c>
      <c r="Z43" s="0" t="n">
        <f aca="false">MEDIAN(INDEX(Avaliadores!$H$17:$H$22,$B43),INDEX(Avaliadores!$H$17:$H$22,$C43),INDEX(Avaliadores!$H$17:$H$22,$D43),INDEX(Avaliadores!$H$17:$H$22,$E43),INDEX(Avaliadores!$H$17:$H$22,$F43),INDEX(Avaliadores!$H$17:$H$22,$G43))</f>
        <v>3.91666666666667</v>
      </c>
      <c r="AA43" s="0" t="n">
        <f aca="false">MEDIAN(INDEX(Avaliadores!$I$17:$I$22,$B43),INDEX(Avaliadores!$I$17:$I$22,$C43),INDEX(Avaliadores!$I$17:$I$22,$D43),INDEX(Avaliadores!$I$17:$I$22,$E43),INDEX(Avaliadores!$I$17:$I$22,$F43),INDEX(Avaliadores!$I$17:$I$22,$G43))</f>
        <v>6.91666666666667</v>
      </c>
      <c r="AB43" s="0" t="n">
        <f aca="false">IF(MAX(H43:K43)=MIN(H43:K43),0,IF($B$17="custo",(MAX(H43:K43)-H43)/(MAX(H43:K43)-MIN(H43:K43)),(H43-MIN(H43:K43))/(MAX(H43:K43)-MIN(H43:K43))))</f>
        <v>0.123911192643628</v>
      </c>
      <c r="AC43" s="0" t="n">
        <f aca="false">IF(MAX(H43:K43)=MIN(H43:K43),0,IF($B$17="custo",(MAX(H43:K43)-I43)/(MAX(H43:K43)-MIN(H43:K43)),(I43-MIN(H43:K43))/(MAX(H43:K43)-MIN(H43:K43))))</f>
        <v>0</v>
      </c>
      <c r="AD43" s="0" t="n">
        <f aca="false">IF(MAX(H43:K43)=MIN(H43:K43),0,IF($B$17="custo",(MAX(H43:K43)-J43)/(MAX(H43:K43)-MIN(H43:K43)),(J43-MIN(H43:K43))/(MAX(H43:K43)-MIN(H43:K43))))</f>
        <v>0.77520061138279</v>
      </c>
      <c r="AE43" s="0" t="n">
        <f aca="false">IF(MAX(H43:K43)=MIN(H43:K43),0,IF($B$17="custo",(MAX(H43:K43)-K43)/(MAX(H43:K43)-MIN(H43:K43)),(K43-MIN(H43:K43))/(MAX(H43:K43)-MIN(H43:K43))))</f>
        <v>1</v>
      </c>
      <c r="AF43" s="0" t="n">
        <f aca="false">IF(MAX(L43:O43)=MIN(L43:O43),0,IF($C$17="custo",(MAX(L43:O43)-L43)/(MAX(L43:O43)-MIN(L43:O43)),(L43-MIN(L43:O43))/(MAX(L43:O43)-MIN(L43:O43))))</f>
        <v>0.949689920006852</v>
      </c>
      <c r="AG43" s="0" t="n">
        <f aca="false">IF(MAX(L43:O43)=MIN(L43:O43),0,IF($C$17="custo",(MAX(L43:O43)-M43)/(MAX(L43:O43)-MIN(L43:O43)),(M43-MIN(L43:O43))/(MAX(L43:O43)-MIN(L43:O43))))</f>
        <v>1</v>
      </c>
      <c r="AH43" s="0" t="n">
        <f aca="false">IF(MAX(L43:O43)=MIN(L43:O43),0,IF($C$17="custo",(MAX(L43:O43)-N43)/(MAX(L43:O43)-MIN(L43:O43)),(N43-MIN(L43:O43))/(MAX(L43:O43)-MIN(L43:O43))))</f>
        <v>0.445370821385464</v>
      </c>
      <c r="AI43" s="0" t="n">
        <f aca="false">IF(MAX(L43:O43)=MIN(L43:O43),0,IF($C$17="custo",(MAX(L43:O43)-O43)/(MAX(L43:O43)-MIN(L43:O43)),(O43-MIN(L43:O43))/(MAX(L43:O43)-MIN(L43:O43))))</f>
        <v>0</v>
      </c>
      <c r="AJ43" s="0" t="n">
        <f aca="false">IF(MAX(P43:S43)=MIN(P43:S43),0,IF($D$17="custo",(MAX(P43:S43)-P43)/(MAX(P43:S43)-MIN(P43:S43)),(P43-MIN(P43:S43))/(MAX(P43:S43)-MIN(P43:S43))))</f>
        <v>0.176998993871186</v>
      </c>
      <c r="AK43" s="0" t="n">
        <f aca="false">IF(MAX(P43:S43)=MIN(P43:S43),0,IF($D$17="custo",(MAX(P43:S43)-Q43)/(MAX(P43:S43)-MIN(P43:S43)),(Q43-MIN(P43:S43))/(MAX(P43:S43)-MIN(P43:S43))))</f>
        <v>0</v>
      </c>
      <c r="AL43" s="0" t="n">
        <f aca="false">IF(MAX(P43:S43)=MIN(P43:S43),0,IF($D$17="custo",(MAX(P43:S43)-R43)/(MAX(P43:S43)-MIN(P43:S43)),(R43-MIN(P43:S43))/(MAX(P43:S43)-MIN(P43:S43))))</f>
        <v>0.756867226001274</v>
      </c>
      <c r="AM43" s="0" t="n">
        <f aca="false">IF(MAX(P43:S43)=MIN(P43:S43),0,IF($D$17="custo",(MAX(P43:S43)-S43)/(MAX(P43:S43)-MIN(P43:S43)),(S43-MIN(P43:S43))/(MAX(P43:S43)-MIN(P43:S43))))</f>
        <v>1</v>
      </c>
      <c r="AN43" s="0" t="n">
        <f aca="false">IF(MAX(T43:W43)=MIN(T43:W43),0,IF($E$17="custo",(MAX(T43:W43)-T43)/(MAX(T43:W43)-MIN(T43:W43)),(T43-MIN(T43:W43))/(MAX(T43:W43)-MIN(T43:W43))))</f>
        <v>0</v>
      </c>
      <c r="AO43" s="0" t="n">
        <f aca="false">IF(MAX(T43:W43)=MIN(T43:W43),0,IF($E$17="custo",(MAX(T43:W43)-U43)/(MAX(T43:W43)-MIN(T43:W43)),(U43-MIN(T43:W43))/(MAX(T43:W43)-MIN(T43:W43))))</f>
        <v>0.638888888888889</v>
      </c>
      <c r="AP43" s="0" t="n">
        <f aca="false">IF(MAX(T43:W43)=MIN(T43:W43),0,IF($E$17="custo",(MAX(T43:W43)-V43)/(MAX(T43:W43)-MIN(T43:W43)),(V43-MIN(T43:W43))/(MAX(T43:W43)-MIN(T43:W43))))</f>
        <v>0.75</v>
      </c>
      <c r="AQ43" s="0" t="n">
        <f aca="false">IF(MAX(T43:W43)=MIN(T43:W43),0,IF($E$17="custo",(MAX(T43:W43)-W43)/(MAX(T43:W43)-MIN(T43:W43)),(W43-MIN(T43:W43))/(MAX(T43:W43)-MIN(T43:W43))))</f>
        <v>1</v>
      </c>
      <c r="AR43" s="0" t="n">
        <f aca="false">IF(MAX(X43:AA43)=MIN(X43:AA43),0,IF($F$17="custo",(MAX(X43:AA43)-X43)/(MAX(X43:AA43)-MIN(X43:AA43)),(X43-MIN(X43:AA43))/(MAX(X43:AA43)-MIN(X43:AA43))))</f>
        <v>0</v>
      </c>
      <c r="AS43" s="0" t="n">
        <f aca="false">IF(MAX(X43:AA43)=MIN(X43:AA43),0,IF($F$17="custo",(MAX(X43:AA43)-Y43)/(MAX(X43:AA43)-MIN(X43:AA43)),(Y43-MIN(X43:AA43))/(MAX(X43:AA43)-MIN(X43:AA43))))</f>
        <v>0.558823529411765</v>
      </c>
      <c r="AT43" s="0" t="n">
        <f aca="false">IF(MAX(X43:AA43)=MIN(X43:AA43),0,IF($F$17="custo",(MAX(X43:AA43)-Z43)/(MAX(X43:AA43)-MIN(X43:AA43)),(Z43-MIN(X43:AA43))/(MAX(X43:AA43)-MIN(X43:AA43))))</f>
        <v>0.294117647058824</v>
      </c>
      <c r="AU43" s="0" t="n">
        <f aca="false">IF(MAX(X43:AA43)=MIN(X43:AA43),0,IF($F$17="custo",(MAX(X43:AA43)-AA43)/(MAX(X43:AA43)-MIN(X43:AA43)),(AA43-MIN(X43:AA43))/(MAX(X43:AA43)-MIN(X43:AA43))))</f>
        <v>1</v>
      </c>
      <c r="AV43" s="0" t="n">
        <f aca="false">STDEVP(AB43:AE43)</f>
        <v>0.422680009138858</v>
      </c>
      <c r="AW43" s="0" t="n">
        <f aca="false">STDEVP(AF43:AI43)</f>
        <v>0.408101434683985</v>
      </c>
      <c r="AX43" s="0" t="n">
        <f aca="false">STDEVP(AJ43:AM43)</f>
        <v>0.409028422770144</v>
      </c>
      <c r="AY43" s="0" t="n">
        <f aca="false">STDEVP(AN43:AQ43)</f>
        <v>0.368775501315326</v>
      </c>
      <c r="AZ43" s="0" t="n">
        <f aca="false">STDEVP(AR43:AU43)</f>
        <v>0.367573522057353</v>
      </c>
      <c r="BA43" s="0" t="n">
        <f aca="false">AV43*((1-IFERROR(CORREL(AB43:AE43,AF43:AI43),0))+(1-IFERROR(CORREL(AB43:AE43,AJ43:AM43),0))+(1-IFERROR(CORREL(AB43:AE43,AN43:AQ43),0))+(1-IFERROR(CORREL(AB43:AE43,AR43:AU43),0)))</f>
        <v>1.14165111481709</v>
      </c>
      <c r="BB43" s="0" t="n">
        <f aca="false">AW43*((1-IFERROR(CORREL(AF43:AI43,AB43:AE43),0))+(1-IFERROR(CORREL(AF43:AI43,AJ43:AM43),0))+(1-IFERROR(CORREL(AF43:AI43,AN43:AQ43),0))+(1-IFERROR(CORREL(AF43:AI43,AR43:AU43),0)))</f>
        <v>3.02568339843024</v>
      </c>
      <c r="BC43" s="0" t="n">
        <f aca="false">AX43*((1-IFERROR(CORREL(AJ43:AM43,AB43:AE43),0))+(1-IFERROR(CORREL(AJ43:AM43,AF43:AI43),0))+(1-IFERROR(CORREL(AJ43:AM43,AN43:AQ43),0))+(1-IFERROR(CORREL(AJ43:AM43,AR43:AU43),0)))</f>
        <v>1.12554993031846</v>
      </c>
      <c r="BD43" s="0" t="n">
        <f aca="false">AY43*((1-IFERROR(CORREL(AN43:AQ43,AB43:AE43),0))+(1-IFERROR(CORREL(AN43:AQ43,AF43:AI43),0))+(1-IFERROR(CORREL(AN43:AQ43,AJ43:AM43),0))+(1-IFERROR(CORREL(AN43:AQ43,AR43:AU43),0)))</f>
        <v>0.918247367197065</v>
      </c>
      <c r="BE43" s="0" t="n">
        <f aca="false">AZ43*((1-IFERROR(CORREL(AR43:AU43,AB43:AE43),0))+(1-IFERROR(CORREL(AR43:AU43,AF43:AI43),0))+(1-IFERROR(CORREL(AR43:AU43,AJ43:AM43),0))+(1-IFERROR(CORREL(AR43:AU43,AN43:AQ43),0)))</f>
        <v>1.0023670839712</v>
      </c>
      <c r="BF43" s="0" t="n">
        <f aca="false">IF(SUM(BA43:BE43)&gt;0,BA43/SUM(BA43:BE43),1/5)</f>
        <v>0.158265930511268</v>
      </c>
      <c r="BG43" s="0" t="n">
        <f aca="false">IF(SUM(BA43:BE43)&gt;0,BB43/SUM(BA43:BE43),1/5)</f>
        <v>0.419447405840601</v>
      </c>
      <c r="BH43" s="0" t="n">
        <f aca="false">IF(SUM(BA43:BE43)&gt;0,BC43/SUM(BA43:BE43),1/5)</f>
        <v>0.156033839714057</v>
      </c>
      <c r="BI43" s="0" t="n">
        <f aca="false">IF(SUM(BA43:BE43)&gt;0,BD43/SUM(BA43:BE43),1/5)</f>
        <v>0.127295696664957</v>
      </c>
      <c r="BJ43" s="0" t="n">
        <f aca="false">IF(SUM(BA43:BE43)&gt;0,BE43/SUM(BA43:BE43),1/5)</f>
        <v>0.138957127269118</v>
      </c>
      <c r="BK43" s="0" t="n">
        <f aca="false">BF43*AB43+BG43*AF43+BH43*AJ43+BI43*AN43+BJ43*AR43</f>
        <v>0.445573726143592</v>
      </c>
      <c r="BL43" s="0" t="n">
        <f aca="false">BF43*AC43+BG43*AG43+BH43*AK43+BI43*AO43+BJ43*AS43</f>
        <v>0.57842772434066</v>
      </c>
      <c r="BM43" s="0" t="n">
        <f aca="false">BF43*AD43+BG43*AH43+BH43*AL43+BI43*AP43+BJ43*AT43</f>
        <v>0.563935897000501</v>
      </c>
      <c r="BN43" s="0" t="n">
        <f aca="false">BF43*AE43+BG43*AI43+BH43*AM43+BI43*AQ43+BJ43*AU43</f>
        <v>0.580552594159399</v>
      </c>
      <c r="BO43" s="0" t="n">
        <f aca="false">RANK(BK43,$BK43:$BN43)</f>
        <v>4</v>
      </c>
      <c r="BP43" s="0" t="n">
        <f aca="false">RANK(BL43,$BK43:$BN43)</f>
        <v>2</v>
      </c>
      <c r="BQ43" s="0" t="n">
        <f aca="false">RANK(BM43,$BK43:$BN43)</f>
        <v>3</v>
      </c>
      <c r="BR43" s="0" t="n">
        <f aca="false">RANK(BN43,$BK43:$BN43)</f>
        <v>1</v>
      </c>
    </row>
    <row r="44" customFormat="false" ht="15" hidden="false" customHeight="false" outlineLevel="0" collapsed="false">
      <c r="A44" s="0" t="n">
        <v>21</v>
      </c>
      <c r="B44" s="0" t="n">
        <f aca="false">RANDBETWEEN(1,$B$5)</f>
        <v>1</v>
      </c>
      <c r="C44" s="0" t="n">
        <f aca="false">RANDBETWEEN(1,$B$5)</f>
        <v>1</v>
      </c>
      <c r="D44" s="0" t="n">
        <f aca="false">RANDBETWEEN(1,$B$5)</f>
        <v>1</v>
      </c>
      <c r="E44" s="0" t="n">
        <f aca="false">RANDBETWEEN(1,$B$5)</f>
        <v>5</v>
      </c>
      <c r="F44" s="0" t="n">
        <f aca="false">RANDBETWEEN(1,$B$5)</f>
        <v>1</v>
      </c>
      <c r="G44" s="0" t="n">
        <f aca="false">RANDBETWEEN(1,$B$5)</f>
        <v>5</v>
      </c>
      <c r="H44" s="0" t="n">
        <f aca="true">NORMINV(RAND(),$B$8,$B$13)</f>
        <v>50.1783556966227</v>
      </c>
      <c r="I44" s="0" t="n">
        <f aca="true">NORMINV(RAND(),$C$8,$C$13)</f>
        <v>55.0190968854974</v>
      </c>
      <c r="J44" s="0" t="n">
        <f aca="true">NORMINV(RAND(),$D$8,$D$13)</f>
        <v>12.8569382959777</v>
      </c>
      <c r="K44" s="0" t="n">
        <f aca="true">NORMINV(RAND(),$E$8,$E$13)</f>
        <v>2.79118366281106</v>
      </c>
      <c r="L44" s="0" t="n">
        <f aca="true">NORMINV(RAND(),$B$9,$B$14)</f>
        <v>50.3109617839602</v>
      </c>
      <c r="M44" s="0" t="n">
        <f aca="true">NORMINV(RAND(),$C$9,$C$14)</f>
        <v>54.1502864793641</v>
      </c>
      <c r="N44" s="0" t="n">
        <f aca="true">NORMINV(RAND(),$D$9,$D$14)</f>
        <v>39.7663233409541</v>
      </c>
      <c r="O44" s="0" t="n">
        <f aca="true">NORMINV(RAND(),$E$9,$E$14)</f>
        <v>26.7934720910045</v>
      </c>
      <c r="P44" s="0" t="n">
        <f aca="true">NORMINV(RAND(),$B$10,$B$15)</f>
        <v>25.2949567135974</v>
      </c>
      <c r="Q44" s="0" t="n">
        <f aca="true">NORMINV(RAND(),$C$10,$C$15)</f>
        <v>29.7266097600806</v>
      </c>
      <c r="R44" s="0" t="n">
        <f aca="true">NORMINV(RAND(),$D$10,$D$15)</f>
        <v>10.332213595637</v>
      </c>
      <c r="S44" s="0" t="n">
        <f aca="true">NORMINV(RAND(),$E$10,$E$15)</f>
        <v>3.60694119914329</v>
      </c>
      <c r="T44" s="0" t="n">
        <f aca="false">MEDIAN(INDEX(Avaliadores!$B$17:$B$22,$B44),INDEX(Avaliadores!$B$17:$B$22,$C44),INDEX(Avaliadores!$B$17:$B$22,$D44),INDEX(Avaliadores!$B$17:$B$22,$E44),INDEX(Avaliadores!$B$17:$B$22,$F44),INDEX(Avaliadores!$B$17:$B$22,$G44))</f>
        <v>2.04166666666667</v>
      </c>
      <c r="U44" s="0" t="n">
        <f aca="false">MEDIAN(INDEX(Avaliadores!$C$17:$C$22,$B44),INDEX(Avaliadores!$C$17:$C$22,$C44),INDEX(Avaliadores!$C$17:$C$22,$D44),INDEX(Avaliadores!$C$17:$C$22,$E44),INDEX(Avaliadores!$C$17:$C$22,$F44),INDEX(Avaliadores!$C$17:$C$22,$G44))</f>
        <v>4.04166666666667</v>
      </c>
      <c r="V44" s="0" t="n">
        <f aca="false">MEDIAN(INDEX(Avaliadores!$D$17:$D$22,$B44),INDEX(Avaliadores!$D$17:$D$22,$C44),INDEX(Avaliadores!$D$17:$D$22,$D44),INDEX(Avaliadores!$D$17:$D$22,$E44),INDEX(Avaliadores!$D$17:$D$22,$F44),INDEX(Avaliadores!$D$17:$D$22,$G44))</f>
        <v>7.04166666666667</v>
      </c>
      <c r="W44" s="0" t="n">
        <f aca="false">MEDIAN(INDEX(Avaliadores!$E$17:$E$22,$B44),INDEX(Avaliadores!$E$17:$E$22,$C44),INDEX(Avaliadores!$E$17:$E$22,$D44),INDEX(Avaliadores!$E$17:$E$22,$E44),INDEX(Avaliadores!$E$17:$E$22,$F44),INDEX(Avaliadores!$E$17:$E$22,$G44))</f>
        <v>7.04166666666667</v>
      </c>
      <c r="X44" s="0" t="n">
        <f aca="false">MEDIAN(INDEX(Avaliadores!$F$17:$F$22,$B44),INDEX(Avaliadores!$F$17:$F$22,$C44),INDEX(Avaliadores!$F$17:$F$22,$D44),INDEX(Avaliadores!$F$17:$F$22,$E44),INDEX(Avaliadores!$F$17:$F$22,$F44),INDEX(Avaliadores!$F$17:$F$22,$G44))</f>
        <v>2.04166666666667</v>
      </c>
      <c r="Y44" s="0" t="n">
        <f aca="false">MEDIAN(INDEX(Avaliadores!$G$17:$G$22,$B44),INDEX(Avaliadores!$G$17:$G$22,$C44),INDEX(Avaliadores!$G$17:$G$22,$D44),INDEX(Avaliadores!$G$17:$G$22,$E44),INDEX(Avaliadores!$G$17:$G$22,$F44),INDEX(Avaliadores!$G$17:$G$22,$G44))</f>
        <v>5.04166666666667</v>
      </c>
      <c r="Z44" s="0" t="n">
        <f aca="false">MEDIAN(INDEX(Avaliadores!$H$17:$H$22,$B44),INDEX(Avaliadores!$H$17:$H$22,$C44),INDEX(Avaliadores!$H$17:$H$22,$D44),INDEX(Avaliadores!$H$17:$H$22,$E44),INDEX(Avaliadores!$H$17:$H$22,$F44),INDEX(Avaliadores!$H$17:$H$22,$G44))</f>
        <v>4.04166666666667</v>
      </c>
      <c r="AA44" s="0" t="n">
        <f aca="false">MEDIAN(INDEX(Avaliadores!$I$17:$I$22,$B44),INDEX(Avaliadores!$I$17:$I$22,$C44),INDEX(Avaliadores!$I$17:$I$22,$D44),INDEX(Avaliadores!$I$17:$I$22,$E44),INDEX(Avaliadores!$I$17:$I$22,$F44),INDEX(Avaliadores!$I$17:$I$22,$G44))</f>
        <v>7.04166666666667</v>
      </c>
      <c r="AB44" s="0" t="n">
        <f aca="false">IF(MAX(H44:K44)=MIN(H44:K44),0,IF($B$17="custo",(MAX(H44:K44)-H44)/(MAX(H44:K44)-MIN(H44:K44)),(H44-MIN(H44:K44))/(MAX(H44:K44)-MIN(H44:K44))))</f>
        <v>0.0926849435518326</v>
      </c>
      <c r="AC44" s="0" t="n">
        <f aca="false">IF(MAX(H44:K44)=MIN(H44:K44),0,IF($B$17="custo",(MAX(H44:K44)-I44)/(MAX(H44:K44)-MIN(H44:K44)),(I44-MIN(H44:K44))/(MAX(H44:K44)-MIN(H44:K44))))</f>
        <v>0</v>
      </c>
      <c r="AD44" s="0" t="n">
        <f aca="false">IF(MAX(H44:K44)=MIN(H44:K44),0,IF($B$17="custo",(MAX(H44:K44)-J44)/(MAX(H44:K44)-MIN(H44:K44)),(J44-MIN(H44:K44))/(MAX(H44:K44)-MIN(H44:K44))))</f>
        <v>0.807272509811969</v>
      </c>
      <c r="AE44" s="0" t="n">
        <f aca="false">IF(MAX(H44:K44)=MIN(H44:K44),0,IF($B$17="custo",(MAX(H44:K44)-K44)/(MAX(H44:K44)-MIN(H44:K44)),(K44-MIN(H44:K44))/(MAX(H44:K44)-MIN(H44:K44))))</f>
        <v>1</v>
      </c>
      <c r="AF44" s="0" t="n">
        <f aca="false">IF(MAX(L44:O44)=MIN(L44:O44),0,IF($C$17="custo",(MAX(L44:O44)-L44)/(MAX(L44:O44)-MIN(L44:O44)),(L44-MIN(L44:O44))/(MAX(L44:O44)-MIN(L44:O44))))</f>
        <v>0.85965746446569</v>
      </c>
      <c r="AG44" s="0" t="n">
        <f aca="false">IF(MAX(L44:O44)=MIN(L44:O44),0,IF($C$17="custo",(MAX(L44:O44)-M44)/(MAX(L44:O44)-MIN(L44:O44)),(M44-MIN(L44:O44))/(MAX(L44:O44)-MIN(L44:O44))))</f>
        <v>1</v>
      </c>
      <c r="AH44" s="0" t="n">
        <f aca="false">IF(MAX(L44:O44)=MIN(L44:O44),0,IF($C$17="custo",(MAX(L44:O44)-N44)/(MAX(L44:O44)-MIN(L44:O44)),(N44-MIN(L44:O44))/(MAX(L44:O44)-MIN(L44:O44))))</f>
        <v>0.474209133628863</v>
      </c>
      <c r="AI44" s="0" t="n">
        <f aca="false">IF(MAX(L44:O44)=MIN(L44:O44),0,IF($C$17="custo",(MAX(L44:O44)-O44)/(MAX(L44:O44)-MIN(L44:O44)),(O44-MIN(L44:O44))/(MAX(L44:O44)-MIN(L44:O44))))</f>
        <v>0</v>
      </c>
      <c r="AJ44" s="0" t="n">
        <f aca="false">IF(MAX(P44:S44)=MIN(P44:S44),0,IF($D$17="custo",(MAX(P44:S44)-P44)/(MAX(P44:S44)-MIN(P44:S44)),(P44-MIN(P44:S44))/(MAX(P44:S44)-MIN(P44:S44))))</f>
        <v>0.169667277214642</v>
      </c>
      <c r="AK44" s="0" t="n">
        <f aca="false">IF(MAX(P44:S44)=MIN(P44:S44),0,IF($D$17="custo",(MAX(P44:S44)-Q44)/(MAX(P44:S44)-MIN(P44:S44)),(Q44-MIN(P44:S44))/(MAX(P44:S44)-MIN(P44:S44))))</f>
        <v>0</v>
      </c>
      <c r="AL44" s="0" t="n">
        <f aca="false">IF(MAX(P44:S44)=MIN(P44:S44),0,IF($D$17="custo",(MAX(P44:S44)-R44)/(MAX(P44:S44)-MIN(P44:S44)),(R44-MIN(P44:S44))/(MAX(P44:S44)-MIN(P44:S44))))</f>
        <v>0.742520760521765</v>
      </c>
      <c r="AM44" s="0" t="n">
        <f aca="false">IF(MAX(P44:S44)=MIN(P44:S44),0,IF($D$17="custo",(MAX(P44:S44)-S44)/(MAX(P44:S44)-MIN(P44:S44)),(S44-MIN(P44:S44))/(MAX(P44:S44)-MIN(P44:S44))))</f>
        <v>1</v>
      </c>
      <c r="AN44" s="0" t="n">
        <f aca="false">IF(MAX(T44:W44)=MIN(T44:W44),0,IF($E$17="custo",(MAX(T44:W44)-T44)/(MAX(T44:W44)-MIN(T44:W44)),(T44-MIN(T44:W44))/(MAX(T44:W44)-MIN(T44:W44))))</f>
        <v>0</v>
      </c>
      <c r="AO44" s="0" t="n">
        <f aca="false">IF(MAX(T44:W44)=MIN(T44:W44),0,IF($E$17="custo",(MAX(T44:W44)-U44)/(MAX(T44:W44)-MIN(T44:W44)),(U44-MIN(T44:W44))/(MAX(T44:W44)-MIN(T44:W44))))</f>
        <v>0.4</v>
      </c>
      <c r="AP44" s="0" t="n">
        <f aca="false">IF(MAX(T44:W44)=MIN(T44:W44),0,IF($E$17="custo",(MAX(T44:W44)-V44)/(MAX(T44:W44)-MIN(T44:W44)),(V44-MIN(T44:W44))/(MAX(T44:W44)-MIN(T44:W44))))</f>
        <v>1</v>
      </c>
      <c r="AQ44" s="0" t="n">
        <f aca="false">IF(MAX(T44:W44)=MIN(T44:W44),0,IF($E$17="custo",(MAX(T44:W44)-W44)/(MAX(T44:W44)-MIN(T44:W44)),(W44-MIN(T44:W44))/(MAX(T44:W44)-MIN(T44:W44))))</f>
        <v>1</v>
      </c>
      <c r="AR44" s="0" t="n">
        <f aca="false">IF(MAX(X44:AA44)=MIN(X44:AA44),0,IF($F$17="custo",(MAX(X44:AA44)-X44)/(MAX(X44:AA44)-MIN(X44:AA44)),(X44-MIN(X44:AA44))/(MAX(X44:AA44)-MIN(X44:AA44))))</f>
        <v>0</v>
      </c>
      <c r="AS44" s="0" t="n">
        <f aca="false">IF(MAX(X44:AA44)=MIN(X44:AA44),0,IF($F$17="custo",(MAX(X44:AA44)-Y44)/(MAX(X44:AA44)-MIN(X44:AA44)),(Y44-MIN(X44:AA44))/(MAX(X44:AA44)-MIN(X44:AA44))))</f>
        <v>0.6</v>
      </c>
      <c r="AT44" s="0" t="n">
        <f aca="false">IF(MAX(X44:AA44)=MIN(X44:AA44),0,IF($F$17="custo",(MAX(X44:AA44)-Z44)/(MAX(X44:AA44)-MIN(X44:AA44)),(Z44-MIN(X44:AA44))/(MAX(X44:AA44)-MIN(X44:AA44))))</f>
        <v>0.4</v>
      </c>
      <c r="AU44" s="0" t="n">
        <f aca="false">IF(MAX(X44:AA44)=MIN(X44:AA44),0,IF($F$17="custo",(MAX(X44:AA44)-AA44)/(MAX(X44:AA44)-MIN(X44:AA44)),(AA44-MIN(X44:AA44))/(MAX(X44:AA44)-MIN(X44:AA44))))</f>
        <v>1</v>
      </c>
      <c r="AV44" s="0" t="n">
        <f aca="false">STDEVP(AB44:AE44)</f>
        <v>0.435264236617011</v>
      </c>
      <c r="AW44" s="0" t="n">
        <f aca="false">STDEVP(AF44:AI44)</f>
        <v>0.387992246766368</v>
      </c>
      <c r="AX44" s="0" t="n">
        <f aca="false">STDEVP(AJ44:AM44)</f>
        <v>0.40804665537402</v>
      </c>
      <c r="AY44" s="0" t="n">
        <f aca="false">STDEVP(AN44:AQ44)</f>
        <v>0.424264068711929</v>
      </c>
      <c r="AZ44" s="0" t="n">
        <f aca="false">STDEVP(AR44:AU44)</f>
        <v>0.360555127546399</v>
      </c>
      <c r="BA44" s="0" t="n">
        <f aca="false">AV44*((1-IFERROR(CORREL(AB44:AE44,AF44:AI44),0))+(1-IFERROR(CORREL(AB44:AE44,AJ44:AM44),0))+(1-IFERROR(CORREL(AB44:AE44,AN44:AQ44),0))+(1-IFERROR(CORREL(AB44:AE44,AR44:AU44),0)))</f>
        <v>1.07247318078091</v>
      </c>
      <c r="BB44" s="0" t="n">
        <f aca="false">AW44*((1-IFERROR(CORREL(AF44:AI44,AB44:AE44),0))+(1-IFERROR(CORREL(AF44:AI44,AJ44:AM44),0))+(1-IFERROR(CORREL(AF44:AI44,AN44:AQ44),0))+(1-IFERROR(CORREL(AF44:AI44,AR44:AU44),0)))</f>
        <v>2.87310568724277</v>
      </c>
      <c r="BC44" s="0" t="n">
        <f aca="false">AX44*((1-IFERROR(CORREL(AJ44:AM44,AB44:AE44),0))+(1-IFERROR(CORREL(AJ44:AM44,AF44:AI44),0))+(1-IFERROR(CORREL(AJ44:AM44,AN44:AQ44),0))+(1-IFERROR(CORREL(AJ44:AM44,AR44:AU44),0)))</f>
        <v>1.03710429982449</v>
      </c>
      <c r="BD44" s="0" t="n">
        <f aca="false">AY44*((1-IFERROR(CORREL(AN44:AQ44,AB44:AE44),0))+(1-IFERROR(CORREL(AN44:AQ44,AF44:AI44),0))+(1-IFERROR(CORREL(AN44:AQ44,AJ44:AM44),0))+(1-IFERROR(CORREL(AN44:AQ44,AR44:AU44),0)))</f>
        <v>0.983026024270091</v>
      </c>
      <c r="BE44" s="0" t="n">
        <f aca="false">AZ44*((1-IFERROR(CORREL(AR44:AU44,AB44:AE44),0))+(1-IFERROR(CORREL(AR44:AU44,AF44:AI44),0))+(1-IFERROR(CORREL(AR44:AU44,AJ44:AM44),0))+(1-IFERROR(CORREL(AR44:AU44,AN44:AQ44),0)))</f>
        <v>1.00295880045039</v>
      </c>
      <c r="BF44" s="0" t="n">
        <f aca="false">IF(SUM(BA44:BE44)&gt;0,BA44/SUM(BA44:BE44),1/5)</f>
        <v>0.153899307862649</v>
      </c>
      <c r="BG44" s="0" t="n">
        <f aca="false">IF(SUM(BA44:BE44)&gt;0,BB44/SUM(BA44:BE44),1/5)</f>
        <v>0.412289075947747</v>
      </c>
      <c r="BH44" s="0" t="n">
        <f aca="false">IF(SUM(BA44:BE44)&gt;0,BC44/SUM(BA44:BE44),1/5)</f>
        <v>0.148823893020941</v>
      </c>
      <c r="BI44" s="0" t="n">
        <f aca="false">IF(SUM(BA44:BE44)&gt;0,BD44/SUM(BA44:BE44),1/5)</f>
        <v>0.141063690409471</v>
      </c>
      <c r="BJ44" s="0" t="n">
        <f aca="false">IF(SUM(BA44:BE44)&gt;0,BE44/SUM(BA44:BE44),1/5)</f>
        <v>0.143924032759193</v>
      </c>
      <c r="BK44" s="0" t="n">
        <f aca="false">BF44*AB44+BG44*AF44+BH44*AJ44+BI44*AN44+BJ44*AR44</f>
        <v>0.393942075031405</v>
      </c>
      <c r="BL44" s="0" t="n">
        <f aca="false">BF44*AC44+BG44*AG44+BH44*AK44+BI44*AO44+BJ44*AS44</f>
        <v>0.555068971767051</v>
      </c>
      <c r="BM44" s="0" t="n">
        <f aca="false">BF44*AD44+BG44*AH44+BH44*AL44+BI44*AP44+BJ44*AT44</f>
        <v>0.628888059769297</v>
      </c>
      <c r="BN44" s="0" t="n">
        <f aca="false">BF44*AE44+BG44*AI44+BH44*AM44+BI44*AQ44+BJ44*AU44</f>
        <v>0.587710924052253</v>
      </c>
      <c r="BO44" s="0" t="n">
        <f aca="false">RANK(BK44,$BK44:$BN44)</f>
        <v>4</v>
      </c>
      <c r="BP44" s="0" t="n">
        <f aca="false">RANK(BL44,$BK44:$BN44)</f>
        <v>3</v>
      </c>
      <c r="BQ44" s="0" t="n">
        <f aca="false">RANK(BM44,$BK44:$BN44)</f>
        <v>1</v>
      </c>
      <c r="BR44" s="0" t="n">
        <f aca="false">RANK(BN44,$BK44:$BN44)</f>
        <v>2</v>
      </c>
    </row>
    <row r="45" customFormat="false" ht="15" hidden="false" customHeight="false" outlineLevel="0" collapsed="false">
      <c r="A45" s="0" t="n">
        <v>22</v>
      </c>
      <c r="B45" s="0" t="n">
        <f aca="false">RANDBETWEEN(1,$B$5)</f>
        <v>5</v>
      </c>
      <c r="C45" s="0" t="n">
        <f aca="false">RANDBETWEEN(1,$B$5)</f>
        <v>6</v>
      </c>
      <c r="D45" s="0" t="n">
        <f aca="false">RANDBETWEEN(1,$B$5)</f>
        <v>2</v>
      </c>
      <c r="E45" s="0" t="n">
        <f aca="false">RANDBETWEEN(1,$B$5)</f>
        <v>2</v>
      </c>
      <c r="F45" s="0" t="n">
        <f aca="false">RANDBETWEEN(1,$B$5)</f>
        <v>4</v>
      </c>
      <c r="G45" s="0" t="n">
        <f aca="false">RANDBETWEEN(1,$B$5)</f>
        <v>4</v>
      </c>
      <c r="H45" s="0" t="n">
        <f aca="true">NORMINV(RAND(),$B$8,$B$13)</f>
        <v>47.7522573857754</v>
      </c>
      <c r="I45" s="0" t="n">
        <f aca="true">NORMINV(RAND(),$C$8,$C$13)</f>
        <v>65.0026381438763</v>
      </c>
      <c r="J45" s="0" t="n">
        <f aca="true">NORMINV(RAND(),$D$8,$D$13)</f>
        <v>11.9608081106705</v>
      </c>
      <c r="K45" s="0" t="n">
        <f aca="true">NORMINV(RAND(),$E$8,$E$13)</f>
        <v>3.1038797177567</v>
      </c>
      <c r="L45" s="0" t="n">
        <f aca="true">NORMINV(RAND(),$B$9,$B$14)</f>
        <v>41.1194902664465</v>
      </c>
      <c r="M45" s="0" t="n">
        <f aca="true">NORMINV(RAND(),$C$9,$C$14)</f>
        <v>66.1365417063732</v>
      </c>
      <c r="N45" s="0" t="n">
        <f aca="true">NORMINV(RAND(),$D$9,$D$14)</f>
        <v>48.3334774632475</v>
      </c>
      <c r="O45" s="0" t="n">
        <f aca="true">NORMINV(RAND(),$E$9,$E$14)</f>
        <v>23.5975830396203</v>
      </c>
      <c r="P45" s="0" t="n">
        <f aca="true">NORMINV(RAND(),$B$10,$B$15)</f>
        <v>24.6669591416919</v>
      </c>
      <c r="Q45" s="0" t="n">
        <f aca="true">NORMINV(RAND(),$C$10,$C$15)</f>
        <v>25.3688693252591</v>
      </c>
      <c r="R45" s="0" t="n">
        <f aca="true">NORMINV(RAND(),$D$10,$D$15)</f>
        <v>10.4783980966881</v>
      </c>
      <c r="S45" s="0" t="n">
        <f aca="true">NORMINV(RAND(),$E$10,$E$15)</f>
        <v>4.15760441304554</v>
      </c>
      <c r="T45" s="0" t="n">
        <f aca="false">MEDIAN(INDEX(Avaliadores!$B$17:$B$22,$B45),INDEX(Avaliadores!$B$17:$B$22,$C45),INDEX(Avaliadores!$B$17:$B$22,$D45),INDEX(Avaliadores!$B$17:$B$22,$E45),INDEX(Avaliadores!$B$17:$B$22,$F45),INDEX(Avaliadores!$B$17:$B$22,$G45))</f>
        <v>3.04166666666667</v>
      </c>
      <c r="U45" s="0" t="n">
        <f aca="false">MEDIAN(INDEX(Avaliadores!$C$17:$C$22,$B45),INDEX(Avaliadores!$C$17:$C$22,$C45),INDEX(Avaliadores!$C$17:$C$22,$D45),INDEX(Avaliadores!$C$17:$C$22,$E45),INDEX(Avaliadores!$C$17:$C$22,$F45),INDEX(Avaliadores!$C$17:$C$22,$G45))</f>
        <v>5.54166666666667</v>
      </c>
      <c r="V45" s="0" t="n">
        <f aca="false">MEDIAN(INDEX(Avaliadores!$D$17:$D$22,$B45),INDEX(Avaliadores!$D$17:$D$22,$C45),INDEX(Avaliadores!$D$17:$D$22,$D45),INDEX(Avaliadores!$D$17:$D$22,$E45),INDEX(Avaliadores!$D$17:$D$22,$F45),INDEX(Avaliadores!$D$17:$D$22,$G45))</f>
        <v>5.54166666666667</v>
      </c>
      <c r="W45" s="0" t="n">
        <f aca="false">MEDIAN(INDEX(Avaliadores!$E$17:$E$22,$B45),INDEX(Avaliadores!$E$17:$E$22,$C45),INDEX(Avaliadores!$E$17:$E$22,$D45),INDEX(Avaliadores!$E$17:$E$22,$E45),INDEX(Avaliadores!$E$17:$E$22,$F45),INDEX(Avaliadores!$E$17:$E$22,$G45))</f>
        <v>6.29166666666667</v>
      </c>
      <c r="X45" s="0" t="n">
        <f aca="false">MEDIAN(INDEX(Avaliadores!$F$17:$F$22,$B45),INDEX(Avaliadores!$F$17:$F$22,$C45),INDEX(Avaliadores!$F$17:$F$22,$D45),INDEX(Avaliadores!$F$17:$F$22,$E45),INDEX(Avaliadores!$F$17:$F$22,$F45),INDEX(Avaliadores!$F$17:$F$22,$G45))</f>
        <v>2.79166666666667</v>
      </c>
      <c r="Y45" s="0" t="n">
        <f aca="false">MEDIAN(INDEX(Avaliadores!$G$17:$G$22,$B45),INDEX(Avaliadores!$G$17:$G$22,$C45),INDEX(Avaliadores!$G$17:$G$22,$D45),INDEX(Avaliadores!$G$17:$G$22,$E45),INDEX(Avaliadores!$G$17:$G$22,$F45),INDEX(Avaliadores!$G$17:$G$22,$G45))</f>
        <v>4.79166666666667</v>
      </c>
      <c r="Z45" s="0" t="n">
        <f aca="false">MEDIAN(INDEX(Avaliadores!$H$17:$H$22,$B45),INDEX(Avaliadores!$H$17:$H$22,$C45),INDEX(Avaliadores!$H$17:$H$22,$D45),INDEX(Avaliadores!$H$17:$H$22,$E45),INDEX(Avaliadores!$H$17:$H$22,$F45),INDEX(Avaliadores!$H$17:$H$22,$G45))</f>
        <v>3.79166666666667</v>
      </c>
      <c r="AA45" s="0" t="n">
        <f aca="false">MEDIAN(INDEX(Avaliadores!$I$17:$I$22,$B45),INDEX(Avaliadores!$I$17:$I$22,$C45),INDEX(Avaliadores!$I$17:$I$22,$D45),INDEX(Avaliadores!$I$17:$I$22,$E45),INDEX(Avaliadores!$I$17:$I$22,$F45),INDEX(Avaliadores!$I$17:$I$22,$G45))</f>
        <v>6.04166666666667</v>
      </c>
      <c r="AB45" s="0" t="n">
        <f aca="false">IF(MAX(H45:K45)=MIN(H45:K45),0,IF($B$17="custo",(MAX(H45:K45)-H45)/(MAX(H45:K45)-MIN(H45:K45)),(H45-MIN(H45:K45))/(MAX(H45:K45)-MIN(H45:K45))))</f>
        <v>0.278687023725854</v>
      </c>
      <c r="AC45" s="0" t="n">
        <f aca="false">IF(MAX(H45:K45)=MIN(H45:K45),0,IF($B$17="custo",(MAX(H45:K45)-I45)/(MAX(H45:K45)-MIN(H45:K45)),(I45-MIN(H45:K45))/(MAX(H45:K45)-MIN(H45:K45))))</f>
        <v>0</v>
      </c>
      <c r="AD45" s="0" t="n">
        <f aca="false">IF(MAX(H45:K45)=MIN(H45:K45),0,IF($B$17="custo",(MAX(H45:K45)-J45)/(MAX(H45:K45)-MIN(H45:K45)),(J45-MIN(H45:K45))/(MAX(H45:K45)-MIN(H45:K45))))</f>
        <v>0.856912664839874</v>
      </c>
      <c r="AE45" s="0" t="n">
        <f aca="false">IF(MAX(H45:K45)=MIN(H45:K45),0,IF($B$17="custo",(MAX(H45:K45)-K45)/(MAX(H45:K45)-MIN(H45:K45)),(K45-MIN(H45:K45))/(MAX(H45:K45)-MIN(H45:K45))))</f>
        <v>1</v>
      </c>
      <c r="AF45" s="0" t="n">
        <f aca="false">IF(MAX(L45:O45)=MIN(L45:O45),0,IF($C$17="custo",(MAX(L45:O45)-L45)/(MAX(L45:O45)-MIN(L45:O45)),(L45-MIN(L45:O45))/(MAX(L45:O45)-MIN(L45:O45))))</f>
        <v>0.411902589437874</v>
      </c>
      <c r="AG45" s="0" t="n">
        <f aca="false">IF(MAX(L45:O45)=MIN(L45:O45),0,IF($C$17="custo",(MAX(L45:O45)-M45)/(MAX(L45:O45)-MIN(L45:O45)),(M45-MIN(L45:O45))/(MAX(L45:O45)-MIN(L45:O45))))</f>
        <v>1</v>
      </c>
      <c r="AH45" s="0" t="n">
        <f aca="false">IF(MAX(L45:O45)=MIN(L45:O45),0,IF($C$17="custo",(MAX(L45:O45)-N45)/(MAX(L45:O45)-MIN(L45:O45)),(N45-MIN(L45:O45))/(MAX(L45:O45)-MIN(L45:O45))))</f>
        <v>0.58148801002409</v>
      </c>
      <c r="AI45" s="0" t="n">
        <f aca="false">IF(MAX(L45:O45)=MIN(L45:O45),0,IF($C$17="custo",(MAX(L45:O45)-O45)/(MAX(L45:O45)-MIN(L45:O45)),(O45-MIN(L45:O45))/(MAX(L45:O45)-MIN(L45:O45))))</f>
        <v>0</v>
      </c>
      <c r="AJ45" s="0" t="n">
        <f aca="false">IF(MAX(P45:S45)=MIN(P45:S45),0,IF($D$17="custo",(MAX(P45:S45)-P45)/(MAX(P45:S45)-MIN(P45:S45)),(P45-MIN(P45:S45))/(MAX(P45:S45)-MIN(P45:S45))))</f>
        <v>0.0330913873581862</v>
      </c>
      <c r="AK45" s="0" t="n">
        <f aca="false">IF(MAX(P45:S45)=MIN(P45:S45),0,IF($D$17="custo",(MAX(P45:S45)-Q45)/(MAX(P45:S45)-MIN(P45:S45)),(Q45-MIN(P45:S45))/(MAX(P45:S45)-MIN(P45:S45))))</f>
        <v>0</v>
      </c>
      <c r="AL45" s="0" t="n">
        <f aca="false">IF(MAX(P45:S45)=MIN(P45:S45),0,IF($D$17="custo",(MAX(P45:S45)-R45)/(MAX(P45:S45)-MIN(P45:S45)),(R45-MIN(P45:S45))/(MAX(P45:S45)-MIN(P45:S45))))</f>
        <v>0.702007696862856</v>
      </c>
      <c r="AM45" s="0" t="n">
        <f aca="false">IF(MAX(P45:S45)=MIN(P45:S45),0,IF($D$17="custo",(MAX(P45:S45)-S45)/(MAX(P45:S45)-MIN(P45:S45)),(S45-MIN(P45:S45))/(MAX(P45:S45)-MIN(P45:S45))))</f>
        <v>1</v>
      </c>
      <c r="AN45" s="0" t="n">
        <f aca="false">IF(MAX(T45:W45)=MIN(T45:W45),0,IF($E$17="custo",(MAX(T45:W45)-T45)/(MAX(T45:W45)-MIN(T45:W45)),(T45-MIN(T45:W45))/(MAX(T45:W45)-MIN(T45:W45))))</f>
        <v>0</v>
      </c>
      <c r="AO45" s="0" t="n">
        <f aca="false">IF(MAX(T45:W45)=MIN(T45:W45),0,IF($E$17="custo",(MAX(T45:W45)-U45)/(MAX(T45:W45)-MIN(T45:W45)),(U45-MIN(T45:W45))/(MAX(T45:W45)-MIN(T45:W45))))</f>
        <v>0.769230769230769</v>
      </c>
      <c r="AP45" s="0" t="n">
        <f aca="false">IF(MAX(T45:W45)=MIN(T45:W45),0,IF($E$17="custo",(MAX(T45:W45)-V45)/(MAX(T45:W45)-MIN(T45:W45)),(V45-MIN(T45:W45))/(MAX(T45:W45)-MIN(T45:W45))))</f>
        <v>0.769230769230769</v>
      </c>
      <c r="AQ45" s="0" t="n">
        <f aca="false">IF(MAX(T45:W45)=MIN(T45:W45),0,IF($E$17="custo",(MAX(T45:W45)-W45)/(MAX(T45:W45)-MIN(T45:W45)),(W45-MIN(T45:W45))/(MAX(T45:W45)-MIN(T45:W45))))</f>
        <v>1</v>
      </c>
      <c r="AR45" s="0" t="n">
        <f aca="false">IF(MAX(X45:AA45)=MIN(X45:AA45),0,IF($F$17="custo",(MAX(X45:AA45)-X45)/(MAX(X45:AA45)-MIN(X45:AA45)),(X45-MIN(X45:AA45))/(MAX(X45:AA45)-MIN(X45:AA45))))</f>
        <v>0</v>
      </c>
      <c r="AS45" s="0" t="n">
        <f aca="false">IF(MAX(X45:AA45)=MIN(X45:AA45),0,IF($F$17="custo",(MAX(X45:AA45)-Y45)/(MAX(X45:AA45)-MIN(X45:AA45)),(Y45-MIN(X45:AA45))/(MAX(X45:AA45)-MIN(X45:AA45))))</f>
        <v>0.615384615384615</v>
      </c>
      <c r="AT45" s="0" t="n">
        <f aca="false">IF(MAX(X45:AA45)=MIN(X45:AA45),0,IF($F$17="custo",(MAX(X45:AA45)-Z45)/(MAX(X45:AA45)-MIN(X45:AA45)),(Z45-MIN(X45:AA45))/(MAX(X45:AA45)-MIN(X45:AA45))))</f>
        <v>0.307692307692308</v>
      </c>
      <c r="AU45" s="0" t="n">
        <f aca="false">IF(MAX(X45:AA45)=MIN(X45:AA45),0,IF($F$17="custo",(MAX(X45:AA45)-AA45)/(MAX(X45:AA45)-MIN(X45:AA45)),(AA45-MIN(X45:AA45))/(MAX(X45:AA45)-MIN(X45:AA45))))</f>
        <v>1</v>
      </c>
      <c r="AV45" s="0" t="n">
        <f aca="false">STDEVP(AB45:AE45)</f>
        <v>0.40980765759855</v>
      </c>
      <c r="AW45" s="0" t="n">
        <f aca="false">STDEVP(AF45:AI45)</f>
        <v>0.358605120042077</v>
      </c>
      <c r="AX45" s="0" t="n">
        <f aca="false">STDEVP(AJ45:AM45)</f>
        <v>0.43048450563168</v>
      </c>
      <c r="AY45" s="0" t="n">
        <f aca="false">STDEVP(AN45:AQ45)</f>
        <v>0.378313761017423</v>
      </c>
      <c r="AZ45" s="0" t="n">
        <f aca="false">STDEVP(AR45:AU45)</f>
        <v>0.370410774697273</v>
      </c>
      <c r="BA45" s="0" t="n">
        <f aca="false">AV45*((1-IFERROR(CORREL(AB45:AE45,AF45:AI45),0))+(1-IFERROR(CORREL(AB45:AE45,AJ45:AM45),0))+(1-IFERROR(CORREL(AB45:AE45,AN45:AQ45),0))+(1-IFERROR(CORREL(AB45:AE45,AR45:AU45),0)))</f>
        <v>1.19558772356618</v>
      </c>
      <c r="BB45" s="0" t="n">
        <f aca="false">AW45*((1-IFERROR(CORREL(AF45:AI45,AB45:AE45),0))+(1-IFERROR(CORREL(AF45:AI45,AJ45:AM45),0))+(1-IFERROR(CORREL(AF45:AI45,AN45:AQ45),0))+(1-IFERROR(CORREL(AF45:AI45,AR45:AU45),0)))</f>
        <v>2.10962658429385</v>
      </c>
      <c r="BC45" s="0" t="n">
        <f aca="false">AX45*((1-IFERROR(CORREL(AJ45:AM45,AB45:AE45),0))+(1-IFERROR(CORREL(AJ45:AM45,AF45:AI45),0))+(1-IFERROR(CORREL(AJ45:AM45,AN45:AQ45),0))+(1-IFERROR(CORREL(AJ45:AM45,AR45:AU45),0)))</f>
        <v>1.06541596641197</v>
      </c>
      <c r="BD45" s="0" t="n">
        <f aca="false">AY45*((1-IFERROR(CORREL(AN45:AQ45,AB45:AE45),0))+(1-IFERROR(CORREL(AN45:AQ45,AF45:AI45),0))+(1-IFERROR(CORREL(AN45:AQ45,AJ45:AM45),0))+(1-IFERROR(CORREL(AN45:AQ45,AR45:AU45),0)))</f>
        <v>0.776339400046494</v>
      </c>
      <c r="BE45" s="0" t="n">
        <f aca="false">AZ45*((1-IFERROR(CORREL(AR45:AU45,AB45:AE45),0))+(1-IFERROR(CORREL(AR45:AU45,AF45:AI45),0))+(1-IFERROR(CORREL(AR45:AU45,AJ45:AM45),0))+(1-IFERROR(CORREL(AR45:AU45,AN45:AQ45),0)))</f>
        <v>0.906165091624161</v>
      </c>
      <c r="BF45" s="0" t="n">
        <f aca="false">IF(SUM(BA45:BE45)&gt;0,BA45/SUM(BA45:BE45),1/5)</f>
        <v>0.197515464267049</v>
      </c>
      <c r="BG45" s="0" t="n">
        <f aca="false">IF(SUM(BA45:BE45)&gt;0,BB45/SUM(BA45:BE45),1/5)</f>
        <v>0.348518026752593</v>
      </c>
      <c r="BH45" s="0" t="n">
        <f aca="false">IF(SUM(BA45:BE45)&gt;0,BC45/SUM(BA45:BE45),1/5)</f>
        <v>0.176010613939479</v>
      </c>
      <c r="BI45" s="0" t="n">
        <f aca="false">IF(SUM(BA45:BE45)&gt;0,BD45/SUM(BA45:BE45),1/5)</f>
        <v>0.128254108006068</v>
      </c>
      <c r="BJ45" s="0" t="n">
        <f aca="false">IF(SUM(BA45:BE45)&gt;0,BE45/SUM(BA45:BE45),1/5)</f>
        <v>0.149701787034811</v>
      </c>
      <c r="BK45" s="0" t="n">
        <f aca="false">BF45*AB45+BG45*AF45+BH45*AJ45+BI45*AN45+BJ45*AR45</f>
        <v>0.204424909966609</v>
      </c>
      <c r="BL45" s="0" t="n">
        <f aca="false">BF45*AC45+BG45*AG45+BH45*AK45+BI45*AO45+BJ45*AS45</f>
        <v>0.539299209547913</v>
      </c>
      <c r="BM45" s="0" t="n">
        <f aca="false">BF45*AD45+BG45*AH45+BH45*AL45+BI45*AP45+BJ45*AT45</f>
        <v>0.640192456858038</v>
      </c>
      <c r="BN45" s="0" t="n">
        <f aca="false">BF45*AE45+BG45*AI45+BH45*AM45+BI45*AQ45+BJ45*AU45</f>
        <v>0.651481973247407</v>
      </c>
      <c r="BO45" s="0" t="n">
        <f aca="false">RANK(BK45,$BK45:$BN45)</f>
        <v>4</v>
      </c>
      <c r="BP45" s="0" t="n">
        <f aca="false">RANK(BL45,$BK45:$BN45)</f>
        <v>3</v>
      </c>
      <c r="BQ45" s="0" t="n">
        <f aca="false">RANK(BM45,$BK45:$BN45)</f>
        <v>2</v>
      </c>
      <c r="BR45" s="0" t="n">
        <f aca="false">RANK(BN45,$BK45:$BN45)</f>
        <v>1</v>
      </c>
    </row>
    <row r="46" customFormat="false" ht="15" hidden="false" customHeight="false" outlineLevel="0" collapsed="false">
      <c r="A46" s="0" t="n">
        <v>23</v>
      </c>
      <c r="B46" s="0" t="n">
        <f aca="false">RANDBETWEEN(1,$B$5)</f>
        <v>5</v>
      </c>
      <c r="C46" s="0" t="n">
        <f aca="false">RANDBETWEEN(1,$B$5)</f>
        <v>5</v>
      </c>
      <c r="D46" s="0" t="n">
        <f aca="false">RANDBETWEEN(1,$B$5)</f>
        <v>1</v>
      </c>
      <c r="E46" s="0" t="n">
        <f aca="false">RANDBETWEEN(1,$B$5)</f>
        <v>1</v>
      </c>
      <c r="F46" s="0" t="n">
        <f aca="false">RANDBETWEEN(1,$B$5)</f>
        <v>4</v>
      </c>
      <c r="G46" s="0" t="n">
        <f aca="false">RANDBETWEEN(1,$B$5)</f>
        <v>2</v>
      </c>
      <c r="H46" s="0" t="n">
        <f aca="true">NORMINV(RAND(),$B$8,$B$13)</f>
        <v>43.6540304681563</v>
      </c>
      <c r="I46" s="0" t="n">
        <f aca="true">NORMINV(RAND(),$C$8,$C$13)</f>
        <v>55.05955137231</v>
      </c>
      <c r="J46" s="0" t="n">
        <f aca="true">NORMINV(RAND(),$D$8,$D$13)</f>
        <v>13.1613711127092</v>
      </c>
      <c r="K46" s="0" t="n">
        <f aca="true">NORMINV(RAND(),$E$8,$E$13)</f>
        <v>2.93926820480188</v>
      </c>
      <c r="L46" s="0" t="n">
        <f aca="true">NORMINV(RAND(),$B$9,$B$14)</f>
        <v>44.8515367068349</v>
      </c>
      <c r="M46" s="0" t="n">
        <f aca="true">NORMINV(RAND(),$C$9,$C$14)</f>
        <v>52.4926197310634</v>
      </c>
      <c r="N46" s="0" t="n">
        <f aca="true">NORMINV(RAND(),$D$9,$D$14)</f>
        <v>48.4656833285929</v>
      </c>
      <c r="O46" s="0" t="n">
        <f aca="true">NORMINV(RAND(),$E$9,$E$14)</f>
        <v>21.604307161981</v>
      </c>
      <c r="P46" s="0" t="n">
        <f aca="true">NORMINV(RAND(),$B$10,$B$15)</f>
        <v>25.1139509081458</v>
      </c>
      <c r="Q46" s="0" t="n">
        <f aca="true">NORMINV(RAND(),$C$10,$C$15)</f>
        <v>30.4137779304024</v>
      </c>
      <c r="R46" s="0" t="n">
        <f aca="true">NORMINV(RAND(),$D$10,$D$15)</f>
        <v>10.1478195164113</v>
      </c>
      <c r="S46" s="0" t="n">
        <f aca="true">NORMINV(RAND(),$E$10,$E$15)</f>
        <v>4.22441668913097</v>
      </c>
      <c r="T46" s="0" t="n">
        <f aca="false">MEDIAN(INDEX(Avaliadores!$B$17:$B$22,$B46),INDEX(Avaliadores!$B$17:$B$22,$C46),INDEX(Avaliadores!$B$17:$B$22,$D46),INDEX(Avaliadores!$B$17:$B$22,$E46),INDEX(Avaliadores!$B$17:$B$22,$F46),INDEX(Avaliadores!$B$17:$B$22,$G46))</f>
        <v>2.54166666666667</v>
      </c>
      <c r="U46" s="0" t="n">
        <f aca="false">MEDIAN(INDEX(Avaliadores!$C$17:$C$22,$B46),INDEX(Avaliadores!$C$17:$C$22,$C46),INDEX(Avaliadores!$C$17:$C$22,$D46),INDEX(Avaliadores!$C$17:$C$22,$E46),INDEX(Avaliadores!$C$17:$C$22,$F46),INDEX(Avaliadores!$C$17:$C$22,$G46))</f>
        <v>5.29166666666667</v>
      </c>
      <c r="V46" s="0" t="n">
        <f aca="false">MEDIAN(INDEX(Avaliadores!$D$17:$D$22,$B46),INDEX(Avaliadores!$D$17:$D$22,$C46),INDEX(Avaliadores!$D$17:$D$22,$D46),INDEX(Avaliadores!$D$17:$D$22,$E46),INDEX(Avaliadores!$D$17:$D$22,$F46),INDEX(Avaliadores!$D$17:$D$22,$G46))</f>
        <v>5.79166666666667</v>
      </c>
      <c r="W46" s="0" t="n">
        <f aca="false">MEDIAN(INDEX(Avaliadores!$E$17:$E$22,$B46),INDEX(Avaliadores!$E$17:$E$22,$C46),INDEX(Avaliadores!$E$17:$E$22,$D46),INDEX(Avaliadores!$E$17:$E$22,$E46),INDEX(Avaliadores!$E$17:$E$22,$F46),INDEX(Avaliadores!$E$17:$E$22,$G46))</f>
        <v>7.04166666666667</v>
      </c>
      <c r="X46" s="0" t="n">
        <f aca="false">MEDIAN(INDEX(Avaliadores!$F$17:$F$22,$B46),INDEX(Avaliadores!$F$17:$F$22,$C46),INDEX(Avaliadores!$F$17:$F$22,$D46),INDEX(Avaliadores!$F$17:$F$22,$E46),INDEX(Avaliadores!$F$17:$F$22,$F46),INDEX(Avaliadores!$F$17:$F$22,$G46))</f>
        <v>2.29166666666667</v>
      </c>
      <c r="Y46" s="0" t="n">
        <f aca="false">MEDIAN(INDEX(Avaliadores!$G$17:$G$22,$B46),INDEX(Avaliadores!$G$17:$G$22,$C46),INDEX(Avaliadores!$G$17:$G$22,$D46),INDEX(Avaliadores!$G$17:$G$22,$E46),INDEX(Avaliadores!$G$17:$G$22,$F46),INDEX(Avaliadores!$G$17:$G$22,$G46))</f>
        <v>4.79166666666667</v>
      </c>
      <c r="Z46" s="0" t="n">
        <f aca="false">MEDIAN(INDEX(Avaliadores!$H$17:$H$22,$B46),INDEX(Avaliadores!$H$17:$H$22,$C46),INDEX(Avaliadores!$H$17:$H$22,$D46),INDEX(Avaliadores!$H$17:$H$22,$E46),INDEX(Avaliadores!$H$17:$H$22,$F46),INDEX(Avaliadores!$H$17:$H$22,$G46))</f>
        <v>3.79166666666667</v>
      </c>
      <c r="AA46" s="0" t="n">
        <f aca="false">MEDIAN(INDEX(Avaliadores!$I$17:$I$22,$B46),INDEX(Avaliadores!$I$17:$I$22,$C46),INDEX(Avaliadores!$I$17:$I$22,$D46),INDEX(Avaliadores!$I$17:$I$22,$E46),INDEX(Avaliadores!$I$17:$I$22,$F46),INDEX(Avaliadores!$I$17:$I$22,$G46))</f>
        <v>6.54166666666667</v>
      </c>
      <c r="AB46" s="0" t="n">
        <f aca="false">IF(MAX(H46:K46)=MIN(H46:K46),0,IF($B$17="custo",(MAX(H46:K46)-H46)/(MAX(H46:K46)-MIN(H46:K46)),(H46-MIN(H46:K46))/(MAX(H46:K46)-MIN(H46:K46))))</f>
        <v>0.218830754765813</v>
      </c>
      <c r="AC46" s="0" t="n">
        <f aca="false">IF(MAX(H46:K46)=MIN(H46:K46),0,IF($B$17="custo",(MAX(H46:K46)-I46)/(MAX(H46:K46)-MIN(H46:K46)),(I46-MIN(H46:K46))/(MAX(H46:K46)-MIN(H46:K46))))</f>
        <v>0</v>
      </c>
      <c r="AD46" s="0" t="n">
        <f aca="false">IF(MAX(H46:K46)=MIN(H46:K46),0,IF($B$17="custo",(MAX(H46:K46)-J46)/(MAX(H46:K46)-MIN(H46:K46)),(J46-MIN(H46:K46))/(MAX(H46:K46)-MIN(H46:K46))))</f>
        <v>0.803874762632145</v>
      </c>
      <c r="AE46" s="0" t="n">
        <f aca="false">IF(MAX(H46:K46)=MIN(H46:K46),0,IF($B$17="custo",(MAX(H46:K46)-K46)/(MAX(H46:K46)-MIN(H46:K46)),(K46-MIN(H46:K46))/(MAX(H46:K46)-MIN(H46:K46))))</f>
        <v>1</v>
      </c>
      <c r="AF46" s="0" t="n">
        <f aca="false">IF(MAX(L46:O46)=MIN(L46:O46),0,IF($C$17="custo",(MAX(L46:O46)-L46)/(MAX(L46:O46)-MIN(L46:O46)),(L46-MIN(L46:O46))/(MAX(L46:O46)-MIN(L46:O46))))</f>
        <v>0.752622193033721</v>
      </c>
      <c r="AG46" s="0" t="n">
        <f aca="false">IF(MAX(L46:O46)=MIN(L46:O46),0,IF($C$17="custo",(MAX(L46:O46)-M46)/(MAX(L46:O46)-MIN(L46:O46)),(M46-MIN(L46:O46))/(MAX(L46:O46)-MIN(L46:O46))))</f>
        <v>1</v>
      </c>
      <c r="AH46" s="0" t="n">
        <f aca="false">IF(MAX(L46:O46)=MIN(L46:O46),0,IF($C$17="custo",(MAX(L46:O46)-N46)/(MAX(L46:O46)-MIN(L46:O46)),(N46-MIN(L46:O46))/(MAX(L46:O46)-MIN(L46:O46))))</f>
        <v>0.869629122877328</v>
      </c>
      <c r="AI46" s="0" t="n">
        <f aca="false">IF(MAX(L46:O46)=MIN(L46:O46),0,IF($C$17="custo",(MAX(L46:O46)-O46)/(MAX(L46:O46)-MIN(L46:O46)),(O46-MIN(L46:O46))/(MAX(L46:O46)-MIN(L46:O46))))</f>
        <v>0</v>
      </c>
      <c r="AJ46" s="0" t="n">
        <f aca="false">IF(MAX(P46:S46)=MIN(P46:S46),0,IF($D$17="custo",(MAX(P46:S46)-P46)/(MAX(P46:S46)-MIN(P46:S46)),(P46-MIN(P46:S46))/(MAX(P46:S46)-MIN(P46:S46))))</f>
        <v>0.20236564662389</v>
      </c>
      <c r="AK46" s="0" t="n">
        <f aca="false">IF(MAX(P46:S46)=MIN(P46:S46),0,IF($D$17="custo",(MAX(P46:S46)-Q46)/(MAX(P46:S46)-MIN(P46:S46)),(Q46-MIN(P46:S46))/(MAX(P46:S46)-MIN(P46:S46))))</f>
        <v>0</v>
      </c>
      <c r="AL46" s="0" t="n">
        <f aca="false">IF(MAX(P46:S46)=MIN(P46:S46),0,IF($D$17="custo",(MAX(P46:S46)-R46)/(MAX(P46:S46)-MIN(P46:S46)),(R46-MIN(P46:S46))/(MAX(P46:S46)-MIN(P46:S46))))</f>
        <v>0.773824081744091</v>
      </c>
      <c r="AM46" s="0" t="n">
        <f aca="false">IF(MAX(P46:S46)=MIN(P46:S46),0,IF($D$17="custo",(MAX(P46:S46)-S46)/(MAX(P46:S46)-MIN(P46:S46)),(S46-MIN(P46:S46))/(MAX(P46:S46)-MIN(P46:S46))))</f>
        <v>1</v>
      </c>
      <c r="AN46" s="0" t="n">
        <f aca="false">IF(MAX(T46:W46)=MIN(T46:W46),0,IF($E$17="custo",(MAX(T46:W46)-T46)/(MAX(T46:W46)-MIN(T46:W46)),(T46-MIN(T46:W46))/(MAX(T46:W46)-MIN(T46:W46))))</f>
        <v>0</v>
      </c>
      <c r="AO46" s="0" t="n">
        <f aca="false">IF(MAX(T46:W46)=MIN(T46:W46),0,IF($E$17="custo",(MAX(T46:W46)-U46)/(MAX(T46:W46)-MIN(T46:W46)),(U46-MIN(T46:W46))/(MAX(T46:W46)-MIN(T46:W46))))</f>
        <v>0.611111111111111</v>
      </c>
      <c r="AP46" s="0" t="n">
        <f aca="false">IF(MAX(T46:W46)=MIN(T46:W46),0,IF($E$17="custo",(MAX(T46:W46)-V46)/(MAX(T46:W46)-MIN(T46:W46)),(V46-MIN(T46:W46))/(MAX(T46:W46)-MIN(T46:W46))))</f>
        <v>0.722222222222222</v>
      </c>
      <c r="AQ46" s="0" t="n">
        <f aca="false">IF(MAX(T46:W46)=MIN(T46:W46),0,IF($E$17="custo",(MAX(T46:W46)-W46)/(MAX(T46:W46)-MIN(T46:W46)),(W46-MIN(T46:W46))/(MAX(T46:W46)-MIN(T46:W46))))</f>
        <v>1</v>
      </c>
      <c r="AR46" s="0" t="n">
        <f aca="false">IF(MAX(X46:AA46)=MIN(X46:AA46),0,IF($F$17="custo",(MAX(X46:AA46)-X46)/(MAX(X46:AA46)-MIN(X46:AA46)),(X46-MIN(X46:AA46))/(MAX(X46:AA46)-MIN(X46:AA46))))</f>
        <v>0</v>
      </c>
      <c r="AS46" s="0" t="n">
        <f aca="false">IF(MAX(X46:AA46)=MIN(X46:AA46),0,IF($F$17="custo",(MAX(X46:AA46)-Y46)/(MAX(X46:AA46)-MIN(X46:AA46)),(Y46-MIN(X46:AA46))/(MAX(X46:AA46)-MIN(X46:AA46))))</f>
        <v>0.588235294117647</v>
      </c>
      <c r="AT46" s="0" t="n">
        <f aca="false">IF(MAX(X46:AA46)=MIN(X46:AA46),0,IF($F$17="custo",(MAX(X46:AA46)-Z46)/(MAX(X46:AA46)-MIN(X46:AA46)),(Z46-MIN(X46:AA46))/(MAX(X46:AA46)-MIN(X46:AA46))))</f>
        <v>0.352941176470588</v>
      </c>
      <c r="AU46" s="0" t="n">
        <f aca="false">IF(MAX(X46:AA46)=MIN(X46:AA46),0,IF($F$17="custo",(MAX(X46:AA46)-AA46)/(MAX(X46:AA46)-MIN(X46:AA46)),(AA46-MIN(X46:AA46))/(MAX(X46:AA46)-MIN(X46:AA46))))</f>
        <v>1</v>
      </c>
      <c r="AV46" s="0" t="n">
        <f aca="false">STDEVP(AB46:AE46)</f>
        <v>0.409654467417429</v>
      </c>
      <c r="AW46" s="0" t="n">
        <f aca="false">STDEVP(AF46:AI46)</f>
        <v>0.38847280659461</v>
      </c>
      <c r="AX46" s="0" t="n">
        <f aca="false">STDEVP(AJ46:AM46)</f>
        <v>0.40725425221654</v>
      </c>
      <c r="AY46" s="0" t="n">
        <f aca="false">STDEVP(AN46:AQ46)</f>
        <v>0.365359623276831</v>
      </c>
      <c r="AZ46" s="0" t="n">
        <f aca="false">STDEVP(AR46:AU46)</f>
        <v>0.363506091009067</v>
      </c>
      <c r="BA46" s="0" t="n">
        <f aca="false">AV46*((1-IFERROR(CORREL(AB46:AE46,AF46:AI46),0))+(1-IFERROR(CORREL(AB46:AE46,AJ46:AM46),0))+(1-IFERROR(CORREL(AB46:AE46,AN46:AQ46),0))+(1-IFERROR(CORREL(AB46:AE46,AR46:AU46),0)))</f>
        <v>1.04468859153786</v>
      </c>
      <c r="BB46" s="0" t="n">
        <f aca="false">AW46*((1-IFERROR(CORREL(AF46:AI46,AB46:AE46),0))+(1-IFERROR(CORREL(AF46:AI46,AJ46:AM46),0))+(1-IFERROR(CORREL(AF46:AI46,AN46:AQ46),0))+(1-IFERROR(CORREL(AF46:AI46,AR46:AU46),0)))</f>
        <v>2.58297908838575</v>
      </c>
      <c r="BC46" s="0" t="n">
        <f aca="false">AX46*((1-IFERROR(CORREL(AJ46:AM46,AB46:AE46),0))+(1-IFERROR(CORREL(AJ46:AM46,AF46:AI46),0))+(1-IFERROR(CORREL(AJ46:AM46,AN46:AQ46),0))+(1-IFERROR(CORREL(AJ46:AM46,AR46:AU46),0)))</f>
        <v>1.03070820502716</v>
      </c>
      <c r="BD46" s="0" t="n">
        <f aca="false">AY46*((1-IFERROR(CORREL(AN46:AQ46,AB46:AE46),0))+(1-IFERROR(CORREL(AN46:AQ46,AF46:AI46),0))+(1-IFERROR(CORREL(AN46:AQ46,AJ46:AM46),0))+(1-IFERROR(CORREL(AN46:AQ46,AR46:AU46),0)))</f>
        <v>0.823054944034901</v>
      </c>
      <c r="BE46" s="0" t="n">
        <f aca="false">AZ46*((1-IFERROR(CORREL(AR46:AU46,AB46:AE46),0))+(1-IFERROR(CORREL(AR46:AU46,AF46:AI46),0))+(1-IFERROR(CORREL(AR46:AU46,AJ46:AM46),0))+(1-IFERROR(CORREL(AR46:AU46,AN46:AQ46),0)))</f>
        <v>0.989893571791387</v>
      </c>
      <c r="BF46" s="0" t="n">
        <f aca="false">IF(SUM(BA46:BE46)&gt;0,BA46/SUM(BA46:BE46),1/5)</f>
        <v>0.161433506781458</v>
      </c>
      <c r="BG46" s="0" t="n">
        <f aca="false">IF(SUM(BA46:BE46)&gt;0,BB46/SUM(BA46:BE46),1/5)</f>
        <v>0.399142266469533</v>
      </c>
      <c r="BH46" s="0" t="n">
        <f aca="false">IF(SUM(BA46:BE46)&gt;0,BC46/SUM(BA46:BE46),1/5)</f>
        <v>0.159273147379754</v>
      </c>
      <c r="BI46" s="0" t="n">
        <f aca="false">IF(SUM(BA46:BE46)&gt;0,BD46/SUM(BA46:BE46),1/5)</f>
        <v>0.12718493048132</v>
      </c>
      <c r="BJ46" s="0" t="n">
        <f aca="false">IF(SUM(BA46:BE46)&gt;0,BE46/SUM(BA46:BE46),1/5)</f>
        <v>0.152966148887935</v>
      </c>
      <c r="BK46" s="0" t="n">
        <f aca="false">BF46*AB46+BG46*AF46+BH46*AJ46+BI46*AN46+BJ46*AR46</f>
        <v>0.367961357515554</v>
      </c>
      <c r="BL46" s="0" t="n">
        <f aca="false">BF46*AC46+BG46*AG46+BH46*AK46+BI46*AO46+BJ46*AS46</f>
        <v>0.5668464782337</v>
      </c>
      <c r="BM46" s="0" t="n">
        <f aca="false">BF46*AD46+BG46*AH46+BH46*AL46+BI46*AP46+BJ46*AT46</f>
        <v>0.745971293729699</v>
      </c>
      <c r="BN46" s="0" t="n">
        <f aca="false">BF46*AE46+BG46*AI46+BH46*AM46+BI46*AQ46+BJ46*AU46</f>
        <v>0.600857733530467</v>
      </c>
      <c r="BO46" s="0" t="n">
        <f aca="false">RANK(BK46,$BK46:$BN46)</f>
        <v>4</v>
      </c>
      <c r="BP46" s="0" t="n">
        <f aca="false">RANK(BL46,$BK46:$BN46)</f>
        <v>3</v>
      </c>
      <c r="BQ46" s="0" t="n">
        <f aca="false">RANK(BM46,$BK46:$BN46)</f>
        <v>1</v>
      </c>
      <c r="BR46" s="0" t="n">
        <f aca="false">RANK(BN46,$BK46:$BN46)</f>
        <v>2</v>
      </c>
    </row>
    <row r="47" customFormat="false" ht="15" hidden="false" customHeight="false" outlineLevel="0" collapsed="false">
      <c r="A47" s="0" t="n">
        <v>24</v>
      </c>
      <c r="B47" s="0" t="n">
        <f aca="false">RANDBETWEEN(1,$B$5)</f>
        <v>2</v>
      </c>
      <c r="C47" s="0" t="n">
        <f aca="false">RANDBETWEEN(1,$B$5)</f>
        <v>4</v>
      </c>
      <c r="D47" s="0" t="n">
        <f aca="false">RANDBETWEEN(1,$B$5)</f>
        <v>3</v>
      </c>
      <c r="E47" s="0" t="n">
        <f aca="false">RANDBETWEEN(1,$B$5)</f>
        <v>2</v>
      </c>
      <c r="F47" s="0" t="n">
        <f aca="false">RANDBETWEEN(1,$B$5)</f>
        <v>1</v>
      </c>
      <c r="G47" s="0" t="n">
        <f aca="false">RANDBETWEEN(1,$B$5)</f>
        <v>6</v>
      </c>
      <c r="H47" s="0" t="n">
        <f aca="true">NORMINV(RAND(),$B$8,$B$13)</f>
        <v>48.8941783039445</v>
      </c>
      <c r="I47" s="0" t="n">
        <f aca="true">NORMINV(RAND(),$C$8,$C$13)</f>
        <v>65.0171436762818</v>
      </c>
      <c r="J47" s="0" t="n">
        <f aca="true">NORMINV(RAND(),$D$8,$D$13)</f>
        <v>14.2547283539242</v>
      </c>
      <c r="K47" s="0" t="n">
        <f aca="true">NORMINV(RAND(),$E$8,$E$13)</f>
        <v>3.24983393310976</v>
      </c>
      <c r="L47" s="0" t="n">
        <f aca="true">NORMINV(RAND(),$B$9,$B$14)</f>
        <v>40.0367454404128</v>
      </c>
      <c r="M47" s="0" t="n">
        <f aca="true">NORMINV(RAND(),$C$9,$C$14)</f>
        <v>49.4319155211074</v>
      </c>
      <c r="N47" s="0" t="n">
        <f aca="true">NORMINV(RAND(),$D$9,$D$14)</f>
        <v>38.2973682138724</v>
      </c>
      <c r="O47" s="0" t="n">
        <f aca="true">NORMINV(RAND(),$E$9,$E$14)</f>
        <v>26.4208610612166</v>
      </c>
      <c r="P47" s="0" t="n">
        <f aca="true">NORMINV(RAND(),$B$10,$B$15)</f>
        <v>25.0973607346547</v>
      </c>
      <c r="Q47" s="0" t="n">
        <f aca="true">NORMINV(RAND(),$C$10,$C$15)</f>
        <v>28.2755522387113</v>
      </c>
      <c r="R47" s="0" t="n">
        <f aca="true">NORMINV(RAND(),$D$10,$D$15)</f>
        <v>9.93207383076071</v>
      </c>
      <c r="S47" s="0" t="n">
        <f aca="true">NORMINV(RAND(),$E$10,$E$15)</f>
        <v>3.7435878023262</v>
      </c>
      <c r="T47" s="0" t="n">
        <f aca="false">MEDIAN(INDEX(Avaliadores!$B$17:$B$22,$B47),INDEX(Avaliadores!$B$17:$B$22,$C47),INDEX(Avaliadores!$B$17:$B$22,$D47),INDEX(Avaliadores!$B$17:$B$22,$E47),INDEX(Avaliadores!$B$17:$B$22,$F47),INDEX(Avaliadores!$B$17:$B$22,$G47))</f>
        <v>2.91666666666667</v>
      </c>
      <c r="U47" s="0" t="n">
        <f aca="false">MEDIAN(INDEX(Avaliadores!$C$17:$C$22,$B47),INDEX(Avaliadores!$C$17:$C$22,$C47),INDEX(Avaliadores!$C$17:$C$22,$D47),INDEX(Avaliadores!$C$17:$C$22,$E47),INDEX(Avaliadores!$C$17:$C$22,$F47),INDEX(Avaliadores!$C$17:$C$22,$G47))</f>
        <v>5.04166666666667</v>
      </c>
      <c r="V47" s="0" t="n">
        <f aca="false">MEDIAN(INDEX(Avaliadores!$D$17:$D$22,$B47),INDEX(Avaliadores!$D$17:$D$22,$C47),INDEX(Avaliadores!$D$17:$D$22,$D47),INDEX(Avaliadores!$D$17:$D$22,$E47),INDEX(Avaliadores!$D$17:$D$22,$F47),INDEX(Avaliadores!$D$17:$D$22,$G47))</f>
        <v>5.91666666666667</v>
      </c>
      <c r="W47" s="0" t="n">
        <f aca="false">MEDIAN(INDEX(Avaliadores!$E$17:$E$22,$B47),INDEX(Avaliadores!$E$17:$E$22,$C47),INDEX(Avaliadores!$E$17:$E$22,$D47),INDEX(Avaliadores!$E$17:$E$22,$E47),INDEX(Avaliadores!$E$17:$E$22,$F47),INDEX(Avaliadores!$E$17:$E$22,$G47))</f>
        <v>6.04166666666667</v>
      </c>
      <c r="X47" s="0" t="n">
        <f aca="false">MEDIAN(INDEX(Avaliadores!$F$17:$F$22,$B47),INDEX(Avaliadores!$F$17:$F$22,$C47),INDEX(Avaliadores!$F$17:$F$22,$D47),INDEX(Avaliadores!$F$17:$F$22,$E47),INDEX(Avaliadores!$F$17:$F$22,$F47),INDEX(Avaliadores!$F$17:$F$22,$G47))</f>
        <v>2.41666666666667</v>
      </c>
      <c r="Y47" s="0" t="n">
        <f aca="false">MEDIAN(INDEX(Avaliadores!$G$17:$G$22,$B47),INDEX(Avaliadores!$G$17:$G$22,$C47),INDEX(Avaliadores!$G$17:$G$22,$D47),INDEX(Avaliadores!$G$17:$G$22,$E47),INDEX(Avaliadores!$G$17:$G$22,$F47),INDEX(Avaliadores!$G$17:$G$22,$G47))</f>
        <v>5.41666666666667</v>
      </c>
      <c r="Z47" s="0" t="n">
        <f aca="false">MEDIAN(INDEX(Avaliadores!$H$17:$H$22,$B47),INDEX(Avaliadores!$H$17:$H$22,$C47),INDEX(Avaliadores!$H$17:$H$22,$D47),INDEX(Avaliadores!$H$17:$H$22,$E47),INDEX(Avaliadores!$H$17:$H$22,$F47),INDEX(Avaliadores!$H$17:$H$22,$G47))</f>
        <v>4.04166666666667</v>
      </c>
      <c r="AA47" s="0" t="n">
        <f aca="false">MEDIAN(INDEX(Avaliadores!$I$17:$I$22,$B47),INDEX(Avaliadores!$I$17:$I$22,$C47),INDEX(Avaliadores!$I$17:$I$22,$D47),INDEX(Avaliadores!$I$17:$I$22,$E47),INDEX(Avaliadores!$I$17:$I$22,$F47),INDEX(Avaliadores!$I$17:$I$22,$G47))</f>
        <v>6.41666666666667</v>
      </c>
      <c r="AB47" s="0" t="n">
        <f aca="false">IF(MAX(H47:K47)=MIN(H47:K47),0,IF($B$17="custo",(MAX(H47:K47)-H47)/(MAX(H47:K47)-MIN(H47:K47)),(H47-MIN(H47:K47))/(MAX(H47:K47)-MIN(H47:K47))))</f>
        <v>0.261027482650232</v>
      </c>
      <c r="AC47" s="0" t="n">
        <f aca="false">IF(MAX(H47:K47)=MIN(H47:K47),0,IF($B$17="custo",(MAX(H47:K47)-I47)/(MAX(H47:K47)-MIN(H47:K47)),(I47-MIN(H47:K47))/(MAX(H47:K47)-MIN(H47:K47))))</f>
        <v>0</v>
      </c>
      <c r="AD47" s="0" t="n">
        <f aca="false">IF(MAX(H47:K47)=MIN(H47:K47),0,IF($B$17="custo",(MAX(H47:K47)-J47)/(MAX(H47:K47)-MIN(H47:K47)),(J47-MIN(H47:K47))/(MAX(H47:K47)-MIN(H47:K47))))</f>
        <v>0.821833030019072</v>
      </c>
      <c r="AE47" s="0" t="n">
        <f aca="false">IF(MAX(H47:K47)=MIN(H47:K47),0,IF($B$17="custo",(MAX(H47:K47)-K47)/(MAX(H47:K47)-MIN(H47:K47)),(K47-MIN(H47:K47))/(MAX(H47:K47)-MIN(H47:K47))))</f>
        <v>1</v>
      </c>
      <c r="AF47" s="0" t="n">
        <f aca="false">IF(MAX(L47:O47)=MIN(L47:O47),0,IF($C$17="custo",(MAX(L47:O47)-L47)/(MAX(L47:O47)-MIN(L47:O47)),(L47-MIN(L47:O47))/(MAX(L47:O47)-MIN(L47:O47))))</f>
        <v>0.591710579927105</v>
      </c>
      <c r="AG47" s="0" t="n">
        <f aca="false">IF(MAX(L47:O47)=MIN(L47:O47),0,IF($C$17="custo",(MAX(L47:O47)-M47)/(MAX(L47:O47)-MIN(L47:O47)),(M47-MIN(L47:O47))/(MAX(L47:O47)-MIN(L47:O47))))</f>
        <v>1</v>
      </c>
      <c r="AH47" s="0" t="n">
        <f aca="false">IF(MAX(L47:O47)=MIN(L47:O47),0,IF($C$17="custo",(MAX(L47:O47)-N47)/(MAX(L47:O47)-MIN(L47:O47)),(N47-MIN(L47:O47))/(MAX(L47:O47)-MIN(L47:O47))))</f>
        <v>0.516121813250976</v>
      </c>
      <c r="AI47" s="0" t="n">
        <f aca="false">IF(MAX(L47:O47)=MIN(L47:O47),0,IF($C$17="custo",(MAX(L47:O47)-O47)/(MAX(L47:O47)-MIN(L47:O47)),(O47-MIN(L47:O47))/(MAX(L47:O47)-MIN(L47:O47))))</f>
        <v>0</v>
      </c>
      <c r="AJ47" s="0" t="n">
        <f aca="false">IF(MAX(P47:S47)=MIN(P47:S47),0,IF($D$17="custo",(MAX(P47:S47)-P47)/(MAX(P47:S47)-MIN(P47:S47)),(P47-MIN(P47:S47))/(MAX(P47:S47)-MIN(P47:S47))))</f>
        <v>0.129553078078934</v>
      </c>
      <c r="AK47" s="0" t="n">
        <f aca="false">IF(MAX(P47:S47)=MIN(P47:S47),0,IF($D$17="custo",(MAX(P47:S47)-Q47)/(MAX(P47:S47)-MIN(P47:S47)),(Q47-MIN(P47:S47))/(MAX(P47:S47)-MIN(P47:S47))))</f>
        <v>0</v>
      </c>
      <c r="AL47" s="0" t="n">
        <f aca="false">IF(MAX(P47:S47)=MIN(P47:S47),0,IF($D$17="custo",(MAX(P47:S47)-R47)/(MAX(P47:S47)-MIN(P47:S47)),(R47-MIN(P47:S47))/(MAX(P47:S47)-MIN(P47:S47))))</f>
        <v>0.747737852609312</v>
      </c>
      <c r="AM47" s="0" t="n">
        <f aca="false">IF(MAX(P47:S47)=MIN(P47:S47),0,IF($D$17="custo",(MAX(P47:S47)-S47)/(MAX(P47:S47)-MIN(P47:S47)),(S47-MIN(P47:S47))/(MAX(P47:S47)-MIN(P47:S47))))</f>
        <v>1</v>
      </c>
      <c r="AN47" s="0" t="n">
        <f aca="false">IF(MAX(T47:W47)=MIN(T47:W47),0,IF($E$17="custo",(MAX(T47:W47)-T47)/(MAX(T47:W47)-MIN(T47:W47)),(T47-MIN(T47:W47))/(MAX(T47:W47)-MIN(T47:W47))))</f>
        <v>0</v>
      </c>
      <c r="AO47" s="0" t="n">
        <f aca="false">IF(MAX(T47:W47)=MIN(T47:W47),0,IF($E$17="custo",(MAX(T47:W47)-U47)/(MAX(T47:W47)-MIN(T47:W47)),(U47-MIN(T47:W47))/(MAX(T47:W47)-MIN(T47:W47))))</f>
        <v>0.68</v>
      </c>
      <c r="AP47" s="0" t="n">
        <f aca="false">IF(MAX(T47:W47)=MIN(T47:W47),0,IF($E$17="custo",(MAX(T47:W47)-V47)/(MAX(T47:W47)-MIN(T47:W47)),(V47-MIN(T47:W47))/(MAX(T47:W47)-MIN(T47:W47))))</f>
        <v>0.96</v>
      </c>
      <c r="AQ47" s="0" t="n">
        <f aca="false">IF(MAX(T47:W47)=MIN(T47:W47),0,IF($E$17="custo",(MAX(T47:W47)-W47)/(MAX(T47:W47)-MIN(T47:W47)),(W47-MIN(T47:W47))/(MAX(T47:W47)-MIN(T47:W47))))</f>
        <v>1</v>
      </c>
      <c r="AR47" s="0" t="n">
        <f aca="false">IF(MAX(X47:AA47)=MIN(X47:AA47),0,IF($F$17="custo",(MAX(X47:AA47)-X47)/(MAX(X47:AA47)-MIN(X47:AA47)),(X47-MIN(X47:AA47))/(MAX(X47:AA47)-MIN(X47:AA47))))</f>
        <v>0</v>
      </c>
      <c r="AS47" s="0" t="n">
        <f aca="false">IF(MAX(X47:AA47)=MIN(X47:AA47),0,IF($F$17="custo",(MAX(X47:AA47)-Y47)/(MAX(X47:AA47)-MIN(X47:AA47)),(Y47-MIN(X47:AA47))/(MAX(X47:AA47)-MIN(X47:AA47))))</f>
        <v>0.75</v>
      </c>
      <c r="AT47" s="0" t="n">
        <f aca="false">IF(MAX(X47:AA47)=MIN(X47:AA47),0,IF($F$17="custo",(MAX(X47:AA47)-Z47)/(MAX(X47:AA47)-MIN(X47:AA47)),(Z47-MIN(X47:AA47))/(MAX(X47:AA47)-MIN(X47:AA47))))</f>
        <v>0.40625</v>
      </c>
      <c r="AU47" s="0" t="n">
        <f aca="false">IF(MAX(X47:AA47)=MIN(X47:AA47),0,IF($F$17="custo",(MAX(X47:AA47)-AA47)/(MAX(X47:AA47)-MIN(X47:AA47)),(AA47-MIN(X47:AA47))/(MAX(X47:AA47)-MIN(X47:AA47))))</f>
        <v>1</v>
      </c>
      <c r="AV47" s="0" t="n">
        <f aca="false">STDEVP(AB47:AE47)</f>
        <v>0.405884188260576</v>
      </c>
      <c r="AW47" s="0" t="n">
        <f aca="false">STDEVP(AF47:AI47)</f>
        <v>0.355585357923536</v>
      </c>
      <c r="AX47" s="0" t="n">
        <f aca="false">STDEVP(AJ47:AM47)</f>
        <v>0.416785492385899</v>
      </c>
      <c r="AY47" s="0" t="n">
        <f aca="false">STDEVP(AN47:AQ47)</f>
        <v>0.400499687890016</v>
      </c>
      <c r="AZ47" s="0" t="n">
        <f aca="false">STDEVP(AR47:AU47)</f>
        <v>0.375894116366232</v>
      </c>
      <c r="BA47" s="0" t="n">
        <f aca="false">AV47*((1-IFERROR(CORREL(AB47:AE47,AF47:AI47),0))+(1-IFERROR(CORREL(AB47:AE47,AJ47:AM47),0))+(1-IFERROR(CORREL(AB47:AE47,AN47:AQ47),0))+(1-IFERROR(CORREL(AB47:AE47,AR47:AU47),0)))</f>
        <v>1.1870559312293</v>
      </c>
      <c r="BB47" s="0" t="n">
        <f aca="false">AW47*((1-IFERROR(CORREL(AF47:AI47,AB47:AE47),0))+(1-IFERROR(CORREL(AF47:AI47,AJ47:AM47),0))+(1-IFERROR(CORREL(AF47:AI47,AN47:AQ47),0))+(1-IFERROR(CORREL(AF47:AI47,AR47:AU47),0)))</f>
        <v>2.30998210902594</v>
      </c>
      <c r="BC47" s="0" t="n">
        <f aca="false">AX47*((1-IFERROR(CORREL(AJ47:AM47,AB47:AE47),0))+(1-IFERROR(CORREL(AJ47:AM47,AF47:AI47),0))+(1-IFERROR(CORREL(AJ47:AM47,AN47:AQ47),0))+(1-IFERROR(CORREL(AJ47:AM47,AR47:AU47),0)))</f>
        <v>1.13130413282527</v>
      </c>
      <c r="BD47" s="0" t="n">
        <f aca="false">AY47*((1-IFERROR(CORREL(AN47:AQ47,AB47:AE47),0))+(1-IFERROR(CORREL(AN47:AQ47,AF47:AI47),0))+(1-IFERROR(CORREL(AN47:AQ47,AJ47:AM47),0))+(1-IFERROR(CORREL(AN47:AQ47,AR47:AU47),0)))</f>
        <v>0.89411019986967</v>
      </c>
      <c r="BE47" s="0" t="n">
        <f aca="false">AZ47*((1-IFERROR(CORREL(AR47:AU47,AB47:AE47),0))+(1-IFERROR(CORREL(AR47:AU47,AF47:AI47),0))+(1-IFERROR(CORREL(AR47:AU47,AJ47:AM47),0))+(1-IFERROR(CORREL(AR47:AU47,AN47:AQ47),0)))</f>
        <v>1.02501216939035</v>
      </c>
      <c r="BF47" s="0" t="n">
        <f aca="false">IF(SUM(BA47:BE47)&gt;0,BA47/SUM(BA47:BE47),1/5)</f>
        <v>0.181300093120467</v>
      </c>
      <c r="BG47" s="0" t="n">
        <f aca="false">IF(SUM(BA47:BE47)&gt;0,BB47/SUM(BA47:BE47),1/5)</f>
        <v>0.352805592773809</v>
      </c>
      <c r="BH47" s="0" t="n">
        <f aca="false">IF(SUM(BA47:BE47)&gt;0,BC47/SUM(BA47:BE47),1/5)</f>
        <v>0.172785072070182</v>
      </c>
      <c r="BI47" s="0" t="n">
        <f aca="false">IF(SUM(BA47:BE47)&gt;0,BD47/SUM(BA47:BE47),1/5)</f>
        <v>0.136558234731585</v>
      </c>
      <c r="BJ47" s="0" t="n">
        <f aca="false">IF(SUM(BA47:BE47)&gt;0,BE47/SUM(BA47:BE47),1/5)</f>
        <v>0.156551007303957</v>
      </c>
      <c r="BK47" s="0" t="n">
        <f aca="false">BF47*AB47+BG47*AF47+BH47*AJ47+BI47*AN47+BJ47*AR47</f>
        <v>0.278467946745987</v>
      </c>
      <c r="BL47" s="0" t="n">
        <f aca="false">BF47*AC47+BG47*AG47+BH47*AK47+BI47*AO47+BJ47*AS47</f>
        <v>0.563078447869254</v>
      </c>
      <c r="BM47" s="0" t="n">
        <f aca="false">BF47*AD47+BG47*AH47+BH47*AL47+BI47*AP47+BJ47*AT47</f>
        <v>0.654981757951695</v>
      </c>
      <c r="BN47" s="0" t="n">
        <f aca="false">BF47*AE47+BG47*AI47+BH47*AM47+BI47*AQ47+BJ47*AU47</f>
        <v>0.647194407226191</v>
      </c>
      <c r="BO47" s="0" t="n">
        <f aca="false">RANK(BK47,$BK47:$BN47)</f>
        <v>4</v>
      </c>
      <c r="BP47" s="0" t="n">
        <f aca="false">RANK(BL47,$BK47:$BN47)</f>
        <v>3</v>
      </c>
      <c r="BQ47" s="0" t="n">
        <f aca="false">RANK(BM47,$BK47:$BN47)</f>
        <v>1</v>
      </c>
      <c r="BR47" s="0" t="n">
        <f aca="false">RANK(BN47,$BK47:$BN47)</f>
        <v>2</v>
      </c>
    </row>
    <row r="48" customFormat="false" ht="15" hidden="false" customHeight="false" outlineLevel="0" collapsed="false">
      <c r="A48" s="0" t="n">
        <v>25</v>
      </c>
      <c r="B48" s="0" t="n">
        <f aca="false">RANDBETWEEN(1,$B$5)</f>
        <v>2</v>
      </c>
      <c r="C48" s="0" t="n">
        <f aca="false">RANDBETWEEN(1,$B$5)</f>
        <v>3</v>
      </c>
      <c r="D48" s="0" t="n">
        <f aca="false">RANDBETWEEN(1,$B$5)</f>
        <v>3</v>
      </c>
      <c r="E48" s="0" t="n">
        <f aca="false">RANDBETWEEN(1,$B$5)</f>
        <v>6</v>
      </c>
      <c r="F48" s="0" t="n">
        <f aca="false">RANDBETWEEN(1,$B$5)</f>
        <v>4</v>
      </c>
      <c r="G48" s="0" t="n">
        <f aca="false">RANDBETWEEN(1,$B$5)</f>
        <v>2</v>
      </c>
      <c r="H48" s="0" t="n">
        <f aca="true">NORMINV(RAND(),$B$8,$B$13)</f>
        <v>48.4436277284191</v>
      </c>
      <c r="I48" s="0" t="n">
        <f aca="true">NORMINV(RAND(),$C$8,$C$13)</f>
        <v>59.2124287372197</v>
      </c>
      <c r="J48" s="0" t="n">
        <f aca="true">NORMINV(RAND(),$D$8,$D$13)</f>
        <v>13.7843487120243</v>
      </c>
      <c r="K48" s="0" t="n">
        <f aca="true">NORMINV(RAND(),$E$8,$E$13)</f>
        <v>2.9229722133092</v>
      </c>
      <c r="L48" s="0" t="n">
        <f aca="true">NORMINV(RAND(),$B$9,$B$14)</f>
        <v>47.0740142759185</v>
      </c>
      <c r="M48" s="0" t="n">
        <f aca="true">NORMINV(RAND(),$C$9,$C$14)</f>
        <v>46.3489303132383</v>
      </c>
      <c r="N48" s="0" t="n">
        <f aca="true">NORMINV(RAND(),$D$9,$D$14)</f>
        <v>49.6722629494192</v>
      </c>
      <c r="O48" s="0" t="n">
        <f aca="true">NORMINV(RAND(),$E$9,$E$14)</f>
        <v>23.4914561030544</v>
      </c>
      <c r="P48" s="0" t="n">
        <f aca="true">NORMINV(RAND(),$B$10,$B$15)</f>
        <v>22.5487620258032</v>
      </c>
      <c r="Q48" s="0" t="n">
        <f aca="true">NORMINV(RAND(),$C$10,$C$15)</f>
        <v>28.2236414041187</v>
      </c>
      <c r="R48" s="0" t="n">
        <f aca="true">NORMINV(RAND(),$D$10,$D$15)</f>
        <v>9.49300308642928</v>
      </c>
      <c r="S48" s="0" t="n">
        <f aca="true">NORMINV(RAND(),$E$10,$E$15)</f>
        <v>4.18125093128607</v>
      </c>
      <c r="T48" s="0" t="n">
        <f aca="false">MEDIAN(INDEX(Avaliadores!$B$17:$B$22,$B48),INDEX(Avaliadores!$B$17:$B$22,$C48),INDEX(Avaliadores!$B$17:$B$22,$D48),INDEX(Avaliadores!$B$17:$B$22,$E48),INDEX(Avaliadores!$B$17:$B$22,$F48),INDEX(Avaliadores!$B$17:$B$22,$G48))</f>
        <v>2.91666666666667</v>
      </c>
      <c r="U48" s="0" t="n">
        <f aca="false">MEDIAN(INDEX(Avaliadores!$C$17:$C$22,$B48),INDEX(Avaliadores!$C$17:$C$22,$C48),INDEX(Avaliadores!$C$17:$C$22,$D48),INDEX(Avaliadores!$C$17:$C$22,$E48),INDEX(Avaliadores!$C$17:$C$22,$F48),INDEX(Avaliadores!$C$17:$C$22,$G48))</f>
        <v>5.04166666666667</v>
      </c>
      <c r="V48" s="0" t="n">
        <f aca="false">MEDIAN(INDEX(Avaliadores!$D$17:$D$22,$B48),INDEX(Avaliadores!$D$17:$D$22,$C48),INDEX(Avaliadores!$D$17:$D$22,$D48),INDEX(Avaliadores!$D$17:$D$22,$E48),INDEX(Avaliadores!$D$17:$D$22,$F48),INDEX(Avaliadores!$D$17:$D$22,$G48))</f>
        <v>5.79166666666667</v>
      </c>
      <c r="W48" s="0" t="n">
        <f aca="false">MEDIAN(INDEX(Avaliadores!$E$17:$E$22,$B48),INDEX(Avaliadores!$E$17:$E$22,$C48),INDEX(Avaliadores!$E$17:$E$22,$D48),INDEX(Avaliadores!$E$17:$E$22,$E48),INDEX(Avaliadores!$E$17:$E$22,$F48),INDEX(Avaliadores!$E$17:$E$22,$G48))</f>
        <v>6.04166666666667</v>
      </c>
      <c r="X48" s="0" t="n">
        <f aca="false">MEDIAN(INDEX(Avaliadores!$F$17:$F$22,$B48),INDEX(Avaliadores!$F$17:$F$22,$C48),INDEX(Avaliadores!$F$17:$F$22,$D48),INDEX(Avaliadores!$F$17:$F$22,$E48),INDEX(Avaliadores!$F$17:$F$22,$F48),INDEX(Avaliadores!$F$17:$F$22,$G48))</f>
        <v>2.79166666666667</v>
      </c>
      <c r="Y48" s="0" t="n">
        <f aca="false">MEDIAN(INDEX(Avaliadores!$G$17:$G$22,$B48),INDEX(Avaliadores!$G$17:$G$22,$C48),INDEX(Avaliadores!$G$17:$G$22,$D48),INDEX(Avaliadores!$G$17:$G$22,$E48),INDEX(Avaliadores!$G$17:$G$22,$F48),INDEX(Avaliadores!$G$17:$G$22,$G48))</f>
        <v>5.79166666666667</v>
      </c>
      <c r="Z48" s="0" t="n">
        <f aca="false">MEDIAN(INDEX(Avaliadores!$H$17:$H$22,$B48),INDEX(Avaliadores!$H$17:$H$22,$C48),INDEX(Avaliadores!$H$17:$H$22,$D48),INDEX(Avaliadores!$H$17:$H$22,$E48),INDEX(Avaliadores!$H$17:$H$22,$F48),INDEX(Avaliadores!$H$17:$H$22,$G48))</f>
        <v>3.91666666666667</v>
      </c>
      <c r="AA48" s="0" t="n">
        <f aca="false">MEDIAN(INDEX(Avaliadores!$I$17:$I$22,$B48),INDEX(Avaliadores!$I$17:$I$22,$C48),INDEX(Avaliadores!$I$17:$I$22,$D48),INDEX(Avaliadores!$I$17:$I$22,$E48),INDEX(Avaliadores!$I$17:$I$22,$F48),INDEX(Avaliadores!$I$17:$I$22,$G48))</f>
        <v>6.41666666666667</v>
      </c>
      <c r="AB48" s="0" t="n">
        <f aca="false">IF(MAX(H48:K48)=MIN(H48:K48),0,IF($B$17="custo",(MAX(H48:K48)-H48)/(MAX(H48:K48)-MIN(H48:K48)),(H48-MIN(H48:K48))/(MAX(H48:K48)-MIN(H48:K48))))</f>
        <v>0.191311156188305</v>
      </c>
      <c r="AC48" s="0" t="n">
        <f aca="false">IF(MAX(H48:K48)=MIN(H48:K48),0,IF($B$17="custo",(MAX(H48:K48)-I48)/(MAX(H48:K48)-MIN(H48:K48)),(I48-MIN(H48:K48))/(MAX(H48:K48)-MIN(H48:K48))))</f>
        <v>0</v>
      </c>
      <c r="AD48" s="0" t="n">
        <f aca="false">IF(MAX(H48:K48)=MIN(H48:K48),0,IF($B$17="custo",(MAX(H48:K48)-J48)/(MAX(H48:K48)-MIN(H48:K48)),(J48-MIN(H48:K48))/(MAX(H48:K48)-MIN(H48:K48))))</f>
        <v>0.807044210950919</v>
      </c>
      <c r="AE48" s="0" t="n">
        <f aca="false">IF(MAX(H48:K48)=MIN(H48:K48),0,IF($B$17="custo",(MAX(H48:K48)-K48)/(MAX(H48:K48)-MIN(H48:K48)),(K48-MIN(H48:K48))/(MAX(H48:K48)-MIN(H48:K48))))</f>
        <v>1</v>
      </c>
      <c r="AF48" s="0" t="n">
        <f aca="false">IF(MAX(L48:O48)=MIN(L48:O48),0,IF($C$17="custo",(MAX(L48:O48)-L48)/(MAX(L48:O48)-MIN(L48:O48)),(L48-MIN(L48:O48))/(MAX(L48:O48)-MIN(L48:O48))))</f>
        <v>0.900757501907873</v>
      </c>
      <c r="AG48" s="0" t="n">
        <f aca="false">IF(MAX(L48:O48)=MIN(L48:O48),0,IF($C$17="custo",(MAX(L48:O48)-M48)/(MAX(L48:O48)-MIN(L48:O48)),(M48-MIN(L48:O48))/(MAX(L48:O48)-MIN(L48:O48))))</f>
        <v>0.873062252982384</v>
      </c>
      <c r="AH48" s="0" t="n">
        <f aca="false">IF(MAX(L48:O48)=MIN(L48:O48),0,IF($C$17="custo",(MAX(L48:O48)-N48)/(MAX(L48:O48)-MIN(L48:O48)),(N48-MIN(L48:O48))/(MAX(L48:O48)-MIN(L48:O48))))</f>
        <v>1</v>
      </c>
      <c r="AI48" s="0" t="n">
        <f aca="false">IF(MAX(L48:O48)=MIN(L48:O48),0,IF($C$17="custo",(MAX(L48:O48)-O48)/(MAX(L48:O48)-MIN(L48:O48)),(O48-MIN(L48:O48))/(MAX(L48:O48)-MIN(L48:O48))))</f>
        <v>0</v>
      </c>
      <c r="AJ48" s="0" t="n">
        <f aca="false">IF(MAX(P48:S48)=MIN(P48:S48),0,IF($D$17="custo",(MAX(P48:S48)-P48)/(MAX(P48:S48)-MIN(P48:S48)),(P48-MIN(P48:S48))/(MAX(P48:S48)-MIN(P48:S48))))</f>
        <v>0.236036403481924</v>
      </c>
      <c r="AK48" s="0" t="n">
        <f aca="false">IF(MAX(P48:S48)=MIN(P48:S48),0,IF($D$17="custo",(MAX(P48:S48)-Q48)/(MAX(P48:S48)-MIN(P48:S48)),(Q48-MIN(P48:S48))/(MAX(P48:S48)-MIN(P48:S48))))</f>
        <v>0</v>
      </c>
      <c r="AL48" s="0" t="n">
        <f aca="false">IF(MAX(P48:S48)=MIN(P48:S48),0,IF($D$17="custo",(MAX(P48:S48)-R48)/(MAX(P48:S48)-MIN(P48:S48)),(R48-MIN(P48:S48))/(MAX(P48:S48)-MIN(P48:S48))))</f>
        <v>0.779067220410326</v>
      </c>
      <c r="AM48" s="0" t="n">
        <f aca="false">IF(MAX(P48:S48)=MIN(P48:S48),0,IF($D$17="custo",(MAX(P48:S48)-S48)/(MAX(P48:S48)-MIN(P48:S48)),(S48-MIN(P48:S48))/(MAX(P48:S48)-MIN(P48:S48))))</f>
        <v>1</v>
      </c>
      <c r="AN48" s="0" t="n">
        <f aca="false">IF(MAX(T48:W48)=MIN(T48:W48),0,IF($E$17="custo",(MAX(T48:W48)-T48)/(MAX(T48:W48)-MIN(T48:W48)),(T48-MIN(T48:W48))/(MAX(T48:W48)-MIN(T48:W48))))</f>
        <v>0</v>
      </c>
      <c r="AO48" s="0" t="n">
        <f aca="false">IF(MAX(T48:W48)=MIN(T48:W48),0,IF($E$17="custo",(MAX(T48:W48)-U48)/(MAX(T48:W48)-MIN(T48:W48)),(U48-MIN(T48:W48))/(MAX(T48:W48)-MIN(T48:W48))))</f>
        <v>0.68</v>
      </c>
      <c r="AP48" s="0" t="n">
        <f aca="false">IF(MAX(T48:W48)=MIN(T48:W48),0,IF($E$17="custo",(MAX(T48:W48)-V48)/(MAX(T48:W48)-MIN(T48:W48)),(V48-MIN(T48:W48))/(MAX(T48:W48)-MIN(T48:W48))))</f>
        <v>0.92</v>
      </c>
      <c r="AQ48" s="0" t="n">
        <f aca="false">IF(MAX(T48:W48)=MIN(T48:W48),0,IF($E$17="custo",(MAX(T48:W48)-W48)/(MAX(T48:W48)-MIN(T48:W48)),(W48-MIN(T48:W48))/(MAX(T48:W48)-MIN(T48:W48))))</f>
        <v>1</v>
      </c>
      <c r="AR48" s="0" t="n">
        <f aca="false">IF(MAX(X48:AA48)=MIN(X48:AA48),0,IF($F$17="custo",(MAX(X48:AA48)-X48)/(MAX(X48:AA48)-MIN(X48:AA48)),(X48-MIN(X48:AA48))/(MAX(X48:AA48)-MIN(X48:AA48))))</f>
        <v>0</v>
      </c>
      <c r="AS48" s="0" t="n">
        <f aca="false">IF(MAX(X48:AA48)=MIN(X48:AA48),0,IF($F$17="custo",(MAX(X48:AA48)-Y48)/(MAX(X48:AA48)-MIN(X48:AA48)),(Y48-MIN(X48:AA48))/(MAX(X48:AA48)-MIN(X48:AA48))))</f>
        <v>0.827586206896552</v>
      </c>
      <c r="AT48" s="0" t="n">
        <f aca="false">IF(MAX(X48:AA48)=MIN(X48:AA48),0,IF($F$17="custo",(MAX(X48:AA48)-Z48)/(MAX(X48:AA48)-MIN(X48:AA48)),(Z48-MIN(X48:AA48))/(MAX(X48:AA48)-MIN(X48:AA48))))</f>
        <v>0.310344827586207</v>
      </c>
      <c r="AU48" s="0" t="n">
        <f aca="false">IF(MAX(X48:AA48)=MIN(X48:AA48),0,IF($F$17="custo",(MAX(X48:AA48)-AA48)/(MAX(X48:AA48)-MIN(X48:AA48)),(AA48-MIN(X48:AA48))/(MAX(X48:AA48)-MIN(X48:AA48))))</f>
        <v>1</v>
      </c>
      <c r="AV48" s="0" t="n">
        <f aca="false">STDEVP(AB48:AE48)</f>
        <v>0.415200034190739</v>
      </c>
      <c r="AW48" s="0" t="n">
        <f aca="false">STDEVP(AF48:AI48)</f>
        <v>0.403138551453197</v>
      </c>
      <c r="AX48" s="0" t="n">
        <f aca="false">STDEVP(AJ48:AM48)</f>
        <v>0.402336384114907</v>
      </c>
      <c r="AY48" s="0" t="n">
        <f aca="false">STDEVP(AN48:AQ48)</f>
        <v>0.393319208785943</v>
      </c>
      <c r="AZ48" s="0" t="n">
        <f aca="false">STDEVP(AR48:AU48)</f>
        <v>0.399538973319189</v>
      </c>
      <c r="BA48" s="0" t="n">
        <f aca="false">AV48*((1-IFERROR(CORREL(AB48:AE48,AF48:AI48),0))+(1-IFERROR(CORREL(AB48:AE48,AJ48:AM48),0))+(1-IFERROR(CORREL(AB48:AE48,AN48:AQ48),0))+(1-IFERROR(CORREL(AB48:AE48,AR48:AU48),0)))</f>
        <v>1.10221649252884</v>
      </c>
      <c r="BB48" s="0" t="n">
        <f aca="false">AW48*((1-IFERROR(CORREL(AF48:AI48,AB48:AE48),0))+(1-IFERROR(CORREL(AF48:AI48,AJ48:AM48),0))+(1-IFERROR(CORREL(AF48:AI48,AN48:AQ48),0))+(1-IFERROR(CORREL(AF48:AI48,AR48:AU48),0)))</f>
        <v>2.57460687126899</v>
      </c>
      <c r="BC48" s="0" t="n">
        <f aca="false">AX48*((1-IFERROR(CORREL(AJ48:AM48,AB48:AE48),0))+(1-IFERROR(CORREL(AJ48:AM48,AF48:AI48),0))+(1-IFERROR(CORREL(AJ48:AM48,AN48:AQ48),0))+(1-IFERROR(CORREL(AJ48:AM48,AR48:AU48),0)))</f>
        <v>1.09748816404274</v>
      </c>
      <c r="BD48" s="0" t="n">
        <f aca="false">AY48*((1-IFERROR(CORREL(AN48:AQ48,AB48:AE48),0))+(1-IFERROR(CORREL(AN48:AQ48,AF48:AI48),0))+(1-IFERROR(CORREL(AN48:AQ48,AJ48:AM48),0))+(1-IFERROR(CORREL(AN48:AQ48,AR48:AU48),0)))</f>
        <v>0.945792503134934</v>
      </c>
      <c r="BE48" s="0" t="n">
        <f aca="false">AZ48*((1-IFERROR(CORREL(AR48:AU48,AB48:AE48),0))+(1-IFERROR(CORREL(AR48:AU48,AF48:AI48),0))+(1-IFERROR(CORREL(AR48:AU48,AJ48:AM48),0))+(1-IFERROR(CORREL(AR48:AU48,AN48:AQ48),0)))</f>
        <v>1.3733337424949</v>
      </c>
      <c r="BF48" s="0" t="n">
        <f aca="false">IF(SUM(BA48:BE48)&gt;0,BA48/SUM(BA48:BE48),1/5)</f>
        <v>0.155385375572216</v>
      </c>
      <c r="BG48" s="0" t="n">
        <f aca="false">IF(SUM(BA48:BE48)&gt;0,BB48/SUM(BA48:BE48),1/5)</f>
        <v>0.362956150950964</v>
      </c>
      <c r="BH48" s="0" t="n">
        <f aca="false">IF(SUM(BA48:BE48)&gt;0,BC48/SUM(BA48:BE48),1/5)</f>
        <v>0.154718797724196</v>
      </c>
      <c r="BI48" s="0" t="n">
        <f aca="false">IF(SUM(BA48:BE48)&gt;0,BD48/SUM(BA48:BE48),1/5)</f>
        <v>0.13333344611441</v>
      </c>
      <c r="BJ48" s="0" t="n">
        <f aca="false">IF(SUM(BA48:BE48)&gt;0,BE48/SUM(BA48:BE48),1/5)</f>
        <v>0.193606229638215</v>
      </c>
      <c r="BK48" s="0" t="n">
        <f aca="false">BF48*AB48+BG48*AF48+BH48*AJ48+BI48*AN48+BJ48*AR48</f>
        <v>0.393181700254028</v>
      </c>
      <c r="BL48" s="0" t="n">
        <f aca="false">BF48*AC48+BG48*AG48+BH48*AK48+BI48*AO48+BJ48*AS48</f>
        <v>0.567775903458694</v>
      </c>
      <c r="BM48" s="0" t="n">
        <f aca="false">BF48*AD48+BG48*AH48+BH48*AL48+BI48*AP48+BJ48*AT48</f>
        <v>0.791646824843116</v>
      </c>
      <c r="BN48" s="0" t="n">
        <f aca="false">BF48*AE48+BG48*AI48+BH48*AM48+BI48*AQ48+BJ48*AU48</f>
        <v>0.637043849049037</v>
      </c>
      <c r="BO48" s="0" t="n">
        <f aca="false">RANK(BK48,$BK48:$BN48)</f>
        <v>4</v>
      </c>
      <c r="BP48" s="0" t="n">
        <f aca="false">RANK(BL48,$BK48:$BN48)</f>
        <v>3</v>
      </c>
      <c r="BQ48" s="0" t="n">
        <f aca="false">RANK(BM48,$BK48:$BN48)</f>
        <v>1</v>
      </c>
      <c r="BR48" s="0" t="n">
        <f aca="false">RANK(BN48,$BK48:$BN48)</f>
        <v>2</v>
      </c>
    </row>
    <row r="49" customFormat="false" ht="15" hidden="false" customHeight="false" outlineLevel="0" collapsed="false">
      <c r="A49" s="0" t="n">
        <v>26</v>
      </c>
      <c r="B49" s="0" t="n">
        <f aca="false">RANDBETWEEN(1,$B$5)</f>
        <v>5</v>
      </c>
      <c r="C49" s="0" t="n">
        <f aca="false">RANDBETWEEN(1,$B$5)</f>
        <v>6</v>
      </c>
      <c r="D49" s="0" t="n">
        <f aca="false">RANDBETWEEN(1,$B$5)</f>
        <v>4</v>
      </c>
      <c r="E49" s="0" t="n">
        <f aca="false">RANDBETWEEN(1,$B$5)</f>
        <v>5</v>
      </c>
      <c r="F49" s="0" t="n">
        <f aca="false">RANDBETWEEN(1,$B$5)</f>
        <v>4</v>
      </c>
      <c r="G49" s="0" t="n">
        <f aca="false">RANDBETWEEN(1,$B$5)</f>
        <v>6</v>
      </c>
      <c r="H49" s="0" t="n">
        <f aca="true">NORMINV(RAND(),$B$8,$B$13)</f>
        <v>51.1258311189881</v>
      </c>
      <c r="I49" s="0" t="n">
        <f aca="true">NORMINV(RAND(),$C$8,$C$13)</f>
        <v>58.2271345393558</v>
      </c>
      <c r="J49" s="0" t="n">
        <f aca="true">NORMINV(RAND(),$D$8,$D$13)</f>
        <v>13.3540635198945</v>
      </c>
      <c r="K49" s="0" t="n">
        <f aca="true">NORMINV(RAND(),$E$8,$E$13)</f>
        <v>3.28961668561818</v>
      </c>
      <c r="L49" s="0" t="n">
        <f aca="true">NORMINV(RAND(),$B$9,$B$14)</f>
        <v>47.1803721642887</v>
      </c>
      <c r="M49" s="0" t="n">
        <f aca="true">NORMINV(RAND(),$C$9,$C$14)</f>
        <v>48.2195858350244</v>
      </c>
      <c r="N49" s="0" t="n">
        <f aca="true">NORMINV(RAND(),$D$9,$D$14)</f>
        <v>34.9650119586167</v>
      </c>
      <c r="O49" s="0" t="n">
        <f aca="true">NORMINV(RAND(),$E$9,$E$14)</f>
        <v>23.9157113575033</v>
      </c>
      <c r="P49" s="0" t="n">
        <f aca="true">NORMINV(RAND(),$B$10,$B$15)</f>
        <v>24.5184731592011</v>
      </c>
      <c r="Q49" s="0" t="n">
        <f aca="true">NORMINV(RAND(),$C$10,$C$15)</f>
        <v>32.1673991351397</v>
      </c>
      <c r="R49" s="0" t="n">
        <f aca="true">NORMINV(RAND(),$D$10,$D$15)</f>
        <v>10.3228574337702</v>
      </c>
      <c r="S49" s="0" t="n">
        <f aca="true">NORMINV(RAND(),$E$10,$E$15)</f>
        <v>3.97602774708151</v>
      </c>
      <c r="T49" s="0" t="n">
        <f aca="false">MEDIAN(INDEX(Avaliadores!$B$17:$B$22,$B49),INDEX(Avaliadores!$B$17:$B$22,$C49),INDEX(Avaliadores!$B$17:$B$22,$D49),INDEX(Avaliadores!$B$17:$B$22,$E49),INDEX(Avaliadores!$B$17:$B$22,$F49),INDEX(Avaliadores!$B$17:$B$22,$G49))</f>
        <v>2.54166666666667</v>
      </c>
      <c r="U49" s="0" t="n">
        <f aca="false">MEDIAN(INDEX(Avaliadores!$C$17:$C$22,$B49),INDEX(Avaliadores!$C$17:$C$22,$C49),INDEX(Avaliadores!$C$17:$C$22,$D49),INDEX(Avaliadores!$C$17:$C$22,$E49),INDEX(Avaliadores!$C$17:$C$22,$F49),INDEX(Avaliadores!$C$17:$C$22,$G49))</f>
        <v>5.54166666666667</v>
      </c>
      <c r="V49" s="0" t="n">
        <f aca="false">MEDIAN(INDEX(Avaliadores!$D$17:$D$22,$B49),INDEX(Avaliadores!$D$17:$D$22,$C49),INDEX(Avaliadores!$D$17:$D$22,$D49),INDEX(Avaliadores!$D$17:$D$22,$E49),INDEX(Avaliadores!$D$17:$D$22,$F49),INDEX(Avaliadores!$D$17:$D$22,$G49))</f>
        <v>5.54166666666667</v>
      </c>
      <c r="W49" s="0" t="n">
        <f aca="false">MEDIAN(INDEX(Avaliadores!$E$17:$E$22,$B49),INDEX(Avaliadores!$E$17:$E$22,$C49),INDEX(Avaliadores!$E$17:$E$22,$D49),INDEX(Avaliadores!$E$17:$E$22,$E49),INDEX(Avaliadores!$E$17:$E$22,$F49),INDEX(Avaliadores!$E$17:$E$22,$G49))</f>
        <v>6.54166666666667</v>
      </c>
      <c r="X49" s="0" t="n">
        <f aca="false">MEDIAN(INDEX(Avaliadores!$F$17:$F$22,$B49),INDEX(Avaliadores!$F$17:$F$22,$C49),INDEX(Avaliadores!$F$17:$F$22,$D49),INDEX(Avaliadores!$F$17:$F$22,$E49),INDEX(Avaliadores!$F$17:$F$22,$F49),INDEX(Avaliadores!$F$17:$F$22,$G49))</f>
        <v>3.04166666666667</v>
      </c>
      <c r="Y49" s="0" t="n">
        <f aca="false">MEDIAN(INDEX(Avaliadores!$G$17:$G$22,$B49),INDEX(Avaliadores!$G$17:$G$22,$C49),INDEX(Avaliadores!$G$17:$G$22,$D49),INDEX(Avaliadores!$G$17:$G$22,$E49),INDEX(Avaliadores!$G$17:$G$22,$F49),INDEX(Avaliadores!$G$17:$G$22,$G49))</f>
        <v>4.54166666666667</v>
      </c>
      <c r="Z49" s="0" t="n">
        <f aca="false">MEDIAN(INDEX(Avaliadores!$H$17:$H$22,$B49),INDEX(Avaliadores!$H$17:$H$22,$C49),INDEX(Avaliadores!$H$17:$H$22,$D49),INDEX(Avaliadores!$H$17:$H$22,$E49),INDEX(Avaliadores!$H$17:$H$22,$F49),INDEX(Avaliadores!$H$17:$H$22,$G49))</f>
        <v>3.54166666666667</v>
      </c>
      <c r="AA49" s="0" t="n">
        <f aca="false">MEDIAN(INDEX(Avaliadores!$I$17:$I$22,$B49),INDEX(Avaliadores!$I$17:$I$22,$C49),INDEX(Avaliadores!$I$17:$I$22,$D49),INDEX(Avaliadores!$I$17:$I$22,$E49),INDEX(Avaliadores!$I$17:$I$22,$F49),INDEX(Avaliadores!$I$17:$I$22,$G49))</f>
        <v>6.54166666666667</v>
      </c>
      <c r="AB49" s="0" t="n">
        <f aca="false">IF(MAX(H49:K49)=MIN(H49:K49),0,IF($B$17="custo",(MAX(H49:K49)-H49)/(MAX(H49:K49)-MIN(H49:K49)),(H49-MIN(H49:K49))/(MAX(H49:K49)-MIN(H49:K49))))</f>
        <v>0.129261453698614</v>
      </c>
      <c r="AC49" s="0" t="n">
        <f aca="false">IF(MAX(H49:K49)=MIN(H49:K49),0,IF($B$17="custo",(MAX(H49:K49)-I49)/(MAX(H49:K49)-MIN(H49:K49)),(I49-MIN(H49:K49))/(MAX(H49:K49)-MIN(H49:K49))))</f>
        <v>0</v>
      </c>
      <c r="AD49" s="0" t="n">
        <f aca="false">IF(MAX(H49:K49)=MIN(H49:K49),0,IF($B$17="custo",(MAX(H49:K49)-J49)/(MAX(H49:K49)-MIN(H49:K49)),(J49-MIN(H49:K49))/(MAX(H49:K49)-MIN(H49:K49))))</f>
        <v>0.816801937410581</v>
      </c>
      <c r="AE49" s="0" t="n">
        <f aca="false">IF(MAX(H49:K49)=MIN(H49:K49),0,IF($B$17="custo",(MAX(H49:K49)-K49)/(MAX(H49:K49)-MIN(H49:K49)),(K49-MIN(H49:K49))/(MAX(H49:K49)-MIN(H49:K49))))</f>
        <v>1</v>
      </c>
      <c r="AF49" s="0" t="n">
        <f aca="false">IF(MAX(L49:O49)=MIN(L49:O49),0,IF($C$17="custo",(MAX(L49:O49)-L49)/(MAX(L49:O49)-MIN(L49:O49)),(L49-MIN(L49:O49))/(MAX(L49:O49)-MIN(L49:O49))))</f>
        <v>0.957240822993185</v>
      </c>
      <c r="AG49" s="0" t="n">
        <f aca="false">IF(MAX(L49:O49)=MIN(L49:O49),0,IF($C$17="custo",(MAX(L49:O49)-M49)/(MAX(L49:O49)-MIN(L49:O49)),(M49-MIN(L49:O49))/(MAX(L49:O49)-MIN(L49:O49))))</f>
        <v>1</v>
      </c>
      <c r="AH49" s="0" t="n">
        <f aca="false">IF(MAX(L49:O49)=MIN(L49:O49),0,IF($C$17="custo",(MAX(L49:O49)-N49)/(MAX(L49:O49)-MIN(L49:O49)),(N49-MIN(L49:O49))/(MAX(L49:O49)-MIN(L49:O49))))</f>
        <v>0.454631240435881</v>
      </c>
      <c r="AI49" s="0" t="n">
        <f aca="false">IF(MAX(L49:O49)=MIN(L49:O49),0,IF($C$17="custo",(MAX(L49:O49)-O49)/(MAX(L49:O49)-MIN(L49:O49)),(O49-MIN(L49:O49))/(MAX(L49:O49)-MIN(L49:O49))))</f>
        <v>0</v>
      </c>
      <c r="AJ49" s="0" t="n">
        <f aca="false">IF(MAX(P49:S49)=MIN(P49:S49),0,IF($D$17="custo",(MAX(P49:S49)-P49)/(MAX(P49:S49)-MIN(P49:S49)),(P49-MIN(P49:S49))/(MAX(P49:S49)-MIN(P49:S49))))</f>
        <v>0.271321528514879</v>
      </c>
      <c r="AK49" s="0" t="n">
        <f aca="false">IF(MAX(P49:S49)=MIN(P49:S49),0,IF($D$17="custo",(MAX(P49:S49)-Q49)/(MAX(P49:S49)-MIN(P49:S49)),(Q49-MIN(P49:S49))/(MAX(P49:S49)-MIN(P49:S49))))</f>
        <v>0</v>
      </c>
      <c r="AL49" s="0" t="n">
        <f aca="false">IF(MAX(P49:S49)=MIN(P49:S49),0,IF($D$17="custo",(MAX(P49:S49)-R49)/(MAX(P49:S49)-MIN(P49:S49)),(R49-MIN(P49:S49))/(MAX(P49:S49)-MIN(P49:S49))))</f>
        <v>0.774866231254815</v>
      </c>
      <c r="AM49" s="0" t="n">
        <f aca="false">IF(MAX(P49:S49)=MIN(P49:S49),0,IF($D$17="custo",(MAX(P49:S49)-S49)/(MAX(P49:S49)-MIN(P49:S49)),(S49-MIN(P49:S49))/(MAX(P49:S49)-MIN(P49:S49))))</f>
        <v>1</v>
      </c>
      <c r="AN49" s="0" t="n">
        <f aca="false">IF(MAX(T49:W49)=MIN(T49:W49),0,IF($E$17="custo",(MAX(T49:W49)-T49)/(MAX(T49:W49)-MIN(T49:W49)),(T49-MIN(T49:W49))/(MAX(T49:W49)-MIN(T49:W49))))</f>
        <v>0</v>
      </c>
      <c r="AO49" s="0" t="n">
        <f aca="false">IF(MAX(T49:W49)=MIN(T49:W49),0,IF($E$17="custo",(MAX(T49:W49)-U49)/(MAX(T49:W49)-MIN(T49:W49)),(U49-MIN(T49:W49))/(MAX(T49:W49)-MIN(T49:W49))))</f>
        <v>0.75</v>
      </c>
      <c r="AP49" s="0" t="n">
        <f aca="false">IF(MAX(T49:W49)=MIN(T49:W49),0,IF($E$17="custo",(MAX(T49:W49)-V49)/(MAX(T49:W49)-MIN(T49:W49)),(V49-MIN(T49:W49))/(MAX(T49:W49)-MIN(T49:W49))))</f>
        <v>0.75</v>
      </c>
      <c r="AQ49" s="0" t="n">
        <f aca="false">IF(MAX(T49:W49)=MIN(T49:W49),0,IF($E$17="custo",(MAX(T49:W49)-W49)/(MAX(T49:W49)-MIN(T49:W49)),(W49-MIN(T49:W49))/(MAX(T49:W49)-MIN(T49:W49))))</f>
        <v>1</v>
      </c>
      <c r="AR49" s="0" t="n">
        <f aca="false">IF(MAX(X49:AA49)=MIN(X49:AA49),0,IF($F$17="custo",(MAX(X49:AA49)-X49)/(MAX(X49:AA49)-MIN(X49:AA49)),(X49-MIN(X49:AA49))/(MAX(X49:AA49)-MIN(X49:AA49))))</f>
        <v>0</v>
      </c>
      <c r="AS49" s="0" t="n">
        <f aca="false">IF(MAX(X49:AA49)=MIN(X49:AA49),0,IF($F$17="custo",(MAX(X49:AA49)-Y49)/(MAX(X49:AA49)-MIN(X49:AA49)),(Y49-MIN(X49:AA49))/(MAX(X49:AA49)-MIN(X49:AA49))))</f>
        <v>0.428571428571429</v>
      </c>
      <c r="AT49" s="0" t="n">
        <f aca="false">IF(MAX(X49:AA49)=MIN(X49:AA49),0,IF($F$17="custo",(MAX(X49:AA49)-Z49)/(MAX(X49:AA49)-MIN(X49:AA49)),(Z49-MIN(X49:AA49))/(MAX(X49:AA49)-MIN(X49:AA49))))</f>
        <v>0.142857142857143</v>
      </c>
      <c r="AU49" s="0" t="n">
        <f aca="false">IF(MAX(X49:AA49)=MIN(X49:AA49),0,IF($F$17="custo",(MAX(X49:AA49)-AA49)/(MAX(X49:AA49)-MIN(X49:AA49)),(AA49-MIN(X49:AA49))/(MAX(X49:AA49)-MIN(X49:AA49))))</f>
        <v>1</v>
      </c>
      <c r="AV49" s="0" t="n">
        <f aca="false">STDEVP(AB49:AE49)</f>
        <v>0.429267762537587</v>
      </c>
      <c r="AW49" s="0" t="n">
        <f aca="false">STDEVP(AF49:AI49)</f>
        <v>0.408875850777942</v>
      </c>
      <c r="AX49" s="0" t="n">
        <f aca="false">STDEVP(AJ49:AM49)</f>
        <v>0.396015138952055</v>
      </c>
      <c r="AY49" s="0" t="n">
        <f aca="false">STDEVP(AN49:AQ49)</f>
        <v>0.375</v>
      </c>
      <c r="AZ49" s="0" t="n">
        <f aca="false">STDEVP(AR49:AU49)</f>
        <v>0.382993046241557</v>
      </c>
      <c r="BA49" s="0" t="n">
        <f aca="false">AV49*((1-IFERROR(CORREL(AB49:AE49,AF49:AI49),0))+(1-IFERROR(CORREL(AB49:AE49,AJ49:AM49),0))+(1-IFERROR(CORREL(AB49:AE49,AN49:AQ49),0))+(1-IFERROR(CORREL(AB49:AE49,AR49:AU49),0)))</f>
        <v>1.21321572565796</v>
      </c>
      <c r="BB49" s="0" t="n">
        <f aca="false">AW49*((1-IFERROR(CORREL(AF49:AI49,AB49:AE49),0))+(1-IFERROR(CORREL(AF49:AI49,AJ49:AM49),0))+(1-IFERROR(CORREL(AF49:AI49,AN49:AQ49),0))+(1-IFERROR(CORREL(AF49:AI49,AR49:AU49),0)))</f>
        <v>2.99706768898105</v>
      </c>
      <c r="BC49" s="0" t="n">
        <f aca="false">AX49*((1-IFERROR(CORREL(AJ49:AM49,AB49:AE49),0))+(1-IFERROR(CORREL(AJ49:AM49,AF49:AI49),0))+(1-IFERROR(CORREL(AJ49:AM49,AN49:AQ49),0))+(1-IFERROR(CORREL(AJ49:AM49,AR49:AU49),0)))</f>
        <v>1.1707878020042</v>
      </c>
      <c r="BD49" s="0" t="n">
        <f aca="false">AY49*((1-IFERROR(CORREL(AN49:AQ49,AB49:AE49),0))+(1-IFERROR(CORREL(AN49:AQ49,AF49:AI49),0))+(1-IFERROR(CORREL(AN49:AQ49,AJ49:AM49),0))+(1-IFERROR(CORREL(AN49:AQ49,AR49:AU49),0)))</f>
        <v>1.04158685788785</v>
      </c>
      <c r="BE49" s="0" t="n">
        <f aca="false">AZ49*((1-IFERROR(CORREL(AR49:AU49,AB49:AE49),0))+(1-IFERROR(CORREL(AR49:AU49,AF49:AI49),0))+(1-IFERROR(CORREL(AR49:AU49,AJ49:AM49),0))+(1-IFERROR(CORREL(AR49:AU49,AN49:AQ49),0)))</f>
        <v>1.11314892059508</v>
      </c>
      <c r="BF49" s="0" t="n">
        <f aca="false">IF(SUM(BA49:BE49)&gt;0,BA49/SUM(BA49:BE49),1/5)</f>
        <v>0.16099347109641</v>
      </c>
      <c r="BG49" s="0" t="n">
        <f aca="false">IF(SUM(BA49:BE49)&gt;0,BB49/SUM(BA49:BE49),1/5)</f>
        <v>0.397710250663192</v>
      </c>
      <c r="BH49" s="0" t="n">
        <f aca="false">IF(SUM(BA49:BE49)&gt;0,BC49/SUM(BA49:BE49),1/5)</f>
        <v>0.155363294569701</v>
      </c>
      <c r="BI49" s="0" t="n">
        <f aca="false">IF(SUM(BA49:BE49)&gt;0,BD49/SUM(BA49:BE49),1/5)</f>
        <v>0.138218356515965</v>
      </c>
      <c r="BJ49" s="0" t="n">
        <f aca="false">IF(SUM(BA49:BE49)&gt;0,BE49/SUM(BA49:BE49),1/5)</f>
        <v>0.147714627154732</v>
      </c>
      <c r="BK49" s="0" t="n">
        <f aca="false">BF49*AB49+BG49*AF49+BH49*AJ49+BI49*AN49+BJ49*AR49</f>
        <v>0.443668144325326</v>
      </c>
      <c r="BL49" s="0" t="n">
        <f aca="false">BF49*AC49+BG49*AG49+BH49*AK49+BI49*AO49+BJ49*AS49</f>
        <v>0.564680286830765</v>
      </c>
      <c r="BM49" s="0" t="n">
        <f aca="false">BF49*AD49+BG49*AH49+BH49*AL49+BI49*AP49+BJ49*AT49</f>
        <v>0.557462911214137</v>
      </c>
      <c r="BN49" s="0" t="n">
        <f aca="false">BF49*AE49+BG49*AI49+BH49*AM49+BI49*AQ49+BJ49*AU49</f>
        <v>0.602289749336809</v>
      </c>
      <c r="BO49" s="0" t="n">
        <f aca="false">RANK(BK49,$BK49:$BN49)</f>
        <v>4</v>
      </c>
      <c r="BP49" s="0" t="n">
        <f aca="false">RANK(BL49,$BK49:$BN49)</f>
        <v>2</v>
      </c>
      <c r="BQ49" s="0" t="n">
        <f aca="false">RANK(BM49,$BK49:$BN49)</f>
        <v>3</v>
      </c>
      <c r="BR49" s="0" t="n">
        <f aca="false">RANK(BN49,$BK49:$BN49)</f>
        <v>1</v>
      </c>
    </row>
    <row r="50" customFormat="false" ht="15" hidden="false" customHeight="false" outlineLevel="0" collapsed="false">
      <c r="A50" s="0" t="n">
        <v>27</v>
      </c>
      <c r="B50" s="0" t="n">
        <f aca="false">RANDBETWEEN(1,$B$5)</f>
        <v>5</v>
      </c>
      <c r="C50" s="0" t="n">
        <f aca="false">RANDBETWEEN(1,$B$5)</f>
        <v>3</v>
      </c>
      <c r="D50" s="0" t="n">
        <f aca="false">RANDBETWEEN(1,$B$5)</f>
        <v>2</v>
      </c>
      <c r="E50" s="0" t="n">
        <f aca="false">RANDBETWEEN(1,$B$5)</f>
        <v>6</v>
      </c>
      <c r="F50" s="0" t="n">
        <f aca="false">RANDBETWEEN(1,$B$5)</f>
        <v>4</v>
      </c>
      <c r="G50" s="0" t="n">
        <f aca="false">RANDBETWEEN(1,$B$5)</f>
        <v>2</v>
      </c>
      <c r="H50" s="0" t="n">
        <f aca="true">NORMINV(RAND(),$B$8,$B$13)</f>
        <v>46.8159689504779</v>
      </c>
      <c r="I50" s="0" t="n">
        <f aca="true">NORMINV(RAND(),$C$8,$C$13)</f>
        <v>60.4104583441692</v>
      </c>
      <c r="J50" s="0" t="n">
        <f aca="true">NORMINV(RAND(),$D$8,$D$13)</f>
        <v>15.2504739634713</v>
      </c>
      <c r="K50" s="0" t="n">
        <f aca="true">NORMINV(RAND(),$E$8,$E$13)</f>
        <v>3.16615447902973</v>
      </c>
      <c r="L50" s="0" t="n">
        <f aca="true">NORMINV(RAND(),$B$9,$B$14)</f>
        <v>43.3329396609745</v>
      </c>
      <c r="M50" s="0" t="n">
        <f aca="true">NORMINV(RAND(),$C$9,$C$14)</f>
        <v>48.6880313480054</v>
      </c>
      <c r="N50" s="0" t="n">
        <f aca="true">NORMINV(RAND(),$D$9,$D$14)</f>
        <v>46.6109491309793</v>
      </c>
      <c r="O50" s="0" t="n">
        <f aca="true">NORMINV(RAND(),$E$9,$E$14)</f>
        <v>26.1426227945755</v>
      </c>
      <c r="P50" s="0" t="n">
        <f aca="true">NORMINV(RAND(),$B$10,$B$15)</f>
        <v>23.1437264627436</v>
      </c>
      <c r="Q50" s="0" t="n">
        <f aca="true">NORMINV(RAND(),$C$10,$C$15)</f>
        <v>31.3093439085928</v>
      </c>
      <c r="R50" s="0" t="n">
        <f aca="true">NORMINV(RAND(),$D$10,$D$15)</f>
        <v>10.7825381754294</v>
      </c>
      <c r="S50" s="0" t="n">
        <f aca="true">NORMINV(RAND(),$E$10,$E$15)</f>
        <v>4.10881921630205</v>
      </c>
      <c r="T50" s="0" t="n">
        <f aca="false">MEDIAN(INDEX(Avaliadores!$B$17:$B$22,$B50),INDEX(Avaliadores!$B$17:$B$22,$C50),INDEX(Avaliadores!$B$17:$B$22,$D50),INDEX(Avaliadores!$B$17:$B$22,$E50),INDEX(Avaliadores!$B$17:$B$22,$F50),INDEX(Avaliadores!$B$17:$B$22,$G50))</f>
        <v>2.91666666666667</v>
      </c>
      <c r="U50" s="0" t="n">
        <f aca="false">MEDIAN(INDEX(Avaliadores!$C$17:$C$22,$B50),INDEX(Avaliadores!$C$17:$C$22,$C50),INDEX(Avaliadores!$C$17:$C$22,$D50),INDEX(Avaliadores!$C$17:$C$22,$E50),INDEX(Avaliadores!$C$17:$C$22,$F50),INDEX(Avaliadores!$C$17:$C$22,$G50))</f>
        <v>5.29166666666667</v>
      </c>
      <c r="V50" s="0" t="n">
        <f aca="false">MEDIAN(INDEX(Avaliadores!$D$17:$D$22,$B50),INDEX(Avaliadores!$D$17:$D$22,$C50),INDEX(Avaliadores!$D$17:$D$22,$D50),INDEX(Avaliadores!$D$17:$D$22,$E50),INDEX(Avaliadores!$D$17:$D$22,$F50),INDEX(Avaliadores!$D$17:$D$22,$G50))</f>
        <v>5.66666666666667</v>
      </c>
      <c r="W50" s="0" t="n">
        <f aca="false">MEDIAN(INDEX(Avaliadores!$E$17:$E$22,$B50),INDEX(Avaliadores!$E$17:$E$22,$C50),INDEX(Avaliadores!$E$17:$E$22,$D50),INDEX(Avaliadores!$E$17:$E$22,$E50),INDEX(Avaliadores!$E$17:$E$22,$F50),INDEX(Avaliadores!$E$17:$E$22,$G50))</f>
        <v>6.04166666666667</v>
      </c>
      <c r="X50" s="0" t="n">
        <f aca="false">MEDIAN(INDEX(Avaliadores!$F$17:$F$22,$B50),INDEX(Avaliadores!$F$17:$F$22,$C50),INDEX(Avaliadores!$F$17:$F$22,$D50),INDEX(Avaliadores!$F$17:$F$22,$E50),INDEX(Avaliadores!$F$17:$F$22,$F50),INDEX(Avaliadores!$F$17:$F$22,$G50))</f>
        <v>2.66666666666667</v>
      </c>
      <c r="Y50" s="0" t="n">
        <f aca="false">MEDIAN(INDEX(Avaliadores!$G$17:$G$22,$B50),INDEX(Avaliadores!$G$17:$G$22,$C50),INDEX(Avaliadores!$G$17:$G$22,$D50),INDEX(Avaliadores!$G$17:$G$22,$E50),INDEX(Avaliadores!$G$17:$G$22,$F50),INDEX(Avaliadores!$G$17:$G$22,$G50))</f>
        <v>5.41666666666667</v>
      </c>
      <c r="Z50" s="0" t="n">
        <f aca="false">MEDIAN(INDEX(Avaliadores!$H$17:$H$22,$B50),INDEX(Avaliadores!$H$17:$H$22,$C50),INDEX(Avaliadores!$H$17:$H$22,$D50),INDEX(Avaliadores!$H$17:$H$22,$E50),INDEX(Avaliadores!$H$17:$H$22,$F50),INDEX(Avaliadores!$H$17:$H$22,$G50))</f>
        <v>3.91666666666667</v>
      </c>
      <c r="AA50" s="0" t="n">
        <f aca="false">MEDIAN(INDEX(Avaliadores!$I$17:$I$22,$B50),INDEX(Avaliadores!$I$17:$I$22,$C50),INDEX(Avaliadores!$I$17:$I$22,$D50),INDEX(Avaliadores!$I$17:$I$22,$E50),INDEX(Avaliadores!$I$17:$I$22,$F50),INDEX(Avaliadores!$I$17:$I$22,$G50))</f>
        <v>6.29166666666667</v>
      </c>
      <c r="AB50" s="0" t="n">
        <f aca="false">IF(MAX(H50:K50)=MIN(H50:K50),0,IF($B$17="custo",(MAX(H50:K50)-H50)/(MAX(H50:K50)-MIN(H50:K50)),(H50-MIN(H50:K50))/(MAX(H50:K50)-MIN(H50:K50))))</f>
        <v>0.237481958479542</v>
      </c>
      <c r="AC50" s="0" t="n">
        <f aca="false">IF(MAX(H50:K50)=MIN(H50:K50),0,IF($B$17="custo",(MAX(H50:K50)-I50)/(MAX(H50:K50)-MIN(H50:K50)),(I50-MIN(H50:K50))/(MAX(H50:K50)-MIN(H50:K50))))</f>
        <v>0</v>
      </c>
      <c r="AD50" s="0" t="n">
        <f aca="false">IF(MAX(H50:K50)=MIN(H50:K50),0,IF($B$17="custo",(MAX(H50:K50)-J50)/(MAX(H50:K50)-MIN(H50:K50)),(J50-MIN(H50:K50))/(MAX(H50:K50)-MIN(H50:K50))))</f>
        <v>0.788899180031767</v>
      </c>
      <c r="AE50" s="0" t="n">
        <f aca="false">IF(MAX(H50:K50)=MIN(H50:K50),0,IF($B$17="custo",(MAX(H50:K50)-K50)/(MAX(H50:K50)-MIN(H50:K50)),(K50-MIN(H50:K50))/(MAX(H50:K50)-MIN(H50:K50))))</f>
        <v>1</v>
      </c>
      <c r="AF50" s="0" t="n">
        <f aca="false">IF(MAX(L50:O50)=MIN(L50:O50),0,IF($C$17="custo",(MAX(L50:O50)-L50)/(MAX(L50:O50)-MIN(L50:O50)),(L50-MIN(L50:O50))/(MAX(L50:O50)-MIN(L50:O50))))</f>
        <v>0.762475287403199</v>
      </c>
      <c r="AG50" s="0" t="n">
        <f aca="false">IF(MAX(L50:O50)=MIN(L50:O50),0,IF($C$17="custo",(MAX(L50:O50)-M50)/(MAX(L50:O50)-MIN(L50:O50)),(M50-MIN(L50:O50))/(MAX(L50:O50)-MIN(L50:O50))))</f>
        <v>1</v>
      </c>
      <c r="AH50" s="0" t="n">
        <f aca="false">IF(MAX(L50:O50)=MIN(L50:O50),0,IF($C$17="custo",(MAX(L50:O50)-N50)/(MAX(L50:O50)-MIN(L50:O50)),(N50-MIN(L50:O50))/(MAX(L50:O50)-MIN(L50:O50))))</f>
        <v>0.907871165337116</v>
      </c>
      <c r="AI50" s="0" t="n">
        <f aca="false">IF(MAX(L50:O50)=MIN(L50:O50),0,IF($C$17="custo",(MAX(L50:O50)-O50)/(MAX(L50:O50)-MIN(L50:O50)),(O50-MIN(L50:O50))/(MAX(L50:O50)-MIN(L50:O50))))</f>
        <v>0</v>
      </c>
      <c r="AJ50" s="0" t="n">
        <f aca="false">IF(MAX(P50:S50)=MIN(P50:S50),0,IF($D$17="custo",(MAX(P50:S50)-P50)/(MAX(P50:S50)-MIN(P50:S50)),(P50-MIN(P50:S50))/(MAX(P50:S50)-MIN(P50:S50))))</f>
        <v>0.300200732824965</v>
      </c>
      <c r="AK50" s="0" t="n">
        <f aca="false">IF(MAX(P50:S50)=MIN(P50:S50),0,IF($D$17="custo",(MAX(P50:S50)-Q50)/(MAX(P50:S50)-MIN(P50:S50)),(Q50-MIN(P50:S50))/(MAX(P50:S50)-MIN(P50:S50))))</f>
        <v>0</v>
      </c>
      <c r="AL50" s="0" t="n">
        <f aca="false">IF(MAX(P50:S50)=MIN(P50:S50),0,IF($D$17="custo",(MAX(P50:S50)-R50)/(MAX(P50:S50)-MIN(P50:S50)),(R50-MIN(P50:S50))/(MAX(P50:S50)-MIN(P50:S50))))</f>
        <v>0.754647418216207</v>
      </c>
      <c r="AM50" s="0" t="n">
        <f aca="false">IF(MAX(P50:S50)=MIN(P50:S50),0,IF($D$17="custo",(MAX(P50:S50)-S50)/(MAX(P50:S50)-MIN(P50:S50)),(S50-MIN(P50:S50))/(MAX(P50:S50)-MIN(P50:S50))))</f>
        <v>1</v>
      </c>
      <c r="AN50" s="0" t="n">
        <f aca="false">IF(MAX(T50:W50)=MIN(T50:W50),0,IF($E$17="custo",(MAX(T50:W50)-T50)/(MAX(T50:W50)-MIN(T50:W50)),(T50-MIN(T50:W50))/(MAX(T50:W50)-MIN(T50:W50))))</f>
        <v>0</v>
      </c>
      <c r="AO50" s="0" t="n">
        <f aca="false">IF(MAX(T50:W50)=MIN(T50:W50),0,IF($E$17="custo",(MAX(T50:W50)-U50)/(MAX(T50:W50)-MIN(T50:W50)),(U50-MIN(T50:W50))/(MAX(T50:W50)-MIN(T50:W50))))</f>
        <v>0.76</v>
      </c>
      <c r="AP50" s="0" t="n">
        <f aca="false">IF(MAX(T50:W50)=MIN(T50:W50),0,IF($E$17="custo",(MAX(T50:W50)-V50)/(MAX(T50:W50)-MIN(T50:W50)),(V50-MIN(T50:W50))/(MAX(T50:W50)-MIN(T50:W50))))</f>
        <v>0.88</v>
      </c>
      <c r="AQ50" s="0" t="n">
        <f aca="false">IF(MAX(T50:W50)=MIN(T50:W50),0,IF($E$17="custo",(MAX(T50:W50)-W50)/(MAX(T50:W50)-MIN(T50:W50)),(W50-MIN(T50:W50))/(MAX(T50:W50)-MIN(T50:W50))))</f>
        <v>1</v>
      </c>
      <c r="AR50" s="0" t="n">
        <f aca="false">IF(MAX(X50:AA50)=MIN(X50:AA50),0,IF($F$17="custo",(MAX(X50:AA50)-X50)/(MAX(X50:AA50)-MIN(X50:AA50)),(X50-MIN(X50:AA50))/(MAX(X50:AA50)-MIN(X50:AA50))))</f>
        <v>0</v>
      </c>
      <c r="AS50" s="0" t="n">
        <f aca="false">IF(MAX(X50:AA50)=MIN(X50:AA50),0,IF($F$17="custo",(MAX(X50:AA50)-Y50)/(MAX(X50:AA50)-MIN(X50:AA50)),(Y50-MIN(X50:AA50))/(MAX(X50:AA50)-MIN(X50:AA50))))</f>
        <v>0.758620689655172</v>
      </c>
      <c r="AT50" s="0" t="n">
        <f aca="false">IF(MAX(X50:AA50)=MIN(X50:AA50),0,IF($F$17="custo",(MAX(X50:AA50)-Z50)/(MAX(X50:AA50)-MIN(X50:AA50)),(Z50-MIN(X50:AA50))/(MAX(X50:AA50)-MIN(X50:AA50))))</f>
        <v>0.344827586206897</v>
      </c>
      <c r="AU50" s="0" t="n">
        <f aca="false">IF(MAX(X50:AA50)=MIN(X50:AA50),0,IF($F$17="custo",(MAX(X50:AA50)-AA50)/(MAX(X50:AA50)-MIN(X50:AA50)),(AA50-MIN(X50:AA50))/(MAX(X50:AA50)-MIN(X50:AA50))))</f>
        <v>1</v>
      </c>
      <c r="AV50" s="0" t="n">
        <f aca="false">STDEVP(AB50:AE50)</f>
        <v>0.403795885079788</v>
      </c>
      <c r="AW50" s="0" t="n">
        <f aca="false">STDEVP(AF50:AI50)</f>
        <v>0.39462357770902</v>
      </c>
      <c r="AX50" s="0" t="n">
        <f aca="false">STDEVP(AJ50:AM50)</f>
        <v>0.388591358257522</v>
      </c>
      <c r="AY50" s="0" t="n">
        <f aca="false">STDEVP(AN50:AQ50)</f>
        <v>0.390384425918863</v>
      </c>
      <c r="AZ50" s="0" t="n">
        <f aca="false">STDEVP(AR50:AU50)</f>
        <v>0.383499593440262</v>
      </c>
      <c r="BA50" s="0" t="n">
        <f aca="false">AV50*((1-IFERROR(CORREL(AB50:AE50,AF50:AI50),0))+(1-IFERROR(CORREL(AB50:AE50,AJ50:AM50),0))+(1-IFERROR(CORREL(AB50:AE50,AN50:AQ50),0))+(1-IFERROR(CORREL(AB50:AE50,AR50:AU50),0)))</f>
        <v>1.13814886177907</v>
      </c>
      <c r="BB50" s="0" t="n">
        <f aca="false">AW50*((1-IFERROR(CORREL(AF50:AI50,AB50:AE50),0))+(1-IFERROR(CORREL(AF50:AI50,AJ50:AM50),0))+(1-IFERROR(CORREL(AF50:AI50,AN50:AQ50),0))+(1-IFERROR(CORREL(AF50:AI50,AR50:AU50),0)))</f>
        <v>2.50211792691297</v>
      </c>
      <c r="BC50" s="0" t="n">
        <f aca="false">AX50*((1-IFERROR(CORREL(AJ50:AM50,AB50:AE50),0))+(1-IFERROR(CORREL(AJ50:AM50,AF50:AI50),0))+(1-IFERROR(CORREL(AJ50:AM50,AN50:AQ50),0))+(1-IFERROR(CORREL(AJ50:AM50,AR50:AU50),0)))</f>
        <v>1.14272321875315</v>
      </c>
      <c r="BD50" s="0" t="n">
        <f aca="false">AY50*((1-IFERROR(CORREL(AN50:AQ50,AB50:AE50),0))+(1-IFERROR(CORREL(AN50:AQ50,AF50:AI50),0))+(1-IFERROR(CORREL(AN50:AQ50,AJ50:AM50),0))+(1-IFERROR(CORREL(AN50:AQ50,AR50:AU50),0)))</f>
        <v>0.950911990906322</v>
      </c>
      <c r="BE50" s="0" t="n">
        <f aca="false">AZ50*((1-IFERROR(CORREL(AR50:AU50,AB50:AE50),0))+(1-IFERROR(CORREL(AR50:AU50,AF50:AI50),0))+(1-IFERROR(CORREL(AR50:AU50,AJ50:AM50),0))+(1-IFERROR(CORREL(AR50:AU50,AN50:AQ50),0)))</f>
        <v>1.18638679581529</v>
      </c>
      <c r="BF50" s="0" t="n">
        <f aca="false">IF(SUM(BA50:BE50)&gt;0,BA50/SUM(BA50:BE50),1/5)</f>
        <v>0.164465515187521</v>
      </c>
      <c r="BG50" s="0" t="n">
        <f aca="false">IF(SUM(BA50:BE50)&gt;0,BB50/SUM(BA50:BE50),1/5)</f>
        <v>0.361562645914725</v>
      </c>
      <c r="BH50" s="0" t="n">
        <f aca="false">IF(SUM(BA50:BE50)&gt;0,BC50/SUM(BA50:BE50),1/5)</f>
        <v>0.165126521846366</v>
      </c>
      <c r="BI50" s="0" t="n">
        <f aca="false">IF(SUM(BA50:BE50)&gt;0,BD50/SUM(BA50:BE50),1/5)</f>
        <v>0.137409293049715</v>
      </c>
      <c r="BJ50" s="0" t="n">
        <f aca="false">IF(SUM(BA50:BE50)&gt;0,BE50/SUM(BA50:BE50),1/5)</f>
        <v>0.171436024001673</v>
      </c>
      <c r="BK50" s="0" t="n">
        <f aca="false">BF50*AB50+BG50*AF50+BH50*AJ50+BI50*AN50+BJ50*AR50</f>
        <v>0.364311277874287</v>
      </c>
      <c r="BL50" s="0" t="n">
        <f aca="false">BF50*AC50+BG50*AG50+BH50*AK50+BI50*AO50+BJ50*AS50</f>
        <v>0.596048623392398</v>
      </c>
      <c r="BM50" s="0" t="n">
        <f aca="false">BF50*AD50+BG50*AH50+BH50*AL50+BI50*AP50+BJ50*AT50</f>
        <v>0.762647362383446</v>
      </c>
      <c r="BN50" s="0" t="n">
        <f aca="false">BF50*AE50+BG50*AI50+BH50*AM50+BI50*AQ50+BJ50*AU50</f>
        <v>0.638437354085275</v>
      </c>
      <c r="BO50" s="0" t="n">
        <f aca="false">RANK(BK50,$BK50:$BN50)</f>
        <v>4</v>
      </c>
      <c r="BP50" s="0" t="n">
        <f aca="false">RANK(BL50,$BK50:$BN50)</f>
        <v>3</v>
      </c>
      <c r="BQ50" s="0" t="n">
        <f aca="false">RANK(BM50,$BK50:$BN50)</f>
        <v>1</v>
      </c>
      <c r="BR50" s="0" t="n">
        <f aca="false">RANK(BN50,$BK50:$BN50)</f>
        <v>2</v>
      </c>
    </row>
    <row r="51" customFormat="false" ht="15" hidden="false" customHeight="false" outlineLevel="0" collapsed="false">
      <c r="A51" s="0" t="n">
        <v>28</v>
      </c>
      <c r="B51" s="0" t="n">
        <f aca="false">RANDBETWEEN(1,$B$5)</f>
        <v>4</v>
      </c>
      <c r="C51" s="0" t="n">
        <f aca="false">RANDBETWEEN(1,$B$5)</f>
        <v>3</v>
      </c>
      <c r="D51" s="0" t="n">
        <f aca="false">RANDBETWEEN(1,$B$5)</f>
        <v>2</v>
      </c>
      <c r="E51" s="0" t="n">
        <f aca="false">RANDBETWEEN(1,$B$5)</f>
        <v>4</v>
      </c>
      <c r="F51" s="0" t="n">
        <f aca="false">RANDBETWEEN(1,$B$5)</f>
        <v>4</v>
      </c>
      <c r="G51" s="0" t="n">
        <f aca="false">RANDBETWEEN(1,$B$5)</f>
        <v>3</v>
      </c>
      <c r="H51" s="0" t="n">
        <f aca="true">NORMINV(RAND(),$B$8,$B$13)</f>
        <v>48.5824105111168</v>
      </c>
      <c r="I51" s="0" t="n">
        <f aca="true">NORMINV(RAND(),$C$8,$C$13)</f>
        <v>57.3320542269528</v>
      </c>
      <c r="J51" s="0" t="n">
        <f aca="true">NORMINV(RAND(),$D$8,$D$13)</f>
        <v>13.946663735941</v>
      </c>
      <c r="K51" s="0" t="n">
        <f aca="true">NORMINV(RAND(),$E$8,$E$13)</f>
        <v>2.91395565183598</v>
      </c>
      <c r="L51" s="0" t="n">
        <f aca="true">NORMINV(RAND(),$B$9,$B$14)</f>
        <v>48.9326742630094</v>
      </c>
      <c r="M51" s="0" t="n">
        <f aca="true">NORMINV(RAND(),$C$9,$C$14)</f>
        <v>44.3988443818128</v>
      </c>
      <c r="N51" s="0" t="n">
        <f aca="true">NORMINV(RAND(),$D$9,$D$14)</f>
        <v>43.2534398140937</v>
      </c>
      <c r="O51" s="0" t="n">
        <f aca="true">NORMINV(RAND(),$E$9,$E$14)</f>
        <v>24.9778048110565</v>
      </c>
      <c r="P51" s="0" t="n">
        <f aca="true">NORMINV(RAND(),$B$10,$B$15)</f>
        <v>23.5592910566948</v>
      </c>
      <c r="Q51" s="0" t="n">
        <f aca="true">NORMINV(RAND(),$C$10,$C$15)</f>
        <v>28.633933234</v>
      </c>
      <c r="R51" s="0" t="n">
        <f aca="true">NORMINV(RAND(),$D$10,$D$15)</f>
        <v>9.89355031742153</v>
      </c>
      <c r="S51" s="0" t="n">
        <f aca="true">NORMINV(RAND(),$E$10,$E$15)</f>
        <v>3.89412134316157</v>
      </c>
      <c r="T51" s="0" t="n">
        <f aca="false">MEDIAN(INDEX(Avaliadores!$B$17:$B$22,$B51),INDEX(Avaliadores!$B$17:$B$22,$C51),INDEX(Avaliadores!$B$17:$B$22,$D51),INDEX(Avaliadores!$B$17:$B$22,$E51),INDEX(Avaliadores!$B$17:$B$22,$F51),INDEX(Avaliadores!$B$17:$B$22,$G51))</f>
        <v>3.29166666666667</v>
      </c>
      <c r="U51" s="0" t="n">
        <f aca="false">MEDIAN(INDEX(Avaliadores!$C$17:$C$22,$B51),INDEX(Avaliadores!$C$17:$C$22,$C51),INDEX(Avaliadores!$C$17:$C$22,$D51),INDEX(Avaliadores!$C$17:$C$22,$E51),INDEX(Avaliadores!$C$17:$C$22,$F51),INDEX(Avaliadores!$C$17:$C$22,$G51))</f>
        <v>5.29166666666667</v>
      </c>
      <c r="V51" s="0" t="n">
        <f aca="false">MEDIAN(INDEX(Avaliadores!$D$17:$D$22,$B51),INDEX(Avaliadores!$D$17:$D$22,$C51),INDEX(Avaliadores!$D$17:$D$22,$D51),INDEX(Avaliadores!$D$17:$D$22,$E51),INDEX(Avaliadores!$D$17:$D$22,$F51),INDEX(Avaliadores!$D$17:$D$22,$G51))</f>
        <v>5.66666666666667</v>
      </c>
      <c r="W51" s="0" t="n">
        <f aca="false">MEDIAN(INDEX(Avaliadores!$E$17:$E$22,$B51),INDEX(Avaliadores!$E$17:$E$22,$C51),INDEX(Avaliadores!$E$17:$E$22,$D51),INDEX(Avaliadores!$E$17:$E$22,$E51),INDEX(Avaliadores!$E$17:$E$22,$F51),INDEX(Avaliadores!$E$17:$E$22,$G51))</f>
        <v>6.29166666666667</v>
      </c>
      <c r="X51" s="0" t="n">
        <f aca="false">MEDIAN(INDEX(Avaliadores!$F$17:$F$22,$B51),INDEX(Avaliadores!$F$17:$F$22,$C51),INDEX(Avaliadores!$F$17:$F$22,$D51),INDEX(Avaliadores!$F$17:$F$22,$E51),INDEX(Avaliadores!$F$17:$F$22,$F51),INDEX(Avaliadores!$F$17:$F$22,$G51))</f>
        <v>3.16666666666667</v>
      </c>
      <c r="Y51" s="0" t="n">
        <f aca="false">MEDIAN(INDEX(Avaliadores!$G$17:$G$22,$B51),INDEX(Avaliadores!$G$17:$G$22,$C51),INDEX(Avaliadores!$G$17:$G$22,$D51),INDEX(Avaliadores!$G$17:$G$22,$E51),INDEX(Avaliadores!$G$17:$G$22,$F51),INDEX(Avaliadores!$G$17:$G$22,$G51))</f>
        <v>5.16666666666667</v>
      </c>
      <c r="Z51" s="0" t="n">
        <f aca="false">MEDIAN(INDEX(Avaliadores!$H$17:$H$22,$B51),INDEX(Avaliadores!$H$17:$H$22,$C51),INDEX(Avaliadores!$H$17:$H$22,$D51),INDEX(Avaliadores!$H$17:$H$22,$E51),INDEX(Avaliadores!$H$17:$H$22,$F51),INDEX(Avaliadores!$H$17:$H$22,$G51))</f>
        <v>3.66666666666667</v>
      </c>
      <c r="AA51" s="0" t="n">
        <f aca="false">MEDIAN(INDEX(Avaliadores!$I$17:$I$22,$B51),INDEX(Avaliadores!$I$17:$I$22,$C51),INDEX(Avaliadores!$I$17:$I$22,$D51),INDEX(Avaliadores!$I$17:$I$22,$E51),INDEX(Avaliadores!$I$17:$I$22,$F51),INDEX(Avaliadores!$I$17:$I$22,$G51))</f>
        <v>5.79166666666667</v>
      </c>
      <c r="AB51" s="0" t="n">
        <f aca="false">IF(MAX(H51:K51)=MIN(H51:K51),0,IF($B$17="custo",(MAX(H51:K51)-H51)/(MAX(H51:K51)-MIN(H51:K51)),(H51-MIN(H51:K51))/(MAX(H51:K51)-MIN(H51:K51))))</f>
        <v>0.16078554644386</v>
      </c>
      <c r="AC51" s="0" t="n">
        <f aca="false">IF(MAX(H51:K51)=MIN(H51:K51),0,IF($B$17="custo",(MAX(H51:K51)-I51)/(MAX(H51:K51)-MIN(H51:K51)),(I51-MIN(H51:K51))/(MAX(H51:K51)-MIN(H51:K51))))</f>
        <v>0</v>
      </c>
      <c r="AD51" s="0" t="n">
        <f aca="false">IF(MAX(H51:K51)=MIN(H51:K51),0,IF($B$17="custo",(MAX(H51:K51)-J51)/(MAX(H51:K51)-MIN(H51:K51)),(J51-MIN(H51:K51))/(MAX(H51:K51)-MIN(H51:K51))))</f>
        <v>0.797260316457477</v>
      </c>
      <c r="AE51" s="0" t="n">
        <f aca="false">IF(MAX(H51:K51)=MIN(H51:K51),0,IF($B$17="custo",(MAX(H51:K51)-K51)/(MAX(H51:K51)-MIN(H51:K51)),(K51-MIN(H51:K51))/(MAX(H51:K51)-MIN(H51:K51))))</f>
        <v>1</v>
      </c>
      <c r="AF51" s="0" t="n">
        <f aca="false">IF(MAX(L51:O51)=MIN(L51:O51),0,IF($C$17="custo",(MAX(L51:O51)-L51)/(MAX(L51:O51)-MIN(L51:O51)),(L51-MIN(L51:O51))/(MAX(L51:O51)-MIN(L51:O51))))</f>
        <v>1</v>
      </c>
      <c r="AG51" s="0" t="n">
        <f aca="false">IF(MAX(L51:O51)=MIN(L51:O51),0,IF($C$17="custo",(MAX(L51:O51)-M51)/(MAX(L51:O51)-MIN(L51:O51)),(M51-MIN(L51:O51))/(MAX(L51:O51)-MIN(L51:O51))))</f>
        <v>0.810734519330597</v>
      </c>
      <c r="AH51" s="0" t="n">
        <f aca="false">IF(MAX(L51:O51)=MIN(L51:O51),0,IF($C$17="custo",(MAX(L51:O51)-N51)/(MAX(L51:O51)-MIN(L51:O51)),(N51-MIN(L51:O51))/(MAX(L51:O51)-MIN(L51:O51))))</f>
        <v>0.762919415599123</v>
      </c>
      <c r="AI51" s="0" t="n">
        <f aca="false">IF(MAX(L51:O51)=MIN(L51:O51),0,IF($C$17="custo",(MAX(L51:O51)-O51)/(MAX(L51:O51)-MIN(L51:O51)),(O51-MIN(L51:O51))/(MAX(L51:O51)-MIN(L51:O51))))</f>
        <v>0</v>
      </c>
      <c r="AJ51" s="0" t="n">
        <f aca="false">IF(MAX(P51:S51)=MIN(P51:S51),0,IF($D$17="custo",(MAX(P51:S51)-P51)/(MAX(P51:S51)-MIN(P51:S51)),(P51-MIN(P51:S51))/(MAX(P51:S51)-MIN(P51:S51))))</f>
        <v>0.205120483522533</v>
      </c>
      <c r="AK51" s="0" t="n">
        <f aca="false">IF(MAX(P51:S51)=MIN(P51:S51),0,IF($D$17="custo",(MAX(P51:S51)-Q51)/(MAX(P51:S51)-MIN(P51:S51)),(Q51-MIN(P51:S51))/(MAX(P51:S51)-MIN(P51:S51))))</f>
        <v>0</v>
      </c>
      <c r="AL51" s="0" t="n">
        <f aca="false">IF(MAX(P51:S51)=MIN(P51:S51),0,IF($D$17="custo",(MAX(P51:S51)-R51)/(MAX(P51:S51)-MIN(P51:S51)),(R51-MIN(P51:S51))/(MAX(P51:S51)-MIN(P51:S51))))</f>
        <v>0.757499006025925</v>
      </c>
      <c r="AM51" s="0" t="n">
        <f aca="false">IF(MAX(P51:S51)=MIN(P51:S51),0,IF($D$17="custo",(MAX(P51:S51)-S51)/(MAX(P51:S51)-MIN(P51:S51)),(S51-MIN(P51:S51))/(MAX(P51:S51)-MIN(P51:S51))))</f>
        <v>1</v>
      </c>
      <c r="AN51" s="0" t="n">
        <f aca="false">IF(MAX(T51:W51)=MIN(T51:W51),0,IF($E$17="custo",(MAX(T51:W51)-T51)/(MAX(T51:W51)-MIN(T51:W51)),(T51-MIN(T51:W51))/(MAX(T51:W51)-MIN(T51:W51))))</f>
        <v>0</v>
      </c>
      <c r="AO51" s="0" t="n">
        <f aca="false">IF(MAX(T51:W51)=MIN(T51:W51),0,IF($E$17="custo",(MAX(T51:W51)-U51)/(MAX(T51:W51)-MIN(T51:W51)),(U51-MIN(T51:W51))/(MAX(T51:W51)-MIN(T51:W51))))</f>
        <v>0.666666666666667</v>
      </c>
      <c r="AP51" s="0" t="n">
        <f aca="false">IF(MAX(T51:W51)=MIN(T51:W51),0,IF($E$17="custo",(MAX(T51:W51)-V51)/(MAX(T51:W51)-MIN(T51:W51)),(V51-MIN(T51:W51))/(MAX(T51:W51)-MIN(T51:W51))))</f>
        <v>0.791666666666667</v>
      </c>
      <c r="AQ51" s="0" t="n">
        <f aca="false">IF(MAX(T51:W51)=MIN(T51:W51),0,IF($E$17="custo",(MAX(T51:W51)-W51)/(MAX(T51:W51)-MIN(T51:W51)),(W51-MIN(T51:W51))/(MAX(T51:W51)-MIN(T51:W51))))</f>
        <v>1</v>
      </c>
      <c r="AR51" s="0" t="n">
        <f aca="false">IF(MAX(X51:AA51)=MIN(X51:AA51),0,IF($F$17="custo",(MAX(X51:AA51)-X51)/(MAX(X51:AA51)-MIN(X51:AA51)),(X51-MIN(X51:AA51))/(MAX(X51:AA51)-MIN(X51:AA51))))</f>
        <v>0</v>
      </c>
      <c r="AS51" s="0" t="n">
        <f aca="false">IF(MAX(X51:AA51)=MIN(X51:AA51),0,IF($F$17="custo",(MAX(X51:AA51)-Y51)/(MAX(X51:AA51)-MIN(X51:AA51)),(Y51-MIN(X51:AA51))/(MAX(X51:AA51)-MIN(X51:AA51))))</f>
        <v>0.761904761904762</v>
      </c>
      <c r="AT51" s="0" t="n">
        <f aca="false">IF(MAX(X51:AA51)=MIN(X51:AA51),0,IF($F$17="custo",(MAX(X51:AA51)-Z51)/(MAX(X51:AA51)-MIN(X51:AA51)),(Z51-MIN(X51:AA51))/(MAX(X51:AA51)-MIN(X51:AA51))))</f>
        <v>0.19047619047619</v>
      </c>
      <c r="AU51" s="0" t="n">
        <f aca="false">IF(MAX(X51:AA51)=MIN(X51:AA51),0,IF($F$17="custo",(MAX(X51:AA51)-AA51)/(MAX(X51:AA51)-MIN(X51:AA51)),(AA51-MIN(X51:AA51))/(MAX(X51:AA51)-MIN(X51:AA51))))</f>
        <v>1</v>
      </c>
      <c r="AV51" s="0" t="n">
        <f aca="false">STDEVP(AB51:AE51)</f>
        <v>0.419222525586611</v>
      </c>
      <c r="AW51" s="0" t="n">
        <f aca="false">STDEVP(AF51:AI51)</f>
        <v>0.381907335402684</v>
      </c>
      <c r="AX51" s="0" t="n">
        <f aca="false">STDEVP(AJ51:AM51)</f>
        <v>0.404014338143438</v>
      </c>
      <c r="AY51" s="0" t="n">
        <f aca="false">STDEVP(AN51:AQ51)</f>
        <v>0.374275921317118</v>
      </c>
      <c r="AZ51" s="0" t="n">
        <f aca="false">STDEVP(AR51:AU51)</f>
        <v>0.407379491244492</v>
      </c>
      <c r="BA51" s="0" t="n">
        <f aca="false">AV51*((1-IFERROR(CORREL(AB51:AE51,AF51:AI51),0))+(1-IFERROR(CORREL(AB51:AE51,AJ51:AM51),0))+(1-IFERROR(CORREL(AB51:AE51,AN51:AQ51),0))+(1-IFERROR(CORREL(AB51:AE51,AR51:AU51),0)))</f>
        <v>1.1736500734219</v>
      </c>
      <c r="BB51" s="0" t="n">
        <f aca="false">AW51*((1-IFERROR(CORREL(AF51:AI51,AB51:AE51),0))+(1-IFERROR(CORREL(AF51:AI51,AJ51:AM51),0))+(1-IFERROR(CORREL(AF51:AI51,AN51:AQ51),0))+(1-IFERROR(CORREL(AF51:AI51,AR51:AU51),0)))</f>
        <v>2.71189165855265</v>
      </c>
      <c r="BC51" s="0" t="n">
        <f aca="false">AX51*((1-IFERROR(CORREL(AJ51:AM51,AB51:AE51),0))+(1-IFERROR(CORREL(AJ51:AM51,AF51:AI51),0))+(1-IFERROR(CORREL(AJ51:AM51,AN51:AQ51),0))+(1-IFERROR(CORREL(AJ51:AM51,AR51:AU51),0)))</f>
        <v>1.14967876397353</v>
      </c>
      <c r="BD51" s="0" t="n">
        <f aca="false">AY51*((1-IFERROR(CORREL(AN51:AQ51,AB51:AE51),0))+(1-IFERROR(CORREL(AN51:AQ51,AF51:AI51),0))+(1-IFERROR(CORREL(AN51:AQ51,AJ51:AM51),0))+(1-IFERROR(CORREL(AN51:AQ51,AR51:AU51),0)))</f>
        <v>1.00316835826688</v>
      </c>
      <c r="BE51" s="0" t="n">
        <f aca="false">AZ51*((1-IFERROR(CORREL(AR51:AU51,AB51:AE51),0))+(1-IFERROR(CORREL(AR51:AU51,AF51:AI51),0))+(1-IFERROR(CORREL(AR51:AU51,AJ51:AM51),0))+(1-IFERROR(CORREL(AR51:AU51,AN51:AQ51),0)))</f>
        <v>1.41359628562112</v>
      </c>
      <c r="BF51" s="0" t="n">
        <f aca="false">IF(SUM(BA51:BE51)&gt;0,BA51/SUM(BA51:BE51),1/5)</f>
        <v>0.157494956229571</v>
      </c>
      <c r="BG51" s="0" t="n">
        <f aca="false">IF(SUM(BA51:BE51)&gt;0,BB51/SUM(BA51:BE51),1/5)</f>
        <v>0.363915333654611</v>
      </c>
      <c r="BH51" s="0" t="n">
        <f aca="false">IF(SUM(BA51:BE51)&gt;0,BC51/SUM(BA51:BE51),1/5)</f>
        <v>0.154278187945879</v>
      </c>
      <c r="BI51" s="0" t="n">
        <f aca="false">IF(SUM(BA51:BE51)&gt;0,BD51/SUM(BA51:BE51),1/5)</f>
        <v>0.134617600470544</v>
      </c>
      <c r="BJ51" s="0" t="n">
        <f aca="false">IF(SUM(BA51:BE51)&gt;0,BE51/SUM(BA51:BE51),1/5)</f>
        <v>0.189693921699395</v>
      </c>
      <c r="BK51" s="0" t="n">
        <f aca="false">BF51*AB51+BG51*AF51+BH51*AJ51+BI51*AN51+BJ51*AR51</f>
        <v>0.420883862762573</v>
      </c>
      <c r="BL51" s="0" t="n">
        <f aca="false">BF51*AC51+BG51*AG51+BH51*AK51+BI51*AO51+BJ51*AS51</f>
        <v>0.529312492335025</v>
      </c>
      <c r="BM51" s="0" t="n">
        <f aca="false">BF51*AD51+BG51*AH51+BH51*AL51+BI51*AP51+BJ51*AT51</f>
        <v>0.662772568944835</v>
      </c>
      <c r="BN51" s="0" t="n">
        <f aca="false">BF51*AE51+BG51*AI51+BH51*AM51+BI51*AQ51+BJ51*AU51</f>
        <v>0.636084666345389</v>
      </c>
      <c r="BO51" s="0" t="n">
        <f aca="false">RANK(BK51,$BK51:$BN51)</f>
        <v>4</v>
      </c>
      <c r="BP51" s="0" t="n">
        <f aca="false">RANK(BL51,$BK51:$BN51)</f>
        <v>3</v>
      </c>
      <c r="BQ51" s="0" t="n">
        <f aca="false">RANK(BM51,$BK51:$BN51)</f>
        <v>1</v>
      </c>
      <c r="BR51" s="0" t="n">
        <f aca="false">RANK(BN51,$BK51:$BN51)</f>
        <v>2</v>
      </c>
    </row>
    <row r="52" customFormat="false" ht="15" hidden="false" customHeight="false" outlineLevel="0" collapsed="false">
      <c r="A52" s="0" t="n">
        <v>29</v>
      </c>
      <c r="B52" s="0" t="n">
        <f aca="false">RANDBETWEEN(1,$B$5)</f>
        <v>5</v>
      </c>
      <c r="C52" s="0" t="n">
        <f aca="false">RANDBETWEEN(1,$B$5)</f>
        <v>3</v>
      </c>
      <c r="D52" s="0" t="n">
        <f aca="false">RANDBETWEEN(1,$B$5)</f>
        <v>2</v>
      </c>
      <c r="E52" s="0" t="n">
        <f aca="false">RANDBETWEEN(1,$B$5)</f>
        <v>3</v>
      </c>
      <c r="F52" s="0" t="n">
        <f aca="false">RANDBETWEEN(1,$B$5)</f>
        <v>1</v>
      </c>
      <c r="G52" s="0" t="n">
        <f aca="false">RANDBETWEEN(1,$B$5)</f>
        <v>6</v>
      </c>
      <c r="H52" s="0" t="n">
        <f aca="true">NORMINV(RAND(),$B$8,$B$13)</f>
        <v>46.8646306349409</v>
      </c>
      <c r="I52" s="0" t="n">
        <f aca="true">NORMINV(RAND(),$C$8,$C$13)</f>
        <v>64.0107085470392</v>
      </c>
      <c r="J52" s="0" t="n">
        <f aca="true">NORMINV(RAND(),$D$8,$D$13)</f>
        <v>15.9995985318599</v>
      </c>
      <c r="K52" s="0" t="n">
        <f aca="true">NORMINV(RAND(),$E$8,$E$13)</f>
        <v>2.82194428338684</v>
      </c>
      <c r="L52" s="0" t="n">
        <f aca="true">NORMINV(RAND(),$B$9,$B$14)</f>
        <v>47.2699919112484</v>
      </c>
      <c r="M52" s="0" t="n">
        <f aca="true">NORMINV(RAND(),$C$9,$C$14)</f>
        <v>48.7416994800123</v>
      </c>
      <c r="N52" s="0" t="n">
        <f aca="true">NORMINV(RAND(),$D$9,$D$14)</f>
        <v>43.6044546508799</v>
      </c>
      <c r="O52" s="0" t="n">
        <f aca="true">NORMINV(RAND(),$E$9,$E$14)</f>
        <v>28.9480852679853</v>
      </c>
      <c r="P52" s="0" t="n">
        <f aca="true">NORMINV(RAND(),$B$10,$B$15)</f>
        <v>23.9310092910961</v>
      </c>
      <c r="Q52" s="0" t="n">
        <f aca="true">NORMINV(RAND(),$C$10,$C$15)</f>
        <v>29.8942483220832</v>
      </c>
      <c r="R52" s="0" t="n">
        <f aca="true">NORMINV(RAND(),$D$10,$D$15)</f>
        <v>10.691519856015</v>
      </c>
      <c r="S52" s="0" t="n">
        <f aca="true">NORMINV(RAND(),$E$10,$E$15)</f>
        <v>4.19888475113856</v>
      </c>
      <c r="T52" s="0" t="n">
        <f aca="false">MEDIAN(INDEX(Avaliadores!$B$17:$B$22,$B52),INDEX(Avaliadores!$B$17:$B$22,$C52),INDEX(Avaliadores!$B$17:$B$22,$D52),INDEX(Avaliadores!$B$17:$B$22,$E52),INDEX(Avaliadores!$B$17:$B$22,$F52),INDEX(Avaliadores!$B$17:$B$22,$G52))</f>
        <v>2.66666666666667</v>
      </c>
      <c r="U52" s="0" t="n">
        <f aca="false">MEDIAN(INDEX(Avaliadores!$C$17:$C$22,$B52),INDEX(Avaliadores!$C$17:$C$22,$C52),INDEX(Avaliadores!$C$17:$C$22,$D52),INDEX(Avaliadores!$C$17:$C$22,$E52),INDEX(Avaliadores!$C$17:$C$22,$F52),INDEX(Avaliadores!$C$17:$C$22,$G52))</f>
        <v>4.91666666666667</v>
      </c>
      <c r="V52" s="0" t="n">
        <f aca="false">MEDIAN(INDEX(Avaliadores!$D$17:$D$22,$B52),INDEX(Avaliadores!$D$17:$D$22,$C52),INDEX(Avaliadores!$D$17:$D$22,$D52),INDEX(Avaliadores!$D$17:$D$22,$E52),INDEX(Avaliadores!$D$17:$D$22,$F52),INDEX(Avaliadores!$D$17:$D$22,$G52))</f>
        <v>5.79166666666667</v>
      </c>
      <c r="W52" s="0" t="n">
        <f aca="false">MEDIAN(INDEX(Avaliadores!$E$17:$E$22,$B52),INDEX(Avaliadores!$E$17:$E$22,$C52),INDEX(Avaliadores!$E$17:$E$22,$D52),INDEX(Avaliadores!$E$17:$E$22,$E52),INDEX(Avaliadores!$E$17:$E$22,$F52),INDEX(Avaliadores!$E$17:$E$22,$G52))</f>
        <v>6.04166666666667</v>
      </c>
      <c r="X52" s="0" t="n">
        <f aca="false">MEDIAN(INDEX(Avaliadores!$F$17:$F$22,$B52),INDEX(Avaliadores!$F$17:$F$22,$C52),INDEX(Avaliadores!$F$17:$F$22,$D52),INDEX(Avaliadores!$F$17:$F$22,$E52),INDEX(Avaliadores!$F$17:$F$22,$F52),INDEX(Avaliadores!$F$17:$F$22,$G52))</f>
        <v>2.66666666666667</v>
      </c>
      <c r="Y52" s="0" t="n">
        <f aca="false">MEDIAN(INDEX(Avaliadores!$G$17:$G$22,$B52),INDEX(Avaliadores!$G$17:$G$22,$C52),INDEX(Avaliadores!$G$17:$G$22,$D52),INDEX(Avaliadores!$G$17:$G$22,$E52),INDEX(Avaliadores!$G$17:$G$22,$F52),INDEX(Avaliadores!$G$17:$G$22,$G52))</f>
        <v>5.41666666666667</v>
      </c>
      <c r="Z52" s="0" t="n">
        <f aca="false">MEDIAN(INDEX(Avaliadores!$H$17:$H$22,$B52),INDEX(Avaliadores!$H$17:$H$22,$C52),INDEX(Avaliadores!$H$17:$H$22,$D52),INDEX(Avaliadores!$H$17:$H$22,$E52),INDEX(Avaliadores!$H$17:$H$22,$F52),INDEX(Avaliadores!$H$17:$H$22,$G52))</f>
        <v>3.91666666666667</v>
      </c>
      <c r="AA52" s="0" t="n">
        <f aca="false">MEDIAN(INDEX(Avaliadores!$I$17:$I$22,$B52),INDEX(Avaliadores!$I$17:$I$22,$C52),INDEX(Avaliadores!$I$17:$I$22,$D52),INDEX(Avaliadores!$I$17:$I$22,$E52),INDEX(Avaliadores!$I$17:$I$22,$F52),INDEX(Avaliadores!$I$17:$I$22,$G52))</f>
        <v>6.79166666666667</v>
      </c>
      <c r="AB52" s="0" t="n">
        <f aca="false">IF(MAX(H52:K52)=MIN(H52:K52),0,IF($B$17="custo",(MAX(H52:K52)-H52)/(MAX(H52:K52)-MIN(H52:K52)),(H52-MIN(H52:K52))/(MAX(H52:K52)-MIN(H52:K52))))</f>
        <v>0.280216116772986</v>
      </c>
      <c r="AC52" s="0" t="n">
        <f aca="false">IF(MAX(H52:K52)=MIN(H52:K52),0,IF($B$17="custo",(MAX(H52:K52)-I52)/(MAX(H52:K52)-MIN(H52:K52)),(I52-MIN(H52:K52))/(MAX(H52:K52)-MIN(H52:K52))))</f>
        <v>0</v>
      </c>
      <c r="AD52" s="0" t="n">
        <f aca="false">IF(MAX(H52:K52)=MIN(H52:K52),0,IF($B$17="custo",(MAX(H52:K52)-J52)/(MAX(H52:K52)-MIN(H52:K52)),(J52-MIN(H52:K52))/(MAX(H52:K52)-MIN(H52:K52))))</f>
        <v>0.784639313981032</v>
      </c>
      <c r="AE52" s="0" t="n">
        <f aca="false">IF(MAX(H52:K52)=MIN(H52:K52),0,IF($B$17="custo",(MAX(H52:K52)-K52)/(MAX(H52:K52)-MIN(H52:K52)),(K52-MIN(H52:K52))/(MAX(H52:K52)-MIN(H52:K52))))</f>
        <v>1</v>
      </c>
      <c r="AF52" s="0" t="n">
        <f aca="false">IF(MAX(L52:O52)=MIN(L52:O52),0,IF($C$17="custo",(MAX(L52:O52)-L52)/(MAX(L52:O52)-MIN(L52:O52)),(L52-MIN(L52:O52))/(MAX(L52:O52)-MIN(L52:O52))))</f>
        <v>0.925647355101544</v>
      </c>
      <c r="AG52" s="0" t="n">
        <f aca="false">IF(MAX(L52:O52)=MIN(L52:O52),0,IF($C$17="custo",(MAX(L52:O52)-M52)/(MAX(L52:O52)-MIN(L52:O52)),(M52-MIN(L52:O52))/(MAX(L52:O52)-MIN(L52:O52))))</f>
        <v>1</v>
      </c>
      <c r="AH52" s="0" t="n">
        <f aca="false">IF(MAX(L52:O52)=MIN(L52:O52),0,IF($C$17="custo",(MAX(L52:O52)-N52)/(MAX(L52:O52)-MIN(L52:O52)),(N52-MIN(L52:O52))/(MAX(L52:O52)-MIN(L52:O52))))</f>
        <v>0.740459484856946</v>
      </c>
      <c r="AI52" s="0" t="n">
        <f aca="false">IF(MAX(L52:O52)=MIN(L52:O52),0,IF($C$17="custo",(MAX(L52:O52)-O52)/(MAX(L52:O52)-MIN(L52:O52)),(O52-MIN(L52:O52))/(MAX(L52:O52)-MIN(L52:O52))))</f>
        <v>0</v>
      </c>
      <c r="AJ52" s="0" t="n">
        <f aca="false">IF(MAX(P52:S52)=MIN(P52:S52),0,IF($D$17="custo",(MAX(P52:S52)-P52)/(MAX(P52:S52)-MIN(P52:S52)),(P52-MIN(P52:S52))/(MAX(P52:S52)-MIN(P52:S52))))</f>
        <v>0.232074514708563</v>
      </c>
      <c r="AK52" s="0" t="n">
        <f aca="false">IF(MAX(P52:S52)=MIN(P52:S52),0,IF($D$17="custo",(MAX(P52:S52)-Q52)/(MAX(P52:S52)-MIN(P52:S52)),(Q52-MIN(P52:S52))/(MAX(P52:S52)-MIN(P52:S52))))</f>
        <v>0</v>
      </c>
      <c r="AL52" s="0" t="n">
        <f aca="false">IF(MAX(P52:S52)=MIN(P52:S52),0,IF($D$17="custo",(MAX(P52:S52)-R52)/(MAX(P52:S52)-MIN(P52:S52)),(R52-MIN(P52:S52))/(MAX(P52:S52)-MIN(P52:S52))))</f>
        <v>0.747322699406438</v>
      </c>
      <c r="AM52" s="0" t="n">
        <f aca="false">IF(MAX(P52:S52)=MIN(P52:S52),0,IF($D$17="custo",(MAX(P52:S52)-S52)/(MAX(P52:S52)-MIN(P52:S52)),(S52-MIN(P52:S52))/(MAX(P52:S52)-MIN(P52:S52))))</f>
        <v>1</v>
      </c>
      <c r="AN52" s="0" t="n">
        <f aca="false">IF(MAX(T52:W52)=MIN(T52:W52),0,IF($E$17="custo",(MAX(T52:W52)-T52)/(MAX(T52:W52)-MIN(T52:W52)),(T52-MIN(T52:W52))/(MAX(T52:W52)-MIN(T52:W52))))</f>
        <v>0</v>
      </c>
      <c r="AO52" s="0" t="n">
        <f aca="false">IF(MAX(T52:W52)=MIN(T52:W52),0,IF($E$17="custo",(MAX(T52:W52)-U52)/(MAX(T52:W52)-MIN(T52:W52)),(U52-MIN(T52:W52))/(MAX(T52:W52)-MIN(T52:W52))))</f>
        <v>0.666666666666667</v>
      </c>
      <c r="AP52" s="0" t="n">
        <f aca="false">IF(MAX(T52:W52)=MIN(T52:W52),0,IF($E$17="custo",(MAX(T52:W52)-V52)/(MAX(T52:W52)-MIN(T52:W52)),(V52-MIN(T52:W52))/(MAX(T52:W52)-MIN(T52:W52))))</f>
        <v>0.925925925925926</v>
      </c>
      <c r="AQ52" s="0" t="n">
        <f aca="false">IF(MAX(T52:W52)=MIN(T52:W52),0,IF($E$17="custo",(MAX(T52:W52)-W52)/(MAX(T52:W52)-MIN(T52:W52)),(W52-MIN(T52:W52))/(MAX(T52:W52)-MIN(T52:W52))))</f>
        <v>1</v>
      </c>
      <c r="AR52" s="0" t="n">
        <f aca="false">IF(MAX(X52:AA52)=MIN(X52:AA52),0,IF($F$17="custo",(MAX(X52:AA52)-X52)/(MAX(X52:AA52)-MIN(X52:AA52)),(X52-MIN(X52:AA52))/(MAX(X52:AA52)-MIN(X52:AA52))))</f>
        <v>0</v>
      </c>
      <c r="AS52" s="0" t="n">
        <f aca="false">IF(MAX(X52:AA52)=MIN(X52:AA52),0,IF($F$17="custo",(MAX(X52:AA52)-Y52)/(MAX(X52:AA52)-MIN(X52:AA52)),(Y52-MIN(X52:AA52))/(MAX(X52:AA52)-MIN(X52:AA52))))</f>
        <v>0.666666666666667</v>
      </c>
      <c r="AT52" s="0" t="n">
        <f aca="false">IF(MAX(X52:AA52)=MIN(X52:AA52),0,IF($F$17="custo",(MAX(X52:AA52)-Z52)/(MAX(X52:AA52)-MIN(X52:AA52)),(Z52-MIN(X52:AA52))/(MAX(X52:AA52)-MIN(X52:AA52))))</f>
        <v>0.303030303030303</v>
      </c>
      <c r="AU52" s="0" t="n">
        <f aca="false">IF(MAX(X52:AA52)=MIN(X52:AA52),0,IF($F$17="custo",(MAX(X52:AA52)-AA52)/(MAX(X52:AA52)-MIN(X52:AA52)),(AA52-MIN(X52:AA52))/(MAX(X52:AA52)-MIN(X52:AA52))))</f>
        <v>1</v>
      </c>
      <c r="AV52" s="0" t="n">
        <f aca="false">STDEVP(AB52:AE52)</f>
        <v>0.39631834983551</v>
      </c>
      <c r="AW52" s="0" t="n">
        <f aca="false">STDEVP(AF52:AI52)</f>
        <v>0.396254922430857</v>
      </c>
      <c r="AX52" s="0" t="n">
        <f aca="false">STDEVP(AJ52:AM52)</f>
        <v>0.397758238322534</v>
      </c>
      <c r="AY52" s="0" t="n">
        <f aca="false">STDEVP(AN52:AQ52)</f>
        <v>0.394144382477644</v>
      </c>
      <c r="AZ52" s="0" t="n">
        <f aca="false">STDEVP(AR52:AU52)</f>
        <v>0.376279573884474</v>
      </c>
      <c r="BA52" s="0" t="n">
        <f aca="false">AV52*((1-IFERROR(CORREL(AB52:AE52,AF52:AI52),0))+(1-IFERROR(CORREL(AB52:AE52,AJ52:AM52),0))+(1-IFERROR(CORREL(AB52:AE52,AN52:AQ52),0))+(1-IFERROR(CORREL(AB52:AE52,AR52:AU52),0)))</f>
        <v>1.13460913715662</v>
      </c>
      <c r="BB52" s="0" t="n">
        <f aca="false">AW52*((1-IFERROR(CORREL(AF52:AI52,AB52:AE52),0))+(1-IFERROR(CORREL(AF52:AI52,AJ52:AM52),0))+(1-IFERROR(CORREL(AF52:AI52,AN52:AQ52),0))+(1-IFERROR(CORREL(AF52:AI52,AR52:AU52),0)))</f>
        <v>2.7880608335206</v>
      </c>
      <c r="BC52" s="0" t="n">
        <f aca="false">AX52*((1-IFERROR(CORREL(AJ52:AM52,AB52:AE52),0))+(1-IFERROR(CORREL(AJ52:AM52,AF52:AI52),0))+(1-IFERROR(CORREL(AJ52:AM52,AN52:AQ52),0))+(1-IFERROR(CORREL(AJ52:AM52,AR52:AU52),0)))</f>
        <v>1.11487910887034</v>
      </c>
      <c r="BD52" s="0" t="n">
        <f aca="false">AY52*((1-IFERROR(CORREL(AN52:AQ52,AB52:AE52),0))+(1-IFERROR(CORREL(AN52:AQ52,AF52:AI52),0))+(1-IFERROR(CORREL(AN52:AQ52,AJ52:AM52),0))+(1-IFERROR(CORREL(AN52:AQ52,AR52:AU52),0)))</f>
        <v>1.0137954455943</v>
      </c>
      <c r="BE52" s="0" t="n">
        <f aca="false">AZ52*((1-IFERROR(CORREL(AR52:AU52,AB52:AE52),0))+(1-IFERROR(CORREL(AR52:AU52,AF52:AI52),0))+(1-IFERROR(CORREL(AR52:AU52,AJ52:AM52),0))+(1-IFERROR(CORREL(AR52:AU52,AN52:AQ52),0)))</f>
        <v>1.18920915411044</v>
      </c>
      <c r="BF52" s="0" t="n">
        <f aca="false">IF(SUM(BA52:BE52)&gt;0,BA52/SUM(BA52:BE52),1/5)</f>
        <v>0.156701985430731</v>
      </c>
      <c r="BG52" s="0" t="n">
        <f aca="false">IF(SUM(BA52:BE52)&gt;0,BB52/SUM(BA52:BE52),1/5)</f>
        <v>0.385061827731455</v>
      </c>
      <c r="BH52" s="0" t="n">
        <f aca="false">IF(SUM(BA52:BE52)&gt;0,BC52/SUM(BA52:BE52),1/5)</f>
        <v>0.153977051791635</v>
      </c>
      <c r="BI52" s="0" t="n">
        <f aca="false">IF(SUM(BA52:BE52)&gt;0,BD52/SUM(BA52:BE52),1/5)</f>
        <v>0.140016287497366</v>
      </c>
      <c r="BJ52" s="0" t="n">
        <f aca="false">IF(SUM(BA52:BE52)&gt;0,BE52/SUM(BA52:BE52),1/5)</f>
        <v>0.164242847548814</v>
      </c>
      <c r="BK52" s="0" t="n">
        <f aca="false">BF52*AB52+BG52*AF52+BH52*AJ52+BI52*AN52+BJ52*AR52</f>
        <v>0.436076033809003</v>
      </c>
      <c r="BL52" s="0" t="n">
        <f aca="false">BF52*AC52+BG52*AG52+BH52*AK52+BI52*AO52+BJ52*AS52</f>
        <v>0.587901251095575</v>
      </c>
      <c r="BM52" s="0" t="n">
        <f aca="false">BF52*AD52+BG52*AH52+BH52*AL52+BI52*AP52+BJ52*AT52</f>
        <v>0.702563037448497</v>
      </c>
      <c r="BN52" s="0" t="n">
        <f aca="false">BF52*AE52+BG52*AI52+BH52*AM52+BI52*AQ52+BJ52*AU52</f>
        <v>0.614938172268545</v>
      </c>
      <c r="BO52" s="0" t="n">
        <f aca="false">RANK(BK52,$BK52:$BN52)</f>
        <v>4</v>
      </c>
      <c r="BP52" s="0" t="n">
        <f aca="false">RANK(BL52,$BK52:$BN52)</f>
        <v>3</v>
      </c>
      <c r="BQ52" s="0" t="n">
        <f aca="false">RANK(BM52,$BK52:$BN52)</f>
        <v>1</v>
      </c>
      <c r="BR52" s="0" t="n">
        <f aca="false">RANK(BN52,$BK52:$BN52)</f>
        <v>2</v>
      </c>
    </row>
    <row r="53" customFormat="false" ht="15" hidden="false" customHeight="false" outlineLevel="0" collapsed="false">
      <c r="A53" s="0" t="n">
        <v>30</v>
      </c>
      <c r="B53" s="0" t="n">
        <f aca="false">RANDBETWEEN(1,$B$5)</f>
        <v>5</v>
      </c>
      <c r="C53" s="0" t="n">
        <f aca="false">RANDBETWEEN(1,$B$5)</f>
        <v>3</v>
      </c>
      <c r="D53" s="0" t="n">
        <f aca="false">RANDBETWEEN(1,$B$5)</f>
        <v>6</v>
      </c>
      <c r="E53" s="0" t="n">
        <f aca="false">RANDBETWEEN(1,$B$5)</f>
        <v>4</v>
      </c>
      <c r="F53" s="0" t="n">
        <f aca="false">RANDBETWEEN(1,$B$5)</f>
        <v>5</v>
      </c>
      <c r="G53" s="0" t="n">
        <f aca="false">RANDBETWEEN(1,$B$5)</f>
        <v>1</v>
      </c>
      <c r="H53" s="0" t="n">
        <f aca="true">NORMINV(RAND(),$B$8,$B$13)</f>
        <v>49.8087213805309</v>
      </c>
      <c r="I53" s="0" t="n">
        <f aca="true">NORMINV(RAND(),$C$8,$C$13)</f>
        <v>73.3324653138732</v>
      </c>
      <c r="J53" s="0" t="n">
        <f aca="true">NORMINV(RAND(),$D$8,$D$13)</f>
        <v>14.8170321408261</v>
      </c>
      <c r="K53" s="0" t="n">
        <f aca="true">NORMINV(RAND(),$E$8,$E$13)</f>
        <v>3.28113349402563</v>
      </c>
      <c r="L53" s="0" t="n">
        <f aca="true">NORMINV(RAND(),$B$9,$B$14)</f>
        <v>48.7616595098252</v>
      </c>
      <c r="M53" s="0" t="n">
        <f aca="true">NORMINV(RAND(),$C$9,$C$14)</f>
        <v>51.4120139525899</v>
      </c>
      <c r="N53" s="0" t="n">
        <f aca="true">NORMINV(RAND(),$D$9,$D$14)</f>
        <v>45.3003130671271</v>
      </c>
      <c r="O53" s="0" t="n">
        <f aca="true">NORMINV(RAND(),$E$9,$E$14)</f>
        <v>28.6597401294974</v>
      </c>
      <c r="P53" s="0" t="n">
        <f aca="true">NORMINV(RAND(),$B$10,$B$15)</f>
        <v>25.7472195169824</v>
      </c>
      <c r="Q53" s="0" t="n">
        <f aca="true">NORMINV(RAND(),$C$10,$C$15)</f>
        <v>31.5166726468751</v>
      </c>
      <c r="R53" s="0" t="n">
        <f aca="true">NORMINV(RAND(),$D$10,$D$15)</f>
        <v>9.7947114055497</v>
      </c>
      <c r="S53" s="0" t="n">
        <f aca="true">NORMINV(RAND(),$E$10,$E$15)</f>
        <v>4.10687404478686</v>
      </c>
      <c r="T53" s="0" t="n">
        <f aca="false">MEDIAN(INDEX(Avaliadores!$B$17:$B$22,$B53),INDEX(Avaliadores!$B$17:$B$22,$C53),INDEX(Avaliadores!$B$17:$B$22,$D53),INDEX(Avaliadores!$B$17:$B$22,$E53),INDEX(Avaliadores!$B$17:$B$22,$F53),INDEX(Avaliadores!$B$17:$B$22,$G53))</f>
        <v>2.54166666666667</v>
      </c>
      <c r="U53" s="0" t="n">
        <f aca="false">MEDIAN(INDEX(Avaliadores!$C$17:$C$22,$B53),INDEX(Avaliadores!$C$17:$C$22,$C53),INDEX(Avaliadores!$C$17:$C$22,$D53),INDEX(Avaliadores!$C$17:$C$22,$E53),INDEX(Avaliadores!$C$17:$C$22,$F53),INDEX(Avaliadores!$C$17:$C$22,$G53))</f>
        <v>5.54166666666667</v>
      </c>
      <c r="V53" s="0" t="n">
        <f aca="false">MEDIAN(INDEX(Avaliadores!$D$17:$D$22,$B53),INDEX(Avaliadores!$D$17:$D$22,$C53),INDEX(Avaliadores!$D$17:$D$22,$D53),INDEX(Avaliadores!$D$17:$D$22,$E53),INDEX(Avaliadores!$D$17:$D$22,$F53),INDEX(Avaliadores!$D$17:$D$22,$G53))</f>
        <v>5.54166666666667</v>
      </c>
      <c r="W53" s="0" t="n">
        <f aca="false">MEDIAN(INDEX(Avaliadores!$E$17:$E$22,$B53),INDEX(Avaliadores!$E$17:$E$22,$C53),INDEX(Avaliadores!$E$17:$E$22,$D53),INDEX(Avaliadores!$E$17:$E$22,$E53),INDEX(Avaliadores!$E$17:$E$22,$F53),INDEX(Avaliadores!$E$17:$E$22,$G53))</f>
        <v>6.79166666666667</v>
      </c>
      <c r="X53" s="0" t="n">
        <f aca="false">MEDIAN(INDEX(Avaliadores!$F$17:$F$22,$B53),INDEX(Avaliadores!$F$17:$F$22,$C53),INDEX(Avaliadores!$F$17:$F$22,$D53),INDEX(Avaliadores!$F$17:$F$22,$E53),INDEX(Avaliadores!$F$17:$F$22,$F53),INDEX(Avaliadores!$F$17:$F$22,$G53))</f>
        <v>2.66666666666667</v>
      </c>
      <c r="Y53" s="0" t="n">
        <f aca="false">MEDIAN(INDEX(Avaliadores!$G$17:$G$22,$B53),INDEX(Avaliadores!$G$17:$G$22,$C53),INDEX(Avaliadores!$G$17:$G$22,$D53),INDEX(Avaliadores!$G$17:$G$22,$E53),INDEX(Avaliadores!$G$17:$G$22,$F53),INDEX(Avaliadores!$G$17:$G$22,$G53))</f>
        <v>4.79166666666667</v>
      </c>
      <c r="Z53" s="0" t="n">
        <f aca="false">MEDIAN(INDEX(Avaliadores!$H$17:$H$22,$B53),INDEX(Avaliadores!$H$17:$H$22,$C53),INDEX(Avaliadores!$H$17:$H$22,$D53),INDEX(Avaliadores!$H$17:$H$22,$E53),INDEX(Avaliadores!$H$17:$H$22,$F53),INDEX(Avaliadores!$H$17:$H$22,$G53))</f>
        <v>3.66666666666667</v>
      </c>
      <c r="AA53" s="0" t="n">
        <f aca="false">MEDIAN(INDEX(Avaliadores!$I$17:$I$22,$B53),INDEX(Avaliadores!$I$17:$I$22,$C53),INDEX(Avaliadores!$I$17:$I$22,$D53),INDEX(Avaliadores!$I$17:$I$22,$E53),INDEX(Avaliadores!$I$17:$I$22,$F53),INDEX(Avaliadores!$I$17:$I$22,$G53))</f>
        <v>6.66666666666667</v>
      </c>
      <c r="AB53" s="0" t="n">
        <f aca="false">IF(MAX(H53:K53)=MIN(H53:K53),0,IF($B$17="custo",(MAX(H53:K53)-H53)/(MAX(H53:K53)-MIN(H53:K53)),(H53-MIN(H53:K53))/(MAX(H53:K53)-MIN(H53:K53))))</f>
        <v>0.335807233384781</v>
      </c>
      <c r="AC53" s="0" t="n">
        <f aca="false">IF(MAX(H53:K53)=MIN(H53:K53),0,IF($B$17="custo",(MAX(H53:K53)-I53)/(MAX(H53:K53)-MIN(H53:K53)),(I53-MIN(H53:K53))/(MAX(H53:K53)-MIN(H53:K53))))</f>
        <v>0</v>
      </c>
      <c r="AD53" s="0" t="n">
        <f aca="false">IF(MAX(H53:K53)=MIN(H53:K53),0,IF($B$17="custo",(MAX(H53:K53)-J53)/(MAX(H53:K53)-MIN(H53:K53)),(J53-MIN(H53:K53))/(MAX(H53:K53)-MIN(H53:K53))))</f>
        <v>0.835322208056407</v>
      </c>
      <c r="AE53" s="0" t="n">
        <f aca="false">IF(MAX(H53:K53)=MIN(H53:K53),0,IF($B$17="custo",(MAX(H53:K53)-K53)/(MAX(H53:K53)-MIN(H53:K53)),(K53-MIN(H53:K53))/(MAX(H53:K53)-MIN(H53:K53))))</f>
        <v>1</v>
      </c>
      <c r="AF53" s="0" t="n">
        <f aca="false">IF(MAX(L53:O53)=MIN(L53:O53),0,IF($C$17="custo",(MAX(L53:O53)-L53)/(MAX(L53:O53)-MIN(L53:O53)),(L53-MIN(L53:O53))/(MAX(L53:O53)-MIN(L53:O53))))</f>
        <v>0.883512546333952</v>
      </c>
      <c r="AG53" s="0" t="n">
        <f aca="false">IF(MAX(L53:O53)=MIN(L53:O53),0,IF($C$17="custo",(MAX(L53:O53)-M53)/(MAX(L53:O53)-MIN(L53:O53)),(M53-MIN(L53:O53))/(MAX(L53:O53)-MIN(L53:O53))))</f>
        <v>1</v>
      </c>
      <c r="AH53" s="0" t="n">
        <f aca="false">IF(MAX(L53:O53)=MIN(L53:O53),0,IF($C$17="custo",(MAX(L53:O53)-N53)/(MAX(L53:O53)-MIN(L53:O53)),(N53-MIN(L53:O53))/(MAX(L53:O53)-MIN(L53:O53))))</f>
        <v>0.731380655270608</v>
      </c>
      <c r="AI53" s="0" t="n">
        <f aca="false">IF(MAX(L53:O53)=MIN(L53:O53),0,IF($C$17="custo",(MAX(L53:O53)-O53)/(MAX(L53:O53)-MIN(L53:O53)),(O53-MIN(L53:O53))/(MAX(L53:O53)-MIN(L53:O53))))</f>
        <v>0</v>
      </c>
      <c r="AJ53" s="0" t="n">
        <f aca="false">IF(MAX(P53:S53)=MIN(P53:S53),0,IF($D$17="custo",(MAX(P53:S53)-P53)/(MAX(P53:S53)-MIN(P53:S53)),(P53-MIN(P53:S53))/(MAX(P53:S53)-MIN(P53:S53))))</f>
        <v>0.210488709298766</v>
      </c>
      <c r="AK53" s="0" t="n">
        <f aca="false">IF(MAX(P53:S53)=MIN(P53:S53),0,IF($D$17="custo",(MAX(P53:S53)-Q53)/(MAX(P53:S53)-MIN(P53:S53)),(Q53-MIN(P53:S53))/(MAX(P53:S53)-MIN(P53:S53))))</f>
        <v>0</v>
      </c>
      <c r="AL53" s="0" t="n">
        <f aca="false">IF(MAX(P53:S53)=MIN(P53:S53),0,IF($D$17="custo",(MAX(P53:S53)-R53)/(MAX(P53:S53)-MIN(P53:S53)),(R53-MIN(P53:S53))/(MAX(P53:S53)-MIN(P53:S53))))</f>
        <v>0.792488903572991</v>
      </c>
      <c r="AM53" s="0" t="n">
        <f aca="false">IF(MAX(P53:S53)=MIN(P53:S53),0,IF($D$17="custo",(MAX(P53:S53)-S53)/(MAX(P53:S53)-MIN(P53:S53)),(S53-MIN(P53:S53))/(MAX(P53:S53)-MIN(P53:S53))))</f>
        <v>1</v>
      </c>
      <c r="AN53" s="0" t="n">
        <f aca="false">IF(MAX(T53:W53)=MIN(T53:W53),0,IF($E$17="custo",(MAX(T53:W53)-T53)/(MAX(T53:W53)-MIN(T53:W53)),(T53-MIN(T53:W53))/(MAX(T53:W53)-MIN(T53:W53))))</f>
        <v>0</v>
      </c>
      <c r="AO53" s="0" t="n">
        <f aca="false">IF(MAX(T53:W53)=MIN(T53:W53),0,IF($E$17="custo",(MAX(T53:W53)-U53)/(MAX(T53:W53)-MIN(T53:W53)),(U53-MIN(T53:W53))/(MAX(T53:W53)-MIN(T53:W53))))</f>
        <v>0.705882352941177</v>
      </c>
      <c r="AP53" s="0" t="n">
        <f aca="false">IF(MAX(T53:W53)=MIN(T53:W53),0,IF($E$17="custo",(MAX(T53:W53)-V53)/(MAX(T53:W53)-MIN(T53:W53)),(V53-MIN(T53:W53))/(MAX(T53:W53)-MIN(T53:W53))))</f>
        <v>0.705882352941177</v>
      </c>
      <c r="AQ53" s="0" t="n">
        <f aca="false">IF(MAX(T53:W53)=MIN(T53:W53),0,IF($E$17="custo",(MAX(T53:W53)-W53)/(MAX(T53:W53)-MIN(T53:W53)),(W53-MIN(T53:W53))/(MAX(T53:W53)-MIN(T53:W53))))</f>
        <v>1</v>
      </c>
      <c r="AR53" s="0" t="n">
        <f aca="false">IF(MAX(X53:AA53)=MIN(X53:AA53),0,IF($F$17="custo",(MAX(X53:AA53)-X53)/(MAX(X53:AA53)-MIN(X53:AA53)),(X53-MIN(X53:AA53))/(MAX(X53:AA53)-MIN(X53:AA53))))</f>
        <v>0</v>
      </c>
      <c r="AS53" s="0" t="n">
        <f aca="false">IF(MAX(X53:AA53)=MIN(X53:AA53),0,IF($F$17="custo",(MAX(X53:AA53)-Y53)/(MAX(X53:AA53)-MIN(X53:AA53)),(Y53-MIN(X53:AA53))/(MAX(X53:AA53)-MIN(X53:AA53))))</f>
        <v>0.53125</v>
      </c>
      <c r="AT53" s="0" t="n">
        <f aca="false">IF(MAX(X53:AA53)=MIN(X53:AA53),0,IF($F$17="custo",(MAX(X53:AA53)-Z53)/(MAX(X53:AA53)-MIN(X53:AA53)),(Z53-MIN(X53:AA53))/(MAX(X53:AA53)-MIN(X53:AA53))))</f>
        <v>0.25</v>
      </c>
      <c r="AU53" s="0" t="n">
        <f aca="false">IF(MAX(X53:AA53)=MIN(X53:AA53),0,IF($F$17="custo",(MAX(X53:AA53)-AA53)/(MAX(X53:AA53)-MIN(X53:AA53)),(AA53-MIN(X53:AA53))/(MAX(X53:AA53)-MIN(X53:AA53))))</f>
        <v>1</v>
      </c>
      <c r="AV53" s="0" t="n">
        <f aca="false">STDEVP(AB53:AE53)</f>
        <v>0.397516957623379</v>
      </c>
      <c r="AW53" s="0" t="n">
        <f aca="false">STDEVP(AF53:AI53)</f>
        <v>0.389260667318229</v>
      </c>
      <c r="AX53" s="0" t="n">
        <f aca="false">STDEVP(AJ53:AM53)</f>
        <v>0.409073443776366</v>
      </c>
      <c r="AY53" s="0" t="n">
        <f aca="false">STDEVP(AN53:AQ53)</f>
        <v>0.36823482428085</v>
      </c>
      <c r="AZ53" s="0" t="n">
        <f aca="false">STDEVP(AR53:AU53)</f>
        <v>0.37131983244738</v>
      </c>
      <c r="BA53" s="0" t="n">
        <f aca="false">AV53*((1-IFERROR(CORREL(AB53:AE53,AF53:AI53),0))+(1-IFERROR(CORREL(AB53:AE53,AJ53:AM53),0))+(1-IFERROR(CORREL(AB53:AE53,AN53:AQ53),0))+(1-IFERROR(CORREL(AB53:AE53,AR53:AU53),0)))</f>
        <v>1.17079720618643</v>
      </c>
      <c r="BB53" s="0" t="n">
        <f aca="false">AW53*((1-IFERROR(CORREL(AF53:AI53,AB53:AE53),0))+(1-IFERROR(CORREL(AF53:AI53,AJ53:AM53),0))+(1-IFERROR(CORREL(AF53:AI53,AN53:AQ53),0))+(1-IFERROR(CORREL(AF53:AI53,AR53:AU53),0)))</f>
        <v>2.75505773677024</v>
      </c>
      <c r="BC53" s="0" t="n">
        <f aca="false">AX53*((1-IFERROR(CORREL(AJ53:AM53,AB53:AE53),0))+(1-IFERROR(CORREL(AJ53:AM53,AF53:AI53),0))+(1-IFERROR(CORREL(AJ53:AM53,AN53:AQ53),0))+(1-IFERROR(CORREL(AJ53:AM53,AR53:AU53),0)))</f>
        <v>1.13467558682939</v>
      </c>
      <c r="BD53" s="0" t="n">
        <f aca="false">AY53*((1-IFERROR(CORREL(AN53:AQ53,AB53:AE53),0))+(1-IFERROR(CORREL(AN53:AQ53,AF53:AI53),0))+(1-IFERROR(CORREL(AN53:AQ53,AJ53:AM53),0))+(1-IFERROR(CORREL(AN53:AQ53,AR53:AU53),0)))</f>
        <v>0.987714658115172</v>
      </c>
      <c r="BE53" s="0" t="n">
        <f aca="false">AZ53*((1-IFERROR(CORREL(AR53:AU53,AB53:AE53),0))+(1-IFERROR(CORREL(AR53:AU53,AF53:AI53),0))+(1-IFERROR(CORREL(AR53:AU53,AJ53:AM53),0))+(1-IFERROR(CORREL(AR53:AU53,AN53:AQ53),0)))</f>
        <v>1.11103686930271</v>
      </c>
      <c r="BF53" s="0" t="n">
        <f aca="false">IF(SUM(BA53:BE53)&gt;0,BA53/SUM(BA53:BE53),1/5)</f>
        <v>0.163535560805057</v>
      </c>
      <c r="BG53" s="0" t="n">
        <f aca="false">IF(SUM(BA53:BE53)&gt;0,BB53/SUM(BA53:BE53),1/5)</f>
        <v>0.384823186844272</v>
      </c>
      <c r="BH53" s="0" t="n">
        <f aca="false">IF(SUM(BA53:BE53)&gt;0,BC53/SUM(BA53:BE53),1/5)</f>
        <v>0.158490135988935</v>
      </c>
      <c r="BI53" s="0" t="n">
        <f aca="false">IF(SUM(BA53:BE53)&gt;0,BD53/SUM(BA53:BE53),1/5)</f>
        <v>0.137962808312783</v>
      </c>
      <c r="BJ53" s="0" t="n">
        <f aca="false">IF(SUM(BA53:BE53)&gt;0,BE53/SUM(BA53:BE53),1/5)</f>
        <v>0.155188308048953</v>
      </c>
      <c r="BK53" s="0" t="n">
        <f aca="false">BF53*AB53+BG53*AF53+BH53*AJ53+BI53*AN53+BJ53*AR53</f>
        <v>0.428272922092001</v>
      </c>
      <c r="BL53" s="0" t="n">
        <f aca="false">BF53*AC53+BG53*AG53+BH53*AK53+BI53*AO53+BJ53*AS53</f>
        <v>0.564652487245478</v>
      </c>
      <c r="BM53" s="0" t="n">
        <f aca="false">BF53*AD53+BG53*AH53+BH53*AL53+BI53*AP53+BJ53*AT53</f>
        <v>0.679841383164353</v>
      </c>
      <c r="BN53" s="0" t="n">
        <f aca="false">BF53*AE53+BG53*AI53+BH53*AM53+BI53*AQ53+BJ53*AU53</f>
        <v>0.615176813155728</v>
      </c>
      <c r="BO53" s="0" t="n">
        <f aca="false">RANK(BK53,$BK53:$BN53)</f>
        <v>4</v>
      </c>
      <c r="BP53" s="0" t="n">
        <f aca="false">RANK(BL53,$BK53:$BN53)</f>
        <v>3</v>
      </c>
      <c r="BQ53" s="0" t="n">
        <f aca="false">RANK(BM53,$BK53:$BN53)</f>
        <v>1</v>
      </c>
      <c r="BR53" s="0" t="n">
        <f aca="false">RANK(BN53,$BK53:$BN53)</f>
        <v>2</v>
      </c>
    </row>
    <row r="54" customFormat="false" ht="15" hidden="false" customHeight="false" outlineLevel="0" collapsed="false">
      <c r="A54" s="0" t="n">
        <v>31</v>
      </c>
      <c r="B54" s="0" t="n">
        <f aca="false">RANDBETWEEN(1,$B$5)</f>
        <v>6</v>
      </c>
      <c r="C54" s="0" t="n">
        <f aca="false">RANDBETWEEN(1,$B$5)</f>
        <v>1</v>
      </c>
      <c r="D54" s="0" t="n">
        <f aca="false">RANDBETWEEN(1,$B$5)</f>
        <v>6</v>
      </c>
      <c r="E54" s="0" t="n">
        <f aca="false">RANDBETWEEN(1,$B$5)</f>
        <v>6</v>
      </c>
      <c r="F54" s="0" t="n">
        <f aca="false">RANDBETWEEN(1,$B$5)</f>
        <v>5</v>
      </c>
      <c r="G54" s="0" t="n">
        <f aca="false">RANDBETWEEN(1,$B$5)</f>
        <v>1</v>
      </c>
      <c r="H54" s="0" t="n">
        <f aca="true">NORMINV(RAND(),$B$8,$B$13)</f>
        <v>50.1533909617159</v>
      </c>
      <c r="I54" s="0" t="n">
        <f aca="true">NORMINV(RAND(),$C$8,$C$13)</f>
        <v>62.0542112562955</v>
      </c>
      <c r="J54" s="0" t="n">
        <f aca="true">NORMINV(RAND(),$D$8,$D$13)</f>
        <v>15.4406878202771</v>
      </c>
      <c r="K54" s="0" t="n">
        <f aca="true">NORMINV(RAND(),$E$8,$E$13)</f>
        <v>3.51448250219959</v>
      </c>
      <c r="L54" s="0" t="n">
        <f aca="true">NORMINV(RAND(),$B$9,$B$14)</f>
        <v>50.7749674358848</v>
      </c>
      <c r="M54" s="0" t="n">
        <f aca="true">NORMINV(RAND(),$C$9,$C$14)</f>
        <v>58.7964563900586</v>
      </c>
      <c r="N54" s="0" t="n">
        <f aca="true">NORMINV(RAND(),$D$9,$D$14)</f>
        <v>48.8460795745893</v>
      </c>
      <c r="O54" s="0" t="n">
        <f aca="true">NORMINV(RAND(),$E$9,$E$14)</f>
        <v>22.2031402880665</v>
      </c>
      <c r="P54" s="0" t="n">
        <f aca="true">NORMINV(RAND(),$B$10,$B$15)</f>
        <v>20.8980261624393</v>
      </c>
      <c r="Q54" s="0" t="n">
        <f aca="true">NORMINV(RAND(),$C$10,$C$15)</f>
        <v>30.4005505978165</v>
      </c>
      <c r="R54" s="0" t="n">
        <f aca="true">NORMINV(RAND(),$D$10,$D$15)</f>
        <v>10.5381056253505</v>
      </c>
      <c r="S54" s="0" t="n">
        <f aca="true">NORMINV(RAND(),$E$10,$E$15)</f>
        <v>4.21391298500746</v>
      </c>
      <c r="T54" s="0" t="n">
        <f aca="false">MEDIAN(INDEX(Avaliadores!$B$17:$B$22,$B54),INDEX(Avaliadores!$B$17:$B$22,$C54),INDEX(Avaliadores!$B$17:$B$22,$D54),INDEX(Avaliadores!$B$17:$B$22,$E54),INDEX(Avaliadores!$B$17:$B$22,$F54),INDEX(Avaliadores!$B$17:$B$22,$G54))</f>
        <v>2.04166666666667</v>
      </c>
      <c r="U54" s="0" t="n">
        <f aca="false">MEDIAN(INDEX(Avaliadores!$C$17:$C$22,$B54),INDEX(Avaliadores!$C$17:$C$22,$C54),INDEX(Avaliadores!$C$17:$C$22,$D54),INDEX(Avaliadores!$C$17:$C$22,$E54),INDEX(Avaliadores!$C$17:$C$22,$F54),INDEX(Avaliadores!$C$17:$C$22,$G54))</f>
        <v>5.79166666666667</v>
      </c>
      <c r="V54" s="0" t="n">
        <f aca="false">MEDIAN(INDEX(Avaliadores!$D$17:$D$22,$B54),INDEX(Avaliadores!$D$17:$D$22,$C54),INDEX(Avaliadores!$D$17:$D$22,$D54),INDEX(Avaliadores!$D$17:$D$22,$E54),INDEX(Avaliadores!$D$17:$D$22,$F54),INDEX(Avaliadores!$D$17:$D$22,$G54))</f>
        <v>5.29166666666667</v>
      </c>
      <c r="W54" s="0" t="n">
        <f aca="false">MEDIAN(INDEX(Avaliadores!$E$17:$E$22,$B54),INDEX(Avaliadores!$E$17:$E$22,$C54),INDEX(Avaliadores!$E$17:$E$22,$D54),INDEX(Avaliadores!$E$17:$E$22,$E54),INDEX(Avaliadores!$E$17:$E$22,$F54),INDEX(Avaliadores!$E$17:$E$22,$G54))</f>
        <v>6.54166666666667</v>
      </c>
      <c r="X54" s="0" t="n">
        <f aca="false">MEDIAN(INDEX(Avaliadores!$F$17:$F$22,$B54),INDEX(Avaliadores!$F$17:$F$22,$C54),INDEX(Avaliadores!$F$17:$F$22,$D54),INDEX(Avaliadores!$F$17:$F$22,$E54),INDEX(Avaliadores!$F$17:$F$22,$F54),INDEX(Avaliadores!$F$17:$F$22,$G54))</f>
        <v>2.79166666666667</v>
      </c>
      <c r="Y54" s="0" t="n">
        <f aca="false">MEDIAN(INDEX(Avaliadores!$G$17:$G$22,$B54),INDEX(Avaliadores!$G$17:$G$22,$C54),INDEX(Avaliadores!$G$17:$G$22,$D54),INDEX(Avaliadores!$G$17:$G$22,$E54),INDEX(Avaliadores!$G$17:$G$22,$F54),INDEX(Avaliadores!$G$17:$G$22,$G54))</f>
        <v>5.04166666666667</v>
      </c>
      <c r="Z54" s="0" t="n">
        <f aca="false">MEDIAN(INDEX(Avaliadores!$H$17:$H$22,$B54),INDEX(Avaliadores!$H$17:$H$22,$C54),INDEX(Avaliadores!$H$17:$H$22,$D54),INDEX(Avaliadores!$H$17:$H$22,$E54),INDEX(Avaliadores!$H$17:$H$22,$F54),INDEX(Avaliadores!$H$17:$H$22,$G54))</f>
        <v>4.04166666666667</v>
      </c>
      <c r="AA54" s="0" t="n">
        <f aca="false">MEDIAN(INDEX(Avaliadores!$I$17:$I$22,$B54),INDEX(Avaliadores!$I$17:$I$22,$C54),INDEX(Avaliadores!$I$17:$I$22,$D54),INDEX(Avaliadores!$I$17:$I$22,$E54),INDEX(Avaliadores!$I$17:$I$22,$F54),INDEX(Avaliadores!$I$17:$I$22,$G54))</f>
        <v>7.04166666666667</v>
      </c>
      <c r="AB54" s="0" t="n">
        <f aca="false">IF(MAX(H54:K54)=MIN(H54:K54),0,IF($B$17="custo",(MAX(H54:K54)-H54)/(MAX(H54:K54)-MIN(H54:K54)),(H54-MIN(H54:K54))/(MAX(H54:K54)-MIN(H54:K54))))</f>
        <v>0.203294763195277</v>
      </c>
      <c r="AC54" s="0" t="n">
        <f aca="false">IF(MAX(H54:K54)=MIN(H54:K54),0,IF($B$17="custo",(MAX(H54:K54)-I54)/(MAX(H54:K54)-MIN(H54:K54)),(I54-MIN(H54:K54))/(MAX(H54:K54)-MIN(H54:K54))))</f>
        <v>0</v>
      </c>
      <c r="AD54" s="0" t="n">
        <f aca="false">IF(MAX(H54:K54)=MIN(H54:K54),0,IF($B$17="custo",(MAX(H54:K54)-J54)/(MAX(H54:K54)-MIN(H54:K54)),(J54-MIN(H54:K54))/(MAX(H54:K54)-MIN(H54:K54))))</f>
        <v>0.796271599272775</v>
      </c>
      <c r="AE54" s="0" t="n">
        <f aca="false">IF(MAX(H54:K54)=MIN(H54:K54),0,IF($B$17="custo",(MAX(H54:K54)-K54)/(MAX(H54:K54)-MIN(H54:K54)),(K54-MIN(H54:K54))/(MAX(H54:K54)-MIN(H54:K54))))</f>
        <v>1</v>
      </c>
      <c r="AF54" s="0" t="n">
        <f aca="false">IF(MAX(L54:O54)=MIN(L54:O54),0,IF($C$17="custo",(MAX(L54:O54)-L54)/(MAX(L54:O54)-MIN(L54:O54)),(L54-MIN(L54:O54))/(MAX(L54:O54)-MIN(L54:O54))))</f>
        <v>0.780793603623775</v>
      </c>
      <c r="AG54" s="0" t="n">
        <f aca="false">IF(MAX(L54:O54)=MIN(L54:O54),0,IF($C$17="custo",(MAX(L54:O54)-M54)/(MAX(L54:O54)-MIN(L54:O54)),(M54-MIN(L54:O54))/(MAX(L54:O54)-MIN(L54:O54))))</f>
        <v>1</v>
      </c>
      <c r="AH54" s="0" t="n">
        <f aca="false">IF(MAX(L54:O54)=MIN(L54:O54),0,IF($C$17="custo",(MAX(L54:O54)-N54)/(MAX(L54:O54)-MIN(L54:O54)),(N54-MIN(L54:O54))/(MAX(L54:O54)-MIN(L54:O54))))</f>
        <v>0.72808212331083</v>
      </c>
      <c r="AI54" s="0" t="n">
        <f aca="false">IF(MAX(L54:O54)=MIN(L54:O54),0,IF($C$17="custo",(MAX(L54:O54)-O54)/(MAX(L54:O54)-MIN(L54:O54)),(O54-MIN(L54:O54))/(MAX(L54:O54)-MIN(L54:O54))))</f>
        <v>0</v>
      </c>
      <c r="AJ54" s="0" t="n">
        <f aca="false">IF(MAX(P54:S54)=MIN(P54:S54),0,IF($D$17="custo",(MAX(P54:S54)-P54)/(MAX(P54:S54)-MIN(P54:S54)),(P54-MIN(P54:S54))/(MAX(P54:S54)-MIN(P54:S54))))</f>
        <v>0.362876844896234</v>
      </c>
      <c r="AK54" s="0" t="n">
        <f aca="false">IF(MAX(P54:S54)=MIN(P54:S54),0,IF($D$17="custo",(MAX(P54:S54)-Q54)/(MAX(P54:S54)-MIN(P54:S54)),(Q54-MIN(P54:S54))/(MAX(P54:S54)-MIN(P54:S54))))</f>
        <v>0</v>
      </c>
      <c r="AL54" s="0" t="n">
        <f aca="false">IF(MAX(P54:S54)=MIN(P54:S54),0,IF($D$17="custo",(MAX(P54:S54)-R54)/(MAX(P54:S54)-MIN(P54:S54)),(R54-MIN(P54:S54))/(MAX(P54:S54)-MIN(P54:S54))))</f>
        <v>0.758495430614215</v>
      </c>
      <c r="AM54" s="0" t="n">
        <f aca="false">IF(MAX(P54:S54)=MIN(P54:S54),0,IF($D$17="custo",(MAX(P54:S54)-S54)/(MAX(P54:S54)-MIN(P54:S54)),(S54-MIN(P54:S54))/(MAX(P54:S54)-MIN(P54:S54))))</f>
        <v>1</v>
      </c>
      <c r="AN54" s="0" t="n">
        <f aca="false">IF(MAX(T54:W54)=MIN(T54:W54),0,IF($E$17="custo",(MAX(T54:W54)-T54)/(MAX(T54:W54)-MIN(T54:W54)),(T54-MIN(T54:W54))/(MAX(T54:W54)-MIN(T54:W54))))</f>
        <v>0</v>
      </c>
      <c r="AO54" s="0" t="n">
        <f aca="false">IF(MAX(T54:W54)=MIN(T54:W54),0,IF($E$17="custo",(MAX(T54:W54)-U54)/(MAX(T54:W54)-MIN(T54:W54)),(U54-MIN(T54:W54))/(MAX(T54:W54)-MIN(T54:W54))))</f>
        <v>0.833333333333333</v>
      </c>
      <c r="AP54" s="0" t="n">
        <f aca="false">IF(MAX(T54:W54)=MIN(T54:W54),0,IF($E$17="custo",(MAX(T54:W54)-V54)/(MAX(T54:W54)-MIN(T54:W54)),(V54-MIN(T54:W54))/(MAX(T54:W54)-MIN(T54:W54))))</f>
        <v>0.722222222222222</v>
      </c>
      <c r="AQ54" s="0" t="n">
        <f aca="false">IF(MAX(T54:W54)=MIN(T54:W54),0,IF($E$17="custo",(MAX(T54:W54)-W54)/(MAX(T54:W54)-MIN(T54:W54)),(W54-MIN(T54:W54))/(MAX(T54:W54)-MIN(T54:W54))))</f>
        <v>1</v>
      </c>
      <c r="AR54" s="0" t="n">
        <f aca="false">IF(MAX(X54:AA54)=MIN(X54:AA54),0,IF($F$17="custo",(MAX(X54:AA54)-X54)/(MAX(X54:AA54)-MIN(X54:AA54)),(X54-MIN(X54:AA54))/(MAX(X54:AA54)-MIN(X54:AA54))))</f>
        <v>0</v>
      </c>
      <c r="AS54" s="0" t="n">
        <f aca="false">IF(MAX(X54:AA54)=MIN(X54:AA54),0,IF($F$17="custo",(MAX(X54:AA54)-Y54)/(MAX(X54:AA54)-MIN(X54:AA54)),(Y54-MIN(X54:AA54))/(MAX(X54:AA54)-MIN(X54:AA54))))</f>
        <v>0.529411764705882</v>
      </c>
      <c r="AT54" s="0" t="n">
        <f aca="false">IF(MAX(X54:AA54)=MIN(X54:AA54),0,IF($F$17="custo",(MAX(X54:AA54)-Z54)/(MAX(X54:AA54)-MIN(X54:AA54)),(Z54-MIN(X54:AA54))/(MAX(X54:AA54)-MIN(X54:AA54))))</f>
        <v>0.294117647058824</v>
      </c>
      <c r="AU54" s="0" t="n">
        <f aca="false">IF(MAX(X54:AA54)=MIN(X54:AA54),0,IF($F$17="custo",(MAX(X54:AA54)-AA54)/(MAX(X54:AA54)-MIN(X54:AA54)),(AA54-MIN(X54:AA54))/(MAX(X54:AA54)-MIN(X54:AA54))))</f>
        <v>1</v>
      </c>
      <c r="AV54" s="0" t="n">
        <f aca="false">STDEVP(AB54:AE54)</f>
        <v>0.411038566035055</v>
      </c>
      <c r="AW54" s="0" t="n">
        <f aca="false">STDEVP(AF54:AI54)</f>
        <v>0.37620734856067</v>
      </c>
      <c r="AX54" s="0" t="n">
        <f aca="false">STDEVP(AJ54:AM54)</f>
        <v>0.381424907419008</v>
      </c>
      <c r="AY54" s="0" t="n">
        <f aca="false">STDEVP(AN54:AQ54)</f>
        <v>0.381881307912987</v>
      </c>
      <c r="AZ54" s="0" t="n">
        <f aca="false">STDEVP(AR54:AU54)</f>
        <v>0.365878097194845</v>
      </c>
      <c r="BA54" s="0" t="n">
        <f aca="false">AV54*((1-IFERROR(CORREL(AB54:AE54,AF54:AI54),0))+(1-IFERROR(CORREL(AB54:AE54,AJ54:AM54),0))+(1-IFERROR(CORREL(AB54:AE54,AN54:AQ54),0))+(1-IFERROR(CORREL(AB54:AE54,AR54:AU54),0)))</f>
        <v>1.16698560795785</v>
      </c>
      <c r="BB54" s="0" t="n">
        <f aca="false">AW54*((1-IFERROR(CORREL(AF54:AI54,AB54:AE54),0))+(1-IFERROR(CORREL(AF54:AI54,AJ54:AM54),0))+(1-IFERROR(CORREL(AF54:AI54,AN54:AQ54),0))+(1-IFERROR(CORREL(AF54:AI54,AR54:AU54),0)))</f>
        <v>2.5759127328086</v>
      </c>
      <c r="BC54" s="0" t="n">
        <f aca="false">AX54*((1-IFERROR(CORREL(AJ54:AM54,AB54:AE54),0))+(1-IFERROR(CORREL(AJ54:AM54,AF54:AI54),0))+(1-IFERROR(CORREL(AJ54:AM54,AN54:AQ54),0))+(1-IFERROR(CORREL(AJ54:AM54,AR54:AU54),0)))</f>
        <v>1.17826635304183</v>
      </c>
      <c r="BD54" s="0" t="n">
        <f aca="false">AY54*((1-IFERROR(CORREL(AN54:AQ54,AB54:AE54),0))+(1-IFERROR(CORREL(AN54:AQ54,AF54:AI54),0))+(1-IFERROR(CORREL(AN54:AQ54,AJ54:AM54),0))+(1-IFERROR(CORREL(AN54:AQ54,AR54:AU54),0)))</f>
        <v>1.04850232978599</v>
      </c>
      <c r="BE54" s="0" t="n">
        <f aca="false">AZ54*((1-IFERROR(CORREL(AR54:AU54,AB54:AE54),0))+(1-IFERROR(CORREL(AR54:AU54,AF54:AI54),0))+(1-IFERROR(CORREL(AR54:AU54,AJ54:AM54),0))+(1-IFERROR(CORREL(AR54:AU54,AN54:AQ54),0)))</f>
        <v>1.04560162358605</v>
      </c>
      <c r="BF54" s="0" t="n">
        <f aca="false">IF(SUM(BA54:BE54)&gt;0,BA54/SUM(BA54:BE54),1/5)</f>
        <v>0.166349382560981</v>
      </c>
      <c r="BG54" s="0" t="n">
        <f aca="false">IF(SUM(BA54:BE54)&gt;0,BB54/SUM(BA54:BE54),1/5)</f>
        <v>0.367186612852516</v>
      </c>
      <c r="BH54" s="0" t="n">
        <f aca="false">IF(SUM(BA54:BE54)&gt;0,BC54/SUM(BA54:BE54),1/5)</f>
        <v>0.167957410086557</v>
      </c>
      <c r="BI54" s="0" t="n">
        <f aca="false">IF(SUM(BA54:BE54)&gt;0,BD54/SUM(BA54:BE54),1/5)</f>
        <v>0.149460039596263</v>
      </c>
      <c r="BJ54" s="0" t="n">
        <f aca="false">IF(SUM(BA54:BE54)&gt;0,BE54/SUM(BA54:BE54),1/5)</f>
        <v>0.149046554903683</v>
      </c>
      <c r="BK54" s="0" t="n">
        <f aca="false">BF54*AB54+BG54*AF54+BH54*AJ54+BI54*AN54+BJ54*AR54</f>
        <v>0.381462772036092</v>
      </c>
      <c r="BL54" s="0" t="n">
        <f aca="false">BF54*AC54+BG54*AG54+BH54*AK54+BI54*AO54+BJ54*AS54</f>
        <v>0.570643645504293</v>
      </c>
      <c r="BM54" s="0" t="n">
        <f aca="false">BF54*AD54+BG54*AH54+BH54*AL54+BI54*AP54+BJ54*AT54</f>
        <v>0.678976809676423</v>
      </c>
      <c r="BN54" s="0" t="n">
        <f aca="false">BF54*AE54+BG54*AI54+BH54*AM54+BI54*AQ54+BJ54*AU54</f>
        <v>0.632813387147484</v>
      </c>
      <c r="BO54" s="0" t="n">
        <f aca="false">RANK(BK54,$BK54:$BN54)</f>
        <v>4</v>
      </c>
      <c r="BP54" s="0" t="n">
        <f aca="false">RANK(BL54,$BK54:$BN54)</f>
        <v>3</v>
      </c>
      <c r="BQ54" s="0" t="n">
        <f aca="false">RANK(BM54,$BK54:$BN54)</f>
        <v>1</v>
      </c>
      <c r="BR54" s="0" t="n">
        <f aca="false">RANK(BN54,$BK54:$BN54)</f>
        <v>2</v>
      </c>
    </row>
    <row r="55" customFormat="false" ht="15" hidden="false" customHeight="false" outlineLevel="0" collapsed="false">
      <c r="A55" s="0" t="n">
        <v>32</v>
      </c>
      <c r="B55" s="0" t="n">
        <f aca="false">RANDBETWEEN(1,$B$5)</f>
        <v>6</v>
      </c>
      <c r="C55" s="0" t="n">
        <f aca="false">RANDBETWEEN(1,$B$5)</f>
        <v>3</v>
      </c>
      <c r="D55" s="0" t="n">
        <f aca="false">RANDBETWEEN(1,$B$5)</f>
        <v>4</v>
      </c>
      <c r="E55" s="0" t="n">
        <f aca="false">RANDBETWEEN(1,$B$5)</f>
        <v>5</v>
      </c>
      <c r="F55" s="0" t="n">
        <f aca="false">RANDBETWEEN(1,$B$5)</f>
        <v>3</v>
      </c>
      <c r="G55" s="0" t="n">
        <f aca="false">RANDBETWEEN(1,$B$5)</f>
        <v>1</v>
      </c>
      <c r="H55" s="0" t="n">
        <f aca="true">NORMINV(RAND(),$B$8,$B$13)</f>
        <v>48.7507178329551</v>
      </c>
      <c r="I55" s="0" t="n">
        <f aca="true">NORMINV(RAND(),$C$8,$C$13)</f>
        <v>61.474257709467</v>
      </c>
      <c r="J55" s="0" t="n">
        <f aca="true">NORMINV(RAND(),$D$8,$D$13)</f>
        <v>14.773297907042</v>
      </c>
      <c r="K55" s="0" t="n">
        <f aca="true">NORMINV(RAND(),$E$8,$E$13)</f>
        <v>2.988299451778</v>
      </c>
      <c r="L55" s="0" t="n">
        <f aca="true">NORMINV(RAND(),$B$9,$B$14)</f>
        <v>49.5460131508353</v>
      </c>
      <c r="M55" s="0" t="n">
        <f aca="true">NORMINV(RAND(),$C$9,$C$14)</f>
        <v>43.700618865319</v>
      </c>
      <c r="N55" s="0" t="n">
        <f aca="true">NORMINV(RAND(),$D$9,$D$14)</f>
        <v>40.9705310340893</v>
      </c>
      <c r="O55" s="0" t="n">
        <f aca="true">NORMINV(RAND(),$E$9,$E$14)</f>
        <v>24.5244680162451</v>
      </c>
      <c r="P55" s="0" t="n">
        <f aca="true">NORMINV(RAND(),$B$10,$B$15)</f>
        <v>25.0894800336729</v>
      </c>
      <c r="Q55" s="0" t="n">
        <f aca="true">NORMINV(RAND(),$C$10,$C$15)</f>
        <v>28.6110651616711</v>
      </c>
      <c r="R55" s="0" t="n">
        <f aca="true">NORMINV(RAND(),$D$10,$D$15)</f>
        <v>9.99472969838941</v>
      </c>
      <c r="S55" s="0" t="n">
        <f aca="true">NORMINV(RAND(),$E$10,$E$15)</f>
        <v>4.41562791848503</v>
      </c>
      <c r="T55" s="0" t="n">
        <f aca="false">MEDIAN(INDEX(Avaliadores!$B$17:$B$22,$B55),INDEX(Avaliadores!$B$17:$B$22,$C55),INDEX(Avaliadores!$B$17:$B$22,$D55),INDEX(Avaliadores!$B$17:$B$22,$E55),INDEX(Avaliadores!$B$17:$B$22,$F55),INDEX(Avaliadores!$B$17:$B$22,$G55))</f>
        <v>2.66666666666667</v>
      </c>
      <c r="U55" s="0" t="n">
        <f aca="false">MEDIAN(INDEX(Avaliadores!$C$17:$C$22,$B55),INDEX(Avaliadores!$C$17:$C$22,$C55),INDEX(Avaliadores!$C$17:$C$22,$D55),INDEX(Avaliadores!$C$17:$C$22,$E55),INDEX(Avaliadores!$C$17:$C$22,$F55),INDEX(Avaliadores!$C$17:$C$22,$G55))</f>
        <v>5.16666666666667</v>
      </c>
      <c r="V55" s="0" t="n">
        <f aca="false">MEDIAN(INDEX(Avaliadores!$D$17:$D$22,$B55),INDEX(Avaliadores!$D$17:$D$22,$C55),INDEX(Avaliadores!$D$17:$D$22,$D55),INDEX(Avaliadores!$D$17:$D$22,$E55),INDEX(Avaliadores!$D$17:$D$22,$F55),INDEX(Avaliadores!$D$17:$D$22,$G55))</f>
        <v>5.66666666666667</v>
      </c>
      <c r="W55" s="0" t="n">
        <f aca="false">MEDIAN(INDEX(Avaliadores!$E$17:$E$22,$B55),INDEX(Avaliadores!$E$17:$E$22,$C55),INDEX(Avaliadores!$E$17:$E$22,$D55),INDEX(Avaliadores!$E$17:$E$22,$E55),INDEX(Avaliadores!$E$17:$E$22,$F55),INDEX(Avaliadores!$E$17:$E$22,$G55))</f>
        <v>6.29166666666667</v>
      </c>
      <c r="X55" s="0" t="n">
        <f aca="false">MEDIAN(INDEX(Avaliadores!$F$17:$F$22,$B55),INDEX(Avaliadores!$F$17:$F$22,$C55),INDEX(Avaliadores!$F$17:$F$22,$D55),INDEX(Avaliadores!$F$17:$F$22,$E55),INDEX(Avaliadores!$F$17:$F$22,$F55),INDEX(Avaliadores!$F$17:$F$22,$G55))</f>
        <v>2.79166666666667</v>
      </c>
      <c r="Y55" s="0" t="n">
        <f aca="false">MEDIAN(INDEX(Avaliadores!$G$17:$G$22,$B55),INDEX(Avaliadores!$G$17:$G$22,$C55),INDEX(Avaliadores!$G$17:$G$22,$D55),INDEX(Avaliadores!$G$17:$G$22,$E55),INDEX(Avaliadores!$G$17:$G$22,$F55),INDEX(Avaliadores!$G$17:$G$22,$G55))</f>
        <v>5.04166666666667</v>
      </c>
      <c r="Z55" s="0" t="n">
        <f aca="false">MEDIAN(INDEX(Avaliadores!$H$17:$H$22,$B55),INDEX(Avaliadores!$H$17:$H$22,$C55),INDEX(Avaliadores!$H$17:$H$22,$D55),INDEX(Avaliadores!$H$17:$H$22,$E55),INDEX(Avaliadores!$H$17:$H$22,$F55),INDEX(Avaliadores!$H$17:$H$22,$G55))</f>
        <v>3.79166666666667</v>
      </c>
      <c r="AA55" s="0" t="n">
        <f aca="false">MEDIAN(INDEX(Avaliadores!$I$17:$I$22,$B55),INDEX(Avaliadores!$I$17:$I$22,$C55),INDEX(Avaliadores!$I$17:$I$22,$D55),INDEX(Avaliadores!$I$17:$I$22,$E55),INDEX(Avaliadores!$I$17:$I$22,$F55),INDEX(Avaliadores!$I$17:$I$22,$G55))</f>
        <v>6.79166666666667</v>
      </c>
      <c r="AB55" s="0" t="n">
        <f aca="false">IF(MAX(H55:K55)=MIN(H55:K55),0,IF($B$17="custo",(MAX(H55:K55)-H55)/(MAX(H55:K55)-MIN(H55:K55)),(H55-MIN(H55:K55))/(MAX(H55:K55)-MIN(H55:K55))))</f>
        <v>0.217548626295083</v>
      </c>
      <c r="AC55" s="0" t="n">
        <f aca="false">IF(MAX(H55:K55)=MIN(H55:K55),0,IF($B$17="custo",(MAX(H55:K55)-I55)/(MAX(H55:K55)-MIN(H55:K55)),(I55-MIN(H55:K55))/(MAX(H55:K55)-MIN(H55:K55))))</f>
        <v>0</v>
      </c>
      <c r="AD55" s="0" t="n">
        <f aca="false">IF(MAX(H55:K55)=MIN(H55:K55),0,IF($B$17="custo",(MAX(H55:K55)-J55)/(MAX(H55:K55)-MIN(H55:K55)),(J55-MIN(H55:K55))/(MAX(H55:K55)-MIN(H55:K55))))</f>
        <v>0.798498668631891</v>
      </c>
      <c r="AE55" s="0" t="n">
        <f aca="false">IF(MAX(H55:K55)=MIN(H55:K55),0,IF($B$17="custo",(MAX(H55:K55)-K55)/(MAX(H55:K55)-MIN(H55:K55)),(K55-MIN(H55:K55))/(MAX(H55:K55)-MIN(H55:K55))))</f>
        <v>1</v>
      </c>
      <c r="AF55" s="0" t="n">
        <f aca="false">IF(MAX(L55:O55)=MIN(L55:O55),0,IF($C$17="custo",(MAX(L55:O55)-L55)/(MAX(L55:O55)-MIN(L55:O55)),(L55-MIN(L55:O55))/(MAX(L55:O55)-MIN(L55:O55))))</f>
        <v>1</v>
      </c>
      <c r="AG55" s="0" t="n">
        <f aca="false">IF(MAX(L55:O55)=MIN(L55:O55),0,IF($C$17="custo",(MAX(L55:O55)-M55)/(MAX(L55:O55)-MIN(L55:O55)),(M55-MIN(L55:O55))/(MAX(L55:O55)-MIN(L55:O55))))</f>
        <v>0.766385558762494</v>
      </c>
      <c r="AH55" s="0" t="n">
        <f aca="false">IF(MAX(L55:O55)=MIN(L55:O55),0,IF($C$17="custo",(MAX(L55:O55)-N55)/(MAX(L55:O55)-MIN(L55:O55)),(N55-MIN(L55:O55))/(MAX(L55:O55)-MIN(L55:O55))))</f>
        <v>0.65727607665239</v>
      </c>
      <c r="AI55" s="0" t="n">
        <f aca="false">IF(MAX(L55:O55)=MIN(L55:O55),0,IF($C$17="custo",(MAX(L55:O55)-O55)/(MAX(L55:O55)-MIN(L55:O55)),(O55-MIN(L55:O55))/(MAX(L55:O55)-MIN(L55:O55))))</f>
        <v>0</v>
      </c>
      <c r="AJ55" s="0" t="n">
        <f aca="false">IF(MAX(P55:S55)=MIN(P55:S55),0,IF($D$17="custo",(MAX(P55:S55)-P55)/(MAX(P55:S55)-MIN(P55:S55)),(P55-MIN(P55:S55))/(MAX(P55:S55)-MIN(P55:S55))))</f>
        <v>0.14554748866917</v>
      </c>
      <c r="AK55" s="0" t="n">
        <f aca="false">IF(MAX(P55:S55)=MIN(P55:S55),0,IF($D$17="custo",(MAX(P55:S55)-Q55)/(MAX(P55:S55)-MIN(P55:S55)),(Q55-MIN(P55:S55))/(MAX(P55:S55)-MIN(P55:S55))))</f>
        <v>0</v>
      </c>
      <c r="AL55" s="0" t="n">
        <f aca="false">IF(MAX(P55:S55)=MIN(P55:S55),0,IF($D$17="custo",(MAX(P55:S55)-R55)/(MAX(P55:S55)-MIN(P55:S55)),(R55-MIN(P55:S55))/(MAX(P55:S55)-MIN(P55:S55))))</f>
        <v>0.769415128818324</v>
      </c>
      <c r="AM55" s="0" t="n">
        <f aca="false">IF(MAX(P55:S55)=MIN(P55:S55),0,IF($D$17="custo",(MAX(P55:S55)-S55)/(MAX(P55:S55)-MIN(P55:S55)),(S55-MIN(P55:S55))/(MAX(P55:S55)-MIN(P55:S55))))</f>
        <v>1</v>
      </c>
      <c r="AN55" s="0" t="n">
        <f aca="false">IF(MAX(T55:W55)=MIN(T55:W55),0,IF($E$17="custo",(MAX(T55:W55)-T55)/(MAX(T55:W55)-MIN(T55:W55)),(T55-MIN(T55:W55))/(MAX(T55:W55)-MIN(T55:W55))))</f>
        <v>0</v>
      </c>
      <c r="AO55" s="0" t="n">
        <f aca="false">IF(MAX(T55:W55)=MIN(T55:W55),0,IF($E$17="custo",(MAX(T55:W55)-U55)/(MAX(T55:W55)-MIN(T55:W55)),(U55-MIN(T55:W55))/(MAX(T55:W55)-MIN(T55:W55))))</f>
        <v>0.689655172413793</v>
      </c>
      <c r="AP55" s="0" t="n">
        <f aca="false">IF(MAX(T55:W55)=MIN(T55:W55),0,IF($E$17="custo",(MAX(T55:W55)-V55)/(MAX(T55:W55)-MIN(T55:W55)),(V55-MIN(T55:W55))/(MAX(T55:W55)-MIN(T55:W55))))</f>
        <v>0.827586206896552</v>
      </c>
      <c r="AQ55" s="0" t="n">
        <f aca="false">IF(MAX(T55:W55)=MIN(T55:W55),0,IF($E$17="custo",(MAX(T55:W55)-W55)/(MAX(T55:W55)-MIN(T55:W55)),(W55-MIN(T55:W55))/(MAX(T55:W55)-MIN(T55:W55))))</f>
        <v>1</v>
      </c>
      <c r="AR55" s="0" t="n">
        <f aca="false">IF(MAX(X55:AA55)=MIN(X55:AA55),0,IF($F$17="custo",(MAX(X55:AA55)-X55)/(MAX(X55:AA55)-MIN(X55:AA55)),(X55-MIN(X55:AA55))/(MAX(X55:AA55)-MIN(X55:AA55))))</f>
        <v>0</v>
      </c>
      <c r="AS55" s="0" t="n">
        <f aca="false">IF(MAX(X55:AA55)=MIN(X55:AA55),0,IF($F$17="custo",(MAX(X55:AA55)-Y55)/(MAX(X55:AA55)-MIN(X55:AA55)),(Y55-MIN(X55:AA55))/(MAX(X55:AA55)-MIN(X55:AA55))))</f>
        <v>0.5625</v>
      </c>
      <c r="AT55" s="0" t="n">
        <f aca="false">IF(MAX(X55:AA55)=MIN(X55:AA55),0,IF($F$17="custo",(MAX(X55:AA55)-Z55)/(MAX(X55:AA55)-MIN(X55:AA55)),(Z55-MIN(X55:AA55))/(MAX(X55:AA55)-MIN(X55:AA55))))</f>
        <v>0.25</v>
      </c>
      <c r="AU55" s="0" t="n">
        <f aca="false">IF(MAX(X55:AA55)=MIN(X55:AA55),0,IF($F$17="custo",(MAX(X55:AA55)-AA55)/(MAX(X55:AA55)-MIN(X55:AA55)),(AA55-MIN(X55:AA55))/(MAX(X55:AA55)-MIN(X55:AA55))))</f>
        <v>1</v>
      </c>
      <c r="AV55" s="0" t="n">
        <f aca="false">STDEVP(AB55:AE55)</f>
        <v>0.40890581273815</v>
      </c>
      <c r="AW55" s="0" t="n">
        <f aca="false">STDEVP(AF55:AI55)</f>
        <v>0.371087838278813</v>
      </c>
      <c r="AX55" s="0" t="n">
        <f aca="false">STDEVP(AJ55:AM55)</f>
        <v>0.417256891889991</v>
      </c>
      <c r="AY55" s="0" t="n">
        <f aca="false">STDEVP(AN55:AQ55)</f>
        <v>0.379604118212138</v>
      </c>
      <c r="AZ55" s="0" t="n">
        <f aca="false">STDEVP(AR55:AU55)</f>
        <v>0.373368848292141</v>
      </c>
      <c r="BA55" s="0" t="n">
        <f aca="false">AV55*((1-IFERROR(CORREL(AB55:AE55,AF55:AI55),0))+(1-IFERROR(CORREL(AB55:AE55,AJ55:AM55),0))+(1-IFERROR(CORREL(AB55:AE55,AN55:AQ55),0))+(1-IFERROR(CORREL(AB55:AE55,AR55:AU55),0)))</f>
        <v>1.10068743674756</v>
      </c>
      <c r="BB55" s="0" t="n">
        <f aca="false">AW55*((1-IFERROR(CORREL(AF55:AI55,AB55:AE55),0))+(1-IFERROR(CORREL(AF55:AI55,AJ55:AM55),0))+(1-IFERROR(CORREL(AF55:AI55,AN55:AQ55),0))+(1-IFERROR(CORREL(AF55:AI55,AR55:AU55),0)))</f>
        <v>2.71714082339423</v>
      </c>
      <c r="BC55" s="0" t="n">
        <f aca="false">AX55*((1-IFERROR(CORREL(AJ55:AM55,AB55:AE55),0))+(1-IFERROR(CORREL(AJ55:AM55,AF55:AI55),0))+(1-IFERROR(CORREL(AJ55:AM55,AN55:AQ55),0))+(1-IFERROR(CORREL(AJ55:AM55,AR55:AU55),0)))</f>
        <v>1.09403813132433</v>
      </c>
      <c r="BD55" s="0" t="n">
        <f aca="false">AY55*((1-IFERROR(CORREL(AN55:AQ55,AB55:AE55),0))+(1-IFERROR(CORREL(AN55:AQ55,AF55:AI55),0))+(1-IFERROR(CORREL(AN55:AQ55,AJ55:AM55),0))+(1-IFERROR(CORREL(AN55:AQ55,AR55:AU55),0)))</f>
        <v>1.0209471437062</v>
      </c>
      <c r="BE55" s="0" t="n">
        <f aca="false">AZ55*((1-IFERROR(CORREL(AR55:AU55,AB55:AE55),0))+(1-IFERROR(CORREL(AR55:AU55,AF55:AI55),0))+(1-IFERROR(CORREL(AR55:AU55,AJ55:AM55),0))+(1-IFERROR(CORREL(AR55:AU55,AN55:AQ55),0)))</f>
        <v>1.16366106028416</v>
      </c>
      <c r="BF55" s="0" t="n">
        <f aca="false">IF(SUM(BA55:BE55)&gt;0,BA55/SUM(BA55:BE55),1/5)</f>
        <v>0.155103413947578</v>
      </c>
      <c r="BG55" s="0" t="n">
        <f aca="false">IF(SUM(BA55:BE55)&gt;0,BB55/SUM(BA55:BE55),1/5)</f>
        <v>0.382886007248427</v>
      </c>
      <c r="BH55" s="0" t="n">
        <f aca="false">IF(SUM(BA55:BE55)&gt;0,BC55/SUM(BA55:BE55),1/5)</f>
        <v>0.154166426809277</v>
      </c>
      <c r="BI55" s="0" t="n">
        <f aca="false">IF(SUM(BA55:BE55)&gt;0,BD55/SUM(BA55:BE55),1/5)</f>
        <v>0.143866807380648</v>
      </c>
      <c r="BJ55" s="0" t="n">
        <f aca="false">IF(SUM(BA55:BE55)&gt;0,BE55/SUM(BA55:BE55),1/5)</f>
        <v>0.16397734461407</v>
      </c>
      <c r="BK55" s="0" t="n">
        <f aca="false">BF55*AB55+BG55*AF55+BH55*AJ55+BI55*AN55+BJ55*AR55</f>
        <v>0.43906707814559</v>
      </c>
      <c r="BL55" s="0" t="n">
        <f aca="false">BF55*AC55+BG55*AG55+BH55*AK55+BI55*AO55+BJ55*AS55</f>
        <v>0.484894050801563</v>
      </c>
      <c r="BM55" s="0" t="n">
        <f aca="false">BF55*AD55+BG55*AH55+BH55*AL55+BI55*AP55+BJ55*AT55</f>
        <v>0.654186184901652</v>
      </c>
      <c r="BN55" s="0" t="n">
        <f aca="false">BF55*AE55+BG55*AI55+BH55*AM55+BI55*AQ55+BJ55*AU55</f>
        <v>0.617113992751573</v>
      </c>
      <c r="BO55" s="0" t="n">
        <f aca="false">RANK(BK55,$BK55:$BN55)</f>
        <v>4</v>
      </c>
      <c r="BP55" s="0" t="n">
        <f aca="false">RANK(BL55,$BK55:$BN55)</f>
        <v>3</v>
      </c>
      <c r="BQ55" s="0" t="n">
        <f aca="false">RANK(BM55,$BK55:$BN55)</f>
        <v>1</v>
      </c>
      <c r="BR55" s="0" t="n">
        <f aca="false">RANK(BN55,$BK55:$BN55)</f>
        <v>2</v>
      </c>
    </row>
    <row r="56" customFormat="false" ht="15" hidden="false" customHeight="false" outlineLevel="0" collapsed="false">
      <c r="A56" s="0" t="n">
        <v>33</v>
      </c>
      <c r="B56" s="0" t="n">
        <f aca="false">RANDBETWEEN(1,$B$5)</f>
        <v>6</v>
      </c>
      <c r="C56" s="0" t="n">
        <f aca="false">RANDBETWEEN(1,$B$5)</f>
        <v>4</v>
      </c>
      <c r="D56" s="0" t="n">
        <f aca="false">RANDBETWEEN(1,$B$5)</f>
        <v>2</v>
      </c>
      <c r="E56" s="0" t="n">
        <f aca="false">RANDBETWEEN(1,$B$5)</f>
        <v>1</v>
      </c>
      <c r="F56" s="0" t="n">
        <f aca="false">RANDBETWEEN(1,$B$5)</f>
        <v>5</v>
      </c>
      <c r="G56" s="0" t="n">
        <f aca="false">RANDBETWEEN(1,$B$5)</f>
        <v>3</v>
      </c>
      <c r="H56" s="0" t="n">
        <f aca="true">NORMINV(RAND(),$B$8,$B$13)</f>
        <v>49.7030136052129</v>
      </c>
      <c r="I56" s="0" t="n">
        <f aca="true">NORMINV(RAND(),$C$8,$C$13)</f>
        <v>68.543649580133</v>
      </c>
      <c r="J56" s="0" t="n">
        <f aca="true">NORMINV(RAND(),$D$8,$D$13)</f>
        <v>14.8281565886477</v>
      </c>
      <c r="K56" s="0" t="n">
        <f aca="true">NORMINV(RAND(),$E$8,$E$13)</f>
        <v>3.1331773072916</v>
      </c>
      <c r="L56" s="0" t="n">
        <f aca="true">NORMINV(RAND(),$B$9,$B$14)</f>
        <v>52.3656266590875</v>
      </c>
      <c r="M56" s="0" t="n">
        <f aca="true">NORMINV(RAND(),$C$9,$C$14)</f>
        <v>54.8164653625505</v>
      </c>
      <c r="N56" s="0" t="n">
        <f aca="true">NORMINV(RAND(),$D$9,$D$14)</f>
        <v>46.7214263051324</v>
      </c>
      <c r="O56" s="0" t="n">
        <f aca="true">NORMINV(RAND(),$E$9,$E$14)</f>
        <v>28.8310345226629</v>
      </c>
      <c r="P56" s="0" t="n">
        <f aca="true">NORMINV(RAND(),$B$10,$B$15)</f>
        <v>23.7800723495259</v>
      </c>
      <c r="Q56" s="0" t="n">
        <f aca="true">NORMINV(RAND(),$C$10,$C$15)</f>
        <v>29.82460175283</v>
      </c>
      <c r="R56" s="0" t="n">
        <f aca="true">NORMINV(RAND(),$D$10,$D$15)</f>
        <v>10.1799776399867</v>
      </c>
      <c r="S56" s="0" t="n">
        <f aca="true">NORMINV(RAND(),$E$10,$E$15)</f>
        <v>3.98730185867235</v>
      </c>
      <c r="T56" s="0" t="n">
        <f aca="false">MEDIAN(INDEX(Avaliadores!$B$17:$B$22,$B56),INDEX(Avaliadores!$B$17:$B$22,$C56),INDEX(Avaliadores!$B$17:$B$22,$D56),INDEX(Avaliadores!$B$17:$B$22,$E56),INDEX(Avaliadores!$B$17:$B$22,$F56),INDEX(Avaliadores!$B$17:$B$22,$G56))</f>
        <v>2.66666666666667</v>
      </c>
      <c r="U56" s="0" t="n">
        <f aca="false">MEDIAN(INDEX(Avaliadores!$C$17:$C$22,$B56),INDEX(Avaliadores!$C$17:$C$22,$C56),INDEX(Avaliadores!$C$17:$C$22,$D56),INDEX(Avaliadores!$C$17:$C$22,$E56),INDEX(Avaliadores!$C$17:$C$22,$F56),INDEX(Avaliadores!$C$17:$C$22,$G56))</f>
        <v>5.29166666666667</v>
      </c>
      <c r="V56" s="0" t="n">
        <f aca="false">MEDIAN(INDEX(Avaliadores!$D$17:$D$22,$B56),INDEX(Avaliadores!$D$17:$D$22,$C56),INDEX(Avaliadores!$D$17:$D$22,$D56),INDEX(Avaliadores!$D$17:$D$22,$E56),INDEX(Avaliadores!$D$17:$D$22,$F56),INDEX(Avaliadores!$D$17:$D$22,$G56))</f>
        <v>5.66666666666667</v>
      </c>
      <c r="W56" s="0" t="n">
        <f aca="false">MEDIAN(INDEX(Avaliadores!$E$17:$E$22,$B56),INDEX(Avaliadores!$E$17:$E$22,$C56),INDEX(Avaliadores!$E$17:$E$22,$D56),INDEX(Avaliadores!$E$17:$E$22,$E56),INDEX(Avaliadores!$E$17:$E$22,$F56),INDEX(Avaliadores!$E$17:$E$22,$G56))</f>
        <v>6.29166666666667</v>
      </c>
      <c r="X56" s="0" t="n">
        <f aca="false">MEDIAN(INDEX(Avaliadores!$F$17:$F$22,$B56),INDEX(Avaliadores!$F$17:$F$22,$C56),INDEX(Avaliadores!$F$17:$F$22,$D56),INDEX(Avaliadores!$F$17:$F$22,$E56),INDEX(Avaliadores!$F$17:$F$22,$F56),INDEX(Avaliadores!$F$17:$F$22,$G56))</f>
        <v>2.66666666666667</v>
      </c>
      <c r="Y56" s="0" t="n">
        <f aca="false">MEDIAN(INDEX(Avaliadores!$G$17:$G$22,$B56),INDEX(Avaliadores!$G$17:$G$22,$C56),INDEX(Avaliadores!$G$17:$G$22,$D56),INDEX(Avaliadores!$G$17:$G$22,$E56),INDEX(Avaliadores!$G$17:$G$22,$F56),INDEX(Avaliadores!$G$17:$G$22,$G56))</f>
        <v>5.04166666666667</v>
      </c>
      <c r="Z56" s="0" t="n">
        <f aca="false">MEDIAN(INDEX(Avaliadores!$H$17:$H$22,$B56),INDEX(Avaliadores!$H$17:$H$22,$C56),INDEX(Avaliadores!$H$17:$H$22,$D56),INDEX(Avaliadores!$H$17:$H$22,$E56),INDEX(Avaliadores!$H$17:$H$22,$F56),INDEX(Avaliadores!$H$17:$H$22,$G56))</f>
        <v>3.91666666666667</v>
      </c>
      <c r="AA56" s="0" t="n">
        <f aca="false">MEDIAN(INDEX(Avaliadores!$I$17:$I$22,$B56),INDEX(Avaliadores!$I$17:$I$22,$C56),INDEX(Avaliadores!$I$17:$I$22,$D56),INDEX(Avaliadores!$I$17:$I$22,$E56),INDEX(Avaliadores!$I$17:$I$22,$F56),INDEX(Avaliadores!$I$17:$I$22,$G56))</f>
        <v>6.66666666666667</v>
      </c>
      <c r="AB56" s="0" t="n">
        <f aca="false">IF(MAX(H56:K56)=MIN(H56:K56),0,IF($B$17="custo",(MAX(H56:K56)-H56)/(MAX(H56:K56)-MIN(H56:K56)),(H56-MIN(H56:K56))/(MAX(H56:K56)-MIN(H56:K56))))</f>
        <v>0.288036996527584</v>
      </c>
      <c r="AC56" s="0" t="n">
        <f aca="false">IF(MAX(H56:K56)=MIN(H56:K56),0,IF($B$17="custo",(MAX(H56:K56)-I56)/(MAX(H56:K56)-MIN(H56:K56)),(I56-MIN(H56:K56))/(MAX(H56:K56)-MIN(H56:K56))))</f>
        <v>0</v>
      </c>
      <c r="AD56" s="0" t="n">
        <f aca="false">IF(MAX(H56:K56)=MIN(H56:K56),0,IF($B$17="custo",(MAX(H56:K56)-J56)/(MAX(H56:K56)-MIN(H56:K56)),(J56-MIN(H56:K56))/(MAX(H56:K56)-MIN(H56:K56))))</f>
        <v>0.821206316435481</v>
      </c>
      <c r="AE56" s="0" t="n">
        <f aca="false">IF(MAX(H56:K56)=MIN(H56:K56),0,IF($B$17="custo",(MAX(H56:K56)-K56)/(MAX(H56:K56)-MIN(H56:K56)),(K56-MIN(H56:K56))/(MAX(H56:K56)-MIN(H56:K56))))</f>
        <v>1</v>
      </c>
      <c r="AF56" s="0" t="n">
        <f aca="false">IF(MAX(L56:O56)=MIN(L56:O56),0,IF($C$17="custo",(MAX(L56:O56)-L56)/(MAX(L56:O56)-MIN(L56:O56)),(L56-MIN(L56:O56))/(MAX(L56:O56)-MIN(L56:O56))))</f>
        <v>0.905684122823894</v>
      </c>
      <c r="AG56" s="0" t="n">
        <f aca="false">IF(MAX(L56:O56)=MIN(L56:O56),0,IF($C$17="custo",(MAX(L56:O56)-M56)/(MAX(L56:O56)-MIN(L56:O56)),(M56-MIN(L56:O56))/(MAX(L56:O56)-MIN(L56:O56))))</f>
        <v>1</v>
      </c>
      <c r="AH56" s="0" t="n">
        <f aca="false">IF(MAX(L56:O56)=MIN(L56:O56),0,IF($C$17="custo",(MAX(L56:O56)-N56)/(MAX(L56:O56)-MIN(L56:O56)),(N56-MIN(L56:O56))/(MAX(L56:O56)-MIN(L56:O56))))</f>
        <v>0.688477781750216</v>
      </c>
      <c r="AI56" s="0" t="n">
        <f aca="false">IF(MAX(L56:O56)=MIN(L56:O56),0,IF($C$17="custo",(MAX(L56:O56)-O56)/(MAX(L56:O56)-MIN(L56:O56)),(O56-MIN(L56:O56))/(MAX(L56:O56)-MIN(L56:O56))))</f>
        <v>0</v>
      </c>
      <c r="AJ56" s="0" t="n">
        <f aca="false">IF(MAX(P56:S56)=MIN(P56:S56),0,IF($D$17="custo",(MAX(P56:S56)-P56)/(MAX(P56:S56)-MIN(P56:S56)),(P56-MIN(P56:S56))/(MAX(P56:S56)-MIN(P56:S56))))</f>
        <v>0.233945862302389</v>
      </c>
      <c r="AK56" s="0" t="n">
        <f aca="false">IF(MAX(P56:S56)=MIN(P56:S56),0,IF($D$17="custo",(MAX(P56:S56)-Q56)/(MAX(P56:S56)-MIN(P56:S56)),(Q56-MIN(P56:S56))/(MAX(P56:S56)-MIN(P56:S56))))</f>
        <v>0</v>
      </c>
      <c r="AL56" s="0" t="n">
        <f aca="false">IF(MAX(P56:S56)=MIN(P56:S56),0,IF($D$17="custo",(MAX(P56:S56)-R56)/(MAX(P56:S56)-MIN(P56:S56)),(R56-MIN(P56:S56))/(MAX(P56:S56)-MIN(P56:S56))))</f>
        <v>0.76032031958902</v>
      </c>
      <c r="AM56" s="0" t="n">
        <f aca="false">IF(MAX(P56:S56)=MIN(P56:S56),0,IF($D$17="custo",(MAX(P56:S56)-S56)/(MAX(P56:S56)-MIN(P56:S56)),(S56-MIN(P56:S56))/(MAX(P56:S56)-MIN(P56:S56))))</f>
        <v>1</v>
      </c>
      <c r="AN56" s="0" t="n">
        <f aca="false">IF(MAX(T56:W56)=MIN(T56:W56),0,IF($E$17="custo",(MAX(T56:W56)-T56)/(MAX(T56:W56)-MIN(T56:W56)),(T56-MIN(T56:W56))/(MAX(T56:W56)-MIN(T56:W56))))</f>
        <v>0</v>
      </c>
      <c r="AO56" s="0" t="n">
        <f aca="false">IF(MAX(T56:W56)=MIN(T56:W56),0,IF($E$17="custo",(MAX(T56:W56)-U56)/(MAX(T56:W56)-MIN(T56:W56)),(U56-MIN(T56:W56))/(MAX(T56:W56)-MIN(T56:W56))))</f>
        <v>0.724137931034483</v>
      </c>
      <c r="AP56" s="0" t="n">
        <f aca="false">IF(MAX(T56:W56)=MIN(T56:W56),0,IF($E$17="custo",(MAX(T56:W56)-V56)/(MAX(T56:W56)-MIN(T56:W56)),(V56-MIN(T56:W56))/(MAX(T56:W56)-MIN(T56:W56))))</f>
        <v>0.827586206896552</v>
      </c>
      <c r="AQ56" s="0" t="n">
        <f aca="false">IF(MAX(T56:W56)=MIN(T56:W56),0,IF($E$17="custo",(MAX(T56:W56)-W56)/(MAX(T56:W56)-MIN(T56:W56)),(W56-MIN(T56:W56))/(MAX(T56:W56)-MIN(T56:W56))))</f>
        <v>1</v>
      </c>
      <c r="AR56" s="0" t="n">
        <f aca="false">IF(MAX(X56:AA56)=MIN(X56:AA56),0,IF($F$17="custo",(MAX(X56:AA56)-X56)/(MAX(X56:AA56)-MIN(X56:AA56)),(X56-MIN(X56:AA56))/(MAX(X56:AA56)-MIN(X56:AA56))))</f>
        <v>0</v>
      </c>
      <c r="AS56" s="0" t="n">
        <f aca="false">IF(MAX(X56:AA56)=MIN(X56:AA56),0,IF($F$17="custo",(MAX(X56:AA56)-Y56)/(MAX(X56:AA56)-MIN(X56:AA56)),(Y56-MIN(X56:AA56))/(MAX(X56:AA56)-MIN(X56:AA56))))</f>
        <v>0.59375</v>
      </c>
      <c r="AT56" s="0" t="n">
        <f aca="false">IF(MAX(X56:AA56)=MIN(X56:AA56),0,IF($F$17="custo",(MAX(X56:AA56)-Z56)/(MAX(X56:AA56)-MIN(X56:AA56)),(Z56-MIN(X56:AA56))/(MAX(X56:AA56)-MIN(X56:AA56))))</f>
        <v>0.3125</v>
      </c>
      <c r="AU56" s="0" t="n">
        <f aca="false">IF(MAX(X56:AA56)=MIN(X56:AA56),0,IF($F$17="custo",(MAX(X56:AA56)-AA56)/(MAX(X56:AA56)-MIN(X56:AA56)),(AA56-MIN(X56:AA56))/(MAX(X56:AA56)-MIN(X56:AA56))))</f>
        <v>1</v>
      </c>
      <c r="AV56" s="0" t="n">
        <f aca="false">STDEVP(AB56:AE56)</f>
        <v>0.401596279614961</v>
      </c>
      <c r="AW56" s="0" t="n">
        <f aca="false">STDEVP(AF56:AI56)</f>
        <v>0.391103052120886</v>
      </c>
      <c r="AX56" s="0" t="n">
        <f aca="false">STDEVP(AJ56:AM56)</f>
        <v>0.399544507473643</v>
      </c>
      <c r="AY56" s="0" t="n">
        <f aca="false">STDEVP(AN56:AQ56)</f>
        <v>0.381264558405103</v>
      </c>
      <c r="AZ56" s="0" t="n">
        <f aca="false">STDEVP(AR56:AU56)</f>
        <v>0.368017678541059</v>
      </c>
      <c r="BA56" s="0" t="n">
        <f aca="false">AV56*((1-IFERROR(CORREL(AB56:AE56,AF56:AI56),0))+(1-IFERROR(CORREL(AB56:AE56,AJ56:AM56),0))+(1-IFERROR(CORREL(AB56:AE56,AN56:AQ56),0))+(1-IFERROR(CORREL(AB56:AE56,AR56:AU56),0)))</f>
        <v>1.16221456493596</v>
      </c>
      <c r="BB56" s="0" t="n">
        <f aca="false">AW56*((1-IFERROR(CORREL(AF56:AI56,AB56:AE56),0))+(1-IFERROR(CORREL(AF56:AI56,AJ56:AM56),0))+(1-IFERROR(CORREL(AF56:AI56,AN56:AQ56),0))+(1-IFERROR(CORREL(AF56:AI56,AR56:AU56),0)))</f>
        <v>2.77780117369882</v>
      </c>
      <c r="BC56" s="0" t="n">
        <f aca="false">AX56*((1-IFERROR(CORREL(AJ56:AM56,AB56:AE56),0))+(1-IFERROR(CORREL(AJ56:AM56,AF56:AI56),0))+(1-IFERROR(CORREL(AJ56:AM56,AN56:AQ56),0))+(1-IFERROR(CORREL(AJ56:AM56,AR56:AU56),0)))</f>
        <v>1.1271477327871</v>
      </c>
      <c r="BD56" s="0" t="n">
        <f aca="false">AY56*((1-IFERROR(CORREL(AN56:AQ56,AB56:AE56),0))+(1-IFERROR(CORREL(AN56:AQ56,AF56:AI56),0))+(1-IFERROR(CORREL(AN56:AQ56,AJ56:AM56),0))+(1-IFERROR(CORREL(AN56:AQ56,AR56:AU56),0)))</f>
        <v>1.00345641070413</v>
      </c>
      <c r="BE56" s="0" t="n">
        <f aca="false">AZ56*((1-IFERROR(CORREL(AR56:AU56,AB56:AE56),0))+(1-IFERROR(CORREL(AR56:AU56,AF56:AI56),0))+(1-IFERROR(CORREL(AR56:AU56,AJ56:AM56),0))+(1-IFERROR(CORREL(AR56:AU56,AN56:AQ56),0)))</f>
        <v>1.09918663966004</v>
      </c>
      <c r="BF56" s="0" t="n">
        <f aca="false">IF(SUM(BA56:BE56)&gt;0,BA56/SUM(BA56:BE56),1/5)</f>
        <v>0.162098455712086</v>
      </c>
      <c r="BG56" s="0" t="n">
        <f aca="false">IF(SUM(BA56:BE56)&gt;0,BB56/SUM(BA56:BE56),1/5)</f>
        <v>0.387430423018842</v>
      </c>
      <c r="BH56" s="0" t="n">
        <f aca="false">IF(SUM(BA56:BE56)&gt;0,BC56/SUM(BA56:BE56),1/5)</f>
        <v>0.157207552165064</v>
      </c>
      <c r="BI56" s="0" t="n">
        <f aca="false">IF(SUM(BA56:BE56)&gt;0,BD56/SUM(BA56:BE56),1/5)</f>
        <v>0.139955856222207</v>
      </c>
      <c r="BJ56" s="0" t="n">
        <f aca="false">IF(SUM(BA56:BE56)&gt;0,BE56/SUM(BA56:BE56),1/5)</f>
        <v>0.153307712881801</v>
      </c>
      <c r="BK56" s="0" t="n">
        <f aca="false">BF56*AB56+BG56*AF56+BH56*AJ56+BI56*AN56+BJ56*AR56</f>
        <v>0.434357991503882</v>
      </c>
      <c r="BL56" s="0" t="n">
        <f aca="false">BF56*AC56+BG56*AG56+BH56*AK56+BI56*AO56+BJ56*AS56</f>
        <v>0.57980422170332</v>
      </c>
      <c r="BM56" s="0" t="n">
        <f aca="false">BF56*AD56+BG56*AH56+BH56*AL56+BI56*AP56+BJ56*AT56</f>
        <v>0.683115806701169</v>
      </c>
      <c r="BN56" s="0" t="n">
        <f aca="false">BF56*AE56+BG56*AI56+BH56*AM56+BI56*AQ56+BJ56*AU56</f>
        <v>0.612569576981158</v>
      </c>
      <c r="BO56" s="0" t="n">
        <f aca="false">RANK(BK56,$BK56:$BN56)</f>
        <v>4</v>
      </c>
      <c r="BP56" s="0" t="n">
        <f aca="false">RANK(BL56,$BK56:$BN56)</f>
        <v>3</v>
      </c>
      <c r="BQ56" s="0" t="n">
        <f aca="false">RANK(BM56,$BK56:$BN56)</f>
        <v>1</v>
      </c>
      <c r="BR56" s="0" t="n">
        <f aca="false">RANK(BN56,$BK56:$BN56)</f>
        <v>2</v>
      </c>
    </row>
    <row r="57" customFormat="false" ht="15" hidden="false" customHeight="false" outlineLevel="0" collapsed="false">
      <c r="A57" s="0" t="n">
        <v>34</v>
      </c>
      <c r="B57" s="0" t="n">
        <f aca="false">RANDBETWEEN(1,$B$5)</f>
        <v>3</v>
      </c>
      <c r="C57" s="0" t="n">
        <f aca="false">RANDBETWEEN(1,$B$5)</f>
        <v>5</v>
      </c>
      <c r="D57" s="0" t="n">
        <f aca="false">RANDBETWEEN(1,$B$5)</f>
        <v>2</v>
      </c>
      <c r="E57" s="0" t="n">
        <f aca="false">RANDBETWEEN(1,$B$5)</f>
        <v>3</v>
      </c>
      <c r="F57" s="0" t="n">
        <f aca="false">RANDBETWEEN(1,$B$5)</f>
        <v>3</v>
      </c>
      <c r="G57" s="0" t="n">
        <f aca="false">RANDBETWEEN(1,$B$5)</f>
        <v>3</v>
      </c>
      <c r="H57" s="0" t="n">
        <f aca="true">NORMINV(RAND(),$B$8,$B$13)</f>
        <v>53.9493141050709</v>
      </c>
      <c r="I57" s="0" t="n">
        <f aca="true">NORMINV(RAND(),$C$8,$C$13)</f>
        <v>59.4973813001573</v>
      </c>
      <c r="J57" s="0" t="n">
        <f aca="true">NORMINV(RAND(),$D$8,$D$13)</f>
        <v>13.5206093976779</v>
      </c>
      <c r="K57" s="0" t="n">
        <f aca="true">NORMINV(RAND(),$E$8,$E$13)</f>
        <v>3.1530570226817</v>
      </c>
      <c r="L57" s="0" t="n">
        <f aca="true">NORMINV(RAND(),$B$9,$B$14)</f>
        <v>49.9558663150064</v>
      </c>
      <c r="M57" s="0" t="n">
        <f aca="true">NORMINV(RAND(),$C$9,$C$14)</f>
        <v>41.1904417772715</v>
      </c>
      <c r="N57" s="0" t="n">
        <f aca="true">NORMINV(RAND(),$D$9,$D$14)</f>
        <v>47.551504446325</v>
      </c>
      <c r="O57" s="0" t="n">
        <f aca="true">NORMINV(RAND(),$E$9,$E$14)</f>
        <v>25.8459762292391</v>
      </c>
      <c r="P57" s="0" t="n">
        <f aca="true">NORMINV(RAND(),$B$10,$B$15)</f>
        <v>21.3007017740515</v>
      </c>
      <c r="Q57" s="0" t="n">
        <f aca="true">NORMINV(RAND(),$C$10,$C$15)</f>
        <v>29.2447601075084</v>
      </c>
      <c r="R57" s="0" t="n">
        <f aca="true">NORMINV(RAND(),$D$10,$D$15)</f>
        <v>9.31429045711109</v>
      </c>
      <c r="S57" s="0" t="n">
        <f aca="true">NORMINV(RAND(),$E$10,$E$15)</f>
        <v>4.05750634161569</v>
      </c>
      <c r="T57" s="0" t="n">
        <f aca="false">MEDIAN(INDEX(Avaliadores!$B$17:$B$22,$B57),INDEX(Avaliadores!$B$17:$B$22,$C57),INDEX(Avaliadores!$B$17:$B$22,$D57),INDEX(Avaliadores!$B$17:$B$22,$E57),INDEX(Avaliadores!$B$17:$B$22,$F57),INDEX(Avaliadores!$B$17:$B$22,$G57))</f>
        <v>2.79166666666667</v>
      </c>
      <c r="U57" s="0" t="n">
        <f aca="false">MEDIAN(INDEX(Avaliadores!$C$17:$C$22,$B57),INDEX(Avaliadores!$C$17:$C$22,$C57),INDEX(Avaliadores!$C$17:$C$22,$D57),INDEX(Avaliadores!$C$17:$C$22,$E57),INDEX(Avaliadores!$C$17:$C$22,$F57),INDEX(Avaliadores!$C$17:$C$22,$G57))</f>
        <v>4.79166666666667</v>
      </c>
      <c r="V57" s="0" t="n">
        <f aca="false">MEDIAN(INDEX(Avaliadores!$D$17:$D$22,$B57),INDEX(Avaliadores!$D$17:$D$22,$C57),INDEX(Avaliadores!$D$17:$D$22,$D57),INDEX(Avaliadores!$D$17:$D$22,$E57),INDEX(Avaliadores!$D$17:$D$22,$F57),INDEX(Avaliadores!$D$17:$D$22,$G57))</f>
        <v>5.79166666666667</v>
      </c>
      <c r="W57" s="0" t="n">
        <f aca="false">MEDIAN(INDEX(Avaliadores!$E$17:$E$22,$B57),INDEX(Avaliadores!$E$17:$E$22,$C57),INDEX(Avaliadores!$E$17:$E$22,$D57),INDEX(Avaliadores!$E$17:$E$22,$E57),INDEX(Avaliadores!$E$17:$E$22,$F57),INDEX(Avaliadores!$E$17:$E$22,$G57))</f>
        <v>5.79166666666667</v>
      </c>
      <c r="X57" s="0" t="n">
        <f aca="false">MEDIAN(INDEX(Avaliadores!$F$17:$F$22,$B57),INDEX(Avaliadores!$F$17:$F$22,$C57),INDEX(Avaliadores!$F$17:$F$22,$D57),INDEX(Avaliadores!$F$17:$F$22,$E57),INDEX(Avaliadores!$F$17:$F$22,$F57),INDEX(Avaliadores!$F$17:$F$22,$G57))</f>
        <v>2.79166666666667</v>
      </c>
      <c r="Y57" s="0" t="n">
        <f aca="false">MEDIAN(INDEX(Avaliadores!$G$17:$G$22,$B57),INDEX(Avaliadores!$G$17:$G$22,$C57),INDEX(Avaliadores!$G$17:$G$22,$D57),INDEX(Avaliadores!$G$17:$G$22,$E57),INDEX(Avaliadores!$G$17:$G$22,$F57),INDEX(Avaliadores!$G$17:$G$22,$G57))</f>
        <v>5.79166666666667</v>
      </c>
      <c r="Z57" s="0" t="n">
        <f aca="false">MEDIAN(INDEX(Avaliadores!$H$17:$H$22,$B57),INDEX(Avaliadores!$H$17:$H$22,$C57),INDEX(Avaliadores!$H$17:$H$22,$D57),INDEX(Avaliadores!$H$17:$H$22,$E57),INDEX(Avaliadores!$H$17:$H$22,$F57),INDEX(Avaliadores!$H$17:$H$22,$G57))</f>
        <v>3.79166666666667</v>
      </c>
      <c r="AA57" s="0" t="n">
        <f aca="false">MEDIAN(INDEX(Avaliadores!$I$17:$I$22,$B57),INDEX(Avaliadores!$I$17:$I$22,$C57),INDEX(Avaliadores!$I$17:$I$22,$D57),INDEX(Avaliadores!$I$17:$I$22,$E57),INDEX(Avaliadores!$I$17:$I$22,$F57),INDEX(Avaliadores!$I$17:$I$22,$G57))</f>
        <v>6.79166666666667</v>
      </c>
      <c r="AB57" s="0" t="n">
        <f aca="false">IF(MAX(H57:K57)=MIN(H57:K57),0,IF($B$17="custo",(MAX(H57:K57)-H57)/(MAX(H57:K57)-MIN(H57:K57)),(H57-MIN(H57:K57))/(MAX(H57:K57)-MIN(H57:K57))))</f>
        <v>0.0984671884210413</v>
      </c>
      <c r="AC57" s="0" t="n">
        <f aca="false">IF(MAX(H57:K57)=MIN(H57:K57),0,IF($B$17="custo",(MAX(H57:K57)-I57)/(MAX(H57:K57)-MIN(H57:K57)),(I57-MIN(H57:K57))/(MAX(H57:K57)-MIN(H57:K57))))</f>
        <v>0</v>
      </c>
      <c r="AD57" s="0" t="n">
        <f aca="false">IF(MAX(H57:K57)=MIN(H57:K57),0,IF($B$17="custo",(MAX(H57:K57)-J57)/(MAX(H57:K57)-MIN(H57:K57)),(J57-MIN(H57:K57))/(MAX(H57:K57)-MIN(H57:K57))))</f>
        <v>0.815996508824212</v>
      </c>
      <c r="AE57" s="0" t="n">
        <f aca="false">IF(MAX(H57:K57)=MIN(H57:K57),0,IF($B$17="custo",(MAX(H57:K57)-K57)/(MAX(H57:K57)-MIN(H57:K57)),(K57-MIN(H57:K57))/(MAX(H57:K57)-MIN(H57:K57))))</f>
        <v>1</v>
      </c>
      <c r="AF57" s="0" t="n">
        <f aca="false">IF(MAX(L57:O57)=MIN(L57:O57),0,IF($C$17="custo",(MAX(L57:O57)-L57)/(MAX(L57:O57)-MIN(L57:O57)),(L57-MIN(L57:O57))/(MAX(L57:O57)-MIN(L57:O57))))</f>
        <v>1</v>
      </c>
      <c r="AG57" s="0" t="n">
        <f aca="false">IF(MAX(L57:O57)=MIN(L57:O57),0,IF($C$17="custo",(MAX(L57:O57)-M57)/(MAX(L57:O57)-MIN(L57:O57)),(M57-MIN(L57:O57))/(MAX(L57:O57)-MIN(L57:O57))))</f>
        <v>0.636438635491358</v>
      </c>
      <c r="AH57" s="0" t="n">
        <f aca="false">IF(MAX(L57:O57)=MIN(L57:O57),0,IF($C$17="custo",(MAX(L57:O57)-N57)/(MAX(L57:O57)-MIN(L57:O57)),(N57-MIN(L57:O57))/(MAX(L57:O57)-MIN(L57:O57))))</f>
        <v>0.900274872256645</v>
      </c>
      <c r="AI57" s="0" t="n">
        <f aca="false">IF(MAX(L57:O57)=MIN(L57:O57),0,IF($C$17="custo",(MAX(L57:O57)-O57)/(MAX(L57:O57)-MIN(L57:O57)),(O57-MIN(L57:O57))/(MAX(L57:O57)-MIN(L57:O57))))</f>
        <v>0</v>
      </c>
      <c r="AJ57" s="0" t="n">
        <f aca="false">IF(MAX(P57:S57)=MIN(P57:S57),0,IF($D$17="custo",(MAX(P57:S57)-P57)/(MAX(P57:S57)-MIN(P57:S57)),(P57-MIN(P57:S57))/(MAX(P57:S57)-MIN(P57:S57))))</f>
        <v>0.315399940275122</v>
      </c>
      <c r="AK57" s="0" t="n">
        <f aca="false">IF(MAX(P57:S57)=MIN(P57:S57),0,IF($D$17="custo",(MAX(P57:S57)-Q57)/(MAX(P57:S57)-MIN(P57:S57)),(Q57-MIN(P57:S57))/(MAX(P57:S57)-MIN(P57:S57))))</f>
        <v>0</v>
      </c>
      <c r="AL57" s="0" t="n">
        <f aca="false">IF(MAX(P57:S57)=MIN(P57:S57),0,IF($D$17="custo",(MAX(P57:S57)-R57)/(MAX(P57:S57)-MIN(P57:S57)),(R57-MIN(P57:S57))/(MAX(P57:S57)-MIN(P57:S57))))</f>
        <v>0.791291890558792</v>
      </c>
      <c r="AM57" s="0" t="n">
        <f aca="false">IF(MAX(P57:S57)=MIN(P57:S57),0,IF($D$17="custo",(MAX(P57:S57)-S57)/(MAX(P57:S57)-MIN(P57:S57)),(S57-MIN(P57:S57))/(MAX(P57:S57)-MIN(P57:S57))))</f>
        <v>1</v>
      </c>
      <c r="AN57" s="0" t="n">
        <f aca="false">IF(MAX(T57:W57)=MIN(T57:W57),0,IF($E$17="custo",(MAX(T57:W57)-T57)/(MAX(T57:W57)-MIN(T57:W57)),(T57-MIN(T57:W57))/(MAX(T57:W57)-MIN(T57:W57))))</f>
        <v>0</v>
      </c>
      <c r="AO57" s="0" t="n">
        <f aca="false">IF(MAX(T57:W57)=MIN(T57:W57),0,IF($E$17="custo",(MAX(T57:W57)-U57)/(MAX(T57:W57)-MIN(T57:W57)),(U57-MIN(T57:W57))/(MAX(T57:W57)-MIN(T57:W57))))</f>
        <v>0.666666666666667</v>
      </c>
      <c r="AP57" s="0" t="n">
        <f aca="false">IF(MAX(T57:W57)=MIN(T57:W57),0,IF($E$17="custo",(MAX(T57:W57)-V57)/(MAX(T57:W57)-MIN(T57:W57)),(V57-MIN(T57:W57))/(MAX(T57:W57)-MIN(T57:W57))))</f>
        <v>1</v>
      </c>
      <c r="AQ57" s="0" t="n">
        <f aca="false">IF(MAX(T57:W57)=MIN(T57:W57),0,IF($E$17="custo",(MAX(T57:W57)-W57)/(MAX(T57:W57)-MIN(T57:W57)),(W57-MIN(T57:W57))/(MAX(T57:W57)-MIN(T57:W57))))</f>
        <v>1</v>
      </c>
      <c r="AR57" s="0" t="n">
        <f aca="false">IF(MAX(X57:AA57)=MIN(X57:AA57),0,IF($F$17="custo",(MAX(X57:AA57)-X57)/(MAX(X57:AA57)-MIN(X57:AA57)),(X57-MIN(X57:AA57))/(MAX(X57:AA57)-MIN(X57:AA57))))</f>
        <v>0</v>
      </c>
      <c r="AS57" s="0" t="n">
        <f aca="false">IF(MAX(X57:AA57)=MIN(X57:AA57),0,IF($F$17="custo",(MAX(X57:AA57)-Y57)/(MAX(X57:AA57)-MIN(X57:AA57)),(Y57-MIN(X57:AA57))/(MAX(X57:AA57)-MIN(X57:AA57))))</f>
        <v>0.75</v>
      </c>
      <c r="AT57" s="0" t="n">
        <f aca="false">IF(MAX(X57:AA57)=MIN(X57:AA57),0,IF($F$17="custo",(MAX(X57:AA57)-Z57)/(MAX(X57:AA57)-MIN(X57:AA57)),(Z57-MIN(X57:AA57))/(MAX(X57:AA57)-MIN(X57:AA57))))</f>
        <v>0.25</v>
      </c>
      <c r="AU57" s="0" t="n">
        <f aca="false">IF(MAX(X57:AA57)=MIN(X57:AA57),0,IF($F$17="custo",(MAX(X57:AA57)-AA57)/(MAX(X57:AA57)-MIN(X57:AA57)),(AA57-MIN(X57:AA57))/(MAX(X57:AA57)-MIN(X57:AA57))))</f>
        <v>1</v>
      </c>
      <c r="AV57" s="0" t="n">
        <f aca="false">STDEVP(AB57:AE57)</f>
        <v>0.435675704392429</v>
      </c>
      <c r="AW57" s="0" t="n">
        <f aca="false">STDEVP(AF57:AI57)</f>
        <v>0.389493301375334</v>
      </c>
      <c r="AX57" s="0" t="n">
        <f aca="false">STDEVP(AJ57:AM57)</f>
        <v>0.39245457089454</v>
      </c>
      <c r="AY57" s="0" t="n">
        <f aca="false">STDEVP(AN57:AQ57)</f>
        <v>0.408248290463863</v>
      </c>
      <c r="AZ57" s="0" t="n">
        <f aca="false">STDEVP(AR57:AU57)</f>
        <v>0.395284707521047</v>
      </c>
      <c r="BA57" s="0" t="n">
        <f aca="false">AV57*((1-IFERROR(CORREL(AB57:AE57,AF57:AI57),0))+(1-IFERROR(CORREL(AB57:AE57,AJ57:AM57),0))+(1-IFERROR(CORREL(AB57:AE57,AN57:AQ57),0))+(1-IFERROR(CORREL(AB57:AE57,AR57:AU57),0)))</f>
        <v>1.07489245472543</v>
      </c>
      <c r="BB57" s="0" t="n">
        <f aca="false">AW57*((1-IFERROR(CORREL(AF57:AI57,AB57:AE57),0))+(1-IFERROR(CORREL(AF57:AI57,AJ57:AM57),0))+(1-IFERROR(CORREL(AF57:AI57,AN57:AQ57),0))+(1-IFERROR(CORREL(AF57:AI57,AR57:AU57),0)))</f>
        <v>2.55538961725533</v>
      </c>
      <c r="BC57" s="0" t="n">
        <f aca="false">AX57*((1-IFERROR(CORREL(AJ57:AM57,AB57:AE57),0))+(1-IFERROR(CORREL(AJ57:AM57,AF57:AI57),0))+(1-IFERROR(CORREL(AJ57:AM57,AN57:AQ57),0))+(1-IFERROR(CORREL(AJ57:AM57,AR57:AU57),0)))</f>
        <v>1.05583237530841</v>
      </c>
      <c r="BD57" s="0" t="n">
        <f aca="false">AY57*((1-IFERROR(CORREL(AN57:AQ57,AB57:AE57),0))+(1-IFERROR(CORREL(AN57:AQ57,AF57:AI57),0))+(1-IFERROR(CORREL(AN57:AQ57,AJ57:AM57),0))+(1-IFERROR(CORREL(AN57:AQ57,AR57:AU57),0)))</f>
        <v>1.04865812347602</v>
      </c>
      <c r="BE57" s="0" t="n">
        <f aca="false">AZ57*((1-IFERROR(CORREL(AR57:AU57,AB57:AE57),0))+(1-IFERROR(CORREL(AR57:AU57,AF57:AI57),0))+(1-IFERROR(CORREL(AR57:AU57,AJ57:AM57),0))+(1-IFERROR(CORREL(AR57:AU57,AN57:AQ57),0)))</f>
        <v>1.45561530588277</v>
      </c>
      <c r="BF57" s="0" t="n">
        <f aca="false">IF(SUM(BA57:BE57)&gt;0,BA57/SUM(BA57:BE57),1/5)</f>
        <v>0.14949019067752</v>
      </c>
      <c r="BG57" s="0" t="n">
        <f aca="false">IF(SUM(BA57:BE57)&gt;0,BB57/SUM(BA57:BE57),1/5)</f>
        <v>0.355389675924772</v>
      </c>
      <c r="BH57" s="0" t="n">
        <f aca="false">IF(SUM(BA57:BE57)&gt;0,BC57/SUM(BA57:BE57),1/5)</f>
        <v>0.146839418599017</v>
      </c>
      <c r="BI57" s="0" t="n">
        <f aca="false">IF(SUM(BA57:BE57)&gt;0,BD57/SUM(BA57:BE57),1/5)</f>
        <v>0.145841662712205</v>
      </c>
      <c r="BJ57" s="0" t="n">
        <f aca="false">IF(SUM(BA57:BE57)&gt;0,BE57/SUM(BA57:BE57),1/5)</f>
        <v>0.202439052086486</v>
      </c>
      <c r="BK57" s="0" t="n">
        <f aca="false">BF57*AB57+BG57*AF57+BH57*AJ57+BI57*AN57+BJ57*AR57</f>
        <v>0.416422698553477</v>
      </c>
      <c r="BL57" s="0" t="n">
        <f aca="false">BF57*AC57+BG57*AG57+BH57*AK57+BI57*AO57+BJ57*AS57</f>
        <v>0.475240784619612</v>
      </c>
      <c r="BM57" s="0" t="n">
        <f aca="false">BF57*AD57+BG57*AH57+BH57*AL57+BI57*AP57+BJ57*AT57</f>
        <v>0.754576135676423</v>
      </c>
      <c r="BN57" s="0" t="n">
        <f aca="false">BF57*AE57+BG57*AI57+BH57*AM57+BI57*AQ57+BJ57*AU57</f>
        <v>0.644610324075228</v>
      </c>
      <c r="BO57" s="0" t="n">
        <f aca="false">RANK(BK57,$BK57:$BN57)</f>
        <v>4</v>
      </c>
      <c r="BP57" s="0" t="n">
        <f aca="false">RANK(BL57,$BK57:$BN57)</f>
        <v>3</v>
      </c>
      <c r="BQ57" s="0" t="n">
        <f aca="false">RANK(BM57,$BK57:$BN57)</f>
        <v>1</v>
      </c>
      <c r="BR57" s="0" t="n">
        <f aca="false">RANK(BN57,$BK57:$BN57)</f>
        <v>2</v>
      </c>
    </row>
    <row r="58" customFormat="false" ht="15" hidden="false" customHeight="false" outlineLevel="0" collapsed="false">
      <c r="A58" s="0" t="n">
        <v>35</v>
      </c>
      <c r="B58" s="0" t="n">
        <f aca="false">RANDBETWEEN(1,$B$5)</f>
        <v>1</v>
      </c>
      <c r="C58" s="0" t="n">
        <f aca="false">RANDBETWEEN(1,$B$5)</f>
        <v>3</v>
      </c>
      <c r="D58" s="0" t="n">
        <f aca="false">RANDBETWEEN(1,$B$5)</f>
        <v>5</v>
      </c>
      <c r="E58" s="0" t="n">
        <f aca="false">RANDBETWEEN(1,$B$5)</f>
        <v>4</v>
      </c>
      <c r="F58" s="0" t="n">
        <f aca="false">RANDBETWEEN(1,$B$5)</f>
        <v>5</v>
      </c>
      <c r="G58" s="0" t="n">
        <f aca="false">RANDBETWEEN(1,$B$5)</f>
        <v>6</v>
      </c>
      <c r="H58" s="0" t="n">
        <f aca="true">NORMINV(RAND(),$B$8,$B$13)</f>
        <v>44.1965563794866</v>
      </c>
      <c r="I58" s="0" t="n">
        <f aca="true">NORMINV(RAND(),$C$8,$C$13)</f>
        <v>55.5500059684211</v>
      </c>
      <c r="J58" s="0" t="n">
        <f aca="true">NORMINV(RAND(),$D$8,$D$13)</f>
        <v>13.6235504502819</v>
      </c>
      <c r="K58" s="0" t="n">
        <f aca="true">NORMINV(RAND(),$E$8,$E$13)</f>
        <v>3.00195465648763</v>
      </c>
      <c r="L58" s="0" t="n">
        <f aca="true">NORMINV(RAND(),$B$9,$B$14)</f>
        <v>46.3538033526475</v>
      </c>
      <c r="M58" s="0" t="n">
        <f aca="true">NORMINV(RAND(),$C$9,$C$14)</f>
        <v>47.3609968251492</v>
      </c>
      <c r="N58" s="0" t="n">
        <f aca="true">NORMINV(RAND(),$D$9,$D$14)</f>
        <v>41.1487853428043</v>
      </c>
      <c r="O58" s="0" t="n">
        <f aca="true">NORMINV(RAND(),$E$9,$E$14)</f>
        <v>25.3179856683741</v>
      </c>
      <c r="P58" s="0" t="n">
        <f aca="true">NORMINV(RAND(),$B$10,$B$15)</f>
        <v>25.3599101570939</v>
      </c>
      <c r="Q58" s="0" t="n">
        <f aca="true">NORMINV(RAND(),$C$10,$C$15)</f>
        <v>29.152724676228</v>
      </c>
      <c r="R58" s="0" t="n">
        <f aca="true">NORMINV(RAND(),$D$10,$D$15)</f>
        <v>9.17983806420529</v>
      </c>
      <c r="S58" s="0" t="n">
        <f aca="true">NORMINV(RAND(),$E$10,$E$15)</f>
        <v>3.93216405448928</v>
      </c>
      <c r="T58" s="0" t="n">
        <f aca="false">MEDIAN(INDEX(Avaliadores!$B$17:$B$22,$B58),INDEX(Avaliadores!$B$17:$B$22,$C58),INDEX(Avaliadores!$B$17:$B$22,$D58),INDEX(Avaliadores!$B$17:$B$22,$E58),INDEX(Avaliadores!$B$17:$B$22,$F58),INDEX(Avaliadores!$B$17:$B$22,$G58))</f>
        <v>2.54166666666667</v>
      </c>
      <c r="U58" s="0" t="n">
        <f aca="false">MEDIAN(INDEX(Avaliadores!$C$17:$C$22,$B58),INDEX(Avaliadores!$C$17:$C$22,$C58),INDEX(Avaliadores!$C$17:$C$22,$D58),INDEX(Avaliadores!$C$17:$C$22,$E58),INDEX(Avaliadores!$C$17:$C$22,$F58),INDEX(Avaliadores!$C$17:$C$22,$G58))</f>
        <v>5.54166666666667</v>
      </c>
      <c r="V58" s="0" t="n">
        <f aca="false">MEDIAN(INDEX(Avaliadores!$D$17:$D$22,$B58),INDEX(Avaliadores!$D$17:$D$22,$C58),INDEX(Avaliadores!$D$17:$D$22,$D58),INDEX(Avaliadores!$D$17:$D$22,$E58),INDEX(Avaliadores!$D$17:$D$22,$F58),INDEX(Avaliadores!$D$17:$D$22,$G58))</f>
        <v>5.54166666666667</v>
      </c>
      <c r="W58" s="0" t="n">
        <f aca="false">MEDIAN(INDEX(Avaliadores!$E$17:$E$22,$B58),INDEX(Avaliadores!$E$17:$E$22,$C58),INDEX(Avaliadores!$E$17:$E$22,$D58),INDEX(Avaliadores!$E$17:$E$22,$E58),INDEX(Avaliadores!$E$17:$E$22,$F58),INDEX(Avaliadores!$E$17:$E$22,$G58))</f>
        <v>6.79166666666667</v>
      </c>
      <c r="X58" s="0" t="n">
        <f aca="false">MEDIAN(INDEX(Avaliadores!$F$17:$F$22,$B58),INDEX(Avaliadores!$F$17:$F$22,$C58),INDEX(Avaliadores!$F$17:$F$22,$D58),INDEX(Avaliadores!$F$17:$F$22,$E58),INDEX(Avaliadores!$F$17:$F$22,$F58),INDEX(Avaliadores!$F$17:$F$22,$G58))</f>
        <v>2.66666666666667</v>
      </c>
      <c r="Y58" s="0" t="n">
        <f aca="false">MEDIAN(INDEX(Avaliadores!$G$17:$G$22,$B58),INDEX(Avaliadores!$G$17:$G$22,$C58),INDEX(Avaliadores!$G$17:$G$22,$D58),INDEX(Avaliadores!$G$17:$G$22,$E58),INDEX(Avaliadores!$G$17:$G$22,$F58),INDEX(Avaliadores!$G$17:$G$22,$G58))</f>
        <v>4.79166666666667</v>
      </c>
      <c r="Z58" s="0" t="n">
        <f aca="false">MEDIAN(INDEX(Avaliadores!$H$17:$H$22,$B58),INDEX(Avaliadores!$H$17:$H$22,$C58),INDEX(Avaliadores!$H$17:$H$22,$D58),INDEX(Avaliadores!$H$17:$H$22,$E58),INDEX(Avaliadores!$H$17:$H$22,$F58),INDEX(Avaliadores!$H$17:$H$22,$G58))</f>
        <v>3.66666666666667</v>
      </c>
      <c r="AA58" s="0" t="n">
        <f aca="false">MEDIAN(INDEX(Avaliadores!$I$17:$I$22,$B58),INDEX(Avaliadores!$I$17:$I$22,$C58),INDEX(Avaliadores!$I$17:$I$22,$D58),INDEX(Avaliadores!$I$17:$I$22,$E58),INDEX(Avaliadores!$I$17:$I$22,$F58),INDEX(Avaliadores!$I$17:$I$22,$G58))</f>
        <v>6.66666666666667</v>
      </c>
      <c r="AB58" s="0" t="n">
        <f aca="false">IF(MAX(H58:K58)=MIN(H58:K58),0,IF($B$17="custo",(MAX(H58:K58)-H58)/(MAX(H58:K58)-MIN(H58:K58)),(H58-MIN(H58:K58))/(MAX(H58:K58)-MIN(H58:K58))))</f>
        <v>0.216058432339168</v>
      </c>
      <c r="AC58" s="0" t="n">
        <f aca="false">IF(MAX(H58:K58)=MIN(H58:K58),0,IF($B$17="custo",(MAX(H58:K58)-I58)/(MAX(H58:K58)-MIN(H58:K58)),(I58-MIN(H58:K58))/(MAX(H58:K58)-MIN(H58:K58))))</f>
        <v>0</v>
      </c>
      <c r="AD58" s="0" t="n">
        <f aca="false">IF(MAX(H58:K58)=MIN(H58:K58),0,IF($B$17="custo",(MAX(H58:K58)-J58)/(MAX(H58:K58)-MIN(H58:K58)),(J58-MIN(H58:K58))/(MAX(H58:K58)-MIN(H58:K58))))</f>
        <v>0.797868892782668</v>
      </c>
      <c r="AE58" s="0" t="n">
        <f aca="false">IF(MAX(H58:K58)=MIN(H58:K58),0,IF($B$17="custo",(MAX(H58:K58)-K58)/(MAX(H58:K58)-MIN(H58:K58)),(K58-MIN(H58:K58))/(MAX(H58:K58)-MIN(H58:K58))))</f>
        <v>1</v>
      </c>
      <c r="AF58" s="0" t="n">
        <f aca="false">IF(MAX(L58:O58)=MIN(L58:O58),0,IF($C$17="custo",(MAX(L58:O58)-L58)/(MAX(L58:O58)-MIN(L58:O58)),(L58-MIN(L58:O58))/(MAX(L58:O58)-MIN(L58:O58))))</f>
        <v>0.954307809158273</v>
      </c>
      <c r="AG58" s="0" t="n">
        <f aca="false">IF(MAX(L58:O58)=MIN(L58:O58),0,IF($C$17="custo",(MAX(L58:O58)-M58)/(MAX(L58:O58)-MIN(L58:O58)),(M58-MIN(L58:O58))/(MAX(L58:O58)-MIN(L58:O58))))</f>
        <v>1</v>
      </c>
      <c r="AH58" s="0" t="n">
        <f aca="false">IF(MAX(L58:O58)=MIN(L58:O58),0,IF($C$17="custo",(MAX(L58:O58)-N58)/(MAX(L58:O58)-MIN(L58:O58)),(N58-MIN(L58:O58))/(MAX(L58:O58)-MIN(L58:O58))))</f>
        <v>0.718177728162357</v>
      </c>
      <c r="AI58" s="0" t="n">
        <f aca="false">IF(MAX(L58:O58)=MIN(L58:O58),0,IF($C$17="custo",(MAX(L58:O58)-O58)/(MAX(L58:O58)-MIN(L58:O58)),(O58-MIN(L58:O58))/(MAX(L58:O58)-MIN(L58:O58))))</f>
        <v>0</v>
      </c>
      <c r="AJ58" s="0" t="n">
        <f aca="false">IF(MAX(P58:S58)=MIN(P58:S58),0,IF($D$17="custo",(MAX(P58:S58)-P58)/(MAX(P58:S58)-MIN(P58:S58)),(P58-MIN(P58:S58))/(MAX(P58:S58)-MIN(P58:S58))))</f>
        <v>0.150385813226725</v>
      </c>
      <c r="AK58" s="0" t="n">
        <f aca="false">IF(MAX(P58:S58)=MIN(P58:S58),0,IF($D$17="custo",(MAX(P58:S58)-Q58)/(MAX(P58:S58)-MIN(P58:S58)),(Q58-MIN(P58:S58))/(MAX(P58:S58)-MIN(P58:S58))))</f>
        <v>0</v>
      </c>
      <c r="AL58" s="0" t="n">
        <f aca="false">IF(MAX(P58:S58)=MIN(P58:S58),0,IF($D$17="custo",(MAX(P58:S58)-R58)/(MAX(P58:S58)-MIN(P58:S58)),(R58-MIN(P58:S58))/(MAX(P58:S58)-MIN(P58:S58))))</f>
        <v>0.791928732734323</v>
      </c>
      <c r="AM58" s="0" t="n">
        <f aca="false">IF(MAX(P58:S58)=MIN(P58:S58),0,IF($D$17="custo",(MAX(P58:S58)-S58)/(MAX(P58:S58)-MIN(P58:S58)),(S58-MIN(P58:S58))/(MAX(P58:S58)-MIN(P58:S58))))</f>
        <v>1</v>
      </c>
      <c r="AN58" s="0" t="n">
        <f aca="false">IF(MAX(T58:W58)=MIN(T58:W58),0,IF($E$17="custo",(MAX(T58:W58)-T58)/(MAX(T58:W58)-MIN(T58:W58)),(T58-MIN(T58:W58))/(MAX(T58:W58)-MIN(T58:W58))))</f>
        <v>0</v>
      </c>
      <c r="AO58" s="0" t="n">
        <f aca="false">IF(MAX(T58:W58)=MIN(T58:W58),0,IF($E$17="custo",(MAX(T58:W58)-U58)/(MAX(T58:W58)-MIN(T58:W58)),(U58-MIN(T58:W58))/(MAX(T58:W58)-MIN(T58:W58))))</f>
        <v>0.705882352941177</v>
      </c>
      <c r="AP58" s="0" t="n">
        <f aca="false">IF(MAX(T58:W58)=MIN(T58:W58),0,IF($E$17="custo",(MAX(T58:W58)-V58)/(MAX(T58:W58)-MIN(T58:W58)),(V58-MIN(T58:W58))/(MAX(T58:W58)-MIN(T58:W58))))</f>
        <v>0.705882352941177</v>
      </c>
      <c r="AQ58" s="0" t="n">
        <f aca="false">IF(MAX(T58:W58)=MIN(T58:W58),0,IF($E$17="custo",(MAX(T58:W58)-W58)/(MAX(T58:W58)-MIN(T58:W58)),(W58-MIN(T58:W58))/(MAX(T58:W58)-MIN(T58:W58))))</f>
        <v>1</v>
      </c>
      <c r="AR58" s="0" t="n">
        <f aca="false">IF(MAX(X58:AA58)=MIN(X58:AA58),0,IF($F$17="custo",(MAX(X58:AA58)-X58)/(MAX(X58:AA58)-MIN(X58:AA58)),(X58-MIN(X58:AA58))/(MAX(X58:AA58)-MIN(X58:AA58))))</f>
        <v>0</v>
      </c>
      <c r="AS58" s="0" t="n">
        <f aca="false">IF(MAX(X58:AA58)=MIN(X58:AA58),0,IF($F$17="custo",(MAX(X58:AA58)-Y58)/(MAX(X58:AA58)-MIN(X58:AA58)),(Y58-MIN(X58:AA58))/(MAX(X58:AA58)-MIN(X58:AA58))))</f>
        <v>0.53125</v>
      </c>
      <c r="AT58" s="0" t="n">
        <f aca="false">IF(MAX(X58:AA58)=MIN(X58:AA58),0,IF($F$17="custo",(MAX(X58:AA58)-Z58)/(MAX(X58:AA58)-MIN(X58:AA58)),(Z58-MIN(X58:AA58))/(MAX(X58:AA58)-MIN(X58:AA58))))</f>
        <v>0.25</v>
      </c>
      <c r="AU58" s="0" t="n">
        <f aca="false">IF(MAX(X58:AA58)=MIN(X58:AA58),0,IF($F$17="custo",(MAX(X58:AA58)-AA58)/(MAX(X58:AA58)-MIN(X58:AA58)),(AA58-MIN(X58:AA58))/(MAX(X58:AA58)-MIN(X58:AA58))))</f>
        <v>1</v>
      </c>
      <c r="AV58" s="0" t="n">
        <f aca="false">STDEVP(AB58:AE58)</f>
        <v>0.409053846864016</v>
      </c>
      <c r="AW58" s="0" t="n">
        <f aca="false">STDEVP(AF58:AI58)</f>
        <v>0.400292988650789</v>
      </c>
      <c r="AX58" s="0" t="n">
        <f aca="false">STDEVP(AJ58:AM58)</f>
        <v>0.42030362884678</v>
      </c>
      <c r="AY58" s="0" t="n">
        <f aca="false">STDEVP(AN58:AQ58)</f>
        <v>0.36823482428085</v>
      </c>
      <c r="AZ58" s="0" t="n">
        <f aca="false">STDEVP(AR58:AU58)</f>
        <v>0.37131983244738</v>
      </c>
      <c r="BA58" s="0" t="n">
        <f aca="false">AV58*((1-IFERROR(CORREL(AB58:AE58,AF58:AI58),0))+(1-IFERROR(CORREL(AB58:AE58,AJ58:AM58),0))+(1-IFERROR(CORREL(AB58:AE58,AN58:AQ58),0))+(1-IFERROR(CORREL(AB58:AE58,AR58:AU58),0)))</f>
        <v>1.14098457311207</v>
      </c>
      <c r="BB58" s="0" t="n">
        <f aca="false">AW58*((1-IFERROR(CORREL(AF58:AI58,AB58:AE58),0))+(1-IFERROR(CORREL(AF58:AI58,AJ58:AM58),0))+(1-IFERROR(CORREL(AF58:AI58,AN58:AQ58),0))+(1-IFERROR(CORREL(AF58:AI58,AR58:AU58),0)))</f>
        <v>2.88879098271526</v>
      </c>
      <c r="BC58" s="0" t="n">
        <f aca="false">AX58*((1-IFERROR(CORREL(AJ58:AM58,AB58:AE58),0))+(1-IFERROR(CORREL(AJ58:AM58,AF58:AI58),0))+(1-IFERROR(CORREL(AJ58:AM58,AN58:AQ58),0))+(1-IFERROR(CORREL(AJ58:AM58,AR58:AU58),0)))</f>
        <v>1.13974003209322</v>
      </c>
      <c r="BD58" s="0" t="n">
        <f aca="false">AY58*((1-IFERROR(CORREL(AN58:AQ58,AB58:AE58),0))+(1-IFERROR(CORREL(AN58:AQ58,AF58:AI58),0))+(1-IFERROR(CORREL(AN58:AQ58,AJ58:AM58),0))+(1-IFERROR(CORREL(AN58:AQ58,AR58:AU58),0)))</f>
        <v>0.956376537066567</v>
      </c>
      <c r="BE58" s="0" t="n">
        <f aca="false">AZ58*((1-IFERROR(CORREL(AR58:AU58,AB58:AE58),0))+(1-IFERROR(CORREL(AR58:AU58,AF58:AI58),0))+(1-IFERROR(CORREL(AR58:AU58,AJ58:AM58),0))+(1-IFERROR(CORREL(AR58:AU58,AN58:AQ58),0)))</f>
        <v>1.07738976210977</v>
      </c>
      <c r="BF58" s="0" t="n">
        <f aca="false">IF(SUM(BA58:BE58)&gt;0,BA58/SUM(BA58:BE58),1/5)</f>
        <v>0.158397879049534</v>
      </c>
      <c r="BG58" s="0" t="n">
        <f aca="false">IF(SUM(BA58:BE58)&gt;0,BB58/SUM(BA58:BE58),1/5)</f>
        <v>0.401038169544621</v>
      </c>
      <c r="BH58" s="0" t="n">
        <f aca="false">IF(SUM(BA58:BE58)&gt;0,BC58/SUM(BA58:BE58),1/5)</f>
        <v>0.158225104883764</v>
      </c>
      <c r="BI58" s="0" t="n">
        <f aca="false">IF(SUM(BA58:BE58)&gt;0,BD58/SUM(BA58:BE58),1/5)</f>
        <v>0.132769555885312</v>
      </c>
      <c r="BJ58" s="0" t="n">
        <f aca="false">IF(SUM(BA58:BE58)&gt;0,BE58/SUM(BA58:BE58),1/5)</f>
        <v>0.149569290636769</v>
      </c>
      <c r="BK58" s="0" t="n">
        <f aca="false">BF58*AB58+BG58*AF58+BH58*AJ58+BI58*AN58+BJ58*AR58</f>
        <v>0.440731865471091</v>
      </c>
      <c r="BL58" s="0" t="n">
        <f aca="false">BF58*AC58+BG58*AG58+BH58*AK58+BI58*AO58+BJ58*AS58</f>
        <v>0.574216541702684</v>
      </c>
      <c r="BM58" s="0" t="n">
        <f aca="false">BF58*AD58+BG58*AH58+BH58*AL58+BI58*AP58+BJ58*AT58</f>
        <v>0.670812437850146</v>
      </c>
      <c r="BN58" s="0" t="n">
        <f aca="false">BF58*AE58+BG58*AI58+BH58*AM58+BI58*AQ58+BJ58*AU58</f>
        <v>0.598961830455379</v>
      </c>
      <c r="BO58" s="0" t="n">
        <f aca="false">RANK(BK58,$BK58:$BN58)</f>
        <v>4</v>
      </c>
      <c r="BP58" s="0" t="n">
        <f aca="false">RANK(BL58,$BK58:$BN58)</f>
        <v>3</v>
      </c>
      <c r="BQ58" s="0" t="n">
        <f aca="false">RANK(BM58,$BK58:$BN58)</f>
        <v>1</v>
      </c>
      <c r="BR58" s="0" t="n">
        <f aca="false">RANK(BN58,$BK58:$BN58)</f>
        <v>2</v>
      </c>
    </row>
    <row r="59" customFormat="false" ht="15" hidden="false" customHeight="false" outlineLevel="0" collapsed="false">
      <c r="A59" s="0" t="n">
        <v>36</v>
      </c>
      <c r="B59" s="0" t="n">
        <f aca="false">RANDBETWEEN(1,$B$5)</f>
        <v>4</v>
      </c>
      <c r="C59" s="0" t="n">
        <f aca="false">RANDBETWEEN(1,$B$5)</f>
        <v>3</v>
      </c>
      <c r="D59" s="0" t="n">
        <f aca="false">RANDBETWEEN(1,$B$5)</f>
        <v>2</v>
      </c>
      <c r="E59" s="0" t="n">
        <f aca="false">RANDBETWEEN(1,$B$5)</f>
        <v>4</v>
      </c>
      <c r="F59" s="0" t="n">
        <f aca="false">RANDBETWEEN(1,$B$5)</f>
        <v>3</v>
      </c>
      <c r="G59" s="0" t="n">
        <f aca="false">RANDBETWEEN(1,$B$5)</f>
        <v>6</v>
      </c>
      <c r="H59" s="0" t="n">
        <f aca="true">NORMINV(RAND(),$B$8,$B$13)</f>
        <v>45.3362211797215</v>
      </c>
      <c r="I59" s="0" t="n">
        <f aca="true">NORMINV(RAND(),$C$8,$C$13)</f>
        <v>57.5802071467008</v>
      </c>
      <c r="J59" s="0" t="n">
        <f aca="true">NORMINV(RAND(),$D$8,$D$13)</f>
        <v>15.2387454363441</v>
      </c>
      <c r="K59" s="0" t="n">
        <f aca="true">NORMINV(RAND(),$E$8,$E$13)</f>
        <v>2.82092318810415</v>
      </c>
      <c r="L59" s="0" t="n">
        <f aca="true">NORMINV(RAND(),$B$9,$B$14)</f>
        <v>45.3842250375202</v>
      </c>
      <c r="M59" s="0" t="n">
        <f aca="true">NORMINV(RAND(),$C$9,$C$14)</f>
        <v>58.9574978686478</v>
      </c>
      <c r="N59" s="0" t="n">
        <f aca="true">NORMINV(RAND(),$D$9,$D$14)</f>
        <v>47.9729216917724</v>
      </c>
      <c r="O59" s="0" t="n">
        <f aca="true">NORMINV(RAND(),$E$9,$E$14)</f>
        <v>28.9557871442809</v>
      </c>
      <c r="P59" s="0" t="n">
        <f aca="true">NORMINV(RAND(),$B$10,$B$15)</f>
        <v>23.974100078812</v>
      </c>
      <c r="Q59" s="0" t="n">
        <f aca="true">NORMINV(RAND(),$C$10,$C$15)</f>
        <v>29.2151228552365</v>
      </c>
      <c r="R59" s="0" t="n">
        <f aca="true">NORMINV(RAND(),$D$10,$D$15)</f>
        <v>9.30132561427163</v>
      </c>
      <c r="S59" s="0" t="n">
        <f aca="true">NORMINV(RAND(),$E$10,$E$15)</f>
        <v>3.82320167503507</v>
      </c>
      <c r="T59" s="0" t="n">
        <f aca="false">MEDIAN(INDEX(Avaliadores!$B$17:$B$22,$B59),INDEX(Avaliadores!$B$17:$B$22,$C59),INDEX(Avaliadores!$B$17:$B$22,$D59),INDEX(Avaliadores!$B$17:$B$22,$E59),INDEX(Avaliadores!$B$17:$B$22,$F59),INDEX(Avaliadores!$B$17:$B$22,$G59))</f>
        <v>2.91666666666667</v>
      </c>
      <c r="U59" s="0" t="n">
        <f aca="false">MEDIAN(INDEX(Avaliadores!$C$17:$C$22,$B59),INDEX(Avaliadores!$C$17:$C$22,$C59),INDEX(Avaliadores!$C$17:$C$22,$D59),INDEX(Avaliadores!$C$17:$C$22,$E59),INDEX(Avaliadores!$C$17:$C$22,$F59),INDEX(Avaliadores!$C$17:$C$22,$G59))</f>
        <v>5.29166666666667</v>
      </c>
      <c r="V59" s="0" t="n">
        <f aca="false">MEDIAN(INDEX(Avaliadores!$D$17:$D$22,$B59),INDEX(Avaliadores!$D$17:$D$22,$C59),INDEX(Avaliadores!$D$17:$D$22,$D59),INDEX(Avaliadores!$D$17:$D$22,$E59),INDEX(Avaliadores!$D$17:$D$22,$F59),INDEX(Avaliadores!$D$17:$D$22,$G59))</f>
        <v>5.66666666666667</v>
      </c>
      <c r="W59" s="0" t="n">
        <f aca="false">MEDIAN(INDEX(Avaliadores!$E$17:$E$22,$B59),INDEX(Avaliadores!$E$17:$E$22,$C59),INDEX(Avaliadores!$E$17:$E$22,$D59),INDEX(Avaliadores!$E$17:$E$22,$E59),INDEX(Avaliadores!$E$17:$E$22,$F59),INDEX(Avaliadores!$E$17:$E$22,$G59))</f>
        <v>6.04166666666667</v>
      </c>
      <c r="X59" s="0" t="n">
        <f aca="false">MEDIAN(INDEX(Avaliadores!$F$17:$F$22,$B59),INDEX(Avaliadores!$F$17:$F$22,$C59),INDEX(Avaliadores!$F$17:$F$22,$D59),INDEX(Avaliadores!$F$17:$F$22,$E59),INDEX(Avaliadores!$F$17:$F$22,$F59),INDEX(Avaliadores!$F$17:$F$22,$G59))</f>
        <v>2.91666666666667</v>
      </c>
      <c r="Y59" s="0" t="n">
        <f aca="false">MEDIAN(INDEX(Avaliadores!$G$17:$G$22,$B59),INDEX(Avaliadores!$G$17:$G$22,$C59),INDEX(Avaliadores!$G$17:$G$22,$D59),INDEX(Avaliadores!$G$17:$G$22,$E59),INDEX(Avaliadores!$G$17:$G$22,$F59),INDEX(Avaliadores!$G$17:$G$22,$G59))</f>
        <v>5.41666666666667</v>
      </c>
      <c r="Z59" s="0" t="n">
        <f aca="false">MEDIAN(INDEX(Avaliadores!$H$17:$H$22,$B59),INDEX(Avaliadores!$H$17:$H$22,$C59),INDEX(Avaliadores!$H$17:$H$22,$D59),INDEX(Avaliadores!$H$17:$H$22,$E59),INDEX(Avaliadores!$H$17:$H$22,$F59),INDEX(Avaliadores!$H$17:$H$22,$G59))</f>
        <v>3.79166666666667</v>
      </c>
      <c r="AA59" s="0" t="n">
        <f aca="false">MEDIAN(INDEX(Avaliadores!$I$17:$I$22,$B59),INDEX(Avaliadores!$I$17:$I$22,$C59),INDEX(Avaliadores!$I$17:$I$22,$D59),INDEX(Avaliadores!$I$17:$I$22,$E59),INDEX(Avaliadores!$I$17:$I$22,$F59),INDEX(Avaliadores!$I$17:$I$22,$G59))</f>
        <v>6.41666666666667</v>
      </c>
      <c r="AB59" s="0" t="n">
        <f aca="false">IF(MAX(H59:K59)=MIN(H59:K59),0,IF($B$17="custo",(MAX(H59:K59)-H59)/(MAX(H59:K59)-MIN(H59:K59)),(H59-MIN(H59:K59))/(MAX(H59:K59)-MIN(H59:K59))))</f>
        <v>0.223596531617121</v>
      </c>
      <c r="AC59" s="0" t="n">
        <f aca="false">IF(MAX(H59:K59)=MIN(H59:K59),0,IF($B$17="custo",(MAX(H59:K59)-I59)/(MAX(H59:K59)-MIN(H59:K59)),(I59-MIN(H59:K59))/(MAX(H59:K59)-MIN(H59:K59))))</f>
        <v>0</v>
      </c>
      <c r="AD59" s="0" t="n">
        <f aca="false">IF(MAX(H59:K59)=MIN(H59:K59),0,IF($B$17="custo",(MAX(H59:K59)-J59)/(MAX(H59:K59)-MIN(H59:K59)),(J59-MIN(H59:K59))/(MAX(H59:K59)-MIN(H59:K59))))</f>
        <v>0.773228914796821</v>
      </c>
      <c r="AE59" s="0" t="n">
        <f aca="false">IF(MAX(H59:K59)=MIN(H59:K59),0,IF($B$17="custo",(MAX(H59:K59)-K59)/(MAX(H59:K59)-MIN(H59:K59)),(K59-MIN(H59:K59))/(MAX(H59:K59)-MIN(H59:K59))))</f>
        <v>1</v>
      </c>
      <c r="AF59" s="0" t="n">
        <f aca="false">IF(MAX(L59:O59)=MIN(L59:O59),0,IF($C$17="custo",(MAX(L59:O59)-L59)/(MAX(L59:O59)-MIN(L59:O59)),(L59-MIN(L59:O59))/(MAX(L59:O59)-MIN(L59:O59))))</f>
        <v>0.547583370967455</v>
      </c>
      <c r="AG59" s="0" t="n">
        <f aca="false">IF(MAX(L59:O59)=MIN(L59:O59),0,IF($C$17="custo",(MAX(L59:O59)-M59)/(MAX(L59:O59)-MIN(L59:O59)),(M59-MIN(L59:O59))/(MAX(L59:O59)-MIN(L59:O59))))</f>
        <v>1</v>
      </c>
      <c r="AH59" s="0" t="n">
        <f aca="false">IF(MAX(L59:O59)=MIN(L59:O59),0,IF($C$17="custo",(MAX(L59:O59)-N59)/(MAX(L59:O59)-MIN(L59:O59)),(N59-MIN(L59:O59))/(MAX(L59:O59)-MIN(L59:O59))))</f>
        <v>0.633868339115945</v>
      </c>
      <c r="AI59" s="0" t="n">
        <f aca="false">IF(MAX(L59:O59)=MIN(L59:O59),0,IF($C$17="custo",(MAX(L59:O59)-O59)/(MAX(L59:O59)-MIN(L59:O59)),(O59-MIN(L59:O59))/(MAX(L59:O59)-MIN(L59:O59))))</f>
        <v>0</v>
      </c>
      <c r="AJ59" s="0" t="n">
        <f aca="false">IF(MAX(P59:S59)=MIN(P59:S59),0,IF($D$17="custo",(MAX(P59:S59)-P59)/(MAX(P59:S59)-MIN(P59:S59)),(P59-MIN(P59:S59))/(MAX(P59:S59)-MIN(P59:S59))))</f>
        <v>0.206405129380719</v>
      </c>
      <c r="AK59" s="0" t="n">
        <f aca="false">IF(MAX(P59:S59)=MIN(P59:S59),0,IF($D$17="custo",(MAX(P59:S59)-Q59)/(MAX(P59:S59)-MIN(P59:S59)),(Q59-MIN(P59:S59))/(MAX(P59:S59)-MIN(P59:S59))))</f>
        <v>0</v>
      </c>
      <c r="AL59" s="0" t="n">
        <f aca="false">IF(MAX(P59:S59)=MIN(P59:S59),0,IF($D$17="custo",(MAX(P59:S59)-R59)/(MAX(P59:S59)-MIN(P59:S59)),(R59-MIN(P59:S59))/(MAX(P59:S59)-MIN(P59:S59))))</f>
        <v>0.784257209198177</v>
      </c>
      <c r="AM59" s="0" t="n">
        <f aca="false">IF(MAX(P59:S59)=MIN(P59:S59),0,IF($D$17="custo",(MAX(P59:S59)-S59)/(MAX(P59:S59)-MIN(P59:S59)),(S59-MIN(P59:S59))/(MAX(P59:S59)-MIN(P59:S59))))</f>
        <v>1</v>
      </c>
      <c r="AN59" s="0" t="n">
        <f aca="false">IF(MAX(T59:W59)=MIN(T59:W59),0,IF($E$17="custo",(MAX(T59:W59)-T59)/(MAX(T59:W59)-MIN(T59:W59)),(T59-MIN(T59:W59))/(MAX(T59:W59)-MIN(T59:W59))))</f>
        <v>0</v>
      </c>
      <c r="AO59" s="0" t="n">
        <f aca="false">IF(MAX(T59:W59)=MIN(T59:W59),0,IF($E$17="custo",(MAX(T59:W59)-U59)/(MAX(T59:W59)-MIN(T59:W59)),(U59-MIN(T59:W59))/(MAX(T59:W59)-MIN(T59:W59))))</f>
        <v>0.76</v>
      </c>
      <c r="AP59" s="0" t="n">
        <f aca="false">IF(MAX(T59:W59)=MIN(T59:W59),0,IF($E$17="custo",(MAX(T59:W59)-V59)/(MAX(T59:W59)-MIN(T59:W59)),(V59-MIN(T59:W59))/(MAX(T59:W59)-MIN(T59:W59))))</f>
        <v>0.88</v>
      </c>
      <c r="AQ59" s="0" t="n">
        <f aca="false">IF(MAX(T59:W59)=MIN(T59:W59),0,IF($E$17="custo",(MAX(T59:W59)-W59)/(MAX(T59:W59)-MIN(T59:W59)),(W59-MIN(T59:W59))/(MAX(T59:W59)-MIN(T59:W59))))</f>
        <v>1</v>
      </c>
      <c r="AR59" s="0" t="n">
        <f aca="false">IF(MAX(X59:AA59)=MIN(X59:AA59),0,IF($F$17="custo",(MAX(X59:AA59)-X59)/(MAX(X59:AA59)-MIN(X59:AA59)),(X59-MIN(X59:AA59))/(MAX(X59:AA59)-MIN(X59:AA59))))</f>
        <v>0</v>
      </c>
      <c r="AS59" s="0" t="n">
        <f aca="false">IF(MAX(X59:AA59)=MIN(X59:AA59),0,IF($F$17="custo",(MAX(X59:AA59)-Y59)/(MAX(X59:AA59)-MIN(X59:AA59)),(Y59-MIN(X59:AA59))/(MAX(X59:AA59)-MIN(X59:AA59))))</f>
        <v>0.714285714285714</v>
      </c>
      <c r="AT59" s="0" t="n">
        <f aca="false">IF(MAX(X59:AA59)=MIN(X59:AA59),0,IF($F$17="custo",(MAX(X59:AA59)-Z59)/(MAX(X59:AA59)-MIN(X59:AA59)),(Z59-MIN(X59:AA59))/(MAX(X59:AA59)-MIN(X59:AA59))))</f>
        <v>0.25</v>
      </c>
      <c r="AU59" s="0" t="n">
        <f aca="false">IF(MAX(X59:AA59)=MIN(X59:AA59),0,IF($F$17="custo",(MAX(X59:AA59)-AA59)/(MAX(X59:AA59)-MIN(X59:AA59)),(AA59-MIN(X59:AA59))/(MAX(X59:AA59)-MIN(X59:AA59))))</f>
        <v>1</v>
      </c>
      <c r="AV59" s="0" t="n">
        <f aca="false">STDEVP(AB59:AE59)</f>
        <v>0.403438470453524</v>
      </c>
      <c r="AW59" s="0" t="n">
        <f aca="false">STDEVP(AF59:AI59)</f>
        <v>0.357754709485857</v>
      </c>
      <c r="AX59" s="0" t="n">
        <f aca="false">STDEVP(AJ59:AM59)</f>
        <v>0.408343700531453</v>
      </c>
      <c r="AY59" s="0" t="n">
        <f aca="false">STDEVP(AN59:AQ59)</f>
        <v>0.390384425918863</v>
      </c>
      <c r="AZ59" s="0" t="n">
        <f aca="false">STDEVP(AR59:AU59)</f>
        <v>0.389903670730322</v>
      </c>
      <c r="BA59" s="0" t="n">
        <f aca="false">AV59*((1-IFERROR(CORREL(AB59:AE59,AF59:AI59),0))+(1-IFERROR(CORREL(AB59:AE59,AJ59:AM59),0))+(1-IFERROR(CORREL(AB59:AE59,AN59:AQ59),0))+(1-IFERROR(CORREL(AB59:AE59,AR59:AU59),0)))</f>
        <v>1.17478119784618</v>
      </c>
      <c r="BB59" s="0" t="n">
        <f aca="false">AW59*((1-IFERROR(CORREL(AF59:AI59,AB59:AE59),0))+(1-IFERROR(CORREL(AF59:AI59,AJ59:AM59),0))+(1-IFERROR(CORREL(AF59:AI59,AN59:AQ59),0))+(1-IFERROR(CORREL(AF59:AI59,AR59:AU59),0)))</f>
        <v>2.22273279782281</v>
      </c>
      <c r="BC59" s="0" t="n">
        <f aca="false">AX59*((1-IFERROR(CORREL(AJ59:AM59,AB59:AE59),0))+(1-IFERROR(CORREL(AJ59:AM59,AF59:AI59),0))+(1-IFERROR(CORREL(AJ59:AM59,AN59:AQ59),0))+(1-IFERROR(CORREL(AJ59:AM59,AR59:AU59),0)))</f>
        <v>1.17631443041894</v>
      </c>
      <c r="BD59" s="0" t="n">
        <f aca="false">AY59*((1-IFERROR(CORREL(AN59:AQ59,AB59:AE59),0))+(1-IFERROR(CORREL(AN59:AQ59,AF59:AI59),0))+(1-IFERROR(CORREL(AN59:AQ59,AJ59:AM59),0))+(1-IFERROR(CORREL(AN59:AQ59,AR59:AU59),0)))</f>
        <v>0.892651175236458</v>
      </c>
      <c r="BE59" s="0" t="n">
        <f aca="false">AZ59*((1-IFERROR(CORREL(AR59:AU59,AB59:AE59),0))+(1-IFERROR(CORREL(AR59:AU59,AF59:AI59),0))+(1-IFERROR(CORREL(AR59:AU59,AJ59:AM59),0))+(1-IFERROR(CORREL(AR59:AU59,AN59:AQ59),0)))</f>
        <v>1.13403060189992</v>
      </c>
      <c r="BF59" s="0" t="n">
        <f aca="false">IF(SUM(BA59:BE59)&gt;0,BA59/SUM(BA59:BE59),1/5)</f>
        <v>0.177983392446285</v>
      </c>
      <c r="BG59" s="0" t="n">
        <f aca="false">IF(SUM(BA59:BE59)&gt;0,BB59/SUM(BA59:BE59),1/5)</f>
        <v>0.336751664551177</v>
      </c>
      <c r="BH59" s="0" t="n">
        <f aca="false">IF(SUM(BA59:BE59)&gt;0,BC59/SUM(BA59:BE59),1/5)</f>
        <v>0.178215682455019</v>
      </c>
      <c r="BI59" s="0" t="n">
        <f aca="false">IF(SUM(BA59:BE59)&gt;0,BD59/SUM(BA59:BE59),1/5)</f>
        <v>0.135239723559613</v>
      </c>
      <c r="BJ59" s="0" t="n">
        <f aca="false">IF(SUM(BA59:BE59)&gt;0,BE59/SUM(BA59:BE59),1/5)</f>
        <v>0.171809536987906</v>
      </c>
      <c r="BK59" s="0" t="n">
        <f aca="false">BF59*AB59+BG59*AF59+BH59*AJ59+BI59*AN59+BJ59*AR59</f>
        <v>0.260980711885075</v>
      </c>
      <c r="BL59" s="0" t="n">
        <f aca="false">BF59*AC59+BG59*AG59+BH59*AK59+BI59*AO59+BJ59*AS59</f>
        <v>0.562254952304987</v>
      </c>
      <c r="BM59" s="0" t="n">
        <f aca="false">BF59*AD59+BG59*AH59+BH59*AL59+BI59*AP59+BJ59*AT59</f>
        <v>0.65280839843364</v>
      </c>
      <c r="BN59" s="0" t="n">
        <f aca="false">BF59*AE59+BG59*AI59+BH59*AM59+BI59*AQ59+BJ59*AU59</f>
        <v>0.663248335448823</v>
      </c>
      <c r="BO59" s="0" t="n">
        <f aca="false">RANK(BK59,$BK59:$BN59)</f>
        <v>4</v>
      </c>
      <c r="BP59" s="0" t="n">
        <f aca="false">RANK(BL59,$BK59:$BN59)</f>
        <v>3</v>
      </c>
      <c r="BQ59" s="0" t="n">
        <f aca="false">RANK(BM59,$BK59:$BN59)</f>
        <v>2</v>
      </c>
      <c r="BR59" s="0" t="n">
        <f aca="false">RANK(BN59,$BK59:$BN59)</f>
        <v>1</v>
      </c>
    </row>
    <row r="60" customFormat="false" ht="15" hidden="false" customHeight="false" outlineLevel="0" collapsed="false">
      <c r="A60" s="0" t="n">
        <v>37</v>
      </c>
      <c r="B60" s="0" t="n">
        <f aca="false">RANDBETWEEN(1,$B$5)</f>
        <v>1</v>
      </c>
      <c r="C60" s="0" t="n">
        <f aca="false">RANDBETWEEN(1,$B$5)</f>
        <v>3</v>
      </c>
      <c r="D60" s="0" t="n">
        <f aca="false">RANDBETWEEN(1,$B$5)</f>
        <v>5</v>
      </c>
      <c r="E60" s="0" t="n">
        <f aca="false">RANDBETWEEN(1,$B$5)</f>
        <v>1</v>
      </c>
      <c r="F60" s="0" t="n">
        <f aca="false">RANDBETWEEN(1,$B$5)</f>
        <v>2</v>
      </c>
      <c r="G60" s="0" t="n">
        <f aca="false">RANDBETWEEN(1,$B$5)</f>
        <v>3</v>
      </c>
      <c r="H60" s="0" t="n">
        <f aca="true">NORMINV(RAND(),$B$8,$B$13)</f>
        <v>50.2302755532819</v>
      </c>
      <c r="I60" s="0" t="n">
        <f aca="true">NORMINV(RAND(),$C$8,$C$13)</f>
        <v>66.0121717020459</v>
      </c>
      <c r="J60" s="0" t="n">
        <f aca="true">NORMINV(RAND(),$D$8,$D$13)</f>
        <v>13.29753786557</v>
      </c>
      <c r="K60" s="0" t="n">
        <f aca="true">NORMINV(RAND(),$E$8,$E$13)</f>
        <v>2.65352028489413</v>
      </c>
      <c r="L60" s="0" t="n">
        <f aca="true">NORMINV(RAND(),$B$9,$B$14)</f>
        <v>44.6292156635572</v>
      </c>
      <c r="M60" s="0" t="n">
        <f aca="true">NORMINV(RAND(),$C$9,$C$14)</f>
        <v>62.4070283858078</v>
      </c>
      <c r="N60" s="0" t="n">
        <f aca="true">NORMINV(RAND(),$D$9,$D$14)</f>
        <v>54.6736237510494</v>
      </c>
      <c r="O60" s="0" t="n">
        <f aca="true">NORMINV(RAND(),$E$9,$E$14)</f>
        <v>23.4146881655498</v>
      </c>
      <c r="P60" s="0" t="n">
        <f aca="true">NORMINV(RAND(),$B$10,$B$15)</f>
        <v>23.1142497156315</v>
      </c>
      <c r="Q60" s="0" t="n">
        <f aca="true">NORMINV(RAND(),$C$10,$C$15)</f>
        <v>31.0044052796469</v>
      </c>
      <c r="R60" s="0" t="n">
        <f aca="true">NORMINV(RAND(),$D$10,$D$15)</f>
        <v>10.4251902412764</v>
      </c>
      <c r="S60" s="0" t="n">
        <f aca="true">NORMINV(RAND(),$E$10,$E$15)</f>
        <v>4.38404457535348</v>
      </c>
      <c r="T60" s="0" t="n">
        <f aca="false">MEDIAN(INDEX(Avaliadores!$B$17:$B$22,$B60),INDEX(Avaliadores!$B$17:$B$22,$C60),INDEX(Avaliadores!$B$17:$B$22,$D60),INDEX(Avaliadores!$B$17:$B$22,$E60),INDEX(Avaliadores!$B$17:$B$22,$F60),INDEX(Avaliadores!$B$17:$B$22,$G60))</f>
        <v>2.66666666666667</v>
      </c>
      <c r="U60" s="0" t="n">
        <f aca="false">MEDIAN(INDEX(Avaliadores!$C$17:$C$22,$B60),INDEX(Avaliadores!$C$17:$C$22,$C60),INDEX(Avaliadores!$C$17:$C$22,$D60),INDEX(Avaliadores!$C$17:$C$22,$E60),INDEX(Avaliadores!$C$17:$C$22,$F60),INDEX(Avaliadores!$C$17:$C$22,$G60))</f>
        <v>4.79166666666667</v>
      </c>
      <c r="V60" s="0" t="n">
        <f aca="false">MEDIAN(INDEX(Avaliadores!$D$17:$D$22,$B60),INDEX(Avaliadores!$D$17:$D$22,$C60),INDEX(Avaliadores!$D$17:$D$22,$D60),INDEX(Avaliadores!$D$17:$D$22,$E60),INDEX(Avaliadores!$D$17:$D$22,$F60),INDEX(Avaliadores!$D$17:$D$22,$G60))</f>
        <v>5.91666666666667</v>
      </c>
      <c r="W60" s="0" t="n">
        <f aca="false">MEDIAN(INDEX(Avaliadores!$E$17:$E$22,$B60),INDEX(Avaliadores!$E$17:$E$22,$C60),INDEX(Avaliadores!$E$17:$E$22,$D60),INDEX(Avaliadores!$E$17:$E$22,$E60),INDEX(Avaliadores!$E$17:$E$22,$F60),INDEX(Avaliadores!$E$17:$E$22,$G60))</f>
        <v>6.54166666666667</v>
      </c>
      <c r="X60" s="0" t="n">
        <f aca="false">MEDIAN(INDEX(Avaliadores!$F$17:$F$22,$B60),INDEX(Avaliadores!$F$17:$F$22,$C60),INDEX(Avaliadores!$F$17:$F$22,$D60),INDEX(Avaliadores!$F$17:$F$22,$E60),INDEX(Avaliadores!$F$17:$F$22,$F60),INDEX(Avaliadores!$F$17:$F$22,$G60))</f>
        <v>2.29166666666667</v>
      </c>
      <c r="Y60" s="0" t="n">
        <f aca="false">MEDIAN(INDEX(Avaliadores!$G$17:$G$22,$B60),INDEX(Avaliadores!$G$17:$G$22,$C60),INDEX(Avaliadores!$G$17:$G$22,$D60),INDEX(Avaliadores!$G$17:$G$22,$E60),INDEX(Avaliadores!$G$17:$G$22,$F60),INDEX(Avaliadores!$G$17:$G$22,$G60))</f>
        <v>5.41666666666667</v>
      </c>
      <c r="Z60" s="0" t="n">
        <f aca="false">MEDIAN(INDEX(Avaliadores!$H$17:$H$22,$B60),INDEX(Avaliadores!$H$17:$H$22,$C60),INDEX(Avaliadores!$H$17:$H$22,$D60),INDEX(Avaliadores!$H$17:$H$22,$E60),INDEX(Avaliadores!$H$17:$H$22,$F60),INDEX(Avaliadores!$H$17:$H$22,$G60))</f>
        <v>3.91666666666667</v>
      </c>
      <c r="AA60" s="0" t="n">
        <f aca="false">MEDIAN(INDEX(Avaliadores!$I$17:$I$22,$B60),INDEX(Avaliadores!$I$17:$I$22,$C60),INDEX(Avaliadores!$I$17:$I$22,$D60),INDEX(Avaliadores!$I$17:$I$22,$E60),INDEX(Avaliadores!$I$17:$I$22,$F60),INDEX(Avaliadores!$I$17:$I$22,$G60))</f>
        <v>6.79166666666667</v>
      </c>
      <c r="AB60" s="0" t="n">
        <f aca="false">IF(MAX(H60:K60)=MIN(H60:K60),0,IF($B$17="custo",(MAX(H60:K60)-H60)/(MAX(H60:K60)-MIN(H60:K60)),(H60-MIN(H60:K60))/(MAX(H60:K60)-MIN(H60:K60))))</f>
        <v>0.249088258600336</v>
      </c>
      <c r="AC60" s="0" t="n">
        <f aca="false">IF(MAX(H60:K60)=MIN(H60:K60),0,IF($B$17="custo",(MAX(H60:K60)-I60)/(MAX(H60:K60)-MIN(H60:K60)),(I60-MIN(H60:K60))/(MAX(H60:K60)-MIN(H60:K60))))</f>
        <v>0</v>
      </c>
      <c r="AD60" s="0" t="n">
        <f aca="false">IF(MAX(H60:K60)=MIN(H60:K60),0,IF($B$17="custo",(MAX(H60:K60)-J60)/(MAX(H60:K60)-MIN(H60:K60)),(J60-MIN(H60:K60))/(MAX(H60:K60)-MIN(H60:K60))))</f>
        <v>0.832003722576165</v>
      </c>
      <c r="AE60" s="0" t="n">
        <f aca="false">IF(MAX(H60:K60)=MIN(H60:K60),0,IF($B$17="custo",(MAX(H60:K60)-K60)/(MAX(H60:K60)-MIN(H60:K60)),(K60-MIN(H60:K60))/(MAX(H60:K60)-MIN(H60:K60))))</f>
        <v>1</v>
      </c>
      <c r="AF60" s="0" t="n">
        <f aca="false">IF(MAX(L60:O60)=MIN(L60:O60),0,IF($C$17="custo",(MAX(L60:O60)-L60)/(MAX(L60:O60)-MIN(L60:O60)),(L60-MIN(L60:O60))/(MAX(L60:O60)-MIN(L60:O60))))</f>
        <v>0.54406910121762</v>
      </c>
      <c r="AG60" s="0" t="n">
        <f aca="false">IF(MAX(L60:O60)=MIN(L60:O60),0,IF($C$17="custo",(MAX(L60:O60)-M60)/(MAX(L60:O60)-MIN(L60:O60)),(M60-MIN(L60:O60))/(MAX(L60:O60)-MIN(L60:O60))))</f>
        <v>1</v>
      </c>
      <c r="AH60" s="0" t="n">
        <f aca="false">IF(MAX(L60:O60)=MIN(L60:O60),0,IF($C$17="custo",(MAX(L60:O60)-N60)/(MAX(L60:O60)-MIN(L60:O60)),(N60-MIN(L60:O60))/(MAX(L60:O60)-MIN(L60:O60))))</f>
        <v>0.801668620270691</v>
      </c>
      <c r="AI60" s="0" t="n">
        <f aca="false">IF(MAX(L60:O60)=MIN(L60:O60),0,IF($C$17="custo",(MAX(L60:O60)-O60)/(MAX(L60:O60)-MIN(L60:O60)),(O60-MIN(L60:O60))/(MAX(L60:O60)-MIN(L60:O60))))</f>
        <v>0</v>
      </c>
      <c r="AJ60" s="0" t="n">
        <f aca="false">IF(MAX(P60:S60)=MIN(P60:S60),0,IF($D$17="custo",(MAX(P60:S60)-P60)/(MAX(P60:S60)-MIN(P60:S60)),(P60-MIN(P60:S60))/(MAX(P60:S60)-MIN(P60:S60))))</f>
        <v>0.296395516637116</v>
      </c>
      <c r="AK60" s="0" t="n">
        <f aca="false">IF(MAX(P60:S60)=MIN(P60:S60),0,IF($D$17="custo",(MAX(P60:S60)-Q60)/(MAX(P60:S60)-MIN(P60:S60)),(Q60-MIN(P60:S60))/(MAX(P60:S60)-MIN(P60:S60))))</f>
        <v>0</v>
      </c>
      <c r="AL60" s="0" t="n">
        <f aca="false">IF(MAX(P60:S60)=MIN(P60:S60),0,IF($D$17="custo",(MAX(P60:S60)-R60)/(MAX(P60:S60)-MIN(P60:S60)),(R60-MIN(P60:S60))/(MAX(P60:S60)-MIN(P60:S60))))</f>
        <v>0.773062967364355</v>
      </c>
      <c r="AM60" s="0" t="n">
        <f aca="false">IF(MAX(P60:S60)=MIN(P60:S60),0,IF($D$17="custo",(MAX(P60:S60)-S60)/(MAX(P60:S60)-MIN(P60:S60)),(S60-MIN(P60:S60))/(MAX(P60:S60)-MIN(P60:S60))))</f>
        <v>1</v>
      </c>
      <c r="AN60" s="0" t="n">
        <f aca="false">IF(MAX(T60:W60)=MIN(T60:W60),0,IF($E$17="custo",(MAX(T60:W60)-T60)/(MAX(T60:W60)-MIN(T60:W60)),(T60-MIN(T60:W60))/(MAX(T60:W60)-MIN(T60:W60))))</f>
        <v>0</v>
      </c>
      <c r="AO60" s="0" t="n">
        <f aca="false">IF(MAX(T60:W60)=MIN(T60:W60),0,IF($E$17="custo",(MAX(T60:W60)-U60)/(MAX(T60:W60)-MIN(T60:W60)),(U60-MIN(T60:W60))/(MAX(T60:W60)-MIN(T60:W60))))</f>
        <v>0.548387096774194</v>
      </c>
      <c r="AP60" s="0" t="n">
        <f aca="false">IF(MAX(T60:W60)=MIN(T60:W60),0,IF($E$17="custo",(MAX(T60:W60)-V60)/(MAX(T60:W60)-MIN(T60:W60)),(V60-MIN(T60:W60))/(MAX(T60:W60)-MIN(T60:W60))))</f>
        <v>0.838709677419355</v>
      </c>
      <c r="AQ60" s="0" t="n">
        <f aca="false">IF(MAX(T60:W60)=MIN(T60:W60),0,IF($E$17="custo",(MAX(T60:W60)-W60)/(MAX(T60:W60)-MIN(T60:W60)),(W60-MIN(T60:W60))/(MAX(T60:W60)-MIN(T60:W60))))</f>
        <v>1</v>
      </c>
      <c r="AR60" s="0" t="n">
        <f aca="false">IF(MAX(X60:AA60)=MIN(X60:AA60),0,IF($F$17="custo",(MAX(X60:AA60)-X60)/(MAX(X60:AA60)-MIN(X60:AA60)),(X60-MIN(X60:AA60))/(MAX(X60:AA60)-MIN(X60:AA60))))</f>
        <v>0</v>
      </c>
      <c r="AS60" s="0" t="n">
        <f aca="false">IF(MAX(X60:AA60)=MIN(X60:AA60),0,IF($F$17="custo",(MAX(X60:AA60)-Y60)/(MAX(X60:AA60)-MIN(X60:AA60)),(Y60-MIN(X60:AA60))/(MAX(X60:AA60)-MIN(X60:AA60))))</f>
        <v>0.694444444444444</v>
      </c>
      <c r="AT60" s="0" t="n">
        <f aca="false">IF(MAX(X60:AA60)=MIN(X60:AA60),0,IF($F$17="custo",(MAX(X60:AA60)-Z60)/(MAX(X60:AA60)-MIN(X60:AA60)),(Z60-MIN(X60:AA60))/(MAX(X60:AA60)-MIN(X60:AA60))))</f>
        <v>0.361111111111111</v>
      </c>
      <c r="AU60" s="0" t="n">
        <f aca="false">IF(MAX(X60:AA60)=MIN(X60:AA60),0,IF($F$17="custo",(MAX(X60:AA60)-AA60)/(MAX(X60:AA60)-MIN(X60:AA60)),(AA60-MIN(X60:AA60))/(MAX(X60:AA60)-MIN(X60:AA60))))</f>
        <v>1</v>
      </c>
      <c r="AV60" s="0" t="n">
        <f aca="false">STDEVP(AB60:AE60)</f>
        <v>0.409737475837841</v>
      </c>
      <c r="AW60" s="0" t="n">
        <f aca="false">STDEVP(AF60:AI60)</f>
        <v>0.375187419539611</v>
      </c>
      <c r="AX60" s="0" t="n">
        <f aca="false">STDEVP(AJ60:AM60)</f>
        <v>0.392049757537659</v>
      </c>
      <c r="AY60" s="0" t="n">
        <f aca="false">STDEVP(AN60:AQ60)</f>
        <v>0.380658829716321</v>
      </c>
      <c r="AZ60" s="0" t="n">
        <f aca="false">STDEVP(AR60:AU60)</f>
        <v>0.372936710613821</v>
      </c>
      <c r="BA60" s="0" t="n">
        <f aca="false">AV60*((1-IFERROR(CORREL(AB60:AE60,AF60:AI60),0))+(1-IFERROR(CORREL(AB60:AE60,AJ60:AM60),0))+(1-IFERROR(CORREL(AB60:AE60,AN60:AQ60),0))+(1-IFERROR(CORREL(AB60:AE60,AR60:AU60),0)))</f>
        <v>1.05484935382743</v>
      </c>
      <c r="BB60" s="0" t="n">
        <f aca="false">AW60*((1-IFERROR(CORREL(AF60:AI60,AB60:AE60),0))+(1-IFERROR(CORREL(AF60:AI60,AJ60:AM60),0))+(1-IFERROR(CORREL(AF60:AI60,AN60:AQ60),0))+(1-IFERROR(CORREL(AF60:AI60,AR60:AU60),0)))</f>
        <v>2.29772718031683</v>
      </c>
      <c r="BC60" s="0" t="n">
        <f aca="false">AX60*((1-IFERROR(CORREL(AJ60:AM60,AB60:AE60),0))+(1-IFERROR(CORREL(AJ60:AM60,AF60:AI60),0))+(1-IFERROR(CORREL(AJ60:AM60,AN60:AQ60),0))+(1-IFERROR(CORREL(AJ60:AM60,AR60:AU60),0)))</f>
        <v>1.04968084901947</v>
      </c>
      <c r="BD60" s="0" t="n">
        <f aca="false">AY60*((1-IFERROR(CORREL(AN60:AQ60,AB60:AE60),0))+(1-IFERROR(CORREL(AN60:AQ60,AF60:AI60),0))+(1-IFERROR(CORREL(AN60:AQ60,AJ60:AM60),0))+(1-IFERROR(CORREL(AN60:AQ60,AR60:AU60),0)))</f>
        <v>0.793899585276479</v>
      </c>
      <c r="BE60" s="0" t="n">
        <f aca="false">AZ60*((1-IFERROR(CORREL(AR60:AU60,AB60:AE60),0))+(1-IFERROR(CORREL(AR60:AU60,AF60:AI60),0))+(1-IFERROR(CORREL(AR60:AU60,AJ60:AM60),0))+(1-IFERROR(CORREL(AR60:AU60,AN60:AQ60),0)))</f>
        <v>1.06073652723826</v>
      </c>
      <c r="BF60" s="0" t="n">
        <f aca="false">IF(SUM(BA60:BE60)&gt;0,BA60/SUM(BA60:BE60),1/5)</f>
        <v>0.168589948759077</v>
      </c>
      <c r="BG60" s="0" t="n">
        <f aca="false">IF(SUM(BA60:BE60)&gt;0,BB60/SUM(BA60:BE60),1/5)</f>
        <v>0.367231307661514</v>
      </c>
      <c r="BH60" s="0" t="n">
        <f aca="false">IF(SUM(BA60:BE60)&gt;0,BC60/SUM(BA60:BE60),1/5)</f>
        <v>0.167763899088976</v>
      </c>
      <c r="BI60" s="0" t="n">
        <f aca="false">IF(SUM(BA60:BE60)&gt;0,BD60/SUM(BA60:BE60),1/5)</f>
        <v>0.126883985771024</v>
      </c>
      <c r="BJ60" s="0" t="n">
        <f aca="false">IF(SUM(BA60:BE60)&gt;0,BE60/SUM(BA60:BE60),1/5)</f>
        <v>0.16953085871941</v>
      </c>
      <c r="BK60" s="0" t="n">
        <f aca="false">BF60*AB60+BG60*AF60+BH60*AJ60+BI60*AN60+BJ60*AR60</f>
        <v>0.291517451795823</v>
      </c>
      <c r="BL60" s="0" t="n">
        <f aca="false">BF60*AC60+BG60*AG60+BH60*AK60+BI60*AO60+BJ60*AS60</f>
        <v>0.554542611245214</v>
      </c>
      <c r="BM60" s="0" t="n">
        <f aca="false">BF60*AD60+BG60*AH60+BH60*AL60+BI60*AP60+BJ60*AT60</f>
        <v>0.731995641871506</v>
      </c>
      <c r="BN60" s="0" t="n">
        <f aca="false">BF60*AE60+BG60*AI60+BH60*AM60+BI60*AQ60+BJ60*AU60</f>
        <v>0.632768692338486</v>
      </c>
      <c r="BO60" s="0" t="n">
        <f aca="false">RANK(BK60,$BK60:$BN60)</f>
        <v>4</v>
      </c>
      <c r="BP60" s="0" t="n">
        <f aca="false">RANK(BL60,$BK60:$BN60)</f>
        <v>3</v>
      </c>
      <c r="BQ60" s="0" t="n">
        <f aca="false">RANK(BM60,$BK60:$BN60)</f>
        <v>1</v>
      </c>
      <c r="BR60" s="0" t="n">
        <f aca="false">RANK(BN60,$BK60:$BN60)</f>
        <v>2</v>
      </c>
    </row>
    <row r="61" customFormat="false" ht="15" hidden="false" customHeight="false" outlineLevel="0" collapsed="false">
      <c r="A61" s="0" t="n">
        <v>38</v>
      </c>
      <c r="B61" s="0" t="n">
        <f aca="false">RANDBETWEEN(1,$B$5)</f>
        <v>3</v>
      </c>
      <c r="C61" s="0" t="n">
        <f aca="false">RANDBETWEEN(1,$B$5)</f>
        <v>5</v>
      </c>
      <c r="D61" s="0" t="n">
        <f aca="false">RANDBETWEEN(1,$B$5)</f>
        <v>4</v>
      </c>
      <c r="E61" s="0" t="n">
        <f aca="false">RANDBETWEEN(1,$B$5)</f>
        <v>2</v>
      </c>
      <c r="F61" s="0" t="n">
        <f aca="false">RANDBETWEEN(1,$B$5)</f>
        <v>6</v>
      </c>
      <c r="G61" s="0" t="n">
        <f aca="false">RANDBETWEEN(1,$B$5)</f>
        <v>1</v>
      </c>
      <c r="H61" s="0" t="n">
        <f aca="true">NORMINV(RAND(),$B$8,$B$13)</f>
        <v>45.811983395083</v>
      </c>
      <c r="I61" s="0" t="n">
        <f aca="true">NORMINV(RAND(),$C$8,$C$13)</f>
        <v>62.411827321192</v>
      </c>
      <c r="J61" s="0" t="n">
        <f aca="true">NORMINV(RAND(),$D$8,$D$13)</f>
        <v>15.2286371993374</v>
      </c>
      <c r="K61" s="0" t="n">
        <f aca="true">NORMINV(RAND(),$E$8,$E$13)</f>
        <v>2.85774609188645</v>
      </c>
      <c r="L61" s="0" t="n">
        <f aca="true">NORMINV(RAND(),$B$9,$B$14)</f>
        <v>41.1282522706027</v>
      </c>
      <c r="M61" s="0" t="n">
        <f aca="true">NORMINV(RAND(),$C$9,$C$14)</f>
        <v>39.9900190814208</v>
      </c>
      <c r="N61" s="0" t="n">
        <f aca="true">NORMINV(RAND(),$D$9,$D$14)</f>
        <v>45.2121772583436</v>
      </c>
      <c r="O61" s="0" t="n">
        <f aca="true">NORMINV(RAND(),$E$9,$E$14)</f>
        <v>22.4778748613564</v>
      </c>
      <c r="P61" s="0" t="n">
        <f aca="true">NORMINV(RAND(),$B$10,$B$15)</f>
        <v>22.8071101115221</v>
      </c>
      <c r="Q61" s="0" t="n">
        <f aca="true">NORMINV(RAND(),$C$10,$C$15)</f>
        <v>28.442091241187</v>
      </c>
      <c r="R61" s="0" t="n">
        <f aca="true">NORMINV(RAND(),$D$10,$D$15)</f>
        <v>9.55445485111166</v>
      </c>
      <c r="S61" s="0" t="n">
        <f aca="true">NORMINV(RAND(),$E$10,$E$15)</f>
        <v>3.94144602325414</v>
      </c>
      <c r="T61" s="0" t="n">
        <f aca="false">MEDIAN(INDEX(Avaliadores!$B$17:$B$22,$B61),INDEX(Avaliadores!$B$17:$B$22,$C61),INDEX(Avaliadores!$B$17:$B$22,$D61),INDEX(Avaliadores!$B$17:$B$22,$E61),INDEX(Avaliadores!$B$17:$B$22,$F61),INDEX(Avaliadores!$B$17:$B$22,$G61))</f>
        <v>2.66666666666667</v>
      </c>
      <c r="U61" s="0" t="n">
        <f aca="false">MEDIAN(INDEX(Avaliadores!$C$17:$C$22,$B61),INDEX(Avaliadores!$C$17:$C$22,$C61),INDEX(Avaliadores!$C$17:$C$22,$D61),INDEX(Avaliadores!$C$17:$C$22,$E61),INDEX(Avaliadores!$C$17:$C$22,$F61),INDEX(Avaliadores!$C$17:$C$22,$G61))</f>
        <v>5.29166666666667</v>
      </c>
      <c r="V61" s="0" t="n">
        <f aca="false">MEDIAN(INDEX(Avaliadores!$D$17:$D$22,$B61),INDEX(Avaliadores!$D$17:$D$22,$C61),INDEX(Avaliadores!$D$17:$D$22,$D61),INDEX(Avaliadores!$D$17:$D$22,$E61),INDEX(Avaliadores!$D$17:$D$22,$F61),INDEX(Avaliadores!$D$17:$D$22,$G61))</f>
        <v>5.66666666666667</v>
      </c>
      <c r="W61" s="0" t="n">
        <f aca="false">MEDIAN(INDEX(Avaliadores!$E$17:$E$22,$B61),INDEX(Avaliadores!$E$17:$E$22,$C61),INDEX(Avaliadores!$E$17:$E$22,$D61),INDEX(Avaliadores!$E$17:$E$22,$E61),INDEX(Avaliadores!$E$17:$E$22,$F61),INDEX(Avaliadores!$E$17:$E$22,$G61))</f>
        <v>6.29166666666667</v>
      </c>
      <c r="X61" s="0" t="n">
        <f aca="false">MEDIAN(INDEX(Avaliadores!$F$17:$F$22,$B61),INDEX(Avaliadores!$F$17:$F$22,$C61),INDEX(Avaliadores!$F$17:$F$22,$D61),INDEX(Avaliadores!$F$17:$F$22,$E61),INDEX(Avaliadores!$F$17:$F$22,$F61),INDEX(Avaliadores!$F$17:$F$22,$G61))</f>
        <v>2.66666666666667</v>
      </c>
      <c r="Y61" s="0" t="n">
        <f aca="false">MEDIAN(INDEX(Avaliadores!$G$17:$G$22,$B61),INDEX(Avaliadores!$G$17:$G$22,$C61),INDEX(Avaliadores!$G$17:$G$22,$D61),INDEX(Avaliadores!$G$17:$G$22,$E61),INDEX(Avaliadores!$G$17:$G$22,$F61),INDEX(Avaliadores!$G$17:$G$22,$G61))</f>
        <v>5.04166666666667</v>
      </c>
      <c r="Z61" s="0" t="n">
        <f aca="false">MEDIAN(INDEX(Avaliadores!$H$17:$H$22,$B61),INDEX(Avaliadores!$H$17:$H$22,$C61),INDEX(Avaliadores!$H$17:$H$22,$D61),INDEX(Avaliadores!$H$17:$H$22,$E61),INDEX(Avaliadores!$H$17:$H$22,$F61),INDEX(Avaliadores!$H$17:$H$22,$G61))</f>
        <v>3.91666666666667</v>
      </c>
      <c r="AA61" s="0" t="n">
        <f aca="false">MEDIAN(INDEX(Avaliadores!$I$17:$I$22,$B61),INDEX(Avaliadores!$I$17:$I$22,$C61),INDEX(Avaliadores!$I$17:$I$22,$D61),INDEX(Avaliadores!$I$17:$I$22,$E61),INDEX(Avaliadores!$I$17:$I$22,$F61),INDEX(Avaliadores!$I$17:$I$22,$G61))</f>
        <v>6.66666666666667</v>
      </c>
      <c r="AB61" s="0" t="n">
        <f aca="false">IF(MAX(H61:K61)=MIN(H61:K61),0,IF($B$17="custo",(MAX(H61:K61)-H61)/(MAX(H61:K61)-MIN(H61:K61)),(H61-MIN(H61:K61))/(MAX(H61:K61)-MIN(H61:K61))))</f>
        <v>0.278735622873492</v>
      </c>
      <c r="AC61" s="0" t="n">
        <f aca="false">IF(MAX(H61:K61)=MIN(H61:K61),0,IF($B$17="custo",(MAX(H61:K61)-I61)/(MAX(H61:K61)-MIN(H61:K61)),(I61-MIN(H61:K61))/(MAX(H61:K61)-MIN(H61:K61))))</f>
        <v>0</v>
      </c>
      <c r="AD61" s="0" t="n">
        <f aca="false">IF(MAX(H61:K61)=MIN(H61:K61),0,IF($B$17="custo",(MAX(H61:K61)-J61)/(MAX(H61:K61)-MIN(H61:K61)),(J61-MIN(H61:K61))/(MAX(H61:K61)-MIN(H61:K61))))</f>
        <v>0.79227467115447</v>
      </c>
      <c r="AE61" s="0" t="n">
        <f aca="false">IF(MAX(H61:K61)=MIN(H61:K61),0,IF($B$17="custo",(MAX(H61:K61)-K61)/(MAX(H61:K61)-MIN(H61:K61)),(K61-MIN(H61:K61))/(MAX(H61:K61)-MIN(H61:K61))))</f>
        <v>1</v>
      </c>
      <c r="AF61" s="0" t="n">
        <f aca="false">IF(MAX(L61:O61)=MIN(L61:O61),0,IF($C$17="custo",(MAX(L61:O61)-L61)/(MAX(L61:O61)-MIN(L61:O61)),(L61-MIN(L61:O61))/(MAX(L61:O61)-MIN(L61:O61))))</f>
        <v>0.820362863287941</v>
      </c>
      <c r="AG61" s="0" t="n">
        <f aca="false">IF(MAX(L61:O61)=MIN(L61:O61),0,IF($C$17="custo",(MAX(L61:O61)-M61)/(MAX(L61:O61)-MIN(L61:O61)),(M61-MIN(L61:O61))/(MAX(L61:O61)-MIN(L61:O61))))</f>
        <v>0.770296088890994</v>
      </c>
      <c r="AH61" s="0" t="n">
        <f aca="false">IF(MAX(L61:O61)=MIN(L61:O61),0,IF($C$17="custo",(MAX(L61:O61)-N61)/(MAX(L61:O61)-MIN(L61:O61)),(N61-MIN(L61:O61))/(MAX(L61:O61)-MIN(L61:O61))))</f>
        <v>1</v>
      </c>
      <c r="AI61" s="0" t="n">
        <f aca="false">IF(MAX(L61:O61)=MIN(L61:O61),0,IF($C$17="custo",(MAX(L61:O61)-O61)/(MAX(L61:O61)-MIN(L61:O61)),(O61-MIN(L61:O61))/(MAX(L61:O61)-MIN(L61:O61))))</f>
        <v>0</v>
      </c>
      <c r="AJ61" s="0" t="n">
        <f aca="false">IF(MAX(P61:S61)=MIN(P61:S61),0,IF($D$17="custo",(MAX(P61:S61)-P61)/(MAX(P61:S61)-MIN(P61:S61)),(P61-MIN(P61:S61))/(MAX(P61:S61)-MIN(P61:S61))))</f>
        <v>0.229993172814097</v>
      </c>
      <c r="AK61" s="0" t="n">
        <f aca="false">IF(MAX(P61:S61)=MIN(P61:S61),0,IF($D$17="custo",(MAX(P61:S61)-Q61)/(MAX(P61:S61)-MIN(P61:S61)),(Q61-MIN(P61:S61))/(MAX(P61:S61)-MIN(P61:S61))))</f>
        <v>0</v>
      </c>
      <c r="AL61" s="0" t="n">
        <f aca="false">IF(MAX(P61:S61)=MIN(P61:S61),0,IF($D$17="custo",(MAX(P61:S61)-R61)/(MAX(P61:S61)-MIN(P61:S61)),(R61-MIN(P61:S61))/(MAX(P61:S61)-MIN(P61:S61))))</f>
        <v>0.770903632213361</v>
      </c>
      <c r="AM61" s="0" t="n">
        <f aca="false">IF(MAX(P61:S61)=MIN(P61:S61),0,IF($D$17="custo",(MAX(P61:S61)-S61)/(MAX(P61:S61)-MIN(P61:S61)),(S61-MIN(P61:S61))/(MAX(P61:S61)-MIN(P61:S61))))</f>
        <v>1</v>
      </c>
      <c r="AN61" s="0" t="n">
        <f aca="false">IF(MAX(T61:W61)=MIN(T61:W61),0,IF($E$17="custo",(MAX(T61:W61)-T61)/(MAX(T61:W61)-MIN(T61:W61)),(T61-MIN(T61:W61))/(MAX(T61:W61)-MIN(T61:W61))))</f>
        <v>0</v>
      </c>
      <c r="AO61" s="0" t="n">
        <f aca="false">IF(MAX(T61:W61)=MIN(T61:W61),0,IF($E$17="custo",(MAX(T61:W61)-U61)/(MAX(T61:W61)-MIN(T61:W61)),(U61-MIN(T61:W61))/(MAX(T61:W61)-MIN(T61:W61))))</f>
        <v>0.724137931034483</v>
      </c>
      <c r="AP61" s="0" t="n">
        <f aca="false">IF(MAX(T61:W61)=MIN(T61:W61),0,IF($E$17="custo",(MAX(T61:W61)-V61)/(MAX(T61:W61)-MIN(T61:W61)),(V61-MIN(T61:W61))/(MAX(T61:W61)-MIN(T61:W61))))</f>
        <v>0.827586206896552</v>
      </c>
      <c r="AQ61" s="0" t="n">
        <f aca="false">IF(MAX(T61:W61)=MIN(T61:W61),0,IF($E$17="custo",(MAX(T61:W61)-W61)/(MAX(T61:W61)-MIN(T61:W61)),(W61-MIN(T61:W61))/(MAX(T61:W61)-MIN(T61:W61))))</f>
        <v>1</v>
      </c>
      <c r="AR61" s="0" t="n">
        <f aca="false">IF(MAX(X61:AA61)=MIN(X61:AA61),0,IF($F$17="custo",(MAX(X61:AA61)-X61)/(MAX(X61:AA61)-MIN(X61:AA61)),(X61-MIN(X61:AA61))/(MAX(X61:AA61)-MIN(X61:AA61))))</f>
        <v>0</v>
      </c>
      <c r="AS61" s="0" t="n">
        <f aca="false">IF(MAX(X61:AA61)=MIN(X61:AA61),0,IF($F$17="custo",(MAX(X61:AA61)-Y61)/(MAX(X61:AA61)-MIN(X61:AA61)),(Y61-MIN(X61:AA61))/(MAX(X61:AA61)-MIN(X61:AA61))))</f>
        <v>0.59375</v>
      </c>
      <c r="AT61" s="0" t="n">
        <f aca="false">IF(MAX(X61:AA61)=MIN(X61:AA61),0,IF($F$17="custo",(MAX(X61:AA61)-Z61)/(MAX(X61:AA61)-MIN(X61:AA61)),(Z61-MIN(X61:AA61))/(MAX(X61:AA61)-MIN(X61:AA61))))</f>
        <v>0.3125</v>
      </c>
      <c r="AU61" s="0" t="n">
        <f aca="false">IF(MAX(X61:AA61)=MIN(X61:AA61),0,IF($F$17="custo",(MAX(X61:AA61)-AA61)/(MAX(X61:AA61)-MIN(X61:AA61)),(AA61-MIN(X61:AA61))/(MAX(X61:AA61)-MIN(X61:AA61))))</f>
        <v>1</v>
      </c>
      <c r="AV61" s="0" t="n">
        <f aca="false">STDEVP(AB61:AE61)</f>
        <v>0.397844753804531</v>
      </c>
      <c r="AW61" s="0" t="n">
        <f aca="false">STDEVP(AF61:AI61)</f>
        <v>0.383559917221722</v>
      </c>
      <c r="AX61" s="0" t="n">
        <f aca="false">STDEVP(AJ61:AM61)</f>
        <v>0.401961522912509</v>
      </c>
      <c r="AY61" s="0" t="n">
        <f aca="false">STDEVP(AN61:AQ61)</f>
        <v>0.381264558405103</v>
      </c>
      <c r="AZ61" s="0" t="n">
        <f aca="false">STDEVP(AR61:AU61)</f>
        <v>0.368017678541059</v>
      </c>
      <c r="BA61" s="0" t="n">
        <f aca="false">AV61*((1-IFERROR(CORREL(AB61:AE61,AF61:AI61),0))+(1-IFERROR(CORREL(AB61:AE61,AJ61:AM61),0))+(1-IFERROR(CORREL(AB61:AE61,AN61:AQ61),0))+(1-IFERROR(CORREL(AB61:AE61,AR61:AU61),0)))</f>
        <v>1.00644466677229</v>
      </c>
      <c r="BB61" s="0" t="n">
        <f aca="false">AW61*((1-IFERROR(CORREL(AF61:AI61,AB61:AE61),0))+(1-IFERROR(CORREL(AF61:AI61,AJ61:AM61),0))+(1-IFERROR(CORREL(AF61:AI61,AN61:AQ61),0))+(1-IFERROR(CORREL(AF61:AI61,AR61:AU61),0)))</f>
        <v>2.4357081347457</v>
      </c>
      <c r="BC61" s="0" t="n">
        <f aca="false">AX61*((1-IFERROR(CORREL(AJ61:AM61,AB61:AE61),0))+(1-IFERROR(CORREL(AJ61:AM61,AF61:AI61),0))+(1-IFERROR(CORREL(AJ61:AM61,AN61:AQ61),0))+(1-IFERROR(CORREL(AJ61:AM61,AR61:AU61),0)))</f>
        <v>0.99330156423925</v>
      </c>
      <c r="BD61" s="0" t="n">
        <f aca="false">AY61*((1-IFERROR(CORREL(AN61:AQ61,AB61:AE61),0))+(1-IFERROR(CORREL(AN61:AQ61,AF61:AI61),0))+(1-IFERROR(CORREL(AN61:AQ61,AJ61:AM61),0))+(1-IFERROR(CORREL(AN61:AQ61,AR61:AU61),0)))</f>
        <v>0.943200979113277</v>
      </c>
      <c r="BE61" s="0" t="n">
        <f aca="false">AZ61*((1-IFERROR(CORREL(AR61:AU61,AB61:AE61),0))+(1-IFERROR(CORREL(AR61:AU61,AF61:AI61),0))+(1-IFERROR(CORREL(AR61:AU61,AJ61:AM61),0))+(1-IFERROR(CORREL(AR61:AU61,AN61:AQ61),0)))</f>
        <v>1.12265918948205</v>
      </c>
      <c r="BF61" s="0" t="n">
        <f aca="false">IF(SUM(BA61:BE61)&gt;0,BA61/SUM(BA61:BE61),1/5)</f>
        <v>0.154806333619808</v>
      </c>
      <c r="BG61" s="0" t="n">
        <f aca="false">IF(SUM(BA61:BE61)&gt;0,BB61/SUM(BA61:BE61),1/5)</f>
        <v>0.374648560975717</v>
      </c>
      <c r="BH61" s="0" t="n">
        <f aca="false">IF(SUM(BA61:BE61)&gt;0,BC61/SUM(BA61:BE61),1/5)</f>
        <v>0.152784726687303</v>
      </c>
      <c r="BI61" s="0" t="n">
        <f aca="false">IF(SUM(BA61:BE61)&gt;0,BD61/SUM(BA61:BE61),1/5)</f>
        <v>0.145078502836535</v>
      </c>
      <c r="BJ61" s="0" t="n">
        <f aca="false">IF(SUM(BA61:BE61)&gt;0,BE61/SUM(BA61:BE61),1/5)</f>
        <v>0.172681875880637</v>
      </c>
      <c r="BK61" s="0" t="n">
        <f aca="false">BF61*AB61+BG61*AF61+BH61*AJ61+BI61*AN61+BJ61*AR61</f>
        <v>0.385637250083372</v>
      </c>
      <c r="BL61" s="0" t="n">
        <f aca="false">BF61*AC61+BG61*AG61+BH61*AK61+BI61*AO61+BJ61*AS61</f>
        <v>0.496177031913991</v>
      </c>
      <c r="BM61" s="0" t="n">
        <f aca="false">BF61*AD61+BG61*AH61+BH61*AL61+BI61*AP61+BJ61*AT61</f>
        <v>0.789108052864365</v>
      </c>
      <c r="BN61" s="0" t="n">
        <f aca="false">BF61*AE61+BG61*AI61+BH61*AM61+BI61*AQ61+BJ61*AU61</f>
        <v>0.625351439024284</v>
      </c>
      <c r="BO61" s="0" t="n">
        <f aca="false">RANK(BK61,$BK61:$BN61)</f>
        <v>4</v>
      </c>
      <c r="BP61" s="0" t="n">
        <f aca="false">RANK(BL61,$BK61:$BN61)</f>
        <v>3</v>
      </c>
      <c r="BQ61" s="0" t="n">
        <f aca="false">RANK(BM61,$BK61:$BN61)</f>
        <v>1</v>
      </c>
      <c r="BR61" s="0" t="n">
        <f aca="false">RANK(BN61,$BK61:$BN61)</f>
        <v>2</v>
      </c>
    </row>
    <row r="62" customFormat="false" ht="15" hidden="false" customHeight="false" outlineLevel="0" collapsed="false">
      <c r="A62" s="0" t="n">
        <v>39</v>
      </c>
      <c r="B62" s="0" t="n">
        <f aca="false">RANDBETWEEN(1,$B$5)</f>
        <v>4</v>
      </c>
      <c r="C62" s="0" t="n">
        <f aca="false">RANDBETWEEN(1,$B$5)</f>
        <v>3</v>
      </c>
      <c r="D62" s="0" t="n">
        <f aca="false">RANDBETWEEN(1,$B$5)</f>
        <v>5</v>
      </c>
      <c r="E62" s="0" t="n">
        <f aca="false">RANDBETWEEN(1,$B$5)</f>
        <v>1</v>
      </c>
      <c r="F62" s="0" t="n">
        <f aca="false">RANDBETWEEN(1,$B$5)</f>
        <v>1</v>
      </c>
      <c r="G62" s="0" t="n">
        <f aca="false">RANDBETWEEN(1,$B$5)</f>
        <v>6</v>
      </c>
      <c r="H62" s="0" t="n">
        <f aca="true">NORMINV(RAND(),$B$8,$B$13)</f>
        <v>50.0679573981198</v>
      </c>
      <c r="I62" s="0" t="n">
        <f aca="true">NORMINV(RAND(),$C$8,$C$13)</f>
        <v>58.2340121268849</v>
      </c>
      <c r="J62" s="0" t="n">
        <f aca="true">NORMINV(RAND(),$D$8,$D$13)</f>
        <v>15.9678494316207</v>
      </c>
      <c r="K62" s="0" t="n">
        <f aca="true">NORMINV(RAND(),$E$8,$E$13)</f>
        <v>3.35067021430459</v>
      </c>
      <c r="L62" s="0" t="n">
        <f aca="true">NORMINV(RAND(),$B$9,$B$14)</f>
        <v>48.424016968634</v>
      </c>
      <c r="M62" s="0" t="n">
        <f aca="true">NORMINV(RAND(),$C$9,$C$14)</f>
        <v>47.7541289070214</v>
      </c>
      <c r="N62" s="0" t="n">
        <f aca="true">NORMINV(RAND(),$D$9,$D$14)</f>
        <v>47.3143956074297</v>
      </c>
      <c r="O62" s="0" t="n">
        <f aca="true">NORMINV(RAND(),$E$9,$E$14)</f>
        <v>23.9118014894956</v>
      </c>
      <c r="P62" s="0" t="n">
        <f aca="true">NORMINV(RAND(),$B$10,$B$15)</f>
        <v>22.8515188535313</v>
      </c>
      <c r="Q62" s="0" t="n">
        <f aca="true">NORMINV(RAND(),$C$10,$C$15)</f>
        <v>29.8646063754873</v>
      </c>
      <c r="R62" s="0" t="n">
        <f aca="true">NORMINV(RAND(),$D$10,$D$15)</f>
        <v>9.95834139368034</v>
      </c>
      <c r="S62" s="0" t="n">
        <f aca="true">NORMINV(RAND(),$E$10,$E$15)</f>
        <v>4.18666754404577</v>
      </c>
      <c r="T62" s="0" t="n">
        <f aca="false">MEDIAN(INDEX(Avaliadores!$B$17:$B$22,$B62),INDEX(Avaliadores!$B$17:$B$22,$C62),INDEX(Avaliadores!$B$17:$B$22,$D62),INDEX(Avaliadores!$B$17:$B$22,$E62),INDEX(Avaliadores!$B$17:$B$22,$F62),INDEX(Avaliadores!$B$17:$B$22,$G62))</f>
        <v>2.29166666666667</v>
      </c>
      <c r="U62" s="0" t="n">
        <f aca="false">MEDIAN(INDEX(Avaliadores!$C$17:$C$22,$B62),INDEX(Avaliadores!$C$17:$C$22,$C62),INDEX(Avaliadores!$C$17:$C$22,$D62),INDEX(Avaliadores!$C$17:$C$22,$E62),INDEX(Avaliadores!$C$17:$C$22,$F62),INDEX(Avaliadores!$C$17:$C$22,$G62))</f>
        <v>5.16666666666667</v>
      </c>
      <c r="V62" s="0" t="n">
        <f aca="false">MEDIAN(INDEX(Avaliadores!$D$17:$D$22,$B62),INDEX(Avaliadores!$D$17:$D$22,$C62),INDEX(Avaliadores!$D$17:$D$22,$D62),INDEX(Avaliadores!$D$17:$D$22,$E62),INDEX(Avaliadores!$D$17:$D$22,$F62),INDEX(Avaliadores!$D$17:$D$22,$G62))</f>
        <v>5.66666666666667</v>
      </c>
      <c r="W62" s="0" t="n">
        <f aca="false">MEDIAN(INDEX(Avaliadores!$E$17:$E$22,$B62),INDEX(Avaliadores!$E$17:$E$22,$C62),INDEX(Avaliadores!$E$17:$E$22,$D62),INDEX(Avaliadores!$E$17:$E$22,$E62),INDEX(Avaliadores!$E$17:$E$22,$F62),INDEX(Avaliadores!$E$17:$E$22,$G62))</f>
        <v>6.79166666666667</v>
      </c>
      <c r="X62" s="0" t="n">
        <f aca="false">MEDIAN(INDEX(Avaliadores!$F$17:$F$22,$B62),INDEX(Avaliadores!$F$17:$F$22,$C62),INDEX(Avaliadores!$F$17:$F$22,$D62),INDEX(Avaliadores!$F$17:$F$22,$E62),INDEX(Avaliadores!$F$17:$F$22,$F62),INDEX(Avaliadores!$F$17:$F$22,$G62))</f>
        <v>2.66666666666667</v>
      </c>
      <c r="Y62" s="0" t="n">
        <f aca="false">MEDIAN(INDEX(Avaliadores!$G$17:$G$22,$B62),INDEX(Avaliadores!$G$17:$G$22,$C62),INDEX(Avaliadores!$G$17:$G$22,$D62),INDEX(Avaliadores!$G$17:$G$22,$E62),INDEX(Avaliadores!$G$17:$G$22,$F62),INDEX(Avaliadores!$G$17:$G$22,$G62))</f>
        <v>5.04166666666667</v>
      </c>
      <c r="Z62" s="0" t="n">
        <f aca="false">MEDIAN(INDEX(Avaliadores!$H$17:$H$22,$B62),INDEX(Avaliadores!$H$17:$H$22,$C62),INDEX(Avaliadores!$H$17:$H$22,$D62),INDEX(Avaliadores!$H$17:$H$22,$E62),INDEX(Avaliadores!$H$17:$H$22,$F62),INDEX(Avaliadores!$H$17:$H$22,$G62))</f>
        <v>3.91666666666667</v>
      </c>
      <c r="AA62" s="0" t="n">
        <f aca="false">MEDIAN(INDEX(Avaliadores!$I$17:$I$22,$B62),INDEX(Avaliadores!$I$17:$I$22,$C62),INDEX(Avaliadores!$I$17:$I$22,$D62),INDEX(Avaliadores!$I$17:$I$22,$E62),INDEX(Avaliadores!$I$17:$I$22,$F62),INDEX(Avaliadores!$I$17:$I$22,$G62))</f>
        <v>6.91666666666667</v>
      </c>
      <c r="AB62" s="0" t="n">
        <f aca="false">IF(MAX(H62:K62)=MIN(H62:K62),0,IF($B$17="custo",(MAX(H62:K62)-H62)/(MAX(H62:K62)-MIN(H62:K62)),(H62-MIN(H62:K62))/(MAX(H62:K62)-MIN(H62:K62))))</f>
        <v>0.148789312825961</v>
      </c>
      <c r="AC62" s="0" t="n">
        <f aca="false">IF(MAX(H62:K62)=MIN(H62:K62),0,IF($B$17="custo",(MAX(H62:K62)-I62)/(MAX(H62:K62)-MIN(H62:K62)),(I62-MIN(H62:K62))/(MAX(H62:K62)-MIN(H62:K62))))</f>
        <v>0</v>
      </c>
      <c r="AD62" s="0" t="n">
        <f aca="false">IF(MAX(H62:K62)=MIN(H62:K62),0,IF($B$17="custo",(MAX(H62:K62)-J62)/(MAX(H62:K62)-MIN(H62:K62)),(J62-MIN(H62:K62))/(MAX(H62:K62)-MIN(H62:K62))))</f>
        <v>0.770109130063305</v>
      </c>
      <c r="AE62" s="0" t="n">
        <f aca="false">IF(MAX(H62:K62)=MIN(H62:K62),0,IF($B$17="custo",(MAX(H62:K62)-K62)/(MAX(H62:K62)-MIN(H62:K62)),(K62-MIN(H62:K62))/(MAX(H62:K62)-MIN(H62:K62))))</f>
        <v>1</v>
      </c>
      <c r="AF62" s="0" t="n">
        <f aca="false">IF(MAX(L62:O62)=MIN(L62:O62),0,IF($C$17="custo",(MAX(L62:O62)-L62)/(MAX(L62:O62)-MIN(L62:O62)),(L62-MIN(L62:O62))/(MAX(L62:O62)-MIN(L62:O62))))</f>
        <v>1</v>
      </c>
      <c r="AG62" s="0" t="n">
        <f aca="false">IF(MAX(L62:O62)=MIN(L62:O62),0,IF($C$17="custo",(MAX(L62:O62)-M62)/(MAX(L62:O62)-MIN(L62:O62)),(M62-MIN(L62:O62))/(MAX(L62:O62)-MIN(L62:O62))))</f>
        <v>0.972671256003656</v>
      </c>
      <c r="AH62" s="0" t="n">
        <f aca="false">IF(MAX(L62:O62)=MIN(L62:O62),0,IF($C$17="custo",(MAX(L62:O62)-N62)/(MAX(L62:O62)-MIN(L62:O62)),(N62-MIN(L62:O62))/(MAX(L62:O62)-MIN(L62:O62))))</f>
        <v>0.954731902461095</v>
      </c>
      <c r="AI62" s="0" t="n">
        <f aca="false">IF(MAX(L62:O62)=MIN(L62:O62),0,IF($C$17="custo",(MAX(L62:O62)-O62)/(MAX(L62:O62)-MIN(L62:O62)),(O62-MIN(L62:O62))/(MAX(L62:O62)-MIN(L62:O62))))</f>
        <v>0</v>
      </c>
      <c r="AJ62" s="0" t="n">
        <f aca="false">IF(MAX(P62:S62)=MIN(P62:S62),0,IF($D$17="custo",(MAX(P62:S62)-P62)/(MAX(P62:S62)-MIN(P62:S62)),(P62-MIN(P62:S62))/(MAX(P62:S62)-MIN(P62:S62))))</f>
        <v>0.273117229852141</v>
      </c>
      <c r="AK62" s="0" t="n">
        <f aca="false">IF(MAX(P62:S62)=MIN(P62:S62),0,IF($D$17="custo",(MAX(P62:S62)-Q62)/(MAX(P62:S62)-MIN(P62:S62)),(Q62-MIN(P62:S62))/(MAX(P62:S62)-MIN(P62:S62))))</f>
        <v>0</v>
      </c>
      <c r="AL62" s="0" t="n">
        <f aca="false">IF(MAX(P62:S62)=MIN(P62:S62),0,IF($D$17="custo",(MAX(P62:S62)-R62)/(MAX(P62:S62)-MIN(P62:S62)),(R62-MIN(P62:S62))/(MAX(P62:S62)-MIN(P62:S62))))</f>
        <v>0.775228304439786</v>
      </c>
      <c r="AM62" s="0" t="n">
        <f aca="false">IF(MAX(P62:S62)=MIN(P62:S62),0,IF($D$17="custo",(MAX(P62:S62)-S62)/(MAX(P62:S62)-MIN(P62:S62)),(S62-MIN(P62:S62))/(MAX(P62:S62)-MIN(P62:S62))))</f>
        <v>1</v>
      </c>
      <c r="AN62" s="0" t="n">
        <f aca="false">IF(MAX(T62:W62)=MIN(T62:W62),0,IF($E$17="custo",(MAX(T62:W62)-T62)/(MAX(T62:W62)-MIN(T62:W62)),(T62-MIN(T62:W62))/(MAX(T62:W62)-MIN(T62:W62))))</f>
        <v>0</v>
      </c>
      <c r="AO62" s="0" t="n">
        <f aca="false">IF(MAX(T62:W62)=MIN(T62:W62),0,IF($E$17="custo",(MAX(T62:W62)-U62)/(MAX(T62:W62)-MIN(T62:W62)),(U62-MIN(T62:W62))/(MAX(T62:W62)-MIN(T62:W62))))</f>
        <v>0.638888888888889</v>
      </c>
      <c r="AP62" s="0" t="n">
        <f aca="false">IF(MAX(T62:W62)=MIN(T62:W62),0,IF($E$17="custo",(MAX(T62:W62)-V62)/(MAX(T62:W62)-MIN(T62:W62)),(V62-MIN(T62:W62))/(MAX(T62:W62)-MIN(T62:W62))))</f>
        <v>0.75</v>
      </c>
      <c r="AQ62" s="0" t="n">
        <f aca="false">IF(MAX(T62:W62)=MIN(T62:W62),0,IF($E$17="custo",(MAX(T62:W62)-W62)/(MAX(T62:W62)-MIN(T62:W62)),(W62-MIN(T62:W62))/(MAX(T62:W62)-MIN(T62:W62))))</f>
        <v>1</v>
      </c>
      <c r="AR62" s="0" t="n">
        <f aca="false">IF(MAX(X62:AA62)=MIN(X62:AA62),0,IF($F$17="custo",(MAX(X62:AA62)-X62)/(MAX(X62:AA62)-MIN(X62:AA62)),(X62-MIN(X62:AA62))/(MAX(X62:AA62)-MIN(X62:AA62))))</f>
        <v>0</v>
      </c>
      <c r="AS62" s="0" t="n">
        <f aca="false">IF(MAX(X62:AA62)=MIN(X62:AA62),0,IF($F$17="custo",(MAX(X62:AA62)-Y62)/(MAX(X62:AA62)-MIN(X62:AA62)),(Y62-MIN(X62:AA62))/(MAX(X62:AA62)-MIN(X62:AA62))))</f>
        <v>0.558823529411765</v>
      </c>
      <c r="AT62" s="0" t="n">
        <f aca="false">IF(MAX(X62:AA62)=MIN(X62:AA62),0,IF($F$17="custo",(MAX(X62:AA62)-Z62)/(MAX(X62:AA62)-MIN(X62:AA62)),(Z62-MIN(X62:AA62))/(MAX(X62:AA62)-MIN(X62:AA62))))</f>
        <v>0.294117647058824</v>
      </c>
      <c r="AU62" s="0" t="n">
        <f aca="false">IF(MAX(X62:AA62)=MIN(X62:AA62),0,IF($F$17="custo",(MAX(X62:AA62)-AA62)/(MAX(X62:AA62)-MIN(X62:AA62)),(AA62-MIN(X62:AA62))/(MAX(X62:AA62)-MIN(X62:AA62))))</f>
        <v>1</v>
      </c>
      <c r="AV62" s="0" t="n">
        <f aca="false">STDEVP(AB62:AE62)</f>
        <v>0.416732385136843</v>
      </c>
      <c r="AW62" s="0" t="n">
        <f aca="false">STDEVP(AF62:AI62)</f>
        <v>0.422841597050645</v>
      </c>
      <c r="AX62" s="0" t="n">
        <f aca="false">STDEVP(AJ62:AM62)</f>
        <v>0.395803640800357</v>
      </c>
      <c r="AY62" s="0" t="n">
        <f aca="false">STDEVP(AN62:AQ62)</f>
        <v>0.368775501315326</v>
      </c>
      <c r="AZ62" s="0" t="n">
        <f aca="false">STDEVP(AR62:AU62)</f>
        <v>0.367573522057353</v>
      </c>
      <c r="BA62" s="0" t="n">
        <f aca="false">AV62*((1-IFERROR(CORREL(AB62:AE62,AF62:AI62),0))+(1-IFERROR(CORREL(AB62:AE62,AJ62:AM62),0))+(1-IFERROR(CORREL(AB62:AE62,AN62:AQ62),0))+(1-IFERROR(CORREL(AB62:AE62,AR62:AU62),0)))</f>
        <v>1.0386515543407</v>
      </c>
      <c r="BB62" s="0" t="n">
        <f aca="false">AW62*((1-IFERROR(CORREL(AF62:AI62,AB62:AE62),0))+(1-IFERROR(CORREL(AF62:AI62,AJ62:AM62),0))+(1-IFERROR(CORREL(AF62:AI62,AN62:AQ62),0))+(1-IFERROR(CORREL(AF62:AI62,AR62:AU62),0)))</f>
        <v>2.95052096681481</v>
      </c>
      <c r="BC62" s="0" t="n">
        <f aca="false">AX62*((1-IFERROR(CORREL(AJ62:AM62,AB62:AE62),0))+(1-IFERROR(CORREL(AJ62:AM62,AF62:AI62),0))+(1-IFERROR(CORREL(AJ62:AM62,AN62:AQ62),0))+(1-IFERROR(CORREL(AJ62:AM62,AR62:AU62),0)))</f>
        <v>1.04489464506436</v>
      </c>
      <c r="BD62" s="0" t="n">
        <f aca="false">AY62*((1-IFERROR(CORREL(AN62:AQ62,AB62:AE62),0))+(1-IFERROR(CORREL(AN62:AQ62,AF62:AI62),0))+(1-IFERROR(CORREL(AN62:AQ62,AJ62:AM62),0))+(1-IFERROR(CORREL(AN62:AQ62,AR62:AU62),0)))</f>
        <v>0.912569121830317</v>
      </c>
      <c r="BE62" s="0" t="n">
        <f aca="false">AZ62*((1-IFERROR(CORREL(AR62:AU62,AB62:AE62),0))+(1-IFERROR(CORREL(AR62:AU62,AF62:AI62),0))+(1-IFERROR(CORREL(AR62:AU62,AJ62:AM62),0))+(1-IFERROR(CORREL(AR62:AU62,AN62:AQ62),0)))</f>
        <v>1.0865277578579</v>
      </c>
      <c r="BF62" s="0" t="n">
        <f aca="false">IF(SUM(BA62:BE62)&gt;0,BA62/SUM(BA62:BE62),1/5)</f>
        <v>0.147679130980173</v>
      </c>
      <c r="BG62" s="0" t="n">
        <f aca="false">IF(SUM(BA62:BE62)&gt;0,BB62/SUM(BA62:BE62),1/5)</f>
        <v>0.41951544817605</v>
      </c>
      <c r="BH62" s="0" t="n">
        <f aca="false">IF(SUM(BA62:BE62)&gt;0,BC62/SUM(BA62:BE62),1/5)</f>
        <v>0.148566795576491</v>
      </c>
      <c r="BI62" s="0" t="n">
        <f aca="false">IF(SUM(BA62:BE62)&gt;0,BD62/SUM(BA62:BE62),1/5)</f>
        <v>0.129752287288287</v>
      </c>
      <c r="BJ62" s="0" t="n">
        <f aca="false">IF(SUM(BA62:BE62)&gt;0,BE62/SUM(BA62:BE62),1/5)</f>
        <v>0.154486337978999</v>
      </c>
      <c r="BK62" s="0" t="n">
        <f aca="false">BF62*AB62+BG62*AF62+BH62*AJ62+BI62*AN62+BJ62*AR62</f>
        <v>0.482064676249186</v>
      </c>
      <c r="BL62" s="0" t="n">
        <f aca="false">BF62*AC62+BG62*AG62+BH62*AK62+BI62*AO62+BJ62*AS62</f>
        <v>0.577278513182064</v>
      </c>
      <c r="BM62" s="0" t="n">
        <f aca="false">BF62*AD62+BG62*AH62+BH62*AL62+BI62*AP62+BJ62*AT62</f>
        <v>0.772178387762733</v>
      </c>
      <c r="BN62" s="0" t="n">
        <f aca="false">BF62*AE62+BG62*AI62+BH62*AM62+BI62*AQ62+BJ62*AU62</f>
        <v>0.58048455182395</v>
      </c>
      <c r="BO62" s="0" t="n">
        <f aca="false">RANK(BK62,$BK62:$BN62)</f>
        <v>4</v>
      </c>
      <c r="BP62" s="0" t="n">
        <f aca="false">RANK(BL62,$BK62:$BN62)</f>
        <v>3</v>
      </c>
      <c r="BQ62" s="0" t="n">
        <f aca="false">RANK(BM62,$BK62:$BN62)</f>
        <v>1</v>
      </c>
      <c r="BR62" s="0" t="n">
        <f aca="false">RANK(BN62,$BK62:$BN62)</f>
        <v>2</v>
      </c>
    </row>
    <row r="63" customFormat="false" ht="15" hidden="false" customHeight="false" outlineLevel="0" collapsed="false">
      <c r="A63" s="0" t="n">
        <v>40</v>
      </c>
      <c r="B63" s="0" t="n">
        <f aca="false">RANDBETWEEN(1,$B$5)</f>
        <v>6</v>
      </c>
      <c r="C63" s="0" t="n">
        <f aca="false">RANDBETWEEN(1,$B$5)</f>
        <v>4</v>
      </c>
      <c r="D63" s="0" t="n">
        <f aca="false">RANDBETWEEN(1,$B$5)</f>
        <v>5</v>
      </c>
      <c r="E63" s="0" t="n">
        <f aca="false">RANDBETWEEN(1,$B$5)</f>
        <v>6</v>
      </c>
      <c r="F63" s="0" t="n">
        <f aca="false">RANDBETWEEN(1,$B$5)</f>
        <v>6</v>
      </c>
      <c r="G63" s="0" t="n">
        <f aca="false">RANDBETWEEN(1,$B$5)</f>
        <v>1</v>
      </c>
      <c r="H63" s="0" t="n">
        <f aca="true">NORMINV(RAND(),$B$8,$B$13)</f>
        <v>49.3921233730984</v>
      </c>
      <c r="I63" s="0" t="n">
        <f aca="true">NORMINV(RAND(),$C$8,$C$13)</f>
        <v>63.5400819602367</v>
      </c>
      <c r="J63" s="0" t="n">
        <f aca="true">NORMINV(RAND(),$D$8,$D$13)</f>
        <v>13.3941211235771</v>
      </c>
      <c r="K63" s="0" t="n">
        <f aca="true">NORMINV(RAND(),$E$8,$E$13)</f>
        <v>2.57910368214056</v>
      </c>
      <c r="L63" s="0" t="n">
        <f aca="true">NORMINV(RAND(),$B$9,$B$14)</f>
        <v>47.4883357728268</v>
      </c>
      <c r="M63" s="0" t="n">
        <f aca="true">NORMINV(RAND(),$C$9,$C$14)</f>
        <v>51.6379854693034</v>
      </c>
      <c r="N63" s="0" t="n">
        <f aca="true">NORMINV(RAND(),$D$9,$D$14)</f>
        <v>40.6305947617144</v>
      </c>
      <c r="O63" s="0" t="n">
        <f aca="true">NORMINV(RAND(),$E$9,$E$14)</f>
        <v>25.893143028738</v>
      </c>
      <c r="P63" s="0" t="n">
        <f aca="true">NORMINV(RAND(),$B$10,$B$15)</f>
        <v>25.4943595207748</v>
      </c>
      <c r="Q63" s="0" t="n">
        <f aca="true">NORMINV(RAND(),$C$10,$C$15)</f>
        <v>29.9967848257118</v>
      </c>
      <c r="R63" s="0" t="n">
        <f aca="true">NORMINV(RAND(),$D$10,$D$15)</f>
        <v>10.4485206333914</v>
      </c>
      <c r="S63" s="0" t="n">
        <f aca="true">NORMINV(RAND(),$E$10,$E$15)</f>
        <v>4.01565747077367</v>
      </c>
      <c r="T63" s="0" t="n">
        <f aca="false">MEDIAN(INDEX(Avaliadores!$B$17:$B$22,$B63),INDEX(Avaliadores!$B$17:$B$22,$C63),INDEX(Avaliadores!$B$17:$B$22,$D63),INDEX(Avaliadores!$B$17:$B$22,$E63),INDEX(Avaliadores!$B$17:$B$22,$F63),INDEX(Avaliadores!$B$17:$B$22,$G63))</f>
        <v>2.04166666666667</v>
      </c>
      <c r="U63" s="0" t="n">
        <f aca="false">MEDIAN(INDEX(Avaliadores!$C$17:$C$22,$B63),INDEX(Avaliadores!$C$17:$C$22,$C63),INDEX(Avaliadores!$C$17:$C$22,$D63),INDEX(Avaliadores!$C$17:$C$22,$E63),INDEX(Avaliadores!$C$17:$C$22,$F63),INDEX(Avaliadores!$C$17:$C$22,$G63))</f>
        <v>5.79166666666667</v>
      </c>
      <c r="V63" s="0" t="n">
        <f aca="false">MEDIAN(INDEX(Avaliadores!$D$17:$D$22,$B63),INDEX(Avaliadores!$D$17:$D$22,$C63),INDEX(Avaliadores!$D$17:$D$22,$D63),INDEX(Avaliadores!$D$17:$D$22,$E63),INDEX(Avaliadores!$D$17:$D$22,$F63),INDEX(Avaliadores!$D$17:$D$22,$G63))</f>
        <v>5.29166666666667</v>
      </c>
      <c r="W63" s="0" t="n">
        <f aca="false">MEDIAN(INDEX(Avaliadores!$E$17:$E$22,$B63),INDEX(Avaliadores!$E$17:$E$22,$C63),INDEX(Avaliadores!$E$17:$E$22,$D63),INDEX(Avaliadores!$E$17:$E$22,$E63),INDEX(Avaliadores!$E$17:$E$22,$F63),INDEX(Avaliadores!$E$17:$E$22,$G63))</f>
        <v>6.29166666666667</v>
      </c>
      <c r="X63" s="0" t="n">
        <f aca="false">MEDIAN(INDEX(Avaliadores!$F$17:$F$22,$B63),INDEX(Avaliadores!$F$17:$F$22,$C63),INDEX(Avaliadores!$F$17:$F$22,$D63),INDEX(Avaliadores!$F$17:$F$22,$E63),INDEX(Avaliadores!$F$17:$F$22,$F63),INDEX(Avaliadores!$F$17:$F$22,$G63))</f>
        <v>3.04166666666667</v>
      </c>
      <c r="Y63" s="0" t="n">
        <f aca="false">MEDIAN(INDEX(Avaliadores!$G$17:$G$22,$B63),INDEX(Avaliadores!$G$17:$G$22,$C63),INDEX(Avaliadores!$G$17:$G$22,$D63),INDEX(Avaliadores!$G$17:$G$22,$E63),INDEX(Avaliadores!$G$17:$G$22,$F63),INDEX(Avaliadores!$G$17:$G$22,$G63))</f>
        <v>5.04166666666667</v>
      </c>
      <c r="Z63" s="0" t="n">
        <f aca="false">MEDIAN(INDEX(Avaliadores!$H$17:$H$22,$B63),INDEX(Avaliadores!$H$17:$H$22,$C63),INDEX(Avaliadores!$H$17:$H$22,$D63),INDEX(Avaliadores!$H$17:$H$22,$E63),INDEX(Avaliadores!$H$17:$H$22,$F63),INDEX(Avaliadores!$H$17:$H$22,$G63))</f>
        <v>4.04166666666667</v>
      </c>
      <c r="AA63" s="0" t="n">
        <f aca="false">MEDIAN(INDEX(Avaliadores!$I$17:$I$22,$B63),INDEX(Avaliadores!$I$17:$I$22,$C63),INDEX(Avaliadores!$I$17:$I$22,$D63),INDEX(Avaliadores!$I$17:$I$22,$E63),INDEX(Avaliadores!$I$17:$I$22,$F63),INDEX(Avaliadores!$I$17:$I$22,$G63))</f>
        <v>7.04166666666667</v>
      </c>
      <c r="AB63" s="0" t="n">
        <f aca="false">IF(MAX(H63:K63)=MIN(H63:K63),0,IF($B$17="custo",(MAX(H63:K63)-H63)/(MAX(H63:K63)-MIN(H63:K63)),(H63-MIN(H63:K63))/(MAX(H63:K63)-MIN(H63:K63))))</f>
        <v>0.232082210403468</v>
      </c>
      <c r="AC63" s="0" t="n">
        <f aca="false">IF(MAX(H63:K63)=MIN(H63:K63),0,IF($B$17="custo",(MAX(H63:K63)-I63)/(MAX(H63:K63)-MIN(H63:K63)),(I63-MIN(H63:K63))/(MAX(H63:K63)-MIN(H63:K63))))</f>
        <v>0</v>
      </c>
      <c r="AD63" s="0" t="n">
        <f aca="false">IF(MAX(H63:K63)=MIN(H63:K63),0,IF($B$17="custo",(MAX(H63:K63)-J63)/(MAX(H63:K63)-MIN(H63:K63)),(J63-MIN(H63:K63))/(MAX(H63:K63)-MIN(H63:K63))))</f>
        <v>0.822591143598454</v>
      </c>
      <c r="AE63" s="0" t="n">
        <f aca="false">IF(MAX(H63:K63)=MIN(H63:K63),0,IF($B$17="custo",(MAX(H63:K63)-K63)/(MAX(H63:K63)-MIN(H63:K63)),(K63-MIN(H63:K63))/(MAX(H63:K63)-MIN(H63:K63))))</f>
        <v>1</v>
      </c>
      <c r="AF63" s="0" t="n">
        <f aca="false">IF(MAX(L63:O63)=MIN(L63:O63),0,IF($C$17="custo",(MAX(L63:O63)-L63)/(MAX(L63:O63)-MIN(L63:O63)),(L63-MIN(L63:O63))/(MAX(L63:O63)-MIN(L63:O63))))</f>
        <v>0.838816271412166</v>
      </c>
      <c r="AG63" s="0" t="n">
        <f aca="false">IF(MAX(L63:O63)=MIN(L63:O63),0,IF($C$17="custo",(MAX(L63:O63)-M63)/(MAX(L63:O63)-MIN(L63:O63)),(M63-MIN(L63:O63))/(MAX(L63:O63)-MIN(L63:O63))))</f>
        <v>1</v>
      </c>
      <c r="AH63" s="0" t="n">
        <f aca="false">IF(MAX(L63:O63)=MIN(L63:O63),0,IF($C$17="custo",(MAX(L63:O63)-N63)/(MAX(L63:O63)-MIN(L63:O63)),(N63-MIN(L63:O63))/(MAX(L63:O63)-MIN(L63:O63))))</f>
        <v>0.572442879267928</v>
      </c>
      <c r="AI63" s="0" t="n">
        <f aca="false">IF(MAX(L63:O63)=MIN(L63:O63),0,IF($C$17="custo",(MAX(L63:O63)-O63)/(MAX(L63:O63)-MIN(L63:O63)),(O63-MIN(L63:O63))/(MAX(L63:O63)-MIN(L63:O63))))</f>
        <v>0</v>
      </c>
      <c r="AJ63" s="0" t="n">
        <f aca="false">IF(MAX(P63:S63)=MIN(P63:S63),0,IF($D$17="custo",(MAX(P63:S63)-P63)/(MAX(P63:S63)-MIN(P63:S63)),(P63-MIN(P63:S63))/(MAX(P63:S63)-MIN(P63:S63))))</f>
        <v>0.173295994566656</v>
      </c>
      <c r="AK63" s="0" t="n">
        <f aca="false">IF(MAX(P63:S63)=MIN(P63:S63),0,IF($D$17="custo",(MAX(P63:S63)-Q63)/(MAX(P63:S63)-MIN(P63:S63)),(Q63-MIN(P63:S63))/(MAX(P63:S63)-MIN(P63:S63))))</f>
        <v>0</v>
      </c>
      <c r="AL63" s="0" t="n">
        <f aca="false">IF(MAX(P63:S63)=MIN(P63:S63),0,IF($D$17="custo",(MAX(P63:S63)-R63)/(MAX(P63:S63)-MIN(P63:S63)),(R63-MIN(P63:S63))/(MAX(P63:S63)-MIN(P63:S63))))</f>
        <v>0.752402462189731</v>
      </c>
      <c r="AM63" s="0" t="n">
        <f aca="false">IF(MAX(P63:S63)=MIN(P63:S63),0,IF($D$17="custo",(MAX(P63:S63)-S63)/(MAX(P63:S63)-MIN(P63:S63)),(S63-MIN(P63:S63))/(MAX(P63:S63)-MIN(P63:S63))))</f>
        <v>1</v>
      </c>
      <c r="AN63" s="0" t="n">
        <f aca="false">IF(MAX(T63:W63)=MIN(T63:W63),0,IF($E$17="custo",(MAX(T63:W63)-T63)/(MAX(T63:W63)-MIN(T63:W63)),(T63-MIN(T63:W63))/(MAX(T63:W63)-MIN(T63:W63))))</f>
        <v>0</v>
      </c>
      <c r="AO63" s="0" t="n">
        <f aca="false">IF(MAX(T63:W63)=MIN(T63:W63),0,IF($E$17="custo",(MAX(T63:W63)-U63)/(MAX(T63:W63)-MIN(T63:W63)),(U63-MIN(T63:W63))/(MAX(T63:W63)-MIN(T63:W63))))</f>
        <v>0.882352941176471</v>
      </c>
      <c r="AP63" s="0" t="n">
        <f aca="false">IF(MAX(T63:W63)=MIN(T63:W63),0,IF($E$17="custo",(MAX(T63:W63)-V63)/(MAX(T63:W63)-MIN(T63:W63)),(V63-MIN(T63:W63))/(MAX(T63:W63)-MIN(T63:W63))))</f>
        <v>0.764705882352941</v>
      </c>
      <c r="AQ63" s="0" t="n">
        <f aca="false">IF(MAX(T63:W63)=MIN(T63:W63),0,IF($E$17="custo",(MAX(T63:W63)-W63)/(MAX(T63:W63)-MIN(T63:W63)),(W63-MIN(T63:W63))/(MAX(T63:W63)-MIN(T63:W63))))</f>
        <v>1</v>
      </c>
      <c r="AR63" s="0" t="n">
        <f aca="false">IF(MAX(X63:AA63)=MIN(X63:AA63),0,IF($F$17="custo",(MAX(X63:AA63)-X63)/(MAX(X63:AA63)-MIN(X63:AA63)),(X63-MIN(X63:AA63))/(MAX(X63:AA63)-MIN(X63:AA63))))</f>
        <v>0</v>
      </c>
      <c r="AS63" s="0" t="n">
        <f aca="false">IF(MAX(X63:AA63)=MIN(X63:AA63),0,IF($F$17="custo",(MAX(X63:AA63)-Y63)/(MAX(X63:AA63)-MIN(X63:AA63)),(Y63-MIN(X63:AA63))/(MAX(X63:AA63)-MIN(X63:AA63))))</f>
        <v>0.5</v>
      </c>
      <c r="AT63" s="0" t="n">
        <f aca="false">IF(MAX(X63:AA63)=MIN(X63:AA63),0,IF($F$17="custo",(MAX(X63:AA63)-Z63)/(MAX(X63:AA63)-MIN(X63:AA63)),(Z63-MIN(X63:AA63))/(MAX(X63:AA63)-MIN(X63:AA63))))</f>
        <v>0.25</v>
      </c>
      <c r="AU63" s="0" t="n">
        <f aca="false">IF(MAX(X63:AA63)=MIN(X63:AA63),0,IF($F$17="custo",(MAX(X63:AA63)-AA63)/(MAX(X63:AA63)-MIN(X63:AA63)),(AA63-MIN(X63:AA63))/(MAX(X63:AA63)-MIN(X63:AA63))))</f>
        <v>1</v>
      </c>
      <c r="AV63" s="0" t="n">
        <f aca="false">STDEVP(AB63:AE63)</f>
        <v>0.410821644391151</v>
      </c>
      <c r="AW63" s="0" t="n">
        <f aca="false">STDEVP(AF63:AI63)</f>
        <v>0.38005292864144</v>
      </c>
      <c r="AX63" s="0" t="n">
        <f aca="false">STDEVP(AJ63:AM63)</f>
        <v>0.40898115184368</v>
      </c>
      <c r="AY63" s="0" t="n">
        <f aca="false">STDEVP(AN63:AQ63)</f>
        <v>0.391021641185539</v>
      </c>
      <c r="AZ63" s="0" t="n">
        <f aca="false">STDEVP(AR63:AU63)</f>
        <v>0.369754986443726</v>
      </c>
      <c r="BA63" s="0" t="n">
        <f aca="false">AV63*((1-IFERROR(CORREL(AB63:AE63,AF63:AI63),0))+(1-IFERROR(CORREL(AB63:AE63,AJ63:AM63),0))+(1-IFERROR(CORREL(AB63:AE63,AN63:AQ63),0))+(1-IFERROR(CORREL(AB63:AE63,AR63:AU63),0)))</f>
        <v>1.23110799730267</v>
      </c>
      <c r="BB63" s="0" t="n">
        <f aca="false">AW63*((1-IFERROR(CORREL(AF63:AI63,AB63:AE63),0))+(1-IFERROR(CORREL(AF63:AI63,AJ63:AM63),0))+(1-IFERROR(CORREL(AF63:AI63,AN63:AQ63),0))+(1-IFERROR(CORREL(AF63:AI63,AR63:AU63),0)))</f>
        <v>2.68100587108539</v>
      </c>
      <c r="BC63" s="0" t="n">
        <f aca="false">AX63*((1-IFERROR(CORREL(AJ63:AM63,AB63:AE63),0))+(1-IFERROR(CORREL(AJ63:AM63,AF63:AI63),0))+(1-IFERROR(CORREL(AJ63:AM63,AN63:AQ63),0))+(1-IFERROR(CORREL(AJ63:AM63,AR63:AU63),0)))</f>
        <v>1.18676442591945</v>
      </c>
      <c r="BD63" s="0" t="n">
        <f aca="false">AY63*((1-IFERROR(CORREL(AN63:AQ63,AB63:AE63),0))+(1-IFERROR(CORREL(AN63:AQ63,AF63:AI63),0))+(1-IFERROR(CORREL(AN63:AQ63,AJ63:AM63),0))+(1-IFERROR(CORREL(AN63:AQ63,AR63:AU63),0)))</f>
        <v>1.0768089114236</v>
      </c>
      <c r="BE63" s="0" t="n">
        <f aca="false">AZ63*((1-IFERROR(CORREL(AR63:AU63,AB63:AE63),0))+(1-IFERROR(CORREL(AR63:AU63,AF63:AI63),0))+(1-IFERROR(CORREL(AR63:AU63,AJ63:AM63),0))+(1-IFERROR(CORREL(AR63:AU63,AN63:AQ63),0)))</f>
        <v>1.04877510367167</v>
      </c>
      <c r="BF63" s="0" t="n">
        <f aca="false">IF(SUM(BA63:BE63)&gt;0,BA63/SUM(BA63:BE63),1/5)</f>
        <v>0.170408252486882</v>
      </c>
      <c r="BG63" s="0" t="n">
        <f aca="false">IF(SUM(BA63:BE63)&gt;0,BB63/SUM(BA63:BE63),1/5)</f>
        <v>0.371101094623472</v>
      </c>
      <c r="BH63" s="0" t="n">
        <f aca="false">IF(SUM(BA63:BE63)&gt;0,BC63/SUM(BA63:BE63),1/5)</f>
        <v>0.164270277163029</v>
      </c>
      <c r="BI63" s="0" t="n">
        <f aca="false">IF(SUM(BA63:BE63)&gt;0,BD63/SUM(BA63:BE63),1/5)</f>
        <v>0.149050388154439</v>
      </c>
      <c r="BJ63" s="0" t="n">
        <f aca="false">IF(SUM(BA63:BE63)&gt;0,BE63/SUM(BA63:BE63),1/5)</f>
        <v>0.145169987572178</v>
      </c>
      <c r="BK63" s="0" t="n">
        <f aca="false">BF63*AB63+BG63*AF63+BH63*AJ63+BI63*AN63+BJ63*AR63</f>
        <v>0.37930174147589</v>
      </c>
      <c r="BL63" s="0" t="n">
        <f aca="false">BF63*AC63+BG63*AG63+BH63*AK63+BI63*AO63+BJ63*AS63</f>
        <v>0.575201136781125</v>
      </c>
      <c r="BM63" s="0" t="n">
        <f aca="false">BF63*AD63+BG63*AH63+BH63*AL63+BI63*AP63+BJ63*AT63</f>
        <v>0.626480064881325</v>
      </c>
      <c r="BN63" s="0" t="n">
        <f aca="false">BF63*AE63+BG63*AI63+BH63*AM63+BI63*AQ63+BJ63*AU63</f>
        <v>0.628898905376528</v>
      </c>
      <c r="BO63" s="0" t="n">
        <f aca="false">RANK(BK63,$BK63:$BN63)</f>
        <v>4</v>
      </c>
      <c r="BP63" s="0" t="n">
        <f aca="false">RANK(BL63,$BK63:$BN63)</f>
        <v>3</v>
      </c>
      <c r="BQ63" s="0" t="n">
        <f aca="false">RANK(BM63,$BK63:$BN63)</f>
        <v>2</v>
      </c>
      <c r="BR63" s="0" t="n">
        <f aca="false">RANK(BN63,$BK63:$BN63)</f>
        <v>1</v>
      </c>
    </row>
    <row r="64" customFormat="false" ht="15" hidden="false" customHeight="false" outlineLevel="0" collapsed="false">
      <c r="A64" s="0" t="n">
        <v>41</v>
      </c>
      <c r="B64" s="0" t="n">
        <f aca="false">RANDBETWEEN(1,$B$5)</f>
        <v>4</v>
      </c>
      <c r="C64" s="0" t="n">
        <f aca="false">RANDBETWEEN(1,$B$5)</f>
        <v>5</v>
      </c>
      <c r="D64" s="0" t="n">
        <f aca="false">RANDBETWEEN(1,$B$5)</f>
        <v>4</v>
      </c>
      <c r="E64" s="0" t="n">
        <f aca="false">RANDBETWEEN(1,$B$5)</f>
        <v>6</v>
      </c>
      <c r="F64" s="0" t="n">
        <f aca="false">RANDBETWEEN(1,$B$5)</f>
        <v>4</v>
      </c>
      <c r="G64" s="0" t="n">
        <f aca="false">RANDBETWEEN(1,$B$5)</f>
        <v>5</v>
      </c>
      <c r="H64" s="0" t="n">
        <f aca="true">NORMINV(RAND(),$B$8,$B$13)</f>
        <v>53.4626073358125</v>
      </c>
      <c r="I64" s="0" t="n">
        <f aca="true">NORMINV(RAND(),$C$8,$C$13)</f>
        <v>65.6494595445386</v>
      </c>
      <c r="J64" s="0" t="n">
        <f aca="true">NORMINV(RAND(),$D$8,$D$13)</f>
        <v>13.1333262213576</v>
      </c>
      <c r="K64" s="0" t="n">
        <f aca="true">NORMINV(RAND(),$E$8,$E$13)</f>
        <v>3.04125046769703</v>
      </c>
      <c r="L64" s="0" t="n">
        <f aca="true">NORMINV(RAND(),$B$9,$B$14)</f>
        <v>42.8136299773071</v>
      </c>
      <c r="M64" s="0" t="n">
        <f aca="true">NORMINV(RAND(),$C$9,$C$14)</f>
        <v>54.8885957767511</v>
      </c>
      <c r="N64" s="0" t="n">
        <f aca="true">NORMINV(RAND(),$D$9,$D$14)</f>
        <v>46.0965253937134</v>
      </c>
      <c r="O64" s="0" t="n">
        <f aca="true">NORMINV(RAND(),$E$9,$E$14)</f>
        <v>29.855477830066</v>
      </c>
      <c r="P64" s="0" t="n">
        <f aca="true">NORMINV(RAND(),$B$10,$B$15)</f>
        <v>22.7629814270575</v>
      </c>
      <c r="Q64" s="0" t="n">
        <f aca="true">NORMINV(RAND(),$C$10,$C$15)</f>
        <v>28.1546511027205</v>
      </c>
      <c r="R64" s="0" t="n">
        <f aca="true">NORMINV(RAND(),$D$10,$D$15)</f>
        <v>10.1336939557326</v>
      </c>
      <c r="S64" s="0" t="n">
        <f aca="true">NORMINV(RAND(),$E$10,$E$15)</f>
        <v>4.32589458091516</v>
      </c>
      <c r="T64" s="0" t="n">
        <f aca="false">MEDIAN(INDEX(Avaliadores!$B$17:$B$22,$B64),INDEX(Avaliadores!$B$17:$B$22,$C64),INDEX(Avaliadores!$B$17:$B$22,$D64),INDEX(Avaliadores!$B$17:$B$22,$E64),INDEX(Avaliadores!$B$17:$B$22,$F64),INDEX(Avaliadores!$B$17:$B$22,$G64))</f>
        <v>3.04166666666667</v>
      </c>
      <c r="U64" s="0" t="n">
        <f aca="false">MEDIAN(INDEX(Avaliadores!$C$17:$C$22,$B64),INDEX(Avaliadores!$C$17:$C$22,$C64),INDEX(Avaliadores!$C$17:$C$22,$D64),INDEX(Avaliadores!$C$17:$C$22,$E64),INDEX(Avaliadores!$C$17:$C$22,$F64),INDEX(Avaliadores!$C$17:$C$22,$G64))</f>
        <v>5.54166666666667</v>
      </c>
      <c r="V64" s="0" t="n">
        <f aca="false">MEDIAN(INDEX(Avaliadores!$D$17:$D$22,$B64),INDEX(Avaliadores!$D$17:$D$22,$C64),INDEX(Avaliadores!$D$17:$D$22,$D64),INDEX(Avaliadores!$D$17:$D$22,$E64),INDEX(Avaliadores!$D$17:$D$22,$F64),INDEX(Avaliadores!$D$17:$D$22,$G64))</f>
        <v>5.54166666666667</v>
      </c>
      <c r="W64" s="0" t="n">
        <f aca="false">MEDIAN(INDEX(Avaliadores!$E$17:$E$22,$B64),INDEX(Avaliadores!$E$17:$E$22,$C64),INDEX(Avaliadores!$E$17:$E$22,$D64),INDEX(Avaliadores!$E$17:$E$22,$E64),INDEX(Avaliadores!$E$17:$E$22,$F64),INDEX(Avaliadores!$E$17:$E$22,$G64))</f>
        <v>6.54166666666667</v>
      </c>
      <c r="X64" s="0" t="n">
        <f aca="false">MEDIAN(INDEX(Avaliadores!$F$17:$F$22,$B64),INDEX(Avaliadores!$F$17:$F$22,$C64),INDEX(Avaliadores!$F$17:$F$22,$D64),INDEX(Avaliadores!$F$17:$F$22,$E64),INDEX(Avaliadores!$F$17:$F$22,$F64),INDEX(Avaliadores!$F$17:$F$22,$G64))</f>
        <v>3.29166666666667</v>
      </c>
      <c r="Y64" s="0" t="n">
        <f aca="false">MEDIAN(INDEX(Avaliadores!$G$17:$G$22,$B64),INDEX(Avaliadores!$G$17:$G$22,$C64),INDEX(Avaliadores!$G$17:$G$22,$D64),INDEX(Avaliadores!$G$17:$G$22,$E64),INDEX(Avaliadores!$G$17:$G$22,$F64),INDEX(Avaliadores!$G$17:$G$22,$G64))</f>
        <v>4.54166666666667</v>
      </c>
      <c r="Z64" s="0" t="n">
        <f aca="false">MEDIAN(INDEX(Avaliadores!$H$17:$H$22,$B64),INDEX(Avaliadores!$H$17:$H$22,$C64),INDEX(Avaliadores!$H$17:$H$22,$D64),INDEX(Avaliadores!$H$17:$H$22,$E64),INDEX(Avaliadores!$H$17:$H$22,$F64),INDEX(Avaliadores!$H$17:$H$22,$G64))</f>
        <v>3.54166666666667</v>
      </c>
      <c r="AA64" s="0" t="n">
        <f aca="false">MEDIAN(INDEX(Avaliadores!$I$17:$I$22,$B64),INDEX(Avaliadores!$I$17:$I$22,$C64),INDEX(Avaliadores!$I$17:$I$22,$D64),INDEX(Avaliadores!$I$17:$I$22,$E64),INDEX(Avaliadores!$I$17:$I$22,$F64),INDEX(Avaliadores!$I$17:$I$22,$G64))</f>
        <v>6.04166666666667</v>
      </c>
      <c r="AB64" s="0" t="n">
        <f aca="false">IF(MAX(H64:K64)=MIN(H64:K64),0,IF($B$17="custo",(MAX(H64:K64)-H64)/(MAX(H64:K64)-MIN(H64:K64)),(H64-MIN(H64:K64))/(MAX(H64:K64)-MIN(H64:K64))))</f>
        <v>0.194652624446879</v>
      </c>
      <c r="AC64" s="0" t="n">
        <f aca="false">IF(MAX(H64:K64)=MIN(H64:K64),0,IF($B$17="custo",(MAX(H64:K64)-I64)/(MAX(H64:K64)-MIN(H64:K64)),(I64-MIN(H64:K64))/(MAX(H64:K64)-MIN(H64:K64))))</f>
        <v>0</v>
      </c>
      <c r="AD64" s="0" t="n">
        <f aca="false">IF(MAX(H64:K64)=MIN(H64:K64),0,IF($B$17="custo",(MAX(H64:K64)-J64)/(MAX(H64:K64)-MIN(H64:K64)),(J64-MIN(H64:K64))/(MAX(H64:K64)-MIN(H64:K64))))</f>
        <v>0.838805870628336</v>
      </c>
      <c r="AE64" s="0" t="n">
        <f aca="false">IF(MAX(H64:K64)=MIN(H64:K64),0,IF($B$17="custo",(MAX(H64:K64)-K64)/(MAX(H64:K64)-MIN(H64:K64)),(K64-MIN(H64:K64))/(MAX(H64:K64)-MIN(H64:K64))))</f>
        <v>1</v>
      </c>
      <c r="AF64" s="0" t="n">
        <f aca="false">IF(MAX(L64:O64)=MIN(L64:O64),0,IF($C$17="custo",(MAX(L64:O64)-L64)/(MAX(L64:O64)-MIN(L64:O64)),(L64-MIN(L64:O64))/(MAX(L64:O64)-MIN(L64:O64))))</f>
        <v>0.517640358457904</v>
      </c>
      <c r="AG64" s="0" t="n">
        <f aca="false">IF(MAX(L64:O64)=MIN(L64:O64),0,IF($C$17="custo",(MAX(L64:O64)-M64)/(MAX(L64:O64)-MIN(L64:O64)),(M64-MIN(L64:O64))/(MAX(L64:O64)-MIN(L64:O64))))</f>
        <v>1</v>
      </c>
      <c r="AH64" s="0" t="n">
        <f aca="false">IF(MAX(L64:O64)=MIN(L64:O64),0,IF($C$17="custo",(MAX(L64:O64)-N64)/(MAX(L64:O64)-MIN(L64:O64)),(N64-MIN(L64:O64))/(MAX(L64:O64)-MIN(L64:O64))))</f>
        <v>0.648782448843854</v>
      </c>
      <c r="AI64" s="0" t="n">
        <f aca="false">IF(MAX(L64:O64)=MIN(L64:O64),0,IF($C$17="custo",(MAX(L64:O64)-O64)/(MAX(L64:O64)-MIN(L64:O64)),(O64-MIN(L64:O64))/(MAX(L64:O64)-MIN(L64:O64))))</f>
        <v>0</v>
      </c>
      <c r="AJ64" s="0" t="n">
        <f aca="false">IF(MAX(P64:S64)=MIN(P64:S64),0,IF($D$17="custo",(MAX(P64:S64)-P64)/(MAX(P64:S64)-MIN(P64:S64)),(P64-MIN(P64:S64))/(MAX(P64:S64)-MIN(P64:S64))))</f>
        <v>0.226267353511678</v>
      </c>
      <c r="AK64" s="0" t="n">
        <f aca="false">IF(MAX(P64:S64)=MIN(P64:S64),0,IF($D$17="custo",(MAX(P64:S64)-Q64)/(MAX(P64:S64)-MIN(P64:S64)),(Q64-MIN(P64:S64))/(MAX(P64:S64)-MIN(P64:S64))))</f>
        <v>0</v>
      </c>
      <c r="AL64" s="0" t="n">
        <f aca="false">IF(MAX(P64:S64)=MIN(P64:S64),0,IF($D$17="custo",(MAX(P64:S64)-R64)/(MAX(P64:S64)-MIN(P64:S64)),(R64-MIN(P64:S64))/(MAX(P64:S64)-MIN(P64:S64))))</f>
        <v>0.756269305555124</v>
      </c>
      <c r="AM64" s="0" t="n">
        <f aca="false">IF(MAX(P64:S64)=MIN(P64:S64),0,IF($D$17="custo",(MAX(P64:S64)-S64)/(MAX(P64:S64)-MIN(P64:S64)),(S64-MIN(P64:S64))/(MAX(P64:S64)-MIN(P64:S64))))</f>
        <v>1</v>
      </c>
      <c r="AN64" s="0" t="n">
        <f aca="false">IF(MAX(T64:W64)=MIN(T64:W64),0,IF($E$17="custo",(MAX(T64:W64)-T64)/(MAX(T64:W64)-MIN(T64:W64)),(T64-MIN(T64:W64))/(MAX(T64:W64)-MIN(T64:W64))))</f>
        <v>0</v>
      </c>
      <c r="AO64" s="0" t="n">
        <f aca="false">IF(MAX(T64:W64)=MIN(T64:W64),0,IF($E$17="custo",(MAX(T64:W64)-U64)/(MAX(T64:W64)-MIN(T64:W64)),(U64-MIN(T64:W64))/(MAX(T64:W64)-MIN(T64:W64))))</f>
        <v>0.714285714285714</v>
      </c>
      <c r="AP64" s="0" t="n">
        <f aca="false">IF(MAX(T64:W64)=MIN(T64:W64),0,IF($E$17="custo",(MAX(T64:W64)-V64)/(MAX(T64:W64)-MIN(T64:W64)),(V64-MIN(T64:W64))/(MAX(T64:W64)-MIN(T64:W64))))</f>
        <v>0.714285714285714</v>
      </c>
      <c r="AQ64" s="0" t="n">
        <f aca="false">IF(MAX(T64:W64)=MIN(T64:W64),0,IF($E$17="custo",(MAX(T64:W64)-W64)/(MAX(T64:W64)-MIN(T64:W64)),(W64-MIN(T64:W64))/(MAX(T64:W64)-MIN(T64:W64))))</f>
        <v>1</v>
      </c>
      <c r="AR64" s="0" t="n">
        <f aca="false">IF(MAX(X64:AA64)=MIN(X64:AA64),0,IF($F$17="custo",(MAX(X64:AA64)-X64)/(MAX(X64:AA64)-MIN(X64:AA64)),(X64-MIN(X64:AA64))/(MAX(X64:AA64)-MIN(X64:AA64))))</f>
        <v>0</v>
      </c>
      <c r="AS64" s="0" t="n">
        <f aca="false">IF(MAX(X64:AA64)=MIN(X64:AA64),0,IF($F$17="custo",(MAX(X64:AA64)-Y64)/(MAX(X64:AA64)-MIN(X64:AA64)),(Y64-MIN(X64:AA64))/(MAX(X64:AA64)-MIN(X64:AA64))))</f>
        <v>0.454545454545455</v>
      </c>
      <c r="AT64" s="0" t="n">
        <f aca="false">IF(MAX(X64:AA64)=MIN(X64:AA64),0,IF($F$17="custo",(MAX(X64:AA64)-Z64)/(MAX(X64:AA64)-MIN(X64:AA64)),(Z64-MIN(X64:AA64))/(MAX(X64:AA64)-MIN(X64:AA64))))</f>
        <v>0.0909090909090909</v>
      </c>
      <c r="AU64" s="0" t="n">
        <f aca="false">IF(MAX(X64:AA64)=MIN(X64:AA64),0,IF($F$17="custo",(MAX(X64:AA64)-AA64)/(MAX(X64:AA64)-MIN(X64:AA64)),(AA64-MIN(X64:AA64))/(MAX(X64:AA64)-MIN(X64:AA64))))</f>
        <v>1</v>
      </c>
      <c r="AV64" s="0" t="n">
        <f aca="false">STDEVP(AB64:AE64)</f>
        <v>0.420638374974939</v>
      </c>
      <c r="AW64" s="0" t="n">
        <f aca="false">STDEVP(AF64:AI64)</f>
        <v>0.358999742908316</v>
      </c>
      <c r="AX64" s="0" t="n">
        <f aca="false">STDEVP(AJ64:AM64)</f>
        <v>0.4001647400303</v>
      </c>
      <c r="AY64" s="0" t="n">
        <f aca="false">STDEVP(AN64:AQ64)</f>
        <v>0.369431444028164</v>
      </c>
      <c r="AZ64" s="0" t="n">
        <f aca="false">STDEVP(AR64:AU64)</f>
        <v>0.392991283313422</v>
      </c>
      <c r="BA64" s="0" t="n">
        <f aca="false">AV64*((1-IFERROR(CORREL(AB64:AE64,AF64:AI64),0))+(1-IFERROR(CORREL(AB64:AE64,AJ64:AM64),0))+(1-IFERROR(CORREL(AB64:AE64,AN64:AQ64),0))+(1-IFERROR(CORREL(AB64:AE64,AR64:AU64),0)))</f>
        <v>1.14987642249836</v>
      </c>
      <c r="BB64" s="0" t="n">
        <f aca="false">AW64*((1-IFERROR(CORREL(AF64:AI64,AB64:AE64),0))+(1-IFERROR(CORREL(AF64:AI64,AJ64:AM64),0))+(1-IFERROR(CORREL(AF64:AI64,AN64:AQ64),0))+(1-IFERROR(CORREL(AF64:AI64,AR64:AU64),0)))</f>
        <v>2.29727744174484</v>
      </c>
      <c r="BC64" s="0" t="n">
        <f aca="false">AX64*((1-IFERROR(CORREL(AJ64:AM64,AB64:AE64),0))+(1-IFERROR(CORREL(AJ64:AM64,AF64:AI64),0))+(1-IFERROR(CORREL(AJ64:AM64,AN64:AQ64),0))+(1-IFERROR(CORREL(AJ64:AM64,AR64:AU64),0)))</f>
        <v>1.10629098903253</v>
      </c>
      <c r="BD64" s="0" t="n">
        <f aca="false">AY64*((1-IFERROR(CORREL(AN64:AQ64,AB64:AE64),0))+(1-IFERROR(CORREL(AN64:AQ64,AF64:AI64),0))+(1-IFERROR(CORREL(AN64:AQ64,AJ64:AM64),0))+(1-IFERROR(CORREL(AN64:AQ64,AR64:AU64),0)))</f>
        <v>0.85957900927336</v>
      </c>
      <c r="BE64" s="0" t="n">
        <f aca="false">AZ64*((1-IFERROR(CORREL(AR64:AU64,AB64:AE64),0))+(1-IFERROR(CORREL(AR64:AU64,AF64:AI64),0))+(1-IFERROR(CORREL(AR64:AU64,AJ64:AM64),0))+(1-IFERROR(CORREL(AR64:AU64,AN64:AQ64),0)))</f>
        <v>1.12997545080419</v>
      </c>
      <c r="BF64" s="0" t="n">
        <f aca="false">IF(SUM(BA64:BE64)&gt;0,BA64/SUM(BA64:BE64),1/5)</f>
        <v>0.175741486041674</v>
      </c>
      <c r="BG64" s="0" t="n">
        <f aca="false">IF(SUM(BA64:BE64)&gt;0,BB64/SUM(BA64:BE64),1/5)</f>
        <v>0.351104643562538</v>
      </c>
      <c r="BH64" s="0" t="n">
        <f aca="false">IF(SUM(BA64:BE64)&gt;0,BC64/SUM(BA64:BE64),1/5)</f>
        <v>0.169080101655331</v>
      </c>
      <c r="BI64" s="0" t="n">
        <f aca="false">IF(SUM(BA64:BE64)&gt;0,BD64/SUM(BA64:BE64),1/5)</f>
        <v>0.131373849836586</v>
      </c>
      <c r="BJ64" s="0" t="n">
        <f aca="false">IF(SUM(BA64:BE64)&gt;0,BE64/SUM(BA64:BE64),1/5)</f>
        <v>0.172699918903871</v>
      </c>
      <c r="BK64" s="0" t="n">
        <f aca="false">BF64*AB64+BG64*AF64+BH64*AJ64+BI64*AN64+BJ64*AR64</f>
        <v>0.25421178216519</v>
      </c>
      <c r="BL64" s="0" t="n">
        <f aca="false">BF64*AC64+BG64*AG64+BH64*AK64+BI64*AO64+BJ64*AS64</f>
        <v>0.523443070869652</v>
      </c>
      <c r="BM64" s="0" t="n">
        <f aca="false">BF64*AD64+BG64*AH64+BH64*AL64+BI64*AP64+BJ64*AT64</f>
        <v>0.612612068514338</v>
      </c>
      <c r="BN64" s="0" t="n">
        <f aca="false">BF64*AE64+BG64*AI64+BH64*AM64+BI64*AQ64+BJ64*AU64</f>
        <v>0.648895356437462</v>
      </c>
      <c r="BO64" s="0" t="n">
        <f aca="false">RANK(BK64,$BK64:$BN64)</f>
        <v>4</v>
      </c>
      <c r="BP64" s="0" t="n">
        <f aca="false">RANK(BL64,$BK64:$BN64)</f>
        <v>3</v>
      </c>
      <c r="BQ64" s="0" t="n">
        <f aca="false">RANK(BM64,$BK64:$BN64)</f>
        <v>2</v>
      </c>
      <c r="BR64" s="0" t="n">
        <f aca="false">RANK(BN64,$BK64:$BN64)</f>
        <v>1</v>
      </c>
    </row>
    <row r="65" customFormat="false" ht="15" hidden="false" customHeight="false" outlineLevel="0" collapsed="false">
      <c r="A65" s="0" t="n">
        <v>42</v>
      </c>
      <c r="B65" s="0" t="n">
        <f aca="false">RANDBETWEEN(1,$B$5)</f>
        <v>3</v>
      </c>
      <c r="C65" s="0" t="n">
        <f aca="false">RANDBETWEEN(1,$B$5)</f>
        <v>5</v>
      </c>
      <c r="D65" s="0" t="n">
        <f aca="false">RANDBETWEEN(1,$B$5)</f>
        <v>4</v>
      </c>
      <c r="E65" s="0" t="n">
        <f aca="false">RANDBETWEEN(1,$B$5)</f>
        <v>4</v>
      </c>
      <c r="F65" s="0" t="n">
        <f aca="false">RANDBETWEEN(1,$B$5)</f>
        <v>3</v>
      </c>
      <c r="G65" s="0" t="n">
        <f aca="false">RANDBETWEEN(1,$B$5)</f>
        <v>2</v>
      </c>
      <c r="H65" s="0" t="n">
        <f aca="true">NORMINV(RAND(),$B$8,$B$13)</f>
        <v>49.2297961433948</v>
      </c>
      <c r="I65" s="0" t="n">
        <f aca="true">NORMINV(RAND(),$C$8,$C$13)</f>
        <v>62.8966639000017</v>
      </c>
      <c r="J65" s="0" t="n">
        <f aca="true">NORMINV(RAND(),$D$8,$D$13)</f>
        <v>14.3016156105202</v>
      </c>
      <c r="K65" s="0" t="n">
        <f aca="true">NORMINV(RAND(),$E$8,$E$13)</f>
        <v>2.98150954323692</v>
      </c>
      <c r="L65" s="0" t="n">
        <f aca="true">NORMINV(RAND(),$B$9,$B$14)</f>
        <v>30.3006657312421</v>
      </c>
      <c r="M65" s="0" t="n">
        <f aca="true">NORMINV(RAND(),$C$9,$C$14)</f>
        <v>47.2713035245465</v>
      </c>
      <c r="N65" s="0" t="n">
        <f aca="true">NORMINV(RAND(),$D$9,$D$14)</f>
        <v>44.6555124163022</v>
      </c>
      <c r="O65" s="0" t="n">
        <f aca="true">NORMINV(RAND(),$E$9,$E$14)</f>
        <v>24.481932987816</v>
      </c>
      <c r="P65" s="0" t="n">
        <f aca="true">NORMINV(RAND(),$B$10,$B$15)</f>
        <v>25.1970357153139</v>
      </c>
      <c r="Q65" s="0" t="n">
        <f aca="true">NORMINV(RAND(),$C$10,$C$15)</f>
        <v>29.8755768935707</v>
      </c>
      <c r="R65" s="0" t="n">
        <f aca="true">NORMINV(RAND(),$D$10,$D$15)</f>
        <v>10.2794293959579</v>
      </c>
      <c r="S65" s="0" t="n">
        <f aca="true">NORMINV(RAND(),$E$10,$E$15)</f>
        <v>4.08786648944825</v>
      </c>
      <c r="T65" s="0" t="n">
        <f aca="false">MEDIAN(INDEX(Avaliadores!$B$17:$B$22,$B65),INDEX(Avaliadores!$B$17:$B$22,$C65),INDEX(Avaliadores!$B$17:$B$22,$D65),INDEX(Avaliadores!$B$17:$B$22,$E65),INDEX(Avaliadores!$B$17:$B$22,$F65),INDEX(Avaliadores!$B$17:$B$22,$G65))</f>
        <v>2.91666666666667</v>
      </c>
      <c r="U65" s="0" t="n">
        <f aca="false">MEDIAN(INDEX(Avaliadores!$C$17:$C$22,$B65),INDEX(Avaliadores!$C$17:$C$22,$C65),INDEX(Avaliadores!$C$17:$C$22,$D65),INDEX(Avaliadores!$C$17:$C$22,$E65),INDEX(Avaliadores!$C$17:$C$22,$F65),INDEX(Avaliadores!$C$17:$C$22,$G65))</f>
        <v>5.29166666666667</v>
      </c>
      <c r="V65" s="0" t="n">
        <f aca="false">MEDIAN(INDEX(Avaliadores!$D$17:$D$22,$B65),INDEX(Avaliadores!$D$17:$D$22,$C65),INDEX(Avaliadores!$D$17:$D$22,$D65),INDEX(Avaliadores!$D$17:$D$22,$E65),INDEX(Avaliadores!$D$17:$D$22,$F65),INDEX(Avaliadores!$D$17:$D$22,$G65))</f>
        <v>5.66666666666667</v>
      </c>
      <c r="W65" s="0" t="n">
        <f aca="false">MEDIAN(INDEX(Avaliadores!$E$17:$E$22,$B65),INDEX(Avaliadores!$E$17:$E$22,$C65),INDEX(Avaliadores!$E$17:$E$22,$D65),INDEX(Avaliadores!$E$17:$E$22,$E65),INDEX(Avaliadores!$E$17:$E$22,$F65),INDEX(Avaliadores!$E$17:$E$22,$G65))</f>
        <v>6.29166666666667</v>
      </c>
      <c r="X65" s="0" t="n">
        <f aca="false">MEDIAN(INDEX(Avaliadores!$F$17:$F$22,$B65),INDEX(Avaliadores!$F$17:$F$22,$C65),INDEX(Avaliadores!$F$17:$F$22,$D65),INDEX(Avaliadores!$F$17:$F$22,$E65),INDEX(Avaliadores!$F$17:$F$22,$F65),INDEX(Avaliadores!$F$17:$F$22,$G65))</f>
        <v>2.79166666666667</v>
      </c>
      <c r="Y65" s="0" t="n">
        <f aca="false">MEDIAN(INDEX(Avaliadores!$G$17:$G$22,$B65),INDEX(Avaliadores!$G$17:$G$22,$C65),INDEX(Avaliadores!$G$17:$G$22,$D65),INDEX(Avaliadores!$G$17:$G$22,$E65),INDEX(Avaliadores!$G$17:$G$22,$F65),INDEX(Avaliadores!$G$17:$G$22,$G65))</f>
        <v>5.16666666666667</v>
      </c>
      <c r="Z65" s="0" t="n">
        <f aca="false">MEDIAN(INDEX(Avaliadores!$H$17:$H$22,$B65),INDEX(Avaliadores!$H$17:$H$22,$C65),INDEX(Avaliadores!$H$17:$H$22,$D65),INDEX(Avaliadores!$H$17:$H$22,$E65),INDEX(Avaliadores!$H$17:$H$22,$F65),INDEX(Avaliadores!$H$17:$H$22,$G65))</f>
        <v>3.66666666666667</v>
      </c>
      <c r="AA65" s="0" t="n">
        <f aca="false">MEDIAN(INDEX(Avaliadores!$I$17:$I$22,$B65),INDEX(Avaliadores!$I$17:$I$22,$C65),INDEX(Avaliadores!$I$17:$I$22,$D65),INDEX(Avaliadores!$I$17:$I$22,$E65),INDEX(Avaliadores!$I$17:$I$22,$F65),INDEX(Avaliadores!$I$17:$I$22,$G65))</f>
        <v>6.29166666666667</v>
      </c>
      <c r="AB65" s="0" t="n">
        <f aca="false">IF(MAX(H65:K65)=MIN(H65:K65),0,IF($B$17="custo",(MAX(H65:K65)-H65)/(MAX(H65:K65)-MIN(H65:K65)),(H65-MIN(H65:K65))/(MAX(H65:K65)-MIN(H65:K65))))</f>
        <v>0.228103689347565</v>
      </c>
      <c r="AC65" s="0" t="n">
        <f aca="false">IF(MAX(H65:K65)=MIN(H65:K65),0,IF($B$17="custo",(MAX(H65:K65)-I65)/(MAX(H65:K65)-MIN(H65:K65)),(I65-MIN(H65:K65))/(MAX(H65:K65)-MIN(H65:K65))))</f>
        <v>0</v>
      </c>
      <c r="AD65" s="0" t="n">
        <f aca="false">IF(MAX(H65:K65)=MIN(H65:K65),0,IF($B$17="custo",(MAX(H65:K65)-J65)/(MAX(H65:K65)-MIN(H65:K65)),(J65-MIN(H65:K65))/(MAX(H65:K65)-MIN(H65:K65))))</f>
        <v>0.811064392826601</v>
      </c>
      <c r="AE65" s="0" t="n">
        <f aca="false">IF(MAX(H65:K65)=MIN(H65:K65),0,IF($B$17="custo",(MAX(H65:K65)-K65)/(MAX(H65:K65)-MIN(H65:K65)),(K65-MIN(H65:K65))/(MAX(H65:K65)-MIN(H65:K65))))</f>
        <v>1</v>
      </c>
      <c r="AF65" s="0" t="n">
        <f aca="false">IF(MAX(L65:O65)=MIN(L65:O65),0,IF($C$17="custo",(MAX(L65:O65)-L65)/(MAX(L65:O65)-MIN(L65:O65)),(L65-MIN(L65:O65))/(MAX(L65:O65)-MIN(L65:O65))))</f>
        <v>0.25532661088852</v>
      </c>
      <c r="AG65" s="0" t="n">
        <f aca="false">IF(MAX(L65:O65)=MIN(L65:O65),0,IF($C$17="custo",(MAX(L65:O65)-M65)/(MAX(L65:O65)-MIN(L65:O65)),(M65-MIN(L65:O65))/(MAX(L65:O65)-MIN(L65:O65))))</f>
        <v>1</v>
      </c>
      <c r="AH65" s="0" t="n">
        <f aca="false">IF(MAX(L65:O65)=MIN(L65:O65),0,IF($C$17="custo",(MAX(L65:O65)-N65)/(MAX(L65:O65)-MIN(L65:O65)),(N65-MIN(L65:O65))/(MAX(L65:O65)-MIN(L65:O65))))</f>
        <v>0.88521880830239</v>
      </c>
      <c r="AI65" s="0" t="n">
        <f aca="false">IF(MAX(L65:O65)=MIN(L65:O65),0,IF($C$17="custo",(MAX(L65:O65)-O65)/(MAX(L65:O65)-MIN(L65:O65)),(O65-MIN(L65:O65))/(MAX(L65:O65)-MIN(L65:O65))))</f>
        <v>0</v>
      </c>
      <c r="AJ65" s="0" t="n">
        <f aca="false">IF(MAX(P65:S65)=MIN(P65:S65),0,IF($D$17="custo",(MAX(P65:S65)-P65)/(MAX(P65:S65)-MIN(P65:S65)),(P65-MIN(P65:S65))/(MAX(P65:S65)-MIN(P65:S65))))</f>
        <v>0.18142522561867</v>
      </c>
      <c r="AK65" s="0" t="n">
        <f aca="false">IF(MAX(P65:S65)=MIN(P65:S65),0,IF($D$17="custo",(MAX(P65:S65)-Q65)/(MAX(P65:S65)-MIN(P65:S65)),(Q65-MIN(P65:S65))/(MAX(P65:S65)-MIN(P65:S65))))</f>
        <v>0</v>
      </c>
      <c r="AL65" s="0" t="n">
        <f aca="false">IF(MAX(P65:S65)=MIN(P65:S65),0,IF($D$17="custo",(MAX(P65:S65)-R65)/(MAX(P65:S65)-MIN(P65:S65)),(R65-MIN(P65:S65))/(MAX(P65:S65)-MIN(P65:S65))))</f>
        <v>0.759902573377751</v>
      </c>
      <c r="AM65" s="0" t="n">
        <f aca="false">IF(MAX(P65:S65)=MIN(P65:S65),0,IF($D$17="custo",(MAX(P65:S65)-S65)/(MAX(P65:S65)-MIN(P65:S65)),(S65-MIN(P65:S65))/(MAX(P65:S65)-MIN(P65:S65))))</f>
        <v>1</v>
      </c>
      <c r="AN65" s="0" t="n">
        <f aca="false">IF(MAX(T65:W65)=MIN(T65:W65),0,IF($E$17="custo",(MAX(T65:W65)-T65)/(MAX(T65:W65)-MIN(T65:W65)),(T65-MIN(T65:W65))/(MAX(T65:W65)-MIN(T65:W65))))</f>
        <v>0</v>
      </c>
      <c r="AO65" s="0" t="n">
        <f aca="false">IF(MAX(T65:W65)=MIN(T65:W65),0,IF($E$17="custo",(MAX(T65:W65)-U65)/(MAX(T65:W65)-MIN(T65:W65)),(U65-MIN(T65:W65))/(MAX(T65:W65)-MIN(T65:W65))))</f>
        <v>0.703703703703704</v>
      </c>
      <c r="AP65" s="0" t="n">
        <f aca="false">IF(MAX(T65:W65)=MIN(T65:W65),0,IF($E$17="custo",(MAX(T65:W65)-V65)/(MAX(T65:W65)-MIN(T65:W65)),(V65-MIN(T65:W65))/(MAX(T65:W65)-MIN(T65:W65))))</f>
        <v>0.814814814814815</v>
      </c>
      <c r="AQ65" s="0" t="n">
        <f aca="false">IF(MAX(T65:W65)=MIN(T65:W65),0,IF($E$17="custo",(MAX(T65:W65)-W65)/(MAX(T65:W65)-MIN(T65:W65)),(W65-MIN(T65:W65))/(MAX(T65:W65)-MIN(T65:W65))))</f>
        <v>1</v>
      </c>
      <c r="AR65" s="0" t="n">
        <f aca="false">IF(MAX(X65:AA65)=MIN(X65:AA65),0,IF($F$17="custo",(MAX(X65:AA65)-X65)/(MAX(X65:AA65)-MIN(X65:AA65)),(X65-MIN(X65:AA65))/(MAX(X65:AA65)-MIN(X65:AA65))))</f>
        <v>0</v>
      </c>
      <c r="AS65" s="0" t="n">
        <f aca="false">IF(MAX(X65:AA65)=MIN(X65:AA65),0,IF($F$17="custo",(MAX(X65:AA65)-Y65)/(MAX(X65:AA65)-MIN(X65:AA65)),(Y65-MIN(X65:AA65))/(MAX(X65:AA65)-MIN(X65:AA65))))</f>
        <v>0.678571428571429</v>
      </c>
      <c r="AT65" s="0" t="n">
        <f aca="false">IF(MAX(X65:AA65)=MIN(X65:AA65),0,IF($F$17="custo",(MAX(X65:AA65)-Z65)/(MAX(X65:AA65)-MIN(X65:AA65)),(Z65-MIN(X65:AA65))/(MAX(X65:AA65)-MIN(X65:AA65))))</f>
        <v>0.25</v>
      </c>
      <c r="AU65" s="0" t="n">
        <f aca="false">IF(MAX(X65:AA65)=MIN(X65:AA65),0,IF($F$17="custo",(MAX(X65:AA65)-AA65)/(MAX(X65:AA65)-MIN(X65:AA65)),(AA65-MIN(X65:AA65))/(MAX(X65:AA65)-MIN(X65:AA65))))</f>
        <v>1</v>
      </c>
      <c r="AV65" s="0" t="n">
        <f aca="false">STDEVP(AB65:AE65)</f>
        <v>0.40936082053785</v>
      </c>
      <c r="AW65" s="0" t="n">
        <f aca="false">STDEVP(AF65:AI65)</f>
        <v>0.419320982033849</v>
      </c>
      <c r="AX65" s="0" t="n">
        <f aca="false">STDEVP(AJ65:AM65)</f>
        <v>0.408710969918793</v>
      </c>
      <c r="AY65" s="0" t="n">
        <f aca="false">STDEVP(AN65:AQ65)</f>
        <v>0.378612005560387</v>
      </c>
      <c r="AZ65" s="0" t="n">
        <f aca="false">STDEVP(AR65:AU65)</f>
        <v>0.38506890451514</v>
      </c>
      <c r="BA65" s="0" t="n">
        <f aca="false">AV65*((1-IFERROR(CORREL(AB65:AE65,AF65:AI65),0))+(1-IFERROR(CORREL(AB65:AE65,AJ65:AM65),0))+(1-IFERROR(CORREL(AB65:AE65,AN65:AQ65),0))+(1-IFERROR(CORREL(AB65:AE65,AR65:AU65),0)))</f>
        <v>1.02516454342459</v>
      </c>
      <c r="BB65" s="0" t="n">
        <f aca="false">AW65*((1-IFERROR(CORREL(AF65:AI65,AB65:AE65),0))+(1-IFERROR(CORREL(AF65:AI65,AJ65:AM65),0))+(1-IFERROR(CORREL(AF65:AI65,AN65:AQ65),0))+(1-IFERROR(CORREL(AF65:AI65,AR65:AU65),0)))</f>
        <v>2.10013743867126</v>
      </c>
      <c r="BC65" s="0" t="n">
        <f aca="false">AX65*((1-IFERROR(CORREL(AJ65:AM65,AB65:AE65),0))+(1-IFERROR(CORREL(AJ65:AM65,AF65:AI65),0))+(1-IFERROR(CORREL(AJ65:AM65,AN65:AQ65),0))+(1-IFERROR(CORREL(AJ65:AM65,AR65:AU65),0)))</f>
        <v>0.990632447539911</v>
      </c>
      <c r="BD65" s="0" t="n">
        <f aca="false">AY65*((1-IFERROR(CORREL(AN65:AQ65,AB65:AE65),0))+(1-IFERROR(CORREL(AN65:AQ65,AF65:AI65),0))+(1-IFERROR(CORREL(AN65:AQ65,AJ65:AM65),0))+(1-IFERROR(CORREL(AN65:AQ65,AR65:AU65),0)))</f>
        <v>0.692291333144442</v>
      </c>
      <c r="BE65" s="0" t="n">
        <f aca="false">AZ65*((1-IFERROR(CORREL(AR65:AU65,AB65:AE65),0))+(1-IFERROR(CORREL(AR65:AU65,AF65:AI65),0))+(1-IFERROR(CORREL(AR65:AU65,AJ65:AM65),0))+(1-IFERROR(CORREL(AR65:AU65,AN65:AQ65),0)))</f>
        <v>1.02129721460288</v>
      </c>
      <c r="BF65" s="0" t="n">
        <f aca="false">IF(SUM(BA65:BE65)&gt;0,BA65/SUM(BA65:BE65),1/5)</f>
        <v>0.175857363870413</v>
      </c>
      <c r="BG65" s="0" t="n">
        <f aca="false">IF(SUM(BA65:BE65)&gt;0,BB65/SUM(BA65:BE65),1/5)</f>
        <v>0.36025888341451</v>
      </c>
      <c r="BH65" s="0" t="n">
        <f aca="false">IF(SUM(BA65:BE65)&gt;0,BC65/SUM(BA65:BE65),1/5)</f>
        <v>0.169933706648604</v>
      </c>
      <c r="BI65" s="0" t="n">
        <f aca="false">IF(SUM(BA65:BE65)&gt;0,BD65/SUM(BA65:BE65),1/5)</f>
        <v>0.118756086189271</v>
      </c>
      <c r="BJ65" s="0" t="n">
        <f aca="false">IF(SUM(BA65:BE65)&gt;0,BE65/SUM(BA65:BE65),1/5)</f>
        <v>0.175193959877203</v>
      </c>
      <c r="BK65" s="0" t="n">
        <f aca="false">BF65*AB65+BG65*AF65+BH65*AJ65+BI65*AN65+BJ65*AR65</f>
        <v>0.162927654311427</v>
      </c>
      <c r="BL65" s="0" t="n">
        <f aca="false">BF65*AC65+BG65*AG65+BH65*AK65+BI65*AO65+BJ65*AS65</f>
        <v>0.562709596734215</v>
      </c>
      <c r="BM65" s="0" t="n">
        <f aca="false">BF65*AD65+BG65*AH65+BH65*AL65+BI65*AP65+BJ65*AT65</f>
        <v>0.731235354839823</v>
      </c>
      <c r="BN65" s="0" t="n">
        <f aca="false">BF65*AE65+BG65*AI65+BH65*AM65+BI65*AQ65+BJ65*AU65</f>
        <v>0.63974111658549</v>
      </c>
      <c r="BO65" s="0" t="n">
        <f aca="false">RANK(BK65,$BK65:$BN65)</f>
        <v>4</v>
      </c>
      <c r="BP65" s="0" t="n">
        <f aca="false">RANK(BL65,$BK65:$BN65)</f>
        <v>3</v>
      </c>
      <c r="BQ65" s="0" t="n">
        <f aca="false">RANK(BM65,$BK65:$BN65)</f>
        <v>1</v>
      </c>
      <c r="BR65" s="0" t="n">
        <f aca="false">RANK(BN65,$BK65:$BN65)</f>
        <v>2</v>
      </c>
    </row>
    <row r="66" customFormat="false" ht="15" hidden="false" customHeight="false" outlineLevel="0" collapsed="false">
      <c r="A66" s="0" t="n">
        <v>43</v>
      </c>
      <c r="B66" s="0" t="n">
        <f aca="false">RANDBETWEEN(1,$B$5)</f>
        <v>4</v>
      </c>
      <c r="C66" s="0" t="n">
        <f aca="false">RANDBETWEEN(1,$B$5)</f>
        <v>5</v>
      </c>
      <c r="D66" s="0" t="n">
        <f aca="false">RANDBETWEEN(1,$B$5)</f>
        <v>5</v>
      </c>
      <c r="E66" s="0" t="n">
        <f aca="false">RANDBETWEEN(1,$B$5)</f>
        <v>3</v>
      </c>
      <c r="F66" s="0" t="n">
        <f aca="false">RANDBETWEEN(1,$B$5)</f>
        <v>6</v>
      </c>
      <c r="G66" s="0" t="n">
        <f aca="false">RANDBETWEEN(1,$B$5)</f>
        <v>4</v>
      </c>
      <c r="H66" s="0" t="n">
        <f aca="true">NORMINV(RAND(),$B$8,$B$13)</f>
        <v>50.578339845336</v>
      </c>
      <c r="I66" s="0" t="n">
        <f aca="true">NORMINV(RAND(),$C$8,$C$13)</f>
        <v>63.5772782787042</v>
      </c>
      <c r="J66" s="0" t="n">
        <f aca="true">NORMINV(RAND(),$D$8,$D$13)</f>
        <v>15.7884896591036</v>
      </c>
      <c r="K66" s="0" t="n">
        <f aca="true">NORMINV(RAND(),$E$8,$E$13)</f>
        <v>3.12241171632975</v>
      </c>
      <c r="L66" s="0" t="n">
        <f aca="true">NORMINV(RAND(),$B$9,$B$14)</f>
        <v>54.2918207742437</v>
      </c>
      <c r="M66" s="0" t="n">
        <f aca="true">NORMINV(RAND(),$C$9,$C$14)</f>
        <v>49.5088832920472</v>
      </c>
      <c r="N66" s="0" t="n">
        <f aca="true">NORMINV(RAND(),$D$9,$D$14)</f>
        <v>46.8703741913891</v>
      </c>
      <c r="O66" s="0" t="n">
        <f aca="true">NORMINV(RAND(),$E$9,$E$14)</f>
        <v>28.7421450518951</v>
      </c>
      <c r="P66" s="0" t="n">
        <f aca="true">NORMINV(RAND(),$B$10,$B$15)</f>
        <v>25.0239595174891</v>
      </c>
      <c r="Q66" s="0" t="n">
        <f aca="true">NORMINV(RAND(),$C$10,$C$15)</f>
        <v>27.6726282145091</v>
      </c>
      <c r="R66" s="0" t="n">
        <f aca="true">NORMINV(RAND(),$D$10,$D$15)</f>
        <v>10.0395290210311</v>
      </c>
      <c r="S66" s="0" t="n">
        <f aca="true">NORMINV(RAND(),$E$10,$E$15)</f>
        <v>3.97239575462613</v>
      </c>
      <c r="T66" s="0" t="n">
        <f aca="false">MEDIAN(INDEX(Avaliadores!$B$17:$B$22,$B66),INDEX(Avaliadores!$B$17:$B$22,$C66),INDEX(Avaliadores!$B$17:$B$22,$D66),INDEX(Avaliadores!$B$17:$B$22,$E66),INDEX(Avaliadores!$B$17:$B$22,$F66),INDEX(Avaliadores!$B$17:$B$22,$G66))</f>
        <v>2.66666666666667</v>
      </c>
      <c r="U66" s="0" t="n">
        <f aca="false">MEDIAN(INDEX(Avaliadores!$C$17:$C$22,$B66),INDEX(Avaliadores!$C$17:$C$22,$C66),INDEX(Avaliadores!$C$17:$C$22,$D66),INDEX(Avaliadores!$C$17:$C$22,$E66),INDEX(Avaliadores!$C$17:$C$22,$F66),INDEX(Avaliadores!$C$17:$C$22,$G66))</f>
        <v>5.54166666666667</v>
      </c>
      <c r="V66" s="0" t="n">
        <f aca="false">MEDIAN(INDEX(Avaliadores!$D$17:$D$22,$B66),INDEX(Avaliadores!$D$17:$D$22,$C66),INDEX(Avaliadores!$D$17:$D$22,$D66),INDEX(Avaliadores!$D$17:$D$22,$E66),INDEX(Avaliadores!$D$17:$D$22,$F66),INDEX(Avaliadores!$D$17:$D$22,$G66))</f>
        <v>5.54166666666667</v>
      </c>
      <c r="W66" s="0" t="n">
        <f aca="false">MEDIAN(INDEX(Avaliadores!$E$17:$E$22,$B66),INDEX(Avaliadores!$E$17:$E$22,$C66),INDEX(Avaliadores!$E$17:$E$22,$D66),INDEX(Avaliadores!$E$17:$E$22,$E66),INDEX(Avaliadores!$E$17:$E$22,$F66),INDEX(Avaliadores!$E$17:$E$22,$G66))</f>
        <v>6.54166666666667</v>
      </c>
      <c r="X66" s="0" t="n">
        <f aca="false">MEDIAN(INDEX(Avaliadores!$F$17:$F$22,$B66),INDEX(Avaliadores!$F$17:$F$22,$C66),INDEX(Avaliadores!$F$17:$F$22,$D66),INDEX(Avaliadores!$F$17:$F$22,$E66),INDEX(Avaliadores!$F$17:$F$22,$F66),INDEX(Avaliadores!$F$17:$F$22,$G66))</f>
        <v>2.91666666666667</v>
      </c>
      <c r="Y66" s="0" t="n">
        <f aca="false">MEDIAN(INDEX(Avaliadores!$G$17:$G$22,$B66),INDEX(Avaliadores!$G$17:$G$22,$C66),INDEX(Avaliadores!$G$17:$G$22,$D66),INDEX(Avaliadores!$G$17:$G$22,$E66),INDEX(Avaliadores!$G$17:$G$22,$F66),INDEX(Avaliadores!$G$17:$G$22,$G66))</f>
        <v>4.54166666666667</v>
      </c>
      <c r="Z66" s="0" t="n">
        <f aca="false">MEDIAN(INDEX(Avaliadores!$H$17:$H$22,$B66),INDEX(Avaliadores!$H$17:$H$22,$C66),INDEX(Avaliadores!$H$17:$H$22,$D66),INDEX(Avaliadores!$H$17:$H$22,$E66),INDEX(Avaliadores!$H$17:$H$22,$F66),INDEX(Avaliadores!$H$17:$H$22,$G66))</f>
        <v>3.54166666666667</v>
      </c>
      <c r="AA66" s="0" t="n">
        <f aca="false">MEDIAN(INDEX(Avaliadores!$I$17:$I$22,$B66),INDEX(Avaliadores!$I$17:$I$22,$C66),INDEX(Avaliadores!$I$17:$I$22,$D66),INDEX(Avaliadores!$I$17:$I$22,$E66),INDEX(Avaliadores!$I$17:$I$22,$F66),INDEX(Avaliadores!$I$17:$I$22,$G66))</f>
        <v>6.54166666666667</v>
      </c>
      <c r="AB66" s="0" t="n">
        <f aca="false">IF(MAX(H66:K66)=MIN(H66:K66),0,IF($B$17="custo",(MAX(H66:K66)-H66)/(MAX(H66:K66)-MIN(H66:K66)),(H66-MIN(H66:K66))/(MAX(H66:K66)-MIN(H66:K66))))</f>
        <v>0.215018892150832</v>
      </c>
      <c r="AC66" s="0" t="n">
        <f aca="false">IF(MAX(H66:K66)=MIN(H66:K66),0,IF($B$17="custo",(MAX(H66:K66)-I66)/(MAX(H66:K66)-MIN(H66:K66)),(I66-MIN(H66:K66))/(MAX(H66:K66)-MIN(H66:K66))))</f>
        <v>0</v>
      </c>
      <c r="AD66" s="0" t="n">
        <f aca="false">IF(MAX(H66:K66)=MIN(H66:K66),0,IF($B$17="custo",(MAX(H66:K66)-J66)/(MAX(H66:K66)-MIN(H66:K66)),(J66-MIN(H66:K66))/(MAX(H66:K66)-MIN(H66:K66))))</f>
        <v>0.790487041606392</v>
      </c>
      <c r="AE66" s="0" t="n">
        <f aca="false">IF(MAX(H66:K66)=MIN(H66:K66),0,IF($B$17="custo",(MAX(H66:K66)-K66)/(MAX(H66:K66)-MIN(H66:K66)),(K66-MIN(H66:K66))/(MAX(H66:K66)-MIN(H66:K66))))</f>
        <v>1</v>
      </c>
      <c r="AF66" s="0" t="n">
        <f aca="false">IF(MAX(L66:O66)=MIN(L66:O66),0,IF($C$17="custo",(MAX(L66:O66)-L66)/(MAX(L66:O66)-MIN(L66:O66)),(L66-MIN(L66:O66))/(MAX(L66:O66)-MIN(L66:O66))))</f>
        <v>1</v>
      </c>
      <c r="AG66" s="0" t="n">
        <f aca="false">IF(MAX(L66:O66)=MIN(L66:O66),0,IF($C$17="custo",(MAX(L66:O66)-M66)/(MAX(L66:O66)-MIN(L66:O66)),(M66-MIN(L66:O66))/(MAX(L66:O66)-MIN(L66:O66))))</f>
        <v>0.812798505383269</v>
      </c>
      <c r="AH66" s="0" t="n">
        <f aca="false">IF(MAX(L66:O66)=MIN(L66:O66),0,IF($C$17="custo",(MAX(L66:O66)-N66)/(MAX(L66:O66)-MIN(L66:O66)),(N66-MIN(L66:O66))/(MAX(L66:O66)-MIN(L66:O66))))</f>
        <v>0.70952873674389</v>
      </c>
      <c r="AI66" s="0" t="n">
        <f aca="false">IF(MAX(L66:O66)=MIN(L66:O66),0,IF($C$17="custo",(MAX(L66:O66)-O66)/(MAX(L66:O66)-MIN(L66:O66)),(O66-MIN(L66:O66))/(MAX(L66:O66)-MIN(L66:O66))))</f>
        <v>0</v>
      </c>
      <c r="AJ66" s="0" t="n">
        <f aca="false">IF(MAX(P66:S66)=MIN(P66:S66),0,IF($D$17="custo",(MAX(P66:S66)-P66)/(MAX(P66:S66)-MIN(P66:S66)),(P66-MIN(P66:S66))/(MAX(P66:S66)-MIN(P66:S66))))</f>
        <v>0.111757076708144</v>
      </c>
      <c r="AK66" s="0" t="n">
        <f aca="false">IF(MAX(P66:S66)=MIN(P66:S66),0,IF($D$17="custo",(MAX(P66:S66)-Q66)/(MAX(P66:S66)-MIN(P66:S66)),(Q66-MIN(P66:S66))/(MAX(P66:S66)-MIN(P66:S66))))</f>
        <v>0</v>
      </c>
      <c r="AL66" s="0" t="n">
        <f aca="false">IF(MAX(P66:S66)=MIN(P66:S66),0,IF($D$17="custo",(MAX(P66:S66)-R66)/(MAX(P66:S66)-MIN(P66:S66)),(R66-MIN(P66:S66))/(MAX(P66:S66)-MIN(P66:S66))))</f>
        <v>0.744005326670331</v>
      </c>
      <c r="AM66" s="0" t="n">
        <f aca="false">IF(MAX(P66:S66)=MIN(P66:S66),0,IF($D$17="custo",(MAX(P66:S66)-S66)/(MAX(P66:S66)-MIN(P66:S66)),(S66-MIN(P66:S66))/(MAX(P66:S66)-MIN(P66:S66))))</f>
        <v>1</v>
      </c>
      <c r="AN66" s="0" t="n">
        <f aca="false">IF(MAX(T66:W66)=MIN(T66:W66),0,IF($E$17="custo",(MAX(T66:W66)-T66)/(MAX(T66:W66)-MIN(T66:W66)),(T66-MIN(T66:W66))/(MAX(T66:W66)-MIN(T66:W66))))</f>
        <v>0</v>
      </c>
      <c r="AO66" s="0" t="n">
        <f aca="false">IF(MAX(T66:W66)=MIN(T66:W66),0,IF($E$17="custo",(MAX(T66:W66)-U66)/(MAX(T66:W66)-MIN(T66:W66)),(U66-MIN(T66:W66))/(MAX(T66:W66)-MIN(T66:W66))))</f>
        <v>0.741935483870968</v>
      </c>
      <c r="AP66" s="0" t="n">
        <f aca="false">IF(MAX(T66:W66)=MIN(T66:W66),0,IF($E$17="custo",(MAX(T66:W66)-V66)/(MAX(T66:W66)-MIN(T66:W66)),(V66-MIN(T66:W66))/(MAX(T66:W66)-MIN(T66:W66))))</f>
        <v>0.741935483870968</v>
      </c>
      <c r="AQ66" s="0" t="n">
        <f aca="false">IF(MAX(T66:W66)=MIN(T66:W66),0,IF($E$17="custo",(MAX(T66:W66)-W66)/(MAX(T66:W66)-MIN(T66:W66)),(W66-MIN(T66:W66))/(MAX(T66:W66)-MIN(T66:W66))))</f>
        <v>1</v>
      </c>
      <c r="AR66" s="0" t="n">
        <f aca="false">IF(MAX(X66:AA66)=MIN(X66:AA66),0,IF($F$17="custo",(MAX(X66:AA66)-X66)/(MAX(X66:AA66)-MIN(X66:AA66)),(X66-MIN(X66:AA66))/(MAX(X66:AA66)-MIN(X66:AA66))))</f>
        <v>0</v>
      </c>
      <c r="AS66" s="0" t="n">
        <f aca="false">IF(MAX(X66:AA66)=MIN(X66:AA66),0,IF($F$17="custo",(MAX(X66:AA66)-Y66)/(MAX(X66:AA66)-MIN(X66:AA66)),(Y66-MIN(X66:AA66))/(MAX(X66:AA66)-MIN(X66:AA66))))</f>
        <v>0.448275862068966</v>
      </c>
      <c r="AT66" s="0" t="n">
        <f aca="false">IF(MAX(X66:AA66)=MIN(X66:AA66),0,IF($F$17="custo",(MAX(X66:AA66)-Z66)/(MAX(X66:AA66)-MIN(X66:AA66)),(Z66-MIN(X66:AA66))/(MAX(X66:AA66)-MIN(X66:AA66))))</f>
        <v>0.172413793103448</v>
      </c>
      <c r="AU66" s="0" t="n">
        <f aca="false">IF(MAX(X66:AA66)=MIN(X66:AA66),0,IF($F$17="custo",(MAX(X66:AA66)-AA66)/(MAX(X66:AA66)-MIN(X66:AA66)),(AA66-MIN(X66:AA66))/(MAX(X66:AA66)-MIN(X66:AA66))))</f>
        <v>1</v>
      </c>
      <c r="AV66" s="0" t="n">
        <f aca="false">STDEVP(AB66:AE66)</f>
        <v>0.407918305039605</v>
      </c>
      <c r="AW66" s="0" t="n">
        <f aca="false">STDEVP(AF66:AI66)</f>
        <v>0.378661709024182</v>
      </c>
      <c r="AX66" s="0" t="n">
        <f aca="false">STDEVP(AJ66:AM66)</f>
        <v>0.419842245926941</v>
      </c>
      <c r="AY66" s="0" t="n">
        <f aca="false">STDEVP(AN66:AQ66)</f>
        <v>0.373675252845261</v>
      </c>
      <c r="AZ66" s="0" t="n">
        <f aca="false">STDEVP(AR66:AU66)</f>
        <v>0.37882021625379</v>
      </c>
      <c r="BA66" s="0" t="n">
        <f aca="false">AV66*((1-IFERROR(CORREL(AB66:AE66,AF66:AI66),0))+(1-IFERROR(CORREL(AB66:AE66,AJ66:AM66),0))+(1-IFERROR(CORREL(AB66:AE66,AN66:AQ66),0))+(1-IFERROR(CORREL(AB66:AE66,AR66:AU66),0)))</f>
        <v>1.1065486898889</v>
      </c>
      <c r="BB66" s="0" t="n">
        <f aca="false">AW66*((1-IFERROR(CORREL(AF66:AI66,AB66:AE66),0))+(1-IFERROR(CORREL(AF66:AI66,AJ66:AM66),0))+(1-IFERROR(CORREL(AF66:AI66,AN66:AQ66),0))+(1-IFERROR(CORREL(AF66:AI66,AR66:AU66),0)))</f>
        <v>2.77561176626209</v>
      </c>
      <c r="BC66" s="0" t="n">
        <f aca="false">AX66*((1-IFERROR(CORREL(AJ66:AM66,AB66:AE66),0))+(1-IFERROR(CORREL(AJ66:AM66,AF66:AI66),0))+(1-IFERROR(CORREL(AJ66:AM66,AN66:AQ66),0))+(1-IFERROR(CORREL(AJ66:AM66,AR66:AU66),0)))</f>
        <v>1.0960972605675</v>
      </c>
      <c r="BD66" s="0" t="n">
        <f aca="false">AY66*((1-IFERROR(CORREL(AN66:AQ66,AB66:AE66),0))+(1-IFERROR(CORREL(AN66:AQ66,AF66:AI66),0))+(1-IFERROR(CORREL(AN66:AQ66,AJ66:AM66),0))+(1-IFERROR(CORREL(AN66:AQ66,AR66:AU66),0)))</f>
        <v>1.03636558834304</v>
      </c>
      <c r="BE66" s="0" t="n">
        <f aca="false">AZ66*((1-IFERROR(CORREL(AR66:AU66,AB66:AE66),0))+(1-IFERROR(CORREL(AR66:AU66,AF66:AI66),0))+(1-IFERROR(CORREL(AR66:AU66,AJ66:AM66),0))+(1-IFERROR(CORREL(AR66:AU66,AN66:AQ66),0)))</f>
        <v>1.14236050443373</v>
      </c>
      <c r="BF66" s="0" t="n">
        <f aca="false">IF(SUM(BA66:BE66)&gt;0,BA66/SUM(BA66:BE66),1/5)</f>
        <v>0.154611037183125</v>
      </c>
      <c r="BG66" s="0" t="n">
        <f aca="false">IF(SUM(BA66:BE66)&gt;0,BB66/SUM(BA66:BE66),1/5)</f>
        <v>0.387818645415916</v>
      </c>
      <c r="BH66" s="0" t="n">
        <f aca="false">IF(SUM(BA66:BE66)&gt;0,BC66/SUM(BA66:BE66),1/5)</f>
        <v>0.153150725185838</v>
      </c>
      <c r="BI66" s="0" t="n">
        <f aca="false">IF(SUM(BA66:BE66)&gt;0,BD66/SUM(BA66:BE66),1/5)</f>
        <v>0.144804797094563</v>
      </c>
      <c r="BJ66" s="0" t="n">
        <f aca="false">IF(SUM(BA66:BE66)&gt;0,BE66/SUM(BA66:BE66),1/5)</f>
        <v>0.159614795120558</v>
      </c>
      <c r="BK66" s="0" t="n">
        <f aca="false">BF66*AB66+BG66*AF66+BH66*AJ66+BI66*AN66+BJ66*AR66</f>
        <v>0.438178616687824</v>
      </c>
      <c r="BL66" s="0" t="n">
        <f aca="false">BF66*AC66+BG66*AG66+BH66*AK66+BI66*AO66+BJ66*AS66</f>
        <v>0.494205692434642</v>
      </c>
      <c r="BM66" s="0" t="n">
        <f aca="false">BF66*AD66+BG66*AH66+BH66*AL66+BI66*AP66+BJ66*AT66</f>
        <v>0.64628705973331</v>
      </c>
      <c r="BN66" s="0" t="n">
        <f aca="false">BF66*AE66+BG66*AI66+BH66*AM66+BI66*AQ66+BJ66*AU66</f>
        <v>0.612181354584085</v>
      </c>
      <c r="BO66" s="0" t="n">
        <f aca="false">RANK(BK66,$BK66:$BN66)</f>
        <v>4</v>
      </c>
      <c r="BP66" s="0" t="n">
        <f aca="false">RANK(BL66,$BK66:$BN66)</f>
        <v>3</v>
      </c>
      <c r="BQ66" s="0" t="n">
        <f aca="false">RANK(BM66,$BK66:$BN66)</f>
        <v>1</v>
      </c>
      <c r="BR66" s="0" t="n">
        <f aca="false">RANK(BN66,$BK66:$BN66)</f>
        <v>2</v>
      </c>
    </row>
    <row r="67" customFormat="false" ht="15" hidden="false" customHeight="false" outlineLevel="0" collapsed="false">
      <c r="A67" s="0" t="n">
        <v>44</v>
      </c>
      <c r="B67" s="0" t="n">
        <f aca="false">RANDBETWEEN(1,$B$5)</f>
        <v>6</v>
      </c>
      <c r="C67" s="0" t="n">
        <f aca="false">RANDBETWEEN(1,$B$5)</f>
        <v>1</v>
      </c>
      <c r="D67" s="0" t="n">
        <f aca="false">RANDBETWEEN(1,$B$5)</f>
        <v>2</v>
      </c>
      <c r="E67" s="0" t="n">
        <f aca="false">RANDBETWEEN(1,$B$5)</f>
        <v>6</v>
      </c>
      <c r="F67" s="0" t="n">
        <f aca="false">RANDBETWEEN(1,$B$5)</f>
        <v>1</v>
      </c>
      <c r="G67" s="0" t="n">
        <f aca="false">RANDBETWEEN(1,$B$5)</f>
        <v>2</v>
      </c>
      <c r="H67" s="0" t="n">
        <f aca="true">NORMINV(RAND(),$B$8,$B$13)</f>
        <v>52.0144364171349</v>
      </c>
      <c r="I67" s="0" t="n">
        <f aca="true">NORMINV(RAND(),$C$8,$C$13)</f>
        <v>59.8000054376676</v>
      </c>
      <c r="J67" s="0" t="n">
        <f aca="true">NORMINV(RAND(),$D$8,$D$13)</f>
        <v>15.8081488967834</v>
      </c>
      <c r="K67" s="0" t="n">
        <f aca="true">NORMINV(RAND(),$E$8,$E$13)</f>
        <v>3.26501651670027</v>
      </c>
      <c r="L67" s="0" t="n">
        <f aca="true">NORMINV(RAND(),$B$9,$B$14)</f>
        <v>44.3611121394562</v>
      </c>
      <c r="M67" s="0" t="n">
        <f aca="true">NORMINV(RAND(),$C$9,$C$14)</f>
        <v>57.4887709916864</v>
      </c>
      <c r="N67" s="0" t="n">
        <f aca="true">NORMINV(RAND(),$D$9,$D$14)</f>
        <v>44.7065534480799</v>
      </c>
      <c r="O67" s="0" t="n">
        <f aca="true">NORMINV(RAND(),$E$9,$E$14)</f>
        <v>23.0624079534261</v>
      </c>
      <c r="P67" s="0" t="n">
        <f aca="true">NORMINV(RAND(),$B$10,$B$15)</f>
        <v>24.4194241702115</v>
      </c>
      <c r="Q67" s="0" t="n">
        <f aca="true">NORMINV(RAND(),$C$10,$C$15)</f>
        <v>29.0693899513123</v>
      </c>
      <c r="R67" s="0" t="n">
        <f aca="true">NORMINV(RAND(),$D$10,$D$15)</f>
        <v>10.1173087565396</v>
      </c>
      <c r="S67" s="0" t="n">
        <f aca="true">NORMINV(RAND(),$E$10,$E$15)</f>
        <v>3.93535879773947</v>
      </c>
      <c r="T67" s="0" t="n">
        <f aca="false">MEDIAN(INDEX(Avaliadores!$B$17:$B$22,$B67),INDEX(Avaliadores!$B$17:$B$22,$C67),INDEX(Avaliadores!$B$17:$B$22,$D67),INDEX(Avaliadores!$B$17:$B$22,$E67),INDEX(Avaliadores!$B$17:$B$22,$F67),INDEX(Avaliadores!$B$17:$B$22,$G67))</f>
        <v>2.04166666666667</v>
      </c>
      <c r="U67" s="0" t="n">
        <f aca="false">MEDIAN(INDEX(Avaliadores!$C$17:$C$22,$B67),INDEX(Avaliadores!$C$17:$C$22,$C67),INDEX(Avaliadores!$C$17:$C$22,$D67),INDEX(Avaliadores!$C$17:$C$22,$E67),INDEX(Avaliadores!$C$17:$C$22,$F67),INDEX(Avaliadores!$C$17:$C$22,$G67))</f>
        <v>5.04166666666667</v>
      </c>
      <c r="V67" s="0" t="n">
        <f aca="false">MEDIAN(INDEX(Avaliadores!$D$17:$D$22,$B67),INDEX(Avaliadores!$D$17:$D$22,$C67),INDEX(Avaliadores!$D$17:$D$22,$D67),INDEX(Avaliadores!$D$17:$D$22,$E67),INDEX(Avaliadores!$D$17:$D$22,$F67),INDEX(Avaliadores!$D$17:$D$22,$G67))</f>
        <v>6.04166666666667</v>
      </c>
      <c r="W67" s="0" t="n">
        <f aca="false">MEDIAN(INDEX(Avaliadores!$E$17:$E$22,$B67),INDEX(Avaliadores!$E$17:$E$22,$C67),INDEX(Avaliadores!$E$17:$E$22,$D67),INDEX(Avaliadores!$E$17:$E$22,$E67),INDEX(Avaliadores!$E$17:$E$22,$F67),INDEX(Avaliadores!$E$17:$E$22,$G67))</f>
        <v>6.04166666666667</v>
      </c>
      <c r="X67" s="0" t="n">
        <f aca="false">MEDIAN(INDEX(Avaliadores!$F$17:$F$22,$B67),INDEX(Avaliadores!$F$17:$F$22,$C67),INDEX(Avaliadores!$F$17:$F$22,$D67),INDEX(Avaliadores!$F$17:$F$22,$E67),INDEX(Avaliadores!$F$17:$F$22,$F67),INDEX(Avaliadores!$F$17:$F$22,$G67))</f>
        <v>2.04166666666667</v>
      </c>
      <c r="Y67" s="0" t="n">
        <f aca="false">MEDIAN(INDEX(Avaliadores!$G$17:$G$22,$B67),INDEX(Avaliadores!$G$17:$G$22,$C67),INDEX(Avaliadores!$G$17:$G$22,$D67),INDEX(Avaliadores!$G$17:$G$22,$E67),INDEX(Avaliadores!$G$17:$G$22,$F67),INDEX(Avaliadores!$G$17:$G$22,$G67))</f>
        <v>5.04166666666667</v>
      </c>
      <c r="Z67" s="0" t="n">
        <f aca="false">MEDIAN(INDEX(Avaliadores!$H$17:$H$22,$B67),INDEX(Avaliadores!$H$17:$H$22,$C67),INDEX(Avaliadores!$H$17:$H$22,$D67),INDEX(Avaliadores!$H$17:$H$22,$E67),INDEX(Avaliadores!$H$17:$H$22,$F67),INDEX(Avaliadores!$H$17:$H$22,$G67))</f>
        <v>4.04166666666667</v>
      </c>
      <c r="AA67" s="0" t="n">
        <f aca="false">MEDIAN(INDEX(Avaliadores!$I$17:$I$22,$B67),INDEX(Avaliadores!$I$17:$I$22,$C67),INDEX(Avaliadores!$I$17:$I$22,$D67),INDEX(Avaliadores!$I$17:$I$22,$E67),INDEX(Avaliadores!$I$17:$I$22,$F67),INDEX(Avaliadores!$I$17:$I$22,$G67))</f>
        <v>7.04166666666667</v>
      </c>
      <c r="AB67" s="0" t="n">
        <f aca="false">IF(MAX(H67:K67)=MIN(H67:K67),0,IF($B$17="custo",(MAX(H67:K67)-H67)/(MAX(H67:K67)-MIN(H67:K67)),(H67-MIN(H67:K67))/(MAX(H67:K67)-MIN(H67:K67))))</f>
        <v>0.137712400216731</v>
      </c>
      <c r="AC67" s="0" t="n">
        <f aca="false">IF(MAX(H67:K67)=MIN(H67:K67),0,IF($B$17="custo",(MAX(H67:K67)-I67)/(MAX(H67:K67)-MIN(H67:K67)),(I67-MIN(H67:K67))/(MAX(H67:K67)-MIN(H67:K67))))</f>
        <v>0</v>
      </c>
      <c r="AD67" s="0" t="n">
        <f aca="false">IF(MAX(H67:K67)=MIN(H67:K67),0,IF($B$17="custo",(MAX(H67:K67)-J67)/(MAX(H67:K67)-MIN(H67:K67)),(J67-MIN(H67:K67))/(MAX(H67:K67)-MIN(H67:K67))))</f>
        <v>0.778135051947782</v>
      </c>
      <c r="AE67" s="0" t="n">
        <f aca="false">IF(MAX(H67:K67)=MIN(H67:K67),0,IF($B$17="custo",(MAX(H67:K67)-K67)/(MAX(H67:K67)-MIN(H67:K67)),(K67-MIN(H67:K67))/(MAX(H67:K67)-MIN(H67:K67))))</f>
        <v>1</v>
      </c>
      <c r="AF67" s="0" t="n">
        <f aca="false">IF(MAX(L67:O67)=MIN(L67:O67),0,IF($C$17="custo",(MAX(L67:O67)-L67)/(MAX(L67:O67)-MIN(L67:O67)),(L67-MIN(L67:O67))/(MAX(L67:O67)-MIN(L67:O67))))</f>
        <v>0.618674245733114</v>
      </c>
      <c r="AG67" s="0" t="n">
        <f aca="false">IF(MAX(L67:O67)=MIN(L67:O67),0,IF($C$17="custo",(MAX(L67:O67)-M67)/(MAX(L67:O67)-MIN(L67:O67)),(M67-MIN(L67:O67))/(MAX(L67:O67)-MIN(L67:O67))))</f>
        <v>1</v>
      </c>
      <c r="AH67" s="0" t="n">
        <f aca="false">IF(MAX(L67:O67)=MIN(L67:O67),0,IF($C$17="custo",(MAX(L67:O67)-N67)/(MAX(L67:O67)-MIN(L67:O67)),(N67-MIN(L67:O67))/(MAX(L67:O67)-MIN(L67:O67))))</f>
        <v>0.628708454349337</v>
      </c>
      <c r="AI67" s="0" t="n">
        <f aca="false">IF(MAX(L67:O67)=MIN(L67:O67),0,IF($C$17="custo",(MAX(L67:O67)-O67)/(MAX(L67:O67)-MIN(L67:O67)),(O67-MIN(L67:O67))/(MAX(L67:O67)-MIN(L67:O67))))</f>
        <v>0</v>
      </c>
      <c r="AJ67" s="0" t="n">
        <f aca="false">IF(MAX(P67:S67)=MIN(P67:S67),0,IF($D$17="custo",(MAX(P67:S67)-P67)/(MAX(P67:S67)-MIN(P67:S67)),(P67-MIN(P67:S67))/(MAX(P67:S67)-MIN(P67:S67))))</f>
        <v>0.185006764441753</v>
      </c>
      <c r="AK67" s="0" t="n">
        <f aca="false">IF(MAX(P67:S67)=MIN(P67:S67),0,IF($D$17="custo",(MAX(P67:S67)-Q67)/(MAX(P67:S67)-MIN(P67:S67)),(Q67-MIN(P67:S67))/(MAX(P67:S67)-MIN(P67:S67))))</f>
        <v>0</v>
      </c>
      <c r="AL67" s="0" t="n">
        <f aca="false">IF(MAX(P67:S67)=MIN(P67:S67),0,IF($D$17="custo",(MAX(P67:S67)-R67)/(MAX(P67:S67)-MIN(P67:S67)),(R67-MIN(P67:S67))/(MAX(P67:S67)-MIN(P67:S67))))</f>
        <v>0.754040650263084</v>
      </c>
      <c r="AM67" s="0" t="n">
        <f aca="false">IF(MAX(P67:S67)=MIN(P67:S67),0,IF($D$17="custo",(MAX(P67:S67)-S67)/(MAX(P67:S67)-MIN(P67:S67)),(S67-MIN(P67:S67))/(MAX(P67:S67)-MIN(P67:S67))))</f>
        <v>1</v>
      </c>
      <c r="AN67" s="0" t="n">
        <f aca="false">IF(MAX(T67:W67)=MIN(T67:W67),0,IF($E$17="custo",(MAX(T67:W67)-T67)/(MAX(T67:W67)-MIN(T67:W67)),(T67-MIN(T67:W67))/(MAX(T67:W67)-MIN(T67:W67))))</f>
        <v>0</v>
      </c>
      <c r="AO67" s="0" t="n">
        <f aca="false">IF(MAX(T67:W67)=MIN(T67:W67),0,IF($E$17="custo",(MAX(T67:W67)-U67)/(MAX(T67:W67)-MIN(T67:W67)),(U67-MIN(T67:W67))/(MAX(T67:W67)-MIN(T67:W67))))</f>
        <v>0.75</v>
      </c>
      <c r="AP67" s="0" t="n">
        <f aca="false">IF(MAX(T67:W67)=MIN(T67:W67),0,IF($E$17="custo",(MAX(T67:W67)-V67)/(MAX(T67:W67)-MIN(T67:W67)),(V67-MIN(T67:W67))/(MAX(T67:W67)-MIN(T67:W67))))</f>
        <v>1</v>
      </c>
      <c r="AQ67" s="0" t="n">
        <f aca="false">IF(MAX(T67:W67)=MIN(T67:W67),0,IF($E$17="custo",(MAX(T67:W67)-W67)/(MAX(T67:W67)-MIN(T67:W67)),(W67-MIN(T67:W67))/(MAX(T67:W67)-MIN(T67:W67))))</f>
        <v>1</v>
      </c>
      <c r="AR67" s="0" t="n">
        <f aca="false">IF(MAX(X67:AA67)=MIN(X67:AA67),0,IF($F$17="custo",(MAX(X67:AA67)-X67)/(MAX(X67:AA67)-MIN(X67:AA67)),(X67-MIN(X67:AA67))/(MAX(X67:AA67)-MIN(X67:AA67))))</f>
        <v>0</v>
      </c>
      <c r="AS67" s="0" t="n">
        <f aca="false">IF(MAX(X67:AA67)=MIN(X67:AA67),0,IF($F$17="custo",(MAX(X67:AA67)-Y67)/(MAX(X67:AA67)-MIN(X67:AA67)),(Y67-MIN(X67:AA67))/(MAX(X67:AA67)-MIN(X67:AA67))))</f>
        <v>0.6</v>
      </c>
      <c r="AT67" s="0" t="n">
        <f aca="false">IF(MAX(X67:AA67)=MIN(X67:AA67),0,IF($F$17="custo",(MAX(X67:AA67)-Z67)/(MAX(X67:AA67)-MIN(X67:AA67)),(Z67-MIN(X67:AA67))/(MAX(X67:AA67)-MIN(X67:AA67))))</f>
        <v>0.4</v>
      </c>
      <c r="AU67" s="0" t="n">
        <f aca="false">IF(MAX(X67:AA67)=MIN(X67:AA67),0,IF($F$17="custo",(MAX(X67:AA67)-AA67)/(MAX(X67:AA67)-MIN(X67:AA67)),(AA67-MIN(X67:AA67))/(MAX(X67:AA67)-MIN(X67:AA67))))</f>
        <v>1</v>
      </c>
      <c r="AV67" s="0" t="n">
        <f aca="false">STDEVP(AB67:AE67)</f>
        <v>0.420369182758417</v>
      </c>
      <c r="AW67" s="0" t="n">
        <f aca="false">STDEVP(AF67:AI67)</f>
        <v>0.358939372577842</v>
      </c>
      <c r="AX67" s="0" t="n">
        <f aca="false">STDEVP(AJ67:AM67)</f>
        <v>0.407071426785276</v>
      </c>
      <c r="AY67" s="0" t="n">
        <f aca="false">STDEVP(AN67:AQ67)</f>
        <v>0.409839907768875</v>
      </c>
      <c r="AZ67" s="0" t="n">
        <f aca="false">STDEVP(AR67:AU67)</f>
        <v>0.360555127546399</v>
      </c>
      <c r="BA67" s="0" t="n">
        <f aca="false">AV67*((1-IFERROR(CORREL(AB67:AE67,AF67:AI67),0))+(1-IFERROR(CORREL(AB67:AE67,AJ67:AM67),0))+(1-IFERROR(CORREL(AB67:AE67,AN67:AQ67),0))+(1-IFERROR(CORREL(AB67:AE67,AR67:AU67),0)))</f>
        <v>1.08515767466694</v>
      </c>
      <c r="BB67" s="0" t="n">
        <f aca="false">AW67*((1-IFERROR(CORREL(AF67:AI67,AB67:AE67),0))+(1-IFERROR(CORREL(AF67:AI67,AJ67:AM67),0))+(1-IFERROR(CORREL(AF67:AI67,AN67:AQ67),0))+(1-IFERROR(CORREL(AF67:AI67,AR67:AU67),0)))</f>
        <v>2.33215796051653</v>
      </c>
      <c r="BC67" s="0" t="n">
        <f aca="false">AX67*((1-IFERROR(CORREL(AJ67:AM67,AB67:AE67),0))+(1-IFERROR(CORREL(AJ67:AM67,AF67:AI67),0))+(1-IFERROR(CORREL(AJ67:AM67,AN67:AQ67),0))+(1-IFERROR(CORREL(AJ67:AM67,AR67:AU67),0)))</f>
        <v>1.08364789827762</v>
      </c>
      <c r="BD67" s="0" t="n">
        <f aca="false">AY67*((1-IFERROR(CORREL(AN67:AQ67,AB67:AE67),0))+(1-IFERROR(CORREL(AN67:AQ67,AF67:AI67),0))+(1-IFERROR(CORREL(AN67:AQ67,AJ67:AM67),0))+(1-IFERROR(CORREL(AN67:AQ67,AR67:AU67),0)))</f>
        <v>0.893202045358057</v>
      </c>
      <c r="BE67" s="0" t="n">
        <f aca="false">AZ67*((1-IFERROR(CORREL(AR67:AU67,AB67:AE67),0))+(1-IFERROR(CORREL(AR67:AU67,AF67:AI67),0))+(1-IFERROR(CORREL(AR67:AU67,AJ67:AM67),0))+(1-IFERROR(CORREL(AR67:AU67,AN67:AQ67),0)))</f>
        <v>0.927981904195166</v>
      </c>
      <c r="BF67" s="0" t="n">
        <f aca="false">IF(SUM(BA67:BE67)&gt;0,BA67/SUM(BA67:BE67),1/5)</f>
        <v>0.171643840575126</v>
      </c>
      <c r="BG67" s="0" t="n">
        <f aca="false">IF(SUM(BA67:BE67)&gt;0,BB67/SUM(BA67:BE67),1/5)</f>
        <v>0.368886990817966</v>
      </c>
      <c r="BH67" s="0" t="n">
        <f aca="false">IF(SUM(BA67:BE67)&gt;0,BC67/SUM(BA67:BE67),1/5)</f>
        <v>0.171405033050724</v>
      </c>
      <c r="BI67" s="0" t="n">
        <f aca="false">IF(SUM(BA67:BE67)&gt;0,BD67/SUM(BA67:BE67),1/5)</f>
        <v>0.141281431310772</v>
      </c>
      <c r="BJ67" s="0" t="n">
        <f aca="false">IF(SUM(BA67:BE67)&gt;0,BE67/SUM(BA67:BE67),1/5)</f>
        <v>0.146782704245412</v>
      </c>
      <c r="BK67" s="0" t="n">
        <f aca="false">BF67*AB67+BG67*AF67+BH67*AJ67+BI67*AN67+BJ67*AR67</f>
        <v>0.283569456646828</v>
      </c>
      <c r="BL67" s="0" t="n">
        <f aca="false">BF67*AC67+BG67*AG67+BH67*AK67+BI67*AO67+BJ67*AS67</f>
        <v>0.562917686848293</v>
      </c>
      <c r="BM67" s="0" t="n">
        <f aca="false">BF67*AD67+BG67*AH67+BH67*AL67+BI67*AP67+BJ67*AT67</f>
        <v>0.694725334218054</v>
      </c>
      <c r="BN67" s="0" t="n">
        <f aca="false">BF67*AE67+BG67*AI67+BH67*AM67+BI67*AQ67+BJ67*AU67</f>
        <v>0.631113009182034</v>
      </c>
      <c r="BO67" s="0" t="n">
        <f aca="false">RANK(BK67,$BK67:$BN67)</f>
        <v>4</v>
      </c>
      <c r="BP67" s="0" t="n">
        <f aca="false">RANK(BL67,$BK67:$BN67)</f>
        <v>3</v>
      </c>
      <c r="BQ67" s="0" t="n">
        <f aca="false">RANK(BM67,$BK67:$BN67)</f>
        <v>1</v>
      </c>
      <c r="BR67" s="0" t="n">
        <f aca="false">RANK(BN67,$BK67:$BN67)</f>
        <v>2</v>
      </c>
    </row>
    <row r="68" customFormat="false" ht="15" hidden="false" customHeight="false" outlineLevel="0" collapsed="false">
      <c r="A68" s="0" t="n">
        <v>45</v>
      </c>
      <c r="B68" s="0" t="n">
        <f aca="false">RANDBETWEEN(1,$B$5)</f>
        <v>5</v>
      </c>
      <c r="C68" s="0" t="n">
        <f aca="false">RANDBETWEEN(1,$B$5)</f>
        <v>5</v>
      </c>
      <c r="D68" s="0" t="n">
        <f aca="false">RANDBETWEEN(1,$B$5)</f>
        <v>3</v>
      </c>
      <c r="E68" s="0" t="n">
        <f aca="false">RANDBETWEEN(1,$B$5)</f>
        <v>5</v>
      </c>
      <c r="F68" s="0" t="n">
        <f aca="false">RANDBETWEEN(1,$B$5)</f>
        <v>6</v>
      </c>
      <c r="G68" s="0" t="n">
        <f aca="false">RANDBETWEEN(1,$B$5)</f>
        <v>6</v>
      </c>
      <c r="H68" s="0" t="n">
        <f aca="true">NORMINV(RAND(),$B$8,$B$13)</f>
        <v>43.095779588727</v>
      </c>
      <c r="I68" s="0" t="n">
        <f aca="true">NORMINV(RAND(),$C$8,$C$13)</f>
        <v>58.7245864952932</v>
      </c>
      <c r="J68" s="0" t="n">
        <f aca="true">NORMINV(RAND(),$D$8,$D$13)</f>
        <v>12.0329590023672</v>
      </c>
      <c r="K68" s="0" t="n">
        <f aca="true">NORMINV(RAND(),$E$8,$E$13)</f>
        <v>2.96144216253433</v>
      </c>
      <c r="L68" s="0" t="n">
        <f aca="true">NORMINV(RAND(),$B$9,$B$14)</f>
        <v>38.0745863032987</v>
      </c>
      <c r="M68" s="0" t="n">
        <f aca="true">NORMINV(RAND(),$C$9,$C$14)</f>
        <v>57.859047562962</v>
      </c>
      <c r="N68" s="0" t="n">
        <f aca="true">NORMINV(RAND(),$D$9,$D$14)</f>
        <v>39.3777083498959</v>
      </c>
      <c r="O68" s="0" t="n">
        <f aca="true">NORMINV(RAND(),$E$9,$E$14)</f>
        <v>22.7173492214928</v>
      </c>
      <c r="P68" s="0" t="n">
        <f aca="true">NORMINV(RAND(),$B$10,$B$15)</f>
        <v>26.0292312073703</v>
      </c>
      <c r="Q68" s="0" t="n">
        <f aca="true">NORMINV(RAND(),$C$10,$C$15)</f>
        <v>25.3870305086314</v>
      </c>
      <c r="R68" s="0" t="n">
        <f aca="true">NORMINV(RAND(),$D$10,$D$15)</f>
        <v>9.93395284194724</v>
      </c>
      <c r="S68" s="0" t="n">
        <f aca="true">NORMINV(RAND(),$E$10,$E$15)</f>
        <v>4.06276621984965</v>
      </c>
      <c r="T68" s="0" t="n">
        <f aca="false">MEDIAN(INDEX(Avaliadores!$B$17:$B$22,$B68),INDEX(Avaliadores!$B$17:$B$22,$C68),INDEX(Avaliadores!$B$17:$B$22,$D68),INDEX(Avaliadores!$B$17:$B$22,$E68),INDEX(Avaliadores!$B$17:$B$22,$F68),INDEX(Avaliadores!$B$17:$B$22,$G68))</f>
        <v>2.54166666666667</v>
      </c>
      <c r="U68" s="0" t="n">
        <f aca="false">MEDIAN(INDEX(Avaliadores!$C$17:$C$22,$B68),INDEX(Avaliadores!$C$17:$C$22,$C68),INDEX(Avaliadores!$C$17:$C$22,$D68),INDEX(Avaliadores!$C$17:$C$22,$E68),INDEX(Avaliadores!$C$17:$C$22,$F68),INDEX(Avaliadores!$C$17:$C$22,$G68))</f>
        <v>5.54166666666667</v>
      </c>
      <c r="V68" s="0" t="n">
        <f aca="false">MEDIAN(INDEX(Avaliadores!$D$17:$D$22,$B68),INDEX(Avaliadores!$D$17:$D$22,$C68),INDEX(Avaliadores!$D$17:$D$22,$D68),INDEX(Avaliadores!$D$17:$D$22,$E68),INDEX(Avaliadores!$D$17:$D$22,$F68),INDEX(Avaliadores!$D$17:$D$22,$G68))</f>
        <v>5.54166666666667</v>
      </c>
      <c r="W68" s="0" t="n">
        <f aca="false">MEDIAN(INDEX(Avaliadores!$E$17:$E$22,$B68),INDEX(Avaliadores!$E$17:$E$22,$C68),INDEX(Avaliadores!$E$17:$E$22,$D68),INDEX(Avaliadores!$E$17:$E$22,$E68),INDEX(Avaliadores!$E$17:$E$22,$F68),INDEX(Avaliadores!$E$17:$E$22,$G68))</f>
        <v>6.79166666666667</v>
      </c>
      <c r="X68" s="0" t="n">
        <f aca="false">MEDIAN(INDEX(Avaliadores!$F$17:$F$22,$B68),INDEX(Avaliadores!$F$17:$F$22,$C68),INDEX(Avaliadores!$F$17:$F$22,$D68),INDEX(Avaliadores!$F$17:$F$22,$E68),INDEX(Avaliadores!$F$17:$F$22,$F68),INDEX(Avaliadores!$F$17:$F$22,$G68))</f>
        <v>2.66666666666667</v>
      </c>
      <c r="Y68" s="0" t="n">
        <f aca="false">MEDIAN(INDEX(Avaliadores!$G$17:$G$22,$B68),INDEX(Avaliadores!$G$17:$G$22,$C68),INDEX(Avaliadores!$G$17:$G$22,$D68),INDEX(Avaliadores!$G$17:$G$22,$E68),INDEX(Avaliadores!$G$17:$G$22,$F68),INDEX(Avaliadores!$G$17:$G$22,$G68))</f>
        <v>4.79166666666667</v>
      </c>
      <c r="Z68" s="0" t="n">
        <f aca="false">MEDIAN(INDEX(Avaliadores!$H$17:$H$22,$B68),INDEX(Avaliadores!$H$17:$H$22,$C68),INDEX(Avaliadores!$H$17:$H$22,$D68),INDEX(Avaliadores!$H$17:$H$22,$E68),INDEX(Avaliadores!$H$17:$H$22,$F68),INDEX(Avaliadores!$H$17:$H$22,$G68))</f>
        <v>3.66666666666667</v>
      </c>
      <c r="AA68" s="0" t="n">
        <f aca="false">MEDIAN(INDEX(Avaliadores!$I$17:$I$22,$B68),INDEX(Avaliadores!$I$17:$I$22,$C68),INDEX(Avaliadores!$I$17:$I$22,$D68),INDEX(Avaliadores!$I$17:$I$22,$E68),INDEX(Avaliadores!$I$17:$I$22,$F68),INDEX(Avaliadores!$I$17:$I$22,$G68))</f>
        <v>6.66666666666667</v>
      </c>
      <c r="AB68" s="0" t="n">
        <f aca="false">IF(MAX(H68:K68)=MIN(H68:K68),0,IF($B$17="custo",(MAX(H68:K68)-H68)/(MAX(H68:K68)-MIN(H68:K68)),(H68-MIN(H68:K68))/(MAX(H68:K68)-MIN(H68:K68))))</f>
        <v>0.280271263279264</v>
      </c>
      <c r="AC68" s="0" t="n">
        <f aca="false">IF(MAX(H68:K68)=MIN(H68:K68),0,IF($B$17="custo",(MAX(H68:K68)-I68)/(MAX(H68:K68)-MIN(H68:K68)),(I68-MIN(H68:K68))/(MAX(H68:K68)-MIN(H68:K68))))</f>
        <v>0</v>
      </c>
      <c r="AD68" s="0" t="n">
        <f aca="false">IF(MAX(H68:K68)=MIN(H68:K68),0,IF($B$17="custo",(MAX(H68:K68)-J68)/(MAX(H68:K68)-MIN(H68:K68)),(J68-MIN(H68:K68))/(MAX(H68:K68)-MIN(H68:K68))))</f>
        <v>0.837320564534527</v>
      </c>
      <c r="AE68" s="0" t="n">
        <f aca="false">IF(MAX(H68:K68)=MIN(H68:K68),0,IF($B$17="custo",(MAX(H68:K68)-K68)/(MAX(H68:K68)-MIN(H68:K68)),(K68-MIN(H68:K68))/(MAX(H68:K68)-MIN(H68:K68))))</f>
        <v>1</v>
      </c>
      <c r="AF68" s="0" t="n">
        <f aca="false">IF(MAX(L68:O68)=MIN(L68:O68),0,IF($C$17="custo",(MAX(L68:O68)-L68)/(MAX(L68:O68)-MIN(L68:O68)),(L68-MIN(L68:O68))/(MAX(L68:O68)-MIN(L68:O68))))</f>
        <v>0.437008961051931</v>
      </c>
      <c r="AG68" s="0" t="n">
        <f aca="false">IF(MAX(L68:O68)=MIN(L68:O68),0,IF($C$17="custo",(MAX(L68:O68)-M68)/(MAX(L68:O68)-MIN(L68:O68)),(M68-MIN(L68:O68))/(MAX(L68:O68)-MIN(L68:O68))))</f>
        <v>1</v>
      </c>
      <c r="AH68" s="0" t="n">
        <f aca="false">IF(MAX(L68:O68)=MIN(L68:O68),0,IF($C$17="custo",(MAX(L68:O68)-N68)/(MAX(L68:O68)-MIN(L68:O68)),(N68-MIN(L68:O68))/(MAX(L68:O68)-MIN(L68:O68))))</f>
        <v>0.47409089243541</v>
      </c>
      <c r="AI68" s="0" t="n">
        <f aca="false">IF(MAX(L68:O68)=MIN(L68:O68),0,IF($C$17="custo",(MAX(L68:O68)-O68)/(MAX(L68:O68)-MIN(L68:O68)),(O68-MIN(L68:O68))/(MAX(L68:O68)-MIN(L68:O68))))</f>
        <v>0</v>
      </c>
      <c r="AJ68" s="0" t="n">
        <f aca="false">IF(MAX(P68:S68)=MIN(P68:S68),0,IF($D$17="custo",(MAX(P68:S68)-P68)/(MAX(P68:S68)-MIN(P68:S68)),(P68-MIN(P68:S68))/(MAX(P68:S68)-MIN(P68:S68))))</f>
        <v>0</v>
      </c>
      <c r="AK68" s="0" t="n">
        <f aca="false">IF(MAX(P68:S68)=MIN(P68:S68),0,IF($D$17="custo",(MAX(P68:S68)-Q68)/(MAX(P68:S68)-MIN(P68:S68)),(Q68-MIN(P68:S68))/(MAX(P68:S68)-MIN(P68:S68))))</f>
        <v>0.0292355050803037</v>
      </c>
      <c r="AL68" s="0" t="n">
        <f aca="false">IF(MAX(P68:S68)=MIN(P68:S68),0,IF($D$17="custo",(MAX(P68:S68)-R68)/(MAX(P68:S68)-MIN(P68:S68)),(R68-MIN(P68:S68))/(MAX(P68:S68)-MIN(P68:S68))))</f>
        <v>0.732720461602126</v>
      </c>
      <c r="AM68" s="0" t="n">
        <f aca="false">IF(MAX(P68:S68)=MIN(P68:S68),0,IF($D$17="custo",(MAX(P68:S68)-S68)/(MAX(P68:S68)-MIN(P68:S68)),(S68-MIN(P68:S68))/(MAX(P68:S68)-MIN(P68:S68))))</f>
        <v>1</v>
      </c>
      <c r="AN68" s="0" t="n">
        <f aca="false">IF(MAX(T68:W68)=MIN(T68:W68),0,IF($E$17="custo",(MAX(T68:W68)-T68)/(MAX(T68:W68)-MIN(T68:W68)),(T68-MIN(T68:W68))/(MAX(T68:W68)-MIN(T68:W68))))</f>
        <v>0</v>
      </c>
      <c r="AO68" s="0" t="n">
        <f aca="false">IF(MAX(T68:W68)=MIN(T68:W68),0,IF($E$17="custo",(MAX(T68:W68)-U68)/(MAX(T68:W68)-MIN(T68:W68)),(U68-MIN(T68:W68))/(MAX(T68:W68)-MIN(T68:W68))))</f>
        <v>0.705882352941177</v>
      </c>
      <c r="AP68" s="0" t="n">
        <f aca="false">IF(MAX(T68:W68)=MIN(T68:W68),0,IF($E$17="custo",(MAX(T68:W68)-V68)/(MAX(T68:W68)-MIN(T68:W68)),(V68-MIN(T68:W68))/(MAX(T68:W68)-MIN(T68:W68))))</f>
        <v>0.705882352941177</v>
      </c>
      <c r="AQ68" s="0" t="n">
        <f aca="false">IF(MAX(T68:W68)=MIN(T68:W68),0,IF($E$17="custo",(MAX(T68:W68)-W68)/(MAX(T68:W68)-MIN(T68:W68)),(W68-MIN(T68:W68))/(MAX(T68:W68)-MIN(T68:W68))))</f>
        <v>1</v>
      </c>
      <c r="AR68" s="0" t="n">
        <f aca="false">IF(MAX(X68:AA68)=MIN(X68:AA68),0,IF($F$17="custo",(MAX(X68:AA68)-X68)/(MAX(X68:AA68)-MIN(X68:AA68)),(X68-MIN(X68:AA68))/(MAX(X68:AA68)-MIN(X68:AA68))))</f>
        <v>0</v>
      </c>
      <c r="AS68" s="0" t="n">
        <f aca="false">IF(MAX(X68:AA68)=MIN(X68:AA68),0,IF($F$17="custo",(MAX(X68:AA68)-Y68)/(MAX(X68:AA68)-MIN(X68:AA68)),(Y68-MIN(X68:AA68))/(MAX(X68:AA68)-MIN(X68:AA68))))</f>
        <v>0.53125</v>
      </c>
      <c r="AT68" s="0" t="n">
        <f aca="false">IF(MAX(X68:AA68)=MIN(X68:AA68),0,IF($F$17="custo",(MAX(X68:AA68)-Z68)/(MAX(X68:AA68)-MIN(X68:AA68)),(Z68-MIN(X68:AA68))/(MAX(X68:AA68)-MIN(X68:AA68))))</f>
        <v>0.25</v>
      </c>
      <c r="AU68" s="0" t="n">
        <f aca="false">IF(MAX(X68:AA68)=MIN(X68:AA68),0,IF($F$17="custo",(MAX(X68:AA68)-AA68)/(MAX(X68:AA68)-MIN(X68:AA68)),(AA68-MIN(X68:AA68))/(MAX(X68:AA68)-MIN(X68:AA68))))</f>
        <v>1</v>
      </c>
      <c r="AV68" s="0" t="n">
        <f aca="false">STDEVP(AB68:AE68)</f>
        <v>0.405773619616479</v>
      </c>
      <c r="AW68" s="0" t="n">
        <f aca="false">STDEVP(AF68:AI68)</f>
        <v>0.35449377421545</v>
      </c>
      <c r="AX68" s="0" t="n">
        <f aca="false">STDEVP(AJ68:AM68)</f>
        <v>0.436351859877949</v>
      </c>
      <c r="AY68" s="0" t="n">
        <f aca="false">STDEVP(AN68:AQ68)</f>
        <v>0.36823482428085</v>
      </c>
      <c r="AZ68" s="0" t="n">
        <f aca="false">STDEVP(AR68:AU68)</f>
        <v>0.37131983244738</v>
      </c>
      <c r="BA68" s="0" t="n">
        <f aca="false">AV68*((1-IFERROR(CORREL(AB68:AE68,AF68:AI68),0))+(1-IFERROR(CORREL(AB68:AE68,AJ68:AM68),0))+(1-IFERROR(CORREL(AB68:AE68,AN68:AQ68),0))+(1-IFERROR(CORREL(AB68:AE68,AR68:AU68),0)))</f>
        <v>1.18756808873028</v>
      </c>
      <c r="BB68" s="0" t="n">
        <f aca="false">AW68*((1-IFERROR(CORREL(AF68:AI68,AB68:AE68),0))+(1-IFERROR(CORREL(AF68:AI68,AJ68:AM68),0))+(1-IFERROR(CORREL(AF68:AI68,AN68:AQ68),0))+(1-IFERROR(CORREL(AF68:AI68,AR68:AU68),0)))</f>
        <v>2.19917927362226</v>
      </c>
      <c r="BC68" s="0" t="n">
        <f aca="false">AX68*((1-IFERROR(CORREL(AJ68:AM68,AB68:AE68),0))+(1-IFERROR(CORREL(AJ68:AM68,AF68:AI68),0))+(1-IFERROR(CORREL(AJ68:AM68,AN68:AQ68),0))+(1-IFERROR(CORREL(AJ68:AM68,AR68:AU68),0)))</f>
        <v>1.05245611526273</v>
      </c>
      <c r="BD68" s="0" t="n">
        <f aca="false">AY68*((1-IFERROR(CORREL(AN68:AQ68,AB68:AE68),0))+(1-IFERROR(CORREL(AN68:AQ68,AF68:AI68),0))+(1-IFERROR(CORREL(AN68:AQ68,AJ68:AM68),0))+(1-IFERROR(CORREL(AN68:AQ68,AR68:AU68),0)))</f>
        <v>0.764221653191774</v>
      </c>
      <c r="BE68" s="0" t="n">
        <f aca="false">AZ68*((1-IFERROR(CORREL(AR68:AU68,AB68:AE68),0))+(1-IFERROR(CORREL(AR68:AU68,AF68:AI68),0))+(1-IFERROR(CORREL(AR68:AU68,AJ68:AM68),0))+(1-IFERROR(CORREL(AR68:AU68,AN68:AQ68),0)))</f>
        <v>0.90170794203948</v>
      </c>
      <c r="BF68" s="0" t="n">
        <f aca="false">IF(SUM(BA68:BE68)&gt;0,BA68/SUM(BA68:BE68),1/5)</f>
        <v>0.194519607445113</v>
      </c>
      <c r="BG68" s="0" t="n">
        <f aca="false">IF(SUM(BA68:BE68)&gt;0,BB68/SUM(BA68:BE68),1/5)</f>
        <v>0.360218073444366</v>
      </c>
      <c r="BH68" s="0" t="n">
        <f aca="false">IF(SUM(BA68:BE68)&gt;0,BC68/SUM(BA68:BE68),1/5)</f>
        <v>0.172388726454413</v>
      </c>
      <c r="BI68" s="0" t="n">
        <f aca="false">IF(SUM(BA68:BE68)&gt;0,BD68/SUM(BA68:BE68),1/5)</f>
        <v>0.12517690344716</v>
      </c>
      <c r="BJ68" s="0" t="n">
        <f aca="false">IF(SUM(BA68:BE68)&gt;0,BE68/SUM(BA68:BE68),1/5)</f>
        <v>0.147696689208948</v>
      </c>
      <c r="BK68" s="0" t="n">
        <f aca="false">BF68*AB68+BG68*AF68+BH68*AJ68+BI68*AN68+BJ68*AR68</f>
        <v>0.211936782139279</v>
      </c>
      <c r="BL68" s="0" t="n">
        <f aca="false">BF68*AC68+BG68*AG68+BH68*AK68+BI68*AO68+BJ68*AS68</f>
        <v>0.532081978213837</v>
      </c>
      <c r="BM68" s="0" t="n">
        <f aca="false">BF68*AD68+BG68*AH68+BH68*AL68+BI68*AP68+BJ68*AT68</f>
        <v>0.585248462093669</v>
      </c>
      <c r="BN68" s="0" t="n">
        <f aca="false">BF68*AE68+BG68*AI68+BH68*AM68+BI68*AQ68+BJ68*AU68</f>
        <v>0.639781926555634</v>
      </c>
      <c r="BO68" s="0" t="n">
        <f aca="false">RANK(BK68,$BK68:$BN68)</f>
        <v>4</v>
      </c>
      <c r="BP68" s="0" t="n">
        <f aca="false">RANK(BL68,$BK68:$BN68)</f>
        <v>3</v>
      </c>
      <c r="BQ68" s="0" t="n">
        <f aca="false">RANK(BM68,$BK68:$BN68)</f>
        <v>2</v>
      </c>
      <c r="BR68" s="0" t="n">
        <f aca="false">RANK(BN68,$BK68:$BN68)</f>
        <v>1</v>
      </c>
    </row>
    <row r="69" customFormat="false" ht="15" hidden="false" customHeight="false" outlineLevel="0" collapsed="false">
      <c r="A69" s="0" t="n">
        <v>46</v>
      </c>
      <c r="B69" s="0" t="n">
        <f aca="false">RANDBETWEEN(1,$B$5)</f>
        <v>2</v>
      </c>
      <c r="C69" s="0" t="n">
        <f aca="false">RANDBETWEEN(1,$B$5)</f>
        <v>5</v>
      </c>
      <c r="D69" s="0" t="n">
        <f aca="false">RANDBETWEEN(1,$B$5)</f>
        <v>5</v>
      </c>
      <c r="E69" s="0" t="n">
        <f aca="false">RANDBETWEEN(1,$B$5)</f>
        <v>4</v>
      </c>
      <c r="F69" s="0" t="n">
        <f aca="false">RANDBETWEEN(1,$B$5)</f>
        <v>3</v>
      </c>
      <c r="G69" s="0" t="n">
        <f aca="false">RANDBETWEEN(1,$B$5)</f>
        <v>1</v>
      </c>
      <c r="H69" s="0" t="n">
        <f aca="true">NORMINV(RAND(),$B$8,$B$13)</f>
        <v>42.519181184151</v>
      </c>
      <c r="I69" s="0" t="n">
        <f aca="true">NORMINV(RAND(),$C$8,$C$13)</f>
        <v>67.709964003622</v>
      </c>
      <c r="J69" s="0" t="n">
        <f aca="true">NORMINV(RAND(),$D$8,$D$13)</f>
        <v>14.6227495522992</v>
      </c>
      <c r="K69" s="0" t="n">
        <f aca="true">NORMINV(RAND(),$E$8,$E$13)</f>
        <v>3.16267083001787</v>
      </c>
      <c r="L69" s="0" t="n">
        <f aca="true">NORMINV(RAND(),$B$9,$B$14)</f>
        <v>45.5832674730159</v>
      </c>
      <c r="M69" s="0" t="n">
        <f aca="true">NORMINV(RAND(),$C$9,$C$14)</f>
        <v>57.6542566874</v>
      </c>
      <c r="N69" s="0" t="n">
        <f aca="true">NORMINV(RAND(),$D$9,$D$14)</f>
        <v>53.4091298768003</v>
      </c>
      <c r="O69" s="0" t="n">
        <f aca="true">NORMINV(RAND(),$E$9,$E$14)</f>
        <v>24.6769510000292</v>
      </c>
      <c r="P69" s="0" t="n">
        <f aca="true">NORMINV(RAND(),$B$10,$B$15)</f>
        <v>24.3426611239565</v>
      </c>
      <c r="Q69" s="0" t="n">
        <f aca="true">NORMINV(RAND(),$C$10,$C$15)</f>
        <v>30.1815228320679</v>
      </c>
      <c r="R69" s="0" t="n">
        <f aca="true">NORMINV(RAND(),$D$10,$D$15)</f>
        <v>10.0773920302065</v>
      </c>
      <c r="S69" s="0" t="n">
        <f aca="true">NORMINV(RAND(),$E$10,$E$15)</f>
        <v>4.06850450363749</v>
      </c>
      <c r="T69" s="0" t="n">
        <f aca="false">MEDIAN(INDEX(Avaliadores!$B$17:$B$22,$B69),INDEX(Avaliadores!$B$17:$B$22,$C69),INDEX(Avaliadores!$B$17:$B$22,$D69),INDEX(Avaliadores!$B$17:$B$22,$E69),INDEX(Avaliadores!$B$17:$B$22,$F69),INDEX(Avaliadores!$B$17:$B$22,$G69))</f>
        <v>2.66666666666667</v>
      </c>
      <c r="U69" s="0" t="n">
        <f aca="false">MEDIAN(INDEX(Avaliadores!$C$17:$C$22,$B69),INDEX(Avaliadores!$C$17:$C$22,$C69),INDEX(Avaliadores!$C$17:$C$22,$D69),INDEX(Avaliadores!$C$17:$C$22,$E69),INDEX(Avaliadores!$C$17:$C$22,$F69),INDEX(Avaliadores!$C$17:$C$22,$G69))</f>
        <v>5.29166666666667</v>
      </c>
      <c r="V69" s="0" t="n">
        <f aca="false">MEDIAN(INDEX(Avaliadores!$D$17:$D$22,$B69),INDEX(Avaliadores!$D$17:$D$22,$C69),INDEX(Avaliadores!$D$17:$D$22,$D69),INDEX(Avaliadores!$D$17:$D$22,$E69),INDEX(Avaliadores!$D$17:$D$22,$F69),INDEX(Avaliadores!$D$17:$D$22,$G69))</f>
        <v>5.66666666666667</v>
      </c>
      <c r="W69" s="0" t="n">
        <f aca="false">MEDIAN(INDEX(Avaliadores!$E$17:$E$22,$B69),INDEX(Avaliadores!$E$17:$E$22,$C69),INDEX(Avaliadores!$E$17:$E$22,$D69),INDEX(Avaliadores!$E$17:$E$22,$E69),INDEX(Avaliadores!$E$17:$E$22,$F69),INDEX(Avaliadores!$E$17:$E$22,$G69))</f>
        <v>6.79166666666667</v>
      </c>
      <c r="X69" s="0" t="n">
        <f aca="false">MEDIAN(INDEX(Avaliadores!$F$17:$F$22,$B69),INDEX(Avaliadores!$F$17:$F$22,$C69),INDEX(Avaliadores!$F$17:$F$22,$D69),INDEX(Avaliadores!$F$17:$F$22,$E69),INDEX(Avaliadores!$F$17:$F$22,$F69),INDEX(Avaliadores!$F$17:$F$22,$G69))</f>
        <v>2.54166666666667</v>
      </c>
      <c r="Y69" s="0" t="n">
        <f aca="false">MEDIAN(INDEX(Avaliadores!$G$17:$G$22,$B69),INDEX(Avaliadores!$G$17:$G$22,$C69),INDEX(Avaliadores!$G$17:$G$22,$D69),INDEX(Avaliadores!$G$17:$G$22,$E69),INDEX(Avaliadores!$G$17:$G$22,$F69),INDEX(Avaliadores!$G$17:$G$22,$G69))</f>
        <v>4.79166666666667</v>
      </c>
      <c r="Z69" s="0" t="n">
        <f aca="false">MEDIAN(INDEX(Avaliadores!$H$17:$H$22,$B69),INDEX(Avaliadores!$H$17:$H$22,$C69),INDEX(Avaliadores!$H$17:$H$22,$D69),INDEX(Avaliadores!$H$17:$H$22,$E69),INDEX(Avaliadores!$H$17:$H$22,$F69),INDEX(Avaliadores!$H$17:$H$22,$G69))</f>
        <v>3.66666666666667</v>
      </c>
      <c r="AA69" s="0" t="n">
        <f aca="false">MEDIAN(INDEX(Avaliadores!$I$17:$I$22,$B69),INDEX(Avaliadores!$I$17:$I$22,$C69),INDEX(Avaliadores!$I$17:$I$22,$D69),INDEX(Avaliadores!$I$17:$I$22,$E69),INDEX(Avaliadores!$I$17:$I$22,$F69),INDEX(Avaliadores!$I$17:$I$22,$G69))</f>
        <v>6.54166666666667</v>
      </c>
      <c r="AB69" s="0" t="n">
        <f aca="false">IF(MAX(H69:K69)=MIN(H69:K69),0,IF($B$17="custo",(MAX(H69:K69)-H69)/(MAX(H69:K69)-MIN(H69:K69)),(H69-MIN(H69:K69))/(MAX(H69:K69)-MIN(H69:K69))))</f>
        <v>0.390268616713621</v>
      </c>
      <c r="AC69" s="0" t="n">
        <f aca="false">IF(MAX(H69:K69)=MIN(H69:K69),0,IF($B$17="custo",(MAX(H69:K69)-I69)/(MAX(H69:K69)-MIN(H69:K69)),(I69-MIN(H69:K69))/(MAX(H69:K69)-MIN(H69:K69))))</f>
        <v>0</v>
      </c>
      <c r="AD69" s="0" t="n">
        <f aca="false">IF(MAX(H69:K69)=MIN(H69:K69),0,IF($B$17="custo",(MAX(H69:K69)-J69)/(MAX(H69:K69)-MIN(H69:K69)),(J69-MIN(H69:K69))/(MAX(H69:K69)-MIN(H69:K69))))</f>
        <v>0.82245454210669</v>
      </c>
      <c r="AE69" s="0" t="n">
        <f aca="false">IF(MAX(H69:K69)=MIN(H69:K69),0,IF($B$17="custo",(MAX(H69:K69)-K69)/(MAX(H69:K69)-MIN(H69:K69)),(K69-MIN(H69:K69))/(MAX(H69:K69)-MIN(H69:K69))))</f>
        <v>1</v>
      </c>
      <c r="AF69" s="0" t="n">
        <f aca="false">IF(MAX(L69:O69)=MIN(L69:O69),0,IF($C$17="custo",(MAX(L69:O69)-L69)/(MAX(L69:O69)-MIN(L69:O69)),(L69-MIN(L69:O69))/(MAX(L69:O69)-MIN(L69:O69))))</f>
        <v>0.633960720477935</v>
      </c>
      <c r="AG69" s="0" t="n">
        <f aca="false">IF(MAX(L69:O69)=MIN(L69:O69),0,IF($C$17="custo",(MAX(L69:O69)-M69)/(MAX(L69:O69)-MIN(L69:O69)),(M69-MIN(L69:O69))/(MAX(L69:O69)-MIN(L69:O69))))</f>
        <v>1</v>
      </c>
      <c r="AH69" s="0" t="n">
        <f aca="false">IF(MAX(L69:O69)=MIN(L69:O69),0,IF($C$17="custo",(MAX(L69:O69)-N69)/(MAX(L69:O69)-MIN(L69:O69)),(N69-MIN(L69:O69))/(MAX(L69:O69)-MIN(L69:O69))))</f>
        <v>0.871271266038407</v>
      </c>
      <c r="AI69" s="0" t="n">
        <f aca="false">IF(MAX(L69:O69)=MIN(L69:O69),0,IF($C$17="custo",(MAX(L69:O69)-O69)/(MAX(L69:O69)-MIN(L69:O69)),(O69-MIN(L69:O69))/(MAX(L69:O69)-MIN(L69:O69))))</f>
        <v>0</v>
      </c>
      <c r="AJ69" s="0" t="n">
        <f aca="false">IF(MAX(P69:S69)=MIN(P69:S69),0,IF($D$17="custo",(MAX(P69:S69)-P69)/(MAX(P69:S69)-MIN(P69:S69)),(P69-MIN(P69:S69))/(MAX(P69:S69)-MIN(P69:S69))))</f>
        <v>0.223599648063448</v>
      </c>
      <c r="AK69" s="0" t="n">
        <f aca="false">IF(MAX(P69:S69)=MIN(P69:S69),0,IF($D$17="custo",(MAX(P69:S69)-Q69)/(MAX(P69:S69)-MIN(P69:S69)),(Q69-MIN(P69:S69))/(MAX(P69:S69)-MIN(P69:S69))))</f>
        <v>0</v>
      </c>
      <c r="AL69" s="0" t="n">
        <f aca="false">IF(MAX(P69:S69)=MIN(P69:S69),0,IF($D$17="custo",(MAX(P69:S69)-R69)/(MAX(P69:S69)-MIN(P69:S69)),(R69-MIN(P69:S69))/(MAX(P69:S69)-MIN(P69:S69))))</f>
        <v>0.769889200436595</v>
      </c>
      <c r="AM69" s="0" t="n">
        <f aca="false">IF(MAX(P69:S69)=MIN(P69:S69),0,IF($D$17="custo",(MAX(P69:S69)-S69)/(MAX(P69:S69)-MIN(P69:S69)),(S69-MIN(P69:S69))/(MAX(P69:S69)-MIN(P69:S69))))</f>
        <v>1</v>
      </c>
      <c r="AN69" s="0" t="n">
        <f aca="false">IF(MAX(T69:W69)=MIN(T69:W69),0,IF($E$17="custo",(MAX(T69:W69)-T69)/(MAX(T69:W69)-MIN(T69:W69)),(T69-MIN(T69:W69))/(MAX(T69:W69)-MIN(T69:W69))))</f>
        <v>0</v>
      </c>
      <c r="AO69" s="0" t="n">
        <f aca="false">IF(MAX(T69:W69)=MIN(T69:W69),0,IF($E$17="custo",(MAX(T69:W69)-U69)/(MAX(T69:W69)-MIN(T69:W69)),(U69-MIN(T69:W69))/(MAX(T69:W69)-MIN(T69:W69))))</f>
        <v>0.636363636363636</v>
      </c>
      <c r="AP69" s="0" t="n">
        <f aca="false">IF(MAX(T69:W69)=MIN(T69:W69),0,IF($E$17="custo",(MAX(T69:W69)-V69)/(MAX(T69:W69)-MIN(T69:W69)),(V69-MIN(T69:W69))/(MAX(T69:W69)-MIN(T69:W69))))</f>
        <v>0.727272727272727</v>
      </c>
      <c r="AQ69" s="0" t="n">
        <f aca="false">IF(MAX(T69:W69)=MIN(T69:W69),0,IF($E$17="custo",(MAX(T69:W69)-W69)/(MAX(T69:W69)-MIN(T69:W69)),(W69-MIN(T69:W69))/(MAX(T69:W69)-MIN(T69:W69))))</f>
        <v>1</v>
      </c>
      <c r="AR69" s="0" t="n">
        <f aca="false">IF(MAX(X69:AA69)=MIN(X69:AA69),0,IF($F$17="custo",(MAX(X69:AA69)-X69)/(MAX(X69:AA69)-MIN(X69:AA69)),(X69-MIN(X69:AA69))/(MAX(X69:AA69)-MIN(X69:AA69))))</f>
        <v>0</v>
      </c>
      <c r="AS69" s="0" t="n">
        <f aca="false">IF(MAX(X69:AA69)=MIN(X69:AA69),0,IF($F$17="custo",(MAX(X69:AA69)-Y69)/(MAX(X69:AA69)-MIN(X69:AA69)),(Y69-MIN(X69:AA69))/(MAX(X69:AA69)-MIN(X69:AA69))))</f>
        <v>0.5625</v>
      </c>
      <c r="AT69" s="0" t="n">
        <f aca="false">IF(MAX(X69:AA69)=MIN(X69:AA69),0,IF($F$17="custo",(MAX(X69:AA69)-Z69)/(MAX(X69:AA69)-MIN(X69:AA69)),(Z69-MIN(X69:AA69))/(MAX(X69:AA69)-MIN(X69:AA69))))</f>
        <v>0.28125</v>
      </c>
      <c r="AU69" s="0" t="n">
        <f aca="false">IF(MAX(X69:AA69)=MIN(X69:AA69),0,IF($F$17="custo",(MAX(X69:AA69)-AA69)/(MAX(X69:AA69)-MIN(X69:AA69)),(AA69-MIN(X69:AA69))/(MAX(X69:AA69)-MIN(X69:AA69))))</f>
        <v>1</v>
      </c>
      <c r="AV69" s="0" t="n">
        <f aca="false">STDEVP(AB69:AE69)</f>
        <v>0.388813940924369</v>
      </c>
      <c r="AW69" s="0" t="n">
        <f aca="false">STDEVP(AF69:AI69)</f>
        <v>0.384698904198763</v>
      </c>
      <c r="AX69" s="0" t="n">
        <f aca="false">STDEVP(AJ69:AM69)</f>
        <v>0.402873037162296</v>
      </c>
      <c r="AY69" s="0" t="n">
        <f aca="false">STDEVP(AN69:AQ69)</f>
        <v>0.366466261286298</v>
      </c>
      <c r="AZ69" s="0" t="n">
        <f aca="false">STDEVP(AR69:AU69)</f>
        <v>0.36934208292415</v>
      </c>
      <c r="BA69" s="0" t="n">
        <f aca="false">AV69*((1-IFERROR(CORREL(AB69:AE69,AF69:AI69),0))+(1-IFERROR(CORREL(AB69:AE69,AJ69:AM69),0))+(1-IFERROR(CORREL(AB69:AE69,AN69:AQ69),0))+(1-IFERROR(CORREL(AB69:AE69,AR69:AU69),0)))</f>
        <v>1.10473776318954</v>
      </c>
      <c r="BB69" s="0" t="n">
        <f aca="false">AW69*((1-IFERROR(CORREL(AF69:AI69,AB69:AE69),0))+(1-IFERROR(CORREL(AF69:AI69,AJ69:AM69),0))+(1-IFERROR(CORREL(AF69:AI69,AN69:AQ69),0))+(1-IFERROR(CORREL(AF69:AI69,AR69:AU69),0)))</f>
        <v>2.4591130343756</v>
      </c>
      <c r="BC69" s="0" t="n">
        <f aca="false">AX69*((1-IFERROR(CORREL(AJ69:AM69,AB69:AE69),0))+(1-IFERROR(CORREL(AJ69:AM69,AF69:AI69),0))+(1-IFERROR(CORREL(AJ69:AM69,AN69:AQ69),0))+(1-IFERROR(CORREL(AJ69:AM69,AR69:AU69),0)))</f>
        <v>1.03562048617105</v>
      </c>
      <c r="BD69" s="0" t="n">
        <f aca="false">AY69*((1-IFERROR(CORREL(AN69:AQ69,AB69:AE69),0))+(1-IFERROR(CORREL(AN69:AQ69,AF69:AI69),0))+(1-IFERROR(CORREL(AN69:AQ69,AJ69:AM69),0))+(1-IFERROR(CORREL(AN69:AQ69,AR69:AU69),0)))</f>
        <v>0.858505054161379</v>
      </c>
      <c r="BE69" s="0" t="n">
        <f aca="false">AZ69*((1-IFERROR(CORREL(AR69:AU69,AB69:AE69),0))+(1-IFERROR(CORREL(AR69:AU69,AF69:AI69),0))+(1-IFERROR(CORREL(AR69:AU69,AJ69:AM69),0))+(1-IFERROR(CORREL(AR69:AU69,AN69:AQ69),0)))</f>
        <v>1.05969399400803</v>
      </c>
      <c r="BF69" s="0" t="n">
        <f aca="false">IF(SUM(BA69:BE69)&gt;0,BA69/SUM(BA69:BE69),1/5)</f>
        <v>0.16949887105851</v>
      </c>
      <c r="BG69" s="0" t="n">
        <f aca="false">IF(SUM(BA69:BE69)&gt;0,BB69/SUM(BA69:BE69),1/5)</f>
        <v>0.377299389068152</v>
      </c>
      <c r="BH69" s="0" t="n">
        <f aca="false">IF(SUM(BA69:BE69)&gt;0,BC69/SUM(BA69:BE69),1/5)</f>
        <v>0.158894272559542</v>
      </c>
      <c r="BI69" s="0" t="n">
        <f aca="false">IF(SUM(BA69:BE69)&gt;0,BD69/SUM(BA69:BE69),1/5)</f>
        <v>0.131719619195648</v>
      </c>
      <c r="BJ69" s="0" t="n">
        <f aca="false">IF(SUM(BA69:BE69)&gt;0,BE69/SUM(BA69:BE69),1/5)</f>
        <v>0.162587848118149</v>
      </c>
      <c r="BK69" s="0" t="n">
        <f aca="false">BF69*AB69+BG69*AF69+BH69*AJ69+BI69*AN69+BJ69*AR69</f>
        <v>0.340871785895666</v>
      </c>
      <c r="BL69" s="0" t="n">
        <f aca="false">BF69*AC69+BG69*AG69+BH69*AK69+BI69*AO69+BJ69*AS69</f>
        <v>0.552576629486387</v>
      </c>
      <c r="BM69" s="0" t="n">
        <f aca="false">BF69*AD69+BG69*AH69+BH69*AL69+BI69*AP69+BJ69*AT69</f>
        <v>0.731990136198747</v>
      </c>
      <c r="BN69" s="0" t="n">
        <f aca="false">BF69*AE69+BG69*AI69+BH69*AM69+BI69*AQ69+BJ69*AU69</f>
        <v>0.622700610931848</v>
      </c>
      <c r="BO69" s="0" t="n">
        <f aca="false">RANK(BK69,$BK69:$BN69)</f>
        <v>4</v>
      </c>
      <c r="BP69" s="0" t="n">
        <f aca="false">RANK(BL69,$BK69:$BN69)</f>
        <v>3</v>
      </c>
      <c r="BQ69" s="0" t="n">
        <f aca="false">RANK(BM69,$BK69:$BN69)</f>
        <v>1</v>
      </c>
      <c r="BR69" s="0" t="n">
        <f aca="false">RANK(BN69,$BK69:$BN69)</f>
        <v>2</v>
      </c>
    </row>
    <row r="70" customFormat="false" ht="15" hidden="false" customHeight="false" outlineLevel="0" collapsed="false">
      <c r="A70" s="0" t="n">
        <v>47</v>
      </c>
      <c r="B70" s="0" t="n">
        <f aca="false">RANDBETWEEN(1,$B$5)</f>
        <v>5</v>
      </c>
      <c r="C70" s="0" t="n">
        <f aca="false">RANDBETWEEN(1,$B$5)</f>
        <v>3</v>
      </c>
      <c r="D70" s="0" t="n">
        <f aca="false">RANDBETWEEN(1,$B$5)</f>
        <v>5</v>
      </c>
      <c r="E70" s="0" t="n">
        <f aca="false">RANDBETWEEN(1,$B$5)</f>
        <v>2</v>
      </c>
      <c r="F70" s="0" t="n">
        <f aca="false">RANDBETWEEN(1,$B$5)</f>
        <v>5</v>
      </c>
      <c r="G70" s="0" t="n">
        <f aca="false">RANDBETWEEN(1,$B$5)</f>
        <v>2</v>
      </c>
      <c r="H70" s="0" t="n">
        <f aca="true">NORMINV(RAND(),$B$8,$B$13)</f>
        <v>49.9844445969845</v>
      </c>
      <c r="I70" s="0" t="n">
        <f aca="true">NORMINV(RAND(),$C$8,$C$13)</f>
        <v>54.7421793779596</v>
      </c>
      <c r="J70" s="0" t="n">
        <f aca="true">NORMINV(RAND(),$D$8,$D$13)</f>
        <v>14.3201912143312</v>
      </c>
      <c r="K70" s="0" t="n">
        <f aca="true">NORMINV(RAND(),$E$8,$E$13)</f>
        <v>2.7615990607321</v>
      </c>
      <c r="L70" s="0" t="n">
        <f aca="true">NORMINV(RAND(),$B$9,$B$14)</f>
        <v>49.1055918066368</v>
      </c>
      <c r="M70" s="0" t="n">
        <f aca="true">NORMINV(RAND(),$C$9,$C$14)</f>
        <v>50.1946486013995</v>
      </c>
      <c r="N70" s="0" t="n">
        <f aca="true">NORMINV(RAND(),$D$9,$D$14)</f>
        <v>49.4767289629614</v>
      </c>
      <c r="O70" s="0" t="n">
        <f aca="true">NORMINV(RAND(),$E$9,$E$14)</f>
        <v>25.6052882655843</v>
      </c>
      <c r="P70" s="0" t="n">
        <f aca="true">NORMINV(RAND(),$B$10,$B$15)</f>
        <v>23.0612857287402</v>
      </c>
      <c r="Q70" s="0" t="n">
        <f aca="true">NORMINV(RAND(),$C$10,$C$15)</f>
        <v>29.4633299794234</v>
      </c>
      <c r="R70" s="0" t="n">
        <f aca="true">NORMINV(RAND(),$D$10,$D$15)</f>
        <v>10.0294823035793</v>
      </c>
      <c r="S70" s="0" t="n">
        <f aca="true">NORMINV(RAND(),$E$10,$E$15)</f>
        <v>4.3878983369653</v>
      </c>
      <c r="T70" s="0" t="n">
        <f aca="false">MEDIAN(INDEX(Avaliadores!$B$17:$B$22,$B70),INDEX(Avaliadores!$B$17:$B$22,$C70),INDEX(Avaliadores!$B$17:$B$22,$D70),INDEX(Avaliadores!$B$17:$B$22,$E70),INDEX(Avaliadores!$B$17:$B$22,$F70),INDEX(Avaliadores!$B$17:$B$22,$G70))</f>
        <v>2.66666666666667</v>
      </c>
      <c r="U70" s="0" t="n">
        <f aca="false">MEDIAN(INDEX(Avaliadores!$C$17:$C$22,$B70),INDEX(Avaliadores!$C$17:$C$22,$C70),INDEX(Avaliadores!$C$17:$C$22,$D70),INDEX(Avaliadores!$C$17:$C$22,$E70),INDEX(Avaliadores!$C$17:$C$22,$F70),INDEX(Avaliadores!$C$17:$C$22,$G70))</f>
        <v>5.29166666666667</v>
      </c>
      <c r="V70" s="0" t="n">
        <f aca="false">MEDIAN(INDEX(Avaliadores!$D$17:$D$22,$B70),INDEX(Avaliadores!$D$17:$D$22,$C70),INDEX(Avaliadores!$D$17:$D$22,$D70),INDEX(Avaliadores!$D$17:$D$22,$E70),INDEX(Avaliadores!$D$17:$D$22,$F70),INDEX(Avaliadores!$D$17:$D$22,$G70))</f>
        <v>5.66666666666667</v>
      </c>
      <c r="W70" s="0" t="n">
        <f aca="false">MEDIAN(INDEX(Avaliadores!$E$17:$E$22,$B70),INDEX(Avaliadores!$E$17:$E$22,$C70),INDEX(Avaliadores!$E$17:$E$22,$D70),INDEX(Avaliadores!$E$17:$E$22,$E70),INDEX(Avaliadores!$E$17:$E$22,$F70),INDEX(Avaliadores!$E$17:$E$22,$G70))</f>
        <v>6.79166666666667</v>
      </c>
      <c r="X70" s="0" t="n">
        <f aca="false">MEDIAN(INDEX(Avaliadores!$F$17:$F$22,$B70),INDEX(Avaliadores!$F$17:$F$22,$C70),INDEX(Avaliadores!$F$17:$F$22,$D70),INDEX(Avaliadores!$F$17:$F$22,$E70),INDEX(Avaliadores!$F$17:$F$22,$F70),INDEX(Avaliadores!$F$17:$F$22,$G70))</f>
        <v>2.54166666666667</v>
      </c>
      <c r="Y70" s="0" t="n">
        <f aca="false">MEDIAN(INDEX(Avaliadores!$G$17:$G$22,$B70),INDEX(Avaliadores!$G$17:$G$22,$C70),INDEX(Avaliadores!$G$17:$G$22,$D70),INDEX(Avaliadores!$G$17:$G$22,$E70),INDEX(Avaliadores!$G$17:$G$22,$F70),INDEX(Avaliadores!$G$17:$G$22,$G70))</f>
        <v>5.16666666666667</v>
      </c>
      <c r="Z70" s="0" t="n">
        <f aca="false">MEDIAN(INDEX(Avaliadores!$H$17:$H$22,$B70),INDEX(Avaliadores!$H$17:$H$22,$C70),INDEX(Avaliadores!$H$17:$H$22,$D70),INDEX(Avaliadores!$H$17:$H$22,$E70),INDEX(Avaliadores!$H$17:$H$22,$F70),INDEX(Avaliadores!$H$17:$H$22,$G70))</f>
        <v>3.66666666666667</v>
      </c>
      <c r="AA70" s="0" t="n">
        <f aca="false">MEDIAN(INDEX(Avaliadores!$I$17:$I$22,$B70),INDEX(Avaliadores!$I$17:$I$22,$C70),INDEX(Avaliadores!$I$17:$I$22,$D70),INDEX(Avaliadores!$I$17:$I$22,$E70),INDEX(Avaliadores!$I$17:$I$22,$F70),INDEX(Avaliadores!$I$17:$I$22,$G70))</f>
        <v>6.54166666666667</v>
      </c>
      <c r="AB70" s="0" t="n">
        <f aca="false">IF(MAX(H70:K70)=MIN(H70:K70),0,IF($B$17="custo",(MAX(H70:K70)-H70)/(MAX(H70:K70)-MIN(H70:K70)),(H70-MIN(H70:K70))/(MAX(H70:K70)-MIN(H70:K70))))</f>
        <v>0.091529081667414</v>
      </c>
      <c r="AC70" s="0" t="n">
        <f aca="false">IF(MAX(H70:K70)=MIN(H70:K70),0,IF($B$17="custo",(MAX(H70:K70)-I70)/(MAX(H70:K70)-MIN(H70:K70)),(I70-MIN(H70:K70))/(MAX(H70:K70)-MIN(H70:K70))))</f>
        <v>0</v>
      </c>
      <c r="AD70" s="0" t="n">
        <f aca="false">IF(MAX(H70:K70)=MIN(H70:K70),0,IF($B$17="custo",(MAX(H70:K70)-J70)/(MAX(H70:K70)-MIN(H70:K70)),(J70-MIN(H70:K70))/(MAX(H70:K70)-MIN(H70:K70))))</f>
        <v>0.777636338743062</v>
      </c>
      <c r="AE70" s="0" t="n">
        <f aca="false">IF(MAX(H70:K70)=MIN(H70:K70),0,IF($B$17="custo",(MAX(H70:K70)-K70)/(MAX(H70:K70)-MIN(H70:K70)),(K70-MIN(H70:K70))/(MAX(H70:K70)-MIN(H70:K70))))</f>
        <v>1</v>
      </c>
      <c r="AF70" s="0" t="n">
        <f aca="false">IF(MAX(L70:O70)=MIN(L70:O70),0,IF($C$17="custo",(MAX(L70:O70)-L70)/(MAX(L70:O70)-MIN(L70:O70)),(L70-MIN(L70:O70))/(MAX(L70:O70)-MIN(L70:O70))))</f>
        <v>0.955710242971368</v>
      </c>
      <c r="AG70" s="0" t="n">
        <f aca="false">IF(MAX(L70:O70)=MIN(L70:O70),0,IF($C$17="custo",(MAX(L70:O70)-M70)/(MAX(L70:O70)-MIN(L70:O70)),(M70-MIN(L70:O70))/(MAX(L70:O70)-MIN(L70:O70))))</f>
        <v>1</v>
      </c>
      <c r="AH70" s="0" t="n">
        <f aca="false">IF(MAX(L70:O70)=MIN(L70:O70),0,IF($C$17="custo",(MAX(L70:O70)-N70)/(MAX(L70:O70)-MIN(L70:O70)),(N70-MIN(L70:O70))/(MAX(L70:O70)-MIN(L70:O70))))</f>
        <v>0.970803647242811</v>
      </c>
      <c r="AI70" s="0" t="n">
        <f aca="false">IF(MAX(L70:O70)=MIN(L70:O70),0,IF($C$17="custo",(MAX(L70:O70)-O70)/(MAX(L70:O70)-MIN(L70:O70)),(O70-MIN(L70:O70))/(MAX(L70:O70)-MIN(L70:O70))))</f>
        <v>0</v>
      </c>
      <c r="AJ70" s="0" t="n">
        <f aca="false">IF(MAX(P70:S70)=MIN(P70:S70),0,IF($D$17="custo",(MAX(P70:S70)-P70)/(MAX(P70:S70)-MIN(P70:S70)),(P70-MIN(P70:S70))/(MAX(P70:S70)-MIN(P70:S70))))</f>
        <v>0.255311427614397</v>
      </c>
      <c r="AK70" s="0" t="n">
        <f aca="false">IF(MAX(P70:S70)=MIN(P70:S70),0,IF($D$17="custo",(MAX(P70:S70)-Q70)/(MAX(P70:S70)-MIN(P70:S70)),(Q70-MIN(P70:S70))/(MAX(P70:S70)-MIN(P70:S70))))</f>
        <v>0</v>
      </c>
      <c r="AL70" s="0" t="n">
        <f aca="false">IF(MAX(P70:S70)=MIN(P70:S70),0,IF($D$17="custo",(MAX(P70:S70)-R70)/(MAX(P70:S70)-MIN(P70:S70)),(R70-MIN(P70:S70))/(MAX(P70:S70)-MIN(P70:S70))))</f>
        <v>0.775015479412063</v>
      </c>
      <c r="AM70" s="0" t="n">
        <f aca="false">IF(MAX(P70:S70)=MIN(P70:S70),0,IF($D$17="custo",(MAX(P70:S70)-S70)/(MAX(P70:S70)-MIN(P70:S70)),(S70-MIN(P70:S70))/(MAX(P70:S70)-MIN(P70:S70))))</f>
        <v>1</v>
      </c>
      <c r="AN70" s="0" t="n">
        <f aca="false">IF(MAX(T70:W70)=MIN(T70:W70),0,IF($E$17="custo",(MAX(T70:W70)-T70)/(MAX(T70:W70)-MIN(T70:W70)),(T70-MIN(T70:W70))/(MAX(T70:W70)-MIN(T70:W70))))</f>
        <v>0</v>
      </c>
      <c r="AO70" s="0" t="n">
        <f aca="false">IF(MAX(T70:W70)=MIN(T70:W70),0,IF($E$17="custo",(MAX(T70:W70)-U70)/(MAX(T70:W70)-MIN(T70:W70)),(U70-MIN(T70:W70))/(MAX(T70:W70)-MIN(T70:W70))))</f>
        <v>0.636363636363636</v>
      </c>
      <c r="AP70" s="0" t="n">
        <f aca="false">IF(MAX(T70:W70)=MIN(T70:W70),0,IF($E$17="custo",(MAX(T70:W70)-V70)/(MAX(T70:W70)-MIN(T70:W70)),(V70-MIN(T70:W70))/(MAX(T70:W70)-MIN(T70:W70))))</f>
        <v>0.727272727272727</v>
      </c>
      <c r="AQ70" s="0" t="n">
        <f aca="false">IF(MAX(T70:W70)=MIN(T70:W70),0,IF($E$17="custo",(MAX(T70:W70)-W70)/(MAX(T70:W70)-MIN(T70:W70)),(W70-MIN(T70:W70))/(MAX(T70:W70)-MIN(T70:W70))))</f>
        <v>1</v>
      </c>
      <c r="AR70" s="0" t="n">
        <f aca="false">IF(MAX(X70:AA70)=MIN(X70:AA70),0,IF($F$17="custo",(MAX(X70:AA70)-X70)/(MAX(X70:AA70)-MIN(X70:AA70)),(X70-MIN(X70:AA70))/(MAX(X70:AA70)-MIN(X70:AA70))))</f>
        <v>0</v>
      </c>
      <c r="AS70" s="0" t="n">
        <f aca="false">IF(MAX(X70:AA70)=MIN(X70:AA70),0,IF($F$17="custo",(MAX(X70:AA70)-Y70)/(MAX(X70:AA70)-MIN(X70:AA70)),(Y70-MIN(X70:AA70))/(MAX(X70:AA70)-MIN(X70:AA70))))</f>
        <v>0.65625</v>
      </c>
      <c r="AT70" s="0" t="n">
        <f aca="false">IF(MAX(X70:AA70)=MIN(X70:AA70),0,IF($F$17="custo",(MAX(X70:AA70)-Z70)/(MAX(X70:AA70)-MIN(X70:AA70)),(Z70-MIN(X70:AA70))/(MAX(X70:AA70)-MIN(X70:AA70))))</f>
        <v>0.28125</v>
      </c>
      <c r="AU70" s="0" t="n">
        <f aca="false">IF(MAX(X70:AA70)=MIN(X70:AA70),0,IF($F$17="custo",(MAX(X70:AA70)-AA70)/(MAX(X70:AA70)-MIN(X70:AA70)),(AA70-MIN(X70:AA70))/(MAX(X70:AA70)-MIN(X70:AA70))))</f>
        <v>1</v>
      </c>
      <c r="AV70" s="0" t="n">
        <f aca="false">STDEVP(AB70:AE70)</f>
        <v>0.430014827043797</v>
      </c>
      <c r="AW70" s="0" t="n">
        <f aca="false">STDEVP(AF70:AI70)</f>
        <v>0.422705838206726</v>
      </c>
      <c r="AX70" s="0" t="n">
        <f aca="false">STDEVP(AJ70:AM70)</f>
        <v>0.398521041179103</v>
      </c>
      <c r="AY70" s="0" t="n">
        <f aca="false">STDEVP(AN70:AQ70)</f>
        <v>0.366466261286298</v>
      </c>
      <c r="AZ70" s="0" t="n">
        <f aca="false">STDEVP(AR70:AU70)</f>
        <v>0.377918331951495</v>
      </c>
      <c r="BA70" s="0" t="n">
        <f aca="false">AV70*((1-IFERROR(CORREL(AB70:AE70,AF70:AI70),0))+(1-IFERROR(CORREL(AB70:AE70,AJ70:AM70),0))+(1-IFERROR(CORREL(AB70:AE70,AN70:AQ70),0))+(1-IFERROR(CORREL(AB70:AE70,AR70:AU70),0)))</f>
        <v>1.08395639163301</v>
      </c>
      <c r="BB70" s="0" t="n">
        <f aca="false">AW70*((1-IFERROR(CORREL(AF70:AI70,AB70:AE70),0))+(1-IFERROR(CORREL(AF70:AI70,AJ70:AM70),0))+(1-IFERROR(CORREL(AF70:AI70,AN70:AQ70),0))+(1-IFERROR(CORREL(AF70:AI70,AR70:AU70),0)))</f>
        <v>2.88983333149491</v>
      </c>
      <c r="BC70" s="0" t="n">
        <f aca="false">AX70*((1-IFERROR(CORREL(AJ70:AM70,AB70:AE70),0))+(1-IFERROR(CORREL(AJ70:AM70,AF70:AI70),0))+(1-IFERROR(CORREL(AJ70:AM70,AN70:AQ70),0))+(1-IFERROR(CORREL(AJ70:AM70,AR70:AU70),0)))</f>
        <v>1.08615797263656</v>
      </c>
      <c r="BD70" s="0" t="n">
        <f aca="false">AY70*((1-IFERROR(CORREL(AN70:AQ70,AB70:AE70),0))+(1-IFERROR(CORREL(AN70:AQ70,AF70:AI70),0))+(1-IFERROR(CORREL(AN70:AQ70,AJ70:AM70),0))+(1-IFERROR(CORREL(AN70:AQ70,AR70:AU70),0)))</f>
        <v>0.882635845569274</v>
      </c>
      <c r="BE70" s="0" t="n">
        <f aca="false">AZ70*((1-IFERROR(CORREL(AR70:AU70,AB70:AE70),0))+(1-IFERROR(CORREL(AR70:AU70,AF70:AI70),0))+(1-IFERROR(CORREL(AR70:AU70,AJ70:AM70),0))+(1-IFERROR(CORREL(AR70:AU70,AN70:AQ70),0)))</f>
        <v>1.14555022061212</v>
      </c>
      <c r="BF70" s="0" t="n">
        <f aca="false">IF(SUM(BA70:BE70)&gt;0,BA70/SUM(BA70:BE70),1/5)</f>
        <v>0.152925498874253</v>
      </c>
      <c r="BG70" s="0" t="n">
        <f aca="false">IF(SUM(BA70:BE70)&gt;0,BB70/SUM(BA70:BE70),1/5)</f>
        <v>0.407700168838458</v>
      </c>
      <c r="BH70" s="0" t="n">
        <f aca="false">IF(SUM(BA70:BE70)&gt;0,BC70/SUM(BA70:BE70),1/5)</f>
        <v>0.153236099813442</v>
      </c>
      <c r="BI70" s="0" t="n">
        <f aca="false">IF(SUM(BA70:BE70)&gt;0,BD70/SUM(BA70:BE70),1/5)</f>
        <v>0.124523023296751</v>
      </c>
      <c r="BJ70" s="0" t="n">
        <f aca="false">IF(SUM(BA70:BE70)&gt;0,BE70/SUM(BA70:BE70),1/5)</f>
        <v>0.161615209177096</v>
      </c>
      <c r="BK70" s="0" t="n">
        <f aca="false">BF70*AB70+BG70*AF70+BH70*AJ70+BI70*AN70+BJ70*AR70</f>
        <v>0.442763285300994</v>
      </c>
      <c r="BL70" s="0" t="n">
        <f aca="false">BF70*AC70+BG70*AG70+BH70*AK70+BI70*AO70+BJ70*AS70</f>
        <v>0.593002073777042</v>
      </c>
      <c r="BM70" s="0" t="n">
        <f aca="false">BF70*AD70+BG70*AH70+BH70*AL70+BI70*AP70+BJ70*AT70</f>
        <v>0.769494061637396</v>
      </c>
      <c r="BN70" s="0" t="n">
        <f aca="false">BF70*AE70+BG70*AI70+BH70*AM70+BI70*AQ70+BJ70*AU70</f>
        <v>0.592299831161542</v>
      </c>
      <c r="BO70" s="0" t="n">
        <f aca="false">RANK(BK70,$BK70:$BN70)</f>
        <v>4</v>
      </c>
      <c r="BP70" s="0" t="n">
        <f aca="false">RANK(BL70,$BK70:$BN70)</f>
        <v>2</v>
      </c>
      <c r="BQ70" s="0" t="n">
        <f aca="false">RANK(BM70,$BK70:$BN70)</f>
        <v>1</v>
      </c>
      <c r="BR70" s="0" t="n">
        <f aca="false">RANK(BN70,$BK70:$BN70)</f>
        <v>3</v>
      </c>
    </row>
    <row r="71" customFormat="false" ht="15" hidden="false" customHeight="false" outlineLevel="0" collapsed="false">
      <c r="A71" s="0" t="n">
        <v>48</v>
      </c>
      <c r="B71" s="0" t="n">
        <f aca="false">RANDBETWEEN(1,$B$5)</f>
        <v>4</v>
      </c>
      <c r="C71" s="0" t="n">
        <f aca="false">RANDBETWEEN(1,$B$5)</f>
        <v>5</v>
      </c>
      <c r="D71" s="0" t="n">
        <f aca="false">RANDBETWEEN(1,$B$5)</f>
        <v>6</v>
      </c>
      <c r="E71" s="0" t="n">
        <f aca="false">RANDBETWEEN(1,$B$5)</f>
        <v>1</v>
      </c>
      <c r="F71" s="0" t="n">
        <f aca="false">RANDBETWEEN(1,$B$5)</f>
        <v>5</v>
      </c>
      <c r="G71" s="0" t="n">
        <f aca="false">RANDBETWEEN(1,$B$5)</f>
        <v>4</v>
      </c>
      <c r="H71" s="0" t="n">
        <f aca="true">NORMINV(RAND(),$B$8,$B$13)</f>
        <v>43.5478514470277</v>
      </c>
      <c r="I71" s="0" t="n">
        <f aca="true">NORMINV(RAND(),$C$8,$C$13)</f>
        <v>70.0511138106867</v>
      </c>
      <c r="J71" s="0" t="n">
        <f aca="true">NORMINV(RAND(),$D$8,$D$13)</f>
        <v>13.6554458738618</v>
      </c>
      <c r="K71" s="0" t="n">
        <f aca="true">NORMINV(RAND(),$E$8,$E$13)</f>
        <v>2.78116607785789</v>
      </c>
      <c r="L71" s="0" t="n">
        <f aca="true">NORMINV(RAND(),$B$9,$B$14)</f>
        <v>45.5147541990612</v>
      </c>
      <c r="M71" s="0" t="n">
        <f aca="true">NORMINV(RAND(),$C$9,$C$14)</f>
        <v>58.4429391475587</v>
      </c>
      <c r="N71" s="0" t="n">
        <f aca="true">NORMINV(RAND(),$D$9,$D$14)</f>
        <v>37.0833291345118</v>
      </c>
      <c r="O71" s="0" t="n">
        <f aca="true">NORMINV(RAND(),$E$9,$E$14)</f>
        <v>26.6537112185216</v>
      </c>
      <c r="P71" s="0" t="n">
        <f aca="true">NORMINV(RAND(),$B$10,$B$15)</f>
        <v>25.9471181241777</v>
      </c>
      <c r="Q71" s="0" t="n">
        <f aca="true">NORMINV(RAND(),$C$10,$C$15)</f>
        <v>30.2415923901967</v>
      </c>
      <c r="R71" s="0" t="n">
        <f aca="true">NORMINV(RAND(),$D$10,$D$15)</f>
        <v>9.63738391332663</v>
      </c>
      <c r="S71" s="0" t="n">
        <f aca="true">NORMINV(RAND(),$E$10,$E$15)</f>
        <v>3.90182279220771</v>
      </c>
      <c r="T71" s="0" t="n">
        <f aca="false">MEDIAN(INDEX(Avaliadores!$B$17:$B$22,$B71),INDEX(Avaliadores!$B$17:$B$22,$C71),INDEX(Avaliadores!$B$17:$B$22,$D71),INDEX(Avaliadores!$B$17:$B$22,$E71),INDEX(Avaliadores!$B$17:$B$22,$F71),INDEX(Avaliadores!$B$17:$B$22,$G71))</f>
        <v>2.54166666666667</v>
      </c>
      <c r="U71" s="0" t="n">
        <f aca="false">MEDIAN(INDEX(Avaliadores!$C$17:$C$22,$B71),INDEX(Avaliadores!$C$17:$C$22,$C71),INDEX(Avaliadores!$C$17:$C$22,$D71),INDEX(Avaliadores!$C$17:$C$22,$E71),INDEX(Avaliadores!$C$17:$C$22,$F71),INDEX(Avaliadores!$C$17:$C$22,$G71))</f>
        <v>5.54166666666667</v>
      </c>
      <c r="V71" s="0" t="n">
        <f aca="false">MEDIAN(INDEX(Avaliadores!$D$17:$D$22,$B71),INDEX(Avaliadores!$D$17:$D$22,$C71),INDEX(Avaliadores!$D$17:$D$22,$D71),INDEX(Avaliadores!$D$17:$D$22,$E71),INDEX(Avaliadores!$D$17:$D$22,$F71),INDEX(Avaliadores!$D$17:$D$22,$G71))</f>
        <v>5.54166666666667</v>
      </c>
      <c r="W71" s="0" t="n">
        <f aca="false">MEDIAN(INDEX(Avaliadores!$E$17:$E$22,$B71),INDEX(Avaliadores!$E$17:$E$22,$C71),INDEX(Avaliadores!$E$17:$E$22,$D71),INDEX(Avaliadores!$E$17:$E$22,$E71),INDEX(Avaliadores!$E$17:$E$22,$F71),INDEX(Avaliadores!$E$17:$E$22,$G71))</f>
        <v>6.79166666666667</v>
      </c>
      <c r="X71" s="0" t="n">
        <f aca="false">MEDIAN(INDEX(Avaliadores!$F$17:$F$22,$B71),INDEX(Avaliadores!$F$17:$F$22,$C71),INDEX(Avaliadores!$F$17:$F$22,$D71),INDEX(Avaliadores!$F$17:$F$22,$E71),INDEX(Avaliadores!$F$17:$F$22,$F71),INDEX(Avaliadores!$F$17:$F$22,$G71))</f>
        <v>2.79166666666667</v>
      </c>
      <c r="Y71" s="0" t="n">
        <f aca="false">MEDIAN(INDEX(Avaliadores!$G$17:$G$22,$B71),INDEX(Avaliadores!$G$17:$G$22,$C71),INDEX(Avaliadores!$G$17:$G$22,$D71),INDEX(Avaliadores!$G$17:$G$22,$E71),INDEX(Avaliadores!$G$17:$G$22,$F71),INDEX(Avaliadores!$G$17:$G$22,$G71))</f>
        <v>4.54166666666667</v>
      </c>
      <c r="Z71" s="0" t="n">
        <f aca="false">MEDIAN(INDEX(Avaliadores!$H$17:$H$22,$B71),INDEX(Avaliadores!$H$17:$H$22,$C71),INDEX(Avaliadores!$H$17:$H$22,$D71),INDEX(Avaliadores!$H$17:$H$22,$E71),INDEX(Avaliadores!$H$17:$H$22,$F71),INDEX(Avaliadores!$H$17:$H$22,$G71))</f>
        <v>3.54166666666667</v>
      </c>
      <c r="AA71" s="0" t="n">
        <f aca="false">MEDIAN(INDEX(Avaliadores!$I$17:$I$22,$B71),INDEX(Avaliadores!$I$17:$I$22,$C71),INDEX(Avaliadores!$I$17:$I$22,$D71),INDEX(Avaliadores!$I$17:$I$22,$E71),INDEX(Avaliadores!$I$17:$I$22,$F71),INDEX(Avaliadores!$I$17:$I$22,$G71))</f>
        <v>6.54166666666667</v>
      </c>
      <c r="AB71" s="0" t="n">
        <f aca="false">IF(MAX(H71:K71)=MIN(H71:K71),0,IF($B$17="custo",(MAX(H71:K71)-H71)/(MAX(H71:K71)-MIN(H71:K71)),(H71-MIN(H71:K71))/(MAX(H71:K71)-MIN(H71:K71))))</f>
        <v>0.393983691929123</v>
      </c>
      <c r="AC71" s="0" t="n">
        <f aca="false">IF(MAX(H71:K71)=MIN(H71:K71),0,IF($B$17="custo",(MAX(H71:K71)-I71)/(MAX(H71:K71)-MIN(H71:K71)),(I71-MIN(H71:K71))/(MAX(H71:K71)-MIN(H71:K71))))</f>
        <v>0</v>
      </c>
      <c r="AD71" s="0" t="n">
        <f aca="false">IF(MAX(H71:K71)=MIN(H71:K71),0,IF($B$17="custo",(MAX(H71:K71)-J71)/(MAX(H71:K71)-MIN(H71:K71)),(J71-MIN(H71:K71))/(MAX(H71:K71)-MIN(H71:K71))))</f>
        <v>0.83834862130126</v>
      </c>
      <c r="AE71" s="0" t="n">
        <f aca="false">IF(MAX(H71:K71)=MIN(H71:K71),0,IF($B$17="custo",(MAX(H71:K71)-K71)/(MAX(H71:K71)-MIN(H71:K71)),(K71-MIN(H71:K71))/(MAX(H71:K71)-MIN(H71:K71))))</f>
        <v>1</v>
      </c>
      <c r="AF71" s="0" t="n">
        <f aca="false">IF(MAX(L71:O71)=MIN(L71:O71),0,IF($C$17="custo",(MAX(L71:O71)-L71)/(MAX(L71:O71)-MIN(L71:O71)),(L71-MIN(L71:O71))/(MAX(L71:O71)-MIN(L71:O71))))</f>
        <v>0.593315541435702</v>
      </c>
      <c r="AG71" s="0" t="n">
        <f aca="false">IF(MAX(L71:O71)=MIN(L71:O71),0,IF($C$17="custo",(MAX(L71:O71)-M71)/(MAX(L71:O71)-MIN(L71:O71)),(M71-MIN(L71:O71))/(MAX(L71:O71)-MIN(L71:O71))))</f>
        <v>1</v>
      </c>
      <c r="AH71" s="0" t="n">
        <f aca="false">IF(MAX(L71:O71)=MIN(L71:O71),0,IF($C$17="custo",(MAX(L71:O71)-N71)/(MAX(L71:O71)-MIN(L71:O71)),(N71-MIN(L71:O71))/(MAX(L71:O71)-MIN(L71:O71))))</f>
        <v>0.32808654363271</v>
      </c>
      <c r="AI71" s="0" t="n">
        <f aca="false">IF(MAX(L71:O71)=MIN(L71:O71),0,IF($C$17="custo",(MAX(L71:O71)-O71)/(MAX(L71:O71)-MIN(L71:O71)),(O71-MIN(L71:O71))/(MAX(L71:O71)-MIN(L71:O71))))</f>
        <v>0</v>
      </c>
      <c r="AJ71" s="0" t="n">
        <f aca="false">IF(MAX(P71:S71)=MIN(P71:S71),0,IF($D$17="custo",(MAX(P71:S71)-P71)/(MAX(P71:S71)-MIN(P71:S71)),(P71-MIN(P71:S71))/(MAX(P71:S71)-MIN(P71:S71))))</f>
        <v>0.163041451446367</v>
      </c>
      <c r="AK71" s="0" t="n">
        <f aca="false">IF(MAX(P71:S71)=MIN(P71:S71),0,IF($D$17="custo",(MAX(P71:S71)-Q71)/(MAX(P71:S71)-MIN(P71:S71)),(Q71-MIN(P71:S71))/(MAX(P71:S71)-MIN(P71:S71))))</f>
        <v>0</v>
      </c>
      <c r="AL71" s="0" t="n">
        <f aca="false">IF(MAX(P71:S71)=MIN(P71:S71),0,IF($D$17="custo",(MAX(P71:S71)-R71)/(MAX(P71:S71)-MIN(P71:S71)),(R71-MIN(P71:S71))/(MAX(P71:S71)-MIN(P71:S71))))</f>
        <v>0.782247103575393</v>
      </c>
      <c r="AM71" s="0" t="n">
        <f aca="false">IF(MAX(P71:S71)=MIN(P71:S71),0,IF($D$17="custo",(MAX(P71:S71)-S71)/(MAX(P71:S71)-MIN(P71:S71)),(S71-MIN(P71:S71))/(MAX(P71:S71)-MIN(P71:S71))))</f>
        <v>1</v>
      </c>
      <c r="AN71" s="0" t="n">
        <f aca="false">IF(MAX(T71:W71)=MIN(T71:W71),0,IF($E$17="custo",(MAX(T71:W71)-T71)/(MAX(T71:W71)-MIN(T71:W71)),(T71-MIN(T71:W71))/(MAX(T71:W71)-MIN(T71:W71))))</f>
        <v>0</v>
      </c>
      <c r="AO71" s="0" t="n">
        <f aca="false">IF(MAX(T71:W71)=MIN(T71:W71),0,IF($E$17="custo",(MAX(T71:W71)-U71)/(MAX(T71:W71)-MIN(T71:W71)),(U71-MIN(T71:W71))/(MAX(T71:W71)-MIN(T71:W71))))</f>
        <v>0.705882352941177</v>
      </c>
      <c r="AP71" s="0" t="n">
        <f aca="false">IF(MAX(T71:W71)=MIN(T71:W71),0,IF($E$17="custo",(MAX(T71:W71)-V71)/(MAX(T71:W71)-MIN(T71:W71)),(V71-MIN(T71:W71))/(MAX(T71:W71)-MIN(T71:W71))))</f>
        <v>0.705882352941177</v>
      </c>
      <c r="AQ71" s="0" t="n">
        <f aca="false">IF(MAX(T71:W71)=MIN(T71:W71),0,IF($E$17="custo",(MAX(T71:W71)-W71)/(MAX(T71:W71)-MIN(T71:W71)),(W71-MIN(T71:W71))/(MAX(T71:W71)-MIN(T71:W71))))</f>
        <v>1</v>
      </c>
      <c r="AR71" s="0" t="n">
        <f aca="false">IF(MAX(X71:AA71)=MIN(X71:AA71),0,IF($F$17="custo",(MAX(X71:AA71)-X71)/(MAX(X71:AA71)-MIN(X71:AA71)),(X71-MIN(X71:AA71))/(MAX(X71:AA71)-MIN(X71:AA71))))</f>
        <v>0</v>
      </c>
      <c r="AS71" s="0" t="n">
        <f aca="false">IF(MAX(X71:AA71)=MIN(X71:AA71),0,IF($F$17="custo",(MAX(X71:AA71)-Y71)/(MAX(X71:AA71)-MIN(X71:AA71)),(Y71-MIN(X71:AA71))/(MAX(X71:AA71)-MIN(X71:AA71))))</f>
        <v>0.466666666666667</v>
      </c>
      <c r="AT71" s="0" t="n">
        <f aca="false">IF(MAX(X71:AA71)=MIN(X71:AA71),0,IF($F$17="custo",(MAX(X71:AA71)-Z71)/(MAX(X71:AA71)-MIN(X71:AA71)),(Z71-MIN(X71:AA71))/(MAX(X71:AA71)-MIN(X71:AA71))))</f>
        <v>0.2</v>
      </c>
      <c r="AU71" s="0" t="n">
        <f aca="false">IF(MAX(X71:AA71)=MIN(X71:AA71),0,IF($F$17="custo",(MAX(X71:AA71)-AA71)/(MAX(X71:AA71)-MIN(X71:AA71)),(AA71-MIN(X71:AA71))/(MAX(X71:AA71)-MIN(X71:AA71))))</f>
        <v>1</v>
      </c>
      <c r="AV71" s="0" t="n">
        <f aca="false">STDEVP(AB71:AE71)</f>
        <v>0.391223935608079</v>
      </c>
      <c r="AW71" s="0" t="n">
        <f aca="false">STDEVP(AF71:AI71)</f>
        <v>0.36630507049988</v>
      </c>
      <c r="AX71" s="0" t="n">
        <f aca="false">STDEVP(AJ71:AM71)</f>
        <v>0.416069752375479</v>
      </c>
      <c r="AY71" s="0" t="n">
        <f aca="false">STDEVP(AN71:AQ71)</f>
        <v>0.36823482428085</v>
      </c>
      <c r="AZ71" s="0" t="n">
        <f aca="false">STDEVP(AR71:AU71)</f>
        <v>0.375277674973257</v>
      </c>
      <c r="BA71" s="0" t="n">
        <f aca="false">AV71*((1-IFERROR(CORREL(AB71:AE71,AF71:AI71),0))+(1-IFERROR(CORREL(AB71:AE71,AJ71:AM71),0))+(1-IFERROR(CORREL(AB71:AE71,AN71:AQ71),0))+(1-IFERROR(CORREL(AB71:AE71,AR71:AU71),0)))</f>
        <v>1.24316908577045</v>
      </c>
      <c r="BB71" s="0" t="n">
        <f aca="false">AW71*((1-IFERROR(CORREL(AF71:AI71,AB71:AE71),0))+(1-IFERROR(CORREL(AF71:AI71,AJ71:AM71),0))+(1-IFERROR(CORREL(AF71:AI71,AN71:AQ71),0))+(1-IFERROR(CORREL(AF71:AI71,AR71:AU71),0)))</f>
        <v>2.50321701851392</v>
      </c>
      <c r="BC71" s="0" t="n">
        <f aca="false">AX71*((1-IFERROR(CORREL(AJ71:AM71,AB71:AE71),0))+(1-IFERROR(CORREL(AJ71:AM71,AF71:AI71),0))+(1-IFERROR(CORREL(AJ71:AM71,AN71:AQ71),0))+(1-IFERROR(CORREL(AJ71:AM71,AR71:AU71),0)))</f>
        <v>1.16750410256308</v>
      </c>
      <c r="BD71" s="0" t="n">
        <f aca="false">AY71*((1-IFERROR(CORREL(AN71:AQ71,AB71:AE71),0))+(1-IFERROR(CORREL(AN71:AQ71,AF71:AI71),0))+(1-IFERROR(CORREL(AN71:AQ71,AJ71:AM71),0))+(1-IFERROR(CORREL(AN71:AQ71,AR71:AU71),0)))</f>
        <v>0.928583196686006</v>
      </c>
      <c r="BE71" s="0" t="n">
        <f aca="false">AZ71*((1-IFERROR(CORREL(AR71:AU71,AB71:AE71),0))+(1-IFERROR(CORREL(AR71:AU71,AF71:AI71),0))+(1-IFERROR(CORREL(AR71:AU71,AJ71:AM71),0))+(1-IFERROR(CORREL(AR71:AU71,AN71:AQ71),0)))</f>
        <v>1.00842949361357</v>
      </c>
      <c r="BF71" s="0" t="n">
        <f aca="false">IF(SUM(BA71:BE71)&gt;0,BA71/SUM(BA71:BE71),1/5)</f>
        <v>0.181460619780227</v>
      </c>
      <c r="BG71" s="0" t="n">
        <f aca="false">IF(SUM(BA71:BE71)&gt;0,BB71/SUM(BA71:BE71),1/5)</f>
        <v>0.36538498006684</v>
      </c>
      <c r="BH71" s="0" t="n">
        <f aca="false">IF(SUM(BA71:BE71)&gt;0,BC71/SUM(BA71:BE71),1/5)</f>
        <v>0.170416092607191</v>
      </c>
      <c r="BI71" s="0" t="n">
        <f aca="false">IF(SUM(BA71:BE71)&gt;0,BD71/SUM(BA71:BE71),1/5)</f>
        <v>0.135541725029076</v>
      </c>
      <c r="BJ71" s="0" t="n">
        <f aca="false">IF(SUM(BA71:BE71)&gt;0,BE71/SUM(BA71:BE71),1/5)</f>
        <v>0.147196582516666</v>
      </c>
      <c r="BK71" s="0" t="n">
        <f aca="false">BF71*AB71+BG71*AF71+BH71*AJ71+BI71*AN71+BJ71*AR71</f>
        <v>0.316065999290085</v>
      </c>
      <c r="BL71" s="0" t="n">
        <f aca="false">BF71*AC71+BG71*AG71+BH71*AK71+BI71*AO71+BJ71*AS71</f>
        <v>0.529753230359848</v>
      </c>
      <c r="BM71" s="0" t="n">
        <f aca="false">BF71*AD71+BG71*AH71+BH71*AL71+BI71*AP71+BJ71*AT71</f>
        <v>0.530428478751836</v>
      </c>
      <c r="BN71" s="0" t="n">
        <f aca="false">BF71*AE71+BG71*AI71+BH71*AM71+BI71*AQ71+BJ71*AU71</f>
        <v>0.63461501993316</v>
      </c>
      <c r="BO71" s="0" t="n">
        <f aca="false">RANK(BK71,$BK71:$BN71)</f>
        <v>4</v>
      </c>
      <c r="BP71" s="0" t="n">
        <f aca="false">RANK(BL71,$BK71:$BN71)</f>
        <v>3</v>
      </c>
      <c r="BQ71" s="0" t="n">
        <f aca="false">RANK(BM71,$BK71:$BN71)</f>
        <v>2</v>
      </c>
      <c r="BR71" s="0" t="n">
        <f aca="false">RANK(BN71,$BK71:$BN71)</f>
        <v>1</v>
      </c>
    </row>
    <row r="72" customFormat="false" ht="15" hidden="false" customHeight="false" outlineLevel="0" collapsed="false">
      <c r="A72" s="0" t="n">
        <v>49</v>
      </c>
      <c r="B72" s="0" t="n">
        <f aca="false">RANDBETWEEN(1,$B$5)</f>
        <v>5</v>
      </c>
      <c r="C72" s="0" t="n">
        <f aca="false">RANDBETWEEN(1,$B$5)</f>
        <v>5</v>
      </c>
      <c r="D72" s="0" t="n">
        <f aca="false">RANDBETWEEN(1,$B$5)</f>
        <v>2</v>
      </c>
      <c r="E72" s="0" t="n">
        <f aca="false">RANDBETWEEN(1,$B$5)</f>
        <v>4</v>
      </c>
      <c r="F72" s="0" t="n">
        <f aca="false">RANDBETWEEN(1,$B$5)</f>
        <v>3</v>
      </c>
      <c r="G72" s="0" t="n">
        <f aca="false">RANDBETWEEN(1,$B$5)</f>
        <v>1</v>
      </c>
      <c r="H72" s="0" t="n">
        <f aca="true">NORMINV(RAND(),$B$8,$B$13)</f>
        <v>54.5880330100446</v>
      </c>
      <c r="I72" s="0" t="n">
        <f aca="true">NORMINV(RAND(),$C$8,$C$13)</f>
        <v>63.6010972253461</v>
      </c>
      <c r="J72" s="0" t="n">
        <f aca="true">NORMINV(RAND(),$D$8,$D$13)</f>
        <v>14.6691374216929</v>
      </c>
      <c r="K72" s="0" t="n">
        <f aca="true">NORMINV(RAND(),$E$8,$E$13)</f>
        <v>3.31395690760225</v>
      </c>
      <c r="L72" s="0" t="n">
        <f aca="true">NORMINV(RAND(),$B$9,$B$14)</f>
        <v>41.9082100506308</v>
      </c>
      <c r="M72" s="0" t="n">
        <f aca="true">NORMINV(RAND(),$C$9,$C$14)</f>
        <v>54.7498833845585</v>
      </c>
      <c r="N72" s="0" t="n">
        <f aca="true">NORMINV(RAND(),$D$9,$D$14)</f>
        <v>46.0887042618109</v>
      </c>
      <c r="O72" s="0" t="n">
        <f aca="true">NORMINV(RAND(),$E$9,$E$14)</f>
        <v>28.4246267959074</v>
      </c>
      <c r="P72" s="0" t="n">
        <f aca="true">NORMINV(RAND(),$B$10,$B$15)</f>
        <v>23.6345439959696</v>
      </c>
      <c r="Q72" s="0" t="n">
        <f aca="true">NORMINV(RAND(),$C$10,$C$15)</f>
        <v>29.7310171390637</v>
      </c>
      <c r="R72" s="0" t="n">
        <f aca="true">NORMINV(RAND(),$D$10,$D$15)</f>
        <v>10.2042673291256</v>
      </c>
      <c r="S72" s="0" t="n">
        <f aca="true">NORMINV(RAND(),$E$10,$E$15)</f>
        <v>4.0842193468626</v>
      </c>
      <c r="T72" s="0" t="n">
        <f aca="false">MEDIAN(INDEX(Avaliadores!$B$17:$B$22,$B72),INDEX(Avaliadores!$B$17:$B$22,$C72),INDEX(Avaliadores!$B$17:$B$22,$D72),INDEX(Avaliadores!$B$17:$B$22,$E72),INDEX(Avaliadores!$B$17:$B$22,$F72),INDEX(Avaliadores!$B$17:$B$22,$G72))</f>
        <v>2.66666666666667</v>
      </c>
      <c r="U72" s="0" t="n">
        <f aca="false">MEDIAN(INDEX(Avaliadores!$C$17:$C$22,$B72),INDEX(Avaliadores!$C$17:$C$22,$C72),INDEX(Avaliadores!$C$17:$C$22,$D72),INDEX(Avaliadores!$C$17:$C$22,$E72),INDEX(Avaliadores!$C$17:$C$22,$F72),INDEX(Avaliadores!$C$17:$C$22,$G72))</f>
        <v>5.29166666666667</v>
      </c>
      <c r="V72" s="0" t="n">
        <f aca="false">MEDIAN(INDEX(Avaliadores!$D$17:$D$22,$B72),INDEX(Avaliadores!$D$17:$D$22,$C72),INDEX(Avaliadores!$D$17:$D$22,$D72),INDEX(Avaliadores!$D$17:$D$22,$E72),INDEX(Avaliadores!$D$17:$D$22,$F72),INDEX(Avaliadores!$D$17:$D$22,$G72))</f>
        <v>5.66666666666667</v>
      </c>
      <c r="W72" s="0" t="n">
        <f aca="false">MEDIAN(INDEX(Avaliadores!$E$17:$E$22,$B72),INDEX(Avaliadores!$E$17:$E$22,$C72),INDEX(Avaliadores!$E$17:$E$22,$D72),INDEX(Avaliadores!$E$17:$E$22,$E72),INDEX(Avaliadores!$E$17:$E$22,$F72),INDEX(Avaliadores!$E$17:$E$22,$G72))</f>
        <v>6.79166666666667</v>
      </c>
      <c r="X72" s="0" t="n">
        <f aca="false">MEDIAN(INDEX(Avaliadores!$F$17:$F$22,$B72),INDEX(Avaliadores!$F$17:$F$22,$C72),INDEX(Avaliadores!$F$17:$F$22,$D72),INDEX(Avaliadores!$F$17:$F$22,$E72),INDEX(Avaliadores!$F$17:$F$22,$F72),INDEX(Avaliadores!$F$17:$F$22,$G72))</f>
        <v>2.54166666666667</v>
      </c>
      <c r="Y72" s="0" t="n">
        <f aca="false">MEDIAN(INDEX(Avaliadores!$G$17:$G$22,$B72),INDEX(Avaliadores!$G$17:$G$22,$C72),INDEX(Avaliadores!$G$17:$G$22,$D72),INDEX(Avaliadores!$G$17:$G$22,$E72),INDEX(Avaliadores!$G$17:$G$22,$F72),INDEX(Avaliadores!$G$17:$G$22,$G72))</f>
        <v>4.79166666666667</v>
      </c>
      <c r="Z72" s="0" t="n">
        <f aca="false">MEDIAN(INDEX(Avaliadores!$H$17:$H$22,$B72),INDEX(Avaliadores!$H$17:$H$22,$C72),INDEX(Avaliadores!$H$17:$H$22,$D72),INDEX(Avaliadores!$H$17:$H$22,$E72),INDEX(Avaliadores!$H$17:$H$22,$F72),INDEX(Avaliadores!$H$17:$H$22,$G72))</f>
        <v>3.66666666666667</v>
      </c>
      <c r="AA72" s="0" t="n">
        <f aca="false">MEDIAN(INDEX(Avaliadores!$I$17:$I$22,$B72),INDEX(Avaliadores!$I$17:$I$22,$C72),INDEX(Avaliadores!$I$17:$I$22,$D72),INDEX(Avaliadores!$I$17:$I$22,$E72),INDEX(Avaliadores!$I$17:$I$22,$F72),INDEX(Avaliadores!$I$17:$I$22,$G72))</f>
        <v>6.54166666666667</v>
      </c>
      <c r="AB72" s="0" t="n">
        <f aca="false">IF(MAX(H72:K72)=MIN(H72:K72),0,IF($B$17="custo",(MAX(H72:K72)-H72)/(MAX(H72:K72)-MIN(H72:K72)),(H72-MIN(H72:K72))/(MAX(H72:K72)-MIN(H72:K72))))</f>
        <v>0.149502268108889</v>
      </c>
      <c r="AC72" s="0" t="n">
        <f aca="false">IF(MAX(H72:K72)=MIN(H72:K72),0,IF($B$17="custo",(MAX(H72:K72)-I72)/(MAX(H72:K72)-MIN(H72:K72)),(I72-MIN(H72:K72))/(MAX(H72:K72)-MIN(H72:K72))))</f>
        <v>0</v>
      </c>
      <c r="AD72" s="0" t="n">
        <f aca="false">IF(MAX(H72:K72)=MIN(H72:K72),0,IF($B$17="custo",(MAX(H72:K72)-J72)/(MAX(H72:K72)-MIN(H72:K72)),(J72-MIN(H72:K72))/(MAX(H72:K72)-MIN(H72:K72))))</f>
        <v>0.811648380496354</v>
      </c>
      <c r="AE72" s="0" t="n">
        <f aca="false">IF(MAX(H72:K72)=MIN(H72:K72),0,IF($B$17="custo",(MAX(H72:K72)-K72)/(MAX(H72:K72)-MIN(H72:K72)),(K72-MIN(H72:K72))/(MAX(H72:K72)-MIN(H72:K72))))</f>
        <v>1</v>
      </c>
      <c r="AF72" s="0" t="n">
        <f aca="false">IF(MAX(L72:O72)=MIN(L72:O72),0,IF($C$17="custo",(MAX(L72:O72)-L72)/(MAX(L72:O72)-MIN(L72:O72)),(L72-MIN(L72:O72))/(MAX(L72:O72)-MIN(L72:O72))))</f>
        <v>0.512191902453714</v>
      </c>
      <c r="AG72" s="0" t="n">
        <f aca="false">IF(MAX(L72:O72)=MIN(L72:O72),0,IF($C$17="custo",(MAX(L72:O72)-M72)/(MAX(L72:O72)-MIN(L72:O72)),(M72-MIN(L72:O72))/(MAX(L72:O72)-MIN(L72:O72))))</f>
        <v>1</v>
      </c>
      <c r="AH72" s="0" t="n">
        <f aca="false">IF(MAX(L72:O72)=MIN(L72:O72),0,IF($C$17="custo",(MAX(L72:O72)-N72)/(MAX(L72:O72)-MIN(L72:O72)),(N72-MIN(L72:O72))/(MAX(L72:O72)-MIN(L72:O72))))</f>
        <v>0.670993553526027</v>
      </c>
      <c r="AI72" s="0" t="n">
        <f aca="false">IF(MAX(L72:O72)=MIN(L72:O72),0,IF($C$17="custo",(MAX(L72:O72)-O72)/(MAX(L72:O72)-MIN(L72:O72)),(O72-MIN(L72:O72))/(MAX(L72:O72)-MIN(L72:O72))))</f>
        <v>0</v>
      </c>
      <c r="AJ72" s="0" t="n">
        <f aca="false">IF(MAX(P72:S72)=MIN(P72:S72),0,IF($D$17="custo",(MAX(P72:S72)-P72)/(MAX(P72:S72)-MIN(P72:S72)),(P72-MIN(P72:S72))/(MAX(P72:S72)-MIN(P72:S72))))</f>
        <v>0.237708940994885</v>
      </c>
      <c r="AK72" s="0" t="n">
        <f aca="false">IF(MAX(P72:S72)=MIN(P72:S72),0,IF($D$17="custo",(MAX(P72:S72)-Q72)/(MAX(P72:S72)-MIN(P72:S72)),(Q72-MIN(P72:S72))/(MAX(P72:S72)-MIN(P72:S72))))</f>
        <v>0</v>
      </c>
      <c r="AL72" s="0" t="n">
        <f aca="false">IF(MAX(P72:S72)=MIN(P72:S72),0,IF($D$17="custo",(MAX(P72:S72)-R72)/(MAX(P72:S72)-MIN(P72:S72)),(R72-MIN(P72:S72))/(MAX(P72:S72)-MIN(P72:S72))))</f>
        <v>0.761371847204878</v>
      </c>
      <c r="AM72" s="0" t="n">
        <f aca="false">IF(MAX(P72:S72)=MIN(P72:S72),0,IF($D$17="custo",(MAX(P72:S72)-S72)/(MAX(P72:S72)-MIN(P72:S72)),(S72-MIN(P72:S72))/(MAX(P72:S72)-MIN(P72:S72))))</f>
        <v>1</v>
      </c>
      <c r="AN72" s="0" t="n">
        <f aca="false">IF(MAX(T72:W72)=MIN(T72:W72),0,IF($E$17="custo",(MAX(T72:W72)-T72)/(MAX(T72:W72)-MIN(T72:W72)),(T72-MIN(T72:W72))/(MAX(T72:W72)-MIN(T72:W72))))</f>
        <v>0</v>
      </c>
      <c r="AO72" s="0" t="n">
        <f aca="false">IF(MAX(T72:W72)=MIN(T72:W72),0,IF($E$17="custo",(MAX(T72:W72)-U72)/(MAX(T72:W72)-MIN(T72:W72)),(U72-MIN(T72:W72))/(MAX(T72:W72)-MIN(T72:W72))))</f>
        <v>0.636363636363636</v>
      </c>
      <c r="AP72" s="0" t="n">
        <f aca="false">IF(MAX(T72:W72)=MIN(T72:W72),0,IF($E$17="custo",(MAX(T72:W72)-V72)/(MAX(T72:W72)-MIN(T72:W72)),(V72-MIN(T72:W72))/(MAX(T72:W72)-MIN(T72:W72))))</f>
        <v>0.727272727272727</v>
      </c>
      <c r="AQ72" s="0" t="n">
        <f aca="false">IF(MAX(T72:W72)=MIN(T72:W72),0,IF($E$17="custo",(MAX(T72:W72)-W72)/(MAX(T72:W72)-MIN(T72:W72)),(W72-MIN(T72:W72))/(MAX(T72:W72)-MIN(T72:W72))))</f>
        <v>1</v>
      </c>
      <c r="AR72" s="0" t="n">
        <f aca="false">IF(MAX(X72:AA72)=MIN(X72:AA72),0,IF($F$17="custo",(MAX(X72:AA72)-X72)/(MAX(X72:AA72)-MIN(X72:AA72)),(X72-MIN(X72:AA72))/(MAX(X72:AA72)-MIN(X72:AA72))))</f>
        <v>0</v>
      </c>
      <c r="AS72" s="0" t="n">
        <f aca="false">IF(MAX(X72:AA72)=MIN(X72:AA72),0,IF($F$17="custo",(MAX(X72:AA72)-Y72)/(MAX(X72:AA72)-MIN(X72:AA72)),(Y72-MIN(X72:AA72))/(MAX(X72:AA72)-MIN(X72:AA72))))</f>
        <v>0.5625</v>
      </c>
      <c r="AT72" s="0" t="n">
        <f aca="false">IF(MAX(X72:AA72)=MIN(X72:AA72),0,IF($F$17="custo",(MAX(X72:AA72)-Z72)/(MAX(X72:AA72)-MIN(X72:AA72)),(Z72-MIN(X72:AA72))/(MAX(X72:AA72)-MIN(X72:AA72))))</f>
        <v>0.28125</v>
      </c>
      <c r="AU72" s="0" t="n">
        <f aca="false">IF(MAX(X72:AA72)=MIN(X72:AA72),0,IF($F$17="custo",(MAX(X72:AA72)-AA72)/(MAX(X72:AA72)-MIN(X72:AA72)),(AA72-MIN(X72:AA72))/(MAX(X72:AA72)-MIN(X72:AA72))))</f>
        <v>1</v>
      </c>
      <c r="AV72" s="0" t="n">
        <f aca="false">STDEVP(AB72:AE72)</f>
        <v>0.424145038607333</v>
      </c>
      <c r="AW72" s="0" t="n">
        <f aca="false">STDEVP(AF72:AI72)</f>
        <v>0.360901028681089</v>
      </c>
      <c r="AX72" s="0" t="n">
        <f aca="false">STDEVP(AJ72:AM72)</f>
        <v>0.399096363961052</v>
      </c>
      <c r="AY72" s="0" t="n">
        <f aca="false">STDEVP(AN72:AQ72)</f>
        <v>0.366466261286298</v>
      </c>
      <c r="AZ72" s="0" t="n">
        <f aca="false">STDEVP(AR72:AU72)</f>
        <v>0.36934208292415</v>
      </c>
      <c r="BA72" s="0" t="n">
        <f aca="false">AV72*((1-IFERROR(CORREL(AB72:AE72,AF72:AI72),0))+(1-IFERROR(CORREL(AB72:AE72,AJ72:AM72),0))+(1-IFERROR(CORREL(AB72:AE72,AN72:AQ72),0))+(1-IFERROR(CORREL(AB72:AE72,AR72:AU72),0)))</f>
        <v>1.07209971633942</v>
      </c>
      <c r="BB72" s="0" t="n">
        <f aca="false">AW72*((1-IFERROR(CORREL(AF72:AI72,AB72:AE72),0))+(1-IFERROR(CORREL(AF72:AI72,AJ72:AM72),0))+(1-IFERROR(CORREL(AF72:AI72,AN72:AQ72),0))+(1-IFERROR(CORREL(AF72:AI72,AR72:AU72),0)))</f>
        <v>2.28127375399841</v>
      </c>
      <c r="BC72" s="0" t="n">
        <f aca="false">AX72*((1-IFERROR(CORREL(AJ72:AM72,AB72:AE72),0))+(1-IFERROR(CORREL(AJ72:AM72,AF72:AI72),0))+(1-IFERROR(CORREL(AJ72:AM72,AN72:AQ72),0))+(1-IFERROR(CORREL(AJ72:AM72,AR72:AU72),0)))</f>
        <v>1.06486934184224</v>
      </c>
      <c r="BD72" s="0" t="n">
        <f aca="false">AY72*((1-IFERROR(CORREL(AN72:AQ72,AB72:AE72),0))+(1-IFERROR(CORREL(AN72:AQ72,AF72:AI72),0))+(1-IFERROR(CORREL(AN72:AQ72,AJ72:AM72),0))+(1-IFERROR(CORREL(AN72:AQ72,AR72:AU72),0)))</f>
        <v>0.772878194635878</v>
      </c>
      <c r="BE72" s="0" t="n">
        <f aca="false">AZ72*((1-IFERROR(CORREL(AR72:AU72,AB72:AE72),0))+(1-IFERROR(CORREL(AR72:AU72,AF72:AI72),0))+(1-IFERROR(CORREL(AR72:AU72,AJ72:AM72),0))+(1-IFERROR(CORREL(AR72:AU72,AN72:AQ72),0)))</f>
        <v>0.956895221327031</v>
      </c>
      <c r="BF72" s="0" t="n">
        <f aca="false">IF(SUM(BA72:BE72)&gt;0,BA72/SUM(BA72:BE72),1/5)</f>
        <v>0.174381406384682</v>
      </c>
      <c r="BG72" s="0" t="n">
        <f aca="false">IF(SUM(BA72:BE72)&gt;0,BB72/SUM(BA72:BE72),1/5)</f>
        <v>0.371058512102769</v>
      </c>
      <c r="BH72" s="0" t="n">
        <f aca="false">IF(SUM(BA72:BE72)&gt;0,BC72/SUM(BA72:BE72),1/5)</f>
        <v>0.173205356382719</v>
      </c>
      <c r="BI72" s="0" t="n">
        <f aca="false">IF(SUM(BA72:BE72)&gt;0,BD72/SUM(BA72:BE72),1/5)</f>
        <v>0.125711801328366</v>
      </c>
      <c r="BJ72" s="0" t="n">
        <f aca="false">IF(SUM(BA72:BE72)&gt;0,BE72/SUM(BA72:BE72),1/5)</f>
        <v>0.155642923801466</v>
      </c>
      <c r="BK72" s="0" t="n">
        <f aca="false">BF72*AB72+BG72*AF72+BH72*AJ72+BI72*AN72+BJ72*AR72</f>
        <v>0.257296042846467</v>
      </c>
      <c r="BL72" s="0" t="n">
        <f aca="false">BF72*AC72+BG72*AG72+BH72*AK72+BI72*AO72+BJ72*AS72</f>
        <v>0.538606075768235</v>
      </c>
      <c r="BM72" s="0" t="n">
        <f aca="false">BF72*AD72+BG72*AH72+BH72*AL72+BI72*AP72+BJ72*AT72</f>
        <v>0.65758927473922</v>
      </c>
      <c r="BN72" s="0" t="n">
        <f aca="false">BF72*AE72+BG72*AI72+BH72*AM72+BI72*AQ72+BJ72*AU72</f>
        <v>0.628941487897232</v>
      </c>
      <c r="BO72" s="0" t="n">
        <f aca="false">RANK(BK72,$BK72:$BN72)</f>
        <v>4</v>
      </c>
      <c r="BP72" s="0" t="n">
        <f aca="false">RANK(BL72,$BK72:$BN72)</f>
        <v>3</v>
      </c>
      <c r="BQ72" s="0" t="n">
        <f aca="false">RANK(BM72,$BK72:$BN72)</f>
        <v>1</v>
      </c>
      <c r="BR72" s="0" t="n">
        <f aca="false">RANK(BN72,$BK72:$BN72)</f>
        <v>2</v>
      </c>
    </row>
    <row r="73" customFormat="false" ht="15" hidden="false" customHeight="false" outlineLevel="0" collapsed="false">
      <c r="A73" s="0" t="n">
        <v>50</v>
      </c>
      <c r="B73" s="0" t="n">
        <f aca="false">RANDBETWEEN(1,$B$5)</f>
        <v>6</v>
      </c>
      <c r="C73" s="0" t="n">
        <f aca="false">RANDBETWEEN(1,$B$5)</f>
        <v>5</v>
      </c>
      <c r="D73" s="0" t="n">
        <f aca="false">RANDBETWEEN(1,$B$5)</f>
        <v>4</v>
      </c>
      <c r="E73" s="0" t="n">
        <f aca="false">RANDBETWEEN(1,$B$5)</f>
        <v>4</v>
      </c>
      <c r="F73" s="0" t="n">
        <f aca="false">RANDBETWEEN(1,$B$5)</f>
        <v>2</v>
      </c>
      <c r="G73" s="0" t="n">
        <f aca="false">RANDBETWEEN(1,$B$5)</f>
        <v>3</v>
      </c>
      <c r="H73" s="0" t="n">
        <f aca="true">NORMINV(RAND(),$B$8,$B$13)</f>
        <v>45.8520454527271</v>
      </c>
      <c r="I73" s="0" t="n">
        <f aca="true">NORMINV(RAND(),$C$8,$C$13)</f>
        <v>55.7211617499937</v>
      </c>
      <c r="J73" s="0" t="n">
        <f aca="true">NORMINV(RAND(),$D$8,$D$13)</f>
        <v>14.7778846690822</v>
      </c>
      <c r="K73" s="0" t="n">
        <f aca="true">NORMINV(RAND(),$E$8,$E$13)</f>
        <v>3.37851227877391</v>
      </c>
      <c r="L73" s="0" t="n">
        <f aca="true">NORMINV(RAND(),$B$9,$B$14)</f>
        <v>48.4805177321581</v>
      </c>
      <c r="M73" s="0" t="n">
        <f aca="true">NORMINV(RAND(),$C$9,$C$14)</f>
        <v>62.2693697801956</v>
      </c>
      <c r="N73" s="0" t="n">
        <f aca="true">NORMINV(RAND(),$D$9,$D$14)</f>
        <v>45.4356149385547</v>
      </c>
      <c r="O73" s="0" t="n">
        <f aca="true">NORMINV(RAND(),$E$9,$E$14)</f>
        <v>19.4544117822485</v>
      </c>
      <c r="P73" s="0" t="n">
        <f aca="true">NORMINV(RAND(),$B$10,$B$15)</f>
        <v>24.5249146180712</v>
      </c>
      <c r="Q73" s="0" t="n">
        <f aca="true">NORMINV(RAND(),$C$10,$C$15)</f>
        <v>33.6422426546078</v>
      </c>
      <c r="R73" s="0" t="n">
        <f aca="true">NORMINV(RAND(),$D$10,$D$15)</f>
        <v>10.7091878466647</v>
      </c>
      <c r="S73" s="0" t="n">
        <f aca="true">NORMINV(RAND(),$E$10,$E$15)</f>
        <v>4.08021192937907</v>
      </c>
      <c r="T73" s="0" t="n">
        <f aca="false">MEDIAN(INDEX(Avaliadores!$B$17:$B$22,$B73),INDEX(Avaliadores!$B$17:$B$22,$C73),INDEX(Avaliadores!$B$17:$B$22,$D73),INDEX(Avaliadores!$B$17:$B$22,$E73),INDEX(Avaliadores!$B$17:$B$22,$F73),INDEX(Avaliadores!$B$17:$B$22,$G73))</f>
        <v>2.91666666666667</v>
      </c>
      <c r="U73" s="0" t="n">
        <f aca="false">MEDIAN(INDEX(Avaliadores!$C$17:$C$22,$B73),INDEX(Avaliadores!$C$17:$C$22,$C73),INDEX(Avaliadores!$C$17:$C$22,$D73),INDEX(Avaliadores!$C$17:$C$22,$E73),INDEX(Avaliadores!$C$17:$C$22,$F73),INDEX(Avaliadores!$C$17:$C$22,$G73))</f>
        <v>5.54166666666667</v>
      </c>
      <c r="V73" s="0" t="n">
        <f aca="false">MEDIAN(INDEX(Avaliadores!$D$17:$D$22,$B73),INDEX(Avaliadores!$D$17:$D$22,$C73),INDEX(Avaliadores!$D$17:$D$22,$D73),INDEX(Avaliadores!$D$17:$D$22,$E73),INDEX(Avaliadores!$D$17:$D$22,$F73),INDEX(Avaliadores!$D$17:$D$22,$G73))</f>
        <v>5.54166666666667</v>
      </c>
      <c r="W73" s="0" t="n">
        <f aca="false">MEDIAN(INDEX(Avaliadores!$E$17:$E$22,$B73),INDEX(Avaliadores!$E$17:$E$22,$C73),INDEX(Avaliadores!$E$17:$E$22,$D73),INDEX(Avaliadores!$E$17:$E$22,$E73),INDEX(Avaliadores!$E$17:$E$22,$F73),INDEX(Avaliadores!$E$17:$E$22,$G73))</f>
        <v>6.29166666666667</v>
      </c>
      <c r="X73" s="0" t="n">
        <f aca="false">MEDIAN(INDEX(Avaliadores!$F$17:$F$22,$B73),INDEX(Avaliadores!$F$17:$F$22,$C73),INDEX(Avaliadores!$F$17:$F$22,$D73),INDEX(Avaliadores!$F$17:$F$22,$E73),INDEX(Avaliadores!$F$17:$F$22,$F73),INDEX(Avaliadores!$F$17:$F$22,$G73))</f>
        <v>2.91666666666667</v>
      </c>
      <c r="Y73" s="0" t="n">
        <f aca="false">MEDIAN(INDEX(Avaliadores!$G$17:$G$22,$B73),INDEX(Avaliadores!$G$17:$G$22,$C73),INDEX(Avaliadores!$G$17:$G$22,$D73),INDEX(Avaliadores!$G$17:$G$22,$E73),INDEX(Avaliadores!$G$17:$G$22,$F73),INDEX(Avaliadores!$G$17:$G$22,$G73))</f>
        <v>4.79166666666667</v>
      </c>
      <c r="Z73" s="0" t="n">
        <f aca="false">MEDIAN(INDEX(Avaliadores!$H$17:$H$22,$B73),INDEX(Avaliadores!$H$17:$H$22,$C73),INDEX(Avaliadores!$H$17:$H$22,$D73),INDEX(Avaliadores!$H$17:$H$22,$E73),INDEX(Avaliadores!$H$17:$H$22,$F73),INDEX(Avaliadores!$H$17:$H$22,$G73))</f>
        <v>3.66666666666667</v>
      </c>
      <c r="AA73" s="0" t="n">
        <f aca="false">MEDIAN(INDEX(Avaliadores!$I$17:$I$22,$B73),INDEX(Avaliadores!$I$17:$I$22,$C73),INDEX(Avaliadores!$I$17:$I$22,$D73),INDEX(Avaliadores!$I$17:$I$22,$E73),INDEX(Avaliadores!$I$17:$I$22,$F73),INDEX(Avaliadores!$I$17:$I$22,$G73))</f>
        <v>6.29166666666667</v>
      </c>
      <c r="AB73" s="0" t="n">
        <f aca="false">IF(MAX(H73:K73)=MIN(H73:K73),0,IF($B$17="custo",(MAX(H73:K73)-H73)/(MAX(H73:K73)-MIN(H73:K73)),(H73-MIN(H73:K73))/(MAX(H73:K73)-MIN(H73:K73))))</f>
        <v>0.188548275583434</v>
      </c>
      <c r="AC73" s="0" t="n">
        <f aca="false">IF(MAX(H73:K73)=MIN(H73:K73),0,IF($B$17="custo",(MAX(H73:K73)-I73)/(MAX(H73:K73)-MIN(H73:K73)),(I73-MIN(H73:K73))/(MAX(H73:K73)-MIN(H73:K73))))</f>
        <v>0</v>
      </c>
      <c r="AD73" s="0" t="n">
        <f aca="false">IF(MAX(H73:K73)=MIN(H73:K73),0,IF($B$17="custo",(MAX(H73:K73)-J73)/(MAX(H73:K73)-MIN(H73:K73)),(J73-MIN(H73:K73))/(MAX(H73:K73)-MIN(H73:K73))))</f>
        <v>0.782216366472314</v>
      </c>
      <c r="AE73" s="0" t="n">
        <f aca="false">IF(MAX(H73:K73)=MIN(H73:K73),0,IF($B$17="custo",(MAX(H73:K73)-K73)/(MAX(H73:K73)-MIN(H73:K73)),(K73-MIN(H73:K73))/(MAX(H73:K73)-MIN(H73:K73))))</f>
        <v>1</v>
      </c>
      <c r="AF73" s="0" t="n">
        <f aca="false">IF(MAX(L73:O73)=MIN(L73:O73),0,IF($C$17="custo",(MAX(L73:O73)-L73)/(MAX(L73:O73)-MIN(L73:O73)),(L73-MIN(L73:O73))/(MAX(L73:O73)-MIN(L73:O73))))</f>
        <v>0.677943113976694</v>
      </c>
      <c r="AG73" s="0" t="n">
        <f aca="false">IF(MAX(L73:O73)=MIN(L73:O73),0,IF($C$17="custo",(MAX(L73:O73)-M73)/(MAX(L73:O73)-MIN(L73:O73)),(M73-MIN(L73:O73))/(MAX(L73:O73)-MIN(L73:O73))))</f>
        <v>1</v>
      </c>
      <c r="AH73" s="0" t="n">
        <f aca="false">IF(MAX(L73:O73)=MIN(L73:O73),0,IF($C$17="custo",(MAX(L73:O73)-N73)/(MAX(L73:O73)-MIN(L73:O73)),(N73-MIN(L73:O73))/(MAX(L73:O73)-MIN(L73:O73))))</f>
        <v>0.60682537998874</v>
      </c>
      <c r="AI73" s="0" t="n">
        <f aca="false">IF(MAX(L73:O73)=MIN(L73:O73),0,IF($C$17="custo",(MAX(L73:O73)-O73)/(MAX(L73:O73)-MIN(L73:O73)),(O73-MIN(L73:O73))/(MAX(L73:O73)-MIN(L73:O73))))</f>
        <v>0</v>
      </c>
      <c r="AJ73" s="0" t="n">
        <f aca="false">IF(MAX(P73:S73)=MIN(P73:S73),0,IF($D$17="custo",(MAX(P73:S73)-P73)/(MAX(P73:S73)-MIN(P73:S73)),(P73-MIN(P73:S73))/(MAX(P73:S73)-MIN(P73:S73))))</f>
        <v>0.308413455126942</v>
      </c>
      <c r="AK73" s="0" t="n">
        <f aca="false">IF(MAX(P73:S73)=MIN(P73:S73),0,IF($D$17="custo",(MAX(P73:S73)-Q73)/(MAX(P73:S73)-MIN(P73:S73)),(Q73-MIN(P73:S73))/(MAX(P73:S73)-MIN(P73:S73))))</f>
        <v>0</v>
      </c>
      <c r="AL73" s="0" t="n">
        <f aca="false">IF(MAX(P73:S73)=MIN(P73:S73),0,IF($D$17="custo",(MAX(P73:S73)-R73)/(MAX(P73:S73)-MIN(P73:S73)),(R73-MIN(P73:S73))/(MAX(P73:S73)-MIN(P73:S73))))</f>
        <v>0.775760468592288</v>
      </c>
      <c r="AM73" s="0" t="n">
        <f aca="false">IF(MAX(P73:S73)=MIN(P73:S73),0,IF($D$17="custo",(MAX(P73:S73)-S73)/(MAX(P73:S73)-MIN(P73:S73)),(S73-MIN(P73:S73))/(MAX(P73:S73)-MIN(P73:S73))))</f>
        <v>1</v>
      </c>
      <c r="AN73" s="0" t="n">
        <f aca="false">IF(MAX(T73:W73)=MIN(T73:W73),0,IF($E$17="custo",(MAX(T73:W73)-T73)/(MAX(T73:W73)-MIN(T73:W73)),(T73-MIN(T73:W73))/(MAX(T73:W73)-MIN(T73:W73))))</f>
        <v>0</v>
      </c>
      <c r="AO73" s="0" t="n">
        <f aca="false">IF(MAX(T73:W73)=MIN(T73:W73),0,IF($E$17="custo",(MAX(T73:W73)-U73)/(MAX(T73:W73)-MIN(T73:W73)),(U73-MIN(T73:W73))/(MAX(T73:W73)-MIN(T73:W73))))</f>
        <v>0.777777777777778</v>
      </c>
      <c r="AP73" s="0" t="n">
        <f aca="false">IF(MAX(T73:W73)=MIN(T73:W73),0,IF($E$17="custo",(MAX(T73:W73)-V73)/(MAX(T73:W73)-MIN(T73:W73)),(V73-MIN(T73:W73))/(MAX(T73:W73)-MIN(T73:W73))))</f>
        <v>0.777777777777778</v>
      </c>
      <c r="AQ73" s="0" t="n">
        <f aca="false">IF(MAX(T73:W73)=MIN(T73:W73),0,IF($E$17="custo",(MAX(T73:W73)-W73)/(MAX(T73:W73)-MIN(T73:W73)),(W73-MIN(T73:W73))/(MAX(T73:W73)-MIN(T73:W73))))</f>
        <v>1</v>
      </c>
      <c r="AR73" s="0" t="n">
        <f aca="false">IF(MAX(X73:AA73)=MIN(X73:AA73),0,IF($F$17="custo",(MAX(X73:AA73)-X73)/(MAX(X73:AA73)-MIN(X73:AA73)),(X73-MIN(X73:AA73))/(MAX(X73:AA73)-MIN(X73:AA73))))</f>
        <v>0</v>
      </c>
      <c r="AS73" s="0" t="n">
        <f aca="false">IF(MAX(X73:AA73)=MIN(X73:AA73),0,IF($F$17="custo",(MAX(X73:AA73)-Y73)/(MAX(X73:AA73)-MIN(X73:AA73)),(Y73-MIN(X73:AA73))/(MAX(X73:AA73)-MIN(X73:AA73))))</f>
        <v>0.555555555555556</v>
      </c>
      <c r="AT73" s="0" t="n">
        <f aca="false">IF(MAX(X73:AA73)=MIN(X73:AA73),0,IF($F$17="custo",(MAX(X73:AA73)-Z73)/(MAX(X73:AA73)-MIN(X73:AA73)),(Z73-MIN(X73:AA73))/(MAX(X73:AA73)-MIN(X73:AA73))))</f>
        <v>0.222222222222222</v>
      </c>
      <c r="AU73" s="0" t="n">
        <f aca="false">IF(MAX(X73:AA73)=MIN(X73:AA73),0,IF($F$17="custo",(MAX(X73:AA73)-AA73)/(MAX(X73:AA73)-MIN(X73:AA73)),(AA73-MIN(X73:AA73))/(MAX(X73:AA73)-MIN(X73:AA73))))</f>
        <v>1</v>
      </c>
      <c r="AV73" s="0" t="n">
        <f aca="false">STDEVP(AB73:AE73)</f>
        <v>0.411228214501497</v>
      </c>
      <c r="AW73" s="0" t="n">
        <f aca="false">STDEVP(AF73:AI73)</f>
        <v>0.361525289513965</v>
      </c>
      <c r="AX73" s="0" t="n">
        <f aca="false">STDEVP(AJ73:AM73)</f>
        <v>0.390825385516365</v>
      </c>
      <c r="AY73" s="0" t="n">
        <f aca="false">STDEVP(AN73:AQ73)</f>
        <v>0.37985539808826</v>
      </c>
      <c r="AZ73" s="0" t="n">
        <f aca="false">STDEVP(AR73:AU73)</f>
        <v>0.376796110173626</v>
      </c>
      <c r="BA73" s="0" t="n">
        <f aca="false">AV73*((1-IFERROR(CORREL(AB73:AE73,AF73:AI73),0))+(1-IFERROR(CORREL(AB73:AE73,AJ73:AM73),0))+(1-IFERROR(CORREL(AB73:AE73,AN73:AQ73),0))+(1-IFERROR(CORREL(AB73:AE73,AR73:AU73),0)))</f>
        <v>1.17096920292407</v>
      </c>
      <c r="BB73" s="0" t="n">
        <f aca="false">AW73*((1-IFERROR(CORREL(AF73:AI73,AB73:AE73),0))+(1-IFERROR(CORREL(AF73:AI73,AJ73:AM73),0))+(1-IFERROR(CORREL(AF73:AI73,AN73:AQ73),0))+(1-IFERROR(CORREL(AF73:AI73,AR73:AU73),0)))</f>
        <v>2.44464981575339</v>
      </c>
      <c r="BC73" s="0" t="n">
        <f aca="false">AX73*((1-IFERROR(CORREL(AJ73:AM73,AB73:AE73),0))+(1-IFERROR(CORREL(AJ73:AM73,AF73:AI73),0))+(1-IFERROR(CORREL(AJ73:AM73,AN73:AQ73),0))+(1-IFERROR(CORREL(AJ73:AM73,AR73:AU73),0)))</f>
        <v>1.18630583439698</v>
      </c>
      <c r="BD73" s="0" t="n">
        <f aca="false">AY73*((1-IFERROR(CORREL(AN73:AQ73,AB73:AE73),0))+(1-IFERROR(CORREL(AN73:AQ73,AF73:AI73),0))+(1-IFERROR(CORREL(AN73:AQ73,AJ73:AM73),0))+(1-IFERROR(CORREL(AN73:AQ73,AR73:AU73),0)))</f>
        <v>0.967128031814506</v>
      </c>
      <c r="BE73" s="0" t="n">
        <f aca="false">AZ73*((1-IFERROR(CORREL(AR73:AU73,AB73:AE73),0))+(1-IFERROR(CORREL(AR73:AU73,AF73:AI73),0))+(1-IFERROR(CORREL(AR73:AU73,AJ73:AM73),0))+(1-IFERROR(CORREL(AR73:AU73,AN73:AQ73),0)))</f>
        <v>1.08465945252875</v>
      </c>
      <c r="BF73" s="0" t="n">
        <f aca="false">IF(SUM(BA73:BE73)&gt;0,BA73/SUM(BA73:BE73),1/5)</f>
        <v>0.170851816544909</v>
      </c>
      <c r="BG73" s="0" t="n">
        <f aca="false">IF(SUM(BA73:BE73)&gt;0,BB73/SUM(BA73:BE73),1/5)</f>
        <v>0.356689877747987</v>
      </c>
      <c r="BH73" s="0" t="n">
        <f aca="false">IF(SUM(BA73:BE73)&gt;0,BC73/SUM(BA73:BE73),1/5)</f>
        <v>0.173089528126293</v>
      </c>
      <c r="BI73" s="0" t="n">
        <f aca="false">IF(SUM(BA73:BE73)&gt;0,BD73/SUM(BA73:BE73),1/5)</f>
        <v>0.141110099782638</v>
      </c>
      <c r="BJ73" s="0" t="n">
        <f aca="false">IF(SUM(BA73:BE73)&gt;0,BE73/SUM(BA73:BE73),1/5)</f>
        <v>0.158258677798173</v>
      </c>
      <c r="BK73" s="0" t="n">
        <f aca="false">BF73*AB73+BG73*AF73+BH73*AJ73+BI73*AN73+BJ73*AR73</f>
        <v>0.327412401249998</v>
      </c>
      <c r="BL73" s="0" t="n">
        <f aca="false">BF73*AC73+BG73*AG73+BH73*AK73+BI73*AO73+BJ73*AS73</f>
        <v>0.554363665244579</v>
      </c>
      <c r="BM73" s="0" t="n">
        <f aca="false">BF73*AD73+BG73*AH73+BH73*AL73+BI73*AP73+BJ73*AT73</f>
        <v>0.629288466090385</v>
      </c>
      <c r="BN73" s="0" t="n">
        <f aca="false">BF73*AE73+BG73*AI73+BH73*AM73+BI73*AQ73+BJ73*AU73</f>
        <v>0.643310122252013</v>
      </c>
      <c r="BO73" s="0" t="n">
        <f aca="false">RANK(BK73,$BK73:$BN73)</f>
        <v>4</v>
      </c>
      <c r="BP73" s="0" t="n">
        <f aca="false">RANK(BL73,$BK73:$BN73)</f>
        <v>3</v>
      </c>
      <c r="BQ73" s="0" t="n">
        <f aca="false">RANK(BM73,$BK73:$BN73)</f>
        <v>2</v>
      </c>
      <c r="BR73" s="0" t="n">
        <f aca="false">RANK(BN73,$BK73:$BN73)</f>
        <v>1</v>
      </c>
    </row>
    <row r="74" customFormat="false" ht="15" hidden="false" customHeight="false" outlineLevel="0" collapsed="false">
      <c r="A74" s="0" t="n">
        <v>51</v>
      </c>
      <c r="B74" s="0" t="n">
        <f aca="false">RANDBETWEEN(1,$B$5)</f>
        <v>5</v>
      </c>
      <c r="C74" s="0" t="n">
        <f aca="false">RANDBETWEEN(1,$B$5)</f>
        <v>2</v>
      </c>
      <c r="D74" s="0" t="n">
        <f aca="false">RANDBETWEEN(1,$B$5)</f>
        <v>4</v>
      </c>
      <c r="E74" s="0" t="n">
        <f aca="false">RANDBETWEEN(1,$B$5)</f>
        <v>4</v>
      </c>
      <c r="F74" s="0" t="n">
        <f aca="false">RANDBETWEEN(1,$B$5)</f>
        <v>5</v>
      </c>
      <c r="G74" s="0" t="n">
        <f aca="false">RANDBETWEEN(1,$B$5)</f>
        <v>2</v>
      </c>
      <c r="H74" s="0" t="n">
        <f aca="true">NORMINV(RAND(),$B$8,$B$13)</f>
        <v>50.4620618315943</v>
      </c>
      <c r="I74" s="0" t="n">
        <f aca="true">NORMINV(RAND(),$C$8,$C$13)</f>
        <v>57.7562736520497</v>
      </c>
      <c r="J74" s="0" t="n">
        <f aca="true">NORMINV(RAND(),$D$8,$D$13)</f>
        <v>14.6796112770654</v>
      </c>
      <c r="K74" s="0" t="n">
        <f aca="true">NORMINV(RAND(),$E$8,$E$13)</f>
        <v>3.24579872996251</v>
      </c>
      <c r="L74" s="0" t="n">
        <f aca="true">NORMINV(RAND(),$B$9,$B$14)</f>
        <v>46.8246048922653</v>
      </c>
      <c r="M74" s="0" t="n">
        <f aca="true">NORMINV(RAND(),$C$9,$C$14)</f>
        <v>47.2496475539964</v>
      </c>
      <c r="N74" s="0" t="n">
        <f aca="true">NORMINV(RAND(),$D$9,$D$14)</f>
        <v>38.9679857719883</v>
      </c>
      <c r="O74" s="0" t="n">
        <f aca="true">NORMINV(RAND(),$E$9,$E$14)</f>
        <v>29.8751177321949</v>
      </c>
      <c r="P74" s="0" t="n">
        <f aca="true">NORMINV(RAND(),$B$10,$B$15)</f>
        <v>24.0809275450156</v>
      </c>
      <c r="Q74" s="0" t="n">
        <f aca="true">NORMINV(RAND(),$C$10,$C$15)</f>
        <v>27.7795304164955</v>
      </c>
      <c r="R74" s="0" t="n">
        <f aca="true">NORMINV(RAND(),$D$10,$D$15)</f>
        <v>10.1591408702801</v>
      </c>
      <c r="S74" s="0" t="n">
        <f aca="true">NORMINV(RAND(),$E$10,$E$15)</f>
        <v>3.95827287849021</v>
      </c>
      <c r="T74" s="0" t="n">
        <f aca="false">MEDIAN(INDEX(Avaliadores!$B$17:$B$22,$B74),INDEX(Avaliadores!$B$17:$B$22,$C74),INDEX(Avaliadores!$B$17:$B$22,$D74),INDEX(Avaliadores!$B$17:$B$22,$E74),INDEX(Avaliadores!$B$17:$B$22,$F74),INDEX(Avaliadores!$B$17:$B$22,$G74))</f>
        <v>3.04166666666667</v>
      </c>
      <c r="U74" s="0" t="n">
        <f aca="false">MEDIAN(INDEX(Avaliadores!$C$17:$C$22,$B74),INDEX(Avaliadores!$C$17:$C$22,$C74),INDEX(Avaliadores!$C$17:$C$22,$D74),INDEX(Avaliadores!$C$17:$C$22,$E74),INDEX(Avaliadores!$C$17:$C$22,$F74),INDEX(Avaliadores!$C$17:$C$22,$G74))</f>
        <v>5.54166666666667</v>
      </c>
      <c r="V74" s="0" t="n">
        <f aca="false">MEDIAN(INDEX(Avaliadores!$D$17:$D$22,$B74),INDEX(Avaliadores!$D$17:$D$22,$C74),INDEX(Avaliadores!$D$17:$D$22,$D74),INDEX(Avaliadores!$D$17:$D$22,$E74),INDEX(Avaliadores!$D$17:$D$22,$F74),INDEX(Avaliadores!$D$17:$D$22,$G74))</f>
        <v>5.54166666666667</v>
      </c>
      <c r="W74" s="0" t="n">
        <f aca="false">MEDIAN(INDEX(Avaliadores!$E$17:$E$22,$B74),INDEX(Avaliadores!$E$17:$E$22,$C74),INDEX(Avaliadores!$E$17:$E$22,$D74),INDEX(Avaliadores!$E$17:$E$22,$E74),INDEX(Avaliadores!$E$17:$E$22,$F74),INDEX(Avaliadores!$E$17:$E$22,$G74))</f>
        <v>6.54166666666667</v>
      </c>
      <c r="X74" s="0" t="n">
        <f aca="false">MEDIAN(INDEX(Avaliadores!$F$17:$F$22,$B74),INDEX(Avaliadores!$F$17:$F$22,$C74),INDEX(Avaliadores!$F$17:$F$22,$D74),INDEX(Avaliadores!$F$17:$F$22,$E74),INDEX(Avaliadores!$F$17:$F$22,$F74),INDEX(Avaliadores!$F$17:$F$22,$G74))</f>
        <v>2.54166666666667</v>
      </c>
      <c r="Y74" s="0" t="n">
        <f aca="false">MEDIAN(INDEX(Avaliadores!$G$17:$G$22,$B74),INDEX(Avaliadores!$G$17:$G$22,$C74),INDEX(Avaliadores!$G$17:$G$22,$D74),INDEX(Avaliadores!$G$17:$G$22,$E74),INDEX(Avaliadores!$G$17:$G$22,$F74),INDEX(Avaliadores!$G$17:$G$22,$G74))</f>
        <v>4.54166666666667</v>
      </c>
      <c r="Z74" s="0" t="n">
        <f aca="false">MEDIAN(INDEX(Avaliadores!$H$17:$H$22,$B74),INDEX(Avaliadores!$H$17:$H$22,$C74),INDEX(Avaliadores!$H$17:$H$22,$D74),INDEX(Avaliadores!$H$17:$H$22,$E74),INDEX(Avaliadores!$H$17:$H$22,$F74),INDEX(Avaliadores!$H$17:$H$22,$G74))</f>
        <v>3.54166666666667</v>
      </c>
      <c r="AA74" s="0" t="n">
        <f aca="false">MEDIAN(INDEX(Avaliadores!$I$17:$I$22,$B74),INDEX(Avaliadores!$I$17:$I$22,$C74),INDEX(Avaliadores!$I$17:$I$22,$D74),INDEX(Avaliadores!$I$17:$I$22,$E74),INDEX(Avaliadores!$I$17:$I$22,$F74),INDEX(Avaliadores!$I$17:$I$22,$G74))</f>
        <v>6.04166666666667</v>
      </c>
      <c r="AB74" s="0" t="n">
        <f aca="false">IF(MAX(H74:K74)=MIN(H74:K74),0,IF($B$17="custo",(MAX(H74:K74)-H74)/(MAX(H74:K74)-MIN(H74:K74)),(H74-MIN(H74:K74))/(MAX(H74:K74)-MIN(H74:K74))))</f>
        <v>0.13381303008057</v>
      </c>
      <c r="AC74" s="0" t="n">
        <f aca="false">IF(MAX(H74:K74)=MIN(H74:K74),0,IF($B$17="custo",(MAX(H74:K74)-I74)/(MAX(H74:K74)-MIN(H74:K74)),(I74-MIN(H74:K74))/(MAX(H74:K74)-MIN(H74:K74))))</f>
        <v>0</v>
      </c>
      <c r="AD74" s="0" t="n">
        <f aca="false">IF(MAX(H74:K74)=MIN(H74:K74),0,IF($B$17="custo",(MAX(H74:K74)-J74)/(MAX(H74:K74)-MIN(H74:K74)),(J74-MIN(H74:K74))/(MAX(H74:K74)-MIN(H74:K74))))</f>
        <v>0.790245589247839</v>
      </c>
      <c r="AE74" s="0" t="n">
        <f aca="false">IF(MAX(H74:K74)=MIN(H74:K74),0,IF($B$17="custo",(MAX(H74:K74)-K74)/(MAX(H74:K74)-MIN(H74:K74)),(K74-MIN(H74:K74))/(MAX(H74:K74)-MIN(H74:K74))))</f>
        <v>1</v>
      </c>
      <c r="AF74" s="0" t="n">
        <f aca="false">IF(MAX(L74:O74)=MIN(L74:O74),0,IF($C$17="custo",(MAX(L74:O74)-L74)/(MAX(L74:O74)-MIN(L74:O74)),(L74-MIN(L74:O74))/(MAX(L74:O74)-MIN(L74:O74))))</f>
        <v>0.975536450995193</v>
      </c>
      <c r="AG74" s="0" t="n">
        <f aca="false">IF(MAX(L74:O74)=MIN(L74:O74),0,IF($C$17="custo",(MAX(L74:O74)-M74)/(MAX(L74:O74)-MIN(L74:O74)),(M74-MIN(L74:O74))/(MAX(L74:O74)-MIN(L74:O74))))</f>
        <v>1</v>
      </c>
      <c r="AH74" s="0" t="n">
        <f aca="false">IF(MAX(L74:O74)=MIN(L74:O74),0,IF($C$17="custo",(MAX(L74:O74)-N74)/(MAX(L74:O74)-MIN(L74:O74)),(N74-MIN(L74:O74))/(MAX(L74:O74)-MIN(L74:O74))))</f>
        <v>0.523344696694102</v>
      </c>
      <c r="AI74" s="0" t="n">
        <f aca="false">IF(MAX(L74:O74)=MIN(L74:O74),0,IF($C$17="custo",(MAX(L74:O74)-O74)/(MAX(L74:O74)-MIN(L74:O74)),(O74-MIN(L74:O74))/(MAX(L74:O74)-MIN(L74:O74))))</f>
        <v>0</v>
      </c>
      <c r="AJ74" s="0" t="n">
        <f aca="false">IF(MAX(P74:S74)=MIN(P74:S74),0,IF($D$17="custo",(MAX(P74:S74)-P74)/(MAX(P74:S74)-MIN(P74:S74)),(P74-MIN(P74:S74))/(MAX(P74:S74)-MIN(P74:S74))))</f>
        <v>0.155264803530165</v>
      </c>
      <c r="AK74" s="0" t="n">
        <f aca="false">IF(MAX(P74:S74)=MIN(P74:S74),0,IF($D$17="custo",(MAX(P74:S74)-Q74)/(MAX(P74:S74)-MIN(P74:S74)),(Q74-MIN(P74:S74))/(MAX(P74:S74)-MIN(P74:S74))))</f>
        <v>0</v>
      </c>
      <c r="AL74" s="0" t="n">
        <f aca="false">IF(MAX(P74:S74)=MIN(P74:S74),0,IF($D$17="custo",(MAX(P74:S74)-R74)/(MAX(P74:S74)-MIN(P74:S74)),(R74-MIN(P74:S74))/(MAX(P74:S74)-MIN(P74:S74))))</f>
        <v>0.739691828531857</v>
      </c>
      <c r="AM74" s="0" t="n">
        <f aca="false">IF(MAX(P74:S74)=MIN(P74:S74),0,IF($D$17="custo",(MAX(P74:S74)-S74)/(MAX(P74:S74)-MIN(P74:S74)),(S74-MIN(P74:S74))/(MAX(P74:S74)-MIN(P74:S74))))</f>
        <v>1</v>
      </c>
      <c r="AN74" s="0" t="n">
        <f aca="false">IF(MAX(T74:W74)=MIN(T74:W74),0,IF($E$17="custo",(MAX(T74:W74)-T74)/(MAX(T74:W74)-MIN(T74:W74)),(T74-MIN(T74:W74))/(MAX(T74:W74)-MIN(T74:W74))))</f>
        <v>0</v>
      </c>
      <c r="AO74" s="0" t="n">
        <f aca="false">IF(MAX(T74:W74)=MIN(T74:W74),0,IF($E$17="custo",(MAX(T74:W74)-U74)/(MAX(T74:W74)-MIN(T74:W74)),(U74-MIN(T74:W74))/(MAX(T74:W74)-MIN(T74:W74))))</f>
        <v>0.714285714285714</v>
      </c>
      <c r="AP74" s="0" t="n">
        <f aca="false">IF(MAX(T74:W74)=MIN(T74:W74),0,IF($E$17="custo",(MAX(T74:W74)-V74)/(MAX(T74:W74)-MIN(T74:W74)),(V74-MIN(T74:W74))/(MAX(T74:W74)-MIN(T74:W74))))</f>
        <v>0.714285714285714</v>
      </c>
      <c r="AQ74" s="0" t="n">
        <f aca="false">IF(MAX(T74:W74)=MIN(T74:W74),0,IF($E$17="custo",(MAX(T74:W74)-W74)/(MAX(T74:W74)-MIN(T74:W74)),(W74-MIN(T74:W74))/(MAX(T74:W74)-MIN(T74:W74))))</f>
        <v>1</v>
      </c>
      <c r="AR74" s="0" t="n">
        <f aca="false">IF(MAX(X74:AA74)=MIN(X74:AA74),0,IF($F$17="custo",(MAX(X74:AA74)-X74)/(MAX(X74:AA74)-MIN(X74:AA74)),(X74-MIN(X74:AA74))/(MAX(X74:AA74)-MIN(X74:AA74))))</f>
        <v>0</v>
      </c>
      <c r="AS74" s="0" t="n">
        <f aca="false">IF(MAX(X74:AA74)=MIN(X74:AA74),0,IF($F$17="custo",(MAX(X74:AA74)-Y74)/(MAX(X74:AA74)-MIN(X74:AA74)),(Y74-MIN(X74:AA74))/(MAX(X74:AA74)-MIN(X74:AA74))))</f>
        <v>0.571428571428571</v>
      </c>
      <c r="AT74" s="0" t="n">
        <f aca="false">IF(MAX(X74:AA74)=MIN(X74:AA74),0,IF($F$17="custo",(MAX(X74:AA74)-Z74)/(MAX(X74:AA74)-MIN(X74:AA74)),(Z74-MIN(X74:AA74))/(MAX(X74:AA74)-MIN(X74:AA74))))</f>
        <v>0.285714285714286</v>
      </c>
      <c r="AU74" s="0" t="n">
        <f aca="false">IF(MAX(X74:AA74)=MIN(X74:AA74),0,IF($F$17="custo",(MAX(X74:AA74)-AA74)/(MAX(X74:AA74)-MIN(X74:AA74)),(AA74-MIN(X74:AA74))/(MAX(X74:AA74)-MIN(X74:AA74))))</f>
        <v>1</v>
      </c>
      <c r="AV74" s="0" t="n">
        <f aca="false">STDEVP(AB74:AE74)</f>
        <v>0.423347855106183</v>
      </c>
      <c r="AW74" s="0" t="n">
        <f aca="false">STDEVP(AF74:AI74)</f>
        <v>0.407571862132586</v>
      </c>
      <c r="AX74" s="0" t="n">
        <f aca="false">STDEVP(AJ74:AM74)</f>
        <v>0.410346195627272</v>
      </c>
      <c r="AY74" s="0" t="n">
        <f aca="false">STDEVP(AN74:AQ74)</f>
        <v>0.369431444028164</v>
      </c>
      <c r="AZ74" s="0" t="n">
        <f aca="false">STDEVP(AR74:AU74)</f>
        <v>0.369431444028164</v>
      </c>
      <c r="BA74" s="0" t="n">
        <f aca="false">AV74*((1-IFERROR(CORREL(AB74:AE74,AF74:AI74),0))+(1-IFERROR(CORREL(AB74:AE74,AJ74:AM74),0))+(1-IFERROR(CORREL(AB74:AE74,AN74:AQ74),0))+(1-IFERROR(CORREL(AB74:AE74,AR74:AU74),0)))</f>
        <v>1.18107366731574</v>
      </c>
      <c r="BB74" s="0" t="n">
        <f aca="false">AW74*((1-IFERROR(CORREL(AF74:AI74,AB74:AE74),0))+(1-IFERROR(CORREL(AF74:AI74,AJ74:AM74),0))+(1-IFERROR(CORREL(AF74:AI74,AN74:AQ74),0))+(1-IFERROR(CORREL(AF74:AI74,AR74:AU74),0)))</f>
        <v>2.99949770979205</v>
      </c>
      <c r="BC74" s="0" t="n">
        <f aca="false">AX74*((1-IFERROR(CORREL(AJ74:AM74,AB74:AE74),0))+(1-IFERROR(CORREL(AJ74:AM74,AF74:AI74),0))+(1-IFERROR(CORREL(AJ74:AM74,AN74:AQ74),0))+(1-IFERROR(CORREL(AJ74:AM74,AR74:AU74),0)))</f>
        <v>1.1473991290256</v>
      </c>
      <c r="BD74" s="0" t="n">
        <f aca="false">AY74*((1-IFERROR(CORREL(AN74:AQ74,AB74:AE74),0))+(1-IFERROR(CORREL(AN74:AQ74,AF74:AI74),0))+(1-IFERROR(CORREL(AN74:AQ74,AJ74:AM74),0))+(1-IFERROR(CORREL(AN74:AQ74,AR74:AU74),0)))</f>
        <v>0.948701138971449</v>
      </c>
      <c r="BE74" s="0" t="n">
        <f aca="false">AZ74*((1-IFERROR(CORREL(AR74:AU74,AB74:AE74),0))+(1-IFERROR(CORREL(AR74:AU74,AF74:AI74),0))+(1-IFERROR(CORREL(AR74:AU74,AJ74:AM74),0))+(1-IFERROR(CORREL(AR74:AU74,AN74:AQ74),0)))</f>
        <v>1.02082805116269</v>
      </c>
      <c r="BF74" s="0" t="n">
        <f aca="false">IF(SUM(BA74:BE74)&gt;0,BA74/SUM(BA74:BE74),1/5)</f>
        <v>0.161846346896023</v>
      </c>
      <c r="BG74" s="0" t="n">
        <f aca="false">IF(SUM(BA74:BE74)&gt;0,BB74/SUM(BA74:BE74),1/5)</f>
        <v>0.411030878333056</v>
      </c>
      <c r="BH74" s="0" t="n">
        <f aca="false">IF(SUM(BA74:BE74)&gt;0,BC74/SUM(BA74:BE74),1/5)</f>
        <v>0.1572318159345</v>
      </c>
      <c r="BI74" s="0" t="n">
        <f aca="false">IF(SUM(BA74:BE74)&gt;0,BD74/SUM(BA74:BE74),1/5)</f>
        <v>0.130003587318638</v>
      </c>
      <c r="BJ74" s="0" t="n">
        <f aca="false">IF(SUM(BA74:BE74)&gt;0,BE74/SUM(BA74:BE74),1/5)</f>
        <v>0.139887371517783</v>
      </c>
      <c r="BK74" s="0" t="n">
        <f aca="false">BF74*AB74+BG74*AF74+BH74*AJ74+BI74*AN74+BJ74*AR74</f>
        <v>0.447045321393855</v>
      </c>
      <c r="BL74" s="0" t="n">
        <f aca="false">BF74*AC74+BG74*AG74+BH74*AK74+BI74*AO74+BJ74*AS74</f>
        <v>0.583826224427959</v>
      </c>
      <c r="BM74" s="0" t="n">
        <f aca="false">BF74*AD74+BG74*AH74+BH74*AL74+BI74*AP74+BJ74*AT74</f>
        <v>0.592139807216807</v>
      </c>
      <c r="BN74" s="0" t="n">
        <f aca="false">BF74*AE74+BG74*AI74+BH74*AM74+BI74*AQ74+BJ74*AU74</f>
        <v>0.588969121666944</v>
      </c>
      <c r="BO74" s="0" t="n">
        <f aca="false">RANK(BK74,$BK74:$BN74)</f>
        <v>4</v>
      </c>
      <c r="BP74" s="0" t="n">
        <f aca="false">RANK(BL74,$BK74:$BN74)</f>
        <v>3</v>
      </c>
      <c r="BQ74" s="0" t="n">
        <f aca="false">RANK(BM74,$BK74:$BN74)</f>
        <v>1</v>
      </c>
      <c r="BR74" s="0" t="n">
        <f aca="false">RANK(BN74,$BK74:$BN74)</f>
        <v>2</v>
      </c>
    </row>
    <row r="75" customFormat="false" ht="15" hidden="false" customHeight="false" outlineLevel="0" collapsed="false">
      <c r="A75" s="0" t="n">
        <v>52</v>
      </c>
      <c r="B75" s="0" t="n">
        <f aca="false">RANDBETWEEN(1,$B$5)</f>
        <v>2</v>
      </c>
      <c r="C75" s="0" t="n">
        <f aca="false">RANDBETWEEN(1,$B$5)</f>
        <v>4</v>
      </c>
      <c r="D75" s="0" t="n">
        <f aca="false">RANDBETWEEN(1,$B$5)</f>
        <v>5</v>
      </c>
      <c r="E75" s="0" t="n">
        <f aca="false">RANDBETWEEN(1,$B$5)</f>
        <v>5</v>
      </c>
      <c r="F75" s="0" t="n">
        <f aca="false">RANDBETWEEN(1,$B$5)</f>
        <v>5</v>
      </c>
      <c r="G75" s="0" t="n">
        <f aca="false">RANDBETWEEN(1,$B$5)</f>
        <v>6</v>
      </c>
      <c r="H75" s="0" t="n">
        <f aca="true">NORMINV(RAND(),$B$8,$B$13)</f>
        <v>50.8732368544998</v>
      </c>
      <c r="I75" s="0" t="n">
        <f aca="true">NORMINV(RAND(),$C$8,$C$13)</f>
        <v>59.8322487788084</v>
      </c>
      <c r="J75" s="0" t="n">
        <f aca="true">NORMINV(RAND(),$D$8,$D$13)</f>
        <v>14.0533708228832</v>
      </c>
      <c r="K75" s="0" t="n">
        <f aca="true">NORMINV(RAND(),$E$8,$E$13)</f>
        <v>3.04100477769379</v>
      </c>
      <c r="L75" s="0" t="n">
        <f aca="true">NORMINV(RAND(),$B$9,$B$14)</f>
        <v>40.1449586250478</v>
      </c>
      <c r="M75" s="0" t="n">
        <f aca="true">NORMINV(RAND(),$C$9,$C$14)</f>
        <v>50.4581223428236</v>
      </c>
      <c r="N75" s="0" t="n">
        <f aca="true">NORMINV(RAND(),$D$9,$D$14)</f>
        <v>41.3626691512476</v>
      </c>
      <c r="O75" s="0" t="n">
        <f aca="true">NORMINV(RAND(),$E$9,$E$14)</f>
        <v>29.6081920911219</v>
      </c>
      <c r="P75" s="0" t="n">
        <f aca="true">NORMINV(RAND(),$B$10,$B$15)</f>
        <v>22.2436871003084</v>
      </c>
      <c r="Q75" s="0" t="n">
        <f aca="true">NORMINV(RAND(),$C$10,$C$15)</f>
        <v>31.13923491167</v>
      </c>
      <c r="R75" s="0" t="n">
        <f aca="true">NORMINV(RAND(),$D$10,$D$15)</f>
        <v>9.68647648606966</v>
      </c>
      <c r="S75" s="0" t="n">
        <f aca="true">NORMINV(RAND(),$E$10,$E$15)</f>
        <v>4.07147021213255</v>
      </c>
      <c r="T75" s="0" t="n">
        <f aca="false">MEDIAN(INDEX(Avaliadores!$B$17:$B$22,$B75),INDEX(Avaliadores!$B$17:$B$22,$C75),INDEX(Avaliadores!$B$17:$B$22,$D75),INDEX(Avaliadores!$B$17:$B$22,$E75),INDEX(Avaliadores!$B$17:$B$22,$F75),INDEX(Avaliadores!$B$17:$B$22,$G75))</f>
        <v>2.54166666666667</v>
      </c>
      <c r="U75" s="0" t="n">
        <f aca="false">MEDIAN(INDEX(Avaliadores!$C$17:$C$22,$B75),INDEX(Avaliadores!$C$17:$C$22,$C75),INDEX(Avaliadores!$C$17:$C$22,$D75),INDEX(Avaliadores!$C$17:$C$22,$E75),INDEX(Avaliadores!$C$17:$C$22,$F75),INDEX(Avaliadores!$C$17:$C$22,$G75))</f>
        <v>5.54166666666667</v>
      </c>
      <c r="V75" s="0" t="n">
        <f aca="false">MEDIAN(INDEX(Avaliadores!$D$17:$D$22,$B75),INDEX(Avaliadores!$D$17:$D$22,$C75),INDEX(Avaliadores!$D$17:$D$22,$D75),INDEX(Avaliadores!$D$17:$D$22,$E75),INDEX(Avaliadores!$D$17:$D$22,$F75),INDEX(Avaliadores!$D$17:$D$22,$G75))</f>
        <v>5.54166666666667</v>
      </c>
      <c r="W75" s="0" t="n">
        <f aca="false">MEDIAN(INDEX(Avaliadores!$E$17:$E$22,$B75),INDEX(Avaliadores!$E$17:$E$22,$C75),INDEX(Avaliadores!$E$17:$E$22,$D75),INDEX(Avaliadores!$E$17:$E$22,$E75),INDEX(Avaliadores!$E$17:$E$22,$F75),INDEX(Avaliadores!$E$17:$E$22,$G75))</f>
        <v>7.04166666666667</v>
      </c>
      <c r="X75" s="0" t="n">
        <f aca="false">MEDIAN(INDEX(Avaliadores!$F$17:$F$22,$B75),INDEX(Avaliadores!$F$17:$F$22,$C75),INDEX(Avaliadores!$F$17:$F$22,$D75),INDEX(Avaliadores!$F$17:$F$22,$E75),INDEX(Avaliadores!$F$17:$F$22,$F75),INDEX(Avaliadores!$F$17:$F$22,$G75))</f>
        <v>2.54166666666667</v>
      </c>
      <c r="Y75" s="0" t="n">
        <f aca="false">MEDIAN(INDEX(Avaliadores!$G$17:$G$22,$B75),INDEX(Avaliadores!$G$17:$G$22,$C75),INDEX(Avaliadores!$G$17:$G$22,$D75),INDEX(Avaliadores!$G$17:$G$22,$E75),INDEX(Avaliadores!$G$17:$G$22,$F75),INDEX(Avaliadores!$G$17:$G$22,$G75))</f>
        <v>4.54166666666667</v>
      </c>
      <c r="Z75" s="0" t="n">
        <f aca="false">MEDIAN(INDEX(Avaliadores!$H$17:$H$22,$B75),INDEX(Avaliadores!$H$17:$H$22,$C75),INDEX(Avaliadores!$H$17:$H$22,$D75),INDEX(Avaliadores!$H$17:$H$22,$E75),INDEX(Avaliadores!$H$17:$H$22,$F75),INDEX(Avaliadores!$H$17:$H$22,$G75))</f>
        <v>3.54166666666667</v>
      </c>
      <c r="AA75" s="0" t="n">
        <f aca="false">MEDIAN(INDEX(Avaliadores!$I$17:$I$22,$B75),INDEX(Avaliadores!$I$17:$I$22,$C75),INDEX(Avaliadores!$I$17:$I$22,$D75),INDEX(Avaliadores!$I$17:$I$22,$E75),INDEX(Avaliadores!$I$17:$I$22,$F75),INDEX(Avaliadores!$I$17:$I$22,$G75))</f>
        <v>6.54166666666667</v>
      </c>
      <c r="AB75" s="0" t="n">
        <f aca="false">IF(MAX(H75:K75)=MIN(H75:K75),0,IF($B$17="custo",(MAX(H75:K75)-H75)/(MAX(H75:K75)-MIN(H75:K75)),(H75-MIN(H75:K75))/(MAX(H75:K75)-MIN(H75:K75))))</f>
        <v>0.157753401635872</v>
      </c>
      <c r="AC75" s="0" t="n">
        <f aca="false">IF(MAX(H75:K75)=MIN(H75:K75),0,IF($B$17="custo",(MAX(H75:K75)-I75)/(MAX(H75:K75)-MIN(H75:K75)),(I75-MIN(H75:K75))/(MAX(H75:K75)-MIN(H75:K75))))</f>
        <v>0</v>
      </c>
      <c r="AD75" s="0" t="n">
        <f aca="false">IF(MAX(H75:K75)=MIN(H75:K75),0,IF($B$17="custo",(MAX(H75:K75)-J75)/(MAX(H75:K75)-MIN(H75:K75)),(J75-MIN(H75:K75))/(MAX(H75:K75)-MIN(H75:K75))))</f>
        <v>0.806090423992592</v>
      </c>
      <c r="AE75" s="0" t="n">
        <f aca="false">IF(MAX(H75:K75)=MIN(H75:K75),0,IF($B$17="custo",(MAX(H75:K75)-K75)/(MAX(H75:K75)-MIN(H75:K75)),(K75-MIN(H75:K75))/(MAX(H75:K75)-MIN(H75:K75))))</f>
        <v>1</v>
      </c>
      <c r="AF75" s="0" t="n">
        <f aca="false">IF(MAX(L75:O75)=MIN(L75:O75),0,IF($C$17="custo",(MAX(L75:O75)-L75)/(MAX(L75:O75)-MIN(L75:O75)),(L75-MIN(L75:O75))/(MAX(L75:O75)-MIN(L75:O75))))</f>
        <v>0.505362195783172</v>
      </c>
      <c r="AG75" s="0" t="n">
        <f aca="false">IF(MAX(L75:O75)=MIN(L75:O75),0,IF($C$17="custo",(MAX(L75:O75)-M75)/(MAX(L75:O75)-MIN(L75:O75)),(M75-MIN(L75:O75))/(MAX(L75:O75)-MIN(L75:O75))))</f>
        <v>1</v>
      </c>
      <c r="AH75" s="0" t="n">
        <f aca="false">IF(MAX(L75:O75)=MIN(L75:O75),0,IF($C$17="custo",(MAX(L75:O75)-N75)/(MAX(L75:O75)-MIN(L75:O75)),(N75-MIN(L75:O75))/(MAX(L75:O75)-MIN(L75:O75))))</f>
        <v>0.563765773708829</v>
      </c>
      <c r="AI75" s="0" t="n">
        <f aca="false">IF(MAX(L75:O75)=MIN(L75:O75),0,IF($C$17="custo",(MAX(L75:O75)-O75)/(MAX(L75:O75)-MIN(L75:O75)),(O75-MIN(L75:O75))/(MAX(L75:O75)-MIN(L75:O75))))</f>
        <v>0</v>
      </c>
      <c r="AJ75" s="0" t="n">
        <f aca="false">IF(MAX(P75:S75)=MIN(P75:S75),0,IF($D$17="custo",(MAX(P75:S75)-P75)/(MAX(P75:S75)-MIN(P75:S75)),(P75-MIN(P75:S75))/(MAX(P75:S75)-MIN(P75:S75))))</f>
        <v>0.328639912091212</v>
      </c>
      <c r="AK75" s="0" t="n">
        <f aca="false">IF(MAX(P75:S75)=MIN(P75:S75),0,IF($D$17="custo",(MAX(P75:S75)-Q75)/(MAX(P75:S75)-MIN(P75:S75)),(Q75-MIN(P75:S75))/(MAX(P75:S75)-MIN(P75:S75))))</f>
        <v>0</v>
      </c>
      <c r="AL75" s="0" t="n">
        <f aca="false">IF(MAX(P75:S75)=MIN(P75:S75),0,IF($D$17="custo",(MAX(P75:S75)-R75)/(MAX(P75:S75)-MIN(P75:S75)),(R75-MIN(P75:S75))/(MAX(P75:S75)-MIN(P75:S75))))</f>
        <v>0.792557444758893</v>
      </c>
      <c r="AM75" s="0" t="n">
        <f aca="false">IF(MAX(P75:S75)=MIN(P75:S75),0,IF($D$17="custo",(MAX(P75:S75)-S75)/(MAX(P75:S75)-MIN(P75:S75)),(S75-MIN(P75:S75))/(MAX(P75:S75)-MIN(P75:S75))))</f>
        <v>1</v>
      </c>
      <c r="AN75" s="0" t="n">
        <f aca="false">IF(MAX(T75:W75)=MIN(T75:W75),0,IF($E$17="custo",(MAX(T75:W75)-T75)/(MAX(T75:W75)-MIN(T75:W75)),(T75-MIN(T75:W75))/(MAX(T75:W75)-MIN(T75:W75))))</f>
        <v>0</v>
      </c>
      <c r="AO75" s="0" t="n">
        <f aca="false">IF(MAX(T75:W75)=MIN(T75:W75),0,IF($E$17="custo",(MAX(T75:W75)-U75)/(MAX(T75:W75)-MIN(T75:W75)),(U75-MIN(T75:W75))/(MAX(T75:W75)-MIN(T75:W75))))</f>
        <v>0.666666666666667</v>
      </c>
      <c r="AP75" s="0" t="n">
        <f aca="false">IF(MAX(T75:W75)=MIN(T75:W75),0,IF($E$17="custo",(MAX(T75:W75)-V75)/(MAX(T75:W75)-MIN(T75:W75)),(V75-MIN(T75:W75))/(MAX(T75:W75)-MIN(T75:W75))))</f>
        <v>0.666666666666667</v>
      </c>
      <c r="AQ75" s="0" t="n">
        <f aca="false">IF(MAX(T75:W75)=MIN(T75:W75),0,IF($E$17="custo",(MAX(T75:W75)-W75)/(MAX(T75:W75)-MIN(T75:W75)),(W75-MIN(T75:W75))/(MAX(T75:W75)-MIN(T75:W75))))</f>
        <v>1</v>
      </c>
      <c r="AR75" s="0" t="n">
        <f aca="false">IF(MAX(X75:AA75)=MIN(X75:AA75),0,IF($F$17="custo",(MAX(X75:AA75)-X75)/(MAX(X75:AA75)-MIN(X75:AA75)),(X75-MIN(X75:AA75))/(MAX(X75:AA75)-MIN(X75:AA75))))</f>
        <v>0</v>
      </c>
      <c r="AS75" s="0" t="n">
        <f aca="false">IF(MAX(X75:AA75)=MIN(X75:AA75),0,IF($F$17="custo",(MAX(X75:AA75)-Y75)/(MAX(X75:AA75)-MIN(X75:AA75)),(Y75-MIN(X75:AA75))/(MAX(X75:AA75)-MIN(X75:AA75))))</f>
        <v>0.5</v>
      </c>
      <c r="AT75" s="0" t="n">
        <f aca="false">IF(MAX(X75:AA75)=MIN(X75:AA75),0,IF($F$17="custo",(MAX(X75:AA75)-Z75)/(MAX(X75:AA75)-MIN(X75:AA75)),(Z75-MIN(X75:AA75))/(MAX(X75:AA75)-MIN(X75:AA75))))</f>
        <v>0.25</v>
      </c>
      <c r="AU75" s="0" t="n">
        <f aca="false">IF(MAX(X75:AA75)=MIN(X75:AA75),0,IF($F$17="custo",(MAX(X75:AA75)-AA75)/(MAX(X75:AA75)-MIN(X75:AA75)),(AA75-MIN(X75:AA75))/(MAX(X75:AA75)-MIN(X75:AA75))))</f>
        <v>1</v>
      </c>
      <c r="AV75" s="0" t="n">
        <f aca="false">STDEVP(AB75:AE75)</f>
        <v>0.421454998936863</v>
      </c>
      <c r="AW75" s="0" t="n">
        <f aca="false">STDEVP(AF75:AI75)</f>
        <v>0.354577268729533</v>
      </c>
      <c r="AX75" s="0" t="n">
        <f aca="false">STDEVP(AJ75:AM75)</f>
        <v>0.390922606913791</v>
      </c>
      <c r="AY75" s="0" t="n">
        <f aca="false">STDEVP(AN75:AQ75)</f>
        <v>0.363241578628389</v>
      </c>
      <c r="AZ75" s="0" t="n">
        <f aca="false">STDEVP(AR75:AU75)</f>
        <v>0.369754986443726</v>
      </c>
      <c r="BA75" s="0" t="n">
        <f aca="false">AV75*((1-IFERROR(CORREL(AB75:AE75,AF75:AI75),0))+(1-IFERROR(CORREL(AB75:AE75,AJ75:AM75),0))+(1-IFERROR(CORREL(AB75:AE75,AN75:AQ75),0))+(1-IFERROR(CORREL(AB75:AE75,AR75:AU75),0)))</f>
        <v>1.10908142512694</v>
      </c>
      <c r="BB75" s="0" t="n">
        <f aca="false">AW75*((1-IFERROR(CORREL(AF75:AI75,AB75:AE75),0))+(1-IFERROR(CORREL(AF75:AI75,AJ75:AM75),0))+(1-IFERROR(CORREL(AF75:AI75,AN75:AQ75),0))+(1-IFERROR(CORREL(AF75:AI75,AR75:AU75),0)))</f>
        <v>2.30569832858619</v>
      </c>
      <c r="BC75" s="0" t="n">
        <f aca="false">AX75*((1-IFERROR(CORREL(AJ75:AM75,AB75:AE75),0))+(1-IFERROR(CORREL(AJ75:AM75,AF75:AI75),0))+(1-IFERROR(CORREL(AJ75:AM75,AN75:AQ75),0))+(1-IFERROR(CORREL(AJ75:AM75,AR75:AU75),0)))</f>
        <v>1.13712957183777</v>
      </c>
      <c r="BD75" s="0" t="n">
        <f aca="false">AY75*((1-IFERROR(CORREL(AN75:AQ75,AB75:AE75),0))+(1-IFERROR(CORREL(AN75:AQ75,AF75:AI75),0))+(1-IFERROR(CORREL(AN75:AQ75,AJ75:AM75),0))+(1-IFERROR(CORREL(AN75:AQ75,AR75:AU75),0)))</f>
        <v>0.826437922871138</v>
      </c>
      <c r="BE75" s="0" t="n">
        <f aca="false">AZ75*((1-IFERROR(CORREL(AR75:AU75,AB75:AE75),0))+(1-IFERROR(CORREL(AR75:AU75,AF75:AI75),0))+(1-IFERROR(CORREL(AR75:AU75,AJ75:AM75),0))+(1-IFERROR(CORREL(AR75:AU75,AN75:AQ75),0)))</f>
        <v>0.959771739193102</v>
      </c>
      <c r="BF75" s="0" t="n">
        <f aca="false">IF(SUM(BA75:BE75)&gt;0,BA75/SUM(BA75:BE75),1/5)</f>
        <v>0.174985895230764</v>
      </c>
      <c r="BG75" s="0" t="n">
        <f aca="false">IF(SUM(BA75:BE75)&gt;0,BB75/SUM(BA75:BE75),1/5)</f>
        <v>0.363782745810167</v>
      </c>
      <c r="BH75" s="0" t="n">
        <f aca="false">IF(SUM(BA75:BE75)&gt;0,BC75/SUM(BA75:BE75),1/5)</f>
        <v>0.179411206078609</v>
      </c>
      <c r="BI75" s="0" t="n">
        <f aca="false">IF(SUM(BA75:BE75)&gt;0,BD75/SUM(BA75:BE75),1/5)</f>
        <v>0.130391670539165</v>
      </c>
      <c r="BJ75" s="0" t="n">
        <f aca="false">IF(SUM(BA75:BE75)&gt;0,BE75/SUM(BA75:BE75),1/5)</f>
        <v>0.151428482341295</v>
      </c>
      <c r="BK75" s="0" t="n">
        <f aca="false">BF75*AB75+BG75*AF75+BH75*AJ75+BI75*AN75+BJ75*AR75</f>
        <v>0.270408350415461</v>
      </c>
      <c r="BL75" s="0" t="n">
        <f aca="false">BF75*AC75+BG75*AG75+BH75*AK75+BI75*AO75+BJ75*AS75</f>
        <v>0.526424767340257</v>
      </c>
      <c r="BM75" s="0" t="n">
        <f aca="false">BF75*AD75+BG75*AH75+BH75*AL75+BI75*AP75+BJ75*AT75</f>
        <v>0.613121303628422</v>
      </c>
      <c r="BN75" s="0" t="n">
        <f aca="false">BF75*AE75+BG75*AI75+BH75*AM75+BI75*AQ75+BJ75*AU75</f>
        <v>0.636217254189833</v>
      </c>
      <c r="BO75" s="0" t="n">
        <f aca="false">RANK(BK75,$BK75:$BN75)</f>
        <v>4</v>
      </c>
      <c r="BP75" s="0" t="n">
        <f aca="false">RANK(BL75,$BK75:$BN75)</f>
        <v>3</v>
      </c>
      <c r="BQ75" s="0" t="n">
        <f aca="false">RANK(BM75,$BK75:$BN75)</f>
        <v>2</v>
      </c>
      <c r="BR75" s="0" t="n">
        <f aca="false">RANK(BN75,$BK75:$BN75)</f>
        <v>1</v>
      </c>
    </row>
    <row r="76" customFormat="false" ht="15" hidden="false" customHeight="false" outlineLevel="0" collapsed="false">
      <c r="A76" s="0" t="n">
        <v>53</v>
      </c>
      <c r="B76" s="0" t="n">
        <f aca="false">RANDBETWEEN(1,$B$5)</f>
        <v>1</v>
      </c>
      <c r="C76" s="0" t="n">
        <f aca="false">RANDBETWEEN(1,$B$5)</f>
        <v>4</v>
      </c>
      <c r="D76" s="0" t="n">
        <f aca="false">RANDBETWEEN(1,$B$5)</f>
        <v>4</v>
      </c>
      <c r="E76" s="0" t="n">
        <f aca="false">RANDBETWEEN(1,$B$5)</f>
        <v>4</v>
      </c>
      <c r="F76" s="0" t="n">
        <f aca="false">RANDBETWEEN(1,$B$5)</f>
        <v>3</v>
      </c>
      <c r="G76" s="0" t="n">
        <f aca="false">RANDBETWEEN(1,$B$5)</f>
        <v>3</v>
      </c>
      <c r="H76" s="0" t="n">
        <f aca="true">NORMINV(RAND(),$B$8,$B$13)</f>
        <v>56.4419158841636</v>
      </c>
      <c r="I76" s="0" t="n">
        <f aca="true">NORMINV(RAND(),$C$8,$C$13)</f>
        <v>60.1562109732017</v>
      </c>
      <c r="J76" s="0" t="n">
        <f aca="true">NORMINV(RAND(),$D$8,$D$13)</f>
        <v>14.3807120801961</v>
      </c>
      <c r="K76" s="0" t="n">
        <f aca="true">NORMINV(RAND(),$E$8,$E$13)</f>
        <v>3.06691435068383</v>
      </c>
      <c r="L76" s="0" t="n">
        <f aca="true">NORMINV(RAND(),$B$9,$B$14)</f>
        <v>44.8587529283008</v>
      </c>
      <c r="M76" s="0" t="n">
        <f aca="true">NORMINV(RAND(),$C$9,$C$14)</f>
        <v>56.1589102459268</v>
      </c>
      <c r="N76" s="0" t="n">
        <f aca="true">NORMINV(RAND(),$D$9,$D$14)</f>
        <v>41.7190625102332</v>
      </c>
      <c r="O76" s="0" t="n">
        <f aca="true">NORMINV(RAND(),$E$9,$E$14)</f>
        <v>26.1327066634947</v>
      </c>
      <c r="P76" s="0" t="n">
        <f aca="true">NORMINV(RAND(),$B$10,$B$15)</f>
        <v>21.7976215254228</v>
      </c>
      <c r="Q76" s="0" t="n">
        <f aca="true">NORMINV(RAND(),$C$10,$C$15)</f>
        <v>27.4648965512792</v>
      </c>
      <c r="R76" s="0" t="n">
        <f aca="true">NORMINV(RAND(),$D$10,$D$15)</f>
        <v>10.2765415072579</v>
      </c>
      <c r="S76" s="0" t="n">
        <f aca="true">NORMINV(RAND(),$E$10,$E$15)</f>
        <v>3.72484642625602</v>
      </c>
      <c r="T76" s="0" t="n">
        <f aca="false">MEDIAN(INDEX(Avaliadores!$B$17:$B$22,$B76),INDEX(Avaliadores!$B$17:$B$22,$C76),INDEX(Avaliadores!$B$17:$B$22,$D76),INDEX(Avaliadores!$B$17:$B$22,$E76),INDEX(Avaliadores!$B$17:$B$22,$F76),INDEX(Avaliadores!$B$17:$B$22,$G76))</f>
        <v>3.16666666666667</v>
      </c>
      <c r="U76" s="0" t="n">
        <f aca="false">MEDIAN(INDEX(Avaliadores!$C$17:$C$22,$B76),INDEX(Avaliadores!$C$17:$C$22,$C76),INDEX(Avaliadores!$C$17:$C$22,$D76),INDEX(Avaliadores!$C$17:$C$22,$E76),INDEX(Avaliadores!$C$17:$C$22,$F76),INDEX(Avaliadores!$C$17:$C$22,$G76))</f>
        <v>5.16666666666667</v>
      </c>
      <c r="V76" s="0" t="n">
        <f aca="false">MEDIAN(INDEX(Avaliadores!$D$17:$D$22,$B76),INDEX(Avaliadores!$D$17:$D$22,$C76),INDEX(Avaliadores!$D$17:$D$22,$D76),INDEX(Avaliadores!$D$17:$D$22,$E76),INDEX(Avaliadores!$D$17:$D$22,$F76),INDEX(Avaliadores!$D$17:$D$22,$G76))</f>
        <v>5.66666666666667</v>
      </c>
      <c r="W76" s="0" t="n">
        <f aca="false">MEDIAN(INDEX(Avaliadores!$E$17:$E$22,$B76),INDEX(Avaliadores!$E$17:$E$22,$C76),INDEX(Avaliadores!$E$17:$E$22,$D76),INDEX(Avaliadores!$E$17:$E$22,$E76),INDEX(Avaliadores!$E$17:$E$22,$F76),INDEX(Avaliadores!$E$17:$E$22,$G76))</f>
        <v>6.54166666666667</v>
      </c>
      <c r="X76" s="0" t="n">
        <f aca="false">MEDIAN(INDEX(Avaliadores!$F$17:$F$22,$B76),INDEX(Avaliadores!$F$17:$F$22,$C76),INDEX(Avaliadores!$F$17:$F$22,$D76),INDEX(Avaliadores!$F$17:$F$22,$E76),INDEX(Avaliadores!$F$17:$F$22,$F76),INDEX(Avaliadores!$F$17:$F$22,$G76))</f>
        <v>3.16666666666667</v>
      </c>
      <c r="Y76" s="0" t="n">
        <f aca="false">MEDIAN(INDEX(Avaliadores!$G$17:$G$22,$B76),INDEX(Avaliadores!$G$17:$G$22,$C76),INDEX(Avaliadores!$G$17:$G$22,$D76),INDEX(Avaliadores!$G$17:$G$22,$E76),INDEX(Avaliadores!$G$17:$G$22,$F76),INDEX(Avaliadores!$G$17:$G$22,$G76))</f>
        <v>4.79166666666667</v>
      </c>
      <c r="Z76" s="0" t="n">
        <f aca="false">MEDIAN(INDEX(Avaliadores!$H$17:$H$22,$B76),INDEX(Avaliadores!$H$17:$H$22,$C76),INDEX(Avaliadores!$H$17:$H$22,$D76),INDEX(Avaliadores!$H$17:$H$22,$E76),INDEX(Avaliadores!$H$17:$H$22,$F76),INDEX(Avaliadores!$H$17:$H$22,$G76))</f>
        <v>3.66666666666667</v>
      </c>
      <c r="AA76" s="0" t="n">
        <f aca="false">MEDIAN(INDEX(Avaliadores!$I$17:$I$22,$B76),INDEX(Avaliadores!$I$17:$I$22,$C76),INDEX(Avaliadores!$I$17:$I$22,$D76),INDEX(Avaliadores!$I$17:$I$22,$E76),INDEX(Avaliadores!$I$17:$I$22,$F76),INDEX(Avaliadores!$I$17:$I$22,$G76))</f>
        <v>6.16666666666667</v>
      </c>
      <c r="AB76" s="0" t="n">
        <f aca="false">IF(MAX(H76:K76)=MIN(H76:K76),0,IF($B$17="custo",(MAX(H76:K76)-H76)/(MAX(H76:K76)-MIN(H76:K76)),(H76-MIN(H76:K76))/(MAX(H76:K76)-MIN(H76:K76))))</f>
        <v>0.0650611464631893</v>
      </c>
      <c r="AC76" s="0" t="n">
        <f aca="false">IF(MAX(H76:K76)=MIN(H76:K76),0,IF($B$17="custo",(MAX(H76:K76)-I76)/(MAX(H76:K76)-MIN(H76:K76)),(I76-MIN(H76:K76))/(MAX(H76:K76)-MIN(H76:K76))))</f>
        <v>0</v>
      </c>
      <c r="AD76" s="0" t="n">
        <f aca="false">IF(MAX(H76:K76)=MIN(H76:K76),0,IF($B$17="custo",(MAX(H76:K76)-J76)/(MAX(H76:K76)-MIN(H76:K76)),(J76-MIN(H76:K76))/(MAX(H76:K76)-MIN(H76:K76))))</f>
        <v>0.801822786426663</v>
      </c>
      <c r="AE76" s="0" t="n">
        <f aca="false">IF(MAX(H76:K76)=MIN(H76:K76),0,IF($B$17="custo",(MAX(H76:K76)-K76)/(MAX(H76:K76)-MIN(H76:K76)),(K76-MIN(H76:K76))/(MAX(H76:K76)-MIN(H76:K76))))</f>
        <v>1</v>
      </c>
      <c r="AF76" s="0" t="n">
        <f aca="false">IF(MAX(L76:O76)=MIN(L76:O76),0,IF($C$17="custo",(MAX(L76:O76)-L76)/(MAX(L76:O76)-MIN(L76:O76)),(L76-MIN(L76:O76))/(MAX(L76:O76)-MIN(L76:O76))))</f>
        <v>0.62365680740813</v>
      </c>
      <c r="AG76" s="0" t="n">
        <f aca="false">IF(MAX(L76:O76)=MIN(L76:O76),0,IF($C$17="custo",(MAX(L76:O76)-M76)/(MAX(L76:O76)-MIN(L76:O76)),(M76-MIN(L76:O76))/(MAX(L76:O76)-MIN(L76:O76))))</f>
        <v>1</v>
      </c>
      <c r="AH76" s="0" t="n">
        <f aca="false">IF(MAX(L76:O76)=MIN(L76:O76),0,IF($C$17="custo",(MAX(L76:O76)-N76)/(MAX(L76:O76)-MIN(L76:O76)),(N76-MIN(L76:O76))/(MAX(L76:O76)-MIN(L76:O76))))</f>
        <v>0.51909179273859</v>
      </c>
      <c r="AI76" s="0" t="n">
        <f aca="false">IF(MAX(L76:O76)=MIN(L76:O76),0,IF($C$17="custo",(MAX(L76:O76)-O76)/(MAX(L76:O76)-MIN(L76:O76)),(O76-MIN(L76:O76))/(MAX(L76:O76)-MIN(L76:O76))))</f>
        <v>0</v>
      </c>
      <c r="AJ76" s="0" t="n">
        <f aca="false">IF(MAX(P76:S76)=MIN(P76:S76),0,IF($D$17="custo",(MAX(P76:S76)-P76)/(MAX(P76:S76)-MIN(P76:S76)),(P76-MIN(P76:S76))/(MAX(P76:S76)-MIN(P76:S76))))</f>
        <v>0.238722117097924</v>
      </c>
      <c r="AK76" s="0" t="n">
        <f aca="false">IF(MAX(P76:S76)=MIN(P76:S76),0,IF($D$17="custo",(MAX(P76:S76)-Q76)/(MAX(P76:S76)-MIN(P76:S76)),(Q76-MIN(P76:S76))/(MAX(P76:S76)-MIN(P76:S76))))</f>
        <v>0</v>
      </c>
      <c r="AL76" s="0" t="n">
        <f aca="false">IF(MAX(P76:S76)=MIN(P76:S76),0,IF($D$17="custo",(MAX(P76:S76)-R76)/(MAX(P76:S76)-MIN(P76:S76)),(R76-MIN(P76:S76))/(MAX(P76:S76)-MIN(P76:S76))))</f>
        <v>0.724023536323704</v>
      </c>
      <c r="AM76" s="0" t="n">
        <f aca="false">IF(MAX(P76:S76)=MIN(P76:S76),0,IF($D$17="custo",(MAX(P76:S76)-S76)/(MAX(P76:S76)-MIN(P76:S76)),(S76-MIN(P76:S76))/(MAX(P76:S76)-MIN(P76:S76))))</f>
        <v>1</v>
      </c>
      <c r="AN76" s="0" t="n">
        <f aca="false">IF(MAX(T76:W76)=MIN(T76:W76),0,IF($E$17="custo",(MAX(T76:W76)-T76)/(MAX(T76:W76)-MIN(T76:W76)),(T76-MIN(T76:W76))/(MAX(T76:W76)-MIN(T76:W76))))</f>
        <v>0</v>
      </c>
      <c r="AO76" s="0" t="n">
        <f aca="false">IF(MAX(T76:W76)=MIN(T76:W76),0,IF($E$17="custo",(MAX(T76:W76)-U76)/(MAX(T76:W76)-MIN(T76:W76)),(U76-MIN(T76:W76))/(MAX(T76:W76)-MIN(T76:W76))))</f>
        <v>0.592592592592593</v>
      </c>
      <c r="AP76" s="0" t="n">
        <f aca="false">IF(MAX(T76:W76)=MIN(T76:W76),0,IF($E$17="custo",(MAX(T76:W76)-V76)/(MAX(T76:W76)-MIN(T76:W76)),(V76-MIN(T76:W76))/(MAX(T76:W76)-MIN(T76:W76))))</f>
        <v>0.740740740740741</v>
      </c>
      <c r="AQ76" s="0" t="n">
        <f aca="false">IF(MAX(T76:W76)=MIN(T76:W76),0,IF($E$17="custo",(MAX(T76:W76)-W76)/(MAX(T76:W76)-MIN(T76:W76)),(W76-MIN(T76:W76))/(MAX(T76:W76)-MIN(T76:W76))))</f>
        <v>1</v>
      </c>
      <c r="AR76" s="0" t="n">
        <f aca="false">IF(MAX(X76:AA76)=MIN(X76:AA76),0,IF($F$17="custo",(MAX(X76:AA76)-X76)/(MAX(X76:AA76)-MIN(X76:AA76)),(X76-MIN(X76:AA76))/(MAX(X76:AA76)-MIN(X76:AA76))))</f>
        <v>0</v>
      </c>
      <c r="AS76" s="0" t="n">
        <f aca="false">IF(MAX(X76:AA76)=MIN(X76:AA76),0,IF($F$17="custo",(MAX(X76:AA76)-Y76)/(MAX(X76:AA76)-MIN(X76:AA76)),(Y76-MIN(X76:AA76))/(MAX(X76:AA76)-MIN(X76:AA76))))</f>
        <v>0.541666666666667</v>
      </c>
      <c r="AT76" s="0" t="n">
        <f aca="false">IF(MAX(X76:AA76)=MIN(X76:AA76),0,IF($F$17="custo",(MAX(X76:AA76)-Z76)/(MAX(X76:AA76)-MIN(X76:AA76)),(Z76-MIN(X76:AA76))/(MAX(X76:AA76)-MIN(X76:AA76))))</f>
        <v>0.166666666666667</v>
      </c>
      <c r="AU76" s="0" t="n">
        <f aca="false">IF(MAX(X76:AA76)=MIN(X76:AA76),0,IF($F$17="custo",(MAX(X76:AA76)-AA76)/(MAX(X76:AA76)-MIN(X76:AA76)),(AA76-MIN(X76:AA76))/(MAX(X76:AA76)-MIN(X76:AA76))))</f>
        <v>1</v>
      </c>
      <c r="AV76" s="0" t="n">
        <f aca="false">STDEVP(AB76:AE76)</f>
        <v>0.440408568516654</v>
      </c>
      <c r="AW76" s="0" t="n">
        <f aca="false">STDEVP(AF76:AI76)</f>
        <v>0.357267830855712</v>
      </c>
      <c r="AX76" s="0" t="n">
        <f aca="false">STDEVP(AJ76:AM76)</f>
        <v>0.39309849444383</v>
      </c>
      <c r="AY76" s="0" t="n">
        <f aca="false">STDEVP(AN76:AQ76)</f>
        <v>0.366998540418637</v>
      </c>
      <c r="AZ76" s="0" t="n">
        <f aca="false">STDEVP(AR76:AU76)</f>
        <v>0.384571144624474</v>
      </c>
      <c r="BA76" s="0" t="n">
        <f aca="false">AV76*((1-IFERROR(CORREL(AB76:AE76,AF76:AI76),0))+(1-IFERROR(CORREL(AB76:AE76,AJ76:AM76),0))+(1-IFERROR(CORREL(AB76:AE76,AN76:AQ76),0))+(1-IFERROR(CORREL(AB76:AE76,AR76:AU76),0)))</f>
        <v>1.14672724468552</v>
      </c>
      <c r="BB76" s="0" t="n">
        <f aca="false">AW76*((1-IFERROR(CORREL(AF76:AI76,AB76:AE76),0))+(1-IFERROR(CORREL(AF76:AI76,AJ76:AM76),0))+(1-IFERROR(CORREL(AF76:AI76,AN76:AQ76),0))+(1-IFERROR(CORREL(AF76:AI76,AR76:AU76),0)))</f>
        <v>2.44482212789669</v>
      </c>
      <c r="BC76" s="0" t="n">
        <f aca="false">AX76*((1-IFERROR(CORREL(AJ76:AM76,AB76:AE76),0))+(1-IFERROR(CORREL(AJ76:AM76,AF76:AI76),0))+(1-IFERROR(CORREL(AJ76:AM76,AN76:AQ76),0))+(1-IFERROR(CORREL(AJ76:AM76,AR76:AU76),0)))</f>
        <v>1.10474410626909</v>
      </c>
      <c r="BD76" s="0" t="n">
        <f aca="false">AY76*((1-IFERROR(CORREL(AN76:AQ76,AB76:AE76),0))+(1-IFERROR(CORREL(AN76:AQ76,AF76:AI76),0))+(1-IFERROR(CORREL(AN76:AQ76,AJ76:AM76),0))+(1-IFERROR(CORREL(AN76:AQ76,AR76:AU76),0)))</f>
        <v>0.832199593925749</v>
      </c>
      <c r="BE76" s="0" t="n">
        <f aca="false">AZ76*((1-IFERROR(CORREL(AR76:AU76,AB76:AE76),0))+(1-IFERROR(CORREL(AR76:AU76,AF76:AI76),0))+(1-IFERROR(CORREL(AR76:AU76,AJ76:AM76),0))+(1-IFERROR(CORREL(AR76:AU76,AN76:AQ76),0)))</f>
        <v>1.06343503427524</v>
      </c>
      <c r="BF76" s="0" t="n">
        <f aca="false">IF(SUM(BA76:BE76)&gt;0,BA76/SUM(BA76:BE76),1/5)</f>
        <v>0.173959306907293</v>
      </c>
      <c r="BG76" s="0" t="n">
        <f aca="false">IF(SUM(BA76:BE76)&gt;0,BB76/SUM(BA76:BE76),1/5)</f>
        <v>0.370881188051964</v>
      </c>
      <c r="BH76" s="0" t="n">
        <f aca="false">IF(SUM(BA76:BE76)&gt;0,BC76/SUM(BA76:BE76),1/5)</f>
        <v>0.167590436110368</v>
      </c>
      <c r="BI76" s="0" t="n">
        <f aca="false">IF(SUM(BA76:BE76)&gt;0,BD76/SUM(BA76:BE76),1/5)</f>
        <v>0.126245247279841</v>
      </c>
      <c r="BJ76" s="0" t="n">
        <f aca="false">IF(SUM(BA76:BE76)&gt;0,BE76/SUM(BA76:BE76),1/5)</f>
        <v>0.161323821650534</v>
      </c>
      <c r="BK76" s="0" t="n">
        <f aca="false">BF76*AB76+BG76*AF76+BH76*AJ76+BI76*AN76+BJ76*AR76</f>
        <v>0.282628113327184</v>
      </c>
      <c r="BL76" s="0" t="n">
        <f aca="false">BF76*AC76+BG76*AG76+BH76*AK76+BI76*AO76+BJ76*AS76</f>
        <v>0.53307692316739</v>
      </c>
      <c r="BM76" s="0" t="n">
        <f aca="false">BF76*AD76+BG76*AH76+BH76*AL76+BI76*AP76+BJ76*AT76</f>
        <v>0.573747638788319</v>
      </c>
      <c r="BN76" s="0" t="n">
        <f aca="false">BF76*AE76+BG76*AI76+BH76*AM76+BI76*AQ76+BJ76*AU76</f>
        <v>0.629118811948036</v>
      </c>
      <c r="BO76" s="0" t="n">
        <f aca="false">RANK(BK76,$BK76:$BN76)</f>
        <v>4</v>
      </c>
      <c r="BP76" s="0" t="n">
        <f aca="false">RANK(BL76,$BK76:$BN76)</f>
        <v>3</v>
      </c>
      <c r="BQ76" s="0" t="n">
        <f aca="false">RANK(BM76,$BK76:$BN76)</f>
        <v>2</v>
      </c>
      <c r="BR76" s="0" t="n">
        <f aca="false">RANK(BN76,$BK76:$BN76)</f>
        <v>1</v>
      </c>
    </row>
    <row r="77" customFormat="false" ht="15" hidden="false" customHeight="false" outlineLevel="0" collapsed="false">
      <c r="A77" s="0" t="n">
        <v>54</v>
      </c>
      <c r="B77" s="0" t="n">
        <f aca="false">RANDBETWEEN(1,$B$5)</f>
        <v>6</v>
      </c>
      <c r="C77" s="0" t="n">
        <f aca="false">RANDBETWEEN(1,$B$5)</f>
        <v>6</v>
      </c>
      <c r="D77" s="0" t="n">
        <f aca="false">RANDBETWEEN(1,$B$5)</f>
        <v>5</v>
      </c>
      <c r="E77" s="0" t="n">
        <f aca="false">RANDBETWEEN(1,$B$5)</f>
        <v>6</v>
      </c>
      <c r="F77" s="0" t="n">
        <f aca="false">RANDBETWEEN(1,$B$5)</f>
        <v>1</v>
      </c>
      <c r="G77" s="0" t="n">
        <f aca="false">RANDBETWEEN(1,$B$5)</f>
        <v>3</v>
      </c>
      <c r="H77" s="0" t="n">
        <f aca="true">NORMINV(RAND(),$B$8,$B$13)</f>
        <v>51.3173794047995</v>
      </c>
      <c r="I77" s="0" t="n">
        <f aca="true">NORMINV(RAND(),$C$8,$C$13)</f>
        <v>65.2969932382104</v>
      </c>
      <c r="J77" s="0" t="n">
        <f aca="true">NORMINV(RAND(),$D$8,$D$13)</f>
        <v>14.0065252213708</v>
      </c>
      <c r="K77" s="0" t="n">
        <f aca="true">NORMINV(RAND(),$E$8,$E$13)</f>
        <v>3.07951217117171</v>
      </c>
      <c r="L77" s="0" t="n">
        <f aca="true">NORMINV(RAND(),$B$9,$B$14)</f>
        <v>46.3638540870347</v>
      </c>
      <c r="M77" s="0" t="n">
        <f aca="true">NORMINV(RAND(),$C$9,$C$14)</f>
        <v>55.8509543566892</v>
      </c>
      <c r="N77" s="0" t="n">
        <f aca="true">NORMINV(RAND(),$D$9,$D$14)</f>
        <v>46.6042568047643</v>
      </c>
      <c r="O77" s="0" t="n">
        <f aca="true">NORMINV(RAND(),$E$9,$E$14)</f>
        <v>25.560687077513</v>
      </c>
      <c r="P77" s="0" t="n">
        <f aca="true">NORMINV(RAND(),$B$10,$B$15)</f>
        <v>23.633397001309</v>
      </c>
      <c r="Q77" s="0" t="n">
        <f aca="true">NORMINV(RAND(),$C$10,$C$15)</f>
        <v>29.6591700402507</v>
      </c>
      <c r="R77" s="0" t="n">
        <f aca="true">NORMINV(RAND(),$D$10,$D$15)</f>
        <v>9.04559602433053</v>
      </c>
      <c r="S77" s="0" t="n">
        <f aca="true">NORMINV(RAND(),$E$10,$E$15)</f>
        <v>4.12810304606268</v>
      </c>
      <c r="T77" s="0" t="n">
        <f aca="false">MEDIAN(INDEX(Avaliadores!$B$17:$B$22,$B77),INDEX(Avaliadores!$B$17:$B$22,$C77),INDEX(Avaliadores!$B$17:$B$22,$D77),INDEX(Avaliadores!$B$17:$B$22,$E77),INDEX(Avaliadores!$B$17:$B$22,$F77),INDEX(Avaliadores!$B$17:$B$22,$G77))</f>
        <v>2.04166666666667</v>
      </c>
      <c r="U77" s="0" t="n">
        <f aca="false">MEDIAN(INDEX(Avaliadores!$C$17:$C$22,$B77),INDEX(Avaliadores!$C$17:$C$22,$C77),INDEX(Avaliadores!$C$17:$C$22,$D77),INDEX(Avaliadores!$C$17:$C$22,$E77),INDEX(Avaliadores!$C$17:$C$22,$F77),INDEX(Avaliadores!$C$17:$C$22,$G77))</f>
        <v>5.79166666666667</v>
      </c>
      <c r="V77" s="0" t="n">
        <f aca="false">MEDIAN(INDEX(Avaliadores!$D$17:$D$22,$B77),INDEX(Avaliadores!$D$17:$D$22,$C77),INDEX(Avaliadores!$D$17:$D$22,$D77),INDEX(Avaliadores!$D$17:$D$22,$E77),INDEX(Avaliadores!$D$17:$D$22,$F77),INDEX(Avaliadores!$D$17:$D$22,$G77))</f>
        <v>5.29166666666667</v>
      </c>
      <c r="W77" s="0" t="n">
        <f aca="false">MEDIAN(INDEX(Avaliadores!$E$17:$E$22,$B77),INDEX(Avaliadores!$E$17:$E$22,$C77),INDEX(Avaliadores!$E$17:$E$22,$D77),INDEX(Avaliadores!$E$17:$E$22,$E77),INDEX(Avaliadores!$E$17:$E$22,$F77),INDEX(Avaliadores!$E$17:$E$22,$G77))</f>
        <v>6.04166666666667</v>
      </c>
      <c r="X77" s="0" t="n">
        <f aca="false">MEDIAN(INDEX(Avaliadores!$F$17:$F$22,$B77),INDEX(Avaliadores!$F$17:$F$22,$C77),INDEX(Avaliadores!$F$17:$F$22,$D77),INDEX(Avaliadores!$F$17:$F$22,$E77),INDEX(Avaliadores!$F$17:$F$22,$F77),INDEX(Avaliadores!$F$17:$F$22,$G77))</f>
        <v>2.91666666666667</v>
      </c>
      <c r="Y77" s="0" t="n">
        <f aca="false">MEDIAN(INDEX(Avaliadores!$G$17:$G$22,$B77),INDEX(Avaliadores!$G$17:$G$22,$C77),INDEX(Avaliadores!$G$17:$G$22,$D77),INDEX(Avaliadores!$G$17:$G$22,$E77),INDEX(Avaliadores!$G$17:$G$22,$F77),INDEX(Avaliadores!$G$17:$G$22,$G77))</f>
        <v>5.04166666666667</v>
      </c>
      <c r="Z77" s="0" t="n">
        <f aca="false">MEDIAN(INDEX(Avaliadores!$H$17:$H$22,$B77),INDEX(Avaliadores!$H$17:$H$22,$C77),INDEX(Avaliadores!$H$17:$H$22,$D77),INDEX(Avaliadores!$H$17:$H$22,$E77),INDEX(Avaliadores!$H$17:$H$22,$F77),INDEX(Avaliadores!$H$17:$H$22,$G77))</f>
        <v>4.04166666666667</v>
      </c>
      <c r="AA77" s="0" t="n">
        <f aca="false">MEDIAN(INDEX(Avaliadores!$I$17:$I$22,$B77),INDEX(Avaliadores!$I$17:$I$22,$C77),INDEX(Avaliadores!$I$17:$I$22,$D77),INDEX(Avaliadores!$I$17:$I$22,$E77),INDEX(Avaliadores!$I$17:$I$22,$F77),INDEX(Avaliadores!$I$17:$I$22,$G77))</f>
        <v>7.04166666666667</v>
      </c>
      <c r="AB77" s="0" t="n">
        <f aca="false">IF(MAX(H77:K77)=MIN(H77:K77),0,IF($B$17="custo",(MAX(H77:K77)-H77)/(MAX(H77:K77)-MIN(H77:K77)),(H77-MIN(H77:K77))/(MAX(H77:K77)-MIN(H77:K77))))</f>
        <v>0.224689485875328</v>
      </c>
      <c r="AC77" s="0" t="n">
        <f aca="false">IF(MAX(H77:K77)=MIN(H77:K77),0,IF($B$17="custo",(MAX(H77:K77)-I77)/(MAX(H77:K77)-MIN(H77:K77)),(I77-MIN(H77:K77))/(MAX(H77:K77)-MIN(H77:K77))))</f>
        <v>0</v>
      </c>
      <c r="AD77" s="0" t="n">
        <f aca="false">IF(MAX(H77:K77)=MIN(H77:K77),0,IF($B$17="custo",(MAX(H77:K77)-J77)/(MAX(H77:K77)-MIN(H77:K77)),(J77-MIN(H77:K77))/(MAX(H77:K77)-MIN(H77:K77))))</f>
        <v>0.82437390805929</v>
      </c>
      <c r="AE77" s="0" t="n">
        <f aca="false">IF(MAX(H77:K77)=MIN(H77:K77),0,IF($B$17="custo",(MAX(H77:K77)-K77)/(MAX(H77:K77)-MIN(H77:K77)),(K77-MIN(H77:K77))/(MAX(H77:K77)-MIN(H77:K77))))</f>
        <v>1</v>
      </c>
      <c r="AF77" s="0" t="n">
        <f aca="false">IF(MAX(L77:O77)=MIN(L77:O77),0,IF($C$17="custo",(MAX(L77:O77)-L77)/(MAX(L77:O77)-MIN(L77:O77)),(L77-MIN(L77:O77))/(MAX(L77:O77)-MIN(L77:O77))))</f>
        <v>0.686793774970199</v>
      </c>
      <c r="AG77" s="0" t="n">
        <f aca="false">IF(MAX(L77:O77)=MIN(L77:O77),0,IF($C$17="custo",(MAX(L77:O77)-M77)/(MAX(L77:O77)-MIN(L77:O77)),(M77-MIN(L77:O77))/(MAX(L77:O77)-MIN(L77:O77))))</f>
        <v>1</v>
      </c>
      <c r="AH77" s="0" t="n">
        <f aca="false">IF(MAX(L77:O77)=MIN(L77:O77),0,IF($C$17="custo",(MAX(L77:O77)-N77)/(MAX(L77:O77)-MIN(L77:O77)),(N77-MIN(L77:O77))/(MAX(L77:O77)-MIN(L77:O77))))</f>
        <v>0.694730407404437</v>
      </c>
      <c r="AI77" s="0" t="n">
        <f aca="false">IF(MAX(L77:O77)=MIN(L77:O77),0,IF($C$17="custo",(MAX(L77:O77)-O77)/(MAX(L77:O77)-MIN(L77:O77)),(O77-MIN(L77:O77))/(MAX(L77:O77)-MIN(L77:O77))))</f>
        <v>0</v>
      </c>
      <c r="AJ77" s="0" t="n">
        <f aca="false">IF(MAX(P77:S77)=MIN(P77:S77),0,IF($D$17="custo",(MAX(P77:S77)-P77)/(MAX(P77:S77)-MIN(P77:S77)),(P77-MIN(P77:S77))/(MAX(P77:S77)-MIN(P77:S77))))</f>
        <v>0.236017282016198</v>
      </c>
      <c r="AK77" s="0" t="n">
        <f aca="false">IF(MAX(P77:S77)=MIN(P77:S77),0,IF($D$17="custo",(MAX(P77:S77)-Q77)/(MAX(P77:S77)-MIN(P77:S77)),(Q77-MIN(P77:S77))/(MAX(P77:S77)-MIN(P77:S77))))</f>
        <v>0</v>
      </c>
      <c r="AL77" s="0" t="n">
        <f aca="false">IF(MAX(P77:S77)=MIN(P77:S77),0,IF($D$17="custo",(MAX(P77:S77)-R77)/(MAX(P77:S77)-MIN(P77:S77)),(R77-MIN(P77:S77))/(MAX(P77:S77)-MIN(P77:S77))))</f>
        <v>0.807391795282693</v>
      </c>
      <c r="AM77" s="0" t="n">
        <f aca="false">IF(MAX(P77:S77)=MIN(P77:S77),0,IF($D$17="custo",(MAX(P77:S77)-S77)/(MAX(P77:S77)-MIN(P77:S77)),(S77-MIN(P77:S77))/(MAX(P77:S77)-MIN(P77:S77))))</f>
        <v>1</v>
      </c>
      <c r="AN77" s="0" t="n">
        <f aca="false">IF(MAX(T77:W77)=MIN(T77:W77),0,IF($E$17="custo",(MAX(T77:W77)-T77)/(MAX(T77:W77)-MIN(T77:W77)),(T77-MIN(T77:W77))/(MAX(T77:W77)-MIN(T77:W77))))</f>
        <v>0</v>
      </c>
      <c r="AO77" s="0" t="n">
        <f aca="false">IF(MAX(T77:W77)=MIN(T77:W77),0,IF($E$17="custo",(MAX(T77:W77)-U77)/(MAX(T77:W77)-MIN(T77:W77)),(U77-MIN(T77:W77))/(MAX(T77:W77)-MIN(T77:W77))))</f>
        <v>0.9375</v>
      </c>
      <c r="AP77" s="0" t="n">
        <f aca="false">IF(MAX(T77:W77)=MIN(T77:W77),0,IF($E$17="custo",(MAX(T77:W77)-V77)/(MAX(T77:W77)-MIN(T77:W77)),(V77-MIN(T77:W77))/(MAX(T77:W77)-MIN(T77:W77))))</f>
        <v>0.8125</v>
      </c>
      <c r="AQ77" s="0" t="n">
        <f aca="false">IF(MAX(T77:W77)=MIN(T77:W77),0,IF($E$17="custo",(MAX(T77:W77)-W77)/(MAX(T77:W77)-MIN(T77:W77)),(W77-MIN(T77:W77))/(MAX(T77:W77)-MIN(T77:W77))))</f>
        <v>1</v>
      </c>
      <c r="AR77" s="0" t="n">
        <f aca="false">IF(MAX(X77:AA77)=MIN(X77:AA77),0,IF($F$17="custo",(MAX(X77:AA77)-X77)/(MAX(X77:AA77)-MIN(X77:AA77)),(X77-MIN(X77:AA77))/(MAX(X77:AA77)-MIN(X77:AA77))))</f>
        <v>0</v>
      </c>
      <c r="AS77" s="0" t="n">
        <f aca="false">IF(MAX(X77:AA77)=MIN(X77:AA77),0,IF($F$17="custo",(MAX(X77:AA77)-Y77)/(MAX(X77:AA77)-MIN(X77:AA77)),(Y77-MIN(X77:AA77))/(MAX(X77:AA77)-MIN(X77:AA77))))</f>
        <v>0.515151515151515</v>
      </c>
      <c r="AT77" s="0" t="n">
        <f aca="false">IF(MAX(X77:AA77)=MIN(X77:AA77),0,IF($F$17="custo",(MAX(X77:AA77)-Z77)/(MAX(X77:AA77)-MIN(X77:AA77)),(Z77-MIN(X77:AA77))/(MAX(X77:AA77)-MIN(X77:AA77))))</f>
        <v>0.272727272727273</v>
      </c>
      <c r="AU77" s="0" t="n">
        <f aca="false">IF(MAX(X77:AA77)=MIN(X77:AA77),0,IF($F$17="custo",(MAX(X77:AA77)-AA77)/(MAX(X77:AA77)-MIN(X77:AA77)),(AA77-MIN(X77:AA77))/(MAX(X77:AA77)-MIN(X77:AA77))))</f>
        <v>1</v>
      </c>
      <c r="AV77" s="0" t="n">
        <f aca="false">STDEVP(AB77:AE77)</f>
        <v>0.412435603234357</v>
      </c>
      <c r="AW77" s="0" t="n">
        <f aca="false">STDEVP(AF77:AI77)</f>
        <v>0.366204065549987</v>
      </c>
      <c r="AX77" s="0" t="n">
        <f aca="false">STDEVP(AJ77:AM77)</f>
        <v>0.407340614290807</v>
      </c>
      <c r="AY77" s="0" t="n">
        <f aca="false">STDEVP(AN77:AQ77)</f>
        <v>0.40262808521016</v>
      </c>
      <c r="AZ77" s="0" t="n">
        <f aca="false">STDEVP(AR77:AU77)</f>
        <v>0.367638956319725</v>
      </c>
      <c r="BA77" s="0" t="n">
        <f aca="false">AV77*((1-IFERROR(CORREL(AB77:AE77,AF77:AI77),0))+(1-IFERROR(CORREL(AB77:AE77,AJ77:AM77),0))+(1-IFERROR(CORREL(AB77:AE77,AN77:AQ77),0))+(1-IFERROR(CORREL(AB77:AE77,AR77:AU77),0)))</f>
        <v>1.20171794812645</v>
      </c>
      <c r="BB77" s="0" t="n">
        <f aca="false">AW77*((1-IFERROR(CORREL(AF77:AI77,AB77:AE77),0))+(1-IFERROR(CORREL(AF77:AI77,AJ77:AM77),0))+(1-IFERROR(CORREL(AF77:AI77,AN77:AQ77),0))+(1-IFERROR(CORREL(AF77:AI77,AR77:AU77),0)))</f>
        <v>2.39527981060435</v>
      </c>
      <c r="BC77" s="0" t="n">
        <f aca="false">AX77*((1-IFERROR(CORREL(AJ77:AM77,AB77:AE77),0))+(1-IFERROR(CORREL(AJ77:AM77,AF77:AI77),0))+(1-IFERROR(CORREL(AJ77:AM77,AN77:AQ77),0))+(1-IFERROR(CORREL(AJ77:AM77,AR77:AU77),0)))</f>
        <v>1.19446127934768</v>
      </c>
      <c r="BD77" s="0" t="n">
        <f aca="false">AY77*((1-IFERROR(CORREL(AN77:AQ77,AB77:AE77),0))+(1-IFERROR(CORREL(AN77:AQ77,AF77:AI77),0))+(1-IFERROR(CORREL(AN77:AQ77,AJ77:AM77),0))+(1-IFERROR(CORREL(AN77:AQ77,AR77:AU77),0)))</f>
        <v>1.06723619844324</v>
      </c>
      <c r="BE77" s="0" t="n">
        <f aca="false">AZ77*((1-IFERROR(CORREL(AR77:AU77,AB77:AE77),0))+(1-IFERROR(CORREL(AR77:AU77,AF77:AI77),0))+(1-IFERROR(CORREL(AR77:AU77,AJ77:AM77),0))+(1-IFERROR(CORREL(AR77:AU77,AN77:AQ77),0)))</f>
        <v>1.0454362083755</v>
      </c>
      <c r="BF77" s="0" t="n">
        <f aca="false">IF(SUM(BA77:BE77)&gt;0,BA77/SUM(BA77:BE77),1/5)</f>
        <v>0.174057802595086</v>
      </c>
      <c r="BG77" s="0" t="n">
        <f aca="false">IF(SUM(BA77:BE77)&gt;0,BB77/SUM(BA77:BE77),1/5)</f>
        <v>0.34693427112757</v>
      </c>
      <c r="BH77" s="0" t="n">
        <f aca="false">IF(SUM(BA77:BE77)&gt;0,BC77/SUM(BA77:BE77),1/5)</f>
        <v>0.173006740801625</v>
      </c>
      <c r="BI77" s="0" t="n">
        <f aca="false">IF(SUM(BA77:BE77)&gt;0,BD77/SUM(BA77:BE77),1/5)</f>
        <v>0.154579356862046</v>
      </c>
      <c r="BJ77" s="0" t="n">
        <f aca="false">IF(SUM(BA77:BE77)&gt;0,BE77/SUM(BA77:BE77),1/5)</f>
        <v>0.151421828613673</v>
      </c>
      <c r="BK77" s="0" t="n">
        <f aca="false">BF77*AB77+BG77*AF77+BH77*AJ77+BI77*AN77+BJ77*AR77</f>
        <v>0.318213836646397</v>
      </c>
      <c r="BL77" s="0" t="n">
        <f aca="false">BF77*AC77+BG77*AG77+BH77*AK77+BI77*AO77+BJ77*AS77</f>
        <v>0.569857602623085</v>
      </c>
      <c r="BM77" s="0" t="n">
        <f aca="false">BF77*AD77+BG77*AH77+BH77*AL77+BI77*AP77+BJ77*AT77</f>
        <v>0.691091311327969</v>
      </c>
      <c r="BN77" s="0" t="n">
        <f aca="false">BF77*AE77+BG77*AI77+BH77*AM77+BI77*AQ77+BJ77*AU77</f>
        <v>0.65306572887243</v>
      </c>
      <c r="BO77" s="0" t="n">
        <f aca="false">RANK(BK77,$BK77:$BN77)</f>
        <v>4</v>
      </c>
      <c r="BP77" s="0" t="n">
        <f aca="false">RANK(BL77,$BK77:$BN77)</f>
        <v>3</v>
      </c>
      <c r="BQ77" s="0" t="n">
        <f aca="false">RANK(BM77,$BK77:$BN77)</f>
        <v>1</v>
      </c>
      <c r="BR77" s="0" t="n">
        <f aca="false">RANK(BN77,$BK77:$BN77)</f>
        <v>2</v>
      </c>
    </row>
    <row r="78" customFormat="false" ht="15" hidden="false" customHeight="false" outlineLevel="0" collapsed="false">
      <c r="A78" s="0" t="n">
        <v>55</v>
      </c>
      <c r="B78" s="0" t="n">
        <f aca="false">RANDBETWEEN(1,$B$5)</f>
        <v>1</v>
      </c>
      <c r="C78" s="0" t="n">
        <f aca="false">RANDBETWEEN(1,$B$5)</f>
        <v>1</v>
      </c>
      <c r="D78" s="0" t="n">
        <f aca="false">RANDBETWEEN(1,$B$5)</f>
        <v>4</v>
      </c>
      <c r="E78" s="0" t="n">
        <f aca="false">RANDBETWEEN(1,$B$5)</f>
        <v>4</v>
      </c>
      <c r="F78" s="0" t="n">
        <f aca="false">RANDBETWEEN(1,$B$5)</f>
        <v>2</v>
      </c>
      <c r="G78" s="0" t="n">
        <f aca="false">RANDBETWEEN(1,$B$5)</f>
        <v>1</v>
      </c>
      <c r="H78" s="0" t="n">
        <f aca="true">NORMINV(RAND(),$B$8,$B$13)</f>
        <v>45.5136597748661</v>
      </c>
      <c r="I78" s="0" t="n">
        <f aca="true">NORMINV(RAND(),$C$8,$C$13)</f>
        <v>68.9212713051093</v>
      </c>
      <c r="J78" s="0" t="n">
        <f aca="true">NORMINV(RAND(),$D$8,$D$13)</f>
        <v>14.4128362783881</v>
      </c>
      <c r="K78" s="0" t="n">
        <f aca="true">NORMINV(RAND(),$E$8,$E$13)</f>
        <v>3.0327128549816</v>
      </c>
      <c r="L78" s="0" t="n">
        <f aca="true">NORMINV(RAND(),$B$9,$B$14)</f>
        <v>48.2299839669824</v>
      </c>
      <c r="M78" s="0" t="n">
        <f aca="true">NORMINV(RAND(),$C$9,$C$14)</f>
        <v>51.2492423174359</v>
      </c>
      <c r="N78" s="0" t="n">
        <f aca="true">NORMINV(RAND(),$D$9,$D$14)</f>
        <v>47.1880294351975</v>
      </c>
      <c r="O78" s="0" t="n">
        <f aca="true">NORMINV(RAND(),$E$9,$E$14)</f>
        <v>24.5816091360013</v>
      </c>
      <c r="P78" s="0" t="n">
        <f aca="true">NORMINV(RAND(),$B$10,$B$15)</f>
        <v>25.1148043471077</v>
      </c>
      <c r="Q78" s="0" t="n">
        <f aca="true">NORMINV(RAND(),$C$10,$C$15)</f>
        <v>31.0400970721492</v>
      </c>
      <c r="R78" s="0" t="n">
        <f aca="true">NORMINV(RAND(),$D$10,$D$15)</f>
        <v>10.0192950169463</v>
      </c>
      <c r="S78" s="0" t="n">
        <f aca="true">NORMINV(RAND(),$E$10,$E$15)</f>
        <v>3.79290365774354</v>
      </c>
      <c r="T78" s="0" t="n">
        <f aca="false">MEDIAN(INDEX(Avaliadores!$B$17:$B$22,$B78),INDEX(Avaliadores!$B$17:$B$22,$C78),INDEX(Avaliadores!$B$17:$B$22,$D78),INDEX(Avaliadores!$B$17:$B$22,$E78),INDEX(Avaliadores!$B$17:$B$22,$F78),INDEX(Avaliadores!$B$17:$B$22,$G78))</f>
        <v>2.54166666666667</v>
      </c>
      <c r="U78" s="0" t="n">
        <f aca="false">MEDIAN(INDEX(Avaliadores!$C$17:$C$22,$B78),INDEX(Avaliadores!$C$17:$C$22,$C78),INDEX(Avaliadores!$C$17:$C$22,$D78),INDEX(Avaliadores!$C$17:$C$22,$E78),INDEX(Avaliadores!$C$17:$C$22,$F78),INDEX(Avaliadores!$C$17:$C$22,$G78))</f>
        <v>4.54166666666667</v>
      </c>
      <c r="V78" s="0" t="n">
        <f aca="false">MEDIAN(INDEX(Avaliadores!$D$17:$D$22,$B78),INDEX(Avaliadores!$D$17:$D$22,$C78),INDEX(Avaliadores!$D$17:$D$22,$D78),INDEX(Avaliadores!$D$17:$D$22,$E78),INDEX(Avaliadores!$D$17:$D$22,$F78),INDEX(Avaliadores!$D$17:$D$22,$G78))</f>
        <v>6.54166666666667</v>
      </c>
      <c r="W78" s="0" t="n">
        <f aca="false">MEDIAN(INDEX(Avaliadores!$E$17:$E$22,$B78),INDEX(Avaliadores!$E$17:$E$22,$C78),INDEX(Avaliadores!$E$17:$E$22,$D78),INDEX(Avaliadores!$E$17:$E$22,$E78),INDEX(Avaliadores!$E$17:$E$22,$F78),INDEX(Avaliadores!$E$17:$E$22,$G78))</f>
        <v>6.79166666666667</v>
      </c>
      <c r="X78" s="0" t="n">
        <f aca="false">MEDIAN(INDEX(Avaliadores!$F$17:$F$22,$B78),INDEX(Avaliadores!$F$17:$F$22,$C78),INDEX(Avaliadores!$F$17:$F$22,$D78),INDEX(Avaliadores!$F$17:$F$22,$E78),INDEX(Avaliadores!$F$17:$F$22,$F78),INDEX(Avaliadores!$F$17:$F$22,$G78))</f>
        <v>2.04166666666667</v>
      </c>
      <c r="Y78" s="0" t="n">
        <f aca="false">MEDIAN(INDEX(Avaliadores!$G$17:$G$22,$B78),INDEX(Avaliadores!$G$17:$G$22,$C78),INDEX(Avaliadores!$G$17:$G$22,$D78),INDEX(Avaliadores!$G$17:$G$22,$E78),INDEX(Avaliadores!$G$17:$G$22,$F78),INDEX(Avaliadores!$G$17:$G$22,$G78))</f>
        <v>5.04166666666667</v>
      </c>
      <c r="Z78" s="0" t="n">
        <f aca="false">MEDIAN(INDEX(Avaliadores!$H$17:$H$22,$B78),INDEX(Avaliadores!$H$17:$H$22,$C78),INDEX(Avaliadores!$H$17:$H$22,$D78),INDEX(Avaliadores!$H$17:$H$22,$E78),INDEX(Avaliadores!$H$17:$H$22,$F78),INDEX(Avaliadores!$H$17:$H$22,$G78))</f>
        <v>4.04166666666667</v>
      </c>
      <c r="AA78" s="0" t="n">
        <f aca="false">MEDIAN(INDEX(Avaliadores!$I$17:$I$22,$B78),INDEX(Avaliadores!$I$17:$I$22,$C78),INDEX(Avaliadores!$I$17:$I$22,$D78),INDEX(Avaliadores!$I$17:$I$22,$E78),INDEX(Avaliadores!$I$17:$I$22,$F78),INDEX(Avaliadores!$I$17:$I$22,$G78))</f>
        <v>6.54166666666667</v>
      </c>
      <c r="AB78" s="0" t="n">
        <f aca="false">IF(MAX(H78:K78)=MIN(H78:K78),0,IF($B$17="custo",(MAX(H78:K78)-H78)/(MAX(H78:K78)-MIN(H78:K78)),(H78-MIN(H78:K78))/(MAX(H78:K78)-MIN(H78:K78))))</f>
        <v>0.355260641313937</v>
      </c>
      <c r="AC78" s="0" t="n">
        <f aca="false">IF(MAX(H78:K78)=MIN(H78:K78),0,IF($B$17="custo",(MAX(H78:K78)-I78)/(MAX(H78:K78)-MIN(H78:K78)),(I78-MIN(H78:K78))/(MAX(H78:K78)-MIN(H78:K78))))</f>
        <v>0</v>
      </c>
      <c r="AD78" s="0" t="n">
        <f aca="false">IF(MAX(H78:K78)=MIN(H78:K78),0,IF($B$17="custo",(MAX(H78:K78)-J78)/(MAX(H78:K78)-MIN(H78:K78)),(J78-MIN(H78:K78))/(MAX(H78:K78)-MIN(H78:K78))))</f>
        <v>0.827282252167949</v>
      </c>
      <c r="AE78" s="0" t="n">
        <f aca="false">IF(MAX(H78:K78)=MIN(H78:K78),0,IF($B$17="custo",(MAX(H78:K78)-K78)/(MAX(H78:K78)-MIN(H78:K78)),(K78-MIN(H78:K78))/(MAX(H78:K78)-MIN(H78:K78))))</f>
        <v>1</v>
      </c>
      <c r="AF78" s="0" t="n">
        <f aca="false">IF(MAX(L78:O78)=MIN(L78:O78),0,IF($C$17="custo",(MAX(L78:O78)-L78)/(MAX(L78:O78)-MIN(L78:O78)),(L78-MIN(L78:O78))/(MAX(L78:O78)-MIN(L78:O78))))</f>
        <v>0.886781915368647</v>
      </c>
      <c r="AG78" s="0" t="n">
        <f aca="false">IF(MAX(L78:O78)=MIN(L78:O78),0,IF($C$17="custo",(MAX(L78:O78)-M78)/(MAX(L78:O78)-MIN(L78:O78)),(M78-MIN(L78:O78))/(MAX(L78:O78)-MIN(L78:O78))))</f>
        <v>1</v>
      </c>
      <c r="AH78" s="0" t="n">
        <f aca="false">IF(MAX(L78:O78)=MIN(L78:O78),0,IF($C$17="custo",(MAX(L78:O78)-N78)/(MAX(L78:O78)-MIN(L78:O78)),(N78-MIN(L78:O78))/(MAX(L78:O78)-MIN(L78:O78))))</f>
        <v>0.84771003655976</v>
      </c>
      <c r="AI78" s="0" t="n">
        <f aca="false">IF(MAX(L78:O78)=MIN(L78:O78),0,IF($C$17="custo",(MAX(L78:O78)-O78)/(MAX(L78:O78)-MIN(L78:O78)),(O78-MIN(L78:O78))/(MAX(L78:O78)-MIN(L78:O78))))</f>
        <v>0</v>
      </c>
      <c r="AJ78" s="0" t="n">
        <f aca="false">IF(MAX(P78:S78)=MIN(P78:S78),0,IF($D$17="custo",(MAX(P78:S78)-P78)/(MAX(P78:S78)-MIN(P78:S78)),(P78-MIN(P78:S78))/(MAX(P78:S78)-MIN(P78:S78))))</f>
        <v>0.21746433237813</v>
      </c>
      <c r="AK78" s="0" t="n">
        <f aca="false">IF(MAX(P78:S78)=MIN(P78:S78),0,IF($D$17="custo",(MAX(P78:S78)-Q78)/(MAX(P78:S78)-MIN(P78:S78)),(Q78-MIN(P78:S78))/(MAX(P78:S78)-MIN(P78:S78))))</f>
        <v>0</v>
      </c>
      <c r="AL78" s="0" t="n">
        <f aca="false">IF(MAX(P78:S78)=MIN(P78:S78),0,IF($D$17="custo",(MAX(P78:S78)-R78)/(MAX(P78:S78)-MIN(P78:S78)),(R78-MIN(P78:S78))/(MAX(P78:S78)-MIN(P78:S78))))</f>
        <v>0.771485038311844</v>
      </c>
      <c r="AM78" s="0" t="n">
        <f aca="false">IF(MAX(P78:S78)=MIN(P78:S78),0,IF($D$17="custo",(MAX(P78:S78)-S78)/(MAX(P78:S78)-MIN(P78:S78)),(S78-MIN(P78:S78))/(MAX(P78:S78)-MIN(P78:S78))))</f>
        <v>1</v>
      </c>
      <c r="AN78" s="0" t="n">
        <f aca="false">IF(MAX(T78:W78)=MIN(T78:W78),0,IF($E$17="custo",(MAX(T78:W78)-T78)/(MAX(T78:W78)-MIN(T78:W78)),(T78-MIN(T78:W78))/(MAX(T78:W78)-MIN(T78:W78))))</f>
        <v>0</v>
      </c>
      <c r="AO78" s="0" t="n">
        <f aca="false">IF(MAX(T78:W78)=MIN(T78:W78),0,IF($E$17="custo",(MAX(T78:W78)-U78)/(MAX(T78:W78)-MIN(T78:W78)),(U78-MIN(T78:W78))/(MAX(T78:W78)-MIN(T78:W78))))</f>
        <v>0.470588235294118</v>
      </c>
      <c r="AP78" s="0" t="n">
        <f aca="false">IF(MAX(T78:W78)=MIN(T78:W78),0,IF($E$17="custo",(MAX(T78:W78)-V78)/(MAX(T78:W78)-MIN(T78:W78)),(V78-MIN(T78:W78))/(MAX(T78:W78)-MIN(T78:W78))))</f>
        <v>0.941176470588235</v>
      </c>
      <c r="AQ78" s="0" t="n">
        <f aca="false">IF(MAX(T78:W78)=MIN(T78:W78),0,IF($E$17="custo",(MAX(T78:W78)-W78)/(MAX(T78:W78)-MIN(T78:W78)),(W78-MIN(T78:W78))/(MAX(T78:W78)-MIN(T78:W78))))</f>
        <v>1</v>
      </c>
      <c r="AR78" s="0" t="n">
        <f aca="false">IF(MAX(X78:AA78)=MIN(X78:AA78),0,IF($F$17="custo",(MAX(X78:AA78)-X78)/(MAX(X78:AA78)-MIN(X78:AA78)),(X78-MIN(X78:AA78))/(MAX(X78:AA78)-MIN(X78:AA78))))</f>
        <v>0</v>
      </c>
      <c r="AS78" s="0" t="n">
        <f aca="false">IF(MAX(X78:AA78)=MIN(X78:AA78),0,IF($F$17="custo",(MAX(X78:AA78)-Y78)/(MAX(X78:AA78)-MIN(X78:AA78)),(Y78-MIN(X78:AA78))/(MAX(X78:AA78)-MIN(X78:AA78))))</f>
        <v>0.666666666666667</v>
      </c>
      <c r="AT78" s="0" t="n">
        <f aca="false">IF(MAX(X78:AA78)=MIN(X78:AA78),0,IF($F$17="custo",(MAX(X78:AA78)-Z78)/(MAX(X78:AA78)-MIN(X78:AA78)),(Z78-MIN(X78:AA78))/(MAX(X78:AA78)-MIN(X78:AA78))))</f>
        <v>0.444444444444444</v>
      </c>
      <c r="AU78" s="0" t="n">
        <f aca="false">IF(MAX(X78:AA78)=MIN(X78:AA78),0,IF($F$17="custo",(MAX(X78:AA78)-AA78)/(MAX(X78:AA78)-MIN(X78:AA78)),(AA78-MIN(X78:AA78))/(MAX(X78:AA78)-MIN(X78:AA78))))</f>
        <v>1</v>
      </c>
      <c r="AV78" s="0" t="n">
        <f aca="false">STDEVP(AB78:AE78)</f>
        <v>0.393615509586066</v>
      </c>
      <c r="AW78" s="0" t="n">
        <f aca="false">STDEVP(AF78:AI78)</f>
        <v>0.398632949189705</v>
      </c>
      <c r="AX78" s="0" t="n">
        <f aca="false">STDEVP(AJ78:AM78)</f>
        <v>0.404196734401604</v>
      </c>
      <c r="AY78" s="0" t="n">
        <f aca="false">STDEVP(AN78:AQ78)</f>
        <v>0.404077401883355</v>
      </c>
      <c r="AZ78" s="0" t="n">
        <f aca="false">STDEVP(AR78:AU78)</f>
        <v>0.363241578628389</v>
      </c>
      <c r="BA78" s="0" t="n">
        <f aca="false">AV78*((1-IFERROR(CORREL(AB78:AE78,AF78:AI78),0))+(1-IFERROR(CORREL(AB78:AE78,AJ78:AM78),0))+(1-IFERROR(CORREL(AB78:AE78,AN78:AQ78),0))+(1-IFERROR(CORREL(AB78:AE78,AR78:AU78),0)))</f>
        <v>1.04821348455159</v>
      </c>
      <c r="BB78" s="0" t="n">
        <f aca="false">AW78*((1-IFERROR(CORREL(AF78:AI78,AB78:AE78),0))+(1-IFERROR(CORREL(AF78:AI78,AJ78:AM78),0))+(1-IFERROR(CORREL(AF78:AI78,AN78:AQ78),0))+(1-IFERROR(CORREL(AF78:AI78,AR78:AU78),0)))</f>
        <v>2.7243106808249</v>
      </c>
      <c r="BC78" s="0" t="n">
        <f aca="false">AX78*((1-IFERROR(CORREL(AJ78:AM78,AB78:AE78),0))+(1-IFERROR(CORREL(AJ78:AM78,AF78:AI78),0))+(1-IFERROR(CORREL(AJ78:AM78,AN78:AQ78),0))+(1-IFERROR(CORREL(AJ78:AM78,AR78:AU78),0)))</f>
        <v>1.01037761206847</v>
      </c>
      <c r="BD78" s="0" t="n">
        <f aca="false">AY78*((1-IFERROR(CORREL(AN78:AQ78,AB78:AE78),0))+(1-IFERROR(CORREL(AN78:AQ78,AF78:AI78),0))+(1-IFERROR(CORREL(AN78:AQ78,AJ78:AM78),0))+(1-IFERROR(CORREL(AN78:AQ78,AR78:AU78),0)))</f>
        <v>0.919061478668378</v>
      </c>
      <c r="BE78" s="0" t="n">
        <f aca="false">AZ78*((1-IFERROR(CORREL(AR78:AU78,AB78:AE78),0))+(1-IFERROR(CORREL(AR78:AU78,AF78:AI78),0))+(1-IFERROR(CORREL(AR78:AU78,AJ78:AM78),0))+(1-IFERROR(CORREL(AR78:AU78,AN78:AQ78),0)))</f>
        <v>1.10123672716635</v>
      </c>
      <c r="BF78" s="0" t="n">
        <f aca="false">IF(SUM(BA78:BE78)&gt;0,BA78/SUM(BA78:BE78),1/5)</f>
        <v>0.154076535619679</v>
      </c>
      <c r="BG78" s="0" t="n">
        <f aca="false">IF(SUM(BA78:BE78)&gt;0,BB78/SUM(BA78:BE78),1/5)</f>
        <v>0.400445479703738</v>
      </c>
      <c r="BH78" s="0" t="n">
        <f aca="false">IF(SUM(BA78:BE78)&gt;0,BC78/SUM(BA78:BE78),1/5)</f>
        <v>0.148515053879306</v>
      </c>
      <c r="BI78" s="0" t="n">
        <f aca="false">IF(SUM(BA78:BE78)&gt;0,BD78/SUM(BA78:BE78),1/5)</f>
        <v>0.13509252718238</v>
      </c>
      <c r="BJ78" s="0" t="n">
        <f aca="false">IF(SUM(BA78:BE78)&gt;0,BE78/SUM(BA78:BE78),1/5)</f>
        <v>0.161870403614898</v>
      </c>
      <c r="BK78" s="0" t="n">
        <f aca="false">BF78*AB78+BG78*AF78+BH78*AJ78+BI78*AN78+BJ78*AR78</f>
        <v>0.442141865388039</v>
      </c>
      <c r="BL78" s="0" t="n">
        <f aca="false">BF78*AC78+BG78*AG78+BH78*AK78+BI78*AO78+BJ78*AS78</f>
        <v>0.571932036081848</v>
      </c>
      <c r="BM78" s="0" t="n">
        <f aca="false">BF78*AD78+BG78*AH78+BH78*AL78+BI78*AP78+BJ78*AT78</f>
        <v>0.78059188720847</v>
      </c>
      <c r="BN78" s="0" t="n">
        <f aca="false">BF78*AE78+BG78*AI78+BH78*AM78+BI78*AQ78+BJ78*AU78</f>
        <v>0.599554520296262</v>
      </c>
      <c r="BO78" s="0" t="n">
        <f aca="false">RANK(BK78,$BK78:$BN78)</f>
        <v>4</v>
      </c>
      <c r="BP78" s="0" t="n">
        <f aca="false">RANK(BL78,$BK78:$BN78)</f>
        <v>3</v>
      </c>
      <c r="BQ78" s="0" t="n">
        <f aca="false">RANK(BM78,$BK78:$BN78)</f>
        <v>1</v>
      </c>
      <c r="BR78" s="0" t="n">
        <f aca="false">RANK(BN78,$BK78:$BN78)</f>
        <v>2</v>
      </c>
    </row>
    <row r="79" customFormat="false" ht="15" hidden="false" customHeight="false" outlineLevel="0" collapsed="false">
      <c r="A79" s="0" t="n">
        <v>56</v>
      </c>
      <c r="B79" s="0" t="n">
        <f aca="false">RANDBETWEEN(1,$B$5)</f>
        <v>4</v>
      </c>
      <c r="C79" s="0" t="n">
        <f aca="false">RANDBETWEEN(1,$B$5)</f>
        <v>5</v>
      </c>
      <c r="D79" s="0" t="n">
        <f aca="false">RANDBETWEEN(1,$B$5)</f>
        <v>4</v>
      </c>
      <c r="E79" s="0" t="n">
        <f aca="false">RANDBETWEEN(1,$B$5)</f>
        <v>1</v>
      </c>
      <c r="F79" s="0" t="n">
        <f aca="false">RANDBETWEEN(1,$B$5)</f>
        <v>6</v>
      </c>
      <c r="G79" s="0" t="n">
        <f aca="false">RANDBETWEEN(1,$B$5)</f>
        <v>5</v>
      </c>
      <c r="H79" s="0" t="n">
        <f aca="true">NORMINV(RAND(),$B$8,$B$13)</f>
        <v>48.0137720026662</v>
      </c>
      <c r="I79" s="0" t="n">
        <f aca="true">NORMINV(RAND(),$C$8,$C$13)</f>
        <v>63.3643774196779</v>
      </c>
      <c r="J79" s="0" t="n">
        <f aca="true">NORMINV(RAND(),$D$8,$D$13)</f>
        <v>16.8265749721903</v>
      </c>
      <c r="K79" s="0" t="n">
        <f aca="true">NORMINV(RAND(),$E$8,$E$13)</f>
        <v>3.08343170057821</v>
      </c>
      <c r="L79" s="0" t="n">
        <f aca="true">NORMINV(RAND(),$B$9,$B$14)</f>
        <v>42.4205044111874</v>
      </c>
      <c r="M79" s="0" t="n">
        <f aca="true">NORMINV(RAND(),$C$9,$C$14)</f>
        <v>51.7881774638839</v>
      </c>
      <c r="N79" s="0" t="n">
        <f aca="true">NORMINV(RAND(),$D$9,$D$14)</f>
        <v>49.6869214311586</v>
      </c>
      <c r="O79" s="0" t="n">
        <f aca="true">NORMINV(RAND(),$E$9,$E$14)</f>
        <v>23.6311325659051</v>
      </c>
      <c r="P79" s="0" t="n">
        <f aca="true">NORMINV(RAND(),$B$10,$B$15)</f>
        <v>24.1889829213752</v>
      </c>
      <c r="Q79" s="0" t="n">
        <f aca="true">NORMINV(RAND(),$C$10,$C$15)</f>
        <v>30.7249201811258</v>
      </c>
      <c r="R79" s="0" t="n">
        <f aca="true">NORMINV(RAND(),$D$10,$D$15)</f>
        <v>10.5419420081337</v>
      </c>
      <c r="S79" s="0" t="n">
        <f aca="true">NORMINV(RAND(),$E$10,$E$15)</f>
        <v>3.96163836845281</v>
      </c>
      <c r="T79" s="0" t="n">
        <f aca="false">MEDIAN(INDEX(Avaliadores!$B$17:$B$22,$B79),INDEX(Avaliadores!$B$17:$B$22,$C79),INDEX(Avaliadores!$B$17:$B$22,$D79),INDEX(Avaliadores!$B$17:$B$22,$E79),INDEX(Avaliadores!$B$17:$B$22,$F79),INDEX(Avaliadores!$B$17:$B$22,$G79))</f>
        <v>2.54166666666667</v>
      </c>
      <c r="U79" s="0" t="n">
        <f aca="false">MEDIAN(INDEX(Avaliadores!$C$17:$C$22,$B79),INDEX(Avaliadores!$C$17:$C$22,$C79),INDEX(Avaliadores!$C$17:$C$22,$D79),INDEX(Avaliadores!$C$17:$C$22,$E79),INDEX(Avaliadores!$C$17:$C$22,$F79),INDEX(Avaliadores!$C$17:$C$22,$G79))</f>
        <v>5.54166666666667</v>
      </c>
      <c r="V79" s="0" t="n">
        <f aca="false">MEDIAN(INDEX(Avaliadores!$D$17:$D$22,$B79),INDEX(Avaliadores!$D$17:$D$22,$C79),INDEX(Avaliadores!$D$17:$D$22,$D79),INDEX(Avaliadores!$D$17:$D$22,$E79),INDEX(Avaliadores!$D$17:$D$22,$F79),INDEX(Avaliadores!$D$17:$D$22,$G79))</f>
        <v>5.54166666666667</v>
      </c>
      <c r="W79" s="0" t="n">
        <f aca="false">MEDIAN(INDEX(Avaliadores!$E$17:$E$22,$B79),INDEX(Avaliadores!$E$17:$E$22,$C79),INDEX(Avaliadores!$E$17:$E$22,$D79),INDEX(Avaliadores!$E$17:$E$22,$E79),INDEX(Avaliadores!$E$17:$E$22,$F79),INDEX(Avaliadores!$E$17:$E$22,$G79))</f>
        <v>6.79166666666667</v>
      </c>
      <c r="X79" s="0" t="n">
        <f aca="false">MEDIAN(INDEX(Avaliadores!$F$17:$F$22,$B79),INDEX(Avaliadores!$F$17:$F$22,$C79),INDEX(Avaliadores!$F$17:$F$22,$D79),INDEX(Avaliadores!$F$17:$F$22,$E79),INDEX(Avaliadores!$F$17:$F$22,$F79),INDEX(Avaliadores!$F$17:$F$22,$G79))</f>
        <v>2.79166666666667</v>
      </c>
      <c r="Y79" s="0" t="n">
        <f aca="false">MEDIAN(INDEX(Avaliadores!$G$17:$G$22,$B79),INDEX(Avaliadores!$G$17:$G$22,$C79),INDEX(Avaliadores!$G$17:$G$22,$D79),INDEX(Avaliadores!$G$17:$G$22,$E79),INDEX(Avaliadores!$G$17:$G$22,$F79),INDEX(Avaliadores!$G$17:$G$22,$G79))</f>
        <v>4.54166666666667</v>
      </c>
      <c r="Z79" s="0" t="n">
        <f aca="false">MEDIAN(INDEX(Avaliadores!$H$17:$H$22,$B79),INDEX(Avaliadores!$H$17:$H$22,$C79),INDEX(Avaliadores!$H$17:$H$22,$D79),INDEX(Avaliadores!$H$17:$H$22,$E79),INDEX(Avaliadores!$H$17:$H$22,$F79),INDEX(Avaliadores!$H$17:$H$22,$G79))</f>
        <v>3.54166666666667</v>
      </c>
      <c r="AA79" s="0" t="n">
        <f aca="false">MEDIAN(INDEX(Avaliadores!$I$17:$I$22,$B79),INDEX(Avaliadores!$I$17:$I$22,$C79),INDEX(Avaliadores!$I$17:$I$22,$D79),INDEX(Avaliadores!$I$17:$I$22,$E79),INDEX(Avaliadores!$I$17:$I$22,$F79),INDEX(Avaliadores!$I$17:$I$22,$G79))</f>
        <v>6.54166666666667</v>
      </c>
      <c r="AB79" s="0" t="n">
        <f aca="false">IF(MAX(H79:K79)=MIN(H79:K79),0,IF($B$17="custo",(MAX(H79:K79)-H79)/(MAX(H79:K79)-MIN(H79:K79)),(H79-MIN(H79:K79))/(MAX(H79:K79)-MIN(H79:K79))))</f>
        <v>0.254651038298955</v>
      </c>
      <c r="AC79" s="0" t="n">
        <f aca="false">IF(MAX(H79:K79)=MIN(H79:K79),0,IF($B$17="custo",(MAX(H79:K79)-I79)/(MAX(H79:K79)-MIN(H79:K79)),(I79-MIN(H79:K79))/(MAX(H79:K79)-MIN(H79:K79))))</f>
        <v>0</v>
      </c>
      <c r="AD79" s="0" t="n">
        <f aca="false">IF(MAX(H79:K79)=MIN(H79:K79),0,IF($B$17="custo",(MAX(H79:K79)-J79)/(MAX(H79:K79)-MIN(H79:K79)),(J79-MIN(H79:K79))/(MAX(H79:K79)-MIN(H79:K79))))</f>
        <v>0.772015135003802</v>
      </c>
      <c r="AE79" s="0" t="n">
        <f aca="false">IF(MAX(H79:K79)=MIN(H79:K79),0,IF($B$17="custo",(MAX(H79:K79)-K79)/(MAX(H79:K79)-MIN(H79:K79)),(K79-MIN(H79:K79))/(MAX(H79:K79)-MIN(H79:K79))))</f>
        <v>1</v>
      </c>
      <c r="AF79" s="0" t="n">
        <f aca="false">IF(MAX(L79:O79)=MIN(L79:O79),0,IF($C$17="custo",(MAX(L79:O79)-L79)/(MAX(L79:O79)-MIN(L79:O79)),(L79-MIN(L79:O79))/(MAX(L79:O79)-MIN(L79:O79))))</f>
        <v>0.667306243015264</v>
      </c>
      <c r="AG79" s="0" t="n">
        <f aca="false">IF(MAX(L79:O79)=MIN(L79:O79),0,IF($C$17="custo",(MAX(L79:O79)-M79)/(MAX(L79:O79)-MIN(L79:O79)),(M79-MIN(L79:O79))/(MAX(L79:O79)-MIN(L79:O79))))</f>
        <v>1</v>
      </c>
      <c r="AH79" s="0" t="n">
        <f aca="false">IF(MAX(L79:O79)=MIN(L79:O79),0,IF($C$17="custo",(MAX(L79:O79)-N79)/(MAX(L79:O79)-MIN(L79:O79)),(N79-MIN(L79:O79))/(MAX(L79:O79)-MIN(L79:O79))))</f>
        <v>0.925373701667247</v>
      </c>
      <c r="AI79" s="0" t="n">
        <f aca="false">IF(MAX(L79:O79)=MIN(L79:O79),0,IF($C$17="custo",(MAX(L79:O79)-O79)/(MAX(L79:O79)-MIN(L79:O79)),(O79-MIN(L79:O79))/(MAX(L79:O79)-MIN(L79:O79))))</f>
        <v>0</v>
      </c>
      <c r="AJ79" s="0" t="n">
        <f aca="false">IF(MAX(P79:S79)=MIN(P79:S79),0,IF($D$17="custo",(MAX(P79:S79)-P79)/(MAX(P79:S79)-MIN(P79:S79)),(P79-MIN(P79:S79))/(MAX(P79:S79)-MIN(P79:S79))))</f>
        <v>0.244212847493752</v>
      </c>
      <c r="AK79" s="0" t="n">
        <f aca="false">IF(MAX(P79:S79)=MIN(P79:S79),0,IF($D$17="custo",(MAX(P79:S79)-Q79)/(MAX(P79:S79)-MIN(P79:S79)),(Q79-MIN(P79:S79))/(MAX(P79:S79)-MIN(P79:S79))))</f>
        <v>0</v>
      </c>
      <c r="AL79" s="0" t="n">
        <f aca="false">IF(MAX(P79:S79)=MIN(P79:S79),0,IF($D$17="custo",(MAX(P79:S79)-R79)/(MAX(P79:S79)-MIN(P79:S79)),(R79-MIN(P79:S79))/(MAX(P79:S79)-MIN(P79:S79))))</f>
        <v>0.754129419338814</v>
      </c>
      <c r="AM79" s="0" t="n">
        <f aca="false">IF(MAX(P79:S79)=MIN(P79:S79),0,IF($D$17="custo",(MAX(P79:S79)-S79)/(MAX(P79:S79)-MIN(P79:S79)),(S79-MIN(P79:S79))/(MAX(P79:S79)-MIN(P79:S79))))</f>
        <v>1</v>
      </c>
      <c r="AN79" s="0" t="n">
        <f aca="false">IF(MAX(T79:W79)=MIN(T79:W79),0,IF($E$17="custo",(MAX(T79:W79)-T79)/(MAX(T79:W79)-MIN(T79:W79)),(T79-MIN(T79:W79))/(MAX(T79:W79)-MIN(T79:W79))))</f>
        <v>0</v>
      </c>
      <c r="AO79" s="0" t="n">
        <f aca="false">IF(MAX(T79:W79)=MIN(T79:W79),0,IF($E$17="custo",(MAX(T79:W79)-U79)/(MAX(T79:W79)-MIN(T79:W79)),(U79-MIN(T79:W79))/(MAX(T79:W79)-MIN(T79:W79))))</f>
        <v>0.705882352941177</v>
      </c>
      <c r="AP79" s="0" t="n">
        <f aca="false">IF(MAX(T79:W79)=MIN(T79:W79),0,IF($E$17="custo",(MAX(T79:W79)-V79)/(MAX(T79:W79)-MIN(T79:W79)),(V79-MIN(T79:W79))/(MAX(T79:W79)-MIN(T79:W79))))</f>
        <v>0.705882352941177</v>
      </c>
      <c r="AQ79" s="0" t="n">
        <f aca="false">IF(MAX(T79:W79)=MIN(T79:W79),0,IF($E$17="custo",(MAX(T79:W79)-W79)/(MAX(T79:W79)-MIN(T79:W79)),(W79-MIN(T79:W79))/(MAX(T79:W79)-MIN(T79:W79))))</f>
        <v>1</v>
      </c>
      <c r="AR79" s="0" t="n">
        <f aca="false">IF(MAX(X79:AA79)=MIN(X79:AA79),0,IF($F$17="custo",(MAX(X79:AA79)-X79)/(MAX(X79:AA79)-MIN(X79:AA79)),(X79-MIN(X79:AA79))/(MAX(X79:AA79)-MIN(X79:AA79))))</f>
        <v>0</v>
      </c>
      <c r="AS79" s="0" t="n">
        <f aca="false">IF(MAX(X79:AA79)=MIN(X79:AA79),0,IF($F$17="custo",(MAX(X79:AA79)-Y79)/(MAX(X79:AA79)-MIN(X79:AA79)),(Y79-MIN(X79:AA79))/(MAX(X79:AA79)-MIN(X79:AA79))))</f>
        <v>0.466666666666667</v>
      </c>
      <c r="AT79" s="0" t="n">
        <f aca="false">IF(MAX(X79:AA79)=MIN(X79:AA79),0,IF($F$17="custo",(MAX(X79:AA79)-Z79)/(MAX(X79:AA79)-MIN(X79:AA79)),(Z79-MIN(X79:AA79))/(MAX(X79:AA79)-MIN(X79:AA79))))</f>
        <v>0.2</v>
      </c>
      <c r="AU79" s="0" t="n">
        <f aca="false">IF(MAX(X79:AA79)=MIN(X79:AA79),0,IF($F$17="custo",(MAX(X79:AA79)-AA79)/(MAX(X79:AA79)-MIN(X79:AA79)),(AA79-MIN(X79:AA79))/(MAX(X79:AA79)-MIN(X79:AA79))))</f>
        <v>1</v>
      </c>
      <c r="AV79" s="0" t="n">
        <f aca="false">STDEVP(AB79:AE79)</f>
        <v>0.398123905172518</v>
      </c>
      <c r="AW79" s="0" t="n">
        <f aca="false">STDEVP(AF79:AI79)</f>
        <v>0.394054814021718</v>
      </c>
      <c r="AX79" s="0" t="n">
        <f aca="false">STDEVP(AJ79:AM79)</f>
        <v>0.396865261184739</v>
      </c>
      <c r="AY79" s="0" t="n">
        <f aca="false">STDEVP(AN79:AQ79)</f>
        <v>0.36823482428085</v>
      </c>
      <c r="AZ79" s="0" t="n">
        <f aca="false">STDEVP(AR79:AU79)</f>
        <v>0.375277674973257</v>
      </c>
      <c r="BA79" s="0" t="n">
        <f aca="false">AV79*((1-IFERROR(CORREL(AB79:AE79,AF79:AI79),0))+(1-IFERROR(CORREL(AB79:AE79,AJ79:AM79),0))+(1-IFERROR(CORREL(AB79:AE79,AN79:AQ79),0))+(1-IFERROR(CORREL(AB79:AE79,AR79:AU79),0)))</f>
        <v>1.04102693320297</v>
      </c>
      <c r="BB79" s="0" t="n">
        <f aca="false">AW79*((1-IFERROR(CORREL(AF79:AI79,AB79:AE79),0))+(1-IFERROR(CORREL(AF79:AI79,AJ79:AM79),0))+(1-IFERROR(CORREL(AF79:AI79,AN79:AQ79),0))+(1-IFERROR(CORREL(AF79:AI79,AR79:AU79),0)))</f>
        <v>2.54354729845794</v>
      </c>
      <c r="BC79" s="0" t="n">
        <f aca="false">AX79*((1-IFERROR(CORREL(AJ79:AM79,AB79:AE79),0))+(1-IFERROR(CORREL(AJ79:AM79,AF79:AI79),0))+(1-IFERROR(CORREL(AJ79:AM79,AN79:AQ79),0))+(1-IFERROR(CORREL(AJ79:AM79,AR79:AU79),0)))</f>
        <v>1.03202124109567</v>
      </c>
      <c r="BD79" s="0" t="n">
        <f aca="false">AY79*((1-IFERROR(CORREL(AN79:AQ79,AB79:AE79),0))+(1-IFERROR(CORREL(AN79:AQ79,AF79:AI79),0))+(1-IFERROR(CORREL(AN79:AQ79,AJ79:AM79),0))+(1-IFERROR(CORREL(AN79:AQ79,AR79:AU79),0)))</f>
        <v>0.883138085799598</v>
      </c>
      <c r="BE79" s="0" t="n">
        <f aca="false">AZ79*((1-IFERROR(CORREL(AR79:AU79,AB79:AE79),0))+(1-IFERROR(CORREL(AR79:AU79,AF79:AI79),0))+(1-IFERROR(CORREL(AR79:AU79,AJ79:AM79),0))+(1-IFERROR(CORREL(AR79:AU79,AN79:AQ79),0)))</f>
        <v>1.06175665072741</v>
      </c>
      <c r="BF79" s="0" t="n">
        <f aca="false">IF(SUM(BA79:BE79)&gt;0,BA79/SUM(BA79:BE79),1/5)</f>
        <v>0.158657088557423</v>
      </c>
      <c r="BG79" s="0" t="n">
        <f aca="false">IF(SUM(BA79:BE79)&gt;0,BB79/SUM(BA79:BE79),1/5)</f>
        <v>0.387647808246239</v>
      </c>
      <c r="BH79" s="0" t="n">
        <f aca="false">IF(SUM(BA79:BE79)&gt;0,BC79/SUM(BA79:BE79),1/5)</f>
        <v>0.157284581425651</v>
      </c>
      <c r="BI79" s="0" t="n">
        <f aca="false">IF(SUM(BA79:BE79)&gt;0,BD79/SUM(BA79:BE79),1/5)</f>
        <v>0.134594132983706</v>
      </c>
      <c r="BJ79" s="0" t="n">
        <f aca="false">IF(SUM(BA79:BE79)&gt;0,BE79/SUM(BA79:BE79),1/5)</f>
        <v>0.161816388786982</v>
      </c>
      <c r="BK79" s="0" t="n">
        <f aca="false">BF79*AB79+BG79*AF79+BH79*AJ79+BI79*AN79+BJ79*AR79</f>
        <v>0.337492910365357</v>
      </c>
      <c r="BL79" s="0" t="n">
        <f aca="false">BF79*AC79+BG79*AG79+BH79*AK79+BI79*AO79+BJ79*AS79</f>
        <v>0.558169746296113</v>
      </c>
      <c r="BM79" s="0" t="n">
        <f aca="false">BF79*AD79+BG79*AH79+BH79*AL79+BI79*AP79+BJ79*AT79</f>
        <v>0.727188592003473</v>
      </c>
      <c r="BN79" s="0" t="n">
        <f aca="false">BF79*AE79+BG79*AI79+BH79*AM79+BI79*AQ79+BJ79*AU79</f>
        <v>0.612352191753761</v>
      </c>
      <c r="BO79" s="0" t="n">
        <f aca="false">RANK(BK79,$BK79:$BN79)</f>
        <v>4</v>
      </c>
      <c r="BP79" s="0" t="n">
        <f aca="false">RANK(BL79,$BK79:$BN79)</f>
        <v>3</v>
      </c>
      <c r="BQ79" s="0" t="n">
        <f aca="false">RANK(BM79,$BK79:$BN79)</f>
        <v>1</v>
      </c>
      <c r="BR79" s="0" t="n">
        <f aca="false">RANK(BN79,$BK79:$BN79)</f>
        <v>2</v>
      </c>
    </row>
    <row r="80" customFormat="false" ht="15" hidden="false" customHeight="false" outlineLevel="0" collapsed="false">
      <c r="A80" s="0" t="n">
        <v>57</v>
      </c>
      <c r="B80" s="0" t="n">
        <f aca="false">RANDBETWEEN(1,$B$5)</f>
        <v>2</v>
      </c>
      <c r="C80" s="0" t="n">
        <f aca="false">RANDBETWEEN(1,$B$5)</f>
        <v>6</v>
      </c>
      <c r="D80" s="0" t="n">
        <f aca="false">RANDBETWEEN(1,$B$5)</f>
        <v>6</v>
      </c>
      <c r="E80" s="0" t="n">
        <f aca="false">RANDBETWEEN(1,$B$5)</f>
        <v>3</v>
      </c>
      <c r="F80" s="0" t="n">
        <f aca="false">RANDBETWEEN(1,$B$5)</f>
        <v>5</v>
      </c>
      <c r="G80" s="0" t="n">
        <f aca="false">RANDBETWEEN(1,$B$5)</f>
        <v>4</v>
      </c>
      <c r="H80" s="0" t="n">
        <f aca="true">NORMINV(RAND(),$B$8,$B$13)</f>
        <v>49.9138296935687</v>
      </c>
      <c r="I80" s="0" t="n">
        <f aca="true">NORMINV(RAND(),$C$8,$C$13)</f>
        <v>60.8402210256321</v>
      </c>
      <c r="J80" s="0" t="n">
        <f aca="true">NORMINV(RAND(),$D$8,$D$13)</f>
        <v>12.593952038415</v>
      </c>
      <c r="K80" s="0" t="n">
        <f aca="true">NORMINV(RAND(),$E$8,$E$13)</f>
        <v>3.10481212943596</v>
      </c>
      <c r="L80" s="0" t="n">
        <f aca="true">NORMINV(RAND(),$B$9,$B$14)</f>
        <v>37.4329684333292</v>
      </c>
      <c r="M80" s="0" t="n">
        <f aca="true">NORMINV(RAND(),$C$9,$C$14)</f>
        <v>53.1144701329728</v>
      </c>
      <c r="N80" s="0" t="n">
        <f aca="true">NORMINV(RAND(),$D$9,$D$14)</f>
        <v>48.571104589957</v>
      </c>
      <c r="O80" s="0" t="n">
        <f aca="true">NORMINV(RAND(),$E$9,$E$14)</f>
        <v>26.8352612214927</v>
      </c>
      <c r="P80" s="0" t="n">
        <f aca="true">NORMINV(RAND(),$B$10,$B$15)</f>
        <v>24.0261232400681</v>
      </c>
      <c r="Q80" s="0" t="n">
        <f aca="true">NORMINV(RAND(),$C$10,$C$15)</f>
        <v>29.461017468206</v>
      </c>
      <c r="R80" s="0" t="n">
        <f aca="true">NORMINV(RAND(),$D$10,$D$15)</f>
        <v>9.70581601680478</v>
      </c>
      <c r="S80" s="0" t="n">
        <f aca="true">NORMINV(RAND(),$E$10,$E$15)</f>
        <v>3.95735720116805</v>
      </c>
      <c r="T80" s="0" t="n">
        <f aca="false">MEDIAN(INDEX(Avaliadores!$B$17:$B$22,$B80),INDEX(Avaliadores!$B$17:$B$22,$C80),INDEX(Avaliadores!$B$17:$B$22,$D80),INDEX(Avaliadores!$B$17:$B$22,$E80),INDEX(Avaliadores!$B$17:$B$22,$F80),INDEX(Avaliadores!$B$17:$B$22,$G80))</f>
        <v>2.66666666666667</v>
      </c>
      <c r="U80" s="0" t="n">
        <f aca="false">MEDIAN(INDEX(Avaliadores!$C$17:$C$22,$B80),INDEX(Avaliadores!$C$17:$C$22,$C80),INDEX(Avaliadores!$C$17:$C$22,$D80),INDEX(Avaliadores!$C$17:$C$22,$E80),INDEX(Avaliadores!$C$17:$C$22,$F80),INDEX(Avaliadores!$C$17:$C$22,$G80))</f>
        <v>5.54166666666667</v>
      </c>
      <c r="V80" s="0" t="n">
        <f aca="false">MEDIAN(INDEX(Avaliadores!$D$17:$D$22,$B80),INDEX(Avaliadores!$D$17:$D$22,$C80),INDEX(Avaliadores!$D$17:$D$22,$D80),INDEX(Avaliadores!$D$17:$D$22,$E80),INDEX(Avaliadores!$D$17:$D$22,$F80),INDEX(Avaliadores!$D$17:$D$22,$G80))</f>
        <v>5.54166666666667</v>
      </c>
      <c r="W80" s="0" t="n">
        <f aca="false">MEDIAN(INDEX(Avaliadores!$E$17:$E$22,$B80),INDEX(Avaliadores!$E$17:$E$22,$C80),INDEX(Avaliadores!$E$17:$E$22,$D80),INDEX(Avaliadores!$E$17:$E$22,$E80),INDEX(Avaliadores!$E$17:$E$22,$F80),INDEX(Avaliadores!$E$17:$E$22,$G80))</f>
        <v>6.04166666666667</v>
      </c>
      <c r="X80" s="0" t="n">
        <f aca="false">MEDIAN(INDEX(Avaliadores!$F$17:$F$22,$B80),INDEX(Avaliadores!$F$17:$F$22,$C80),INDEX(Avaliadores!$F$17:$F$22,$D80),INDEX(Avaliadores!$F$17:$F$22,$E80),INDEX(Avaliadores!$F$17:$F$22,$F80),INDEX(Avaliadores!$F$17:$F$22,$G80))</f>
        <v>2.91666666666667</v>
      </c>
      <c r="Y80" s="0" t="n">
        <f aca="false">MEDIAN(INDEX(Avaliadores!$G$17:$G$22,$B80),INDEX(Avaliadores!$G$17:$G$22,$C80),INDEX(Avaliadores!$G$17:$G$22,$D80),INDEX(Avaliadores!$G$17:$G$22,$E80),INDEX(Avaliadores!$G$17:$G$22,$F80),INDEX(Avaliadores!$G$17:$G$22,$G80))</f>
        <v>5.04166666666667</v>
      </c>
      <c r="Z80" s="0" t="n">
        <f aca="false">MEDIAN(INDEX(Avaliadores!$H$17:$H$22,$B80),INDEX(Avaliadores!$H$17:$H$22,$C80),INDEX(Avaliadores!$H$17:$H$22,$D80),INDEX(Avaliadores!$H$17:$H$22,$E80),INDEX(Avaliadores!$H$17:$H$22,$F80),INDEX(Avaliadores!$H$17:$H$22,$G80))</f>
        <v>3.91666666666667</v>
      </c>
      <c r="AA80" s="0" t="n">
        <f aca="false">MEDIAN(INDEX(Avaliadores!$I$17:$I$22,$B80),INDEX(Avaliadores!$I$17:$I$22,$C80),INDEX(Avaliadores!$I$17:$I$22,$D80),INDEX(Avaliadores!$I$17:$I$22,$E80),INDEX(Avaliadores!$I$17:$I$22,$F80),INDEX(Avaliadores!$I$17:$I$22,$G80))</f>
        <v>6.66666666666667</v>
      </c>
      <c r="AB80" s="0" t="n">
        <f aca="false">IF(MAX(H80:K80)=MIN(H80:K80),0,IF($B$17="custo",(MAX(H80:K80)-H80)/(MAX(H80:K80)-MIN(H80:K80)),(H80-MIN(H80:K80))/(MAX(H80:K80)-MIN(H80:K80))))</f>
        <v>0.189249397223603</v>
      </c>
      <c r="AC80" s="0" t="n">
        <f aca="false">IF(MAX(H80:K80)=MIN(H80:K80),0,IF($B$17="custo",(MAX(H80:K80)-I80)/(MAX(H80:K80)-MIN(H80:K80)),(I80-MIN(H80:K80))/(MAX(H80:K80)-MIN(H80:K80))))</f>
        <v>0</v>
      </c>
      <c r="AD80" s="0" t="n">
        <f aca="false">IF(MAX(H80:K80)=MIN(H80:K80),0,IF($B$17="custo",(MAX(H80:K80)-J80)/(MAX(H80:K80)-MIN(H80:K80)),(J80-MIN(H80:K80))/(MAX(H80:K80)-MIN(H80:K80))))</f>
        <v>0.835644362958617</v>
      </c>
      <c r="AE80" s="0" t="n">
        <f aca="false">IF(MAX(H80:K80)=MIN(H80:K80),0,IF($B$17="custo",(MAX(H80:K80)-K80)/(MAX(H80:K80)-MIN(H80:K80)),(K80-MIN(H80:K80))/(MAX(H80:K80)-MIN(H80:K80))))</f>
        <v>1</v>
      </c>
      <c r="AF80" s="0" t="n">
        <f aca="false">IF(MAX(L80:O80)=MIN(L80:O80),0,IF($C$17="custo",(MAX(L80:O80)-L80)/(MAX(L80:O80)-MIN(L80:O80)),(L80-MIN(L80:O80))/(MAX(L80:O80)-MIN(L80:O80))))</f>
        <v>0.403273448890116</v>
      </c>
      <c r="AG80" s="0" t="n">
        <f aca="false">IF(MAX(L80:O80)=MIN(L80:O80),0,IF($C$17="custo",(MAX(L80:O80)-M80)/(MAX(L80:O80)-MIN(L80:O80)),(M80-MIN(L80:O80))/(MAX(L80:O80)-MIN(L80:O80))))</f>
        <v>1</v>
      </c>
      <c r="AH80" s="0" t="n">
        <f aca="false">IF(MAX(L80:O80)=MIN(L80:O80),0,IF($C$17="custo",(MAX(L80:O80)-N80)/(MAX(L80:O80)-MIN(L80:O80)),(N80-MIN(L80:O80))/(MAX(L80:O80)-MIN(L80:O80))))</f>
        <v>0.82711178413628</v>
      </c>
      <c r="AI80" s="0" t="n">
        <f aca="false">IF(MAX(L80:O80)=MIN(L80:O80),0,IF($C$17="custo",(MAX(L80:O80)-O80)/(MAX(L80:O80)-MIN(L80:O80)),(O80-MIN(L80:O80))/(MAX(L80:O80)-MIN(L80:O80))))</f>
        <v>0</v>
      </c>
      <c r="AJ80" s="0" t="n">
        <f aca="false">IF(MAX(P80:S80)=MIN(P80:S80),0,IF($D$17="custo",(MAX(P80:S80)-P80)/(MAX(P80:S80)-MIN(P80:S80)),(P80-MIN(P80:S80))/(MAX(P80:S80)-MIN(P80:S80))))</f>
        <v>0.213102518275079</v>
      </c>
      <c r="AK80" s="0" t="n">
        <f aca="false">IF(MAX(P80:S80)=MIN(P80:S80),0,IF($D$17="custo",(MAX(P80:S80)-Q80)/(MAX(P80:S80)-MIN(P80:S80)),(Q80-MIN(P80:S80))/(MAX(P80:S80)-MIN(P80:S80))))</f>
        <v>0</v>
      </c>
      <c r="AL80" s="0" t="n">
        <f aca="false">IF(MAX(P80:S80)=MIN(P80:S80),0,IF($D$17="custo",(MAX(P80:S80)-R80)/(MAX(P80:S80)-MIN(P80:S80)),(R80-MIN(P80:S80))/(MAX(P80:S80)-MIN(P80:S80))))</f>
        <v>0.774602596041232</v>
      </c>
      <c r="AM80" s="0" t="n">
        <f aca="false">IF(MAX(P80:S80)=MIN(P80:S80),0,IF($D$17="custo",(MAX(P80:S80)-S80)/(MAX(P80:S80)-MIN(P80:S80)),(S80-MIN(P80:S80))/(MAX(P80:S80)-MIN(P80:S80))))</f>
        <v>1</v>
      </c>
      <c r="AN80" s="0" t="n">
        <f aca="false">IF(MAX(T80:W80)=MIN(T80:W80),0,IF($E$17="custo",(MAX(T80:W80)-T80)/(MAX(T80:W80)-MIN(T80:W80)),(T80-MIN(T80:W80))/(MAX(T80:W80)-MIN(T80:W80))))</f>
        <v>0</v>
      </c>
      <c r="AO80" s="0" t="n">
        <f aca="false">IF(MAX(T80:W80)=MIN(T80:W80),0,IF($E$17="custo",(MAX(T80:W80)-U80)/(MAX(T80:W80)-MIN(T80:W80)),(U80-MIN(T80:W80))/(MAX(T80:W80)-MIN(T80:W80))))</f>
        <v>0.851851851851852</v>
      </c>
      <c r="AP80" s="0" t="n">
        <f aca="false">IF(MAX(T80:W80)=MIN(T80:W80),0,IF($E$17="custo",(MAX(T80:W80)-V80)/(MAX(T80:W80)-MIN(T80:W80)),(V80-MIN(T80:W80))/(MAX(T80:W80)-MIN(T80:W80))))</f>
        <v>0.851851851851852</v>
      </c>
      <c r="AQ80" s="0" t="n">
        <f aca="false">IF(MAX(T80:W80)=MIN(T80:W80),0,IF($E$17="custo",(MAX(T80:W80)-W80)/(MAX(T80:W80)-MIN(T80:W80)),(W80-MIN(T80:W80))/(MAX(T80:W80)-MIN(T80:W80))))</f>
        <v>1</v>
      </c>
      <c r="AR80" s="0" t="n">
        <f aca="false">IF(MAX(X80:AA80)=MIN(X80:AA80),0,IF($F$17="custo",(MAX(X80:AA80)-X80)/(MAX(X80:AA80)-MIN(X80:AA80)),(X80-MIN(X80:AA80))/(MAX(X80:AA80)-MIN(X80:AA80))))</f>
        <v>0</v>
      </c>
      <c r="AS80" s="0" t="n">
        <f aca="false">IF(MAX(X80:AA80)=MIN(X80:AA80),0,IF($F$17="custo",(MAX(X80:AA80)-Y80)/(MAX(X80:AA80)-MIN(X80:AA80)),(Y80-MIN(X80:AA80))/(MAX(X80:AA80)-MIN(X80:AA80))))</f>
        <v>0.566666666666667</v>
      </c>
      <c r="AT80" s="0" t="n">
        <f aca="false">IF(MAX(X80:AA80)=MIN(X80:AA80),0,IF($F$17="custo",(MAX(X80:AA80)-Z80)/(MAX(X80:AA80)-MIN(X80:AA80)),(Z80-MIN(X80:AA80))/(MAX(X80:AA80)-MIN(X80:AA80))))</f>
        <v>0.266666666666667</v>
      </c>
      <c r="AU80" s="0" t="n">
        <f aca="false">IF(MAX(X80:AA80)=MIN(X80:AA80),0,IF($F$17="custo",(MAX(X80:AA80)-AA80)/(MAX(X80:AA80)-MIN(X80:AA80)),(AA80-MIN(X80:AA80))/(MAX(X80:AA80)-MIN(X80:AA80))))</f>
        <v>1</v>
      </c>
      <c r="AV80" s="0" t="n">
        <f aca="false">STDEVP(AB80:AE80)</f>
        <v>0.421030922465259</v>
      </c>
      <c r="AW80" s="0" t="n">
        <f aca="false">STDEVP(AF80:AI80)</f>
        <v>0.388293962775394</v>
      </c>
      <c r="AX80" s="0" t="n">
        <f aca="false">STDEVP(AJ80:AM80)</f>
        <v>0.405487040396852</v>
      </c>
      <c r="AY80" s="0" t="n">
        <f aca="false">STDEVP(AN80:AQ80)</f>
        <v>0.394904965039558</v>
      </c>
      <c r="AZ80" s="0" t="n">
        <f aca="false">STDEVP(AR80:AU80)</f>
        <v>0.371464818133711</v>
      </c>
      <c r="BA80" s="0" t="n">
        <f aca="false">AV80*((1-IFERROR(CORREL(AB80:AE80,AF80:AI80),0))+(1-IFERROR(CORREL(AB80:AE80,AJ80:AM80),0))+(1-IFERROR(CORREL(AB80:AE80,AN80:AQ80),0))+(1-IFERROR(CORREL(AB80:AE80,AR80:AU80),0)))</f>
        <v>1.08118963721391</v>
      </c>
      <c r="BB80" s="0" t="n">
        <f aca="false">AW80*((1-IFERROR(CORREL(AF80:AI80,AB80:AE80),0))+(1-IFERROR(CORREL(AF80:AI80,AJ80:AM80),0))+(1-IFERROR(CORREL(AF80:AI80,AN80:AQ80),0))+(1-IFERROR(CORREL(AF80:AI80,AR80:AU80),0)))</f>
        <v>2.13047111577112</v>
      </c>
      <c r="BC80" s="0" t="n">
        <f aca="false">AX80*((1-IFERROR(CORREL(AJ80:AM80,AB80:AE80),0))+(1-IFERROR(CORREL(AJ80:AM80,AF80:AI80),0))+(1-IFERROR(CORREL(AJ80:AM80,AN80:AQ80),0))+(1-IFERROR(CORREL(AJ80:AM80,AR80:AU80),0)))</f>
        <v>1.06397539534046</v>
      </c>
      <c r="BD80" s="0" t="n">
        <f aca="false">AY80*((1-IFERROR(CORREL(AN80:AQ80,AB80:AE80),0))+(1-IFERROR(CORREL(AN80:AQ80,AF80:AI80),0))+(1-IFERROR(CORREL(AN80:AQ80,AJ80:AM80),0))+(1-IFERROR(CORREL(AN80:AQ80,AR80:AU80),0)))</f>
        <v>0.832612203187773</v>
      </c>
      <c r="BE80" s="0" t="n">
        <f aca="false">AZ80*((1-IFERROR(CORREL(AR80:AU80,AB80:AE80),0))+(1-IFERROR(CORREL(AR80:AU80,AF80:AI80),0))+(1-IFERROR(CORREL(AR80:AU80,AJ80:AM80),0))+(1-IFERROR(CORREL(AR80:AU80,AN80:AQ80),0)))</f>
        <v>0.981981360008943</v>
      </c>
      <c r="BF80" s="0" t="n">
        <f aca="false">IF(SUM(BA80:BE80)&gt;0,BA80/SUM(BA80:BE80),1/5)</f>
        <v>0.17752854792462</v>
      </c>
      <c r="BG80" s="0" t="n">
        <f aca="false">IF(SUM(BA80:BE80)&gt;0,BB80/SUM(BA80:BE80),1/5)</f>
        <v>0.349817858551451</v>
      </c>
      <c r="BH80" s="0" t="n">
        <f aca="false">IF(SUM(BA80:BE80)&gt;0,BC80/SUM(BA80:BE80),1/5)</f>
        <v>0.174702013838248</v>
      </c>
      <c r="BI80" s="0" t="n">
        <f aca="false">IF(SUM(BA80:BE80)&gt;0,BD80/SUM(BA80:BE80),1/5)</f>
        <v>0.136712774825642</v>
      </c>
      <c r="BJ80" s="0" t="n">
        <f aca="false">IF(SUM(BA80:BE80)&gt;0,BE80/SUM(BA80:BE80),1/5)</f>
        <v>0.161238804860039</v>
      </c>
      <c r="BK80" s="0" t="n">
        <f aca="false">BF80*AB80+BG80*AF80+BH80*AJ80+BI80*AN80+BJ80*AR80</f>
        <v>0.211898864082772</v>
      </c>
      <c r="BL80" s="0" t="n">
        <f aca="false">BF80*AC80+BG80*AG80+BH80*AK80+BI80*AO80+BJ80*AS80</f>
        <v>0.557645545045835</v>
      </c>
      <c r="BM80" s="0" t="n">
        <f aca="false">BF80*AD80+BG80*AH80+BH80*AL80+BI80*AP80+BJ80*AT80</f>
        <v>0.732469881935771</v>
      </c>
      <c r="BN80" s="0" t="n">
        <f aca="false">BF80*AE80+BG80*AI80+BH80*AM80+BI80*AQ80+BJ80*AU80</f>
        <v>0.65018214144855</v>
      </c>
      <c r="BO80" s="0" t="n">
        <f aca="false">RANK(BK80,$BK80:$BN80)</f>
        <v>4</v>
      </c>
      <c r="BP80" s="0" t="n">
        <f aca="false">RANK(BL80,$BK80:$BN80)</f>
        <v>3</v>
      </c>
      <c r="BQ80" s="0" t="n">
        <f aca="false">RANK(BM80,$BK80:$BN80)</f>
        <v>1</v>
      </c>
      <c r="BR80" s="0" t="n">
        <f aca="false">RANK(BN80,$BK80:$BN80)</f>
        <v>2</v>
      </c>
    </row>
    <row r="81" customFormat="false" ht="15" hidden="false" customHeight="false" outlineLevel="0" collapsed="false">
      <c r="A81" s="0" t="n">
        <v>58</v>
      </c>
      <c r="B81" s="0" t="n">
        <f aca="false">RANDBETWEEN(1,$B$5)</f>
        <v>3</v>
      </c>
      <c r="C81" s="0" t="n">
        <f aca="false">RANDBETWEEN(1,$B$5)</f>
        <v>1</v>
      </c>
      <c r="D81" s="0" t="n">
        <f aca="false">RANDBETWEEN(1,$B$5)</f>
        <v>6</v>
      </c>
      <c r="E81" s="0" t="n">
        <f aca="false">RANDBETWEEN(1,$B$5)</f>
        <v>3</v>
      </c>
      <c r="F81" s="0" t="n">
        <f aca="false">RANDBETWEEN(1,$B$5)</f>
        <v>3</v>
      </c>
      <c r="G81" s="0" t="n">
        <f aca="false">RANDBETWEEN(1,$B$5)</f>
        <v>4</v>
      </c>
      <c r="H81" s="0" t="n">
        <f aca="true">NORMINV(RAND(),$B$8,$B$13)</f>
        <v>51.1393099742489</v>
      </c>
      <c r="I81" s="0" t="n">
        <f aca="true">NORMINV(RAND(),$C$8,$C$13)</f>
        <v>60.7058742104054</v>
      </c>
      <c r="J81" s="0" t="n">
        <f aca="true">NORMINV(RAND(),$D$8,$D$13)</f>
        <v>14.330487901194</v>
      </c>
      <c r="K81" s="0" t="n">
        <f aca="true">NORMINV(RAND(),$E$8,$E$13)</f>
        <v>3.17862651716038</v>
      </c>
      <c r="L81" s="0" t="n">
        <f aca="true">NORMINV(RAND(),$B$9,$B$14)</f>
        <v>50.4518087430821</v>
      </c>
      <c r="M81" s="0" t="n">
        <f aca="true">NORMINV(RAND(),$C$9,$C$14)</f>
        <v>60.236356480591</v>
      </c>
      <c r="N81" s="0" t="n">
        <f aca="true">NORMINV(RAND(),$D$9,$D$14)</f>
        <v>44.2302055884282</v>
      </c>
      <c r="O81" s="0" t="n">
        <f aca="true">NORMINV(RAND(),$E$9,$E$14)</f>
        <v>28.6441549940394</v>
      </c>
      <c r="P81" s="0" t="n">
        <f aca="true">NORMINV(RAND(),$B$10,$B$15)</f>
        <v>24.2510648629045</v>
      </c>
      <c r="Q81" s="0" t="n">
        <f aca="true">NORMINV(RAND(),$C$10,$C$15)</f>
        <v>31.2868978614965</v>
      </c>
      <c r="R81" s="0" t="n">
        <f aca="true">NORMINV(RAND(),$D$10,$D$15)</f>
        <v>9.69956728629437</v>
      </c>
      <c r="S81" s="0" t="n">
        <f aca="true">NORMINV(RAND(),$E$10,$E$15)</f>
        <v>3.90608351080708</v>
      </c>
      <c r="T81" s="0" t="n">
        <f aca="false">MEDIAN(INDEX(Avaliadores!$B$17:$B$22,$B81),INDEX(Avaliadores!$B$17:$B$22,$C81),INDEX(Avaliadores!$B$17:$B$22,$D81),INDEX(Avaliadores!$B$17:$B$22,$E81),INDEX(Avaliadores!$B$17:$B$22,$F81),INDEX(Avaliadores!$B$17:$B$22,$G81))</f>
        <v>2.79166666666667</v>
      </c>
      <c r="U81" s="0" t="n">
        <f aca="false">MEDIAN(INDEX(Avaliadores!$C$17:$C$22,$B81),INDEX(Avaliadores!$C$17:$C$22,$C81),INDEX(Avaliadores!$C$17:$C$22,$D81),INDEX(Avaliadores!$C$17:$C$22,$E81),INDEX(Avaliadores!$C$17:$C$22,$F81),INDEX(Avaliadores!$C$17:$C$22,$G81))</f>
        <v>4.79166666666667</v>
      </c>
      <c r="V81" s="0" t="n">
        <f aca="false">MEDIAN(INDEX(Avaliadores!$D$17:$D$22,$B81),INDEX(Avaliadores!$D$17:$D$22,$C81),INDEX(Avaliadores!$D$17:$D$22,$D81),INDEX(Avaliadores!$D$17:$D$22,$E81),INDEX(Avaliadores!$D$17:$D$22,$F81),INDEX(Avaliadores!$D$17:$D$22,$G81))</f>
        <v>5.79166666666667</v>
      </c>
      <c r="W81" s="0" t="n">
        <f aca="false">MEDIAN(INDEX(Avaliadores!$E$17:$E$22,$B81),INDEX(Avaliadores!$E$17:$E$22,$C81),INDEX(Avaliadores!$E$17:$E$22,$D81),INDEX(Avaliadores!$E$17:$E$22,$E81),INDEX(Avaliadores!$E$17:$E$22,$F81),INDEX(Avaliadores!$E$17:$E$22,$G81))</f>
        <v>5.91666666666667</v>
      </c>
      <c r="X81" s="0" t="n">
        <f aca="false">MEDIAN(INDEX(Avaliadores!$F$17:$F$22,$B81),INDEX(Avaliadores!$F$17:$F$22,$C81),INDEX(Avaliadores!$F$17:$F$22,$D81),INDEX(Avaliadores!$F$17:$F$22,$E81),INDEX(Avaliadores!$F$17:$F$22,$F81),INDEX(Avaliadores!$F$17:$F$22,$G81))</f>
        <v>2.79166666666667</v>
      </c>
      <c r="Y81" s="0" t="n">
        <f aca="false">MEDIAN(INDEX(Avaliadores!$G$17:$G$22,$B81),INDEX(Avaliadores!$G$17:$G$22,$C81),INDEX(Avaliadores!$G$17:$G$22,$D81),INDEX(Avaliadores!$G$17:$G$22,$E81),INDEX(Avaliadores!$G$17:$G$22,$F81),INDEX(Avaliadores!$G$17:$G$22,$G81))</f>
        <v>5.41666666666667</v>
      </c>
      <c r="Z81" s="0" t="n">
        <f aca="false">MEDIAN(INDEX(Avaliadores!$H$17:$H$22,$B81),INDEX(Avaliadores!$H$17:$H$22,$C81),INDEX(Avaliadores!$H$17:$H$22,$D81),INDEX(Avaliadores!$H$17:$H$22,$E81),INDEX(Avaliadores!$H$17:$H$22,$F81),INDEX(Avaliadores!$H$17:$H$22,$G81))</f>
        <v>3.79166666666667</v>
      </c>
      <c r="AA81" s="0" t="n">
        <f aca="false">MEDIAN(INDEX(Avaliadores!$I$17:$I$22,$B81),INDEX(Avaliadores!$I$17:$I$22,$C81),INDEX(Avaliadores!$I$17:$I$22,$D81),INDEX(Avaliadores!$I$17:$I$22,$E81),INDEX(Avaliadores!$I$17:$I$22,$F81),INDEX(Avaliadores!$I$17:$I$22,$G81))</f>
        <v>6.79166666666667</v>
      </c>
      <c r="AB81" s="0" t="n">
        <f aca="false">IF(MAX(H81:K81)=MIN(H81:K81),0,IF($B$17="custo",(MAX(H81:K81)-H81)/(MAX(H81:K81)-MIN(H81:K81)),(H81-MIN(H81:K81))/(MAX(H81:K81)-MIN(H81:K81))))</f>
        <v>0.166296226914395</v>
      </c>
      <c r="AC81" s="0" t="n">
        <f aca="false">IF(MAX(H81:K81)=MIN(H81:K81),0,IF($B$17="custo",(MAX(H81:K81)-I81)/(MAX(H81:K81)-MIN(H81:K81)),(I81-MIN(H81:K81))/(MAX(H81:K81)-MIN(H81:K81))))</f>
        <v>0</v>
      </c>
      <c r="AD81" s="0" t="n">
        <f aca="false">IF(MAX(H81:K81)=MIN(H81:K81),0,IF($B$17="custo",(MAX(H81:K81)-J81)/(MAX(H81:K81)-MIN(H81:K81)),(J81-MIN(H81:K81))/(MAX(H81:K81)-MIN(H81:K81))))</f>
        <v>0.806146446576078</v>
      </c>
      <c r="AE81" s="0" t="n">
        <f aca="false">IF(MAX(H81:K81)=MIN(H81:K81),0,IF($B$17="custo",(MAX(H81:K81)-K81)/(MAX(H81:K81)-MIN(H81:K81)),(K81-MIN(H81:K81))/(MAX(H81:K81)-MIN(H81:K81))))</f>
        <v>1</v>
      </c>
      <c r="AF81" s="0" t="n">
        <f aca="false">IF(MAX(L81:O81)=MIN(L81:O81),0,IF($C$17="custo",(MAX(L81:O81)-L81)/(MAX(L81:O81)-MIN(L81:O81)),(L81-MIN(L81:O81))/(MAX(L81:O81)-MIN(L81:O81))))</f>
        <v>0.690285979542323</v>
      </c>
      <c r="AG81" s="0" t="n">
        <f aca="false">IF(MAX(L81:O81)=MIN(L81:O81),0,IF($C$17="custo",(MAX(L81:O81)-M81)/(MAX(L81:O81)-MIN(L81:O81)),(M81-MIN(L81:O81))/(MAX(L81:O81)-MIN(L81:O81))))</f>
        <v>1</v>
      </c>
      <c r="AH81" s="0" t="n">
        <f aca="false">IF(MAX(L81:O81)=MIN(L81:O81),0,IF($C$17="custo",(MAX(L81:O81)-N81)/(MAX(L81:O81)-MIN(L81:O81)),(N81-MIN(L81:O81))/(MAX(L81:O81)-MIN(L81:O81))))</f>
        <v>0.493351202543565</v>
      </c>
      <c r="AI81" s="0" t="n">
        <f aca="false">IF(MAX(L81:O81)=MIN(L81:O81),0,IF($C$17="custo",(MAX(L81:O81)-O81)/(MAX(L81:O81)-MIN(L81:O81)),(O81-MIN(L81:O81))/(MAX(L81:O81)-MIN(L81:O81))))</f>
        <v>0</v>
      </c>
      <c r="AJ81" s="0" t="n">
        <f aca="false">IF(MAX(P81:S81)=MIN(P81:S81),0,IF($D$17="custo",(MAX(P81:S81)-P81)/(MAX(P81:S81)-MIN(P81:S81)),(P81-MIN(P81:S81))/(MAX(P81:S81)-MIN(P81:S81))))</f>
        <v>0.25696215271314</v>
      </c>
      <c r="AK81" s="0" t="n">
        <f aca="false">IF(MAX(P81:S81)=MIN(P81:S81),0,IF($D$17="custo",(MAX(P81:S81)-Q81)/(MAX(P81:S81)-MIN(P81:S81)),(Q81-MIN(P81:S81))/(MAX(P81:S81)-MIN(P81:S81))))</f>
        <v>0</v>
      </c>
      <c r="AL81" s="0" t="n">
        <f aca="false">IF(MAX(P81:S81)=MIN(P81:S81),0,IF($D$17="custo",(MAX(P81:S81)-R81)/(MAX(P81:S81)-MIN(P81:S81)),(R81-MIN(P81:S81))/(MAX(P81:S81)-MIN(P81:S81))))</f>
        <v>0.788410830251971</v>
      </c>
      <c r="AM81" s="0" t="n">
        <f aca="false">IF(MAX(P81:S81)=MIN(P81:S81),0,IF($D$17="custo",(MAX(P81:S81)-S81)/(MAX(P81:S81)-MIN(P81:S81)),(S81-MIN(P81:S81))/(MAX(P81:S81)-MIN(P81:S81))))</f>
        <v>1</v>
      </c>
      <c r="AN81" s="0" t="n">
        <f aca="false">IF(MAX(T81:W81)=MIN(T81:W81),0,IF($E$17="custo",(MAX(T81:W81)-T81)/(MAX(T81:W81)-MIN(T81:W81)),(T81-MIN(T81:W81))/(MAX(T81:W81)-MIN(T81:W81))))</f>
        <v>0</v>
      </c>
      <c r="AO81" s="0" t="n">
        <f aca="false">IF(MAX(T81:W81)=MIN(T81:W81),0,IF($E$17="custo",(MAX(T81:W81)-U81)/(MAX(T81:W81)-MIN(T81:W81)),(U81-MIN(T81:W81))/(MAX(T81:W81)-MIN(T81:W81))))</f>
        <v>0.64</v>
      </c>
      <c r="AP81" s="0" t="n">
        <f aca="false">IF(MAX(T81:W81)=MIN(T81:W81),0,IF($E$17="custo",(MAX(T81:W81)-V81)/(MAX(T81:W81)-MIN(T81:W81)),(V81-MIN(T81:W81))/(MAX(T81:W81)-MIN(T81:W81))))</f>
        <v>0.96</v>
      </c>
      <c r="AQ81" s="0" t="n">
        <f aca="false">IF(MAX(T81:W81)=MIN(T81:W81),0,IF($E$17="custo",(MAX(T81:W81)-W81)/(MAX(T81:W81)-MIN(T81:W81)),(W81-MIN(T81:W81))/(MAX(T81:W81)-MIN(T81:W81))))</f>
        <v>1</v>
      </c>
      <c r="AR81" s="0" t="n">
        <f aca="false">IF(MAX(X81:AA81)=MIN(X81:AA81),0,IF($F$17="custo",(MAX(X81:AA81)-X81)/(MAX(X81:AA81)-MIN(X81:AA81)),(X81-MIN(X81:AA81))/(MAX(X81:AA81)-MIN(X81:AA81))))</f>
        <v>0</v>
      </c>
      <c r="AS81" s="0" t="n">
        <f aca="false">IF(MAX(X81:AA81)=MIN(X81:AA81),0,IF($F$17="custo",(MAX(X81:AA81)-Y81)/(MAX(X81:AA81)-MIN(X81:AA81)),(Y81-MIN(X81:AA81))/(MAX(X81:AA81)-MIN(X81:AA81))))</f>
        <v>0.65625</v>
      </c>
      <c r="AT81" s="0" t="n">
        <f aca="false">IF(MAX(X81:AA81)=MIN(X81:AA81),0,IF($F$17="custo",(MAX(X81:AA81)-Z81)/(MAX(X81:AA81)-MIN(X81:AA81)),(Z81-MIN(X81:AA81))/(MAX(X81:AA81)-MIN(X81:AA81))))</f>
        <v>0.25</v>
      </c>
      <c r="AU81" s="0" t="n">
        <f aca="false">IF(MAX(X81:AA81)=MIN(X81:AA81),0,IF($F$17="custo",(MAX(X81:AA81)-AA81)/(MAX(X81:AA81)-MIN(X81:AA81)),(AA81-MIN(X81:AA81))/(MAX(X81:AA81)-MIN(X81:AA81))))</f>
        <v>1</v>
      </c>
      <c r="AV81" s="0" t="n">
        <f aca="false">STDEVP(AB81:AE81)</f>
        <v>0.419789829367518</v>
      </c>
      <c r="AW81" s="0" t="n">
        <f aca="false">STDEVP(AF81:AI81)</f>
        <v>0.363256901812232</v>
      </c>
      <c r="AX81" s="0" t="n">
        <f aca="false">STDEVP(AJ81:AM81)</f>
        <v>0.400541360325208</v>
      </c>
      <c r="AY81" s="0" t="n">
        <f aca="false">STDEVP(AN81:AQ81)</f>
        <v>0.400374824383352</v>
      </c>
      <c r="AZ81" s="0" t="n">
        <f aca="false">STDEVP(AR81:AU81)</f>
        <v>0.382333884476317</v>
      </c>
      <c r="BA81" s="0" t="n">
        <f aca="false">AV81*((1-IFERROR(CORREL(AB81:AE81,AF81:AI81),0))+(1-IFERROR(CORREL(AB81:AE81,AJ81:AM81),0))+(1-IFERROR(CORREL(AB81:AE81,AN81:AQ81),0))+(1-IFERROR(CORREL(AB81:AE81,AR81:AU81),0)))</f>
        <v>1.17138249815266</v>
      </c>
      <c r="BB81" s="0" t="n">
        <f aca="false">AW81*((1-IFERROR(CORREL(AF81:AI81,AB81:AE81),0))+(1-IFERROR(CORREL(AF81:AI81,AJ81:AM81),0))+(1-IFERROR(CORREL(AF81:AI81,AN81:AQ81),0))+(1-IFERROR(CORREL(AF81:AI81,AR81:AU81),0)))</f>
        <v>2.494119448107</v>
      </c>
      <c r="BC81" s="0" t="n">
        <f aca="false">AX81*((1-IFERROR(CORREL(AJ81:AM81,AB81:AE81),0))+(1-IFERROR(CORREL(AJ81:AM81,AF81:AI81),0))+(1-IFERROR(CORREL(AJ81:AM81,AN81:AQ81),0))+(1-IFERROR(CORREL(AJ81:AM81,AR81:AU81),0)))</f>
        <v>1.1697618214</v>
      </c>
      <c r="BD81" s="0" t="n">
        <f aca="false">AY81*((1-IFERROR(CORREL(AN81:AQ81,AB81:AE81),0))+(1-IFERROR(CORREL(AN81:AQ81,AF81:AI81),0))+(1-IFERROR(CORREL(AN81:AQ81,AJ81:AM81),0))+(1-IFERROR(CORREL(AN81:AQ81,AR81:AU81),0)))</f>
        <v>0.977032853887205</v>
      </c>
      <c r="BE81" s="0" t="n">
        <f aca="false">AZ81*((1-IFERROR(CORREL(AR81:AU81,AB81:AE81),0))+(1-IFERROR(CORREL(AR81:AU81,AF81:AI81),0))+(1-IFERROR(CORREL(AR81:AU81,AJ81:AM81),0))+(1-IFERROR(CORREL(AR81:AU81,AN81:AQ81),0)))</f>
        <v>1.15161352835835</v>
      </c>
      <c r="BF81" s="0" t="n">
        <f aca="false">IF(SUM(BA81:BE81)&gt;0,BA81/SUM(BA81:BE81),1/5)</f>
        <v>0.168207583518091</v>
      </c>
      <c r="BG81" s="0" t="n">
        <f aca="false">IF(SUM(BA81:BE81)&gt;0,BB81/SUM(BA81:BE81),1/5)</f>
        <v>0.358149286021582</v>
      </c>
      <c r="BH81" s="0" t="n">
        <f aca="false">IF(SUM(BA81:BE81)&gt;0,BC81/SUM(BA81:BE81),1/5)</f>
        <v>0.167974858408523</v>
      </c>
      <c r="BI81" s="0" t="n">
        <f aca="false">IF(SUM(BA81:BE81)&gt;0,BD81/SUM(BA81:BE81),1/5)</f>
        <v>0.140299462924648</v>
      </c>
      <c r="BJ81" s="0" t="n">
        <f aca="false">IF(SUM(BA81:BE81)&gt;0,BE81/SUM(BA81:BE81),1/5)</f>
        <v>0.165368809127157</v>
      </c>
      <c r="BK81" s="0" t="n">
        <f aca="false">BF81*AB81+BG81*AF81+BH81*AJ81+BI81*AN81+BJ81*AR81</f>
        <v>0.318360898419576</v>
      </c>
      <c r="BL81" s="0" t="n">
        <f aca="false">BF81*AC81+BG81*AG81+BH81*AK81+BI81*AO81+BJ81*AS81</f>
        <v>0.556464223283053</v>
      </c>
      <c r="BM81" s="0" t="n">
        <f aca="false">BF81*AD81+BG81*AH81+BH81*AL81+BI81*AP81+BJ81*AT81</f>
        <v>0.620756210957896</v>
      </c>
      <c r="BN81" s="0" t="n">
        <f aca="false">BF81*AE81+BG81*AI81+BH81*AM81+BI81*AQ81+BJ81*AU81</f>
        <v>0.641850713978418</v>
      </c>
      <c r="BO81" s="0" t="n">
        <f aca="false">RANK(BK81,$BK81:$BN81)</f>
        <v>4</v>
      </c>
      <c r="BP81" s="0" t="n">
        <f aca="false">RANK(BL81,$BK81:$BN81)</f>
        <v>3</v>
      </c>
      <c r="BQ81" s="0" t="n">
        <f aca="false">RANK(BM81,$BK81:$BN81)</f>
        <v>2</v>
      </c>
      <c r="BR81" s="0" t="n">
        <f aca="false">RANK(BN81,$BK81:$BN81)</f>
        <v>1</v>
      </c>
    </row>
    <row r="82" customFormat="false" ht="15" hidden="false" customHeight="false" outlineLevel="0" collapsed="false">
      <c r="A82" s="0" t="n">
        <v>59</v>
      </c>
      <c r="B82" s="0" t="n">
        <f aca="false">RANDBETWEEN(1,$B$5)</f>
        <v>3</v>
      </c>
      <c r="C82" s="0" t="n">
        <f aca="false">RANDBETWEEN(1,$B$5)</f>
        <v>5</v>
      </c>
      <c r="D82" s="0" t="n">
        <f aca="false">RANDBETWEEN(1,$B$5)</f>
        <v>6</v>
      </c>
      <c r="E82" s="0" t="n">
        <f aca="false">RANDBETWEEN(1,$B$5)</f>
        <v>1</v>
      </c>
      <c r="F82" s="0" t="n">
        <f aca="false">RANDBETWEEN(1,$B$5)</f>
        <v>3</v>
      </c>
      <c r="G82" s="0" t="n">
        <f aca="false">RANDBETWEEN(1,$B$5)</f>
        <v>2</v>
      </c>
      <c r="H82" s="0" t="n">
        <f aca="true">NORMINV(RAND(),$B$8,$B$13)</f>
        <v>52.8508822371188</v>
      </c>
      <c r="I82" s="0" t="n">
        <f aca="true">NORMINV(RAND(),$C$8,$C$13)</f>
        <v>55.0771664602497</v>
      </c>
      <c r="J82" s="0" t="n">
        <f aca="true">NORMINV(RAND(),$D$8,$D$13)</f>
        <v>16.5239519532721</v>
      </c>
      <c r="K82" s="0" t="n">
        <f aca="true">NORMINV(RAND(),$E$8,$E$13)</f>
        <v>2.84271640062075</v>
      </c>
      <c r="L82" s="0" t="n">
        <f aca="true">NORMINV(RAND(),$B$9,$B$14)</f>
        <v>41.7401364558743</v>
      </c>
      <c r="M82" s="0" t="n">
        <f aca="true">NORMINV(RAND(),$C$9,$C$14)</f>
        <v>58.4935889820992</v>
      </c>
      <c r="N82" s="0" t="n">
        <f aca="true">NORMINV(RAND(),$D$9,$D$14)</f>
        <v>39.167619573743</v>
      </c>
      <c r="O82" s="0" t="n">
        <f aca="true">NORMINV(RAND(),$E$9,$E$14)</f>
        <v>24.6338927559177</v>
      </c>
      <c r="P82" s="0" t="n">
        <f aca="true">NORMINV(RAND(),$B$10,$B$15)</f>
        <v>25.7705422977934</v>
      </c>
      <c r="Q82" s="0" t="n">
        <f aca="true">NORMINV(RAND(),$C$10,$C$15)</f>
        <v>29.763309907678</v>
      </c>
      <c r="R82" s="0" t="n">
        <f aca="true">NORMINV(RAND(),$D$10,$D$15)</f>
        <v>9.28535731945827</v>
      </c>
      <c r="S82" s="0" t="n">
        <f aca="true">NORMINV(RAND(),$E$10,$E$15)</f>
        <v>4.17340508493383</v>
      </c>
      <c r="T82" s="0" t="n">
        <f aca="false">MEDIAN(INDEX(Avaliadores!$B$17:$B$22,$B82),INDEX(Avaliadores!$B$17:$B$22,$C82),INDEX(Avaliadores!$B$17:$B$22,$D82),INDEX(Avaliadores!$B$17:$B$22,$E82),INDEX(Avaliadores!$B$17:$B$22,$F82),INDEX(Avaliadores!$B$17:$B$22,$G82))</f>
        <v>2.66666666666667</v>
      </c>
      <c r="U82" s="0" t="n">
        <f aca="false">MEDIAN(INDEX(Avaliadores!$C$17:$C$22,$B82),INDEX(Avaliadores!$C$17:$C$22,$C82),INDEX(Avaliadores!$C$17:$C$22,$D82),INDEX(Avaliadores!$C$17:$C$22,$E82),INDEX(Avaliadores!$C$17:$C$22,$F82),INDEX(Avaliadores!$C$17:$C$22,$G82))</f>
        <v>4.91666666666667</v>
      </c>
      <c r="V82" s="0" t="n">
        <f aca="false">MEDIAN(INDEX(Avaliadores!$D$17:$D$22,$B82),INDEX(Avaliadores!$D$17:$D$22,$C82),INDEX(Avaliadores!$D$17:$D$22,$D82),INDEX(Avaliadores!$D$17:$D$22,$E82),INDEX(Avaliadores!$D$17:$D$22,$F82),INDEX(Avaliadores!$D$17:$D$22,$G82))</f>
        <v>5.79166666666667</v>
      </c>
      <c r="W82" s="0" t="n">
        <f aca="false">MEDIAN(INDEX(Avaliadores!$E$17:$E$22,$B82),INDEX(Avaliadores!$E$17:$E$22,$C82),INDEX(Avaliadores!$E$17:$E$22,$D82),INDEX(Avaliadores!$E$17:$E$22,$E82),INDEX(Avaliadores!$E$17:$E$22,$F82),INDEX(Avaliadores!$E$17:$E$22,$G82))</f>
        <v>6.04166666666667</v>
      </c>
      <c r="X82" s="0" t="n">
        <f aca="false">MEDIAN(INDEX(Avaliadores!$F$17:$F$22,$B82),INDEX(Avaliadores!$F$17:$F$22,$C82),INDEX(Avaliadores!$F$17:$F$22,$D82),INDEX(Avaliadores!$F$17:$F$22,$E82),INDEX(Avaliadores!$F$17:$F$22,$F82),INDEX(Avaliadores!$F$17:$F$22,$G82))</f>
        <v>2.66666666666667</v>
      </c>
      <c r="Y82" s="0" t="n">
        <f aca="false">MEDIAN(INDEX(Avaliadores!$G$17:$G$22,$B82),INDEX(Avaliadores!$G$17:$G$22,$C82),INDEX(Avaliadores!$G$17:$G$22,$D82),INDEX(Avaliadores!$G$17:$G$22,$E82),INDEX(Avaliadores!$G$17:$G$22,$F82),INDEX(Avaliadores!$G$17:$G$22,$G82))</f>
        <v>5.41666666666667</v>
      </c>
      <c r="Z82" s="0" t="n">
        <f aca="false">MEDIAN(INDEX(Avaliadores!$H$17:$H$22,$B82),INDEX(Avaliadores!$H$17:$H$22,$C82),INDEX(Avaliadores!$H$17:$H$22,$D82),INDEX(Avaliadores!$H$17:$H$22,$E82),INDEX(Avaliadores!$H$17:$H$22,$F82),INDEX(Avaliadores!$H$17:$H$22,$G82))</f>
        <v>3.91666666666667</v>
      </c>
      <c r="AA82" s="0" t="n">
        <f aca="false">MEDIAN(INDEX(Avaliadores!$I$17:$I$22,$B82),INDEX(Avaliadores!$I$17:$I$22,$C82),INDEX(Avaliadores!$I$17:$I$22,$D82),INDEX(Avaliadores!$I$17:$I$22,$E82),INDEX(Avaliadores!$I$17:$I$22,$F82),INDEX(Avaliadores!$I$17:$I$22,$G82))</f>
        <v>6.79166666666667</v>
      </c>
      <c r="AB82" s="0" t="n">
        <f aca="false">IF(MAX(H82:K82)=MIN(H82:K82),0,IF($B$17="custo",(MAX(H82:K82)-H82)/(MAX(H82:K82)-MIN(H82:K82)),(H82-MIN(H82:K82))/(MAX(H82:K82)-MIN(H82:K82))))</f>
        <v>0.0426209947762339</v>
      </c>
      <c r="AC82" s="0" t="n">
        <f aca="false">IF(MAX(H82:K82)=MIN(H82:K82),0,IF($B$17="custo",(MAX(H82:K82)-I82)/(MAX(H82:K82)-MIN(H82:K82)),(I82-MIN(H82:K82))/(MAX(H82:K82)-MIN(H82:K82))))</f>
        <v>0</v>
      </c>
      <c r="AD82" s="0" t="n">
        <f aca="false">IF(MAX(H82:K82)=MIN(H82:K82),0,IF($B$17="custo",(MAX(H82:K82)-J82)/(MAX(H82:K82)-MIN(H82:K82)),(J82-MIN(H82:K82))/(MAX(H82:K82)-MIN(H82:K82))))</f>
        <v>0.738080222209035</v>
      </c>
      <c r="AE82" s="0" t="n">
        <f aca="false">IF(MAX(H82:K82)=MIN(H82:K82),0,IF($B$17="custo",(MAX(H82:K82)-K82)/(MAX(H82:K82)-MIN(H82:K82)),(K82-MIN(H82:K82))/(MAX(H82:K82)-MIN(H82:K82))))</f>
        <v>1</v>
      </c>
      <c r="AF82" s="0" t="n">
        <f aca="false">IF(MAX(L82:O82)=MIN(L82:O82),0,IF($C$17="custo",(MAX(L82:O82)-L82)/(MAX(L82:O82)-MIN(L82:O82)),(L82-MIN(L82:O82))/(MAX(L82:O82)-MIN(L82:O82))))</f>
        <v>0.505209603349291</v>
      </c>
      <c r="AG82" s="0" t="n">
        <f aca="false">IF(MAX(L82:O82)=MIN(L82:O82),0,IF($C$17="custo",(MAX(L82:O82)-M82)/(MAX(L82:O82)-MIN(L82:O82)),(M82-MIN(L82:O82))/(MAX(L82:O82)-MIN(L82:O82))))</f>
        <v>1</v>
      </c>
      <c r="AH82" s="0" t="n">
        <f aca="false">IF(MAX(L82:O82)=MIN(L82:O82),0,IF($C$17="custo",(MAX(L82:O82)-N82)/(MAX(L82:O82)-MIN(L82:O82)),(N82-MIN(L82:O82))/(MAX(L82:O82)-MIN(L82:O82))))</f>
        <v>0.42923382184945</v>
      </c>
      <c r="AI82" s="0" t="n">
        <f aca="false">IF(MAX(L82:O82)=MIN(L82:O82),0,IF($C$17="custo",(MAX(L82:O82)-O82)/(MAX(L82:O82)-MIN(L82:O82)),(O82-MIN(L82:O82))/(MAX(L82:O82)-MIN(L82:O82))))</f>
        <v>0</v>
      </c>
      <c r="AJ82" s="0" t="n">
        <f aca="false">IF(MAX(P82:S82)=MIN(P82:S82),0,IF($D$17="custo",(MAX(P82:S82)-P82)/(MAX(P82:S82)-MIN(P82:S82)),(P82-MIN(P82:S82))/(MAX(P82:S82)-MIN(P82:S82))))</f>
        <v>0.156029013688863</v>
      </c>
      <c r="AK82" s="0" t="n">
        <f aca="false">IF(MAX(P82:S82)=MIN(P82:S82),0,IF($D$17="custo",(MAX(P82:S82)-Q82)/(MAX(P82:S82)-MIN(P82:S82)),(Q82-MIN(P82:S82))/(MAX(P82:S82)-MIN(P82:S82))))</f>
        <v>0</v>
      </c>
      <c r="AL82" s="0" t="n">
        <f aca="false">IF(MAX(P82:S82)=MIN(P82:S82),0,IF($D$17="custo",(MAX(P82:S82)-R82)/(MAX(P82:S82)-MIN(P82:S82)),(R82-MIN(P82:S82))/(MAX(P82:S82)-MIN(P82:S82))))</f>
        <v>0.800235590169879</v>
      </c>
      <c r="AM82" s="0" t="n">
        <f aca="false">IF(MAX(P82:S82)=MIN(P82:S82),0,IF($D$17="custo",(MAX(P82:S82)-S82)/(MAX(P82:S82)-MIN(P82:S82)),(S82-MIN(P82:S82))/(MAX(P82:S82)-MIN(P82:S82))))</f>
        <v>1</v>
      </c>
      <c r="AN82" s="0" t="n">
        <f aca="false">IF(MAX(T82:W82)=MIN(T82:W82),0,IF($E$17="custo",(MAX(T82:W82)-T82)/(MAX(T82:W82)-MIN(T82:W82)),(T82-MIN(T82:W82))/(MAX(T82:W82)-MIN(T82:W82))))</f>
        <v>0</v>
      </c>
      <c r="AO82" s="0" t="n">
        <f aca="false">IF(MAX(T82:W82)=MIN(T82:W82),0,IF($E$17="custo",(MAX(T82:W82)-U82)/(MAX(T82:W82)-MIN(T82:W82)),(U82-MIN(T82:W82))/(MAX(T82:W82)-MIN(T82:W82))))</f>
        <v>0.666666666666667</v>
      </c>
      <c r="AP82" s="0" t="n">
        <f aca="false">IF(MAX(T82:W82)=MIN(T82:W82),0,IF($E$17="custo",(MAX(T82:W82)-V82)/(MAX(T82:W82)-MIN(T82:W82)),(V82-MIN(T82:W82))/(MAX(T82:W82)-MIN(T82:W82))))</f>
        <v>0.925925925925926</v>
      </c>
      <c r="AQ82" s="0" t="n">
        <f aca="false">IF(MAX(T82:W82)=MIN(T82:W82),0,IF($E$17="custo",(MAX(T82:W82)-W82)/(MAX(T82:W82)-MIN(T82:W82)),(W82-MIN(T82:W82))/(MAX(T82:W82)-MIN(T82:W82))))</f>
        <v>1</v>
      </c>
      <c r="AR82" s="0" t="n">
        <f aca="false">IF(MAX(X82:AA82)=MIN(X82:AA82),0,IF($F$17="custo",(MAX(X82:AA82)-X82)/(MAX(X82:AA82)-MIN(X82:AA82)),(X82-MIN(X82:AA82))/(MAX(X82:AA82)-MIN(X82:AA82))))</f>
        <v>0</v>
      </c>
      <c r="AS82" s="0" t="n">
        <f aca="false">IF(MAX(X82:AA82)=MIN(X82:AA82),0,IF($F$17="custo",(MAX(X82:AA82)-Y82)/(MAX(X82:AA82)-MIN(X82:AA82)),(Y82-MIN(X82:AA82))/(MAX(X82:AA82)-MIN(X82:AA82))))</f>
        <v>0.666666666666667</v>
      </c>
      <c r="AT82" s="0" t="n">
        <f aca="false">IF(MAX(X82:AA82)=MIN(X82:AA82),0,IF($F$17="custo",(MAX(X82:AA82)-Z82)/(MAX(X82:AA82)-MIN(X82:AA82)),(Z82-MIN(X82:AA82))/(MAX(X82:AA82)-MIN(X82:AA82))))</f>
        <v>0.303030303030303</v>
      </c>
      <c r="AU82" s="0" t="n">
        <f aca="false">IF(MAX(X82:AA82)=MIN(X82:AA82),0,IF($F$17="custo",(MAX(X82:AA82)-AA82)/(MAX(X82:AA82)-MIN(X82:AA82)),(AA82-MIN(X82:AA82))/(MAX(X82:AA82)-MIN(X82:AA82))))</f>
        <v>1</v>
      </c>
      <c r="AV82" s="0" t="n">
        <f aca="false">STDEVP(AB82:AE82)</f>
        <v>0.434124048391888</v>
      </c>
      <c r="AW82" s="0" t="n">
        <f aca="false">STDEVP(AF82:AI82)</f>
        <v>0.354950903581106</v>
      </c>
      <c r="AX82" s="0" t="n">
        <f aca="false">STDEVP(AJ82:AM82)</f>
        <v>0.420707515029624</v>
      </c>
      <c r="AY82" s="0" t="n">
        <f aca="false">STDEVP(AN82:AQ82)</f>
        <v>0.394144382477644</v>
      </c>
      <c r="AZ82" s="0" t="n">
        <f aca="false">STDEVP(AR82:AU82)</f>
        <v>0.376279573884474</v>
      </c>
      <c r="BA82" s="0" t="n">
        <f aca="false">AV82*((1-IFERROR(CORREL(AB82:AE82,AF82:AI82),0))+(1-IFERROR(CORREL(AB82:AE82,AJ82:AM82),0))+(1-IFERROR(CORREL(AB82:AE82,AN82:AQ82),0))+(1-IFERROR(CORREL(AB82:AE82,AR82:AU82),0)))</f>
        <v>1.10696634985027</v>
      </c>
      <c r="BB82" s="0" t="n">
        <f aca="false">AW82*((1-IFERROR(CORREL(AF82:AI82,AB82:AE82),0))+(1-IFERROR(CORREL(AF82:AI82,AJ82:AM82),0))+(1-IFERROR(CORREL(AF82:AI82,AN82:AQ82),0))+(1-IFERROR(CORREL(AF82:AI82,AR82:AU82),0)))</f>
        <v>2.2559759738683</v>
      </c>
      <c r="BC82" s="0" t="n">
        <f aca="false">AX82*((1-IFERROR(CORREL(AJ82:AM82,AB82:AE82),0))+(1-IFERROR(CORREL(AJ82:AM82,AF82:AI82),0))+(1-IFERROR(CORREL(AJ82:AM82,AN82:AQ82),0))+(1-IFERROR(CORREL(AJ82:AM82,AR82:AU82),0)))</f>
        <v>1.14789241899534</v>
      </c>
      <c r="BD82" s="0" t="n">
        <f aca="false">AY82*((1-IFERROR(CORREL(AN82:AQ82,AB82:AE82),0))+(1-IFERROR(CORREL(AN82:AQ82,AF82:AI82),0))+(1-IFERROR(CORREL(AN82:AQ82,AJ82:AM82),0))+(1-IFERROR(CORREL(AN82:AQ82,AR82:AU82),0)))</f>
        <v>0.8264294459551</v>
      </c>
      <c r="BE82" s="0" t="n">
        <f aca="false">AZ82*((1-IFERROR(CORREL(AR82:AU82,AB82:AE82),0))+(1-IFERROR(CORREL(AR82:AU82,AF82:AI82),0))+(1-IFERROR(CORREL(AR82:AU82,AJ82:AM82),0))+(1-IFERROR(CORREL(AR82:AU82,AN82:AQ82),0)))</f>
        <v>0.964862430144795</v>
      </c>
      <c r="BF82" s="0" t="n">
        <f aca="false">IF(SUM(BA82:BE82)&gt;0,BA82/SUM(BA82:BE82),1/5)</f>
        <v>0.17564965238014</v>
      </c>
      <c r="BG82" s="0" t="n">
        <f aca="false">IF(SUM(BA82:BE82)&gt;0,BB82/SUM(BA82:BE82),1/5)</f>
        <v>0.357970588393687</v>
      </c>
      <c r="BH82" s="0" t="n">
        <f aca="false">IF(SUM(BA82:BE82)&gt;0,BC82/SUM(BA82:BE82),1/5)</f>
        <v>0.182143661723414</v>
      </c>
      <c r="BI82" s="0" t="n">
        <f aca="false">IF(SUM(BA82:BE82)&gt;0,BD82/SUM(BA82:BE82),1/5)</f>
        <v>0.131135011392496</v>
      </c>
      <c r="BJ82" s="0" t="n">
        <f aca="false">IF(SUM(BA82:BE82)&gt;0,BE82/SUM(BA82:BE82),1/5)</f>
        <v>0.153101086110263</v>
      </c>
      <c r="BK82" s="0" t="n">
        <f aca="false">BF82*AB82+BG82*AF82+BH82*AJ82+BI82*AN82+BJ82*AR82</f>
        <v>0.21675623777801</v>
      </c>
      <c r="BL82" s="0" t="n">
        <f aca="false">BF82*AC82+BG82*AG82+BH82*AK82+BI82*AO82+BJ82*AS82</f>
        <v>0.547461320062193</v>
      </c>
      <c r="BM82" s="0" t="n">
        <f aca="false">BF82*AD82+BG82*AH82+BH82*AL82+BI82*AP82+BJ82*AT82</f>
        <v>0.596870034223696</v>
      </c>
      <c r="BN82" s="0" t="n">
        <f aca="false">BF82*AE82+BG82*AI82+BH82*AM82+BI82*AQ82+BJ82*AU82</f>
        <v>0.642029411606313</v>
      </c>
      <c r="BO82" s="0" t="n">
        <f aca="false">RANK(BK82,$BK82:$BN82)</f>
        <v>4</v>
      </c>
      <c r="BP82" s="0" t="n">
        <f aca="false">RANK(BL82,$BK82:$BN82)</f>
        <v>3</v>
      </c>
      <c r="BQ82" s="0" t="n">
        <f aca="false">RANK(BM82,$BK82:$BN82)</f>
        <v>2</v>
      </c>
      <c r="BR82" s="0" t="n">
        <f aca="false">RANK(BN82,$BK82:$BN82)</f>
        <v>1</v>
      </c>
    </row>
    <row r="83" customFormat="false" ht="15" hidden="false" customHeight="false" outlineLevel="0" collapsed="false">
      <c r="A83" s="0" t="n">
        <v>60</v>
      </c>
      <c r="B83" s="0" t="n">
        <f aca="false">RANDBETWEEN(1,$B$5)</f>
        <v>2</v>
      </c>
      <c r="C83" s="0" t="n">
        <f aca="false">RANDBETWEEN(1,$B$5)</f>
        <v>6</v>
      </c>
      <c r="D83" s="0" t="n">
        <f aca="false">RANDBETWEEN(1,$B$5)</f>
        <v>3</v>
      </c>
      <c r="E83" s="0" t="n">
        <f aca="false">RANDBETWEEN(1,$B$5)</f>
        <v>6</v>
      </c>
      <c r="F83" s="0" t="n">
        <f aca="false">RANDBETWEEN(1,$B$5)</f>
        <v>5</v>
      </c>
      <c r="G83" s="0" t="n">
        <f aca="false">RANDBETWEEN(1,$B$5)</f>
        <v>1</v>
      </c>
      <c r="H83" s="0" t="n">
        <f aca="true">NORMINV(RAND(),$B$8,$B$13)</f>
        <v>51.4828258126538</v>
      </c>
      <c r="I83" s="0" t="n">
        <f aca="true">NORMINV(RAND(),$C$8,$C$13)</f>
        <v>56.4386439885185</v>
      </c>
      <c r="J83" s="0" t="n">
        <f aca="true">NORMINV(RAND(),$D$8,$D$13)</f>
        <v>14.9387576119329</v>
      </c>
      <c r="K83" s="0" t="n">
        <f aca="true">NORMINV(RAND(),$E$8,$E$13)</f>
        <v>2.79056130367862</v>
      </c>
      <c r="L83" s="0" t="n">
        <f aca="true">NORMINV(RAND(),$B$9,$B$14)</f>
        <v>50.3446682578253</v>
      </c>
      <c r="M83" s="0" t="n">
        <f aca="true">NORMINV(RAND(),$C$9,$C$14)</f>
        <v>56.2841986498178</v>
      </c>
      <c r="N83" s="0" t="n">
        <f aca="true">NORMINV(RAND(),$D$9,$D$14)</f>
        <v>57.2010515663043</v>
      </c>
      <c r="O83" s="0" t="n">
        <f aca="true">NORMINV(RAND(),$E$9,$E$14)</f>
        <v>21.807712819631</v>
      </c>
      <c r="P83" s="0" t="n">
        <f aca="true">NORMINV(RAND(),$B$10,$B$15)</f>
        <v>24.567087509133</v>
      </c>
      <c r="Q83" s="0" t="n">
        <f aca="true">NORMINV(RAND(),$C$10,$C$15)</f>
        <v>31.4638080839982</v>
      </c>
      <c r="R83" s="0" t="n">
        <f aca="true">NORMINV(RAND(),$D$10,$D$15)</f>
        <v>9.20925788698427</v>
      </c>
      <c r="S83" s="0" t="n">
        <f aca="true">NORMINV(RAND(),$E$10,$E$15)</f>
        <v>4.20172512830982</v>
      </c>
      <c r="T83" s="0" t="n">
        <f aca="false">MEDIAN(INDEX(Avaliadores!$B$17:$B$22,$B83),INDEX(Avaliadores!$B$17:$B$22,$C83),INDEX(Avaliadores!$B$17:$B$22,$D83),INDEX(Avaliadores!$B$17:$B$22,$E83),INDEX(Avaliadores!$B$17:$B$22,$F83),INDEX(Avaliadores!$B$17:$B$22,$G83))</f>
        <v>2.29166666666667</v>
      </c>
      <c r="U83" s="0" t="n">
        <f aca="false">MEDIAN(INDEX(Avaliadores!$C$17:$C$22,$B83),INDEX(Avaliadores!$C$17:$C$22,$C83),INDEX(Avaliadores!$C$17:$C$22,$D83),INDEX(Avaliadores!$C$17:$C$22,$E83),INDEX(Avaliadores!$C$17:$C$22,$F83),INDEX(Avaliadores!$C$17:$C$22,$G83))</f>
        <v>5.29166666666667</v>
      </c>
      <c r="V83" s="0" t="n">
        <f aca="false">MEDIAN(INDEX(Avaliadores!$D$17:$D$22,$B83),INDEX(Avaliadores!$D$17:$D$22,$C83),INDEX(Avaliadores!$D$17:$D$22,$D83),INDEX(Avaliadores!$D$17:$D$22,$E83),INDEX(Avaliadores!$D$17:$D$22,$F83),INDEX(Avaliadores!$D$17:$D$22,$G83))</f>
        <v>5.66666666666667</v>
      </c>
      <c r="W83" s="0" t="n">
        <f aca="false">MEDIAN(INDEX(Avaliadores!$E$17:$E$22,$B83),INDEX(Avaliadores!$E$17:$E$22,$C83),INDEX(Avaliadores!$E$17:$E$22,$D83),INDEX(Avaliadores!$E$17:$E$22,$E83),INDEX(Avaliadores!$E$17:$E$22,$F83),INDEX(Avaliadores!$E$17:$E$22,$G83))</f>
        <v>6.04166666666667</v>
      </c>
      <c r="X83" s="0" t="n">
        <f aca="false">MEDIAN(INDEX(Avaliadores!$F$17:$F$22,$B83),INDEX(Avaliadores!$F$17:$F$22,$C83),INDEX(Avaliadores!$F$17:$F$22,$D83),INDEX(Avaliadores!$F$17:$F$22,$E83),INDEX(Avaliadores!$F$17:$F$22,$F83),INDEX(Avaliadores!$F$17:$F$22,$G83))</f>
        <v>2.66666666666667</v>
      </c>
      <c r="Y83" s="0" t="n">
        <f aca="false">MEDIAN(INDEX(Avaliadores!$G$17:$G$22,$B83),INDEX(Avaliadores!$G$17:$G$22,$C83),INDEX(Avaliadores!$G$17:$G$22,$D83),INDEX(Avaliadores!$G$17:$G$22,$E83),INDEX(Avaliadores!$G$17:$G$22,$F83),INDEX(Avaliadores!$G$17:$G$22,$G83))</f>
        <v>5.04166666666667</v>
      </c>
      <c r="Z83" s="0" t="n">
        <f aca="false">MEDIAN(INDEX(Avaliadores!$H$17:$H$22,$B83),INDEX(Avaliadores!$H$17:$H$22,$C83),INDEX(Avaliadores!$H$17:$H$22,$D83),INDEX(Avaliadores!$H$17:$H$22,$E83),INDEX(Avaliadores!$H$17:$H$22,$F83),INDEX(Avaliadores!$H$17:$H$22,$G83))</f>
        <v>4.04166666666667</v>
      </c>
      <c r="AA83" s="0" t="n">
        <f aca="false">MEDIAN(INDEX(Avaliadores!$I$17:$I$22,$B83),INDEX(Avaliadores!$I$17:$I$22,$C83),INDEX(Avaliadores!$I$17:$I$22,$D83),INDEX(Avaliadores!$I$17:$I$22,$E83),INDEX(Avaliadores!$I$17:$I$22,$F83),INDEX(Avaliadores!$I$17:$I$22,$G83))</f>
        <v>6.91666666666667</v>
      </c>
      <c r="AB83" s="0" t="n">
        <f aca="false">IF(MAX(H83:K83)=MIN(H83:K83),0,IF($B$17="custo",(MAX(H83:K83)-H83)/(MAX(H83:K83)-MIN(H83:K83)),(H83-MIN(H83:K83))/(MAX(H83:K83)-MIN(H83:K83))))</f>
        <v>0.0923764266652001</v>
      </c>
      <c r="AC83" s="0" t="n">
        <f aca="false">IF(MAX(H83:K83)=MIN(H83:K83),0,IF($B$17="custo",(MAX(H83:K83)-I83)/(MAX(H83:K83)-MIN(H83:K83)),(I83-MIN(H83:K83))/(MAX(H83:K83)-MIN(H83:K83))))</f>
        <v>0</v>
      </c>
      <c r="AD83" s="0" t="n">
        <f aca="false">IF(MAX(H83:K83)=MIN(H83:K83),0,IF($B$17="custo",(MAX(H83:K83)-J83)/(MAX(H83:K83)-MIN(H83:K83)),(J83-MIN(H83:K83))/(MAX(H83:K83)-MIN(H83:K83))))</f>
        <v>0.773557679971158</v>
      </c>
      <c r="AE83" s="0" t="n">
        <f aca="false">IF(MAX(H83:K83)=MIN(H83:K83),0,IF($B$17="custo",(MAX(H83:K83)-K83)/(MAX(H83:K83)-MIN(H83:K83)),(K83-MIN(H83:K83))/(MAX(H83:K83)-MIN(H83:K83))))</f>
        <v>1</v>
      </c>
      <c r="AF83" s="0" t="n">
        <f aca="false">IF(MAX(L83:O83)=MIN(L83:O83),0,IF($C$17="custo",(MAX(L83:O83)-L83)/(MAX(L83:O83)-MIN(L83:O83)),(L83-MIN(L83:O83))/(MAX(L83:O83)-MIN(L83:O83))))</f>
        <v>0.806280403282849</v>
      </c>
      <c r="AG83" s="0" t="n">
        <f aca="false">IF(MAX(L83:O83)=MIN(L83:O83),0,IF($C$17="custo",(MAX(L83:O83)-M83)/(MAX(L83:O83)-MIN(L83:O83)),(M83-MIN(L83:O83))/(MAX(L83:O83)-MIN(L83:O83))))</f>
        <v>0.974095325590816</v>
      </c>
      <c r="AH83" s="0" t="n">
        <f aca="false">IF(MAX(L83:O83)=MIN(L83:O83),0,IF($C$17="custo",(MAX(L83:O83)-N83)/(MAX(L83:O83)-MIN(L83:O83)),(N83-MIN(L83:O83))/(MAX(L83:O83)-MIN(L83:O83))))</f>
        <v>1</v>
      </c>
      <c r="AI83" s="0" t="n">
        <f aca="false">IF(MAX(L83:O83)=MIN(L83:O83),0,IF($C$17="custo",(MAX(L83:O83)-O83)/(MAX(L83:O83)-MIN(L83:O83)),(O83-MIN(L83:O83))/(MAX(L83:O83)-MIN(L83:O83))))</f>
        <v>0</v>
      </c>
      <c r="AJ83" s="0" t="n">
        <f aca="false">IF(MAX(P83:S83)=MIN(P83:S83),0,IF($D$17="custo",(MAX(P83:S83)-P83)/(MAX(P83:S83)-MIN(P83:S83)),(P83-MIN(P83:S83))/(MAX(P83:S83)-MIN(P83:S83))))</f>
        <v>0.252978489797538</v>
      </c>
      <c r="AK83" s="0" t="n">
        <f aca="false">IF(MAX(P83:S83)=MIN(P83:S83),0,IF($D$17="custo",(MAX(P83:S83)-Q83)/(MAX(P83:S83)-MIN(P83:S83)),(Q83-MIN(P83:S83))/(MAX(P83:S83)-MIN(P83:S83))))</f>
        <v>0</v>
      </c>
      <c r="AL83" s="0" t="n">
        <f aca="false">IF(MAX(P83:S83)=MIN(P83:S83),0,IF($D$17="custo",(MAX(P83:S83)-R83)/(MAX(P83:S83)-MIN(P83:S83)),(R83-MIN(P83:S83))/(MAX(P83:S83)-MIN(P83:S83))))</f>
        <v>0.816318776272024</v>
      </c>
      <c r="AM83" s="0" t="n">
        <f aca="false">IF(MAX(P83:S83)=MIN(P83:S83),0,IF($D$17="custo",(MAX(P83:S83)-S83)/(MAX(P83:S83)-MIN(P83:S83)),(S83-MIN(P83:S83))/(MAX(P83:S83)-MIN(P83:S83))))</f>
        <v>1</v>
      </c>
      <c r="AN83" s="0" t="n">
        <f aca="false">IF(MAX(T83:W83)=MIN(T83:W83),0,IF($E$17="custo",(MAX(T83:W83)-T83)/(MAX(T83:W83)-MIN(T83:W83)),(T83-MIN(T83:W83))/(MAX(T83:W83)-MIN(T83:W83))))</f>
        <v>0</v>
      </c>
      <c r="AO83" s="0" t="n">
        <f aca="false">IF(MAX(T83:W83)=MIN(T83:W83),0,IF($E$17="custo",(MAX(T83:W83)-U83)/(MAX(T83:W83)-MIN(T83:W83)),(U83-MIN(T83:W83))/(MAX(T83:W83)-MIN(T83:W83))))</f>
        <v>0.8</v>
      </c>
      <c r="AP83" s="0" t="n">
        <f aca="false">IF(MAX(T83:W83)=MIN(T83:W83),0,IF($E$17="custo",(MAX(T83:W83)-V83)/(MAX(T83:W83)-MIN(T83:W83)),(V83-MIN(T83:W83))/(MAX(T83:W83)-MIN(T83:W83))))</f>
        <v>0.9</v>
      </c>
      <c r="AQ83" s="0" t="n">
        <f aca="false">IF(MAX(T83:W83)=MIN(T83:W83),0,IF($E$17="custo",(MAX(T83:W83)-W83)/(MAX(T83:W83)-MIN(T83:W83)),(W83-MIN(T83:W83))/(MAX(T83:W83)-MIN(T83:W83))))</f>
        <v>1</v>
      </c>
      <c r="AR83" s="0" t="n">
        <f aca="false">IF(MAX(X83:AA83)=MIN(X83:AA83),0,IF($F$17="custo",(MAX(X83:AA83)-X83)/(MAX(X83:AA83)-MIN(X83:AA83)),(X83-MIN(X83:AA83))/(MAX(X83:AA83)-MIN(X83:AA83))))</f>
        <v>0</v>
      </c>
      <c r="AS83" s="0" t="n">
        <f aca="false">IF(MAX(X83:AA83)=MIN(X83:AA83),0,IF($F$17="custo",(MAX(X83:AA83)-Y83)/(MAX(X83:AA83)-MIN(X83:AA83)),(Y83-MIN(X83:AA83))/(MAX(X83:AA83)-MIN(X83:AA83))))</f>
        <v>0.558823529411765</v>
      </c>
      <c r="AT83" s="0" t="n">
        <f aca="false">IF(MAX(X83:AA83)=MIN(X83:AA83),0,IF($F$17="custo",(MAX(X83:AA83)-Z83)/(MAX(X83:AA83)-MIN(X83:AA83)),(Z83-MIN(X83:AA83))/(MAX(X83:AA83)-MIN(X83:AA83))))</f>
        <v>0.323529411764706</v>
      </c>
      <c r="AU83" s="0" t="n">
        <f aca="false">IF(MAX(X83:AA83)=MIN(X83:AA83),0,IF($F$17="custo",(MAX(X83:AA83)-AA83)/(MAX(X83:AA83)-MIN(X83:AA83)),(AA83-MIN(X83:AA83))/(MAX(X83:AA83)-MIN(X83:AA83))))</f>
        <v>1</v>
      </c>
      <c r="AV83" s="0" t="n">
        <f aca="false">STDEVP(AB83:AE83)</f>
        <v>0.429097123582932</v>
      </c>
      <c r="AW83" s="0" t="n">
        <f aca="false">STDEVP(AF83:AI83)</f>
        <v>0.408144427142032</v>
      </c>
      <c r="AX83" s="0" t="n">
        <f aca="false">STDEVP(AJ83:AM83)</f>
        <v>0.406163965337201</v>
      </c>
      <c r="AY83" s="0" t="n">
        <f aca="false">STDEVP(AN83:AQ83)</f>
        <v>0.396074487943872</v>
      </c>
      <c r="AZ83" s="0" t="n">
        <f aca="false">STDEVP(AR83:AU83)</f>
        <v>0.364397402745996</v>
      </c>
      <c r="BA83" s="0" t="n">
        <f aca="false">AV83*((1-IFERROR(CORREL(AB83:AE83,AF83:AI83),0))+(1-IFERROR(CORREL(AB83:AE83,AJ83:AM83),0))+(1-IFERROR(CORREL(AB83:AE83,AN83:AQ83),0))+(1-IFERROR(CORREL(AB83:AE83,AR83:AU83),0)))</f>
        <v>1.03598264859818</v>
      </c>
      <c r="BB83" s="0" t="n">
        <f aca="false">AW83*((1-IFERROR(CORREL(AF83:AI83,AB83:AE83),0))+(1-IFERROR(CORREL(AF83:AI83,AJ83:AM83),0))+(1-IFERROR(CORREL(AF83:AI83,AN83:AQ83),0))+(1-IFERROR(CORREL(AF83:AI83,AR83:AU83),0)))</f>
        <v>2.57835820266527</v>
      </c>
      <c r="BC83" s="0" t="n">
        <f aca="false">AX83*((1-IFERROR(CORREL(AJ83:AM83,AB83:AE83),0))+(1-IFERROR(CORREL(AJ83:AM83,AF83:AI83),0))+(1-IFERROR(CORREL(AJ83:AM83,AN83:AQ83),0))+(1-IFERROR(CORREL(AJ83:AM83,AR83:AU83),0)))</f>
        <v>1.06652736573119</v>
      </c>
      <c r="BD83" s="0" t="n">
        <f aca="false">AY83*((1-IFERROR(CORREL(AN83:AQ83,AB83:AE83),0))+(1-IFERROR(CORREL(AN83:AQ83,AF83:AI83),0))+(1-IFERROR(CORREL(AN83:AQ83,AJ83:AM83),0))+(1-IFERROR(CORREL(AN83:AQ83,AR83:AU83),0)))</f>
        <v>0.922005623231904</v>
      </c>
      <c r="BE83" s="0" t="n">
        <f aca="false">AZ83*((1-IFERROR(CORREL(AR83:AU83,AB83:AE83),0))+(1-IFERROR(CORREL(AR83:AU83,AF83:AI83),0))+(1-IFERROR(CORREL(AR83:AU83,AJ83:AM83),0))+(1-IFERROR(CORREL(AR83:AU83,AN83:AQ83),0)))</f>
        <v>1.03671957899575</v>
      </c>
      <c r="BF83" s="0" t="n">
        <f aca="false">IF(SUM(BA83:BE83)&gt;0,BA83/SUM(BA83:BE83),1/5)</f>
        <v>0.15603103732209</v>
      </c>
      <c r="BG83" s="0" t="n">
        <f aca="false">IF(SUM(BA83:BE83)&gt;0,BB83/SUM(BA83:BE83),1/5)</f>
        <v>0.388330736517791</v>
      </c>
      <c r="BH83" s="0" t="n">
        <f aca="false">IF(SUM(BA83:BE83)&gt;0,BC83/SUM(BA83:BE83),1/5)</f>
        <v>0.160631427015318</v>
      </c>
      <c r="BI83" s="0" t="n">
        <f aca="false">IF(SUM(BA83:BE83)&gt;0,BD83/SUM(BA83:BE83),1/5)</f>
        <v>0.138864771532938</v>
      </c>
      <c r="BJ83" s="0" t="n">
        <f aca="false">IF(SUM(BA83:BE83)&gt;0,BE83/SUM(BA83:BE83),1/5)</f>
        <v>0.156142027611863</v>
      </c>
      <c r="BK83" s="0" t="n">
        <f aca="false">BF83*AB83+BG83*AF83+BH83*AJ83+BI83*AN83+BJ83*AR83</f>
        <v>0.368153348343728</v>
      </c>
      <c r="BL83" s="0" t="n">
        <f aca="false">BF83*AC83+BG83*AG83+BH83*AK83+BI83*AO83+BJ83*AS83</f>
        <v>0.57661881141114</v>
      </c>
      <c r="BM83" s="0" t="n">
        <f aca="false">BF83*AD83+BG83*AH83+BH83*AL83+BI83*AP83+BJ83*AT83</f>
        <v>0.815651026408792</v>
      </c>
      <c r="BN83" s="0" t="n">
        <f aca="false">BF83*AE83+BG83*AI83+BH83*AM83+BI83*AQ83+BJ83*AU83</f>
        <v>0.61166926348221</v>
      </c>
      <c r="BO83" s="0" t="n">
        <f aca="false">RANK(BK83,$BK83:$BN83)</f>
        <v>4</v>
      </c>
      <c r="BP83" s="0" t="n">
        <f aca="false">RANK(BL83,$BK83:$BN83)</f>
        <v>3</v>
      </c>
      <c r="BQ83" s="0" t="n">
        <f aca="false">RANK(BM83,$BK83:$BN83)</f>
        <v>1</v>
      </c>
      <c r="BR83" s="0" t="n">
        <f aca="false">RANK(BN83,$BK83:$BN83)</f>
        <v>2</v>
      </c>
    </row>
    <row r="84" customFormat="false" ht="15" hidden="false" customHeight="false" outlineLevel="0" collapsed="false">
      <c r="A84" s="0" t="n">
        <v>61</v>
      </c>
      <c r="B84" s="0" t="n">
        <f aca="false">RANDBETWEEN(1,$B$5)</f>
        <v>6</v>
      </c>
      <c r="C84" s="0" t="n">
        <f aca="false">RANDBETWEEN(1,$B$5)</f>
        <v>5</v>
      </c>
      <c r="D84" s="0" t="n">
        <f aca="false">RANDBETWEEN(1,$B$5)</f>
        <v>2</v>
      </c>
      <c r="E84" s="0" t="n">
        <f aca="false">RANDBETWEEN(1,$B$5)</f>
        <v>4</v>
      </c>
      <c r="F84" s="0" t="n">
        <f aca="false">RANDBETWEEN(1,$B$5)</f>
        <v>1</v>
      </c>
      <c r="G84" s="0" t="n">
        <f aca="false">RANDBETWEEN(1,$B$5)</f>
        <v>6</v>
      </c>
      <c r="H84" s="0" t="n">
        <f aca="true">NORMINV(RAND(),$B$8,$B$13)</f>
        <v>46.330297392326</v>
      </c>
      <c r="I84" s="0" t="n">
        <f aca="true">NORMINV(RAND(),$C$8,$C$13)</f>
        <v>66.3956389506565</v>
      </c>
      <c r="J84" s="0" t="n">
        <f aca="true">NORMINV(RAND(),$D$8,$D$13)</f>
        <v>15.1229795939936</v>
      </c>
      <c r="K84" s="0" t="n">
        <f aca="true">NORMINV(RAND(),$E$8,$E$13)</f>
        <v>2.78029391061327</v>
      </c>
      <c r="L84" s="0" t="n">
        <f aca="true">NORMINV(RAND(),$B$9,$B$14)</f>
        <v>45.6180202495163</v>
      </c>
      <c r="M84" s="0" t="n">
        <f aca="true">NORMINV(RAND(),$C$9,$C$14)</f>
        <v>49.9062279899406</v>
      </c>
      <c r="N84" s="0" t="n">
        <f aca="true">NORMINV(RAND(),$D$9,$D$14)</f>
        <v>39.6338237366179</v>
      </c>
      <c r="O84" s="0" t="n">
        <f aca="true">NORMINV(RAND(),$E$9,$E$14)</f>
        <v>25.6140837954237</v>
      </c>
      <c r="P84" s="0" t="n">
        <f aca="true">NORMINV(RAND(),$B$10,$B$15)</f>
        <v>22.6384205330174</v>
      </c>
      <c r="Q84" s="0" t="n">
        <f aca="true">NORMINV(RAND(),$C$10,$C$15)</f>
        <v>28.8884251723671</v>
      </c>
      <c r="R84" s="0" t="n">
        <f aca="true">NORMINV(RAND(),$D$10,$D$15)</f>
        <v>9.68735934741041</v>
      </c>
      <c r="S84" s="0" t="n">
        <f aca="true">NORMINV(RAND(),$E$10,$E$15)</f>
        <v>3.98130597331138</v>
      </c>
      <c r="T84" s="0" t="n">
        <f aca="false">MEDIAN(INDEX(Avaliadores!$B$17:$B$22,$B84),INDEX(Avaliadores!$B$17:$B$22,$C84),INDEX(Avaliadores!$B$17:$B$22,$D84),INDEX(Avaliadores!$B$17:$B$22,$E84),INDEX(Avaliadores!$B$17:$B$22,$F84),INDEX(Avaliadores!$B$17:$B$22,$G84))</f>
        <v>2.29166666666667</v>
      </c>
      <c r="U84" s="0" t="n">
        <f aca="false">MEDIAN(INDEX(Avaliadores!$C$17:$C$22,$B84),INDEX(Avaliadores!$C$17:$C$22,$C84),INDEX(Avaliadores!$C$17:$C$22,$D84),INDEX(Avaliadores!$C$17:$C$22,$E84),INDEX(Avaliadores!$C$17:$C$22,$F84),INDEX(Avaliadores!$C$17:$C$22,$G84))</f>
        <v>5.54166666666667</v>
      </c>
      <c r="V84" s="0" t="n">
        <f aca="false">MEDIAN(INDEX(Avaliadores!$D$17:$D$22,$B84),INDEX(Avaliadores!$D$17:$D$22,$C84),INDEX(Avaliadores!$D$17:$D$22,$D84),INDEX(Avaliadores!$D$17:$D$22,$E84),INDEX(Avaliadores!$D$17:$D$22,$F84),INDEX(Avaliadores!$D$17:$D$22,$G84))</f>
        <v>5.54166666666667</v>
      </c>
      <c r="W84" s="0" t="n">
        <f aca="false">MEDIAN(INDEX(Avaliadores!$E$17:$E$22,$B84),INDEX(Avaliadores!$E$17:$E$22,$C84),INDEX(Avaliadores!$E$17:$E$22,$D84),INDEX(Avaliadores!$E$17:$E$22,$E84),INDEX(Avaliadores!$E$17:$E$22,$F84),INDEX(Avaliadores!$E$17:$E$22,$G84))</f>
        <v>6.29166666666667</v>
      </c>
      <c r="X84" s="0" t="n">
        <f aca="false">MEDIAN(INDEX(Avaliadores!$F$17:$F$22,$B84),INDEX(Avaliadores!$F$17:$F$22,$C84),INDEX(Avaliadores!$F$17:$F$22,$D84),INDEX(Avaliadores!$F$17:$F$22,$E84),INDEX(Avaliadores!$F$17:$F$22,$F84),INDEX(Avaliadores!$F$17:$F$22,$G84))</f>
        <v>2.79166666666667</v>
      </c>
      <c r="Y84" s="0" t="n">
        <f aca="false">MEDIAN(INDEX(Avaliadores!$G$17:$G$22,$B84),INDEX(Avaliadores!$G$17:$G$22,$C84),INDEX(Avaliadores!$G$17:$G$22,$D84),INDEX(Avaliadores!$G$17:$G$22,$E84),INDEX(Avaliadores!$G$17:$G$22,$F84),INDEX(Avaliadores!$G$17:$G$22,$G84))</f>
        <v>5.04166666666667</v>
      </c>
      <c r="Z84" s="0" t="n">
        <f aca="false">MEDIAN(INDEX(Avaliadores!$H$17:$H$22,$B84),INDEX(Avaliadores!$H$17:$H$22,$C84),INDEX(Avaliadores!$H$17:$H$22,$D84),INDEX(Avaliadores!$H$17:$H$22,$E84),INDEX(Avaliadores!$H$17:$H$22,$F84),INDEX(Avaliadores!$H$17:$H$22,$G84))</f>
        <v>4.04166666666667</v>
      </c>
      <c r="AA84" s="0" t="n">
        <f aca="false">MEDIAN(INDEX(Avaliadores!$I$17:$I$22,$B84),INDEX(Avaliadores!$I$17:$I$22,$C84),INDEX(Avaliadores!$I$17:$I$22,$D84),INDEX(Avaliadores!$I$17:$I$22,$E84),INDEX(Avaliadores!$I$17:$I$22,$F84),INDEX(Avaliadores!$I$17:$I$22,$G84))</f>
        <v>6.79166666666667</v>
      </c>
      <c r="AB84" s="0" t="n">
        <f aca="false">IF(MAX(H84:K84)=MIN(H84:K84),0,IF($B$17="custo",(MAX(H84:K84)-H84)/(MAX(H84:K84)-MIN(H84:K84)),(H84-MIN(H84:K84))/(MAX(H84:K84)-MIN(H84:K84))))</f>
        <v>0.315416689883553</v>
      </c>
      <c r="AC84" s="0" t="n">
        <f aca="false">IF(MAX(H84:K84)=MIN(H84:K84),0,IF($B$17="custo",(MAX(H84:K84)-I84)/(MAX(H84:K84)-MIN(H84:K84)),(I84-MIN(H84:K84))/(MAX(H84:K84)-MIN(H84:K84))))</f>
        <v>0</v>
      </c>
      <c r="AD84" s="0" t="n">
        <f aca="false">IF(MAX(H84:K84)=MIN(H84:K84),0,IF($B$17="custo",(MAX(H84:K84)-J84)/(MAX(H84:K84)-MIN(H84:K84)),(J84-MIN(H84:K84))/(MAX(H84:K84)-MIN(H84:K84))))</f>
        <v>0.805979427202492</v>
      </c>
      <c r="AE84" s="0" t="n">
        <f aca="false">IF(MAX(H84:K84)=MIN(H84:K84),0,IF($B$17="custo",(MAX(H84:K84)-K84)/(MAX(H84:K84)-MIN(H84:K84)),(K84-MIN(H84:K84))/(MAX(H84:K84)-MIN(H84:K84))))</f>
        <v>1</v>
      </c>
      <c r="AF84" s="0" t="n">
        <f aca="false">IF(MAX(L84:O84)=MIN(L84:O84),0,IF($C$17="custo",(MAX(L84:O84)-L84)/(MAX(L84:O84)-MIN(L84:O84)),(L84-MIN(L84:O84))/(MAX(L84:O84)-MIN(L84:O84))))</f>
        <v>0.823473477430113</v>
      </c>
      <c r="AG84" s="0" t="n">
        <f aca="false">IF(MAX(L84:O84)=MIN(L84:O84),0,IF($C$17="custo",(MAX(L84:O84)-M84)/(MAX(L84:O84)-MIN(L84:O84)),(M84-MIN(L84:O84))/(MAX(L84:O84)-MIN(L84:O84))))</f>
        <v>1</v>
      </c>
      <c r="AH84" s="0" t="n">
        <f aca="false">IF(MAX(L84:O84)=MIN(L84:O84),0,IF($C$17="custo",(MAX(L84:O84)-N84)/(MAX(L84:O84)-MIN(L84:O84)),(N84-MIN(L84:O84))/(MAX(L84:O84)-MIN(L84:O84))))</f>
        <v>0.577130607694924</v>
      </c>
      <c r="AI84" s="0" t="n">
        <f aca="false">IF(MAX(L84:O84)=MIN(L84:O84),0,IF($C$17="custo",(MAX(L84:O84)-O84)/(MAX(L84:O84)-MIN(L84:O84)),(O84-MIN(L84:O84))/(MAX(L84:O84)-MIN(L84:O84))))</f>
        <v>0</v>
      </c>
      <c r="AJ84" s="0" t="n">
        <f aca="false">IF(MAX(P84:S84)=MIN(P84:S84),0,IF($D$17="custo",(MAX(P84:S84)-P84)/(MAX(P84:S84)-MIN(P84:S84)),(P84-MIN(P84:S84))/(MAX(P84:S84)-MIN(P84:S84))))</f>
        <v>0.250932457880824</v>
      </c>
      <c r="AK84" s="0" t="n">
        <f aca="false">IF(MAX(P84:S84)=MIN(P84:S84),0,IF($D$17="custo",(MAX(P84:S84)-Q84)/(MAX(P84:S84)-MIN(P84:S84)),(Q84-MIN(P84:S84))/(MAX(P84:S84)-MIN(P84:S84))))</f>
        <v>0</v>
      </c>
      <c r="AL84" s="0" t="n">
        <f aca="false">IF(MAX(P84:S84)=MIN(P84:S84),0,IF($D$17="custo",(MAX(P84:S84)-R84)/(MAX(P84:S84)-MIN(P84:S84)),(R84-MIN(P84:S84))/(MAX(P84:S84)-MIN(P84:S84))))</f>
        <v>0.770906730381113</v>
      </c>
      <c r="AM84" s="0" t="n">
        <f aca="false">IF(MAX(P84:S84)=MIN(P84:S84),0,IF($D$17="custo",(MAX(P84:S84)-S84)/(MAX(P84:S84)-MIN(P84:S84)),(S84-MIN(P84:S84))/(MAX(P84:S84)-MIN(P84:S84))))</f>
        <v>1</v>
      </c>
      <c r="AN84" s="0" t="n">
        <f aca="false">IF(MAX(T84:W84)=MIN(T84:W84),0,IF($E$17="custo",(MAX(T84:W84)-T84)/(MAX(T84:W84)-MIN(T84:W84)),(T84-MIN(T84:W84))/(MAX(T84:W84)-MIN(T84:W84))))</f>
        <v>0</v>
      </c>
      <c r="AO84" s="0" t="n">
        <f aca="false">IF(MAX(T84:W84)=MIN(T84:W84),0,IF($E$17="custo",(MAX(T84:W84)-U84)/(MAX(T84:W84)-MIN(T84:W84)),(U84-MIN(T84:W84))/(MAX(T84:W84)-MIN(T84:W84))))</f>
        <v>0.8125</v>
      </c>
      <c r="AP84" s="0" t="n">
        <f aca="false">IF(MAX(T84:W84)=MIN(T84:W84),0,IF($E$17="custo",(MAX(T84:W84)-V84)/(MAX(T84:W84)-MIN(T84:W84)),(V84-MIN(T84:W84))/(MAX(T84:W84)-MIN(T84:W84))))</f>
        <v>0.8125</v>
      </c>
      <c r="AQ84" s="0" t="n">
        <f aca="false">IF(MAX(T84:W84)=MIN(T84:W84),0,IF($E$17="custo",(MAX(T84:W84)-W84)/(MAX(T84:W84)-MIN(T84:W84)),(W84-MIN(T84:W84))/(MAX(T84:W84)-MIN(T84:W84))))</f>
        <v>1</v>
      </c>
      <c r="AR84" s="0" t="n">
        <f aca="false">IF(MAX(X84:AA84)=MIN(X84:AA84),0,IF($F$17="custo",(MAX(X84:AA84)-X84)/(MAX(X84:AA84)-MIN(X84:AA84)),(X84-MIN(X84:AA84))/(MAX(X84:AA84)-MIN(X84:AA84))))</f>
        <v>0</v>
      </c>
      <c r="AS84" s="0" t="n">
        <f aca="false">IF(MAX(X84:AA84)=MIN(X84:AA84),0,IF($F$17="custo",(MAX(X84:AA84)-Y84)/(MAX(X84:AA84)-MIN(X84:AA84)),(Y84-MIN(X84:AA84))/(MAX(X84:AA84)-MIN(X84:AA84))))</f>
        <v>0.5625</v>
      </c>
      <c r="AT84" s="0" t="n">
        <f aca="false">IF(MAX(X84:AA84)=MIN(X84:AA84),0,IF($F$17="custo",(MAX(X84:AA84)-Z84)/(MAX(X84:AA84)-MIN(X84:AA84)),(Z84-MIN(X84:AA84))/(MAX(X84:AA84)-MIN(X84:AA84))))</f>
        <v>0.3125</v>
      </c>
      <c r="AU84" s="0" t="n">
        <f aca="false">IF(MAX(X84:AA84)=MIN(X84:AA84),0,IF($F$17="custo",(MAX(X84:AA84)-AA84)/(MAX(X84:AA84)-MIN(X84:AA84)),(AA84-MIN(X84:AA84))/(MAX(X84:AA84)-MIN(X84:AA84))))</f>
        <v>1</v>
      </c>
      <c r="AV84" s="0" t="n">
        <f aca="false">STDEVP(AB84:AE84)</f>
        <v>0.394971566677216</v>
      </c>
      <c r="AW84" s="0" t="n">
        <f aca="false">STDEVP(AF84:AI84)</f>
        <v>0.377645108861945</v>
      </c>
      <c r="AX84" s="0" t="n">
        <f aca="false">STDEVP(AJ84:AM84)</f>
        <v>0.398530381391146</v>
      </c>
      <c r="AY84" s="0" t="n">
        <f aca="false">STDEVP(AN84:AQ84)</f>
        <v>0.386541152401656</v>
      </c>
      <c r="AZ84" s="0" t="n">
        <f aca="false">STDEVP(AR84:AU84)</f>
        <v>0.365771872209988</v>
      </c>
      <c r="BA84" s="0" t="n">
        <f aca="false">AV84*((1-IFERROR(CORREL(AB84:AE84,AF84:AI84),0))+(1-IFERROR(CORREL(AB84:AE84,AJ84:AM84),0))+(1-IFERROR(CORREL(AB84:AE84,AN84:AQ84),0))+(1-IFERROR(CORREL(AB84:AE84,AR84:AU84),0)))</f>
        <v>1.20288946473627</v>
      </c>
      <c r="BB84" s="0" t="n">
        <f aca="false">AW84*((1-IFERROR(CORREL(AF84:AI84,AB84:AE84),0))+(1-IFERROR(CORREL(AF84:AI84,AJ84:AM84),0))+(1-IFERROR(CORREL(AF84:AI84,AN84:AQ84),0))+(1-IFERROR(CORREL(AF84:AI84,AR84:AU84),0)))</f>
        <v>2.66158455887898</v>
      </c>
      <c r="BC84" s="0" t="n">
        <f aca="false">AX84*((1-IFERROR(CORREL(AJ84:AM84,AB84:AE84),0))+(1-IFERROR(CORREL(AJ84:AM84,AF84:AI84),0))+(1-IFERROR(CORREL(AJ84:AM84,AN84:AQ84),0))+(1-IFERROR(CORREL(AJ84:AM84,AR84:AU84),0)))</f>
        <v>1.1743422819715</v>
      </c>
      <c r="BD84" s="0" t="n">
        <f aca="false">AY84*((1-IFERROR(CORREL(AN84:AQ84,AB84:AE84),0))+(1-IFERROR(CORREL(AN84:AQ84,AF84:AI84),0))+(1-IFERROR(CORREL(AN84:AQ84,AJ84:AM84),0))+(1-IFERROR(CORREL(AN84:AQ84,AR84:AU84),0)))</f>
        <v>1.05821415436449</v>
      </c>
      <c r="BE84" s="0" t="n">
        <f aca="false">AZ84*((1-IFERROR(CORREL(AR84:AU84,AB84:AE84),0))+(1-IFERROR(CORREL(AR84:AU84,AF84:AI84),0))+(1-IFERROR(CORREL(AR84:AU84,AJ84:AM84),0))+(1-IFERROR(CORREL(AR84:AU84,AN84:AQ84),0)))</f>
        <v>1.05863477919508</v>
      </c>
      <c r="BF84" s="0" t="n">
        <f aca="false">IF(SUM(BA84:BE84)&gt;0,BA84/SUM(BA84:BE84),1/5)</f>
        <v>0.168103093777453</v>
      </c>
      <c r="BG84" s="0" t="n">
        <f aca="false">IF(SUM(BA84:BE84)&gt;0,BB84/SUM(BA84:BE84),1/5)</f>
        <v>0.371954873506143</v>
      </c>
      <c r="BH84" s="0" t="n">
        <f aca="false">IF(SUM(BA84:BE84)&gt;0,BC84/SUM(BA84:BE84),1/5)</f>
        <v>0.164113641810276</v>
      </c>
      <c r="BI84" s="0" t="n">
        <f aca="false">IF(SUM(BA84:BE84)&gt;0,BD84/SUM(BA84:BE84),1/5)</f>
        <v>0.147884804416974</v>
      </c>
      <c r="BJ84" s="0" t="n">
        <f aca="false">IF(SUM(BA84:BE84)&gt;0,BE84/SUM(BA84:BE84),1/5)</f>
        <v>0.147943586489154</v>
      </c>
      <c r="BK84" s="0" t="n">
        <f aca="false">BF84*AB84+BG84*AF84+BH84*AJ84+BI84*AN84+BJ84*AR84</f>
        <v>0.400498934042876</v>
      </c>
      <c r="BL84" s="0" t="n">
        <f aca="false">BF84*AC84+BG84*AG84+BH84*AK84+BI84*AO84+BJ84*AS84</f>
        <v>0.575329544495084</v>
      </c>
      <c r="BM84" s="0" t="n">
        <f aca="false">BF84*AD84+BG84*AH84+BH84*AL84+BI84*AP84+BJ84*AT84</f>
        <v>0.643059262800956</v>
      </c>
      <c r="BN84" s="0" t="n">
        <f aca="false">BF84*AE84+BG84*AI84+BH84*AM84+BI84*AQ84+BJ84*AU84</f>
        <v>0.628045126493857</v>
      </c>
      <c r="BO84" s="0" t="n">
        <f aca="false">RANK(BK84,$BK84:$BN84)</f>
        <v>4</v>
      </c>
      <c r="BP84" s="0" t="n">
        <f aca="false">RANK(BL84,$BK84:$BN84)</f>
        <v>3</v>
      </c>
      <c r="BQ84" s="0" t="n">
        <f aca="false">RANK(BM84,$BK84:$BN84)</f>
        <v>1</v>
      </c>
      <c r="BR84" s="0" t="n">
        <f aca="false">RANK(BN84,$BK84:$BN84)</f>
        <v>2</v>
      </c>
    </row>
    <row r="85" customFormat="false" ht="15" hidden="false" customHeight="false" outlineLevel="0" collapsed="false">
      <c r="A85" s="0" t="n">
        <v>62</v>
      </c>
      <c r="B85" s="0" t="n">
        <f aca="false">RANDBETWEEN(1,$B$5)</f>
        <v>6</v>
      </c>
      <c r="C85" s="0" t="n">
        <f aca="false">RANDBETWEEN(1,$B$5)</f>
        <v>3</v>
      </c>
      <c r="D85" s="0" t="n">
        <f aca="false">RANDBETWEEN(1,$B$5)</f>
        <v>1</v>
      </c>
      <c r="E85" s="0" t="n">
        <f aca="false">RANDBETWEEN(1,$B$5)</f>
        <v>2</v>
      </c>
      <c r="F85" s="0" t="n">
        <f aca="false">RANDBETWEEN(1,$B$5)</f>
        <v>5</v>
      </c>
      <c r="G85" s="0" t="n">
        <f aca="false">RANDBETWEEN(1,$B$5)</f>
        <v>4</v>
      </c>
      <c r="H85" s="0" t="n">
        <f aca="true">NORMINV(RAND(),$B$8,$B$13)</f>
        <v>43.3635237608591</v>
      </c>
      <c r="I85" s="0" t="n">
        <f aca="true">NORMINV(RAND(),$C$8,$C$13)</f>
        <v>63.7022307455215</v>
      </c>
      <c r="J85" s="0" t="n">
        <f aca="true">NORMINV(RAND(),$D$8,$D$13)</f>
        <v>14.6789799904195</v>
      </c>
      <c r="K85" s="0" t="n">
        <f aca="true">NORMINV(RAND(),$E$8,$E$13)</f>
        <v>2.93037433158579</v>
      </c>
      <c r="L85" s="0" t="n">
        <f aca="true">NORMINV(RAND(),$B$9,$B$14)</f>
        <v>44.3444018343028</v>
      </c>
      <c r="M85" s="0" t="n">
        <f aca="true">NORMINV(RAND(),$C$9,$C$14)</f>
        <v>51.600081864073</v>
      </c>
      <c r="N85" s="0" t="n">
        <f aca="true">NORMINV(RAND(),$D$9,$D$14)</f>
        <v>41.9047846910996</v>
      </c>
      <c r="O85" s="0" t="n">
        <f aca="true">NORMINV(RAND(),$E$9,$E$14)</f>
        <v>24.6436080807357</v>
      </c>
      <c r="P85" s="0" t="n">
        <f aca="true">NORMINV(RAND(),$B$10,$B$15)</f>
        <v>24.0097289282846</v>
      </c>
      <c r="Q85" s="0" t="n">
        <f aca="true">NORMINV(RAND(),$C$10,$C$15)</f>
        <v>31.7080020484826</v>
      </c>
      <c r="R85" s="0" t="n">
        <f aca="true">NORMINV(RAND(),$D$10,$D$15)</f>
        <v>9.61323239526274</v>
      </c>
      <c r="S85" s="0" t="n">
        <f aca="true">NORMINV(RAND(),$E$10,$E$15)</f>
        <v>3.95285428853226</v>
      </c>
      <c r="T85" s="0" t="n">
        <f aca="false">MEDIAN(INDEX(Avaliadores!$B$17:$B$22,$B85),INDEX(Avaliadores!$B$17:$B$22,$C85),INDEX(Avaliadores!$B$17:$B$22,$D85),INDEX(Avaliadores!$B$17:$B$22,$E85),INDEX(Avaliadores!$B$17:$B$22,$F85),INDEX(Avaliadores!$B$17:$B$22,$G85))</f>
        <v>2.66666666666667</v>
      </c>
      <c r="U85" s="0" t="n">
        <f aca="false">MEDIAN(INDEX(Avaliadores!$C$17:$C$22,$B85),INDEX(Avaliadores!$C$17:$C$22,$C85),INDEX(Avaliadores!$C$17:$C$22,$D85),INDEX(Avaliadores!$C$17:$C$22,$E85),INDEX(Avaliadores!$C$17:$C$22,$F85),INDEX(Avaliadores!$C$17:$C$22,$G85))</f>
        <v>5.29166666666667</v>
      </c>
      <c r="V85" s="0" t="n">
        <f aca="false">MEDIAN(INDEX(Avaliadores!$D$17:$D$22,$B85),INDEX(Avaliadores!$D$17:$D$22,$C85),INDEX(Avaliadores!$D$17:$D$22,$D85),INDEX(Avaliadores!$D$17:$D$22,$E85),INDEX(Avaliadores!$D$17:$D$22,$F85),INDEX(Avaliadores!$D$17:$D$22,$G85))</f>
        <v>5.66666666666667</v>
      </c>
      <c r="W85" s="0" t="n">
        <f aca="false">MEDIAN(INDEX(Avaliadores!$E$17:$E$22,$B85),INDEX(Avaliadores!$E$17:$E$22,$C85),INDEX(Avaliadores!$E$17:$E$22,$D85),INDEX(Avaliadores!$E$17:$E$22,$E85),INDEX(Avaliadores!$E$17:$E$22,$F85),INDEX(Avaliadores!$E$17:$E$22,$G85))</f>
        <v>6.29166666666667</v>
      </c>
      <c r="X85" s="0" t="n">
        <f aca="false">MEDIAN(INDEX(Avaliadores!$F$17:$F$22,$B85),INDEX(Avaliadores!$F$17:$F$22,$C85),INDEX(Avaliadores!$F$17:$F$22,$D85),INDEX(Avaliadores!$F$17:$F$22,$E85),INDEX(Avaliadores!$F$17:$F$22,$F85),INDEX(Avaliadores!$F$17:$F$22,$G85))</f>
        <v>2.66666666666667</v>
      </c>
      <c r="Y85" s="0" t="n">
        <f aca="false">MEDIAN(INDEX(Avaliadores!$G$17:$G$22,$B85),INDEX(Avaliadores!$G$17:$G$22,$C85),INDEX(Avaliadores!$G$17:$G$22,$D85),INDEX(Avaliadores!$G$17:$G$22,$E85),INDEX(Avaliadores!$G$17:$G$22,$F85),INDEX(Avaliadores!$G$17:$G$22,$G85))</f>
        <v>5.04166666666667</v>
      </c>
      <c r="Z85" s="0" t="n">
        <f aca="false">MEDIAN(INDEX(Avaliadores!$H$17:$H$22,$B85),INDEX(Avaliadores!$H$17:$H$22,$C85),INDEX(Avaliadores!$H$17:$H$22,$D85),INDEX(Avaliadores!$H$17:$H$22,$E85),INDEX(Avaliadores!$H$17:$H$22,$F85),INDEX(Avaliadores!$H$17:$H$22,$G85))</f>
        <v>3.91666666666667</v>
      </c>
      <c r="AA85" s="0" t="n">
        <f aca="false">MEDIAN(INDEX(Avaliadores!$I$17:$I$22,$B85),INDEX(Avaliadores!$I$17:$I$22,$C85),INDEX(Avaliadores!$I$17:$I$22,$D85),INDEX(Avaliadores!$I$17:$I$22,$E85),INDEX(Avaliadores!$I$17:$I$22,$F85),INDEX(Avaliadores!$I$17:$I$22,$G85))</f>
        <v>6.66666666666667</v>
      </c>
      <c r="AB85" s="0" t="n">
        <f aca="false">IF(MAX(H85:K85)=MIN(H85:K85),0,IF($B$17="custo",(MAX(H85:K85)-H85)/(MAX(H85:K85)-MIN(H85:K85)),(H85-MIN(H85:K85))/(MAX(H85:K85)-MIN(H85:K85))))</f>
        <v>0.334673123133334</v>
      </c>
      <c r="AC85" s="0" t="n">
        <f aca="false">IF(MAX(H85:K85)=MIN(H85:K85),0,IF($B$17="custo",(MAX(H85:K85)-I85)/(MAX(H85:K85)-MIN(H85:K85)),(I85-MIN(H85:K85))/(MAX(H85:K85)-MIN(H85:K85))))</f>
        <v>0</v>
      </c>
      <c r="AD85" s="0" t="n">
        <f aca="false">IF(MAX(H85:K85)=MIN(H85:K85),0,IF($B$17="custo",(MAX(H85:K85)-J85)/(MAX(H85:K85)-MIN(H85:K85)),(J85-MIN(H85:K85))/(MAX(H85:K85)-MIN(H85:K85))))</f>
        <v>0.806676867351059</v>
      </c>
      <c r="AE85" s="0" t="n">
        <f aca="false">IF(MAX(H85:K85)=MIN(H85:K85),0,IF($B$17="custo",(MAX(H85:K85)-K85)/(MAX(H85:K85)-MIN(H85:K85)),(K85-MIN(H85:K85))/(MAX(H85:K85)-MIN(H85:K85))))</f>
        <v>1</v>
      </c>
      <c r="AF85" s="0" t="n">
        <f aca="false">IF(MAX(L85:O85)=MIN(L85:O85),0,IF($C$17="custo",(MAX(L85:O85)-L85)/(MAX(L85:O85)-MIN(L85:O85)),(L85-MIN(L85:O85))/(MAX(L85:O85)-MIN(L85:O85))))</f>
        <v>0.730837197472943</v>
      </c>
      <c r="AG85" s="0" t="n">
        <f aca="false">IF(MAX(L85:O85)=MIN(L85:O85),0,IF($C$17="custo",(MAX(L85:O85)-M85)/(MAX(L85:O85)-MIN(L85:O85)),(M85-MIN(L85:O85))/(MAX(L85:O85)-MIN(L85:O85))))</f>
        <v>1</v>
      </c>
      <c r="AH85" s="0" t="n">
        <f aca="false">IF(MAX(L85:O85)=MIN(L85:O85),0,IF($C$17="custo",(MAX(L85:O85)-N85)/(MAX(L85:O85)-MIN(L85:O85)),(N85-MIN(L85:O85))/(MAX(L85:O85)-MIN(L85:O85))))</f>
        <v>0.640335110189138</v>
      </c>
      <c r="AI85" s="0" t="n">
        <f aca="false">IF(MAX(L85:O85)=MIN(L85:O85),0,IF($C$17="custo",(MAX(L85:O85)-O85)/(MAX(L85:O85)-MIN(L85:O85)),(O85-MIN(L85:O85))/(MAX(L85:O85)-MIN(L85:O85))))</f>
        <v>0</v>
      </c>
      <c r="AJ85" s="0" t="n">
        <f aca="false">IF(MAX(P85:S85)=MIN(P85:S85),0,IF($D$17="custo",(MAX(P85:S85)-P85)/(MAX(P85:S85)-MIN(P85:S85)),(P85-MIN(P85:S85))/(MAX(P85:S85)-MIN(P85:S85))))</f>
        <v>0.277363795241843</v>
      </c>
      <c r="AK85" s="0" t="n">
        <f aca="false">IF(MAX(P85:S85)=MIN(P85:S85),0,IF($D$17="custo",(MAX(P85:S85)-Q85)/(MAX(P85:S85)-MIN(P85:S85)),(Q85-MIN(P85:S85))/(MAX(P85:S85)-MIN(P85:S85))))</f>
        <v>0</v>
      </c>
      <c r="AL85" s="0" t="n">
        <f aca="false">IF(MAX(P85:S85)=MIN(P85:S85),0,IF($D$17="custo",(MAX(P85:S85)-R85)/(MAX(P85:S85)-MIN(P85:S85)),(R85-MIN(P85:S85))/(MAX(P85:S85)-MIN(P85:S85))))</f>
        <v>0.796060242385083</v>
      </c>
      <c r="AM85" s="0" t="n">
        <f aca="false">IF(MAX(P85:S85)=MIN(P85:S85),0,IF($D$17="custo",(MAX(P85:S85)-S85)/(MAX(P85:S85)-MIN(P85:S85)),(S85-MIN(P85:S85))/(MAX(P85:S85)-MIN(P85:S85))))</f>
        <v>1</v>
      </c>
      <c r="AN85" s="0" t="n">
        <f aca="false">IF(MAX(T85:W85)=MIN(T85:W85),0,IF($E$17="custo",(MAX(T85:W85)-T85)/(MAX(T85:W85)-MIN(T85:W85)),(T85-MIN(T85:W85))/(MAX(T85:W85)-MIN(T85:W85))))</f>
        <v>0</v>
      </c>
      <c r="AO85" s="0" t="n">
        <f aca="false">IF(MAX(T85:W85)=MIN(T85:W85),0,IF($E$17="custo",(MAX(T85:W85)-U85)/(MAX(T85:W85)-MIN(T85:W85)),(U85-MIN(T85:W85))/(MAX(T85:W85)-MIN(T85:W85))))</f>
        <v>0.724137931034483</v>
      </c>
      <c r="AP85" s="0" t="n">
        <f aca="false">IF(MAX(T85:W85)=MIN(T85:W85),0,IF($E$17="custo",(MAX(T85:W85)-V85)/(MAX(T85:W85)-MIN(T85:W85)),(V85-MIN(T85:W85))/(MAX(T85:W85)-MIN(T85:W85))))</f>
        <v>0.827586206896552</v>
      </c>
      <c r="AQ85" s="0" t="n">
        <f aca="false">IF(MAX(T85:W85)=MIN(T85:W85),0,IF($E$17="custo",(MAX(T85:W85)-W85)/(MAX(T85:W85)-MIN(T85:W85)),(W85-MIN(T85:W85))/(MAX(T85:W85)-MIN(T85:W85))))</f>
        <v>1</v>
      </c>
      <c r="AR85" s="0" t="n">
        <f aca="false">IF(MAX(X85:AA85)=MIN(X85:AA85),0,IF($F$17="custo",(MAX(X85:AA85)-X85)/(MAX(X85:AA85)-MIN(X85:AA85)),(X85-MIN(X85:AA85))/(MAX(X85:AA85)-MIN(X85:AA85))))</f>
        <v>0</v>
      </c>
      <c r="AS85" s="0" t="n">
        <f aca="false">IF(MAX(X85:AA85)=MIN(X85:AA85),0,IF($F$17="custo",(MAX(X85:AA85)-Y85)/(MAX(X85:AA85)-MIN(X85:AA85)),(Y85-MIN(X85:AA85))/(MAX(X85:AA85)-MIN(X85:AA85))))</f>
        <v>0.59375</v>
      </c>
      <c r="AT85" s="0" t="n">
        <f aca="false">IF(MAX(X85:AA85)=MIN(X85:AA85),0,IF($F$17="custo",(MAX(X85:AA85)-Z85)/(MAX(X85:AA85)-MIN(X85:AA85)),(Z85-MIN(X85:AA85))/(MAX(X85:AA85)-MIN(X85:AA85))))</f>
        <v>0.3125</v>
      </c>
      <c r="AU85" s="0" t="n">
        <f aca="false">IF(MAX(X85:AA85)=MIN(X85:AA85),0,IF($F$17="custo",(MAX(X85:AA85)-AA85)/(MAX(X85:AA85)-MIN(X85:AA85)),(AA85-MIN(X85:AA85))/(MAX(X85:AA85)-MIN(X85:AA85))))</f>
        <v>1</v>
      </c>
      <c r="AV85" s="0" t="n">
        <f aca="false">STDEVP(AB85:AE85)</f>
        <v>0.392552137374852</v>
      </c>
      <c r="AW85" s="0" t="n">
        <f aca="false">STDEVP(AF85:AI85)</f>
        <v>0.366925583189276</v>
      </c>
      <c r="AX85" s="0" t="n">
        <f aca="false">STDEVP(AJ85:AM85)</f>
        <v>0.398707528918401</v>
      </c>
      <c r="AY85" s="0" t="n">
        <f aca="false">STDEVP(AN85:AQ85)</f>
        <v>0.381264558405103</v>
      </c>
      <c r="AZ85" s="0" t="n">
        <f aca="false">STDEVP(AR85:AU85)</f>
        <v>0.368017678541059</v>
      </c>
      <c r="BA85" s="0" t="n">
        <f aca="false">AV85*((1-IFERROR(CORREL(AB85:AE85,AF85:AI85),0))+(1-IFERROR(CORREL(AB85:AE85,AJ85:AM85),0))+(1-IFERROR(CORREL(AB85:AE85,AN85:AQ85),0))+(1-IFERROR(CORREL(AB85:AE85,AR85:AU85),0)))</f>
        <v>1.16953025898746</v>
      </c>
      <c r="BB85" s="0" t="n">
        <f aca="false">AW85*((1-IFERROR(CORREL(AF85:AI85,AB85:AE85),0))+(1-IFERROR(CORREL(AF85:AI85,AJ85:AM85),0))+(1-IFERROR(CORREL(AF85:AI85,AN85:AQ85),0))+(1-IFERROR(CORREL(AF85:AI85,AR85:AU85),0)))</f>
        <v>2.51324563625446</v>
      </c>
      <c r="BC85" s="0" t="n">
        <f aca="false">AX85*((1-IFERROR(CORREL(AJ85:AM85,AB85:AE85),0))+(1-IFERROR(CORREL(AJ85:AM85,AF85:AI85),0))+(1-IFERROR(CORREL(AJ85:AM85,AN85:AQ85),0))+(1-IFERROR(CORREL(AJ85:AM85,AR85:AU85),0)))</f>
        <v>1.15135230771561</v>
      </c>
      <c r="BD85" s="0" t="n">
        <f aca="false">AY85*((1-IFERROR(CORREL(AN85:AQ85,AB85:AE85),0))+(1-IFERROR(CORREL(AN85:AQ85,AF85:AI85),0))+(1-IFERROR(CORREL(AN85:AQ85,AJ85:AM85),0))+(1-IFERROR(CORREL(AN85:AQ85,AR85:AU85),0)))</f>
        <v>0.977443813884965</v>
      </c>
      <c r="BE85" s="0" t="n">
        <f aca="false">AZ85*((1-IFERROR(CORREL(AR85:AU85,AB85:AE85),0))+(1-IFERROR(CORREL(AR85:AU85,AF85:AI85),0))+(1-IFERROR(CORREL(AR85:AU85,AJ85:AM85),0))+(1-IFERROR(CORREL(AR85:AU85,AN85:AQ85),0)))</f>
        <v>1.08033664995882</v>
      </c>
      <c r="BF85" s="0" t="n">
        <f aca="false">IF(SUM(BA85:BE85)&gt;0,BA85/SUM(BA85:BE85),1/5)</f>
        <v>0.169696134341007</v>
      </c>
      <c r="BG85" s="0" t="n">
        <f aca="false">IF(SUM(BA85:BE85)&gt;0,BB85/SUM(BA85:BE85),1/5)</f>
        <v>0.364666126288193</v>
      </c>
      <c r="BH85" s="0" t="n">
        <f aca="false">IF(SUM(BA85:BE85)&gt;0,BC85/SUM(BA85:BE85),1/5)</f>
        <v>0.167058555674386</v>
      </c>
      <c r="BI85" s="0" t="n">
        <f aca="false">IF(SUM(BA85:BE85)&gt;0,BD85/SUM(BA85:BE85),1/5)</f>
        <v>0.141824835635644</v>
      </c>
      <c r="BJ85" s="0" t="n">
        <f aca="false">IF(SUM(BA85:BE85)&gt;0,BE85/SUM(BA85:BE85),1/5)</f>
        <v>0.156754348060771</v>
      </c>
      <c r="BK85" s="0" t="n">
        <f aca="false">BF85*AB85+BG85*AF85+BH85*AJ85+BI85*AN85+BJ85*AR85</f>
        <v>0.369640300042804</v>
      </c>
      <c r="BL85" s="0" t="n">
        <f aca="false">BF85*AC85+BG85*AG85+BH85*AK85+BI85*AO85+BJ85*AS85</f>
        <v>0.560439763495776</v>
      </c>
      <c r="BM85" s="0" t="n">
        <f aca="false">BF85*AD85+BG85*AH85+BH85*AL85+BI85*AP85+BJ85*AT85</f>
        <v>0.669745156069857</v>
      </c>
      <c r="BN85" s="0" t="n">
        <f aca="false">BF85*AE85+BG85*AI85+BH85*AM85+BI85*AQ85+BJ85*AU85</f>
        <v>0.635333873711807</v>
      </c>
      <c r="BO85" s="0" t="n">
        <f aca="false">RANK(BK85,$BK85:$BN85)</f>
        <v>4</v>
      </c>
      <c r="BP85" s="0" t="n">
        <f aca="false">RANK(BL85,$BK85:$BN85)</f>
        <v>3</v>
      </c>
      <c r="BQ85" s="0" t="n">
        <f aca="false">RANK(BM85,$BK85:$BN85)</f>
        <v>1</v>
      </c>
      <c r="BR85" s="0" t="n">
        <f aca="false">RANK(BN85,$BK85:$BN85)</f>
        <v>2</v>
      </c>
    </row>
    <row r="86" customFormat="false" ht="15" hidden="false" customHeight="false" outlineLevel="0" collapsed="false">
      <c r="A86" s="0" t="n">
        <v>63</v>
      </c>
      <c r="B86" s="0" t="n">
        <f aca="false">RANDBETWEEN(1,$B$5)</f>
        <v>5</v>
      </c>
      <c r="C86" s="0" t="n">
        <f aca="false">RANDBETWEEN(1,$B$5)</f>
        <v>2</v>
      </c>
      <c r="D86" s="0" t="n">
        <f aca="false">RANDBETWEEN(1,$B$5)</f>
        <v>4</v>
      </c>
      <c r="E86" s="0" t="n">
        <f aca="false">RANDBETWEEN(1,$B$5)</f>
        <v>4</v>
      </c>
      <c r="F86" s="0" t="n">
        <f aca="false">RANDBETWEEN(1,$B$5)</f>
        <v>2</v>
      </c>
      <c r="G86" s="0" t="n">
        <f aca="false">RANDBETWEEN(1,$B$5)</f>
        <v>5</v>
      </c>
      <c r="H86" s="0" t="n">
        <f aca="true">NORMINV(RAND(),$B$8,$B$13)</f>
        <v>51.6560458470346</v>
      </c>
      <c r="I86" s="0" t="n">
        <f aca="true">NORMINV(RAND(),$C$8,$C$13)</f>
        <v>66.5762303988711</v>
      </c>
      <c r="J86" s="0" t="n">
        <f aca="true">NORMINV(RAND(),$D$8,$D$13)</f>
        <v>14.1687109848263</v>
      </c>
      <c r="K86" s="0" t="n">
        <f aca="true">NORMINV(RAND(),$E$8,$E$13)</f>
        <v>3.34332813204515</v>
      </c>
      <c r="L86" s="0" t="n">
        <f aca="true">NORMINV(RAND(),$B$9,$B$14)</f>
        <v>40.4487284951379</v>
      </c>
      <c r="M86" s="0" t="n">
        <f aca="true">NORMINV(RAND(),$C$9,$C$14)</f>
        <v>54.0438293246792</v>
      </c>
      <c r="N86" s="0" t="n">
        <f aca="true">NORMINV(RAND(),$D$9,$D$14)</f>
        <v>44.6217583093643</v>
      </c>
      <c r="O86" s="0" t="n">
        <f aca="true">NORMINV(RAND(),$E$9,$E$14)</f>
        <v>27.8584792601891</v>
      </c>
      <c r="P86" s="0" t="n">
        <f aca="true">NORMINV(RAND(),$B$10,$B$15)</f>
        <v>24.6753413724514</v>
      </c>
      <c r="Q86" s="0" t="n">
        <f aca="true">NORMINV(RAND(),$C$10,$C$15)</f>
        <v>31.4029985891645</v>
      </c>
      <c r="R86" s="0" t="n">
        <f aca="true">NORMINV(RAND(),$D$10,$D$15)</f>
        <v>10.8733620814945</v>
      </c>
      <c r="S86" s="0" t="n">
        <f aca="true">NORMINV(RAND(),$E$10,$E$15)</f>
        <v>3.77839658053889</v>
      </c>
      <c r="T86" s="0" t="n">
        <f aca="false">MEDIAN(INDEX(Avaliadores!$B$17:$B$22,$B86),INDEX(Avaliadores!$B$17:$B$22,$C86),INDEX(Avaliadores!$B$17:$B$22,$D86),INDEX(Avaliadores!$B$17:$B$22,$E86),INDEX(Avaliadores!$B$17:$B$22,$F86),INDEX(Avaliadores!$B$17:$B$22,$G86))</f>
        <v>3.04166666666667</v>
      </c>
      <c r="U86" s="0" t="n">
        <f aca="false">MEDIAN(INDEX(Avaliadores!$C$17:$C$22,$B86),INDEX(Avaliadores!$C$17:$C$22,$C86),INDEX(Avaliadores!$C$17:$C$22,$D86),INDEX(Avaliadores!$C$17:$C$22,$E86),INDEX(Avaliadores!$C$17:$C$22,$F86),INDEX(Avaliadores!$C$17:$C$22,$G86))</f>
        <v>5.54166666666667</v>
      </c>
      <c r="V86" s="0" t="n">
        <f aca="false">MEDIAN(INDEX(Avaliadores!$D$17:$D$22,$B86),INDEX(Avaliadores!$D$17:$D$22,$C86),INDEX(Avaliadores!$D$17:$D$22,$D86),INDEX(Avaliadores!$D$17:$D$22,$E86),INDEX(Avaliadores!$D$17:$D$22,$F86),INDEX(Avaliadores!$D$17:$D$22,$G86))</f>
        <v>5.54166666666667</v>
      </c>
      <c r="W86" s="0" t="n">
        <f aca="false">MEDIAN(INDEX(Avaliadores!$E$17:$E$22,$B86),INDEX(Avaliadores!$E$17:$E$22,$C86),INDEX(Avaliadores!$E$17:$E$22,$D86),INDEX(Avaliadores!$E$17:$E$22,$E86),INDEX(Avaliadores!$E$17:$E$22,$F86),INDEX(Avaliadores!$E$17:$E$22,$G86))</f>
        <v>6.54166666666667</v>
      </c>
      <c r="X86" s="0" t="n">
        <f aca="false">MEDIAN(INDEX(Avaliadores!$F$17:$F$22,$B86),INDEX(Avaliadores!$F$17:$F$22,$C86),INDEX(Avaliadores!$F$17:$F$22,$D86),INDEX(Avaliadores!$F$17:$F$22,$E86),INDEX(Avaliadores!$F$17:$F$22,$F86),INDEX(Avaliadores!$F$17:$F$22,$G86))</f>
        <v>2.54166666666667</v>
      </c>
      <c r="Y86" s="0" t="n">
        <f aca="false">MEDIAN(INDEX(Avaliadores!$G$17:$G$22,$B86),INDEX(Avaliadores!$G$17:$G$22,$C86),INDEX(Avaliadores!$G$17:$G$22,$D86),INDEX(Avaliadores!$G$17:$G$22,$E86),INDEX(Avaliadores!$G$17:$G$22,$F86),INDEX(Avaliadores!$G$17:$G$22,$G86))</f>
        <v>4.54166666666667</v>
      </c>
      <c r="Z86" s="0" t="n">
        <f aca="false">MEDIAN(INDEX(Avaliadores!$H$17:$H$22,$B86),INDEX(Avaliadores!$H$17:$H$22,$C86),INDEX(Avaliadores!$H$17:$H$22,$D86),INDEX(Avaliadores!$H$17:$H$22,$E86),INDEX(Avaliadores!$H$17:$H$22,$F86),INDEX(Avaliadores!$H$17:$H$22,$G86))</f>
        <v>3.54166666666667</v>
      </c>
      <c r="AA86" s="0" t="n">
        <f aca="false">MEDIAN(INDEX(Avaliadores!$I$17:$I$22,$B86),INDEX(Avaliadores!$I$17:$I$22,$C86),INDEX(Avaliadores!$I$17:$I$22,$D86),INDEX(Avaliadores!$I$17:$I$22,$E86),INDEX(Avaliadores!$I$17:$I$22,$F86),INDEX(Avaliadores!$I$17:$I$22,$G86))</f>
        <v>6.04166666666667</v>
      </c>
      <c r="AB86" s="0" t="n">
        <f aca="false">IF(MAX(H86:K86)=MIN(H86:K86),0,IF($B$17="custo",(MAX(H86:K86)-H86)/(MAX(H86:K86)-MIN(H86:K86)),(H86-MIN(H86:K86))/(MAX(H86:K86)-MIN(H86:K86))))</f>
        <v>0.235956029487265</v>
      </c>
      <c r="AC86" s="0" t="n">
        <f aca="false">IF(MAX(H86:K86)=MIN(H86:K86),0,IF($B$17="custo",(MAX(H86:K86)-I86)/(MAX(H86:K86)-MIN(H86:K86)),(I86-MIN(H86:K86))/(MAX(H86:K86)-MIN(H86:K86))))</f>
        <v>0</v>
      </c>
      <c r="AD86" s="0" t="n">
        <f aca="false">IF(MAX(H86:K86)=MIN(H86:K86),0,IF($B$17="custo",(MAX(H86:K86)-J86)/(MAX(H86:K86)-MIN(H86:K86)),(J86-MIN(H86:K86))/(MAX(H86:K86)-MIN(H86:K86))))</f>
        <v>0.828801423551604</v>
      </c>
      <c r="AE86" s="0" t="n">
        <f aca="false">IF(MAX(H86:K86)=MIN(H86:K86),0,IF($B$17="custo",(MAX(H86:K86)-K86)/(MAX(H86:K86)-MIN(H86:K86)),(K86-MIN(H86:K86))/(MAX(H86:K86)-MIN(H86:K86))))</f>
        <v>1</v>
      </c>
      <c r="AF86" s="0" t="n">
        <f aca="false">IF(MAX(L86:O86)=MIN(L86:O86),0,IF($C$17="custo",(MAX(L86:O86)-L86)/(MAX(L86:O86)-MIN(L86:O86)),(L86-MIN(L86:O86))/(MAX(L86:O86)-MIN(L86:O86))))</f>
        <v>0.480812714129889</v>
      </c>
      <c r="AG86" s="0" t="n">
        <f aca="false">IF(MAX(L86:O86)=MIN(L86:O86),0,IF($C$17="custo",(MAX(L86:O86)-M86)/(MAX(L86:O86)-MIN(L86:O86)),(M86-MIN(L86:O86))/(MAX(L86:O86)-MIN(L86:O86))))</f>
        <v>1</v>
      </c>
      <c r="AH86" s="0" t="n">
        <f aca="false">IF(MAX(L86:O86)=MIN(L86:O86),0,IF($C$17="custo",(MAX(L86:O86)-N86)/(MAX(L86:O86)-MIN(L86:O86)),(N86-MIN(L86:O86))/(MAX(L86:O86)-MIN(L86:O86))))</f>
        <v>0.640177771459617</v>
      </c>
      <c r="AI86" s="0" t="n">
        <f aca="false">IF(MAX(L86:O86)=MIN(L86:O86),0,IF($C$17="custo",(MAX(L86:O86)-O86)/(MAX(L86:O86)-MIN(L86:O86)),(O86-MIN(L86:O86))/(MAX(L86:O86)-MIN(L86:O86))))</f>
        <v>0</v>
      </c>
      <c r="AJ86" s="0" t="n">
        <f aca="false">IF(MAX(P86:S86)=MIN(P86:S86),0,IF($D$17="custo",(MAX(P86:S86)-P86)/(MAX(P86:S86)-MIN(P86:S86)),(P86-MIN(P86:S86))/(MAX(P86:S86)-MIN(P86:S86))))</f>
        <v>0.24353861151058</v>
      </c>
      <c r="AK86" s="0" t="n">
        <f aca="false">IF(MAX(P86:S86)=MIN(P86:S86),0,IF($D$17="custo",(MAX(P86:S86)-Q86)/(MAX(P86:S86)-MIN(P86:S86)),(Q86-MIN(P86:S86))/(MAX(P86:S86)-MIN(P86:S86))))</f>
        <v>0</v>
      </c>
      <c r="AL86" s="0" t="n">
        <f aca="false">IF(MAX(P86:S86)=MIN(P86:S86),0,IF($D$17="custo",(MAX(P86:S86)-R86)/(MAX(P86:S86)-MIN(P86:S86)),(R86-MIN(P86:S86))/(MAX(P86:S86)-MIN(P86:S86))))</f>
        <v>0.74316496944498</v>
      </c>
      <c r="AM86" s="0" t="n">
        <f aca="false">IF(MAX(P86:S86)=MIN(P86:S86),0,IF($D$17="custo",(MAX(P86:S86)-S86)/(MAX(P86:S86)-MIN(P86:S86)),(S86-MIN(P86:S86))/(MAX(P86:S86)-MIN(P86:S86))))</f>
        <v>1</v>
      </c>
      <c r="AN86" s="0" t="n">
        <f aca="false">IF(MAX(T86:W86)=MIN(T86:W86),0,IF($E$17="custo",(MAX(T86:W86)-T86)/(MAX(T86:W86)-MIN(T86:W86)),(T86-MIN(T86:W86))/(MAX(T86:W86)-MIN(T86:W86))))</f>
        <v>0</v>
      </c>
      <c r="AO86" s="0" t="n">
        <f aca="false">IF(MAX(T86:W86)=MIN(T86:W86),0,IF($E$17="custo",(MAX(T86:W86)-U86)/(MAX(T86:W86)-MIN(T86:W86)),(U86-MIN(T86:W86))/(MAX(T86:W86)-MIN(T86:W86))))</f>
        <v>0.714285714285714</v>
      </c>
      <c r="AP86" s="0" t="n">
        <f aca="false">IF(MAX(T86:W86)=MIN(T86:W86),0,IF($E$17="custo",(MAX(T86:W86)-V86)/(MAX(T86:W86)-MIN(T86:W86)),(V86-MIN(T86:W86))/(MAX(T86:W86)-MIN(T86:W86))))</f>
        <v>0.714285714285714</v>
      </c>
      <c r="AQ86" s="0" t="n">
        <f aca="false">IF(MAX(T86:W86)=MIN(T86:W86),0,IF($E$17="custo",(MAX(T86:W86)-W86)/(MAX(T86:W86)-MIN(T86:W86)),(W86-MIN(T86:W86))/(MAX(T86:W86)-MIN(T86:W86))))</f>
        <v>1</v>
      </c>
      <c r="AR86" s="0" t="n">
        <f aca="false">IF(MAX(X86:AA86)=MIN(X86:AA86),0,IF($F$17="custo",(MAX(X86:AA86)-X86)/(MAX(X86:AA86)-MIN(X86:AA86)),(X86-MIN(X86:AA86))/(MAX(X86:AA86)-MIN(X86:AA86))))</f>
        <v>0</v>
      </c>
      <c r="AS86" s="0" t="n">
        <f aca="false">IF(MAX(X86:AA86)=MIN(X86:AA86),0,IF($F$17="custo",(MAX(X86:AA86)-Y86)/(MAX(X86:AA86)-MIN(X86:AA86)),(Y86-MIN(X86:AA86))/(MAX(X86:AA86)-MIN(X86:AA86))))</f>
        <v>0.571428571428571</v>
      </c>
      <c r="AT86" s="0" t="n">
        <f aca="false">IF(MAX(X86:AA86)=MIN(X86:AA86),0,IF($F$17="custo",(MAX(X86:AA86)-Z86)/(MAX(X86:AA86)-MIN(X86:AA86)),(Z86-MIN(X86:AA86))/(MAX(X86:AA86)-MIN(X86:AA86))))</f>
        <v>0.285714285714286</v>
      </c>
      <c r="AU86" s="0" t="n">
        <f aca="false">IF(MAX(X86:AA86)=MIN(X86:AA86),0,IF($F$17="custo",(MAX(X86:AA86)-AA86)/(MAX(X86:AA86)-MIN(X86:AA86)),(AA86-MIN(X86:AA86))/(MAX(X86:AA86)-MIN(X86:AA86))))</f>
        <v>1</v>
      </c>
      <c r="AV86" s="0" t="n">
        <f aca="false">STDEVP(AB86:AE86)</f>
        <v>0.411333566756553</v>
      </c>
      <c r="AW86" s="0" t="n">
        <f aca="false">STDEVP(AF86:AI86)</f>
        <v>0.359290371826761</v>
      </c>
      <c r="AX86" s="0" t="n">
        <f aca="false">STDEVP(AJ86:AM86)</f>
        <v>0.39523962587943</v>
      </c>
      <c r="AY86" s="0" t="n">
        <f aca="false">STDEVP(AN86:AQ86)</f>
        <v>0.369431444028164</v>
      </c>
      <c r="AZ86" s="0" t="n">
        <f aca="false">STDEVP(AR86:AU86)</f>
        <v>0.369431444028164</v>
      </c>
      <c r="BA86" s="0" t="n">
        <f aca="false">AV86*((1-IFERROR(CORREL(AB86:AE86,AF86:AI86),0))+(1-IFERROR(CORREL(AB86:AE86,AJ86:AM86),0))+(1-IFERROR(CORREL(AB86:AE86,AN86:AQ86),0))+(1-IFERROR(CORREL(AB86:AE86,AR86:AU86),0)))</f>
        <v>1.13196738887383</v>
      </c>
      <c r="BB86" s="0" t="n">
        <f aca="false">AW86*((1-IFERROR(CORREL(AF86:AI86,AB86:AE86),0))+(1-IFERROR(CORREL(AF86:AI86,AJ86:AM86),0))+(1-IFERROR(CORREL(AF86:AI86,AN86:AQ86),0))+(1-IFERROR(CORREL(AF86:AI86,AR86:AU86),0)))</f>
        <v>2.23703391473731</v>
      </c>
      <c r="BC86" s="0" t="n">
        <f aca="false">AX86*((1-IFERROR(CORREL(AJ86:AM86,AB86:AE86),0))+(1-IFERROR(CORREL(AJ86:AM86,AF86:AI86),0))+(1-IFERROR(CORREL(AJ86:AM86,AN86:AQ86),0))+(1-IFERROR(CORREL(AJ86:AM86,AR86:AU86),0)))</f>
        <v>1.09179540398952</v>
      </c>
      <c r="BD86" s="0" t="n">
        <f aca="false">AY86*((1-IFERROR(CORREL(AN86:AQ86,AB86:AE86),0))+(1-IFERROR(CORREL(AN86:AQ86,AF86:AI86),0))+(1-IFERROR(CORREL(AN86:AQ86,AJ86:AM86),0))+(1-IFERROR(CORREL(AN86:AQ86,AR86:AU86),0)))</f>
        <v>0.819569743690627</v>
      </c>
      <c r="BE86" s="0" t="n">
        <f aca="false">AZ86*((1-IFERROR(CORREL(AR86:AU86,AB86:AE86),0))+(1-IFERROR(CORREL(AR86:AU86,AF86:AI86),0))+(1-IFERROR(CORREL(AR86:AU86,AJ86:AM86),0))+(1-IFERROR(CORREL(AR86:AU86,AN86:AQ86),0)))</f>
        <v>0.957594762140783</v>
      </c>
      <c r="BF86" s="0" t="n">
        <f aca="false">IF(SUM(BA86:BE86)&gt;0,BA86/SUM(BA86:BE86),1/5)</f>
        <v>0.18146431985444</v>
      </c>
      <c r="BG86" s="0" t="n">
        <f aca="false">IF(SUM(BA86:BE86)&gt;0,BB86/SUM(BA86:BE86),1/5)</f>
        <v>0.358616194970939</v>
      </c>
      <c r="BH86" s="0" t="n">
        <f aca="false">IF(SUM(BA86:BE86)&gt;0,BC86/SUM(BA86:BE86),1/5)</f>
        <v>0.175024397657135</v>
      </c>
      <c r="BI86" s="0" t="n">
        <f aca="false">IF(SUM(BA86:BE86)&gt;0,BD86/SUM(BA86:BE86),1/5)</f>
        <v>0.13138423206702</v>
      </c>
      <c r="BJ86" s="0" t="n">
        <f aca="false">IF(SUM(BA86:BE86)&gt;0,BE86/SUM(BA86:BE86),1/5)</f>
        <v>0.153510855450466</v>
      </c>
      <c r="BK86" s="0" t="n">
        <f aca="false">BF86*AB86+BG86*AF86+BH86*AJ86+BI86*AN86+BJ86*AR86</f>
        <v>0.257870025227266</v>
      </c>
      <c r="BL86" s="0" t="n">
        <f aca="false">BF86*AC86+BG86*AG86+BH86*AK86+BI86*AO86+BJ86*AS86</f>
        <v>0.540182563847648</v>
      </c>
      <c r="BM86" s="0" t="n">
        <f aca="false">BF86*AD86+BG86*AH86+BH86*AL86+BI86*AP86+BJ86*AT86</f>
        <v>0.647754128724288</v>
      </c>
      <c r="BN86" s="0" t="n">
        <f aca="false">BF86*AE86+BG86*AI86+BH86*AM86+BI86*AQ86+BJ86*AU86</f>
        <v>0.641383805029061</v>
      </c>
      <c r="BO86" s="0" t="n">
        <f aca="false">RANK(BK86,$BK86:$BN86)</f>
        <v>4</v>
      </c>
      <c r="BP86" s="0" t="n">
        <f aca="false">RANK(BL86,$BK86:$BN86)</f>
        <v>3</v>
      </c>
      <c r="BQ86" s="0" t="n">
        <f aca="false">RANK(BM86,$BK86:$BN86)</f>
        <v>1</v>
      </c>
      <c r="BR86" s="0" t="n">
        <f aca="false">RANK(BN86,$BK86:$BN86)</f>
        <v>2</v>
      </c>
    </row>
    <row r="87" customFormat="false" ht="15" hidden="false" customHeight="false" outlineLevel="0" collapsed="false">
      <c r="A87" s="0" t="n">
        <v>64</v>
      </c>
      <c r="B87" s="0" t="n">
        <f aca="false">RANDBETWEEN(1,$B$5)</f>
        <v>6</v>
      </c>
      <c r="C87" s="0" t="n">
        <f aca="false">RANDBETWEEN(1,$B$5)</f>
        <v>2</v>
      </c>
      <c r="D87" s="0" t="n">
        <f aca="false">RANDBETWEEN(1,$B$5)</f>
        <v>3</v>
      </c>
      <c r="E87" s="0" t="n">
        <f aca="false">RANDBETWEEN(1,$B$5)</f>
        <v>3</v>
      </c>
      <c r="F87" s="0" t="n">
        <f aca="false">RANDBETWEEN(1,$B$5)</f>
        <v>2</v>
      </c>
      <c r="G87" s="0" t="n">
        <f aca="false">RANDBETWEEN(1,$B$5)</f>
        <v>6</v>
      </c>
      <c r="H87" s="0" t="n">
        <f aca="true">NORMINV(RAND(),$B$8,$B$13)</f>
        <v>50.3876513529686</v>
      </c>
      <c r="I87" s="0" t="n">
        <f aca="true">NORMINV(RAND(),$C$8,$C$13)</f>
        <v>63.752835057493</v>
      </c>
      <c r="J87" s="0" t="n">
        <f aca="true">NORMINV(RAND(),$D$8,$D$13)</f>
        <v>14.9093134641659</v>
      </c>
      <c r="K87" s="0" t="n">
        <f aca="true">NORMINV(RAND(),$E$8,$E$13)</f>
        <v>3.50429974302726</v>
      </c>
      <c r="L87" s="0" t="n">
        <f aca="true">NORMINV(RAND(),$B$9,$B$14)</f>
        <v>53.4345576006926</v>
      </c>
      <c r="M87" s="0" t="n">
        <f aca="true">NORMINV(RAND(),$C$9,$C$14)</f>
        <v>65.0880389176545</v>
      </c>
      <c r="N87" s="0" t="n">
        <f aca="true">NORMINV(RAND(),$D$9,$D$14)</f>
        <v>43.0541033437437</v>
      </c>
      <c r="O87" s="0" t="n">
        <f aca="true">NORMINV(RAND(),$E$9,$E$14)</f>
        <v>27.653301211333</v>
      </c>
      <c r="P87" s="0" t="n">
        <f aca="true">NORMINV(RAND(),$B$10,$B$15)</f>
        <v>22.3817537564376</v>
      </c>
      <c r="Q87" s="0" t="n">
        <f aca="true">NORMINV(RAND(),$C$10,$C$15)</f>
        <v>30.094757877043</v>
      </c>
      <c r="R87" s="0" t="n">
        <f aca="true">NORMINV(RAND(),$D$10,$D$15)</f>
        <v>10.1780058371317</v>
      </c>
      <c r="S87" s="0" t="n">
        <f aca="true">NORMINV(RAND(),$E$10,$E$15)</f>
        <v>4.186341273288</v>
      </c>
      <c r="T87" s="0" t="n">
        <f aca="false">MEDIAN(INDEX(Avaliadores!$B$17:$B$22,$B87),INDEX(Avaliadores!$B$17:$B$22,$C87),INDEX(Avaliadores!$B$17:$B$22,$D87),INDEX(Avaliadores!$B$17:$B$22,$E87),INDEX(Avaliadores!$B$17:$B$22,$F87),INDEX(Avaliadores!$B$17:$B$22,$G87))</f>
        <v>2.79166666666667</v>
      </c>
      <c r="U87" s="0" t="n">
        <f aca="false">MEDIAN(INDEX(Avaliadores!$C$17:$C$22,$B87),INDEX(Avaliadores!$C$17:$C$22,$C87),INDEX(Avaliadores!$C$17:$C$22,$D87),INDEX(Avaliadores!$C$17:$C$22,$E87),INDEX(Avaliadores!$C$17:$C$22,$F87),INDEX(Avaliadores!$C$17:$C$22,$G87))</f>
        <v>5.04166666666667</v>
      </c>
      <c r="V87" s="0" t="n">
        <f aca="false">MEDIAN(INDEX(Avaliadores!$D$17:$D$22,$B87),INDEX(Avaliadores!$D$17:$D$22,$C87),INDEX(Avaliadores!$D$17:$D$22,$D87),INDEX(Avaliadores!$D$17:$D$22,$E87),INDEX(Avaliadores!$D$17:$D$22,$F87),INDEX(Avaliadores!$D$17:$D$22,$G87))</f>
        <v>5.79166666666667</v>
      </c>
      <c r="W87" s="0" t="n">
        <f aca="false">MEDIAN(INDEX(Avaliadores!$E$17:$E$22,$B87),INDEX(Avaliadores!$E$17:$E$22,$C87),INDEX(Avaliadores!$E$17:$E$22,$D87),INDEX(Avaliadores!$E$17:$E$22,$E87),INDEX(Avaliadores!$E$17:$E$22,$F87),INDEX(Avaliadores!$E$17:$E$22,$G87))</f>
        <v>6.04166666666667</v>
      </c>
      <c r="X87" s="0" t="n">
        <f aca="false">MEDIAN(INDEX(Avaliadores!$F$17:$F$22,$B87),INDEX(Avaliadores!$F$17:$F$22,$C87),INDEX(Avaliadores!$F$17:$F$22,$D87),INDEX(Avaliadores!$F$17:$F$22,$E87),INDEX(Avaliadores!$F$17:$F$22,$F87),INDEX(Avaliadores!$F$17:$F$22,$G87))</f>
        <v>2.79166666666667</v>
      </c>
      <c r="Y87" s="0" t="n">
        <f aca="false">MEDIAN(INDEX(Avaliadores!$G$17:$G$22,$B87),INDEX(Avaliadores!$G$17:$G$22,$C87),INDEX(Avaliadores!$G$17:$G$22,$D87),INDEX(Avaliadores!$G$17:$G$22,$E87),INDEX(Avaliadores!$G$17:$G$22,$F87),INDEX(Avaliadores!$G$17:$G$22,$G87))</f>
        <v>5.79166666666667</v>
      </c>
      <c r="Z87" s="0" t="n">
        <f aca="false">MEDIAN(INDEX(Avaliadores!$H$17:$H$22,$B87),INDEX(Avaliadores!$H$17:$H$22,$C87),INDEX(Avaliadores!$H$17:$H$22,$D87),INDEX(Avaliadores!$H$17:$H$22,$E87),INDEX(Avaliadores!$H$17:$H$22,$F87),INDEX(Avaliadores!$H$17:$H$22,$G87))</f>
        <v>4.04166666666667</v>
      </c>
      <c r="AA87" s="0" t="n">
        <f aca="false">MEDIAN(INDEX(Avaliadores!$I$17:$I$22,$B87),INDEX(Avaliadores!$I$17:$I$22,$C87),INDEX(Avaliadores!$I$17:$I$22,$D87),INDEX(Avaliadores!$I$17:$I$22,$E87),INDEX(Avaliadores!$I$17:$I$22,$F87),INDEX(Avaliadores!$I$17:$I$22,$G87))</f>
        <v>6.79166666666667</v>
      </c>
      <c r="AB87" s="0" t="n">
        <f aca="false">IF(MAX(H87:K87)=MIN(H87:K87),0,IF($B$17="custo",(MAX(H87:K87)-H87)/(MAX(H87:K87)-MIN(H87:K87)),(H87-MIN(H87:K87))/(MAX(H87:K87)-MIN(H87:K87))))</f>
        <v>0.221834167997033</v>
      </c>
      <c r="AC87" s="0" t="n">
        <f aca="false">IF(MAX(H87:K87)=MIN(H87:K87),0,IF($B$17="custo",(MAX(H87:K87)-I87)/(MAX(H87:K87)-MIN(H87:K87)),(I87-MIN(H87:K87))/(MAX(H87:K87)-MIN(H87:K87))))</f>
        <v>0</v>
      </c>
      <c r="AD87" s="0" t="n">
        <f aca="false">IF(MAX(H87:K87)=MIN(H87:K87),0,IF($B$17="custo",(MAX(H87:K87)-J87)/(MAX(H87:K87)-MIN(H87:K87)),(J87-MIN(H87:K87))/(MAX(H87:K87)-MIN(H87:K87))))</f>
        <v>0.810700564559613</v>
      </c>
      <c r="AE87" s="0" t="n">
        <f aca="false">IF(MAX(H87:K87)=MIN(H87:K87),0,IF($B$17="custo",(MAX(H87:K87)-K87)/(MAX(H87:K87)-MIN(H87:K87)),(K87-MIN(H87:K87))/(MAX(H87:K87)-MIN(H87:K87))))</f>
        <v>1</v>
      </c>
      <c r="AF87" s="0" t="n">
        <f aca="false">IF(MAX(L87:O87)=MIN(L87:O87),0,IF($C$17="custo",(MAX(L87:O87)-L87)/(MAX(L87:O87)-MIN(L87:O87)),(L87-MIN(L87:O87))/(MAX(L87:O87)-MIN(L87:O87))))</f>
        <v>0.688698731953609</v>
      </c>
      <c r="AG87" s="0" t="n">
        <f aca="false">IF(MAX(L87:O87)=MIN(L87:O87),0,IF($C$17="custo",(MAX(L87:O87)-M87)/(MAX(L87:O87)-MIN(L87:O87)),(M87-MIN(L87:O87))/(MAX(L87:O87)-MIN(L87:O87))))</f>
        <v>1</v>
      </c>
      <c r="AH87" s="0" t="n">
        <f aca="false">IF(MAX(L87:O87)=MIN(L87:O87),0,IF($C$17="custo",(MAX(L87:O87)-N87)/(MAX(L87:O87)-MIN(L87:O87)),(N87-MIN(L87:O87))/(MAX(L87:O87)-MIN(L87:O87))))</f>
        <v>0.411404034755933</v>
      </c>
      <c r="AI87" s="0" t="n">
        <f aca="false">IF(MAX(L87:O87)=MIN(L87:O87),0,IF($C$17="custo",(MAX(L87:O87)-O87)/(MAX(L87:O87)-MIN(L87:O87)),(O87-MIN(L87:O87))/(MAX(L87:O87)-MIN(L87:O87))))</f>
        <v>0</v>
      </c>
      <c r="AJ87" s="0" t="n">
        <f aca="false">IF(MAX(P87:S87)=MIN(P87:S87),0,IF($D$17="custo",(MAX(P87:S87)-P87)/(MAX(P87:S87)-MIN(P87:S87)),(P87-MIN(P87:S87))/(MAX(P87:S87)-MIN(P87:S87))))</f>
        <v>0.297702643838431</v>
      </c>
      <c r="AK87" s="0" t="n">
        <f aca="false">IF(MAX(P87:S87)=MIN(P87:S87),0,IF($D$17="custo",(MAX(P87:S87)-Q87)/(MAX(P87:S87)-MIN(P87:S87)),(Q87-MIN(P87:S87))/(MAX(P87:S87)-MIN(P87:S87))))</f>
        <v>0</v>
      </c>
      <c r="AL87" s="0" t="n">
        <f aca="false">IF(MAX(P87:S87)=MIN(P87:S87),0,IF($D$17="custo",(MAX(P87:S87)-R87)/(MAX(P87:S87)-MIN(P87:S87)),(R87-MIN(P87:S87))/(MAX(P87:S87)-MIN(P87:S87))))</f>
        <v>0.768736752404416</v>
      </c>
      <c r="AM87" s="0" t="n">
        <f aca="false">IF(MAX(P87:S87)=MIN(P87:S87),0,IF($D$17="custo",(MAX(P87:S87)-S87)/(MAX(P87:S87)-MIN(P87:S87)),(S87-MIN(P87:S87))/(MAX(P87:S87)-MIN(P87:S87))))</f>
        <v>1</v>
      </c>
      <c r="AN87" s="0" t="n">
        <f aca="false">IF(MAX(T87:W87)=MIN(T87:W87),0,IF($E$17="custo",(MAX(T87:W87)-T87)/(MAX(T87:W87)-MIN(T87:W87)),(T87-MIN(T87:W87))/(MAX(T87:W87)-MIN(T87:W87))))</f>
        <v>0</v>
      </c>
      <c r="AO87" s="0" t="n">
        <f aca="false">IF(MAX(T87:W87)=MIN(T87:W87),0,IF($E$17="custo",(MAX(T87:W87)-U87)/(MAX(T87:W87)-MIN(T87:W87)),(U87-MIN(T87:W87))/(MAX(T87:W87)-MIN(T87:W87))))</f>
        <v>0.692307692307692</v>
      </c>
      <c r="AP87" s="0" t="n">
        <f aca="false">IF(MAX(T87:W87)=MIN(T87:W87),0,IF($E$17="custo",(MAX(T87:W87)-V87)/(MAX(T87:W87)-MIN(T87:W87)),(V87-MIN(T87:W87))/(MAX(T87:W87)-MIN(T87:W87))))</f>
        <v>0.923076923076923</v>
      </c>
      <c r="AQ87" s="0" t="n">
        <f aca="false">IF(MAX(T87:W87)=MIN(T87:W87),0,IF($E$17="custo",(MAX(T87:W87)-W87)/(MAX(T87:W87)-MIN(T87:W87)),(W87-MIN(T87:W87))/(MAX(T87:W87)-MIN(T87:W87))))</f>
        <v>1</v>
      </c>
      <c r="AR87" s="0" t="n">
        <f aca="false">IF(MAX(X87:AA87)=MIN(X87:AA87),0,IF($F$17="custo",(MAX(X87:AA87)-X87)/(MAX(X87:AA87)-MIN(X87:AA87)),(X87-MIN(X87:AA87))/(MAX(X87:AA87)-MIN(X87:AA87))))</f>
        <v>0</v>
      </c>
      <c r="AS87" s="0" t="n">
        <f aca="false">IF(MAX(X87:AA87)=MIN(X87:AA87),0,IF($F$17="custo",(MAX(X87:AA87)-Y87)/(MAX(X87:AA87)-MIN(X87:AA87)),(Y87-MIN(X87:AA87))/(MAX(X87:AA87)-MIN(X87:AA87))))</f>
        <v>0.75</v>
      </c>
      <c r="AT87" s="0" t="n">
        <f aca="false">IF(MAX(X87:AA87)=MIN(X87:AA87),0,IF($F$17="custo",(MAX(X87:AA87)-Z87)/(MAX(X87:AA87)-MIN(X87:AA87)),(Z87-MIN(X87:AA87))/(MAX(X87:AA87)-MIN(X87:AA87))))</f>
        <v>0.3125</v>
      </c>
      <c r="AU87" s="0" t="n">
        <f aca="false">IF(MAX(X87:AA87)=MIN(X87:AA87),0,IF($F$17="custo",(MAX(X87:AA87)-AA87)/(MAX(X87:AA87)-MIN(X87:AA87)),(AA87-MIN(X87:AA87))/(MAX(X87:AA87)-MIN(X87:AA87))))</f>
        <v>1</v>
      </c>
      <c r="AV87" s="0" t="n">
        <f aca="false">STDEVP(AB87:AE87)</f>
        <v>0.410379837378109</v>
      </c>
      <c r="AW87" s="0" t="n">
        <f aca="false">STDEVP(AF87:AI87)</f>
        <v>0.367746963115503</v>
      </c>
      <c r="AX87" s="0" t="n">
        <f aca="false">STDEVP(AJ87:AM87)</f>
        <v>0.391164963301787</v>
      </c>
      <c r="AY87" s="0" t="n">
        <f aca="false">STDEVP(AN87:AQ87)</f>
        <v>0.394113490998446</v>
      </c>
      <c r="AZ87" s="0" t="n">
        <f aca="false">STDEVP(AR87:AU87)</f>
        <v>0.386225221697134</v>
      </c>
      <c r="BA87" s="0" t="n">
        <f aca="false">AV87*((1-IFERROR(CORREL(AB87:AE87,AF87:AI87),0))+(1-IFERROR(CORREL(AB87:AE87,AJ87:AM87),0))+(1-IFERROR(CORREL(AB87:AE87,AN87:AQ87),0))+(1-IFERROR(CORREL(AB87:AE87,AR87:AU87),0)))</f>
        <v>1.22891116495894</v>
      </c>
      <c r="BB87" s="0" t="n">
        <f aca="false">AW87*((1-IFERROR(CORREL(AF87:AI87,AB87:AE87),0))+(1-IFERROR(CORREL(AF87:AI87,AJ87:AM87),0))+(1-IFERROR(CORREL(AF87:AI87,AN87:AQ87),0))+(1-IFERROR(CORREL(AF87:AI87,AR87:AU87),0)))</f>
        <v>2.50828730864705</v>
      </c>
      <c r="BC87" s="0" t="n">
        <f aca="false">AX87*((1-IFERROR(CORREL(AJ87:AM87,AB87:AE87),0))+(1-IFERROR(CORREL(AJ87:AM87,AF87:AI87),0))+(1-IFERROR(CORREL(AJ87:AM87,AN87:AQ87),0))+(1-IFERROR(CORREL(AJ87:AM87,AR87:AU87),0)))</f>
        <v>1.21793549297427</v>
      </c>
      <c r="BD87" s="0" t="n">
        <f aca="false">AY87*((1-IFERROR(CORREL(AN87:AQ87,AB87:AE87),0))+(1-IFERROR(CORREL(AN87:AQ87,AF87:AI87),0))+(1-IFERROR(CORREL(AN87:AQ87,AJ87:AM87),0))+(1-IFERROR(CORREL(AN87:AQ87,AR87:AU87),0)))</f>
        <v>0.999355324388857</v>
      </c>
      <c r="BE87" s="0" t="n">
        <f aca="false">AZ87*((1-IFERROR(CORREL(AR87:AU87,AB87:AE87),0))+(1-IFERROR(CORREL(AR87:AU87,AF87:AI87),0))+(1-IFERROR(CORREL(AR87:AU87,AJ87:AM87),0))+(1-IFERROR(CORREL(AR87:AU87,AN87:AQ87),0)))</f>
        <v>1.15579700142355</v>
      </c>
      <c r="BF87" s="0" t="n">
        <f aca="false">IF(SUM(BA87:BE87)&gt;0,BA87/SUM(BA87:BE87),1/5)</f>
        <v>0.172835679805715</v>
      </c>
      <c r="BG87" s="0" t="n">
        <f aca="false">IF(SUM(BA87:BE87)&gt;0,BB87/SUM(BA87:BE87),1/5)</f>
        <v>0.352768820480644</v>
      </c>
      <c r="BH87" s="0" t="n">
        <f aca="false">IF(SUM(BA87:BE87)&gt;0,BC87/SUM(BA87:BE87),1/5)</f>
        <v>0.171292046886684</v>
      </c>
      <c r="BI87" s="0" t="n">
        <f aca="false">IF(SUM(BA87:BE87)&gt;0,BD87/SUM(BA87:BE87),1/5)</f>
        <v>0.140550644980087</v>
      </c>
      <c r="BJ87" s="0" t="n">
        <f aca="false">IF(SUM(BA87:BE87)&gt;0,BE87/SUM(BA87:BE87),1/5)</f>
        <v>0.162552807846871</v>
      </c>
      <c r="BK87" s="0" t="n">
        <f aca="false">BF87*AB87+BG87*AF87+BH87*AJ87+BI87*AN87+BJ87*AR87</f>
        <v>0.332286393794354</v>
      </c>
      <c r="BL87" s="0" t="n">
        <f aca="false">BF87*AC87+BG87*AG87+BH87*AK87+BI87*AO87+BJ87*AS87</f>
        <v>0.571987719044318</v>
      </c>
      <c r="BM87" s="0" t="n">
        <f aca="false">BF87*AD87+BG87*AH87+BH87*AL87+BI87*AP87+BJ87*AT87</f>
        <v>0.597463800469582</v>
      </c>
      <c r="BN87" s="0" t="n">
        <f aca="false">BF87*AE87+BG87*AI87+BH87*AM87+BI87*AQ87+BJ87*AU87</f>
        <v>0.647231179519356</v>
      </c>
      <c r="BO87" s="0" t="n">
        <f aca="false">RANK(BK87,$BK87:$BN87)</f>
        <v>4</v>
      </c>
      <c r="BP87" s="0" t="n">
        <f aca="false">RANK(BL87,$BK87:$BN87)</f>
        <v>3</v>
      </c>
      <c r="BQ87" s="0" t="n">
        <f aca="false">RANK(BM87,$BK87:$BN87)</f>
        <v>2</v>
      </c>
      <c r="BR87" s="0" t="n">
        <f aca="false">RANK(BN87,$BK87:$BN87)</f>
        <v>1</v>
      </c>
    </row>
    <row r="88" customFormat="false" ht="15" hidden="false" customHeight="false" outlineLevel="0" collapsed="false">
      <c r="A88" s="0" t="n">
        <v>65</v>
      </c>
      <c r="B88" s="0" t="n">
        <f aca="false">RANDBETWEEN(1,$B$5)</f>
        <v>6</v>
      </c>
      <c r="C88" s="0" t="n">
        <f aca="false">RANDBETWEEN(1,$B$5)</f>
        <v>3</v>
      </c>
      <c r="D88" s="0" t="n">
        <f aca="false">RANDBETWEEN(1,$B$5)</f>
        <v>6</v>
      </c>
      <c r="E88" s="0" t="n">
        <f aca="false">RANDBETWEEN(1,$B$5)</f>
        <v>3</v>
      </c>
      <c r="F88" s="0" t="n">
        <f aca="false">RANDBETWEEN(1,$B$5)</f>
        <v>4</v>
      </c>
      <c r="G88" s="0" t="n">
        <f aca="false">RANDBETWEEN(1,$B$5)</f>
        <v>1</v>
      </c>
      <c r="H88" s="0" t="n">
        <f aca="true">NORMINV(RAND(),$B$8,$B$13)</f>
        <v>55.7450681149579</v>
      </c>
      <c r="I88" s="0" t="n">
        <f aca="true">NORMINV(RAND(),$C$8,$C$13)</f>
        <v>59.2735580640992</v>
      </c>
      <c r="J88" s="0" t="n">
        <f aca="true">NORMINV(RAND(),$D$8,$D$13)</f>
        <v>12.5229668548752</v>
      </c>
      <c r="K88" s="0" t="n">
        <f aca="true">NORMINV(RAND(),$E$8,$E$13)</f>
        <v>3.40543499427792</v>
      </c>
      <c r="L88" s="0" t="n">
        <f aca="true">NORMINV(RAND(),$B$9,$B$14)</f>
        <v>37.5166135159843</v>
      </c>
      <c r="M88" s="0" t="n">
        <f aca="true">NORMINV(RAND(),$C$9,$C$14)</f>
        <v>55.2465648278474</v>
      </c>
      <c r="N88" s="0" t="n">
        <f aca="true">NORMINV(RAND(),$D$9,$D$14)</f>
        <v>41.0022876209982</v>
      </c>
      <c r="O88" s="0" t="n">
        <f aca="true">NORMINV(RAND(),$E$9,$E$14)</f>
        <v>25.1217376996825</v>
      </c>
      <c r="P88" s="0" t="n">
        <f aca="true">NORMINV(RAND(),$B$10,$B$15)</f>
        <v>22.7911128204053</v>
      </c>
      <c r="Q88" s="0" t="n">
        <f aca="true">NORMINV(RAND(),$C$10,$C$15)</f>
        <v>27.8266225935472</v>
      </c>
      <c r="R88" s="0" t="n">
        <f aca="true">NORMINV(RAND(),$D$10,$D$15)</f>
        <v>9.76689500789699</v>
      </c>
      <c r="S88" s="0" t="n">
        <f aca="true">NORMINV(RAND(),$E$10,$E$15)</f>
        <v>4.1564675976765</v>
      </c>
      <c r="T88" s="0" t="n">
        <f aca="false">MEDIAN(INDEX(Avaliadores!$B$17:$B$22,$B88),INDEX(Avaliadores!$B$17:$B$22,$C88),INDEX(Avaliadores!$B$17:$B$22,$D88),INDEX(Avaliadores!$B$17:$B$22,$E88),INDEX(Avaliadores!$B$17:$B$22,$F88),INDEX(Avaliadores!$B$17:$B$22,$G88))</f>
        <v>2.41666666666667</v>
      </c>
      <c r="U88" s="0" t="n">
        <f aca="false">MEDIAN(INDEX(Avaliadores!$C$17:$C$22,$B88),INDEX(Avaliadores!$C$17:$C$22,$C88),INDEX(Avaliadores!$C$17:$C$22,$D88),INDEX(Avaliadores!$C$17:$C$22,$E88),INDEX(Avaliadores!$C$17:$C$22,$F88),INDEX(Avaliadores!$C$17:$C$22,$G88))</f>
        <v>5.16666666666667</v>
      </c>
      <c r="V88" s="0" t="n">
        <f aca="false">MEDIAN(INDEX(Avaliadores!$D$17:$D$22,$B88),INDEX(Avaliadores!$D$17:$D$22,$C88),INDEX(Avaliadores!$D$17:$D$22,$D88),INDEX(Avaliadores!$D$17:$D$22,$E88),INDEX(Avaliadores!$D$17:$D$22,$F88),INDEX(Avaliadores!$D$17:$D$22,$G88))</f>
        <v>5.66666666666667</v>
      </c>
      <c r="W88" s="0" t="n">
        <f aca="false">MEDIAN(INDEX(Avaliadores!$E$17:$E$22,$B88),INDEX(Avaliadores!$E$17:$E$22,$C88),INDEX(Avaliadores!$E$17:$E$22,$D88),INDEX(Avaliadores!$E$17:$E$22,$E88),INDEX(Avaliadores!$E$17:$E$22,$F88),INDEX(Avaliadores!$E$17:$E$22,$G88))</f>
        <v>6.04166666666667</v>
      </c>
      <c r="X88" s="0" t="n">
        <f aca="false">MEDIAN(INDEX(Avaliadores!$F$17:$F$22,$B88),INDEX(Avaliadores!$F$17:$F$22,$C88),INDEX(Avaliadores!$F$17:$F$22,$D88),INDEX(Avaliadores!$F$17:$F$22,$E88),INDEX(Avaliadores!$F$17:$F$22,$F88),INDEX(Avaliadores!$F$17:$F$22,$G88))</f>
        <v>2.91666666666667</v>
      </c>
      <c r="Y88" s="0" t="n">
        <f aca="false">MEDIAN(INDEX(Avaliadores!$G$17:$G$22,$B88),INDEX(Avaliadores!$G$17:$G$22,$C88),INDEX(Avaliadores!$G$17:$G$22,$D88),INDEX(Avaliadores!$G$17:$G$22,$E88),INDEX(Avaliadores!$G$17:$G$22,$F88),INDEX(Avaliadores!$G$17:$G$22,$G88))</f>
        <v>5.04166666666667</v>
      </c>
      <c r="Z88" s="0" t="n">
        <f aca="false">MEDIAN(INDEX(Avaliadores!$H$17:$H$22,$B88),INDEX(Avaliadores!$H$17:$H$22,$C88),INDEX(Avaliadores!$H$17:$H$22,$D88),INDEX(Avaliadores!$H$17:$H$22,$E88),INDEX(Avaliadores!$H$17:$H$22,$F88),INDEX(Avaliadores!$H$17:$H$22,$G88))</f>
        <v>3.91666666666667</v>
      </c>
      <c r="AA88" s="0" t="n">
        <f aca="false">MEDIAN(INDEX(Avaliadores!$I$17:$I$22,$B88),INDEX(Avaliadores!$I$17:$I$22,$C88),INDEX(Avaliadores!$I$17:$I$22,$D88),INDEX(Avaliadores!$I$17:$I$22,$E88),INDEX(Avaliadores!$I$17:$I$22,$F88),INDEX(Avaliadores!$I$17:$I$22,$G88))</f>
        <v>6.91666666666667</v>
      </c>
      <c r="AB88" s="0" t="n">
        <f aca="false">IF(MAX(H88:K88)=MIN(H88:K88),0,IF($B$17="custo",(MAX(H88:K88)-H88)/(MAX(H88:K88)-MIN(H88:K88)),(H88-MIN(H88:K88))/(MAX(H88:K88)-MIN(H88:K88))))</f>
        <v>0.0631574814985555</v>
      </c>
      <c r="AC88" s="0" t="n">
        <f aca="false">IF(MAX(H88:K88)=MIN(H88:K88),0,IF($B$17="custo",(MAX(H88:K88)-I88)/(MAX(H88:K88)-MIN(H88:K88)),(I88-MIN(H88:K88))/(MAX(H88:K88)-MIN(H88:K88))))</f>
        <v>0</v>
      </c>
      <c r="AD88" s="0" t="n">
        <f aca="false">IF(MAX(H88:K88)=MIN(H88:K88),0,IF($B$17="custo",(MAX(H88:K88)-J88)/(MAX(H88:K88)-MIN(H88:K88)),(J88-MIN(H88:K88))/(MAX(H88:K88)-MIN(H88:K88))))</f>
        <v>0.836802610153868</v>
      </c>
      <c r="AE88" s="0" t="n">
        <f aca="false">IF(MAX(H88:K88)=MIN(H88:K88),0,IF($B$17="custo",(MAX(H88:K88)-K88)/(MAX(H88:K88)-MIN(H88:K88)),(K88-MIN(H88:K88))/(MAX(H88:K88)-MIN(H88:K88))))</f>
        <v>1</v>
      </c>
      <c r="AF88" s="0" t="n">
        <f aca="false">IF(MAX(L88:O88)=MIN(L88:O88),0,IF($C$17="custo",(MAX(L88:O88)-L88)/(MAX(L88:O88)-MIN(L88:O88)),(L88-MIN(L88:O88))/(MAX(L88:O88)-MIN(L88:O88))))</f>
        <v>0.411450520979533</v>
      </c>
      <c r="AG88" s="0" t="n">
        <f aca="false">IF(MAX(L88:O88)=MIN(L88:O88),0,IF($C$17="custo",(MAX(L88:O88)-M88)/(MAX(L88:O88)-MIN(L88:O88)),(M88-MIN(L88:O88))/(MAX(L88:O88)-MIN(L88:O88))))</f>
        <v>1</v>
      </c>
      <c r="AH88" s="0" t="n">
        <f aca="false">IF(MAX(L88:O88)=MIN(L88:O88),0,IF($C$17="custo",(MAX(L88:O88)-N88)/(MAX(L88:O88)-MIN(L88:O88)),(N88-MIN(L88:O88))/(MAX(L88:O88)-MIN(L88:O88))))</f>
        <v>0.527158209199093</v>
      </c>
      <c r="AI88" s="0" t="n">
        <f aca="false">IF(MAX(L88:O88)=MIN(L88:O88),0,IF($C$17="custo",(MAX(L88:O88)-O88)/(MAX(L88:O88)-MIN(L88:O88)),(O88-MIN(L88:O88))/(MAX(L88:O88)-MIN(L88:O88))))</f>
        <v>0</v>
      </c>
      <c r="AJ88" s="0" t="n">
        <f aca="false">IF(MAX(P88:S88)=MIN(P88:S88),0,IF($D$17="custo",(MAX(P88:S88)-P88)/(MAX(P88:S88)-MIN(P88:S88)),(P88-MIN(P88:S88))/(MAX(P88:S88)-MIN(P88:S88))))</f>
        <v>0.212736662435053</v>
      </c>
      <c r="AK88" s="0" t="n">
        <f aca="false">IF(MAX(P88:S88)=MIN(P88:S88),0,IF($D$17="custo",(MAX(P88:S88)-Q88)/(MAX(P88:S88)-MIN(P88:S88)),(Q88-MIN(P88:S88))/(MAX(P88:S88)-MIN(P88:S88))))</f>
        <v>0</v>
      </c>
      <c r="AL88" s="0" t="n">
        <f aca="false">IF(MAX(P88:S88)=MIN(P88:S88),0,IF($D$17="custo",(MAX(P88:S88)-R88)/(MAX(P88:S88)-MIN(P88:S88)),(R88-MIN(P88:S88))/(MAX(P88:S88)-MIN(P88:S88))))</f>
        <v>0.762974623055944</v>
      </c>
      <c r="AM88" s="0" t="n">
        <f aca="false">IF(MAX(P88:S88)=MIN(P88:S88),0,IF($D$17="custo",(MAX(P88:S88)-S88)/(MAX(P88:S88)-MIN(P88:S88)),(S88-MIN(P88:S88))/(MAX(P88:S88)-MIN(P88:S88))))</f>
        <v>1</v>
      </c>
      <c r="AN88" s="0" t="n">
        <f aca="false">IF(MAX(T88:W88)=MIN(T88:W88),0,IF($E$17="custo",(MAX(T88:W88)-T88)/(MAX(T88:W88)-MIN(T88:W88)),(T88-MIN(T88:W88))/(MAX(T88:W88)-MIN(T88:W88))))</f>
        <v>0</v>
      </c>
      <c r="AO88" s="0" t="n">
        <f aca="false">IF(MAX(T88:W88)=MIN(T88:W88),0,IF($E$17="custo",(MAX(T88:W88)-U88)/(MAX(T88:W88)-MIN(T88:W88)),(U88-MIN(T88:W88))/(MAX(T88:W88)-MIN(T88:W88))))</f>
        <v>0.758620689655172</v>
      </c>
      <c r="AP88" s="0" t="n">
        <f aca="false">IF(MAX(T88:W88)=MIN(T88:W88),0,IF($E$17="custo",(MAX(T88:W88)-V88)/(MAX(T88:W88)-MIN(T88:W88)),(V88-MIN(T88:W88))/(MAX(T88:W88)-MIN(T88:W88))))</f>
        <v>0.896551724137931</v>
      </c>
      <c r="AQ88" s="0" t="n">
        <f aca="false">IF(MAX(T88:W88)=MIN(T88:W88),0,IF($E$17="custo",(MAX(T88:W88)-W88)/(MAX(T88:W88)-MIN(T88:W88)),(W88-MIN(T88:W88))/(MAX(T88:W88)-MIN(T88:W88))))</f>
        <v>1</v>
      </c>
      <c r="AR88" s="0" t="n">
        <f aca="false">IF(MAX(X88:AA88)=MIN(X88:AA88),0,IF($F$17="custo",(MAX(X88:AA88)-X88)/(MAX(X88:AA88)-MIN(X88:AA88)),(X88-MIN(X88:AA88))/(MAX(X88:AA88)-MIN(X88:AA88))))</f>
        <v>0</v>
      </c>
      <c r="AS88" s="0" t="n">
        <f aca="false">IF(MAX(X88:AA88)=MIN(X88:AA88),0,IF($F$17="custo",(MAX(X88:AA88)-Y88)/(MAX(X88:AA88)-MIN(X88:AA88)),(Y88-MIN(X88:AA88))/(MAX(X88:AA88)-MIN(X88:AA88))))</f>
        <v>0.53125</v>
      </c>
      <c r="AT88" s="0" t="n">
        <f aca="false">IF(MAX(X88:AA88)=MIN(X88:AA88),0,IF($F$17="custo",(MAX(X88:AA88)-Z88)/(MAX(X88:AA88)-MIN(X88:AA88)),(Z88-MIN(X88:AA88))/(MAX(X88:AA88)-MIN(X88:AA88))))</f>
        <v>0.25</v>
      </c>
      <c r="AU88" s="0" t="n">
        <f aca="false">IF(MAX(X88:AA88)=MIN(X88:AA88),0,IF($F$17="custo",(MAX(X88:AA88)-AA88)/(MAX(X88:AA88)-MIN(X88:AA88)),(AA88-MIN(X88:AA88))/(MAX(X88:AA88)-MIN(X88:AA88))))</f>
        <v>1</v>
      </c>
      <c r="AV88" s="0" t="n">
        <f aca="false">STDEVP(AB88:AE88)</f>
        <v>0.447706764624345</v>
      </c>
      <c r="AW88" s="0" t="n">
        <f aca="false">STDEVP(AF88:AI88)</f>
        <v>0.356243019776924</v>
      </c>
      <c r="AX88" s="0" t="n">
        <f aca="false">STDEVP(AJ88:AM88)</f>
        <v>0.403586543404028</v>
      </c>
      <c r="AY88" s="0" t="n">
        <f aca="false">STDEVP(AN88:AQ88)</f>
        <v>0.392691102549323</v>
      </c>
      <c r="AZ88" s="0" t="n">
        <f aca="false">STDEVP(AR88:AU88)</f>
        <v>0.37131983244738</v>
      </c>
      <c r="BA88" s="0" t="n">
        <f aca="false">AV88*((1-IFERROR(CORREL(AB88:AE88,AF88:AI88),0))+(1-IFERROR(CORREL(AB88:AE88,AJ88:AM88),0))+(1-IFERROR(CORREL(AB88:AE88,AN88:AQ88),0))+(1-IFERROR(CORREL(AB88:AE88,AR88:AU88),0)))</f>
        <v>1.11144711785116</v>
      </c>
      <c r="BB88" s="0" t="n">
        <f aca="false">AW88*((1-IFERROR(CORREL(AF88:AI88,AB88:AE88),0))+(1-IFERROR(CORREL(AF88:AI88,AJ88:AM88),0))+(1-IFERROR(CORREL(AF88:AI88,AN88:AQ88),0))+(1-IFERROR(CORREL(AF88:AI88,AR88:AU88),0)))</f>
        <v>2.13830664542998</v>
      </c>
      <c r="BC88" s="0" t="n">
        <f aca="false">AX88*((1-IFERROR(CORREL(AJ88:AM88,AB88:AE88),0))+(1-IFERROR(CORREL(AJ88:AM88,AF88:AI88),0))+(1-IFERROR(CORREL(AJ88:AM88,AN88:AQ88),0))+(1-IFERROR(CORREL(AJ88:AM88,AR88:AU88),0)))</f>
        <v>1.09769396820553</v>
      </c>
      <c r="BD88" s="0" t="n">
        <f aca="false">AY88*((1-IFERROR(CORREL(AN88:AQ88,AB88:AE88),0))+(1-IFERROR(CORREL(AN88:AQ88,AF88:AI88),0))+(1-IFERROR(CORREL(AN88:AQ88,AJ88:AM88),0))+(1-IFERROR(CORREL(AN88:AQ88,AR88:AU88),0)))</f>
        <v>0.806436497219178</v>
      </c>
      <c r="BE88" s="0" t="n">
        <f aca="false">AZ88*((1-IFERROR(CORREL(AR88:AU88,AB88:AE88),0))+(1-IFERROR(CORREL(AR88:AU88,AF88:AI88),0))+(1-IFERROR(CORREL(AR88:AU88,AJ88:AM88),0))+(1-IFERROR(CORREL(AR88:AU88,AN88:AQ88),0)))</f>
        <v>0.947272432756557</v>
      </c>
      <c r="BF88" s="0" t="n">
        <f aca="false">IF(SUM(BA88:BE88)&gt;0,BA88/SUM(BA88:BE88),1/5)</f>
        <v>0.182169903105676</v>
      </c>
      <c r="BG88" s="0" t="n">
        <f aca="false">IF(SUM(BA88:BE88)&gt;0,BB88/SUM(BA88:BE88),1/5)</f>
        <v>0.350475617014798</v>
      </c>
      <c r="BH88" s="0" t="n">
        <f aca="false">IF(SUM(BA88:BE88)&gt;0,BC88/SUM(BA88:BE88),1/5)</f>
        <v>0.179915715841071</v>
      </c>
      <c r="BI88" s="0" t="n">
        <f aca="false">IF(SUM(BA88:BE88)&gt;0,BD88/SUM(BA88:BE88),1/5)</f>
        <v>0.13217764138282</v>
      </c>
      <c r="BJ88" s="0" t="n">
        <f aca="false">IF(SUM(BA88:BE88)&gt;0,BE88/SUM(BA88:BE88),1/5)</f>
        <v>0.155261122655635</v>
      </c>
      <c r="BK88" s="0" t="n">
        <f aca="false">BF88*AB88+BG88*AF88+BH88*AJ88+BI88*AN88+BJ88*AR88</f>
        <v>0.193983436403995</v>
      </c>
      <c r="BL88" s="0" t="n">
        <f aca="false">BF88*AC88+BG88*AG88+BH88*AK88+BI88*AO88+BJ88*AS88</f>
        <v>0.533230781888433</v>
      </c>
      <c r="BM88" s="0" t="n">
        <f aca="false">BF88*AD88+BG88*AH88+BH88*AL88+BI88*AP88+BJ88*AT88</f>
        <v>0.631786847457618</v>
      </c>
      <c r="BN88" s="0" t="n">
        <f aca="false">BF88*AE88+BG88*AI88+BH88*AM88+BI88*AQ88+BJ88*AU88</f>
        <v>0.649524382985202</v>
      </c>
      <c r="BO88" s="0" t="n">
        <f aca="false">RANK(BK88,$BK88:$BN88)</f>
        <v>4</v>
      </c>
      <c r="BP88" s="0" t="n">
        <f aca="false">RANK(BL88,$BK88:$BN88)</f>
        <v>3</v>
      </c>
      <c r="BQ88" s="0" t="n">
        <f aca="false">RANK(BM88,$BK88:$BN88)</f>
        <v>2</v>
      </c>
      <c r="BR88" s="0" t="n">
        <f aca="false">RANK(BN88,$BK88:$BN88)</f>
        <v>1</v>
      </c>
    </row>
    <row r="89" customFormat="false" ht="15" hidden="false" customHeight="false" outlineLevel="0" collapsed="false">
      <c r="A89" s="0" t="n">
        <v>66</v>
      </c>
      <c r="B89" s="0" t="n">
        <f aca="false">RANDBETWEEN(1,$B$5)</f>
        <v>2</v>
      </c>
      <c r="C89" s="0" t="n">
        <f aca="false">RANDBETWEEN(1,$B$5)</f>
        <v>6</v>
      </c>
      <c r="D89" s="0" t="n">
        <f aca="false">RANDBETWEEN(1,$B$5)</f>
        <v>6</v>
      </c>
      <c r="E89" s="0" t="n">
        <f aca="false">RANDBETWEEN(1,$B$5)</f>
        <v>3</v>
      </c>
      <c r="F89" s="0" t="n">
        <f aca="false">RANDBETWEEN(1,$B$5)</f>
        <v>2</v>
      </c>
      <c r="G89" s="0" t="n">
        <f aca="false">RANDBETWEEN(1,$B$5)</f>
        <v>6</v>
      </c>
      <c r="H89" s="0" t="n">
        <f aca="true">NORMINV(RAND(),$B$8,$B$13)</f>
        <v>41.940480890055</v>
      </c>
      <c r="I89" s="0" t="n">
        <f aca="true">NORMINV(RAND(),$C$8,$C$13)</f>
        <v>64.5352627193745</v>
      </c>
      <c r="J89" s="0" t="n">
        <f aca="true">NORMINV(RAND(),$D$8,$D$13)</f>
        <v>13.6175663843457</v>
      </c>
      <c r="K89" s="0" t="n">
        <f aca="true">NORMINV(RAND(),$E$8,$E$13)</f>
        <v>3.07786956792192</v>
      </c>
      <c r="L89" s="0" t="n">
        <f aca="true">NORMINV(RAND(),$B$9,$B$14)</f>
        <v>50.5148202618933</v>
      </c>
      <c r="M89" s="0" t="n">
        <f aca="true">NORMINV(RAND(),$C$9,$C$14)</f>
        <v>48.5282573673429</v>
      </c>
      <c r="N89" s="0" t="n">
        <f aca="true">NORMINV(RAND(),$D$9,$D$14)</f>
        <v>56.2668815187553</v>
      </c>
      <c r="O89" s="0" t="n">
        <f aca="true">NORMINV(RAND(),$E$9,$E$14)</f>
        <v>22.9917550696632</v>
      </c>
      <c r="P89" s="0" t="n">
        <f aca="true">NORMINV(RAND(),$B$10,$B$15)</f>
        <v>21.7562288712503</v>
      </c>
      <c r="Q89" s="0" t="n">
        <f aca="true">NORMINV(RAND(),$C$10,$C$15)</f>
        <v>33.452085064393</v>
      </c>
      <c r="R89" s="0" t="n">
        <f aca="true">NORMINV(RAND(),$D$10,$D$15)</f>
        <v>9.8985177106</v>
      </c>
      <c r="S89" s="0" t="n">
        <f aca="true">NORMINV(RAND(),$E$10,$E$15)</f>
        <v>4.21405710079697</v>
      </c>
      <c r="T89" s="0" t="n">
        <f aca="false">MEDIAN(INDEX(Avaliadores!$B$17:$B$22,$B89),INDEX(Avaliadores!$B$17:$B$22,$C89),INDEX(Avaliadores!$B$17:$B$22,$D89),INDEX(Avaliadores!$B$17:$B$22,$E89),INDEX(Avaliadores!$B$17:$B$22,$F89),INDEX(Avaliadores!$B$17:$B$22,$G89))</f>
        <v>2.41666666666667</v>
      </c>
      <c r="U89" s="0" t="n">
        <f aca="false">MEDIAN(INDEX(Avaliadores!$C$17:$C$22,$B89),INDEX(Avaliadores!$C$17:$C$22,$C89),INDEX(Avaliadores!$C$17:$C$22,$D89),INDEX(Avaliadores!$C$17:$C$22,$E89),INDEX(Avaliadores!$C$17:$C$22,$F89),INDEX(Avaliadores!$C$17:$C$22,$G89))</f>
        <v>5.54166666666667</v>
      </c>
      <c r="V89" s="0" t="n">
        <f aca="false">MEDIAN(INDEX(Avaliadores!$D$17:$D$22,$B89),INDEX(Avaliadores!$D$17:$D$22,$C89),INDEX(Avaliadores!$D$17:$D$22,$D89),INDEX(Avaliadores!$D$17:$D$22,$E89),INDEX(Avaliadores!$D$17:$D$22,$F89),INDEX(Avaliadores!$D$17:$D$22,$G89))</f>
        <v>5.41666666666667</v>
      </c>
      <c r="W89" s="0" t="n">
        <f aca="false">MEDIAN(INDEX(Avaliadores!$E$17:$E$22,$B89),INDEX(Avaliadores!$E$17:$E$22,$C89),INDEX(Avaliadores!$E$17:$E$22,$D89),INDEX(Avaliadores!$E$17:$E$22,$E89),INDEX(Avaliadores!$E$17:$E$22,$F89),INDEX(Avaliadores!$E$17:$E$22,$G89))</f>
        <v>6.04166666666667</v>
      </c>
      <c r="X89" s="0" t="n">
        <f aca="false">MEDIAN(INDEX(Avaliadores!$F$17:$F$22,$B89),INDEX(Avaliadores!$F$17:$F$22,$C89),INDEX(Avaliadores!$F$17:$F$22,$D89),INDEX(Avaliadores!$F$17:$F$22,$E89),INDEX(Avaliadores!$F$17:$F$22,$F89),INDEX(Avaliadores!$F$17:$F$22,$G89))</f>
        <v>2.91666666666667</v>
      </c>
      <c r="Y89" s="0" t="n">
        <f aca="false">MEDIAN(INDEX(Avaliadores!$G$17:$G$22,$B89),INDEX(Avaliadores!$G$17:$G$22,$C89),INDEX(Avaliadores!$G$17:$G$22,$D89),INDEX(Avaliadores!$G$17:$G$22,$E89),INDEX(Avaliadores!$G$17:$G$22,$F89),INDEX(Avaliadores!$G$17:$G$22,$G89))</f>
        <v>5.41666666666667</v>
      </c>
      <c r="Z89" s="0" t="n">
        <f aca="false">MEDIAN(INDEX(Avaliadores!$H$17:$H$22,$B89),INDEX(Avaliadores!$H$17:$H$22,$C89),INDEX(Avaliadores!$H$17:$H$22,$D89),INDEX(Avaliadores!$H$17:$H$22,$E89),INDEX(Avaliadores!$H$17:$H$22,$F89),INDEX(Avaliadores!$H$17:$H$22,$G89))</f>
        <v>4.04166666666667</v>
      </c>
      <c r="AA89" s="0" t="n">
        <f aca="false">MEDIAN(INDEX(Avaliadores!$I$17:$I$22,$B89),INDEX(Avaliadores!$I$17:$I$22,$C89),INDEX(Avaliadores!$I$17:$I$22,$D89),INDEX(Avaliadores!$I$17:$I$22,$E89),INDEX(Avaliadores!$I$17:$I$22,$F89),INDEX(Avaliadores!$I$17:$I$22,$G89))</f>
        <v>6.91666666666667</v>
      </c>
      <c r="AB89" s="0" t="n">
        <f aca="false">IF(MAX(H89:K89)=MIN(H89:K89),0,IF($B$17="custo",(MAX(H89:K89)-H89)/(MAX(H89:K89)-MIN(H89:K89)),(H89-MIN(H89:K89))/(MAX(H89:K89)-MIN(H89:K89))))</f>
        <v>0.367649531987764</v>
      </c>
      <c r="AC89" s="0" t="n">
        <f aca="false">IF(MAX(H89:K89)=MIN(H89:K89),0,IF($B$17="custo",(MAX(H89:K89)-I89)/(MAX(H89:K89)-MIN(H89:K89)),(I89-MIN(H89:K89))/(MAX(H89:K89)-MIN(H89:K89))))</f>
        <v>0</v>
      </c>
      <c r="AD89" s="0" t="n">
        <f aca="false">IF(MAX(H89:K89)=MIN(H89:K89),0,IF($B$17="custo",(MAX(H89:K89)-J89)/(MAX(H89:K89)-MIN(H89:K89)),(J89-MIN(H89:K89))/(MAX(H89:K89)-MIN(H89:K89))))</f>
        <v>0.828504004547504</v>
      </c>
      <c r="AE89" s="0" t="n">
        <f aca="false">IF(MAX(H89:K89)=MIN(H89:K89),0,IF($B$17="custo",(MAX(H89:K89)-K89)/(MAX(H89:K89)-MIN(H89:K89)),(K89-MIN(H89:K89))/(MAX(H89:K89)-MIN(H89:K89))))</f>
        <v>1</v>
      </c>
      <c r="AF89" s="0" t="n">
        <f aca="false">IF(MAX(L89:O89)=MIN(L89:O89),0,IF($C$17="custo",(MAX(L89:O89)-L89)/(MAX(L89:O89)-MIN(L89:O89)),(L89-MIN(L89:O89))/(MAX(L89:O89)-MIN(L89:O89))))</f>
        <v>0.827136306584376</v>
      </c>
      <c r="AG89" s="0" t="n">
        <f aca="false">IF(MAX(L89:O89)=MIN(L89:O89),0,IF($C$17="custo",(MAX(L89:O89)-M89)/(MAX(L89:O89)-MIN(L89:O89)),(M89-MIN(L89:O89))/(MAX(L89:O89)-MIN(L89:O89))))</f>
        <v>0.767435169232137</v>
      </c>
      <c r="AH89" s="0" t="n">
        <f aca="false">IF(MAX(L89:O89)=MIN(L89:O89),0,IF($C$17="custo",(MAX(L89:O89)-N89)/(MAX(L89:O89)-MIN(L89:O89)),(N89-MIN(L89:O89))/(MAX(L89:O89)-MIN(L89:O89))))</f>
        <v>1</v>
      </c>
      <c r="AI89" s="0" t="n">
        <f aca="false">IF(MAX(L89:O89)=MIN(L89:O89),0,IF($C$17="custo",(MAX(L89:O89)-O89)/(MAX(L89:O89)-MIN(L89:O89)),(O89-MIN(L89:O89))/(MAX(L89:O89)-MIN(L89:O89))))</f>
        <v>0</v>
      </c>
      <c r="AJ89" s="0" t="n">
        <f aca="false">IF(MAX(P89:S89)=MIN(P89:S89),0,IF($D$17="custo",(MAX(P89:S89)-P89)/(MAX(P89:S89)-MIN(P89:S89)),(P89-MIN(P89:S89))/(MAX(P89:S89)-MIN(P89:S89))))</f>
        <v>0.400022060574849</v>
      </c>
      <c r="AK89" s="0" t="n">
        <f aca="false">IF(MAX(P89:S89)=MIN(P89:S89),0,IF($D$17="custo",(MAX(P89:S89)-Q89)/(MAX(P89:S89)-MIN(P89:S89)),(Q89-MIN(P89:S89))/(MAX(P89:S89)-MIN(P89:S89))))</f>
        <v>0</v>
      </c>
      <c r="AL89" s="0" t="n">
        <f aca="false">IF(MAX(P89:S89)=MIN(P89:S89),0,IF($D$17="custo",(MAX(P89:S89)-R89)/(MAX(P89:S89)-MIN(P89:S89)),(R89-MIN(P89:S89))/(MAX(P89:S89)-MIN(P89:S89))))</f>
        <v>0.80557989010474</v>
      </c>
      <c r="AM89" s="0" t="n">
        <f aca="false">IF(MAX(P89:S89)=MIN(P89:S89),0,IF($D$17="custo",(MAX(P89:S89)-S89)/(MAX(P89:S89)-MIN(P89:S89)),(S89-MIN(P89:S89))/(MAX(P89:S89)-MIN(P89:S89))))</f>
        <v>1</v>
      </c>
      <c r="AN89" s="0" t="n">
        <f aca="false">IF(MAX(T89:W89)=MIN(T89:W89),0,IF($E$17="custo",(MAX(T89:W89)-T89)/(MAX(T89:W89)-MIN(T89:W89)),(T89-MIN(T89:W89))/(MAX(T89:W89)-MIN(T89:W89))))</f>
        <v>0</v>
      </c>
      <c r="AO89" s="0" t="n">
        <f aca="false">IF(MAX(T89:W89)=MIN(T89:W89),0,IF($E$17="custo",(MAX(T89:W89)-U89)/(MAX(T89:W89)-MIN(T89:W89)),(U89-MIN(T89:W89))/(MAX(T89:W89)-MIN(T89:W89))))</f>
        <v>0.862068965517241</v>
      </c>
      <c r="AP89" s="0" t="n">
        <f aca="false">IF(MAX(T89:W89)=MIN(T89:W89),0,IF($E$17="custo",(MAX(T89:W89)-V89)/(MAX(T89:W89)-MIN(T89:W89)),(V89-MIN(T89:W89))/(MAX(T89:W89)-MIN(T89:W89))))</f>
        <v>0.827586206896552</v>
      </c>
      <c r="AQ89" s="0" t="n">
        <f aca="false">IF(MAX(T89:W89)=MIN(T89:W89),0,IF($E$17="custo",(MAX(T89:W89)-W89)/(MAX(T89:W89)-MIN(T89:W89)),(W89-MIN(T89:W89))/(MAX(T89:W89)-MIN(T89:W89))))</f>
        <v>1</v>
      </c>
      <c r="AR89" s="0" t="n">
        <f aca="false">IF(MAX(X89:AA89)=MIN(X89:AA89),0,IF($F$17="custo",(MAX(X89:AA89)-X89)/(MAX(X89:AA89)-MIN(X89:AA89)),(X89-MIN(X89:AA89))/(MAX(X89:AA89)-MIN(X89:AA89))))</f>
        <v>0</v>
      </c>
      <c r="AS89" s="0" t="n">
        <f aca="false">IF(MAX(X89:AA89)=MIN(X89:AA89),0,IF($F$17="custo",(MAX(X89:AA89)-Y89)/(MAX(X89:AA89)-MIN(X89:AA89)),(Y89-MIN(X89:AA89))/(MAX(X89:AA89)-MIN(X89:AA89))))</f>
        <v>0.625</v>
      </c>
      <c r="AT89" s="0" t="n">
        <f aca="false">IF(MAX(X89:AA89)=MIN(X89:AA89),0,IF($F$17="custo",(MAX(X89:AA89)-Z89)/(MAX(X89:AA89)-MIN(X89:AA89)),(Z89-MIN(X89:AA89))/(MAX(X89:AA89)-MIN(X89:AA89))))</f>
        <v>0.28125</v>
      </c>
      <c r="AU89" s="0" t="n">
        <f aca="false">IF(MAX(X89:AA89)=MIN(X89:AA89),0,IF($F$17="custo",(MAX(X89:AA89)-AA89)/(MAX(X89:AA89)-MIN(X89:AA89)),(AA89-MIN(X89:AA89))/(MAX(X89:AA89)-MIN(X89:AA89))))</f>
        <v>1</v>
      </c>
      <c r="AV89" s="0" t="n">
        <f aca="false">STDEVP(AB89:AE89)</f>
        <v>0.392368600589096</v>
      </c>
      <c r="AW89" s="0" t="n">
        <f aca="false">STDEVP(AF89:AI89)</f>
        <v>0.384109659753641</v>
      </c>
      <c r="AX89" s="0" t="n">
        <f aca="false">STDEVP(AJ89:AM89)</f>
        <v>0.384969679675332</v>
      </c>
      <c r="AY89" s="0" t="n">
        <f aca="false">STDEVP(AN89:AQ89)</f>
        <v>0.393541800362529</v>
      </c>
      <c r="AZ89" s="0" t="n">
        <f aca="false">STDEVP(AR89:AU89)</f>
        <v>0.374592877960527</v>
      </c>
      <c r="BA89" s="0" t="n">
        <f aca="false">AV89*((1-IFERROR(CORREL(AB89:AE89,AF89:AI89),0))+(1-IFERROR(CORREL(AB89:AE89,AJ89:AM89),0))+(1-IFERROR(CORREL(AB89:AE89,AN89:AQ89),0))+(1-IFERROR(CORREL(AB89:AE89,AR89:AU89),0)))</f>
        <v>1.11039857891652</v>
      </c>
      <c r="BB89" s="0" t="n">
        <f aca="false">AW89*((1-IFERROR(CORREL(AF89:AI89,AB89:AE89),0))+(1-IFERROR(CORREL(AF89:AI89,AJ89:AM89),0))+(1-IFERROR(CORREL(AF89:AI89,AN89:AQ89),0))+(1-IFERROR(CORREL(AF89:AI89,AR89:AU89),0)))</f>
        <v>2.39316546507169</v>
      </c>
      <c r="BC89" s="0" t="n">
        <f aca="false">AX89*((1-IFERROR(CORREL(AJ89:AM89,AB89:AE89),0))+(1-IFERROR(CORREL(AJ89:AM89,AF89:AI89),0))+(1-IFERROR(CORREL(AJ89:AM89,AN89:AQ89),0))+(1-IFERROR(CORREL(AJ89:AM89,AR89:AU89),0)))</f>
        <v>1.11307105035146</v>
      </c>
      <c r="BD89" s="0" t="n">
        <f aca="false">AY89*((1-IFERROR(CORREL(AN89:AQ89,AB89:AE89),0))+(1-IFERROR(CORREL(AN89:AQ89,AF89:AI89),0))+(1-IFERROR(CORREL(AN89:AQ89,AJ89:AM89),0))+(1-IFERROR(CORREL(AN89:AQ89,AR89:AU89),0)))</f>
        <v>1.1612093216965</v>
      </c>
      <c r="BE89" s="0" t="n">
        <f aca="false">AZ89*((1-IFERROR(CORREL(AR89:AU89,AB89:AE89),0))+(1-IFERROR(CORREL(AR89:AU89,AF89:AI89),0))+(1-IFERROR(CORREL(AR89:AU89,AJ89:AM89),0))+(1-IFERROR(CORREL(AR89:AU89,AN89:AQ89),0)))</f>
        <v>1.26406025164469</v>
      </c>
      <c r="BF89" s="0" t="n">
        <f aca="false">IF(SUM(BA89:BE89)&gt;0,BA89/SUM(BA89:BE89),1/5)</f>
        <v>0.157684409448589</v>
      </c>
      <c r="BG89" s="0" t="n">
        <f aca="false">IF(SUM(BA89:BE89)&gt;0,BB89/SUM(BA89:BE89),1/5)</f>
        <v>0.339846331072221</v>
      </c>
      <c r="BH89" s="0" t="n">
        <f aca="false">IF(SUM(BA89:BE89)&gt;0,BC89/SUM(BA89:BE89),1/5)</f>
        <v>0.158063919192196</v>
      </c>
      <c r="BI89" s="0" t="n">
        <f aca="false">IF(SUM(BA89:BE89)&gt;0,BD89/SUM(BA89:BE89),1/5)</f>
        <v>0.16489989235809</v>
      </c>
      <c r="BJ89" s="0" t="n">
        <f aca="false">IF(SUM(BA89:BE89)&gt;0,BE89/SUM(BA89:BE89),1/5)</f>
        <v>0.179505447928903</v>
      </c>
      <c r="BK89" s="0" t="n">
        <f aca="false">BF89*AB89+BG89*AF89+BH89*AJ89+BI89*AN89+BJ89*AR89</f>
        <v>0.402300893082668</v>
      </c>
      <c r="BL89" s="0" t="n">
        <f aca="false">BF89*AC89+BG89*AG89+BH89*AK89+BI89*AO89+BJ89*AS89</f>
        <v>0.515156011173939</v>
      </c>
      <c r="BM89" s="0" t="n">
        <f aca="false">BF89*AD89+BG89*AH89+BH89*AL89+BI89*AP89+BJ89*AT89</f>
        <v>0.784776394071745</v>
      </c>
      <c r="BN89" s="0" t="n">
        <f aca="false">BF89*AE89+BG89*AI89+BH89*AM89+BI89*AQ89+BJ89*AU89</f>
        <v>0.660153668927779</v>
      </c>
      <c r="BO89" s="0" t="n">
        <f aca="false">RANK(BK89,$BK89:$BN89)</f>
        <v>4</v>
      </c>
      <c r="BP89" s="0" t="n">
        <f aca="false">RANK(BL89,$BK89:$BN89)</f>
        <v>3</v>
      </c>
      <c r="BQ89" s="0" t="n">
        <f aca="false">RANK(BM89,$BK89:$BN89)</f>
        <v>1</v>
      </c>
      <c r="BR89" s="0" t="n">
        <f aca="false">RANK(BN89,$BK89:$BN89)</f>
        <v>2</v>
      </c>
    </row>
    <row r="90" customFormat="false" ht="15" hidden="false" customHeight="false" outlineLevel="0" collapsed="false">
      <c r="A90" s="0" t="n">
        <v>67</v>
      </c>
      <c r="B90" s="0" t="n">
        <f aca="false">RANDBETWEEN(1,$B$5)</f>
        <v>5</v>
      </c>
      <c r="C90" s="0" t="n">
        <f aca="false">RANDBETWEEN(1,$B$5)</f>
        <v>1</v>
      </c>
      <c r="D90" s="0" t="n">
        <f aca="false">RANDBETWEEN(1,$B$5)</f>
        <v>3</v>
      </c>
      <c r="E90" s="0" t="n">
        <f aca="false">RANDBETWEEN(1,$B$5)</f>
        <v>4</v>
      </c>
      <c r="F90" s="0" t="n">
        <f aca="false">RANDBETWEEN(1,$B$5)</f>
        <v>1</v>
      </c>
      <c r="G90" s="0" t="n">
        <f aca="false">RANDBETWEEN(1,$B$5)</f>
        <v>4</v>
      </c>
      <c r="H90" s="0" t="n">
        <f aca="true">NORMINV(RAND(),$B$8,$B$13)</f>
        <v>47.4281637768273</v>
      </c>
      <c r="I90" s="0" t="n">
        <f aca="true">NORMINV(RAND(),$C$8,$C$13)</f>
        <v>63.8097318704147</v>
      </c>
      <c r="J90" s="0" t="n">
        <f aca="true">NORMINV(RAND(),$D$8,$D$13)</f>
        <v>14.8921911620478</v>
      </c>
      <c r="K90" s="0" t="n">
        <f aca="true">NORMINV(RAND(),$E$8,$E$13)</f>
        <v>3.39452137374115</v>
      </c>
      <c r="L90" s="0" t="n">
        <f aca="true">NORMINV(RAND(),$B$9,$B$14)</f>
        <v>46.8679269725585</v>
      </c>
      <c r="M90" s="0" t="n">
        <f aca="true">NORMINV(RAND(),$C$9,$C$14)</f>
        <v>56.4012088513519</v>
      </c>
      <c r="N90" s="0" t="n">
        <f aca="true">NORMINV(RAND(),$D$9,$D$14)</f>
        <v>39.6526015129542</v>
      </c>
      <c r="O90" s="0" t="n">
        <f aca="true">NORMINV(RAND(),$E$9,$E$14)</f>
        <v>23.7053355248699</v>
      </c>
      <c r="P90" s="0" t="n">
        <f aca="true">NORMINV(RAND(),$B$10,$B$15)</f>
        <v>23.702811463215</v>
      </c>
      <c r="Q90" s="0" t="n">
        <f aca="true">NORMINV(RAND(),$C$10,$C$15)</f>
        <v>29.8599644539225</v>
      </c>
      <c r="R90" s="0" t="n">
        <f aca="true">NORMINV(RAND(),$D$10,$D$15)</f>
        <v>10.4150565372774</v>
      </c>
      <c r="S90" s="0" t="n">
        <f aca="true">NORMINV(RAND(),$E$10,$E$15)</f>
        <v>4.07563892594909</v>
      </c>
      <c r="T90" s="0" t="n">
        <f aca="false">MEDIAN(INDEX(Avaliadores!$B$17:$B$22,$B90),INDEX(Avaliadores!$B$17:$B$22,$C90),INDEX(Avaliadores!$B$17:$B$22,$D90),INDEX(Avaliadores!$B$17:$B$22,$E90),INDEX(Avaliadores!$B$17:$B$22,$F90),INDEX(Avaliadores!$B$17:$B$22,$G90))</f>
        <v>2.66666666666667</v>
      </c>
      <c r="U90" s="0" t="n">
        <f aca="false">MEDIAN(INDEX(Avaliadores!$C$17:$C$22,$B90),INDEX(Avaliadores!$C$17:$C$22,$C90),INDEX(Avaliadores!$C$17:$C$22,$D90),INDEX(Avaliadores!$C$17:$C$22,$E90),INDEX(Avaliadores!$C$17:$C$22,$F90),INDEX(Avaliadores!$C$17:$C$22,$G90))</f>
        <v>5.16666666666667</v>
      </c>
      <c r="V90" s="0" t="n">
        <f aca="false">MEDIAN(INDEX(Avaliadores!$D$17:$D$22,$B90),INDEX(Avaliadores!$D$17:$D$22,$C90),INDEX(Avaliadores!$D$17:$D$22,$D90),INDEX(Avaliadores!$D$17:$D$22,$E90),INDEX(Avaliadores!$D$17:$D$22,$F90),INDEX(Avaliadores!$D$17:$D$22,$G90))</f>
        <v>5.66666666666667</v>
      </c>
      <c r="W90" s="0" t="n">
        <f aca="false">MEDIAN(INDEX(Avaliadores!$E$17:$E$22,$B90),INDEX(Avaliadores!$E$17:$E$22,$C90),INDEX(Avaliadores!$E$17:$E$22,$D90),INDEX(Avaliadores!$E$17:$E$22,$E90),INDEX(Avaliadores!$E$17:$E$22,$F90),INDEX(Avaliadores!$E$17:$E$22,$G90))</f>
        <v>6.79166666666667</v>
      </c>
      <c r="X90" s="0" t="n">
        <f aca="false">MEDIAN(INDEX(Avaliadores!$F$17:$F$22,$B90),INDEX(Avaliadores!$F$17:$F$22,$C90),INDEX(Avaliadores!$F$17:$F$22,$D90),INDEX(Avaliadores!$F$17:$F$22,$E90),INDEX(Avaliadores!$F$17:$F$22,$F90),INDEX(Avaliadores!$F$17:$F$22,$G90))</f>
        <v>2.66666666666667</v>
      </c>
      <c r="Y90" s="0" t="n">
        <f aca="false">MEDIAN(INDEX(Avaliadores!$G$17:$G$22,$B90),INDEX(Avaliadores!$G$17:$G$22,$C90),INDEX(Avaliadores!$G$17:$G$22,$D90),INDEX(Avaliadores!$G$17:$G$22,$E90),INDEX(Avaliadores!$G$17:$G$22,$F90),INDEX(Avaliadores!$G$17:$G$22,$G90))</f>
        <v>4.79166666666667</v>
      </c>
      <c r="Z90" s="0" t="n">
        <f aca="false">MEDIAN(INDEX(Avaliadores!$H$17:$H$22,$B90),INDEX(Avaliadores!$H$17:$H$22,$C90),INDEX(Avaliadores!$H$17:$H$22,$D90),INDEX(Avaliadores!$H$17:$H$22,$E90),INDEX(Avaliadores!$H$17:$H$22,$F90),INDEX(Avaliadores!$H$17:$H$22,$G90))</f>
        <v>3.66666666666667</v>
      </c>
      <c r="AA90" s="0" t="n">
        <f aca="false">MEDIAN(INDEX(Avaliadores!$I$17:$I$22,$B90),INDEX(Avaliadores!$I$17:$I$22,$C90),INDEX(Avaliadores!$I$17:$I$22,$D90),INDEX(Avaliadores!$I$17:$I$22,$E90),INDEX(Avaliadores!$I$17:$I$22,$F90),INDEX(Avaliadores!$I$17:$I$22,$G90))</f>
        <v>6.66666666666667</v>
      </c>
      <c r="AB90" s="0" t="n">
        <f aca="false">IF(MAX(H90:K90)=MIN(H90:K90),0,IF($B$17="custo",(MAX(H90:K90)-H90)/(MAX(H90:K90)-MIN(H90:K90)),(H90-MIN(H90:K90))/(MAX(H90:K90)-MIN(H90:K90))))</f>
        <v>0.271149731316245</v>
      </c>
      <c r="AC90" s="0" t="n">
        <f aca="false">IF(MAX(H90:K90)=MIN(H90:K90),0,IF($B$17="custo",(MAX(H90:K90)-I90)/(MAX(H90:K90)-MIN(H90:K90)),(I90-MIN(H90:K90))/(MAX(H90:K90)-MIN(H90:K90))))</f>
        <v>0</v>
      </c>
      <c r="AD90" s="0" t="n">
        <f aca="false">IF(MAX(H90:K90)=MIN(H90:K90),0,IF($B$17="custo",(MAX(H90:K90)-J90)/(MAX(H90:K90)-MIN(H90:K90)),(J90-MIN(H90:K90))/(MAX(H90:K90)-MIN(H90:K90))))</f>
        <v>0.809689154539324</v>
      </c>
      <c r="AE90" s="0" t="n">
        <f aca="false">IF(MAX(H90:K90)=MIN(H90:K90),0,IF($B$17="custo",(MAX(H90:K90)-K90)/(MAX(H90:K90)-MIN(H90:K90)),(K90-MIN(H90:K90))/(MAX(H90:K90)-MIN(H90:K90))))</f>
        <v>1</v>
      </c>
      <c r="AF90" s="0" t="n">
        <f aca="false">IF(MAX(L90:O90)=MIN(L90:O90),0,IF($C$17="custo",(MAX(L90:O90)-L90)/(MAX(L90:O90)-MIN(L90:O90)),(L90-MIN(L90:O90))/(MAX(L90:O90)-MIN(L90:O90))))</f>
        <v>0.708425531760549</v>
      </c>
      <c r="AG90" s="0" t="n">
        <f aca="false">IF(MAX(L90:O90)=MIN(L90:O90),0,IF($C$17="custo",(MAX(L90:O90)-M90)/(MAX(L90:O90)-MIN(L90:O90)),(M90-MIN(L90:O90))/(MAX(L90:O90)-MIN(L90:O90))))</f>
        <v>1</v>
      </c>
      <c r="AH90" s="0" t="n">
        <f aca="false">IF(MAX(L90:O90)=MIN(L90:O90),0,IF($C$17="custo",(MAX(L90:O90)-N90)/(MAX(L90:O90)-MIN(L90:O90)),(N90-MIN(L90:O90))/(MAX(L90:O90)-MIN(L90:O90))))</f>
        <v>0.487745527664733</v>
      </c>
      <c r="AI90" s="0" t="n">
        <f aca="false">IF(MAX(L90:O90)=MIN(L90:O90),0,IF($C$17="custo",(MAX(L90:O90)-O90)/(MAX(L90:O90)-MIN(L90:O90)),(O90-MIN(L90:O90))/(MAX(L90:O90)-MIN(L90:O90))))</f>
        <v>0</v>
      </c>
      <c r="AJ90" s="0" t="n">
        <f aca="false">IF(MAX(P90:S90)=MIN(P90:S90),0,IF($D$17="custo",(MAX(P90:S90)-P90)/(MAX(P90:S90)-MIN(P90:S90)),(P90-MIN(P90:S90))/(MAX(P90:S90)-MIN(P90:S90))))</f>
        <v>0.238794417330311</v>
      </c>
      <c r="AK90" s="0" t="n">
        <f aca="false">IF(MAX(P90:S90)=MIN(P90:S90),0,IF($D$17="custo",(MAX(P90:S90)-Q90)/(MAX(P90:S90)-MIN(P90:S90)),(Q90-MIN(P90:S90))/(MAX(P90:S90)-MIN(P90:S90))))</f>
        <v>0</v>
      </c>
      <c r="AL90" s="0" t="n">
        <f aca="false">IF(MAX(P90:S90)=MIN(P90:S90),0,IF($D$17="custo",(MAX(P90:S90)-R90)/(MAX(P90:S90)-MIN(P90:S90)),(R90-MIN(P90:S90))/(MAX(P90:S90)-MIN(P90:S90))))</f>
        <v>0.754136767919304</v>
      </c>
      <c r="AM90" s="0" t="n">
        <f aca="false">IF(MAX(P90:S90)=MIN(P90:S90),0,IF($D$17="custo",(MAX(P90:S90)-S90)/(MAX(P90:S90)-MIN(P90:S90)),(S90-MIN(P90:S90))/(MAX(P90:S90)-MIN(P90:S90))))</f>
        <v>1</v>
      </c>
      <c r="AN90" s="0" t="n">
        <f aca="false">IF(MAX(T90:W90)=MIN(T90:W90),0,IF($E$17="custo",(MAX(T90:W90)-T90)/(MAX(T90:W90)-MIN(T90:W90)),(T90-MIN(T90:W90))/(MAX(T90:W90)-MIN(T90:W90))))</f>
        <v>0</v>
      </c>
      <c r="AO90" s="0" t="n">
        <f aca="false">IF(MAX(T90:W90)=MIN(T90:W90),0,IF($E$17="custo",(MAX(T90:W90)-U90)/(MAX(T90:W90)-MIN(T90:W90)),(U90-MIN(T90:W90))/(MAX(T90:W90)-MIN(T90:W90))))</f>
        <v>0.606060606060606</v>
      </c>
      <c r="AP90" s="0" t="n">
        <f aca="false">IF(MAX(T90:W90)=MIN(T90:W90),0,IF($E$17="custo",(MAX(T90:W90)-V90)/(MAX(T90:W90)-MIN(T90:W90)),(V90-MIN(T90:W90))/(MAX(T90:W90)-MIN(T90:W90))))</f>
        <v>0.727272727272727</v>
      </c>
      <c r="AQ90" s="0" t="n">
        <f aca="false">IF(MAX(T90:W90)=MIN(T90:W90),0,IF($E$17="custo",(MAX(T90:W90)-W90)/(MAX(T90:W90)-MIN(T90:W90)),(W90-MIN(T90:W90))/(MAX(T90:W90)-MIN(T90:W90))))</f>
        <v>1</v>
      </c>
      <c r="AR90" s="0" t="n">
        <f aca="false">IF(MAX(X90:AA90)=MIN(X90:AA90),0,IF($F$17="custo",(MAX(X90:AA90)-X90)/(MAX(X90:AA90)-MIN(X90:AA90)),(X90-MIN(X90:AA90))/(MAX(X90:AA90)-MIN(X90:AA90))))</f>
        <v>0</v>
      </c>
      <c r="AS90" s="0" t="n">
        <f aca="false">IF(MAX(X90:AA90)=MIN(X90:AA90),0,IF($F$17="custo",(MAX(X90:AA90)-Y90)/(MAX(X90:AA90)-MIN(X90:AA90)),(Y90-MIN(X90:AA90))/(MAX(X90:AA90)-MIN(X90:AA90))))</f>
        <v>0.53125</v>
      </c>
      <c r="AT90" s="0" t="n">
        <f aca="false">IF(MAX(X90:AA90)=MIN(X90:AA90),0,IF($F$17="custo",(MAX(X90:AA90)-Z90)/(MAX(X90:AA90)-MIN(X90:AA90)),(Z90-MIN(X90:AA90))/(MAX(X90:AA90)-MIN(X90:AA90))))</f>
        <v>0.25</v>
      </c>
      <c r="AU90" s="0" t="n">
        <f aca="false">IF(MAX(X90:AA90)=MIN(X90:AA90),0,IF($F$17="custo",(MAX(X90:AA90)-AA90)/(MAX(X90:AA90)-MIN(X90:AA90)),(AA90-MIN(X90:AA90))/(MAX(X90:AA90)-MIN(X90:AA90))))</f>
        <v>1</v>
      </c>
      <c r="AV90" s="0" t="n">
        <f aca="false">STDEVP(AB90:AE90)</f>
        <v>0.402071537959763</v>
      </c>
      <c r="AW90" s="0" t="n">
        <f aca="false">STDEVP(AF90:AI90)</f>
        <v>0.365366460982284</v>
      </c>
      <c r="AX90" s="0" t="n">
        <f aca="false">STDEVP(AJ90:AM90)</f>
        <v>0.397744063812016</v>
      </c>
      <c r="AY90" s="0" t="n">
        <f aca="false">STDEVP(AN90:AQ90)</f>
        <v>0.365760839532525</v>
      </c>
      <c r="AZ90" s="0" t="n">
        <f aca="false">STDEVP(AR90:AU90)</f>
        <v>0.37131983244738</v>
      </c>
      <c r="BA90" s="0" t="n">
        <f aca="false">AV90*((1-IFERROR(CORREL(AB90:AE90,AF90:AI90),0))+(1-IFERROR(CORREL(AB90:AE90,AJ90:AM90),0))+(1-IFERROR(CORREL(AB90:AE90,AN90:AQ90),0))+(1-IFERROR(CORREL(AB90:AE90,AR90:AU90),0)))</f>
        <v>1.14491983548698</v>
      </c>
      <c r="BB90" s="0" t="n">
        <f aca="false">AW90*((1-IFERROR(CORREL(AF90:AI90,AB90:AE90),0))+(1-IFERROR(CORREL(AF90:AI90,AJ90:AM90),0))+(1-IFERROR(CORREL(AF90:AI90,AN90:AQ90),0))+(1-IFERROR(CORREL(AF90:AI90,AR90:AU90),0)))</f>
        <v>2.59468391566573</v>
      </c>
      <c r="BC90" s="0" t="n">
        <f aca="false">AX90*((1-IFERROR(CORREL(AJ90:AM90,AB90:AE90),0))+(1-IFERROR(CORREL(AJ90:AM90,AF90:AI90),0))+(1-IFERROR(CORREL(AJ90:AM90,AN90:AQ90),0))+(1-IFERROR(CORREL(AJ90:AM90,AR90:AU90),0)))</f>
        <v>1.10868801523932</v>
      </c>
      <c r="BD90" s="0" t="n">
        <f aca="false">AY90*((1-IFERROR(CORREL(AN90:AQ90,AB90:AE90),0))+(1-IFERROR(CORREL(AN90:AQ90,AF90:AI90),0))+(1-IFERROR(CORREL(AN90:AQ90,AJ90:AM90),0))+(1-IFERROR(CORREL(AN90:AQ90,AR90:AU90),0)))</f>
        <v>0.893568058616658</v>
      </c>
      <c r="BE90" s="0" t="n">
        <f aca="false">AZ90*((1-IFERROR(CORREL(AR90:AU90,AB90:AE90),0))+(1-IFERROR(CORREL(AR90:AU90,AF90:AI90),0))+(1-IFERROR(CORREL(AR90:AU90,AJ90:AM90),0))+(1-IFERROR(CORREL(AR90:AU90,AN90:AQ90),0)))</f>
        <v>1.02916235746693</v>
      </c>
      <c r="BF90" s="0" t="n">
        <f aca="false">IF(SUM(BA90:BE90)&gt;0,BA90/SUM(BA90:BE90),1/5)</f>
        <v>0.169091136409241</v>
      </c>
      <c r="BG90" s="0" t="n">
        <f aca="false">IF(SUM(BA90:BE90)&gt;0,BB90/SUM(BA90:BE90),1/5)</f>
        <v>0.383204167072609</v>
      </c>
      <c r="BH90" s="0" t="n">
        <f aca="false">IF(SUM(BA90:BE90)&gt;0,BC90/SUM(BA90:BE90),1/5)</f>
        <v>0.163740124513071</v>
      </c>
      <c r="BI90" s="0" t="n">
        <f aca="false">IF(SUM(BA90:BE90)&gt;0,BD90/SUM(BA90:BE90),1/5)</f>
        <v>0.131969447822714</v>
      </c>
      <c r="BJ90" s="0" t="n">
        <f aca="false">IF(SUM(BA90:BE90)&gt;0,BE90/SUM(BA90:BE90),1/5)</f>
        <v>0.151995124182365</v>
      </c>
      <c r="BK90" s="0" t="n">
        <f aca="false">BF90*AB90+BG90*AF90+BH90*AJ90+BI90*AN90+BJ90*AR90</f>
        <v>0.356420859663287</v>
      </c>
      <c r="BL90" s="0" t="n">
        <f aca="false">BF90*AC90+BG90*AG90+BH90*AK90+BI90*AO90+BJ90*AS90</f>
        <v>0.543933060323408</v>
      </c>
      <c r="BM90" s="0" t="n">
        <f aca="false">BF90*AD90+BG90*AH90+BH90*AL90+BI90*AP90+BJ90*AT90</f>
        <v>0.58127638751073</v>
      </c>
      <c r="BN90" s="0" t="n">
        <f aca="false">BF90*AE90+BG90*AI90+BH90*AM90+BI90*AQ90+BJ90*AU90</f>
        <v>0.616795832927391</v>
      </c>
      <c r="BO90" s="0" t="n">
        <f aca="false">RANK(BK90,$BK90:$BN90)</f>
        <v>4</v>
      </c>
      <c r="BP90" s="0" t="n">
        <f aca="false">RANK(BL90,$BK90:$BN90)</f>
        <v>3</v>
      </c>
      <c r="BQ90" s="0" t="n">
        <f aca="false">RANK(BM90,$BK90:$BN90)</f>
        <v>2</v>
      </c>
      <c r="BR90" s="0" t="n">
        <f aca="false">RANK(BN90,$BK90:$BN90)</f>
        <v>1</v>
      </c>
    </row>
    <row r="91" customFormat="false" ht="15" hidden="false" customHeight="false" outlineLevel="0" collapsed="false">
      <c r="A91" s="0" t="n">
        <v>68</v>
      </c>
      <c r="B91" s="0" t="n">
        <f aca="false">RANDBETWEEN(1,$B$5)</f>
        <v>4</v>
      </c>
      <c r="C91" s="0" t="n">
        <f aca="false">RANDBETWEEN(1,$B$5)</f>
        <v>3</v>
      </c>
      <c r="D91" s="0" t="n">
        <f aca="false">RANDBETWEEN(1,$B$5)</f>
        <v>4</v>
      </c>
      <c r="E91" s="0" t="n">
        <f aca="false">RANDBETWEEN(1,$B$5)</f>
        <v>1</v>
      </c>
      <c r="F91" s="0" t="n">
        <f aca="false">RANDBETWEEN(1,$B$5)</f>
        <v>1</v>
      </c>
      <c r="G91" s="0" t="n">
        <f aca="false">RANDBETWEEN(1,$B$5)</f>
        <v>5</v>
      </c>
      <c r="H91" s="0" t="n">
        <f aca="true">NORMINV(RAND(),$B$8,$B$13)</f>
        <v>46.8002864575392</v>
      </c>
      <c r="I91" s="0" t="n">
        <f aca="true">NORMINV(RAND(),$C$8,$C$13)</f>
        <v>59.4162527407069</v>
      </c>
      <c r="J91" s="0" t="n">
        <f aca="true">NORMINV(RAND(),$D$8,$D$13)</f>
        <v>14.1892379390651</v>
      </c>
      <c r="K91" s="0" t="n">
        <f aca="true">NORMINV(RAND(),$E$8,$E$13)</f>
        <v>2.9983432219825</v>
      </c>
      <c r="L91" s="0" t="n">
        <f aca="true">NORMINV(RAND(),$B$9,$B$14)</f>
        <v>51.9399053039644</v>
      </c>
      <c r="M91" s="0" t="n">
        <f aca="true">NORMINV(RAND(),$C$9,$C$14)</f>
        <v>50.7024584135102</v>
      </c>
      <c r="N91" s="0" t="n">
        <f aca="true">NORMINV(RAND(),$D$9,$D$14)</f>
        <v>51.3819134036855</v>
      </c>
      <c r="O91" s="0" t="n">
        <f aca="true">NORMINV(RAND(),$E$9,$E$14)</f>
        <v>25.6580026866715</v>
      </c>
      <c r="P91" s="0" t="n">
        <f aca="true">NORMINV(RAND(),$B$10,$B$15)</f>
        <v>24.94282839956</v>
      </c>
      <c r="Q91" s="0" t="n">
        <f aca="true">NORMINV(RAND(),$C$10,$C$15)</f>
        <v>31.6354614426606</v>
      </c>
      <c r="R91" s="0" t="n">
        <f aca="true">NORMINV(RAND(),$D$10,$D$15)</f>
        <v>10.3722495426896</v>
      </c>
      <c r="S91" s="0" t="n">
        <f aca="true">NORMINV(RAND(),$E$10,$E$15)</f>
        <v>4.12744970317466</v>
      </c>
      <c r="T91" s="0" t="n">
        <f aca="false">MEDIAN(INDEX(Avaliadores!$B$17:$B$22,$B91),INDEX(Avaliadores!$B$17:$B$22,$C91),INDEX(Avaliadores!$B$17:$B$22,$D91),INDEX(Avaliadores!$B$17:$B$22,$E91),INDEX(Avaliadores!$B$17:$B$22,$F91),INDEX(Avaliadores!$B$17:$B$22,$G91))</f>
        <v>2.66666666666667</v>
      </c>
      <c r="U91" s="0" t="n">
        <f aca="false">MEDIAN(INDEX(Avaliadores!$C$17:$C$22,$B91),INDEX(Avaliadores!$C$17:$C$22,$C91),INDEX(Avaliadores!$C$17:$C$22,$D91),INDEX(Avaliadores!$C$17:$C$22,$E91),INDEX(Avaliadores!$C$17:$C$22,$F91),INDEX(Avaliadores!$C$17:$C$22,$G91))</f>
        <v>5.16666666666667</v>
      </c>
      <c r="V91" s="0" t="n">
        <f aca="false">MEDIAN(INDEX(Avaliadores!$D$17:$D$22,$B91),INDEX(Avaliadores!$D$17:$D$22,$C91),INDEX(Avaliadores!$D$17:$D$22,$D91),INDEX(Avaliadores!$D$17:$D$22,$E91),INDEX(Avaliadores!$D$17:$D$22,$F91),INDEX(Avaliadores!$D$17:$D$22,$G91))</f>
        <v>5.66666666666667</v>
      </c>
      <c r="W91" s="0" t="n">
        <f aca="false">MEDIAN(INDEX(Avaliadores!$E$17:$E$22,$B91),INDEX(Avaliadores!$E$17:$E$22,$C91),INDEX(Avaliadores!$E$17:$E$22,$D91),INDEX(Avaliadores!$E$17:$E$22,$E91),INDEX(Avaliadores!$E$17:$E$22,$F91),INDEX(Avaliadores!$E$17:$E$22,$G91))</f>
        <v>6.79166666666667</v>
      </c>
      <c r="X91" s="0" t="n">
        <f aca="false">MEDIAN(INDEX(Avaliadores!$F$17:$F$22,$B91),INDEX(Avaliadores!$F$17:$F$22,$C91),INDEX(Avaliadores!$F$17:$F$22,$D91),INDEX(Avaliadores!$F$17:$F$22,$E91),INDEX(Avaliadores!$F$17:$F$22,$F91),INDEX(Avaliadores!$F$17:$F$22,$G91))</f>
        <v>2.66666666666667</v>
      </c>
      <c r="Y91" s="0" t="n">
        <f aca="false">MEDIAN(INDEX(Avaliadores!$G$17:$G$22,$B91),INDEX(Avaliadores!$G$17:$G$22,$C91),INDEX(Avaliadores!$G$17:$G$22,$D91),INDEX(Avaliadores!$G$17:$G$22,$E91),INDEX(Avaliadores!$G$17:$G$22,$F91),INDEX(Avaliadores!$G$17:$G$22,$G91))</f>
        <v>4.79166666666667</v>
      </c>
      <c r="Z91" s="0" t="n">
        <f aca="false">MEDIAN(INDEX(Avaliadores!$H$17:$H$22,$B91),INDEX(Avaliadores!$H$17:$H$22,$C91),INDEX(Avaliadores!$H$17:$H$22,$D91),INDEX(Avaliadores!$H$17:$H$22,$E91),INDEX(Avaliadores!$H$17:$H$22,$F91),INDEX(Avaliadores!$H$17:$H$22,$G91))</f>
        <v>3.66666666666667</v>
      </c>
      <c r="AA91" s="0" t="n">
        <f aca="false">MEDIAN(INDEX(Avaliadores!$I$17:$I$22,$B91),INDEX(Avaliadores!$I$17:$I$22,$C91),INDEX(Avaliadores!$I$17:$I$22,$D91),INDEX(Avaliadores!$I$17:$I$22,$E91),INDEX(Avaliadores!$I$17:$I$22,$F91),INDEX(Avaliadores!$I$17:$I$22,$G91))</f>
        <v>6.66666666666667</v>
      </c>
      <c r="AB91" s="0" t="n">
        <f aca="false">IF(MAX(H91:K91)=MIN(H91:K91),0,IF($B$17="custo",(MAX(H91:K91)-H91)/(MAX(H91:K91)-MIN(H91:K91)),(H91-MIN(H91:K91))/(MAX(H91:K91)-MIN(H91:K91))))</f>
        <v>0.223616337272841</v>
      </c>
      <c r="AC91" s="0" t="n">
        <f aca="false">IF(MAX(H91:K91)=MIN(H91:K91),0,IF($B$17="custo",(MAX(H91:K91)-I91)/(MAX(H91:K91)-MIN(H91:K91)),(I91-MIN(H91:K91))/(MAX(H91:K91)-MIN(H91:K91))))</f>
        <v>0</v>
      </c>
      <c r="AD91" s="0" t="n">
        <f aca="false">IF(MAX(H91:K91)=MIN(H91:K91),0,IF($B$17="custo",(MAX(H91:K91)-J91)/(MAX(H91:K91)-MIN(H91:K91)),(J91-MIN(H91:K91))/(MAX(H91:K91)-MIN(H91:K91))))</f>
        <v>0.801642868150433</v>
      </c>
      <c r="AE91" s="0" t="n">
        <f aca="false">IF(MAX(H91:K91)=MIN(H91:K91),0,IF($B$17="custo",(MAX(H91:K91)-K91)/(MAX(H91:K91)-MIN(H91:K91)),(K91-MIN(H91:K91))/(MAX(H91:K91)-MIN(H91:K91))))</f>
        <v>1</v>
      </c>
      <c r="AF91" s="0" t="n">
        <f aca="false">IF(MAX(L91:O91)=MIN(L91:O91),0,IF($C$17="custo",(MAX(L91:O91)-L91)/(MAX(L91:O91)-MIN(L91:O91)),(L91-MIN(L91:O91))/(MAX(L91:O91)-MIN(L91:O91))))</f>
        <v>1</v>
      </c>
      <c r="AG91" s="0" t="n">
        <f aca="false">IF(MAX(L91:O91)=MIN(L91:O91),0,IF($C$17="custo",(MAX(L91:O91)-M91)/(MAX(L91:O91)-MIN(L91:O91)),(M91-MIN(L91:O91))/(MAX(L91:O91)-MIN(L91:O91))))</f>
        <v>0.952916388570743</v>
      </c>
      <c r="AH91" s="0" t="n">
        <f aca="false">IF(MAX(L91:O91)=MIN(L91:O91),0,IF($C$17="custo",(MAX(L91:O91)-N91)/(MAX(L91:O91)-MIN(L91:O91)),(N91-MIN(L91:O91))/(MAX(L91:O91)-MIN(L91:O91))))</f>
        <v>0.978768968578713</v>
      </c>
      <c r="AI91" s="0" t="n">
        <f aca="false">IF(MAX(L91:O91)=MIN(L91:O91),0,IF($C$17="custo",(MAX(L91:O91)-O91)/(MAX(L91:O91)-MIN(L91:O91)),(O91-MIN(L91:O91))/(MAX(L91:O91)-MIN(L91:O91))))</f>
        <v>0</v>
      </c>
      <c r="AJ91" s="0" t="n">
        <f aca="false">IF(MAX(P91:S91)=MIN(P91:S91),0,IF($D$17="custo",(MAX(P91:S91)-P91)/(MAX(P91:S91)-MIN(P91:S91)),(P91-MIN(P91:S91))/(MAX(P91:S91)-MIN(P91:S91))))</f>
        <v>0.243297592951575</v>
      </c>
      <c r="AK91" s="0" t="n">
        <f aca="false">IF(MAX(P91:S91)=MIN(P91:S91),0,IF($D$17="custo",(MAX(P91:S91)-Q91)/(MAX(P91:S91)-MIN(P91:S91)),(Q91-MIN(P91:S91))/(MAX(P91:S91)-MIN(P91:S91))))</f>
        <v>0</v>
      </c>
      <c r="AL91" s="0" t="n">
        <f aca="false">IF(MAX(P91:S91)=MIN(P91:S91),0,IF($D$17="custo",(MAX(P91:S91)-R91)/(MAX(P91:S91)-MIN(P91:S91)),(R91-MIN(P91:S91))/(MAX(P91:S91)-MIN(P91:S91))))</f>
        <v>0.772982507836038</v>
      </c>
      <c r="AM91" s="0" t="n">
        <f aca="false">IF(MAX(P91:S91)=MIN(P91:S91),0,IF($D$17="custo",(MAX(P91:S91)-S91)/(MAX(P91:S91)-MIN(P91:S91)),(S91-MIN(P91:S91))/(MAX(P91:S91)-MIN(P91:S91))))</f>
        <v>1</v>
      </c>
      <c r="AN91" s="0" t="n">
        <f aca="false">IF(MAX(T91:W91)=MIN(T91:W91),0,IF($E$17="custo",(MAX(T91:W91)-T91)/(MAX(T91:W91)-MIN(T91:W91)),(T91-MIN(T91:W91))/(MAX(T91:W91)-MIN(T91:W91))))</f>
        <v>0</v>
      </c>
      <c r="AO91" s="0" t="n">
        <f aca="false">IF(MAX(T91:W91)=MIN(T91:W91),0,IF($E$17="custo",(MAX(T91:W91)-U91)/(MAX(T91:W91)-MIN(T91:W91)),(U91-MIN(T91:W91))/(MAX(T91:W91)-MIN(T91:W91))))</f>
        <v>0.606060606060606</v>
      </c>
      <c r="AP91" s="0" t="n">
        <f aca="false">IF(MAX(T91:W91)=MIN(T91:W91),0,IF($E$17="custo",(MAX(T91:W91)-V91)/(MAX(T91:W91)-MIN(T91:W91)),(V91-MIN(T91:W91))/(MAX(T91:W91)-MIN(T91:W91))))</f>
        <v>0.727272727272727</v>
      </c>
      <c r="AQ91" s="0" t="n">
        <f aca="false">IF(MAX(T91:W91)=MIN(T91:W91),0,IF($E$17="custo",(MAX(T91:W91)-W91)/(MAX(T91:W91)-MIN(T91:W91)),(W91-MIN(T91:W91))/(MAX(T91:W91)-MIN(T91:W91))))</f>
        <v>1</v>
      </c>
      <c r="AR91" s="0" t="n">
        <f aca="false">IF(MAX(X91:AA91)=MIN(X91:AA91),0,IF($F$17="custo",(MAX(X91:AA91)-X91)/(MAX(X91:AA91)-MIN(X91:AA91)),(X91-MIN(X91:AA91))/(MAX(X91:AA91)-MIN(X91:AA91))))</f>
        <v>0</v>
      </c>
      <c r="AS91" s="0" t="n">
        <f aca="false">IF(MAX(X91:AA91)=MIN(X91:AA91),0,IF($F$17="custo",(MAX(X91:AA91)-Y91)/(MAX(X91:AA91)-MIN(X91:AA91)),(Y91-MIN(X91:AA91))/(MAX(X91:AA91)-MIN(X91:AA91))))</f>
        <v>0.53125</v>
      </c>
      <c r="AT91" s="0" t="n">
        <f aca="false">IF(MAX(X91:AA91)=MIN(X91:AA91),0,IF($F$17="custo",(MAX(X91:AA91)-Z91)/(MAX(X91:AA91)-MIN(X91:AA91)),(Z91-MIN(X91:AA91))/(MAX(X91:AA91)-MIN(X91:AA91))))</f>
        <v>0.25</v>
      </c>
      <c r="AU91" s="0" t="n">
        <f aca="false">IF(MAX(X91:AA91)=MIN(X91:AA91),0,IF($F$17="custo",(MAX(X91:AA91)-AA91)/(MAX(X91:AA91)-MIN(X91:AA91)),(AA91-MIN(X91:AA91))/(MAX(X91:AA91)-MIN(X91:AA91))))</f>
        <v>1</v>
      </c>
      <c r="AV91" s="0" t="n">
        <f aca="false">STDEVP(AB91:AE91)</f>
        <v>0.408416711847056</v>
      </c>
      <c r="AW91" s="0" t="n">
        <f aca="false">STDEVP(AF91:AI91)</f>
        <v>0.423480689975414</v>
      </c>
      <c r="AX91" s="0" t="n">
        <f aca="false">STDEVP(AJ91:AM91)</f>
        <v>0.400109146030334</v>
      </c>
      <c r="AY91" s="0" t="n">
        <f aca="false">STDEVP(AN91:AQ91)</f>
        <v>0.365760839532525</v>
      </c>
      <c r="AZ91" s="0" t="n">
        <f aca="false">STDEVP(AR91:AU91)</f>
        <v>0.37131983244738</v>
      </c>
      <c r="BA91" s="0" t="n">
        <f aca="false">AV91*((1-IFERROR(CORREL(AB91:AE91,AF91:AI91),0))+(1-IFERROR(CORREL(AB91:AE91,AJ91:AM91),0))+(1-IFERROR(CORREL(AB91:AE91,AN91:AQ91),0))+(1-IFERROR(CORREL(AB91:AE91,AR91:AU91),0)))</f>
        <v>1.03110647129782</v>
      </c>
      <c r="BB91" s="0" t="n">
        <f aca="false">AW91*((1-IFERROR(CORREL(AF91:AI91,AB91:AE91),0))+(1-IFERROR(CORREL(AF91:AI91,AJ91:AM91),0))+(1-IFERROR(CORREL(AF91:AI91,AN91:AQ91),0))+(1-IFERROR(CORREL(AF91:AI91,AR91:AU91),0)))</f>
        <v>2.94497635395259</v>
      </c>
      <c r="BC91" s="0" t="n">
        <f aca="false">AX91*((1-IFERROR(CORREL(AJ91:AM91,AB91:AE91),0))+(1-IFERROR(CORREL(AJ91:AM91,AF91:AI91),0))+(1-IFERROR(CORREL(AJ91:AM91,AN91:AQ91),0))+(1-IFERROR(CORREL(AJ91:AM91,AR91:AU91),0)))</f>
        <v>1.02003332373164</v>
      </c>
      <c r="BD91" s="0" t="n">
        <f aca="false">AY91*((1-IFERROR(CORREL(AN91:AQ91,AB91:AE91),0))+(1-IFERROR(CORREL(AN91:AQ91,AF91:AI91),0))+(1-IFERROR(CORREL(AN91:AQ91,AJ91:AM91),0))+(1-IFERROR(CORREL(AN91:AQ91,AR91:AU91),0)))</f>
        <v>0.911546677668696</v>
      </c>
      <c r="BE91" s="0" t="n">
        <f aca="false">AZ91*((1-IFERROR(CORREL(AR91:AU91,AB91:AE91),0))+(1-IFERROR(CORREL(AR91:AU91,AF91:AI91),0))+(1-IFERROR(CORREL(AR91:AU91,AJ91:AM91),0))+(1-IFERROR(CORREL(AR91:AU91,AN91:AQ91),0)))</f>
        <v>1.12773729849472</v>
      </c>
      <c r="BF91" s="0" t="n">
        <f aca="false">IF(SUM(BA91:BE91)&gt;0,BA91/SUM(BA91:BE91),1/5)</f>
        <v>0.146559748266841</v>
      </c>
      <c r="BG91" s="0" t="n">
        <f aca="false">IF(SUM(BA91:BE91)&gt;0,BB91/SUM(BA91:BE91),1/5)</f>
        <v>0.41859401051361</v>
      </c>
      <c r="BH91" s="0" t="n">
        <f aca="false">IF(SUM(BA91:BE91)&gt;0,BC91/SUM(BA91:BE91),1/5)</f>
        <v>0.144985829602768</v>
      </c>
      <c r="BI91" s="0" t="n">
        <f aca="false">IF(SUM(BA91:BE91)&gt;0,BD91/SUM(BA91:BE91),1/5)</f>
        <v>0.129565719284495</v>
      </c>
      <c r="BJ91" s="0" t="n">
        <f aca="false">IF(SUM(BA91:BE91)&gt;0,BE91/SUM(BA91:BE91),1/5)</f>
        <v>0.160294692332286</v>
      </c>
      <c r="BK91" s="0" t="n">
        <f aca="false">BF91*AB91+BG91*AF91+BH91*AJ91+BI91*AN91+BJ91*AR91</f>
        <v>0.486641867967111</v>
      </c>
      <c r="BL91" s="0" t="n">
        <f aca="false">BF91*AC91+BG91*AG91+BH91*AK91+BI91*AO91+BJ91*AS91</f>
        <v>0.562566326431739</v>
      </c>
      <c r="BM91" s="0" t="n">
        <f aca="false">BF91*AD91+BG91*AH91+BH91*AL91+BI91*AP91+BJ91*AT91</f>
        <v>0.773570202154864</v>
      </c>
      <c r="BN91" s="0" t="n">
        <f aca="false">BF91*AE91+BG91*AI91+BH91*AM91+BI91*AQ91+BJ91*AU91</f>
        <v>0.58140598948639</v>
      </c>
      <c r="BO91" s="0" t="n">
        <f aca="false">RANK(BK91,$BK91:$BN91)</f>
        <v>4</v>
      </c>
      <c r="BP91" s="0" t="n">
        <f aca="false">RANK(BL91,$BK91:$BN91)</f>
        <v>3</v>
      </c>
      <c r="BQ91" s="0" t="n">
        <f aca="false">RANK(BM91,$BK91:$BN91)</f>
        <v>1</v>
      </c>
      <c r="BR91" s="0" t="n">
        <f aca="false">RANK(BN91,$BK91:$BN91)</f>
        <v>2</v>
      </c>
    </row>
    <row r="92" customFormat="false" ht="15" hidden="false" customHeight="false" outlineLevel="0" collapsed="false">
      <c r="A92" s="0" t="n">
        <v>69</v>
      </c>
      <c r="B92" s="0" t="n">
        <f aca="false">RANDBETWEEN(1,$B$5)</f>
        <v>4</v>
      </c>
      <c r="C92" s="0" t="n">
        <f aca="false">RANDBETWEEN(1,$B$5)</f>
        <v>2</v>
      </c>
      <c r="D92" s="0" t="n">
        <f aca="false">RANDBETWEEN(1,$B$5)</f>
        <v>4</v>
      </c>
      <c r="E92" s="0" t="n">
        <f aca="false">RANDBETWEEN(1,$B$5)</f>
        <v>6</v>
      </c>
      <c r="F92" s="0" t="n">
        <f aca="false">RANDBETWEEN(1,$B$5)</f>
        <v>2</v>
      </c>
      <c r="G92" s="0" t="n">
        <f aca="false">RANDBETWEEN(1,$B$5)</f>
        <v>3</v>
      </c>
      <c r="H92" s="0" t="n">
        <f aca="true">NORMINV(RAND(),$B$8,$B$13)</f>
        <v>47.8649224537073</v>
      </c>
      <c r="I92" s="0" t="n">
        <f aca="true">NORMINV(RAND(),$C$8,$C$13)</f>
        <v>57.4929932621256</v>
      </c>
      <c r="J92" s="0" t="n">
        <f aca="true">NORMINV(RAND(),$D$8,$D$13)</f>
        <v>13.9544453950418</v>
      </c>
      <c r="K92" s="0" t="n">
        <f aca="true">NORMINV(RAND(),$E$8,$E$13)</f>
        <v>3.10117030750977</v>
      </c>
      <c r="L92" s="0" t="n">
        <f aca="true">NORMINV(RAND(),$B$9,$B$14)</f>
        <v>45.5227392832718</v>
      </c>
      <c r="M92" s="0" t="n">
        <f aca="true">NORMINV(RAND(),$C$9,$C$14)</f>
        <v>60.830738733842</v>
      </c>
      <c r="N92" s="0" t="n">
        <f aca="true">NORMINV(RAND(),$D$9,$D$14)</f>
        <v>36.8236443277757</v>
      </c>
      <c r="O92" s="0" t="n">
        <f aca="true">NORMINV(RAND(),$E$9,$E$14)</f>
        <v>25.904226014228</v>
      </c>
      <c r="P92" s="0" t="n">
        <f aca="true">NORMINV(RAND(),$B$10,$B$15)</f>
        <v>22.9803207985696</v>
      </c>
      <c r="Q92" s="0" t="n">
        <f aca="true">NORMINV(RAND(),$C$10,$C$15)</f>
        <v>29.8213906829022</v>
      </c>
      <c r="R92" s="0" t="n">
        <f aca="true">NORMINV(RAND(),$D$10,$D$15)</f>
        <v>10.5394387938869</v>
      </c>
      <c r="S92" s="0" t="n">
        <f aca="true">NORMINV(RAND(),$E$10,$E$15)</f>
        <v>3.72268466092855</v>
      </c>
      <c r="T92" s="0" t="n">
        <f aca="false">MEDIAN(INDEX(Avaliadores!$B$17:$B$22,$B92),INDEX(Avaliadores!$B$17:$B$22,$C92),INDEX(Avaliadores!$B$17:$B$22,$D92),INDEX(Avaliadores!$B$17:$B$22,$E92),INDEX(Avaliadores!$B$17:$B$22,$F92),INDEX(Avaliadores!$B$17:$B$22,$G92))</f>
        <v>3.04166666666667</v>
      </c>
      <c r="U92" s="0" t="n">
        <f aca="false">MEDIAN(INDEX(Avaliadores!$C$17:$C$22,$B92),INDEX(Avaliadores!$C$17:$C$22,$C92),INDEX(Avaliadores!$C$17:$C$22,$D92),INDEX(Avaliadores!$C$17:$C$22,$E92),INDEX(Avaliadores!$C$17:$C$22,$F92),INDEX(Avaliadores!$C$17:$C$22,$G92))</f>
        <v>5.29166666666667</v>
      </c>
      <c r="V92" s="0" t="n">
        <f aca="false">MEDIAN(INDEX(Avaliadores!$D$17:$D$22,$B92),INDEX(Avaliadores!$D$17:$D$22,$C92),INDEX(Avaliadores!$D$17:$D$22,$D92),INDEX(Avaliadores!$D$17:$D$22,$E92),INDEX(Avaliadores!$D$17:$D$22,$F92),INDEX(Avaliadores!$D$17:$D$22,$G92))</f>
        <v>5.66666666666667</v>
      </c>
      <c r="W92" s="0" t="n">
        <f aca="false">MEDIAN(INDEX(Avaliadores!$E$17:$E$22,$B92),INDEX(Avaliadores!$E$17:$E$22,$C92),INDEX(Avaliadores!$E$17:$E$22,$D92),INDEX(Avaliadores!$E$17:$E$22,$E92),INDEX(Avaliadores!$E$17:$E$22,$F92),INDEX(Avaliadores!$E$17:$E$22,$G92))</f>
        <v>6.04166666666667</v>
      </c>
      <c r="X92" s="0" t="n">
        <f aca="false">MEDIAN(INDEX(Avaliadores!$F$17:$F$22,$B92),INDEX(Avaliadores!$F$17:$F$22,$C92),INDEX(Avaliadores!$F$17:$F$22,$D92),INDEX(Avaliadores!$F$17:$F$22,$E92),INDEX(Avaliadores!$F$17:$F$22,$F92),INDEX(Avaliadores!$F$17:$F$22,$G92))</f>
        <v>2.91666666666667</v>
      </c>
      <c r="Y92" s="0" t="n">
        <f aca="false">MEDIAN(INDEX(Avaliadores!$G$17:$G$22,$B92),INDEX(Avaliadores!$G$17:$G$22,$C92),INDEX(Avaliadores!$G$17:$G$22,$D92),INDEX(Avaliadores!$G$17:$G$22,$E92),INDEX(Avaliadores!$G$17:$G$22,$F92),INDEX(Avaliadores!$G$17:$G$22,$G92))</f>
        <v>5.41666666666667</v>
      </c>
      <c r="Z92" s="0" t="n">
        <f aca="false">MEDIAN(INDEX(Avaliadores!$H$17:$H$22,$B92),INDEX(Avaliadores!$H$17:$H$22,$C92),INDEX(Avaliadores!$H$17:$H$22,$D92),INDEX(Avaliadores!$H$17:$H$22,$E92),INDEX(Avaliadores!$H$17:$H$22,$F92),INDEX(Avaliadores!$H$17:$H$22,$G92))</f>
        <v>3.91666666666667</v>
      </c>
      <c r="AA92" s="0" t="n">
        <f aca="false">MEDIAN(INDEX(Avaliadores!$I$17:$I$22,$B92),INDEX(Avaliadores!$I$17:$I$22,$C92),INDEX(Avaliadores!$I$17:$I$22,$D92),INDEX(Avaliadores!$I$17:$I$22,$E92),INDEX(Avaliadores!$I$17:$I$22,$F92),INDEX(Avaliadores!$I$17:$I$22,$G92))</f>
        <v>6.04166666666667</v>
      </c>
      <c r="AB92" s="0" t="n">
        <f aca="false">IF(MAX(H92:K92)=MIN(H92:K92),0,IF($B$17="custo",(MAX(H92:K92)-H92)/(MAX(H92:K92)-MIN(H92:K92)),(H92-MIN(H92:K92))/(MAX(H92:K92)-MIN(H92:K92))))</f>
        <v>0.177013203187763</v>
      </c>
      <c r="AC92" s="0" t="n">
        <f aca="false">IF(MAX(H92:K92)=MIN(H92:K92),0,IF($B$17="custo",(MAX(H92:K92)-I92)/(MAX(H92:K92)-MIN(H92:K92)),(I92-MIN(H92:K92))/(MAX(H92:K92)-MIN(H92:K92))))</f>
        <v>0</v>
      </c>
      <c r="AD92" s="0" t="n">
        <f aca="false">IF(MAX(H92:K92)=MIN(H92:K92),0,IF($B$17="custo",(MAX(H92:K92)-J92)/(MAX(H92:K92)-MIN(H92:K92)),(J92-MIN(H92:K92))/(MAX(H92:K92)-MIN(H92:K92))))</f>
        <v>0.800461273442005</v>
      </c>
      <c r="AE92" s="0" t="n">
        <f aca="false">IF(MAX(H92:K92)=MIN(H92:K92),0,IF($B$17="custo",(MAX(H92:K92)-K92)/(MAX(H92:K92)-MIN(H92:K92)),(K92-MIN(H92:K92))/(MAX(H92:K92)-MIN(H92:K92))))</f>
        <v>1</v>
      </c>
      <c r="AF92" s="0" t="n">
        <f aca="false">IF(MAX(L92:O92)=MIN(L92:O92),0,IF($C$17="custo",(MAX(L92:O92)-L92)/(MAX(L92:O92)-MIN(L92:O92)),(L92-MIN(L92:O92))/(MAX(L92:O92)-MIN(L92:O92))))</f>
        <v>0.56170833391066</v>
      </c>
      <c r="AG92" s="0" t="n">
        <f aca="false">IF(MAX(L92:O92)=MIN(L92:O92),0,IF($C$17="custo",(MAX(L92:O92)-M92)/(MAX(L92:O92)-MIN(L92:O92)),(M92-MIN(L92:O92))/(MAX(L92:O92)-MIN(L92:O92))))</f>
        <v>1</v>
      </c>
      <c r="AH92" s="0" t="n">
        <f aca="false">IF(MAX(L92:O92)=MIN(L92:O92),0,IF($C$17="custo",(MAX(L92:O92)-N92)/(MAX(L92:O92)-MIN(L92:O92)),(N92-MIN(L92:O92))/(MAX(L92:O92)-MIN(L92:O92))))</f>
        <v>0.312639810370064</v>
      </c>
      <c r="AI92" s="0" t="n">
        <f aca="false">IF(MAX(L92:O92)=MIN(L92:O92),0,IF($C$17="custo",(MAX(L92:O92)-O92)/(MAX(L92:O92)-MIN(L92:O92)),(O92-MIN(L92:O92))/(MAX(L92:O92)-MIN(L92:O92))))</f>
        <v>0</v>
      </c>
      <c r="AJ92" s="0" t="n">
        <f aca="false">IF(MAX(P92:S92)=MIN(P92:S92),0,IF($D$17="custo",(MAX(P92:S92)-P92)/(MAX(P92:S92)-MIN(P92:S92)),(P92-MIN(P92:S92))/(MAX(P92:S92)-MIN(P92:S92))))</f>
        <v>0.262122952707801</v>
      </c>
      <c r="AK92" s="0" t="n">
        <f aca="false">IF(MAX(P92:S92)=MIN(P92:S92),0,IF($D$17="custo",(MAX(P92:S92)-Q92)/(MAX(P92:S92)-MIN(P92:S92)),(Q92-MIN(P92:S92))/(MAX(P92:S92)-MIN(P92:S92))))</f>
        <v>0</v>
      </c>
      <c r="AL92" s="0" t="n">
        <f aca="false">IF(MAX(P92:S92)=MIN(P92:S92),0,IF($D$17="custo",(MAX(P92:S92)-R92)/(MAX(P92:S92)-MIN(P92:S92)),(R92-MIN(P92:S92))/(MAX(P92:S92)-MIN(P92:S92))))</f>
        <v>0.738808731466648</v>
      </c>
      <c r="AM92" s="0" t="n">
        <f aca="false">IF(MAX(P92:S92)=MIN(P92:S92),0,IF($D$17="custo",(MAX(P92:S92)-S92)/(MAX(P92:S92)-MIN(P92:S92)),(S92-MIN(P92:S92))/(MAX(P92:S92)-MIN(P92:S92))))</f>
        <v>1</v>
      </c>
      <c r="AN92" s="0" t="n">
        <f aca="false">IF(MAX(T92:W92)=MIN(T92:W92),0,IF($E$17="custo",(MAX(T92:W92)-T92)/(MAX(T92:W92)-MIN(T92:W92)),(T92-MIN(T92:W92))/(MAX(T92:W92)-MIN(T92:W92))))</f>
        <v>0</v>
      </c>
      <c r="AO92" s="0" t="n">
        <f aca="false">IF(MAX(T92:W92)=MIN(T92:W92),0,IF($E$17="custo",(MAX(T92:W92)-U92)/(MAX(T92:W92)-MIN(T92:W92)),(U92-MIN(T92:W92))/(MAX(T92:W92)-MIN(T92:W92))))</f>
        <v>0.75</v>
      </c>
      <c r="AP92" s="0" t="n">
        <f aca="false">IF(MAX(T92:W92)=MIN(T92:W92),0,IF($E$17="custo",(MAX(T92:W92)-V92)/(MAX(T92:W92)-MIN(T92:W92)),(V92-MIN(T92:W92))/(MAX(T92:W92)-MIN(T92:W92))))</f>
        <v>0.875</v>
      </c>
      <c r="AQ92" s="0" t="n">
        <f aca="false">IF(MAX(T92:W92)=MIN(T92:W92),0,IF($E$17="custo",(MAX(T92:W92)-W92)/(MAX(T92:W92)-MIN(T92:W92)),(W92-MIN(T92:W92))/(MAX(T92:W92)-MIN(T92:W92))))</f>
        <v>1</v>
      </c>
      <c r="AR92" s="0" t="n">
        <f aca="false">IF(MAX(X92:AA92)=MIN(X92:AA92),0,IF($F$17="custo",(MAX(X92:AA92)-X92)/(MAX(X92:AA92)-MIN(X92:AA92)),(X92-MIN(X92:AA92))/(MAX(X92:AA92)-MIN(X92:AA92))))</f>
        <v>0</v>
      </c>
      <c r="AS92" s="0" t="n">
        <f aca="false">IF(MAX(X92:AA92)=MIN(X92:AA92),0,IF($F$17="custo",(MAX(X92:AA92)-Y92)/(MAX(X92:AA92)-MIN(X92:AA92)),(Y92-MIN(X92:AA92))/(MAX(X92:AA92)-MIN(X92:AA92))))</f>
        <v>0.8</v>
      </c>
      <c r="AT92" s="0" t="n">
        <f aca="false">IF(MAX(X92:AA92)=MIN(X92:AA92),0,IF($F$17="custo",(MAX(X92:AA92)-Z92)/(MAX(X92:AA92)-MIN(X92:AA92)),(Z92-MIN(X92:AA92))/(MAX(X92:AA92)-MIN(X92:AA92))))</f>
        <v>0.32</v>
      </c>
      <c r="AU92" s="0" t="n">
        <f aca="false">IF(MAX(X92:AA92)=MIN(X92:AA92),0,IF($F$17="custo",(MAX(X92:AA92)-AA92)/(MAX(X92:AA92)-MIN(X92:AA92)),(AA92-MIN(X92:AA92))/(MAX(X92:AA92)-MIN(X92:AA92))))</f>
        <v>1</v>
      </c>
      <c r="AV92" s="0" t="n">
        <f aca="false">STDEVP(AB92:AE92)</f>
        <v>0.416674512645255</v>
      </c>
      <c r="AW92" s="0" t="n">
        <f aca="false">STDEVP(AF92:AI92)</f>
        <v>0.365706392451913</v>
      </c>
      <c r="AX92" s="0" t="n">
        <f aca="false">STDEVP(AJ92:AM92)</f>
        <v>0.391667870409456</v>
      </c>
      <c r="AY92" s="0" t="n">
        <f aca="false">STDEVP(AN92:AQ92)</f>
        <v>0.389059362437148</v>
      </c>
      <c r="AZ92" s="0" t="n">
        <f aca="false">STDEVP(AR92:AU92)</f>
        <v>0.393319208785943</v>
      </c>
      <c r="BA92" s="0" t="n">
        <f aca="false">AV92*((1-IFERROR(CORREL(AB92:AE92,AF92:AI92),0))+(1-IFERROR(CORREL(AB92:AE92,AJ92:AM92),0))+(1-IFERROR(CORREL(AB92:AE92,AN92:AQ92),0))+(1-IFERROR(CORREL(AB92:AE92,AR92:AU92),0)))</f>
        <v>1.25608355578426</v>
      </c>
      <c r="BB92" s="0" t="n">
        <f aca="false">AW92*((1-IFERROR(CORREL(AF92:AI92,AB92:AE92),0))+(1-IFERROR(CORREL(AF92:AI92,AJ92:AM92),0))+(1-IFERROR(CORREL(AF92:AI92,AN92:AQ92),0))+(1-IFERROR(CORREL(AF92:AI92,AR92:AU92),0)))</f>
        <v>2.35805781694413</v>
      </c>
      <c r="BC92" s="0" t="n">
        <f aca="false">AX92*((1-IFERROR(CORREL(AJ92:AM92,AB92:AE92),0))+(1-IFERROR(CORREL(AJ92:AM92,AF92:AI92),0))+(1-IFERROR(CORREL(AJ92:AM92,AN92:AQ92),0))+(1-IFERROR(CORREL(AJ92:AM92,AR92:AU92),0)))</f>
        <v>1.23391024930334</v>
      </c>
      <c r="BD92" s="0" t="n">
        <f aca="false">AY92*((1-IFERROR(CORREL(AN92:AQ92,AB92:AE92),0))+(1-IFERROR(CORREL(AN92:AQ92,AF92:AI92),0))+(1-IFERROR(CORREL(AN92:AQ92,AJ92:AM92),0))+(1-IFERROR(CORREL(AN92:AQ92,AR92:AU92),0)))</f>
        <v>0.932351793602457</v>
      </c>
      <c r="BE92" s="0" t="n">
        <f aca="false">AZ92*((1-IFERROR(CORREL(AR92:AU92,AB92:AE92),0))+(1-IFERROR(CORREL(AR92:AU92,AF92:AI92),0))+(1-IFERROR(CORREL(AR92:AU92,AJ92:AM92),0))+(1-IFERROR(CORREL(AR92:AU92,AN92:AQ92),0)))</f>
        <v>1.0858980761931</v>
      </c>
      <c r="BF92" s="0" t="n">
        <f aca="false">IF(SUM(BA92:BE92)&gt;0,BA92/SUM(BA92:BE92),1/5)</f>
        <v>0.182934518281688</v>
      </c>
      <c r="BG92" s="0" t="n">
        <f aca="false">IF(SUM(BA92:BE92)&gt;0,BB92/SUM(BA92:BE92),1/5)</f>
        <v>0.343424741798892</v>
      </c>
      <c r="BH92" s="0" t="n">
        <f aca="false">IF(SUM(BA92:BE92)&gt;0,BC92/SUM(BA92:BE92),1/5)</f>
        <v>0.179705224242195</v>
      </c>
      <c r="BI92" s="0" t="n">
        <f aca="false">IF(SUM(BA92:BE92)&gt;0,BD92/SUM(BA92:BE92),1/5)</f>
        <v>0.135786608658563</v>
      </c>
      <c r="BJ92" s="0" t="n">
        <f aca="false">IF(SUM(BA92:BE92)&gt;0,BE92/SUM(BA92:BE92),1/5)</f>
        <v>0.158148907018663</v>
      </c>
      <c r="BK92" s="0" t="n">
        <f aca="false">BF92*AB92+BG92*AF92+BH92*AJ92+BI92*AN92+BJ92*AR92</f>
        <v>0.272391228589588</v>
      </c>
      <c r="BL92" s="0" t="n">
        <f aca="false">BF92*AC92+BG92*AG92+BH92*AK92+BI92*AO92+BJ92*AS92</f>
        <v>0.571783823907744</v>
      </c>
      <c r="BM92" s="0" t="n">
        <f aca="false">BF92*AD92+BG92*AH92+BH92*AL92+BI92*AP92+BJ92*AT92</f>
        <v>0.555988965195173</v>
      </c>
      <c r="BN92" s="0" t="n">
        <f aca="false">BF92*AE92+BG92*AI92+BH92*AM92+BI92*AQ92+BJ92*AU92</f>
        <v>0.656575258201109</v>
      </c>
      <c r="BO92" s="0" t="n">
        <f aca="false">RANK(BK92,$BK92:$BN92)</f>
        <v>4</v>
      </c>
      <c r="BP92" s="0" t="n">
        <f aca="false">RANK(BL92,$BK92:$BN92)</f>
        <v>2</v>
      </c>
      <c r="BQ92" s="0" t="n">
        <f aca="false">RANK(BM92,$BK92:$BN92)</f>
        <v>3</v>
      </c>
      <c r="BR92" s="0" t="n">
        <f aca="false">RANK(BN92,$BK92:$BN92)</f>
        <v>1</v>
      </c>
    </row>
    <row r="93" customFormat="false" ht="15" hidden="false" customHeight="false" outlineLevel="0" collapsed="false">
      <c r="A93" s="0" t="n">
        <v>70</v>
      </c>
      <c r="B93" s="0" t="n">
        <f aca="false">RANDBETWEEN(1,$B$5)</f>
        <v>1</v>
      </c>
      <c r="C93" s="0" t="n">
        <f aca="false">RANDBETWEEN(1,$B$5)</f>
        <v>1</v>
      </c>
      <c r="D93" s="0" t="n">
        <f aca="false">RANDBETWEEN(1,$B$5)</f>
        <v>2</v>
      </c>
      <c r="E93" s="0" t="n">
        <f aca="false">RANDBETWEEN(1,$B$5)</f>
        <v>6</v>
      </c>
      <c r="F93" s="0" t="n">
        <f aca="false">RANDBETWEEN(1,$B$5)</f>
        <v>6</v>
      </c>
      <c r="G93" s="0" t="n">
        <f aca="false">RANDBETWEEN(1,$B$5)</f>
        <v>2</v>
      </c>
      <c r="H93" s="0" t="n">
        <f aca="true">NORMINV(RAND(),$B$8,$B$13)</f>
        <v>45.0457549039346</v>
      </c>
      <c r="I93" s="0" t="n">
        <f aca="true">NORMINV(RAND(),$C$8,$C$13)</f>
        <v>63.9885754585991</v>
      </c>
      <c r="J93" s="0" t="n">
        <f aca="true">NORMINV(RAND(),$D$8,$D$13)</f>
        <v>16.07274632897</v>
      </c>
      <c r="K93" s="0" t="n">
        <f aca="true">NORMINV(RAND(),$E$8,$E$13)</f>
        <v>3.08424862424552</v>
      </c>
      <c r="L93" s="0" t="n">
        <f aca="true">NORMINV(RAND(),$B$9,$B$14)</f>
        <v>55.060845277081</v>
      </c>
      <c r="M93" s="0" t="n">
        <f aca="true">NORMINV(RAND(),$C$9,$C$14)</f>
        <v>56.2255354058345</v>
      </c>
      <c r="N93" s="0" t="n">
        <f aca="true">NORMINV(RAND(),$D$9,$D$14)</f>
        <v>55.8627608224626</v>
      </c>
      <c r="O93" s="0" t="n">
        <f aca="true">NORMINV(RAND(),$E$9,$E$14)</f>
        <v>21.1076484437926</v>
      </c>
      <c r="P93" s="0" t="n">
        <f aca="true">NORMINV(RAND(),$B$10,$B$15)</f>
        <v>22.8107925312441</v>
      </c>
      <c r="Q93" s="0" t="n">
        <f aca="true">NORMINV(RAND(),$C$10,$C$15)</f>
        <v>29.614980311684</v>
      </c>
      <c r="R93" s="0" t="n">
        <f aca="true">NORMINV(RAND(),$D$10,$D$15)</f>
        <v>9.07146295704897</v>
      </c>
      <c r="S93" s="0" t="n">
        <f aca="true">NORMINV(RAND(),$E$10,$E$15)</f>
        <v>4.12573980016199</v>
      </c>
      <c r="T93" s="0" t="n">
        <f aca="false">MEDIAN(INDEX(Avaliadores!$B$17:$B$22,$B93),INDEX(Avaliadores!$B$17:$B$22,$C93),INDEX(Avaliadores!$B$17:$B$22,$D93),INDEX(Avaliadores!$B$17:$B$22,$E93),INDEX(Avaliadores!$B$17:$B$22,$F93),INDEX(Avaliadores!$B$17:$B$22,$G93))</f>
        <v>2.04166666666667</v>
      </c>
      <c r="U93" s="0" t="n">
        <f aca="false">MEDIAN(INDEX(Avaliadores!$C$17:$C$22,$B93),INDEX(Avaliadores!$C$17:$C$22,$C93),INDEX(Avaliadores!$C$17:$C$22,$D93),INDEX(Avaliadores!$C$17:$C$22,$E93),INDEX(Avaliadores!$C$17:$C$22,$F93),INDEX(Avaliadores!$C$17:$C$22,$G93))</f>
        <v>5.04166666666667</v>
      </c>
      <c r="V93" s="0" t="n">
        <f aca="false">MEDIAN(INDEX(Avaliadores!$D$17:$D$22,$B93),INDEX(Avaliadores!$D$17:$D$22,$C93),INDEX(Avaliadores!$D$17:$D$22,$D93),INDEX(Avaliadores!$D$17:$D$22,$E93),INDEX(Avaliadores!$D$17:$D$22,$F93),INDEX(Avaliadores!$D$17:$D$22,$G93))</f>
        <v>6.04166666666667</v>
      </c>
      <c r="W93" s="0" t="n">
        <f aca="false">MEDIAN(INDEX(Avaliadores!$E$17:$E$22,$B93),INDEX(Avaliadores!$E$17:$E$22,$C93),INDEX(Avaliadores!$E$17:$E$22,$D93),INDEX(Avaliadores!$E$17:$E$22,$E93),INDEX(Avaliadores!$E$17:$E$22,$F93),INDEX(Avaliadores!$E$17:$E$22,$G93))</f>
        <v>6.04166666666667</v>
      </c>
      <c r="X93" s="0" t="n">
        <f aca="false">MEDIAN(INDEX(Avaliadores!$F$17:$F$22,$B93),INDEX(Avaliadores!$F$17:$F$22,$C93),INDEX(Avaliadores!$F$17:$F$22,$D93),INDEX(Avaliadores!$F$17:$F$22,$E93),INDEX(Avaliadores!$F$17:$F$22,$F93),INDEX(Avaliadores!$F$17:$F$22,$G93))</f>
        <v>2.04166666666667</v>
      </c>
      <c r="Y93" s="0" t="n">
        <f aca="false">MEDIAN(INDEX(Avaliadores!$G$17:$G$22,$B93),INDEX(Avaliadores!$G$17:$G$22,$C93),INDEX(Avaliadores!$G$17:$G$22,$D93),INDEX(Avaliadores!$G$17:$G$22,$E93),INDEX(Avaliadores!$G$17:$G$22,$F93),INDEX(Avaliadores!$G$17:$G$22,$G93))</f>
        <v>5.04166666666667</v>
      </c>
      <c r="Z93" s="0" t="n">
        <f aca="false">MEDIAN(INDEX(Avaliadores!$H$17:$H$22,$B93),INDEX(Avaliadores!$H$17:$H$22,$C93),INDEX(Avaliadores!$H$17:$H$22,$D93),INDEX(Avaliadores!$H$17:$H$22,$E93),INDEX(Avaliadores!$H$17:$H$22,$F93),INDEX(Avaliadores!$H$17:$H$22,$G93))</f>
        <v>4.04166666666667</v>
      </c>
      <c r="AA93" s="0" t="n">
        <f aca="false">MEDIAN(INDEX(Avaliadores!$I$17:$I$22,$B93),INDEX(Avaliadores!$I$17:$I$22,$C93),INDEX(Avaliadores!$I$17:$I$22,$D93),INDEX(Avaliadores!$I$17:$I$22,$E93),INDEX(Avaliadores!$I$17:$I$22,$F93),INDEX(Avaliadores!$I$17:$I$22,$G93))</f>
        <v>7.04166666666667</v>
      </c>
      <c r="AB93" s="0" t="n">
        <f aca="false">IF(MAX(H93:K93)=MIN(H93:K93),0,IF($B$17="custo",(MAX(H93:K93)-H93)/(MAX(H93:K93)-MIN(H93:K93)),(H93-MIN(H93:K93))/(MAX(H93:K93)-MIN(H93:K93))))</f>
        <v>0.311025858740461</v>
      </c>
      <c r="AC93" s="0" t="n">
        <f aca="false">IF(MAX(H93:K93)=MIN(H93:K93),0,IF($B$17="custo",(MAX(H93:K93)-I93)/(MAX(H93:K93)-MIN(H93:K93)),(I93-MIN(H93:K93))/(MAX(H93:K93)-MIN(H93:K93))))</f>
        <v>0</v>
      </c>
      <c r="AD93" s="0" t="n">
        <f aca="false">IF(MAX(H93:K93)=MIN(H93:K93),0,IF($B$17="custo",(MAX(H93:K93)-J93)/(MAX(H93:K93)-MIN(H93:K93)),(J93-MIN(H93:K93))/(MAX(H93:K93)-MIN(H93:K93))))</f>
        <v>0.786739327403612</v>
      </c>
      <c r="AE93" s="0" t="n">
        <f aca="false">IF(MAX(H93:K93)=MIN(H93:K93),0,IF($B$17="custo",(MAX(H93:K93)-K93)/(MAX(H93:K93)-MIN(H93:K93)),(K93-MIN(H93:K93))/(MAX(H93:K93)-MIN(H93:K93))))</f>
        <v>1</v>
      </c>
      <c r="AF93" s="0" t="n">
        <f aca="false">IF(MAX(L93:O93)=MIN(L93:O93),0,IF($C$17="custo",(MAX(L93:O93)-L93)/(MAX(L93:O93)-MIN(L93:O93)),(L93-MIN(L93:O93))/(MAX(L93:O93)-MIN(L93:O93))))</f>
        <v>0.966834846014159</v>
      </c>
      <c r="AG93" s="0" t="n">
        <f aca="false">IF(MAX(L93:O93)=MIN(L93:O93),0,IF($C$17="custo",(MAX(L93:O93)-M93)/(MAX(L93:O93)-MIN(L93:O93)),(M93-MIN(L93:O93))/(MAX(L93:O93)-MIN(L93:O93))))</f>
        <v>1</v>
      </c>
      <c r="AH93" s="0" t="n">
        <f aca="false">IF(MAX(L93:O93)=MIN(L93:O93),0,IF($C$17="custo",(MAX(L93:O93)-N93)/(MAX(L93:O93)-MIN(L93:O93)),(N93-MIN(L93:O93))/(MAX(L93:O93)-MIN(L93:O93))))</f>
        <v>0.989669806051715</v>
      </c>
      <c r="AI93" s="0" t="n">
        <f aca="false">IF(MAX(L93:O93)=MIN(L93:O93),0,IF($C$17="custo",(MAX(L93:O93)-O93)/(MAX(L93:O93)-MIN(L93:O93)),(O93-MIN(L93:O93))/(MAX(L93:O93)-MIN(L93:O93))))</f>
        <v>0</v>
      </c>
      <c r="AJ93" s="0" t="n">
        <f aca="false">IF(MAX(P93:S93)=MIN(P93:S93),0,IF($D$17="custo",(MAX(P93:S93)-P93)/(MAX(P93:S93)-MIN(P93:S93)),(P93-MIN(P93:S93))/(MAX(P93:S93)-MIN(P93:S93))))</f>
        <v>0.266943527696093</v>
      </c>
      <c r="AK93" s="0" t="n">
        <f aca="false">IF(MAX(P93:S93)=MIN(P93:S93),0,IF($D$17="custo",(MAX(P93:S93)-Q93)/(MAX(P93:S93)-MIN(P93:S93)),(Q93-MIN(P93:S93))/(MAX(P93:S93)-MIN(P93:S93))))</f>
        <v>0</v>
      </c>
      <c r="AL93" s="0" t="n">
        <f aca="false">IF(MAX(P93:S93)=MIN(P93:S93),0,IF($D$17="custo",(MAX(P93:S93)-R93)/(MAX(P93:S93)-MIN(P93:S93)),(R93-MIN(P93:S93))/(MAX(P93:S93)-MIN(P93:S93))))</f>
        <v>0.805968202361646</v>
      </c>
      <c r="AM93" s="0" t="n">
        <f aca="false">IF(MAX(P93:S93)=MIN(P93:S93),0,IF($D$17="custo",(MAX(P93:S93)-S93)/(MAX(P93:S93)-MIN(P93:S93)),(S93-MIN(P93:S93))/(MAX(P93:S93)-MIN(P93:S93))))</f>
        <v>1</v>
      </c>
      <c r="AN93" s="0" t="n">
        <f aca="false">IF(MAX(T93:W93)=MIN(T93:W93),0,IF($E$17="custo",(MAX(T93:W93)-T93)/(MAX(T93:W93)-MIN(T93:W93)),(T93-MIN(T93:W93))/(MAX(T93:W93)-MIN(T93:W93))))</f>
        <v>0</v>
      </c>
      <c r="AO93" s="0" t="n">
        <f aca="false">IF(MAX(T93:W93)=MIN(T93:W93),0,IF($E$17="custo",(MAX(T93:W93)-U93)/(MAX(T93:W93)-MIN(T93:W93)),(U93-MIN(T93:W93))/(MAX(T93:W93)-MIN(T93:W93))))</f>
        <v>0.75</v>
      </c>
      <c r="AP93" s="0" t="n">
        <f aca="false">IF(MAX(T93:W93)=MIN(T93:W93),0,IF($E$17="custo",(MAX(T93:W93)-V93)/(MAX(T93:W93)-MIN(T93:W93)),(V93-MIN(T93:W93))/(MAX(T93:W93)-MIN(T93:W93))))</f>
        <v>1</v>
      </c>
      <c r="AQ93" s="0" t="n">
        <f aca="false">IF(MAX(T93:W93)=MIN(T93:W93),0,IF($E$17="custo",(MAX(T93:W93)-W93)/(MAX(T93:W93)-MIN(T93:W93)),(W93-MIN(T93:W93))/(MAX(T93:W93)-MIN(T93:W93))))</f>
        <v>1</v>
      </c>
      <c r="AR93" s="0" t="n">
        <f aca="false">IF(MAX(X93:AA93)=MIN(X93:AA93),0,IF($F$17="custo",(MAX(X93:AA93)-X93)/(MAX(X93:AA93)-MIN(X93:AA93)),(X93-MIN(X93:AA93))/(MAX(X93:AA93)-MIN(X93:AA93))))</f>
        <v>0</v>
      </c>
      <c r="AS93" s="0" t="n">
        <f aca="false">IF(MAX(X93:AA93)=MIN(X93:AA93),0,IF($F$17="custo",(MAX(X93:AA93)-Y93)/(MAX(X93:AA93)-MIN(X93:AA93)),(Y93-MIN(X93:AA93))/(MAX(X93:AA93)-MIN(X93:AA93))))</f>
        <v>0.6</v>
      </c>
      <c r="AT93" s="0" t="n">
        <f aca="false">IF(MAX(X93:AA93)=MIN(X93:AA93),0,IF($F$17="custo",(MAX(X93:AA93)-Z93)/(MAX(X93:AA93)-MIN(X93:AA93)),(Z93-MIN(X93:AA93))/(MAX(X93:AA93)-MIN(X93:AA93))))</f>
        <v>0.4</v>
      </c>
      <c r="AU93" s="0" t="n">
        <f aca="false">IF(MAX(X93:AA93)=MIN(X93:AA93),0,IF($F$17="custo",(MAX(X93:AA93)-AA93)/(MAX(X93:AA93)-MIN(X93:AA93)),(AA93-MIN(X93:AA93))/(MAX(X93:AA93)-MIN(X93:AA93))))</f>
        <v>1</v>
      </c>
      <c r="AV93" s="0" t="n">
        <f aca="false">STDEVP(AB93:AE93)</f>
        <v>0.392282156119549</v>
      </c>
      <c r="AW93" s="0" t="n">
        <f aca="false">STDEVP(AF93:AI93)</f>
        <v>0.426903386334623</v>
      </c>
      <c r="AX93" s="0" t="n">
        <f aca="false">STDEVP(AJ93:AM93)</f>
        <v>0.402058089722168</v>
      </c>
      <c r="AY93" s="0" t="n">
        <f aca="false">STDEVP(AN93:AQ93)</f>
        <v>0.409839907768875</v>
      </c>
      <c r="AZ93" s="0" t="n">
        <f aca="false">STDEVP(AR93:AU93)</f>
        <v>0.360555127546399</v>
      </c>
      <c r="BA93" s="0" t="n">
        <f aca="false">AV93*((1-IFERROR(CORREL(AB93:AE93,AF93:AI93),0))+(1-IFERROR(CORREL(AB93:AE93,AJ93:AM93),0))+(1-IFERROR(CORREL(AB93:AE93,AN93:AQ93),0))+(1-IFERROR(CORREL(AB93:AE93,AR93:AU93),0)))</f>
        <v>1.05886672337709</v>
      </c>
      <c r="BB93" s="0" t="n">
        <f aca="false">AW93*((1-IFERROR(CORREL(AF93:AI93,AB93:AE93),0))+(1-IFERROR(CORREL(AF93:AI93,AJ93:AM93),0))+(1-IFERROR(CORREL(AF93:AI93,AN93:AQ93),0))+(1-IFERROR(CORREL(AF93:AI93,AR93:AU93),0)))</f>
        <v>2.81729116873063</v>
      </c>
      <c r="BC93" s="0" t="n">
        <f aca="false">AX93*((1-IFERROR(CORREL(AJ93:AM93,AB93:AE93),0))+(1-IFERROR(CORREL(AJ93:AM93,AF93:AI93),0))+(1-IFERROR(CORREL(AJ93:AM93,AN93:AQ93),0))+(1-IFERROR(CORREL(AJ93:AM93,AR93:AU93),0)))</f>
        <v>1.05516349489022</v>
      </c>
      <c r="BD93" s="0" t="n">
        <f aca="false">AY93*((1-IFERROR(CORREL(AN93:AQ93,AB93:AE93),0))+(1-IFERROR(CORREL(AN93:AQ93,AF93:AI93),0))+(1-IFERROR(CORREL(AN93:AQ93,AJ93:AM93),0))+(1-IFERROR(CORREL(AN93:AQ93,AR93:AU93),0)))</f>
        <v>1.02517575086842</v>
      </c>
      <c r="BE93" s="0" t="n">
        <f aca="false">AZ93*((1-IFERROR(CORREL(AR93:AU93,AB93:AE93),0))+(1-IFERROR(CORREL(AR93:AU93,AF93:AI93),0))+(1-IFERROR(CORREL(AR93:AU93,AJ93:AM93),0))+(1-IFERROR(CORREL(AR93:AU93,AN93:AQ93),0)))</f>
        <v>1.08776950379459</v>
      </c>
      <c r="BF93" s="0" t="n">
        <f aca="false">IF(SUM(BA93:BE93)&gt;0,BA93/SUM(BA93:BE93),1/5)</f>
        <v>0.15031610488944</v>
      </c>
      <c r="BG93" s="0" t="n">
        <f aca="false">IF(SUM(BA93:BE93)&gt;0,BB93/SUM(BA93:BE93),1/5)</f>
        <v>0.399941017574307</v>
      </c>
      <c r="BH93" s="0" t="n">
        <f aca="false">IF(SUM(BA93:BE93)&gt;0,BC93/SUM(BA93:BE93),1/5)</f>
        <v>0.149790396724878</v>
      </c>
      <c r="BI93" s="0" t="n">
        <f aca="false">IF(SUM(BA93:BE93)&gt;0,BD93/SUM(BA93:BE93),1/5)</f>
        <v>0.145533354005279</v>
      </c>
      <c r="BJ93" s="0" t="n">
        <f aca="false">IF(SUM(BA93:BE93)&gt;0,BE93/SUM(BA93:BE93),1/5)</f>
        <v>0.154419126806095</v>
      </c>
      <c r="BK93" s="0" t="n">
        <f aca="false">BF93*AB93+BG93*AF93+BH93*AJ93+BI93*AN93+BJ93*AR93</f>
        <v>0.473414684663697</v>
      </c>
      <c r="BL93" s="0" t="n">
        <f aca="false">BF93*AC93+BG93*AG93+BH93*AK93+BI93*AO93+BJ93*AS93</f>
        <v>0.601742509161924</v>
      </c>
      <c r="BM93" s="0" t="n">
        <f aca="false">BF93*AD93+BG93*AH93+BH93*AL93+BI93*AP93+BJ93*AT93</f>
        <v>0.842096442060644</v>
      </c>
      <c r="BN93" s="0" t="n">
        <f aca="false">BF93*AE93+BG93*AI93+BH93*AM93+BI93*AQ93+BJ93*AU93</f>
        <v>0.600058982425693</v>
      </c>
      <c r="BO93" s="0" t="n">
        <f aca="false">RANK(BK93,$BK93:$BN93)</f>
        <v>4</v>
      </c>
      <c r="BP93" s="0" t="n">
        <f aca="false">RANK(BL93,$BK93:$BN93)</f>
        <v>2</v>
      </c>
      <c r="BQ93" s="0" t="n">
        <f aca="false">RANK(BM93,$BK93:$BN93)</f>
        <v>1</v>
      </c>
      <c r="BR93" s="0" t="n">
        <f aca="false">RANK(BN93,$BK93:$BN93)</f>
        <v>3</v>
      </c>
    </row>
    <row r="94" customFormat="false" ht="15" hidden="false" customHeight="false" outlineLevel="0" collapsed="false">
      <c r="A94" s="0" t="n">
        <v>71</v>
      </c>
      <c r="B94" s="0" t="n">
        <f aca="false">RANDBETWEEN(1,$B$5)</f>
        <v>3</v>
      </c>
      <c r="C94" s="0" t="n">
        <f aca="false">RANDBETWEEN(1,$B$5)</f>
        <v>1</v>
      </c>
      <c r="D94" s="0" t="n">
        <f aca="false">RANDBETWEEN(1,$B$5)</f>
        <v>1</v>
      </c>
      <c r="E94" s="0" t="n">
        <f aca="false">RANDBETWEEN(1,$B$5)</f>
        <v>2</v>
      </c>
      <c r="F94" s="0" t="n">
        <f aca="false">RANDBETWEEN(1,$B$5)</f>
        <v>4</v>
      </c>
      <c r="G94" s="0" t="n">
        <f aca="false">RANDBETWEEN(1,$B$5)</f>
        <v>3</v>
      </c>
      <c r="H94" s="0" t="n">
        <f aca="true">NORMINV(RAND(),$B$8,$B$13)</f>
        <v>48.3972899127049</v>
      </c>
      <c r="I94" s="0" t="n">
        <f aca="true">NORMINV(RAND(),$C$8,$C$13)</f>
        <v>68.0823477373962</v>
      </c>
      <c r="J94" s="0" t="n">
        <f aca="true">NORMINV(RAND(),$D$8,$D$13)</f>
        <v>14.8679310789081</v>
      </c>
      <c r="K94" s="0" t="n">
        <f aca="true">NORMINV(RAND(),$E$8,$E$13)</f>
        <v>2.89221709759281</v>
      </c>
      <c r="L94" s="0" t="n">
        <f aca="true">NORMINV(RAND(),$B$9,$B$14)</f>
        <v>50.3466785670797</v>
      </c>
      <c r="M94" s="0" t="n">
        <f aca="true">NORMINV(RAND(),$C$9,$C$14)</f>
        <v>46.2963171921187</v>
      </c>
      <c r="N94" s="0" t="n">
        <f aca="true">NORMINV(RAND(),$D$9,$D$14)</f>
        <v>44.2679913226137</v>
      </c>
      <c r="O94" s="0" t="n">
        <f aca="true">NORMINV(RAND(),$E$9,$E$14)</f>
        <v>23.1076243114799</v>
      </c>
      <c r="P94" s="0" t="n">
        <f aca="true">NORMINV(RAND(),$B$10,$B$15)</f>
        <v>24.507150986256</v>
      </c>
      <c r="Q94" s="0" t="n">
        <f aca="true">NORMINV(RAND(),$C$10,$C$15)</f>
        <v>31.0516432816117</v>
      </c>
      <c r="R94" s="0" t="n">
        <f aca="true">NORMINV(RAND(),$D$10,$D$15)</f>
        <v>9.44908976196114</v>
      </c>
      <c r="S94" s="0" t="n">
        <f aca="true">NORMINV(RAND(),$E$10,$E$15)</f>
        <v>4.04315139103723</v>
      </c>
      <c r="T94" s="0" t="n">
        <f aca="false">MEDIAN(INDEX(Avaliadores!$B$17:$B$22,$B94),INDEX(Avaliadores!$B$17:$B$22,$C94),INDEX(Avaliadores!$B$17:$B$22,$D94),INDEX(Avaliadores!$B$17:$B$22,$E94),INDEX(Avaliadores!$B$17:$B$22,$F94),INDEX(Avaliadores!$B$17:$B$22,$G94))</f>
        <v>2.79166666666667</v>
      </c>
      <c r="U94" s="0" t="n">
        <f aca="false">MEDIAN(INDEX(Avaliadores!$C$17:$C$22,$B94),INDEX(Avaliadores!$C$17:$C$22,$C94),INDEX(Avaliadores!$C$17:$C$22,$D94),INDEX(Avaliadores!$C$17:$C$22,$E94),INDEX(Avaliadores!$C$17:$C$22,$F94),INDEX(Avaliadores!$C$17:$C$22,$G94))</f>
        <v>4.79166666666667</v>
      </c>
      <c r="V94" s="0" t="n">
        <f aca="false">MEDIAN(INDEX(Avaliadores!$D$17:$D$22,$B94),INDEX(Avaliadores!$D$17:$D$22,$C94),INDEX(Avaliadores!$D$17:$D$22,$D94),INDEX(Avaliadores!$D$17:$D$22,$E94),INDEX(Avaliadores!$D$17:$D$22,$F94),INDEX(Avaliadores!$D$17:$D$22,$G94))</f>
        <v>5.91666666666667</v>
      </c>
      <c r="W94" s="0" t="n">
        <f aca="false">MEDIAN(INDEX(Avaliadores!$E$17:$E$22,$B94),INDEX(Avaliadores!$E$17:$E$22,$C94),INDEX(Avaliadores!$E$17:$E$22,$D94),INDEX(Avaliadores!$E$17:$E$22,$E94),INDEX(Avaliadores!$E$17:$E$22,$F94),INDEX(Avaliadores!$E$17:$E$22,$G94))</f>
        <v>6.29166666666667</v>
      </c>
      <c r="X94" s="0" t="n">
        <f aca="false">MEDIAN(INDEX(Avaliadores!$F$17:$F$22,$B94),INDEX(Avaliadores!$F$17:$F$22,$C94),INDEX(Avaliadores!$F$17:$F$22,$D94),INDEX(Avaliadores!$F$17:$F$22,$E94),INDEX(Avaliadores!$F$17:$F$22,$F94),INDEX(Avaliadores!$F$17:$F$22,$G94))</f>
        <v>2.41666666666667</v>
      </c>
      <c r="Y94" s="0" t="n">
        <f aca="false">MEDIAN(INDEX(Avaliadores!$G$17:$G$22,$B94),INDEX(Avaliadores!$G$17:$G$22,$C94),INDEX(Avaliadores!$G$17:$G$22,$D94),INDEX(Avaliadores!$G$17:$G$22,$E94),INDEX(Avaliadores!$G$17:$G$22,$F94),INDEX(Avaliadores!$G$17:$G$22,$G94))</f>
        <v>5.41666666666667</v>
      </c>
      <c r="Z94" s="0" t="n">
        <f aca="false">MEDIAN(INDEX(Avaliadores!$H$17:$H$22,$B94),INDEX(Avaliadores!$H$17:$H$22,$C94),INDEX(Avaliadores!$H$17:$H$22,$D94),INDEX(Avaliadores!$H$17:$H$22,$E94),INDEX(Avaliadores!$H$17:$H$22,$F94),INDEX(Avaliadores!$H$17:$H$22,$G94))</f>
        <v>3.91666666666667</v>
      </c>
      <c r="AA94" s="0" t="n">
        <f aca="false">MEDIAN(INDEX(Avaliadores!$I$17:$I$22,$B94),INDEX(Avaliadores!$I$17:$I$22,$C94),INDEX(Avaliadores!$I$17:$I$22,$D94),INDEX(Avaliadores!$I$17:$I$22,$E94),INDEX(Avaliadores!$I$17:$I$22,$F94),INDEX(Avaliadores!$I$17:$I$22,$G94))</f>
        <v>6.79166666666667</v>
      </c>
      <c r="AB94" s="0" t="n">
        <f aca="false">IF(MAX(H94:K94)=MIN(H94:K94),0,IF($B$17="custo",(MAX(H94:K94)-H94)/(MAX(H94:K94)-MIN(H94:K94)),(H94-MIN(H94:K94))/(MAX(H94:K94)-MIN(H94:K94))))</f>
        <v>0.30196377321987</v>
      </c>
      <c r="AC94" s="0" t="n">
        <f aca="false">IF(MAX(H94:K94)=MIN(H94:K94),0,IF($B$17="custo",(MAX(H94:K94)-I94)/(MAX(H94:K94)-MIN(H94:K94)),(I94-MIN(H94:K94))/(MAX(H94:K94)-MIN(H94:K94))))</f>
        <v>0</v>
      </c>
      <c r="AD94" s="0" t="n">
        <f aca="false">IF(MAX(H94:K94)=MIN(H94:K94),0,IF($B$17="custo",(MAX(H94:K94)-J94)/(MAX(H94:K94)-MIN(H94:K94)),(J94-MIN(H94:K94))/(MAX(H94:K94)-MIN(H94:K94))))</f>
        <v>0.816295597757197</v>
      </c>
      <c r="AE94" s="0" t="n">
        <f aca="false">IF(MAX(H94:K94)=MIN(H94:K94),0,IF($B$17="custo",(MAX(H94:K94)-K94)/(MAX(H94:K94)-MIN(H94:K94)),(K94-MIN(H94:K94))/(MAX(H94:K94)-MIN(H94:K94))))</f>
        <v>1</v>
      </c>
      <c r="AF94" s="0" t="n">
        <f aca="false">IF(MAX(L94:O94)=MIN(L94:O94),0,IF($C$17="custo",(MAX(L94:O94)-L94)/(MAX(L94:O94)-MIN(L94:O94)),(L94-MIN(L94:O94))/(MAX(L94:O94)-MIN(L94:O94))))</f>
        <v>1</v>
      </c>
      <c r="AG94" s="0" t="n">
        <f aca="false">IF(MAX(L94:O94)=MIN(L94:O94),0,IF($C$17="custo",(MAX(L94:O94)-M94)/(MAX(L94:O94)-MIN(L94:O94)),(M94-MIN(L94:O94))/(MAX(L94:O94)-MIN(L94:O94))))</f>
        <v>0.851303156968885</v>
      </c>
      <c r="AH94" s="0" t="n">
        <f aca="false">IF(MAX(L94:O94)=MIN(L94:O94),0,IF($C$17="custo",(MAX(L94:O94)-N94)/(MAX(L94:O94)-MIN(L94:O94)),(N94-MIN(L94:O94))/(MAX(L94:O94)-MIN(L94:O94))))</f>
        <v>0.776839269549296</v>
      </c>
      <c r="AI94" s="0" t="n">
        <f aca="false">IF(MAX(L94:O94)=MIN(L94:O94),0,IF($C$17="custo",(MAX(L94:O94)-O94)/(MAX(L94:O94)-MIN(L94:O94)),(O94-MIN(L94:O94))/(MAX(L94:O94)-MIN(L94:O94))))</f>
        <v>0</v>
      </c>
      <c r="AJ94" s="0" t="n">
        <f aca="false">IF(MAX(P94:S94)=MIN(P94:S94),0,IF($D$17="custo",(MAX(P94:S94)-P94)/(MAX(P94:S94)-MIN(P94:S94)),(P94-MIN(P94:S94))/(MAX(P94:S94)-MIN(P94:S94))))</f>
        <v>0.242312392778939</v>
      </c>
      <c r="AK94" s="0" t="n">
        <f aca="false">IF(MAX(P94:S94)=MIN(P94:S94),0,IF($D$17="custo",(MAX(P94:S94)-Q94)/(MAX(P94:S94)-MIN(P94:S94)),(Q94-MIN(P94:S94))/(MAX(P94:S94)-MIN(P94:S94))))</f>
        <v>0</v>
      </c>
      <c r="AL94" s="0" t="n">
        <f aca="false">IF(MAX(P94:S94)=MIN(P94:S94),0,IF($D$17="custo",(MAX(P94:S94)-R94)/(MAX(P94:S94)-MIN(P94:S94)),(R94-MIN(P94:S94))/(MAX(P94:S94)-MIN(P94:S94))))</f>
        <v>0.799843012604102</v>
      </c>
      <c r="AM94" s="0" t="n">
        <f aca="false">IF(MAX(P94:S94)=MIN(P94:S94),0,IF($D$17="custo",(MAX(P94:S94)-S94)/(MAX(P94:S94)-MIN(P94:S94)),(S94-MIN(P94:S94))/(MAX(P94:S94)-MIN(P94:S94))))</f>
        <v>1</v>
      </c>
      <c r="AN94" s="0" t="n">
        <f aca="false">IF(MAX(T94:W94)=MIN(T94:W94),0,IF($E$17="custo",(MAX(T94:W94)-T94)/(MAX(T94:W94)-MIN(T94:W94)),(T94-MIN(T94:W94))/(MAX(T94:W94)-MIN(T94:W94))))</f>
        <v>0</v>
      </c>
      <c r="AO94" s="0" t="n">
        <f aca="false">IF(MAX(T94:W94)=MIN(T94:W94),0,IF($E$17="custo",(MAX(T94:W94)-U94)/(MAX(T94:W94)-MIN(T94:W94)),(U94-MIN(T94:W94))/(MAX(T94:W94)-MIN(T94:W94))))</f>
        <v>0.571428571428571</v>
      </c>
      <c r="AP94" s="0" t="n">
        <f aca="false">IF(MAX(T94:W94)=MIN(T94:W94),0,IF($E$17="custo",(MAX(T94:W94)-V94)/(MAX(T94:W94)-MIN(T94:W94)),(V94-MIN(T94:W94))/(MAX(T94:W94)-MIN(T94:W94))))</f>
        <v>0.892857142857143</v>
      </c>
      <c r="AQ94" s="0" t="n">
        <f aca="false">IF(MAX(T94:W94)=MIN(T94:W94),0,IF($E$17="custo",(MAX(T94:W94)-W94)/(MAX(T94:W94)-MIN(T94:W94)),(W94-MIN(T94:W94))/(MAX(T94:W94)-MIN(T94:W94))))</f>
        <v>1</v>
      </c>
      <c r="AR94" s="0" t="n">
        <f aca="false">IF(MAX(X94:AA94)=MIN(X94:AA94),0,IF($F$17="custo",(MAX(X94:AA94)-X94)/(MAX(X94:AA94)-MIN(X94:AA94)),(X94-MIN(X94:AA94))/(MAX(X94:AA94)-MIN(X94:AA94))))</f>
        <v>0</v>
      </c>
      <c r="AS94" s="0" t="n">
        <f aca="false">IF(MAX(X94:AA94)=MIN(X94:AA94),0,IF($F$17="custo",(MAX(X94:AA94)-Y94)/(MAX(X94:AA94)-MIN(X94:AA94)),(Y94-MIN(X94:AA94))/(MAX(X94:AA94)-MIN(X94:AA94))))</f>
        <v>0.685714285714286</v>
      </c>
      <c r="AT94" s="0" t="n">
        <f aca="false">IF(MAX(X94:AA94)=MIN(X94:AA94),0,IF($F$17="custo",(MAX(X94:AA94)-Z94)/(MAX(X94:AA94)-MIN(X94:AA94)),(Z94-MIN(X94:AA94))/(MAX(X94:AA94)-MIN(X94:AA94))))</f>
        <v>0.342857142857143</v>
      </c>
      <c r="AU94" s="0" t="n">
        <f aca="false">IF(MAX(X94:AA94)=MIN(X94:AA94),0,IF($F$17="custo",(MAX(X94:AA94)-AA94)/(MAX(X94:AA94)-MIN(X94:AA94)),(AA94-MIN(X94:AA94))/(MAX(X94:AA94)-MIN(X94:AA94))))</f>
        <v>1</v>
      </c>
      <c r="AV94" s="0" t="n">
        <f aca="false">STDEVP(AB94:AE94)</f>
        <v>0.398674344726345</v>
      </c>
      <c r="AW94" s="0" t="n">
        <f aca="false">STDEVP(AF94:AI94)</f>
        <v>0.387754162538217</v>
      </c>
      <c r="AX94" s="0" t="n">
        <f aca="false">STDEVP(AJ94:AM94)</f>
        <v>0.404927297663441</v>
      </c>
      <c r="AY94" s="0" t="n">
        <f aca="false">STDEVP(AN94:AQ94)</f>
        <v>0.389084974455374</v>
      </c>
      <c r="AZ94" s="0" t="n">
        <f aca="false">STDEVP(AR94:AU94)</f>
        <v>0.373824688803701</v>
      </c>
      <c r="BA94" s="0" t="n">
        <f aca="false">AV94*((1-IFERROR(CORREL(AB94:AE94,AF94:AI94),0))+(1-IFERROR(CORREL(AB94:AE94,AJ94:AM94),0))+(1-IFERROR(CORREL(AB94:AE94,AN94:AQ94),0))+(1-IFERROR(CORREL(AB94:AE94,AR94:AU94),0)))</f>
        <v>1.0806676635957</v>
      </c>
      <c r="BB94" s="0" t="n">
        <f aca="false">AW94*((1-IFERROR(CORREL(AF94:AI94,AB94:AE94),0))+(1-IFERROR(CORREL(AF94:AI94,AJ94:AM94),0))+(1-IFERROR(CORREL(AF94:AI94,AN94:AQ94),0))+(1-IFERROR(CORREL(AF94:AI94,AR94:AU94),0)))</f>
        <v>2.73689608692631</v>
      </c>
      <c r="BC94" s="0" t="n">
        <f aca="false">AX94*((1-IFERROR(CORREL(AJ94:AM94,AB94:AE94),0))+(1-IFERROR(CORREL(AJ94:AM94,AF94:AI94),0))+(1-IFERROR(CORREL(AJ94:AM94,AN94:AQ94),0))+(1-IFERROR(CORREL(AJ94:AM94,AR94:AU94),0)))</f>
        <v>1.07117271870982</v>
      </c>
      <c r="BD94" s="0" t="n">
        <f aca="false">AY94*((1-IFERROR(CORREL(AN94:AQ94,AB94:AE94),0))+(1-IFERROR(CORREL(AN94:AQ94,AF94:AI94),0))+(1-IFERROR(CORREL(AN94:AQ94,AJ94:AM94),0))+(1-IFERROR(CORREL(AN94:AQ94,AR94:AU94),0)))</f>
        <v>0.992338234396835</v>
      </c>
      <c r="BE94" s="0" t="n">
        <f aca="false">AZ94*((1-IFERROR(CORREL(AR94:AU94,AB94:AE94),0))+(1-IFERROR(CORREL(AR94:AU94,AF94:AI94),0))+(1-IFERROR(CORREL(AR94:AU94,AJ94:AM94),0))+(1-IFERROR(CORREL(AR94:AU94,AN94:AQ94),0)))</f>
        <v>1.24232693598918</v>
      </c>
      <c r="BF94" s="0" t="n">
        <f aca="false">IF(SUM(BA94:BE94)&gt;0,BA94/SUM(BA94:BE94),1/5)</f>
        <v>0.151706687095307</v>
      </c>
      <c r="BG94" s="0" t="n">
        <f aca="false">IF(SUM(BA94:BE94)&gt;0,BB94/SUM(BA94:BE94),1/5)</f>
        <v>0.384211957346988</v>
      </c>
      <c r="BH94" s="0" t="n">
        <f aca="false">IF(SUM(BA94:BE94)&gt;0,BC94/SUM(BA94:BE94),1/5)</f>
        <v>0.150373764235381</v>
      </c>
      <c r="BI94" s="0" t="n">
        <f aca="false">IF(SUM(BA94:BE94)&gt;0,BD94/SUM(BA94:BE94),1/5)</f>
        <v>0.139306792541053</v>
      </c>
      <c r="BJ94" s="0" t="n">
        <f aca="false">IF(SUM(BA94:BE94)&gt;0,BE94/SUM(BA94:BE94),1/5)</f>
        <v>0.174400798781272</v>
      </c>
      <c r="BK94" s="0" t="n">
        <f aca="false">BF94*AB94+BG94*AF94+BH94*AJ94+BI94*AN94+BJ94*AR94</f>
        <v>0.466459307628024</v>
      </c>
      <c r="BL94" s="0" t="n">
        <f aca="false">BF94*AC94+BG94*AG94+BH94*AK94+BI94*AO94+BJ94*AS94</f>
        <v>0.526273852851016</v>
      </c>
      <c r="BM94" s="0" t="n">
        <f aca="false">BF94*AD94+BG94*AH94+BH94*AL94+BI94*AP94+BJ94*AT94</f>
        <v>0.72675946607736</v>
      </c>
      <c r="BN94" s="0" t="n">
        <f aca="false">BF94*AE94+BG94*AI94+BH94*AM94+BI94*AQ94+BJ94*AU94</f>
        <v>0.615788042653013</v>
      </c>
      <c r="BO94" s="0" t="n">
        <f aca="false">RANK(BK94,$BK94:$BN94)</f>
        <v>4</v>
      </c>
      <c r="BP94" s="0" t="n">
        <f aca="false">RANK(BL94,$BK94:$BN94)</f>
        <v>3</v>
      </c>
      <c r="BQ94" s="0" t="n">
        <f aca="false">RANK(BM94,$BK94:$BN94)</f>
        <v>1</v>
      </c>
      <c r="BR94" s="0" t="n">
        <f aca="false">RANK(BN94,$BK94:$BN94)</f>
        <v>2</v>
      </c>
    </row>
    <row r="95" customFormat="false" ht="15" hidden="false" customHeight="false" outlineLevel="0" collapsed="false">
      <c r="A95" s="0" t="n">
        <v>72</v>
      </c>
      <c r="B95" s="0" t="n">
        <f aca="false">RANDBETWEEN(1,$B$5)</f>
        <v>2</v>
      </c>
      <c r="C95" s="0" t="n">
        <f aca="false">RANDBETWEEN(1,$B$5)</f>
        <v>1</v>
      </c>
      <c r="D95" s="0" t="n">
        <f aca="false">RANDBETWEEN(1,$B$5)</f>
        <v>5</v>
      </c>
      <c r="E95" s="0" t="n">
        <f aca="false">RANDBETWEEN(1,$B$5)</f>
        <v>3</v>
      </c>
      <c r="F95" s="0" t="n">
        <f aca="false">RANDBETWEEN(1,$B$5)</f>
        <v>1</v>
      </c>
      <c r="G95" s="0" t="n">
        <f aca="false">RANDBETWEEN(1,$B$5)</f>
        <v>4</v>
      </c>
      <c r="H95" s="0" t="n">
        <f aca="true">NORMINV(RAND(),$B$8,$B$13)</f>
        <v>56.0083131716251</v>
      </c>
      <c r="I95" s="0" t="n">
        <f aca="true">NORMINV(RAND(),$C$8,$C$13)</f>
        <v>56.1233117385593</v>
      </c>
      <c r="J95" s="0" t="n">
        <f aca="true">NORMINV(RAND(),$D$8,$D$13)</f>
        <v>14.0797379628449</v>
      </c>
      <c r="K95" s="0" t="n">
        <f aca="true">NORMINV(RAND(),$E$8,$E$13)</f>
        <v>3.24570041005794</v>
      </c>
      <c r="L95" s="0" t="n">
        <f aca="true">NORMINV(RAND(),$B$9,$B$14)</f>
        <v>45.9007130577319</v>
      </c>
      <c r="M95" s="0" t="n">
        <f aca="true">NORMINV(RAND(),$C$9,$C$14)</f>
        <v>55.9650964284006</v>
      </c>
      <c r="N95" s="0" t="n">
        <f aca="true">NORMINV(RAND(),$D$9,$D$14)</f>
        <v>51.5847006200103</v>
      </c>
      <c r="O95" s="0" t="n">
        <f aca="true">NORMINV(RAND(),$E$9,$E$14)</f>
        <v>29.5529690652576</v>
      </c>
      <c r="P95" s="0" t="n">
        <f aca="true">NORMINV(RAND(),$B$10,$B$15)</f>
        <v>24.6969597795087</v>
      </c>
      <c r="Q95" s="0" t="n">
        <f aca="true">NORMINV(RAND(),$C$10,$C$15)</f>
        <v>30.2310245475514</v>
      </c>
      <c r="R95" s="0" t="n">
        <f aca="true">NORMINV(RAND(),$D$10,$D$15)</f>
        <v>9.67711827540043</v>
      </c>
      <c r="S95" s="0" t="n">
        <f aca="true">NORMINV(RAND(),$E$10,$E$15)</f>
        <v>4.09680539663808</v>
      </c>
      <c r="T95" s="0" t="n">
        <f aca="false">MEDIAN(INDEX(Avaliadores!$B$17:$B$22,$B95),INDEX(Avaliadores!$B$17:$B$22,$C95),INDEX(Avaliadores!$B$17:$B$22,$D95),INDEX(Avaliadores!$B$17:$B$22,$E95),INDEX(Avaliadores!$B$17:$B$22,$F95),INDEX(Avaliadores!$B$17:$B$22,$G95))</f>
        <v>2.66666666666667</v>
      </c>
      <c r="U95" s="0" t="n">
        <f aca="false">MEDIAN(INDEX(Avaliadores!$C$17:$C$22,$B95),INDEX(Avaliadores!$C$17:$C$22,$C95),INDEX(Avaliadores!$C$17:$C$22,$D95),INDEX(Avaliadores!$C$17:$C$22,$E95),INDEX(Avaliadores!$C$17:$C$22,$F95),INDEX(Avaliadores!$C$17:$C$22,$G95))</f>
        <v>4.91666666666667</v>
      </c>
      <c r="V95" s="0" t="n">
        <f aca="false">MEDIAN(INDEX(Avaliadores!$D$17:$D$22,$B95),INDEX(Avaliadores!$D$17:$D$22,$C95),INDEX(Avaliadores!$D$17:$D$22,$D95),INDEX(Avaliadores!$D$17:$D$22,$E95),INDEX(Avaliadores!$D$17:$D$22,$F95),INDEX(Avaliadores!$D$17:$D$22,$G95))</f>
        <v>5.91666666666667</v>
      </c>
      <c r="W95" s="0" t="n">
        <f aca="false">MEDIAN(INDEX(Avaliadores!$E$17:$E$22,$B95),INDEX(Avaliadores!$E$17:$E$22,$C95),INDEX(Avaliadores!$E$17:$E$22,$D95),INDEX(Avaliadores!$E$17:$E$22,$E95),INDEX(Avaliadores!$E$17:$E$22,$F95),INDEX(Avaliadores!$E$17:$E$22,$G95))</f>
        <v>6.79166666666667</v>
      </c>
      <c r="X95" s="0" t="n">
        <f aca="false">MEDIAN(INDEX(Avaliadores!$F$17:$F$22,$B95),INDEX(Avaliadores!$F$17:$F$22,$C95),INDEX(Avaliadores!$F$17:$F$22,$D95),INDEX(Avaliadores!$F$17:$F$22,$E95),INDEX(Avaliadores!$F$17:$F$22,$F95),INDEX(Avaliadores!$F$17:$F$22,$G95))</f>
        <v>2.29166666666667</v>
      </c>
      <c r="Y95" s="0" t="n">
        <f aca="false">MEDIAN(INDEX(Avaliadores!$G$17:$G$22,$B95),INDEX(Avaliadores!$G$17:$G$22,$C95),INDEX(Avaliadores!$G$17:$G$22,$D95),INDEX(Avaliadores!$G$17:$G$22,$E95),INDEX(Avaliadores!$G$17:$G$22,$F95),INDEX(Avaliadores!$G$17:$G$22,$G95))</f>
        <v>5.04166666666667</v>
      </c>
      <c r="Z95" s="0" t="n">
        <f aca="false">MEDIAN(INDEX(Avaliadores!$H$17:$H$22,$B95),INDEX(Avaliadores!$H$17:$H$22,$C95),INDEX(Avaliadores!$H$17:$H$22,$D95),INDEX(Avaliadores!$H$17:$H$22,$E95),INDEX(Avaliadores!$H$17:$H$22,$F95),INDEX(Avaliadores!$H$17:$H$22,$G95))</f>
        <v>3.91666666666667</v>
      </c>
      <c r="AA95" s="0" t="n">
        <f aca="false">MEDIAN(INDEX(Avaliadores!$I$17:$I$22,$B95),INDEX(Avaliadores!$I$17:$I$22,$C95),INDEX(Avaliadores!$I$17:$I$22,$D95),INDEX(Avaliadores!$I$17:$I$22,$E95),INDEX(Avaliadores!$I$17:$I$22,$F95),INDEX(Avaliadores!$I$17:$I$22,$G95))</f>
        <v>6.66666666666667</v>
      </c>
      <c r="AB95" s="0" t="n">
        <f aca="false">IF(MAX(H95:K95)=MIN(H95:K95),0,IF($B$17="custo",(MAX(H95:K95)-H95)/(MAX(H95:K95)-MIN(H95:K95)),(H95-MIN(H95:K95))/(MAX(H95:K95)-MIN(H95:K95))))</f>
        <v>0.00217480638865809</v>
      </c>
      <c r="AC95" s="0" t="n">
        <f aca="false">IF(MAX(H95:K95)=MIN(H95:K95),0,IF($B$17="custo",(MAX(H95:K95)-I95)/(MAX(H95:K95)-MIN(H95:K95)),(I95-MIN(H95:K95))/(MAX(H95:K95)-MIN(H95:K95))))</f>
        <v>0</v>
      </c>
      <c r="AD95" s="0" t="n">
        <f aca="false">IF(MAX(H95:K95)=MIN(H95:K95),0,IF($B$17="custo",(MAX(H95:K95)-J95)/(MAX(H95:K95)-MIN(H95:K95)),(J95-MIN(H95:K95))/(MAX(H95:K95)-MIN(H95:K95))))</f>
        <v>0.795111063442698</v>
      </c>
      <c r="AE95" s="0" t="n">
        <f aca="false">IF(MAX(H95:K95)=MIN(H95:K95),0,IF($B$17="custo",(MAX(H95:K95)-K95)/(MAX(H95:K95)-MIN(H95:K95)),(K95-MIN(H95:K95))/(MAX(H95:K95)-MIN(H95:K95))))</f>
        <v>1</v>
      </c>
      <c r="AF95" s="0" t="n">
        <f aca="false">IF(MAX(L95:O95)=MIN(L95:O95),0,IF($C$17="custo",(MAX(L95:O95)-L95)/(MAX(L95:O95)-MIN(L95:O95)),(L95-MIN(L95:O95))/(MAX(L95:O95)-MIN(L95:O95))))</f>
        <v>0.618948400774671</v>
      </c>
      <c r="AG95" s="0" t="n">
        <f aca="false">IF(MAX(L95:O95)=MIN(L95:O95),0,IF($C$17="custo",(MAX(L95:O95)-M95)/(MAX(L95:O95)-MIN(L95:O95)),(M95-MIN(L95:O95))/(MAX(L95:O95)-MIN(L95:O95))))</f>
        <v>1</v>
      </c>
      <c r="AH95" s="0" t="n">
        <f aca="false">IF(MAX(L95:O95)=MIN(L95:O95),0,IF($C$17="custo",(MAX(L95:O95)-N95)/(MAX(L95:O95)-MIN(L95:O95)),(N95-MIN(L95:O95))/(MAX(L95:O95)-MIN(L95:O95))))</f>
        <v>0.834152101867305</v>
      </c>
      <c r="AI95" s="0" t="n">
        <f aca="false">IF(MAX(L95:O95)=MIN(L95:O95),0,IF($C$17="custo",(MAX(L95:O95)-O95)/(MAX(L95:O95)-MIN(L95:O95)),(O95-MIN(L95:O95))/(MAX(L95:O95)-MIN(L95:O95))))</f>
        <v>0</v>
      </c>
      <c r="AJ95" s="0" t="n">
        <f aca="false">IF(MAX(P95:S95)=MIN(P95:S95),0,IF($D$17="custo",(MAX(P95:S95)-P95)/(MAX(P95:S95)-MIN(P95:S95)),(P95-MIN(P95:S95))/(MAX(P95:S95)-MIN(P95:S95))))</f>
        <v>0.211755504768898</v>
      </c>
      <c r="AK95" s="0" t="n">
        <f aca="false">IF(MAX(P95:S95)=MIN(P95:S95),0,IF($D$17="custo",(MAX(P95:S95)-Q95)/(MAX(P95:S95)-MIN(P95:S95)),(Q95-MIN(P95:S95))/(MAX(P95:S95)-MIN(P95:S95))))</f>
        <v>0</v>
      </c>
      <c r="AL95" s="0" t="n">
        <f aca="false">IF(MAX(P95:S95)=MIN(P95:S95),0,IF($D$17="custo",(MAX(P95:S95)-R95)/(MAX(P95:S95)-MIN(P95:S95)),(R95-MIN(P95:S95))/(MAX(P95:S95)-MIN(P95:S95))))</f>
        <v>0.786474857100625</v>
      </c>
      <c r="AM95" s="0" t="n">
        <f aca="false">IF(MAX(P95:S95)=MIN(P95:S95),0,IF($D$17="custo",(MAX(P95:S95)-S95)/(MAX(P95:S95)-MIN(P95:S95)),(S95-MIN(P95:S95))/(MAX(P95:S95)-MIN(P95:S95))))</f>
        <v>1</v>
      </c>
      <c r="AN95" s="0" t="n">
        <f aca="false">IF(MAX(T95:W95)=MIN(T95:W95),0,IF($E$17="custo",(MAX(T95:W95)-T95)/(MAX(T95:W95)-MIN(T95:W95)),(T95-MIN(T95:W95))/(MAX(T95:W95)-MIN(T95:W95))))</f>
        <v>0</v>
      </c>
      <c r="AO95" s="0" t="n">
        <f aca="false">IF(MAX(T95:W95)=MIN(T95:W95),0,IF($E$17="custo",(MAX(T95:W95)-U95)/(MAX(T95:W95)-MIN(T95:W95)),(U95-MIN(T95:W95))/(MAX(T95:W95)-MIN(T95:W95))))</f>
        <v>0.545454545454545</v>
      </c>
      <c r="AP95" s="0" t="n">
        <f aca="false">IF(MAX(T95:W95)=MIN(T95:W95),0,IF($E$17="custo",(MAX(T95:W95)-V95)/(MAX(T95:W95)-MIN(T95:W95)),(V95-MIN(T95:W95))/(MAX(T95:W95)-MIN(T95:W95))))</f>
        <v>0.787878787878788</v>
      </c>
      <c r="AQ95" s="0" t="n">
        <f aca="false">IF(MAX(T95:W95)=MIN(T95:W95),0,IF($E$17="custo",(MAX(T95:W95)-W95)/(MAX(T95:W95)-MIN(T95:W95)),(W95-MIN(T95:W95))/(MAX(T95:W95)-MIN(T95:W95))))</f>
        <v>1</v>
      </c>
      <c r="AR95" s="0" t="n">
        <f aca="false">IF(MAX(X95:AA95)=MIN(X95:AA95),0,IF($F$17="custo",(MAX(X95:AA95)-X95)/(MAX(X95:AA95)-MIN(X95:AA95)),(X95-MIN(X95:AA95))/(MAX(X95:AA95)-MIN(X95:AA95))))</f>
        <v>0</v>
      </c>
      <c r="AS95" s="0" t="n">
        <f aca="false">IF(MAX(X95:AA95)=MIN(X95:AA95),0,IF($F$17="custo",(MAX(X95:AA95)-Y95)/(MAX(X95:AA95)-MIN(X95:AA95)),(Y95-MIN(X95:AA95))/(MAX(X95:AA95)-MIN(X95:AA95))))</f>
        <v>0.628571428571429</v>
      </c>
      <c r="AT95" s="0" t="n">
        <f aca="false">IF(MAX(X95:AA95)=MIN(X95:AA95),0,IF($F$17="custo",(MAX(X95:AA95)-Z95)/(MAX(X95:AA95)-MIN(X95:AA95)),(Z95-MIN(X95:AA95))/(MAX(X95:AA95)-MIN(X95:AA95))))</f>
        <v>0.371428571428571</v>
      </c>
      <c r="AU95" s="0" t="n">
        <f aca="false">IF(MAX(X95:AA95)=MIN(X95:AA95),0,IF($F$17="custo",(MAX(X95:AA95)-AA95)/(MAX(X95:AA95)-MIN(X95:AA95)),(AA95-MIN(X95:AA95))/(MAX(X95:AA95)-MIN(X95:AA95))))</f>
        <v>1</v>
      </c>
      <c r="AV95" s="0" t="n">
        <f aca="false">STDEVP(AB95:AE95)</f>
        <v>0.4540504400719</v>
      </c>
      <c r="AW95" s="0" t="n">
        <f aca="false">STDEVP(AF95:AI95)</f>
        <v>0.378972734129906</v>
      </c>
      <c r="AX95" s="0" t="n">
        <f aca="false">STDEVP(AJ95:AM95)</f>
        <v>0.407784241320419</v>
      </c>
      <c r="AY95" s="0" t="n">
        <f aca="false">STDEVP(AN95:AQ95)</f>
        <v>0.373216604144049</v>
      </c>
      <c r="AZ95" s="0" t="n">
        <f aca="false">STDEVP(AR95:AU95)</f>
        <v>0.365055209690875</v>
      </c>
      <c r="BA95" s="0" t="n">
        <f aca="false">AV95*((1-IFERROR(CORREL(AB95:AE95,AF95:AI95),0))+(1-IFERROR(CORREL(AB95:AE95,AJ95:AM95),0))+(1-IFERROR(CORREL(AB95:AE95,AN95:AQ95),0))+(1-IFERROR(CORREL(AB95:AE95,AR95:AU95),0)))</f>
        <v>0.999763687724468</v>
      </c>
      <c r="BB95" s="0" t="n">
        <f aca="false">AW95*((1-IFERROR(CORREL(AF95:AI95,AB95:AE95),0))+(1-IFERROR(CORREL(AF95:AI95,AJ95:AM95),0))+(1-IFERROR(CORREL(AF95:AI95,AN95:AQ95),0))+(1-IFERROR(CORREL(AF95:AI95,AR95:AU95),0)))</f>
        <v>2.37586850552668</v>
      </c>
      <c r="BC95" s="0" t="n">
        <f aca="false">AX95*((1-IFERROR(CORREL(AJ95:AM95,AB95:AE95),0))+(1-IFERROR(CORREL(AJ95:AM95,AF95:AI95),0))+(1-IFERROR(CORREL(AJ95:AM95,AN95:AQ95),0))+(1-IFERROR(CORREL(AJ95:AM95,AR95:AU95),0)))</f>
        <v>1.01472684741968</v>
      </c>
      <c r="BD95" s="0" t="n">
        <f aca="false">AY95*((1-IFERROR(CORREL(AN95:AQ95,AB95:AE95),0))+(1-IFERROR(CORREL(AN95:AQ95,AF95:AI95),0))+(1-IFERROR(CORREL(AN95:AQ95,AJ95:AM95),0))+(1-IFERROR(CORREL(AN95:AQ95,AR95:AU95),0)))</f>
        <v>0.725802216118557</v>
      </c>
      <c r="BE95" s="0" t="n">
        <f aca="false">AZ95*((1-IFERROR(CORREL(AR95:AU95,AB95:AE95),0))+(1-IFERROR(CORREL(AR95:AU95,AF95:AI95),0))+(1-IFERROR(CORREL(AR95:AU95,AJ95:AM95),0))+(1-IFERROR(CORREL(AR95:AU95,AN95:AQ95),0)))</f>
        <v>0.938214163992886</v>
      </c>
      <c r="BF95" s="0" t="n">
        <f aca="false">IF(SUM(BA95:BE95)&gt;0,BA95/SUM(BA95:BE95),1/5)</f>
        <v>0.16513077208471</v>
      </c>
      <c r="BG95" s="0" t="n">
        <f aca="false">IF(SUM(BA95:BE95)&gt;0,BB95/SUM(BA95:BE95),1/5)</f>
        <v>0.392421734762476</v>
      </c>
      <c r="BH95" s="0" t="n">
        <f aca="false">IF(SUM(BA95:BE95)&gt;0,BC95/SUM(BA95:BE95),1/5)</f>
        <v>0.167602234234853</v>
      </c>
      <c r="BI95" s="0" t="n">
        <f aca="false">IF(SUM(BA95:BE95)&gt;0,BD95/SUM(BA95:BE95),1/5)</f>
        <v>0.119880609588095</v>
      </c>
      <c r="BJ95" s="0" t="n">
        <f aca="false">IF(SUM(BA95:BE95)&gt;0,BE95/SUM(BA95:BE95),1/5)</f>
        <v>0.154964649329866</v>
      </c>
      <c r="BK95" s="0" t="n">
        <f aca="false">BF95*AB95+BG95*AF95+BH95*AJ95+BI95*AN95+BJ95*AR95</f>
        <v>0.278738628329347</v>
      </c>
      <c r="BL95" s="0" t="n">
        <f aca="false">BF95*AC95+BG95*AG95+BH95*AK95+BI95*AO95+BJ95*AS95</f>
        <v>0.555217509181509</v>
      </c>
      <c r="BM95" s="0" t="n">
        <f aca="false">BF95*AD95+BG95*AH95+BH95*AL95+BI95*AP95+BJ95*AT95</f>
        <v>0.742461349584482</v>
      </c>
      <c r="BN95" s="0" t="n">
        <f aca="false">BF95*AE95+BG95*AI95+BH95*AM95+BI95*AQ95+BJ95*AU95</f>
        <v>0.607578265237524</v>
      </c>
      <c r="BO95" s="0" t="n">
        <f aca="false">RANK(BK95,$BK95:$BN95)</f>
        <v>4</v>
      </c>
      <c r="BP95" s="0" t="n">
        <f aca="false">RANK(BL95,$BK95:$BN95)</f>
        <v>3</v>
      </c>
      <c r="BQ95" s="0" t="n">
        <f aca="false">RANK(BM95,$BK95:$BN95)</f>
        <v>1</v>
      </c>
      <c r="BR95" s="0" t="n">
        <f aca="false">RANK(BN95,$BK95:$BN95)</f>
        <v>2</v>
      </c>
    </row>
    <row r="96" customFormat="false" ht="15" hidden="false" customHeight="false" outlineLevel="0" collapsed="false">
      <c r="A96" s="0" t="n">
        <v>73</v>
      </c>
      <c r="B96" s="0" t="n">
        <f aca="false">RANDBETWEEN(1,$B$5)</f>
        <v>2</v>
      </c>
      <c r="C96" s="0" t="n">
        <f aca="false">RANDBETWEEN(1,$B$5)</f>
        <v>5</v>
      </c>
      <c r="D96" s="0" t="n">
        <f aca="false">RANDBETWEEN(1,$B$5)</f>
        <v>5</v>
      </c>
      <c r="E96" s="0" t="n">
        <f aca="false">RANDBETWEEN(1,$B$5)</f>
        <v>1</v>
      </c>
      <c r="F96" s="0" t="n">
        <f aca="false">RANDBETWEEN(1,$B$5)</f>
        <v>2</v>
      </c>
      <c r="G96" s="0" t="n">
        <f aca="false">RANDBETWEEN(1,$B$5)</f>
        <v>6</v>
      </c>
      <c r="H96" s="0" t="n">
        <f aca="true">NORMINV(RAND(),$B$8,$B$13)</f>
        <v>48.4331464418226</v>
      </c>
      <c r="I96" s="0" t="n">
        <f aca="true">NORMINV(RAND(),$C$8,$C$13)</f>
        <v>61.4951124740462</v>
      </c>
      <c r="J96" s="0" t="n">
        <f aca="true">NORMINV(RAND(),$D$8,$D$13)</f>
        <v>16.2616757050712</v>
      </c>
      <c r="K96" s="0" t="n">
        <f aca="true">NORMINV(RAND(),$E$8,$E$13)</f>
        <v>3.02924123006784</v>
      </c>
      <c r="L96" s="0" t="n">
        <f aca="true">NORMINV(RAND(),$B$9,$B$14)</f>
        <v>42.2667321208302</v>
      </c>
      <c r="M96" s="0" t="n">
        <f aca="true">NORMINV(RAND(),$C$9,$C$14)</f>
        <v>52.1078044617877</v>
      </c>
      <c r="N96" s="0" t="n">
        <f aca="true">NORMINV(RAND(),$D$9,$D$14)</f>
        <v>49.3081241134086</v>
      </c>
      <c r="O96" s="0" t="n">
        <f aca="true">NORMINV(RAND(),$E$9,$E$14)</f>
        <v>27.7545158276837</v>
      </c>
      <c r="P96" s="0" t="n">
        <f aca="true">NORMINV(RAND(),$B$10,$B$15)</f>
        <v>24.6804946811809</v>
      </c>
      <c r="Q96" s="0" t="n">
        <f aca="true">NORMINV(RAND(),$C$10,$C$15)</f>
        <v>29.7707298688371</v>
      </c>
      <c r="R96" s="0" t="n">
        <f aca="true">NORMINV(RAND(),$D$10,$D$15)</f>
        <v>9.54430045232654</v>
      </c>
      <c r="S96" s="0" t="n">
        <f aca="true">NORMINV(RAND(),$E$10,$E$15)</f>
        <v>3.86793607221763</v>
      </c>
      <c r="T96" s="0" t="n">
        <f aca="false">MEDIAN(INDEX(Avaliadores!$B$17:$B$22,$B96),INDEX(Avaliadores!$B$17:$B$22,$C96),INDEX(Avaliadores!$B$17:$B$22,$D96),INDEX(Avaliadores!$B$17:$B$22,$E96),INDEX(Avaliadores!$B$17:$B$22,$F96),INDEX(Avaliadores!$B$17:$B$22,$G96))</f>
        <v>2.54166666666667</v>
      </c>
      <c r="U96" s="0" t="n">
        <f aca="false">MEDIAN(INDEX(Avaliadores!$C$17:$C$22,$B96),INDEX(Avaliadores!$C$17:$C$22,$C96),INDEX(Avaliadores!$C$17:$C$22,$D96),INDEX(Avaliadores!$C$17:$C$22,$E96),INDEX(Avaliadores!$C$17:$C$22,$F96),INDEX(Avaliadores!$C$17:$C$22,$G96))</f>
        <v>5.29166666666667</v>
      </c>
      <c r="V96" s="0" t="n">
        <f aca="false">MEDIAN(INDEX(Avaliadores!$D$17:$D$22,$B96),INDEX(Avaliadores!$D$17:$D$22,$C96),INDEX(Avaliadores!$D$17:$D$22,$D96),INDEX(Avaliadores!$D$17:$D$22,$E96),INDEX(Avaliadores!$D$17:$D$22,$F96),INDEX(Avaliadores!$D$17:$D$22,$G96))</f>
        <v>5.79166666666667</v>
      </c>
      <c r="W96" s="0" t="n">
        <f aca="false">MEDIAN(INDEX(Avaliadores!$E$17:$E$22,$B96),INDEX(Avaliadores!$E$17:$E$22,$C96),INDEX(Avaliadores!$E$17:$E$22,$D96),INDEX(Avaliadores!$E$17:$E$22,$E96),INDEX(Avaliadores!$E$17:$E$22,$F96),INDEX(Avaliadores!$E$17:$E$22,$G96))</f>
        <v>6.54166666666667</v>
      </c>
      <c r="X96" s="0" t="n">
        <f aca="false">MEDIAN(INDEX(Avaliadores!$F$17:$F$22,$B96),INDEX(Avaliadores!$F$17:$F$22,$C96),INDEX(Avaliadores!$F$17:$F$22,$D96),INDEX(Avaliadores!$F$17:$F$22,$E96),INDEX(Avaliadores!$F$17:$F$22,$F96),INDEX(Avaliadores!$F$17:$F$22,$G96))</f>
        <v>2.29166666666667</v>
      </c>
      <c r="Y96" s="0" t="n">
        <f aca="false">MEDIAN(INDEX(Avaliadores!$G$17:$G$22,$B96),INDEX(Avaliadores!$G$17:$G$22,$C96),INDEX(Avaliadores!$G$17:$G$22,$D96),INDEX(Avaliadores!$G$17:$G$22,$E96),INDEX(Avaliadores!$G$17:$G$22,$F96),INDEX(Avaliadores!$G$17:$G$22,$G96))</f>
        <v>5.04166666666667</v>
      </c>
      <c r="Z96" s="0" t="n">
        <f aca="false">MEDIAN(INDEX(Avaliadores!$H$17:$H$22,$B96),INDEX(Avaliadores!$H$17:$H$22,$C96),INDEX(Avaliadores!$H$17:$H$22,$D96),INDEX(Avaliadores!$H$17:$H$22,$E96),INDEX(Avaliadores!$H$17:$H$22,$F96),INDEX(Avaliadores!$H$17:$H$22,$G96))</f>
        <v>4.04166666666667</v>
      </c>
      <c r="AA96" s="0" t="n">
        <f aca="false">MEDIAN(INDEX(Avaliadores!$I$17:$I$22,$B96),INDEX(Avaliadores!$I$17:$I$22,$C96),INDEX(Avaliadores!$I$17:$I$22,$D96),INDEX(Avaliadores!$I$17:$I$22,$E96),INDEX(Avaliadores!$I$17:$I$22,$F96),INDEX(Avaliadores!$I$17:$I$22,$G96))</f>
        <v>6.54166666666667</v>
      </c>
      <c r="AB96" s="0" t="n">
        <f aca="false">IF(MAX(H96:K96)=MIN(H96:K96),0,IF($B$17="custo",(MAX(H96:K96)-H96)/(MAX(H96:K96)-MIN(H96:K96)),(H96-MIN(H96:K96))/(MAX(H96:K96)-MIN(H96:K96))))</f>
        <v>0.223411808535545</v>
      </c>
      <c r="AC96" s="0" t="n">
        <f aca="false">IF(MAX(H96:K96)=MIN(H96:K96),0,IF($B$17="custo",(MAX(H96:K96)-I96)/(MAX(H96:K96)-MIN(H96:K96)),(I96-MIN(H96:K96))/(MAX(H96:K96)-MIN(H96:K96))))</f>
        <v>0</v>
      </c>
      <c r="AD96" s="0" t="n">
        <f aca="false">IF(MAX(H96:K96)=MIN(H96:K96),0,IF($B$17="custo",(MAX(H96:K96)-J96)/(MAX(H96:K96)-MIN(H96:K96)),(J96-MIN(H96:K96))/(MAX(H96:K96)-MIN(H96:K96))))</f>
        <v>0.773672499982352</v>
      </c>
      <c r="AE96" s="0" t="n">
        <f aca="false">IF(MAX(H96:K96)=MIN(H96:K96),0,IF($B$17="custo",(MAX(H96:K96)-K96)/(MAX(H96:K96)-MIN(H96:K96)),(K96-MIN(H96:K96))/(MAX(H96:K96)-MIN(H96:K96))))</f>
        <v>1</v>
      </c>
      <c r="AF96" s="0" t="n">
        <f aca="false">IF(MAX(L96:O96)=MIN(L96:O96),0,IF($C$17="custo",(MAX(L96:O96)-L96)/(MAX(L96:O96)-MIN(L96:O96)),(L96-MIN(L96:O96))/(MAX(L96:O96)-MIN(L96:O96))))</f>
        <v>0.595903761138192</v>
      </c>
      <c r="AG96" s="0" t="n">
        <f aca="false">IF(MAX(L96:O96)=MIN(L96:O96),0,IF($C$17="custo",(MAX(L96:O96)-M96)/(MAX(L96:O96)-MIN(L96:O96)),(M96-MIN(L96:O96))/(MAX(L96:O96)-MIN(L96:O96))))</f>
        <v>1</v>
      </c>
      <c r="AH96" s="0" t="n">
        <f aca="false">IF(MAX(L96:O96)=MIN(L96:O96),0,IF($C$17="custo",(MAX(L96:O96)-N96)/(MAX(L96:O96)-MIN(L96:O96)),(N96-MIN(L96:O96))/(MAX(L96:O96)-MIN(L96:O96))))</f>
        <v>0.885038920597426</v>
      </c>
      <c r="AI96" s="0" t="n">
        <f aca="false">IF(MAX(L96:O96)=MIN(L96:O96),0,IF($C$17="custo",(MAX(L96:O96)-O96)/(MAX(L96:O96)-MIN(L96:O96)),(O96-MIN(L96:O96))/(MAX(L96:O96)-MIN(L96:O96))))</f>
        <v>0</v>
      </c>
      <c r="AJ96" s="0" t="n">
        <f aca="false">IF(MAX(P96:S96)=MIN(P96:S96),0,IF($D$17="custo",(MAX(P96:S96)-P96)/(MAX(P96:S96)-MIN(P96:S96)),(P96-MIN(P96:S96))/(MAX(P96:S96)-MIN(P96:S96))))</f>
        <v>0.196512979550513</v>
      </c>
      <c r="AK96" s="0" t="n">
        <f aca="false">IF(MAX(P96:S96)=MIN(P96:S96),0,IF($D$17="custo",(MAX(P96:S96)-Q96)/(MAX(P96:S96)-MIN(P96:S96)),(Q96-MIN(P96:S96))/(MAX(P96:S96)-MIN(P96:S96))))</f>
        <v>0</v>
      </c>
      <c r="AL96" s="0" t="n">
        <f aca="false">IF(MAX(P96:S96)=MIN(P96:S96),0,IF($D$17="custo",(MAX(P96:S96)-R96)/(MAX(P96:S96)-MIN(P96:S96)),(R96-MIN(P96:S96))/(MAX(P96:S96)-MIN(P96:S96))))</f>
        <v>0.780858990552219</v>
      </c>
      <c r="AM96" s="0" t="n">
        <f aca="false">IF(MAX(P96:S96)=MIN(P96:S96),0,IF($D$17="custo",(MAX(P96:S96)-S96)/(MAX(P96:S96)-MIN(P96:S96)),(S96-MIN(P96:S96))/(MAX(P96:S96)-MIN(P96:S96))))</f>
        <v>1</v>
      </c>
      <c r="AN96" s="0" t="n">
        <f aca="false">IF(MAX(T96:W96)=MIN(T96:W96),0,IF($E$17="custo",(MAX(T96:W96)-T96)/(MAX(T96:W96)-MIN(T96:W96)),(T96-MIN(T96:W96))/(MAX(T96:W96)-MIN(T96:W96))))</f>
        <v>0</v>
      </c>
      <c r="AO96" s="0" t="n">
        <f aca="false">IF(MAX(T96:W96)=MIN(T96:W96),0,IF($E$17="custo",(MAX(T96:W96)-U96)/(MAX(T96:W96)-MIN(T96:W96)),(U96-MIN(T96:W96))/(MAX(T96:W96)-MIN(T96:W96))))</f>
        <v>0.6875</v>
      </c>
      <c r="AP96" s="0" t="n">
        <f aca="false">IF(MAX(T96:W96)=MIN(T96:W96),0,IF($E$17="custo",(MAX(T96:W96)-V96)/(MAX(T96:W96)-MIN(T96:W96)),(V96-MIN(T96:W96))/(MAX(T96:W96)-MIN(T96:W96))))</f>
        <v>0.8125</v>
      </c>
      <c r="AQ96" s="0" t="n">
        <f aca="false">IF(MAX(T96:W96)=MIN(T96:W96),0,IF($E$17="custo",(MAX(T96:W96)-W96)/(MAX(T96:W96)-MIN(T96:W96)),(W96-MIN(T96:W96))/(MAX(T96:W96)-MIN(T96:W96))))</f>
        <v>1</v>
      </c>
      <c r="AR96" s="0" t="n">
        <f aca="false">IF(MAX(X96:AA96)=MIN(X96:AA96),0,IF($F$17="custo",(MAX(X96:AA96)-X96)/(MAX(X96:AA96)-MIN(X96:AA96)),(X96-MIN(X96:AA96))/(MAX(X96:AA96)-MIN(X96:AA96))))</f>
        <v>0</v>
      </c>
      <c r="AS96" s="0" t="n">
        <f aca="false">IF(MAX(X96:AA96)=MIN(X96:AA96),0,IF($F$17="custo",(MAX(X96:AA96)-Y96)/(MAX(X96:AA96)-MIN(X96:AA96)),(Y96-MIN(X96:AA96))/(MAX(X96:AA96)-MIN(X96:AA96))))</f>
        <v>0.647058823529412</v>
      </c>
      <c r="AT96" s="0" t="n">
        <f aca="false">IF(MAX(X96:AA96)=MIN(X96:AA96),0,IF($F$17="custo",(MAX(X96:AA96)-Z96)/(MAX(X96:AA96)-MIN(X96:AA96)),(Z96-MIN(X96:AA96))/(MAX(X96:AA96)-MIN(X96:AA96))))</f>
        <v>0.411764705882353</v>
      </c>
      <c r="AU96" s="0" t="n">
        <f aca="false">IF(MAX(X96:AA96)=MIN(X96:AA96),0,IF($F$17="custo",(MAX(X96:AA96)-AA96)/(MAX(X96:AA96)-MIN(X96:AA96)),(AA96-MIN(X96:AA96))/(MAX(X96:AA96)-MIN(X96:AA96))))</f>
        <v>1</v>
      </c>
      <c r="AV96" s="0" t="n">
        <f aca="false">STDEVP(AB96:AE96)</f>
        <v>0.403545393849925</v>
      </c>
      <c r="AW96" s="0" t="n">
        <f aca="false">STDEVP(AF96:AI96)</f>
        <v>0.387177619445042</v>
      </c>
      <c r="AX96" s="0" t="n">
        <f aca="false">STDEVP(AJ96:AM96)</f>
        <v>0.409529650092964</v>
      </c>
      <c r="AY96" s="0" t="n">
        <f aca="false">STDEVP(AN96:AQ96)</f>
        <v>0.37759518667483</v>
      </c>
      <c r="AZ96" s="0" t="n">
        <f aca="false">STDEVP(AR96:AU96)</f>
        <v>0.363506091009067</v>
      </c>
      <c r="BA96" s="0" t="n">
        <f aca="false">AV96*((1-IFERROR(CORREL(AB96:AE96,AF96:AI96),0))+(1-IFERROR(CORREL(AB96:AE96,AJ96:AM96),0))+(1-IFERROR(CORREL(AB96:AE96,AN96:AQ96),0))+(1-IFERROR(CORREL(AB96:AE96,AR96:AU96),0)))</f>
        <v>1.03073175332646</v>
      </c>
      <c r="BB96" s="0" t="n">
        <f aca="false">AW96*((1-IFERROR(CORREL(AF96:AI96,AB96:AE96),0))+(1-IFERROR(CORREL(AF96:AI96,AJ96:AM96),0))+(1-IFERROR(CORREL(AF96:AI96,AN96:AQ96),0))+(1-IFERROR(CORREL(AF96:AI96,AR96:AU96),0)))</f>
        <v>2.3426319411493</v>
      </c>
      <c r="BC96" s="0" t="n">
        <f aca="false">AX96*((1-IFERROR(CORREL(AJ96:AM96,AB96:AE96),0))+(1-IFERROR(CORREL(AJ96:AM96,AF96:AI96),0))+(1-IFERROR(CORREL(AJ96:AM96,AN96:AQ96),0))+(1-IFERROR(CORREL(AJ96:AM96,AR96:AU96),0)))</f>
        <v>1.02599955939728</v>
      </c>
      <c r="BD96" s="0" t="n">
        <f aca="false">AY96*((1-IFERROR(CORREL(AN96:AQ96,AB96:AE96),0))+(1-IFERROR(CORREL(AN96:AQ96,AF96:AI96),0))+(1-IFERROR(CORREL(AN96:AQ96,AJ96:AM96),0))+(1-IFERROR(CORREL(AN96:AQ96,AR96:AU96),0)))</f>
        <v>0.785539248054938</v>
      </c>
      <c r="BE96" s="0" t="n">
        <f aca="false">AZ96*((1-IFERROR(CORREL(AR96:AU96,AB96:AE96),0))+(1-IFERROR(CORREL(AR96:AU96,AF96:AI96),0))+(1-IFERROR(CORREL(AR96:AU96,AJ96:AM96),0))+(1-IFERROR(CORREL(AR96:AU96,AN96:AQ96),0)))</f>
        <v>0.933761440450968</v>
      </c>
      <c r="BF96" s="0" t="n">
        <f aca="false">IF(SUM(BA96:BE96)&gt;0,BA96/SUM(BA96:BE96),1/5)</f>
        <v>0.168456996990377</v>
      </c>
      <c r="BG96" s="0" t="n">
        <f aca="false">IF(SUM(BA96:BE96)&gt;0,BB96/SUM(BA96:BE96),1/5)</f>
        <v>0.382866580549361</v>
      </c>
      <c r="BH96" s="0" t="n">
        <f aca="false">IF(SUM(BA96:BE96)&gt;0,BC96/SUM(BA96:BE96),1/5)</f>
        <v>0.167683593846531</v>
      </c>
      <c r="BI96" s="0" t="n">
        <f aca="false">IF(SUM(BA96:BE96)&gt;0,BD96/SUM(BA96:BE96),1/5)</f>
        <v>0.128384113828209</v>
      </c>
      <c r="BJ96" s="0" t="n">
        <f aca="false">IF(SUM(BA96:BE96)&gt;0,BE96/SUM(BA96:BE96),1/5)</f>
        <v>0.152608714785522</v>
      </c>
      <c r="BK96" s="0" t="n">
        <f aca="false">BF96*AB96+BG96*AF96+BH96*AJ96+BI96*AN96+BJ96*AR96</f>
        <v>0.29873892037009</v>
      </c>
      <c r="BL96" s="0" t="n">
        <f aca="false">BF96*AC96+BG96*AG96+BH96*AK96+BI96*AO96+BJ96*AS96</f>
        <v>0.56987747425571</v>
      </c>
      <c r="BM96" s="0" t="n">
        <f aca="false">BF96*AD96+BG96*AH96+BH96*AL96+BI96*AP96+BJ96*AT96</f>
        <v>0.767270588050633</v>
      </c>
      <c r="BN96" s="0" t="n">
        <f aca="false">BF96*AE96+BG96*AI96+BH96*AM96+BI96*AQ96+BJ96*AU96</f>
        <v>0.617133419450639</v>
      </c>
      <c r="BO96" s="0" t="n">
        <f aca="false">RANK(BK96,$BK96:$BN96)</f>
        <v>4</v>
      </c>
      <c r="BP96" s="0" t="n">
        <f aca="false">RANK(BL96,$BK96:$BN96)</f>
        <v>3</v>
      </c>
      <c r="BQ96" s="0" t="n">
        <f aca="false">RANK(BM96,$BK96:$BN96)</f>
        <v>1</v>
      </c>
      <c r="BR96" s="0" t="n">
        <f aca="false">RANK(BN96,$BK96:$BN96)</f>
        <v>2</v>
      </c>
    </row>
    <row r="97" customFormat="false" ht="15" hidden="false" customHeight="false" outlineLevel="0" collapsed="false">
      <c r="A97" s="0" t="n">
        <v>74</v>
      </c>
      <c r="B97" s="0" t="n">
        <f aca="false">RANDBETWEEN(1,$B$5)</f>
        <v>5</v>
      </c>
      <c r="C97" s="0" t="n">
        <f aca="false">RANDBETWEEN(1,$B$5)</f>
        <v>6</v>
      </c>
      <c r="D97" s="0" t="n">
        <f aca="false">RANDBETWEEN(1,$B$5)</f>
        <v>4</v>
      </c>
      <c r="E97" s="0" t="n">
        <f aca="false">RANDBETWEEN(1,$B$5)</f>
        <v>4</v>
      </c>
      <c r="F97" s="0" t="n">
        <f aca="false">RANDBETWEEN(1,$B$5)</f>
        <v>1</v>
      </c>
      <c r="G97" s="0" t="n">
        <f aca="false">RANDBETWEEN(1,$B$5)</f>
        <v>1</v>
      </c>
      <c r="H97" s="0" t="n">
        <f aca="true">NORMINV(RAND(),$B$8,$B$13)</f>
        <v>47.9418132762609</v>
      </c>
      <c r="I97" s="0" t="n">
        <f aca="true">NORMINV(RAND(),$C$8,$C$13)</f>
        <v>62.7747157138999</v>
      </c>
      <c r="J97" s="0" t="n">
        <f aca="true">NORMINV(RAND(),$D$8,$D$13)</f>
        <v>13.807463211343</v>
      </c>
      <c r="K97" s="0" t="n">
        <f aca="true">NORMINV(RAND(),$E$8,$E$13)</f>
        <v>3.2482039075724</v>
      </c>
      <c r="L97" s="0" t="n">
        <f aca="true">NORMINV(RAND(),$B$9,$B$14)</f>
        <v>48.9717620661358</v>
      </c>
      <c r="M97" s="0" t="n">
        <f aca="true">NORMINV(RAND(),$C$9,$C$14)</f>
        <v>55.2271614139567</v>
      </c>
      <c r="N97" s="0" t="n">
        <f aca="true">NORMINV(RAND(),$D$9,$D$14)</f>
        <v>53.5507644306273</v>
      </c>
      <c r="O97" s="0" t="n">
        <f aca="true">NORMINV(RAND(),$E$9,$E$14)</f>
        <v>24.3940459496899</v>
      </c>
      <c r="P97" s="0" t="n">
        <f aca="true">NORMINV(RAND(),$B$10,$B$15)</f>
        <v>24.0878856000389</v>
      </c>
      <c r="Q97" s="0" t="n">
        <f aca="true">NORMINV(RAND(),$C$10,$C$15)</f>
        <v>31.6094269611154</v>
      </c>
      <c r="R97" s="0" t="n">
        <f aca="true">NORMINV(RAND(),$D$10,$D$15)</f>
        <v>10.5877761376956</v>
      </c>
      <c r="S97" s="0" t="n">
        <f aca="true">NORMINV(RAND(),$E$10,$E$15)</f>
        <v>4.20278558647433</v>
      </c>
      <c r="T97" s="0" t="n">
        <f aca="false">MEDIAN(INDEX(Avaliadores!$B$17:$B$22,$B97),INDEX(Avaliadores!$B$17:$B$22,$C97),INDEX(Avaliadores!$B$17:$B$22,$D97),INDEX(Avaliadores!$B$17:$B$22,$E97),INDEX(Avaliadores!$B$17:$B$22,$F97),INDEX(Avaliadores!$B$17:$B$22,$G97))</f>
        <v>2.29166666666667</v>
      </c>
      <c r="U97" s="0" t="n">
        <f aca="false">MEDIAN(INDEX(Avaliadores!$C$17:$C$22,$B97),INDEX(Avaliadores!$C$17:$C$22,$C97),INDEX(Avaliadores!$C$17:$C$22,$D97),INDEX(Avaliadores!$C$17:$C$22,$E97),INDEX(Avaliadores!$C$17:$C$22,$F97),INDEX(Avaliadores!$C$17:$C$22,$G97))</f>
        <v>5.54166666666667</v>
      </c>
      <c r="V97" s="0" t="n">
        <f aca="false">MEDIAN(INDEX(Avaliadores!$D$17:$D$22,$B97),INDEX(Avaliadores!$D$17:$D$22,$C97),INDEX(Avaliadores!$D$17:$D$22,$D97),INDEX(Avaliadores!$D$17:$D$22,$E97),INDEX(Avaliadores!$D$17:$D$22,$F97),INDEX(Avaliadores!$D$17:$D$22,$G97))</f>
        <v>5.54166666666667</v>
      </c>
      <c r="W97" s="0" t="n">
        <f aca="false">MEDIAN(INDEX(Avaliadores!$E$17:$E$22,$B97),INDEX(Avaliadores!$E$17:$E$22,$C97),INDEX(Avaliadores!$E$17:$E$22,$D97),INDEX(Avaliadores!$E$17:$E$22,$E97),INDEX(Avaliadores!$E$17:$E$22,$F97),INDEX(Avaliadores!$E$17:$E$22,$G97))</f>
        <v>6.79166666666667</v>
      </c>
      <c r="X97" s="0" t="n">
        <f aca="false">MEDIAN(INDEX(Avaliadores!$F$17:$F$22,$B97),INDEX(Avaliadores!$F$17:$F$22,$C97),INDEX(Avaliadores!$F$17:$F$22,$D97),INDEX(Avaliadores!$F$17:$F$22,$E97),INDEX(Avaliadores!$F$17:$F$22,$F97),INDEX(Avaliadores!$F$17:$F$22,$G97))</f>
        <v>2.79166666666667</v>
      </c>
      <c r="Y97" s="0" t="n">
        <f aca="false">MEDIAN(INDEX(Avaliadores!$G$17:$G$22,$B97),INDEX(Avaliadores!$G$17:$G$22,$C97),INDEX(Avaliadores!$G$17:$G$22,$D97),INDEX(Avaliadores!$G$17:$G$22,$E97),INDEX(Avaliadores!$G$17:$G$22,$F97),INDEX(Avaliadores!$G$17:$G$22,$G97))</f>
        <v>4.79166666666667</v>
      </c>
      <c r="Z97" s="0" t="n">
        <f aca="false">MEDIAN(INDEX(Avaliadores!$H$17:$H$22,$B97),INDEX(Avaliadores!$H$17:$H$22,$C97),INDEX(Avaliadores!$H$17:$H$22,$D97),INDEX(Avaliadores!$H$17:$H$22,$E97),INDEX(Avaliadores!$H$17:$H$22,$F97),INDEX(Avaliadores!$H$17:$H$22,$G97))</f>
        <v>3.79166666666667</v>
      </c>
      <c r="AA97" s="0" t="n">
        <f aca="false">MEDIAN(INDEX(Avaliadores!$I$17:$I$22,$B97),INDEX(Avaliadores!$I$17:$I$22,$C97),INDEX(Avaliadores!$I$17:$I$22,$D97),INDEX(Avaliadores!$I$17:$I$22,$E97),INDEX(Avaliadores!$I$17:$I$22,$F97),INDEX(Avaliadores!$I$17:$I$22,$G97))</f>
        <v>6.79166666666667</v>
      </c>
      <c r="AB97" s="0" t="n">
        <f aca="false">IF(MAX(H97:K97)=MIN(H97:K97),0,IF($B$17="custo",(MAX(H97:K97)-H97)/(MAX(H97:K97)-MIN(H97:K97)),(H97-MIN(H97:K97))/(MAX(H97:K97)-MIN(H97:K97))))</f>
        <v>0.249181448526644</v>
      </c>
      <c r="AC97" s="0" t="n">
        <f aca="false">IF(MAX(H97:K97)=MIN(H97:K97),0,IF($B$17="custo",(MAX(H97:K97)-I97)/(MAX(H97:K97)-MIN(H97:K97)),(I97-MIN(H97:K97))/(MAX(H97:K97)-MIN(H97:K97))))</f>
        <v>0</v>
      </c>
      <c r="AD97" s="0" t="n">
        <f aca="false">IF(MAX(H97:K97)=MIN(H97:K97),0,IF($B$17="custo",(MAX(H97:K97)-J97)/(MAX(H97:K97)-MIN(H97:K97)),(J97-MIN(H97:K97))/(MAX(H97:K97)-MIN(H97:K97))))</f>
        <v>0.822612496795954</v>
      </c>
      <c r="AE97" s="0" t="n">
        <f aca="false">IF(MAX(H97:K97)=MIN(H97:K97),0,IF($B$17="custo",(MAX(H97:K97)-K97)/(MAX(H97:K97)-MIN(H97:K97)),(K97-MIN(H97:K97))/(MAX(H97:K97)-MIN(H97:K97))))</f>
        <v>1</v>
      </c>
      <c r="AF97" s="0" t="n">
        <f aca="false">IF(MAX(L97:O97)=MIN(L97:O97),0,IF($C$17="custo",(MAX(L97:O97)-L97)/(MAX(L97:O97)-MIN(L97:O97)),(L97-MIN(L97:O97))/(MAX(L97:O97)-MIN(L97:O97))))</f>
        <v>0.797120749764312</v>
      </c>
      <c r="AG97" s="0" t="n">
        <f aca="false">IF(MAX(L97:O97)=MIN(L97:O97),0,IF($C$17="custo",(MAX(L97:O97)-M97)/(MAX(L97:O97)-MIN(L97:O97)),(M97-MIN(L97:O97))/(MAX(L97:O97)-MIN(L97:O97))))</f>
        <v>1</v>
      </c>
      <c r="AH97" s="0" t="n">
        <f aca="false">IF(MAX(L97:O97)=MIN(L97:O97),0,IF($C$17="custo",(MAX(L97:O97)-N97)/(MAX(L97:O97)-MIN(L97:O97)),(N97-MIN(L97:O97))/(MAX(L97:O97)-MIN(L97:O97))))</f>
        <v>0.945629983928412</v>
      </c>
      <c r="AI97" s="0" t="n">
        <f aca="false">IF(MAX(L97:O97)=MIN(L97:O97),0,IF($C$17="custo",(MAX(L97:O97)-O97)/(MAX(L97:O97)-MIN(L97:O97)),(O97-MIN(L97:O97))/(MAX(L97:O97)-MIN(L97:O97))))</f>
        <v>0</v>
      </c>
      <c r="AJ97" s="0" t="n">
        <f aca="false">IF(MAX(P97:S97)=MIN(P97:S97),0,IF($D$17="custo",(MAX(P97:S97)-P97)/(MAX(P97:S97)-MIN(P97:S97)),(P97-MIN(P97:S97))/(MAX(P97:S97)-MIN(P97:S97))))</f>
        <v>0.274442287847647</v>
      </c>
      <c r="AK97" s="0" t="n">
        <f aca="false">IF(MAX(P97:S97)=MIN(P97:S97),0,IF($D$17="custo",(MAX(P97:S97)-Q97)/(MAX(P97:S97)-MIN(P97:S97)),(Q97-MIN(P97:S97))/(MAX(P97:S97)-MIN(P97:S97))))</f>
        <v>0</v>
      </c>
      <c r="AL97" s="0" t="n">
        <f aca="false">IF(MAX(P97:S97)=MIN(P97:S97),0,IF($D$17="custo",(MAX(P97:S97)-R97)/(MAX(P97:S97)-MIN(P97:S97)),(R97-MIN(P97:S97))/(MAX(P97:S97)-MIN(P97:S97))))</f>
        <v>0.767027616994718</v>
      </c>
      <c r="AM97" s="0" t="n">
        <f aca="false">IF(MAX(P97:S97)=MIN(P97:S97),0,IF($D$17="custo",(MAX(P97:S97)-S97)/(MAX(P97:S97)-MIN(P97:S97)),(S97-MIN(P97:S97))/(MAX(P97:S97)-MIN(P97:S97))))</f>
        <v>1</v>
      </c>
      <c r="AN97" s="0" t="n">
        <f aca="false">IF(MAX(T97:W97)=MIN(T97:W97),0,IF($E$17="custo",(MAX(T97:W97)-T97)/(MAX(T97:W97)-MIN(T97:W97)),(T97-MIN(T97:W97))/(MAX(T97:W97)-MIN(T97:W97))))</f>
        <v>0</v>
      </c>
      <c r="AO97" s="0" t="n">
        <f aca="false">IF(MAX(T97:W97)=MIN(T97:W97),0,IF($E$17="custo",(MAX(T97:W97)-U97)/(MAX(T97:W97)-MIN(T97:W97)),(U97-MIN(T97:W97))/(MAX(T97:W97)-MIN(T97:W97))))</f>
        <v>0.722222222222222</v>
      </c>
      <c r="AP97" s="0" t="n">
        <f aca="false">IF(MAX(T97:W97)=MIN(T97:W97),0,IF($E$17="custo",(MAX(T97:W97)-V97)/(MAX(T97:W97)-MIN(T97:W97)),(V97-MIN(T97:W97))/(MAX(T97:W97)-MIN(T97:W97))))</f>
        <v>0.722222222222222</v>
      </c>
      <c r="AQ97" s="0" t="n">
        <f aca="false">IF(MAX(T97:W97)=MIN(T97:W97),0,IF($E$17="custo",(MAX(T97:W97)-W97)/(MAX(T97:W97)-MIN(T97:W97)),(W97-MIN(T97:W97))/(MAX(T97:W97)-MIN(T97:W97))))</f>
        <v>1</v>
      </c>
      <c r="AR97" s="0" t="n">
        <f aca="false">IF(MAX(X97:AA97)=MIN(X97:AA97),0,IF($F$17="custo",(MAX(X97:AA97)-X97)/(MAX(X97:AA97)-MIN(X97:AA97)),(X97-MIN(X97:AA97))/(MAX(X97:AA97)-MIN(X97:AA97))))</f>
        <v>0</v>
      </c>
      <c r="AS97" s="0" t="n">
        <f aca="false">IF(MAX(X97:AA97)=MIN(X97:AA97),0,IF($F$17="custo",(MAX(X97:AA97)-Y97)/(MAX(X97:AA97)-MIN(X97:AA97)),(Y97-MIN(X97:AA97))/(MAX(X97:AA97)-MIN(X97:AA97))))</f>
        <v>0.5</v>
      </c>
      <c r="AT97" s="0" t="n">
        <f aca="false">IF(MAX(X97:AA97)=MIN(X97:AA97),0,IF($F$17="custo",(MAX(X97:AA97)-Z97)/(MAX(X97:AA97)-MIN(X97:AA97)),(Z97-MIN(X97:AA97))/(MAX(X97:AA97)-MIN(X97:AA97))))</f>
        <v>0.25</v>
      </c>
      <c r="AU97" s="0" t="n">
        <f aca="false">IF(MAX(X97:AA97)=MIN(X97:AA97),0,IF($F$17="custo",(MAX(X97:AA97)-AA97)/(MAX(X97:AA97)-MIN(X97:AA97)),(AA97-MIN(X97:AA97))/(MAX(X97:AA97)-MIN(X97:AA97))))</f>
        <v>1</v>
      </c>
      <c r="AV97" s="0" t="n">
        <f aca="false">STDEVP(AB97:AE97)</f>
        <v>0.407952257073627</v>
      </c>
      <c r="AW97" s="0" t="n">
        <f aca="false">STDEVP(AF97:AI97)</f>
        <v>0.402786283100689</v>
      </c>
      <c r="AX97" s="0" t="n">
        <f aca="false">STDEVP(AJ97:AM97)</f>
        <v>0.39425565674362</v>
      </c>
      <c r="AY97" s="0" t="n">
        <f aca="false">STDEVP(AN97:AQ97)</f>
        <v>0.370601779559065</v>
      </c>
      <c r="AZ97" s="0" t="n">
        <f aca="false">STDEVP(AR97:AU97)</f>
        <v>0.369754986443726</v>
      </c>
      <c r="BA97" s="0" t="n">
        <f aca="false">AV97*((1-IFERROR(CORREL(AB97:AE97,AF97:AI97),0))+(1-IFERROR(CORREL(AB97:AE97,AJ97:AM97),0))+(1-IFERROR(CORREL(AB97:AE97,AN97:AQ97),0))+(1-IFERROR(CORREL(AB97:AE97,AR97:AU97),0)))</f>
        <v>1.0767676920304</v>
      </c>
      <c r="BB97" s="0" t="n">
        <f aca="false">AW97*((1-IFERROR(CORREL(AF97:AI97,AB97:AE97),0))+(1-IFERROR(CORREL(AF97:AI97,AJ97:AM97),0))+(1-IFERROR(CORREL(AF97:AI97,AN97:AQ97),0))+(1-IFERROR(CORREL(AF97:AI97,AR97:AU97),0)))</f>
        <v>2.6684570806727</v>
      </c>
      <c r="BC97" s="0" t="n">
        <f aca="false">AX97*((1-IFERROR(CORREL(AJ97:AM97,AB97:AE97),0))+(1-IFERROR(CORREL(AJ97:AM97,AF97:AI97),0))+(1-IFERROR(CORREL(AJ97:AM97,AN97:AQ97),0))+(1-IFERROR(CORREL(AJ97:AM97,AR97:AU97),0)))</f>
        <v>1.05787501603164</v>
      </c>
      <c r="BD97" s="0" t="n">
        <f aca="false">AY97*((1-IFERROR(CORREL(AN97:AQ97,AB97:AE97),0))+(1-IFERROR(CORREL(AN97:AQ97,AF97:AI97),0))+(1-IFERROR(CORREL(AN97:AQ97,AJ97:AM97),0))+(1-IFERROR(CORREL(AN97:AQ97,AR97:AU97),0)))</f>
        <v>0.935996303872309</v>
      </c>
      <c r="BE97" s="0" t="n">
        <f aca="false">AZ97*((1-IFERROR(CORREL(AR97:AU97,AB97:AE97),0))+(1-IFERROR(CORREL(AR97:AU97,AF97:AI97),0))+(1-IFERROR(CORREL(AR97:AU97,AJ97:AM97),0))+(1-IFERROR(CORREL(AR97:AU97,AN97:AQ97),0)))</f>
        <v>1.07544686254263</v>
      </c>
      <c r="BF97" s="0" t="n">
        <f aca="false">IF(SUM(BA97:BE97)&gt;0,BA97/SUM(BA97:BE97),1/5)</f>
        <v>0.158010258225271</v>
      </c>
      <c r="BG97" s="0" t="n">
        <f aca="false">IF(SUM(BA97:BE97)&gt;0,BB97/SUM(BA97:BE97),1/5)</f>
        <v>0.391582692813782</v>
      </c>
      <c r="BH97" s="0" t="n">
        <f aca="false">IF(SUM(BA97:BE97)&gt;0,BC97/SUM(BA97:BE97),1/5)</f>
        <v>0.155237852779578</v>
      </c>
      <c r="BI97" s="0" t="n">
        <f aca="false">IF(SUM(BA97:BE97)&gt;0,BD97/SUM(BA97:BE97),1/5)</f>
        <v>0.137352763058744</v>
      </c>
      <c r="BJ97" s="0" t="n">
        <f aca="false">IF(SUM(BA97:BE97)&gt;0,BE97/SUM(BA97:BE97),1/5)</f>
        <v>0.157816433122624</v>
      </c>
      <c r="BK97" s="0" t="n">
        <f aca="false">BF97*AB97+BG97*AF97+BH97*AJ97+BI97*AN97+BJ97*AR97</f>
        <v>0.394115746194476</v>
      </c>
      <c r="BL97" s="0" t="n">
        <f aca="false">BF97*AC97+BG97*AG97+BH97*AK97+BI97*AO97+BJ97*AS97</f>
        <v>0.569690127139743</v>
      </c>
      <c r="BM97" s="0" t="n">
        <f aca="false">BF97*AD97+BG97*AH97+BH97*AL97+BI97*AP97+BJ97*AT97</f>
        <v>0.757998594880406</v>
      </c>
      <c r="BN97" s="0" t="n">
        <f aca="false">BF97*AE97+BG97*AI97+BH97*AM97+BI97*AQ97+BJ97*AU97</f>
        <v>0.608417307186218</v>
      </c>
      <c r="BO97" s="0" t="n">
        <f aca="false">RANK(BK97,$BK97:$BN97)</f>
        <v>4</v>
      </c>
      <c r="BP97" s="0" t="n">
        <f aca="false">RANK(BL97,$BK97:$BN97)</f>
        <v>3</v>
      </c>
      <c r="BQ97" s="0" t="n">
        <f aca="false">RANK(BM97,$BK97:$BN97)</f>
        <v>1</v>
      </c>
      <c r="BR97" s="0" t="n">
        <f aca="false">RANK(BN97,$BK97:$BN97)</f>
        <v>2</v>
      </c>
    </row>
    <row r="98" customFormat="false" ht="15" hidden="false" customHeight="false" outlineLevel="0" collapsed="false">
      <c r="A98" s="0" t="n">
        <v>75</v>
      </c>
      <c r="B98" s="0" t="n">
        <f aca="false">RANDBETWEEN(1,$B$5)</f>
        <v>2</v>
      </c>
      <c r="C98" s="0" t="n">
        <f aca="false">RANDBETWEEN(1,$B$5)</f>
        <v>3</v>
      </c>
      <c r="D98" s="0" t="n">
        <f aca="false">RANDBETWEEN(1,$B$5)</f>
        <v>4</v>
      </c>
      <c r="E98" s="0" t="n">
        <f aca="false">RANDBETWEEN(1,$B$5)</f>
        <v>4</v>
      </c>
      <c r="F98" s="0" t="n">
        <f aca="false">RANDBETWEEN(1,$B$5)</f>
        <v>2</v>
      </c>
      <c r="G98" s="0" t="n">
        <f aca="false">RANDBETWEEN(1,$B$5)</f>
        <v>3</v>
      </c>
      <c r="H98" s="0" t="n">
        <f aca="true">NORMINV(RAND(),$B$8,$B$13)</f>
        <v>49.8178617939163</v>
      </c>
      <c r="I98" s="0" t="n">
        <f aca="true">NORMINV(RAND(),$C$8,$C$13)</f>
        <v>62.2817550361087</v>
      </c>
      <c r="J98" s="0" t="n">
        <f aca="true">NORMINV(RAND(),$D$8,$D$13)</f>
        <v>13.4958797788347</v>
      </c>
      <c r="K98" s="0" t="n">
        <f aca="true">NORMINV(RAND(),$E$8,$E$13)</f>
        <v>3.09004207342718</v>
      </c>
      <c r="L98" s="0" t="n">
        <f aca="true">NORMINV(RAND(),$B$9,$B$14)</f>
        <v>47.5779968038602</v>
      </c>
      <c r="M98" s="0" t="n">
        <f aca="true">NORMINV(RAND(),$C$9,$C$14)</f>
        <v>50.0012891681254</v>
      </c>
      <c r="N98" s="0" t="n">
        <f aca="true">NORMINV(RAND(),$D$9,$D$14)</f>
        <v>49.0536878769245</v>
      </c>
      <c r="O98" s="0" t="n">
        <f aca="true">NORMINV(RAND(),$E$9,$E$14)</f>
        <v>24.536617176425</v>
      </c>
      <c r="P98" s="0" t="n">
        <f aca="true">NORMINV(RAND(),$B$10,$B$15)</f>
        <v>22.6063346218611</v>
      </c>
      <c r="Q98" s="0" t="n">
        <f aca="true">NORMINV(RAND(),$C$10,$C$15)</f>
        <v>30.8798725972119</v>
      </c>
      <c r="R98" s="0" t="n">
        <f aca="true">NORMINV(RAND(),$D$10,$D$15)</f>
        <v>10.0963341086306</v>
      </c>
      <c r="S98" s="0" t="n">
        <f aca="true">NORMINV(RAND(),$E$10,$E$15)</f>
        <v>4.05008595213999</v>
      </c>
      <c r="T98" s="0" t="n">
        <f aca="false">MEDIAN(INDEX(Avaliadores!$B$17:$B$22,$B98),INDEX(Avaliadores!$B$17:$B$22,$C98),INDEX(Avaliadores!$B$17:$B$22,$D98),INDEX(Avaliadores!$B$17:$B$22,$E98),INDEX(Avaliadores!$B$17:$B$22,$F98),INDEX(Avaliadores!$B$17:$B$22,$G98))</f>
        <v>3.04166666666667</v>
      </c>
      <c r="U98" s="0" t="n">
        <f aca="false">MEDIAN(INDEX(Avaliadores!$C$17:$C$22,$B98),INDEX(Avaliadores!$C$17:$C$22,$C98),INDEX(Avaliadores!$C$17:$C$22,$D98),INDEX(Avaliadores!$C$17:$C$22,$E98),INDEX(Avaliadores!$C$17:$C$22,$F98),INDEX(Avaliadores!$C$17:$C$22,$G98))</f>
        <v>5.04166666666667</v>
      </c>
      <c r="V98" s="0" t="n">
        <f aca="false">MEDIAN(INDEX(Avaliadores!$D$17:$D$22,$B98),INDEX(Avaliadores!$D$17:$D$22,$C98),INDEX(Avaliadores!$D$17:$D$22,$D98),INDEX(Avaliadores!$D$17:$D$22,$E98),INDEX(Avaliadores!$D$17:$D$22,$F98),INDEX(Avaliadores!$D$17:$D$22,$G98))</f>
        <v>5.79166666666667</v>
      </c>
      <c r="W98" s="0" t="n">
        <f aca="false">MEDIAN(INDEX(Avaliadores!$E$17:$E$22,$B98),INDEX(Avaliadores!$E$17:$E$22,$C98),INDEX(Avaliadores!$E$17:$E$22,$D98),INDEX(Avaliadores!$E$17:$E$22,$E98),INDEX(Avaliadores!$E$17:$E$22,$F98),INDEX(Avaliadores!$E$17:$E$22,$G98))</f>
        <v>6.04166666666667</v>
      </c>
      <c r="X98" s="0" t="n">
        <f aca="false">MEDIAN(INDEX(Avaliadores!$F$17:$F$22,$B98),INDEX(Avaliadores!$F$17:$F$22,$C98),INDEX(Avaliadores!$F$17:$F$22,$D98),INDEX(Avaliadores!$F$17:$F$22,$E98),INDEX(Avaliadores!$F$17:$F$22,$F98),INDEX(Avaliadores!$F$17:$F$22,$G98))</f>
        <v>2.79166666666667</v>
      </c>
      <c r="Y98" s="0" t="n">
        <f aca="false">MEDIAN(INDEX(Avaliadores!$G$17:$G$22,$B98),INDEX(Avaliadores!$G$17:$G$22,$C98),INDEX(Avaliadores!$G$17:$G$22,$D98),INDEX(Avaliadores!$G$17:$G$22,$E98),INDEX(Avaliadores!$G$17:$G$22,$F98),INDEX(Avaliadores!$G$17:$G$22,$G98))</f>
        <v>5.79166666666667</v>
      </c>
      <c r="Z98" s="0" t="n">
        <f aca="false">MEDIAN(INDEX(Avaliadores!$H$17:$H$22,$B98),INDEX(Avaliadores!$H$17:$H$22,$C98),INDEX(Avaliadores!$H$17:$H$22,$D98),INDEX(Avaliadores!$H$17:$H$22,$E98),INDEX(Avaliadores!$H$17:$H$22,$F98),INDEX(Avaliadores!$H$17:$H$22,$G98))</f>
        <v>3.79166666666667</v>
      </c>
      <c r="AA98" s="0" t="n">
        <f aca="false">MEDIAN(INDEX(Avaliadores!$I$17:$I$22,$B98),INDEX(Avaliadores!$I$17:$I$22,$C98),INDEX(Avaliadores!$I$17:$I$22,$D98),INDEX(Avaliadores!$I$17:$I$22,$E98),INDEX(Avaliadores!$I$17:$I$22,$F98),INDEX(Avaliadores!$I$17:$I$22,$G98))</f>
        <v>6.04166666666667</v>
      </c>
      <c r="AB98" s="0" t="n">
        <f aca="false">IF(MAX(H98:K98)=MIN(H98:K98),0,IF($B$17="custo",(MAX(H98:K98)-H98)/(MAX(H98:K98)-MIN(H98:K98)),(H98-MIN(H98:K98))/(MAX(H98:K98)-MIN(H98:K98))))</f>
        <v>0.210568213324904</v>
      </c>
      <c r="AC98" s="0" t="n">
        <f aca="false">IF(MAX(H98:K98)=MIN(H98:K98),0,IF($B$17="custo",(MAX(H98:K98)-I98)/(MAX(H98:K98)-MIN(H98:K98)),(I98-MIN(H98:K98))/(MAX(H98:K98)-MIN(H98:K98))))</f>
        <v>0</v>
      </c>
      <c r="AD98" s="0" t="n">
        <f aca="false">IF(MAX(H98:K98)=MIN(H98:K98),0,IF($B$17="custo",(MAX(H98:K98)-J98)/(MAX(H98:K98)-MIN(H98:K98)),(J98-MIN(H98:K98))/(MAX(H98:K98)-MIN(H98:K98))))</f>
        <v>0.824201105449203</v>
      </c>
      <c r="AE98" s="0" t="n">
        <f aca="false">IF(MAX(H98:K98)=MIN(H98:K98),0,IF($B$17="custo",(MAX(H98:K98)-K98)/(MAX(H98:K98)-MIN(H98:K98)),(K98-MIN(H98:K98))/(MAX(H98:K98)-MIN(H98:K98))))</f>
        <v>1</v>
      </c>
      <c r="AF98" s="0" t="n">
        <f aca="false">IF(MAX(L98:O98)=MIN(L98:O98),0,IF($C$17="custo",(MAX(L98:O98)-L98)/(MAX(L98:O98)-MIN(L98:O98)),(L98-MIN(L98:O98))/(MAX(L98:O98)-MIN(L98:O98))))</f>
        <v>0.904837087041414</v>
      </c>
      <c r="AG98" s="0" t="n">
        <f aca="false">IF(MAX(L98:O98)=MIN(L98:O98),0,IF($C$17="custo",(MAX(L98:O98)-M98)/(MAX(L98:O98)-MIN(L98:O98)),(M98-MIN(L98:O98))/(MAX(L98:O98)-MIN(L98:O98))))</f>
        <v>1</v>
      </c>
      <c r="AH98" s="0" t="n">
        <f aca="false">IF(MAX(L98:O98)=MIN(L98:O98),0,IF($C$17="custo",(MAX(L98:O98)-N98)/(MAX(L98:O98)-MIN(L98:O98)),(N98-MIN(L98:O98))/(MAX(L98:O98)-MIN(L98:O98))))</f>
        <v>0.962787610556708</v>
      </c>
      <c r="AI98" s="0" t="n">
        <f aca="false">IF(MAX(L98:O98)=MIN(L98:O98),0,IF($C$17="custo",(MAX(L98:O98)-O98)/(MAX(L98:O98)-MIN(L98:O98)),(O98-MIN(L98:O98))/(MAX(L98:O98)-MIN(L98:O98))))</f>
        <v>0</v>
      </c>
      <c r="AJ98" s="0" t="n">
        <f aca="false">IF(MAX(P98:S98)=MIN(P98:S98),0,IF($D$17="custo",(MAX(P98:S98)-P98)/(MAX(P98:S98)-MIN(P98:S98)),(P98-MIN(P98:S98))/(MAX(P98:S98)-MIN(P98:S98))))</f>
        <v>0.308371366675421</v>
      </c>
      <c r="AK98" s="0" t="n">
        <f aca="false">IF(MAX(P98:S98)=MIN(P98:S98),0,IF($D$17="custo",(MAX(P98:S98)-Q98)/(MAX(P98:S98)-MIN(P98:S98)),(Q98-MIN(P98:S98))/(MAX(P98:S98)-MIN(P98:S98))))</f>
        <v>0</v>
      </c>
      <c r="AL98" s="0" t="n">
        <f aca="false">IF(MAX(P98:S98)=MIN(P98:S98),0,IF($D$17="custo",(MAX(P98:S98)-R98)/(MAX(P98:S98)-MIN(P98:S98)),(R98-MIN(P98:S98))/(MAX(P98:S98)-MIN(P98:S98))))</f>
        <v>0.77464419540581</v>
      </c>
      <c r="AM98" s="0" t="n">
        <f aca="false">IF(MAX(P98:S98)=MIN(P98:S98),0,IF($D$17="custo",(MAX(P98:S98)-S98)/(MAX(P98:S98)-MIN(P98:S98)),(S98-MIN(P98:S98))/(MAX(P98:S98)-MIN(P98:S98))))</f>
        <v>1</v>
      </c>
      <c r="AN98" s="0" t="n">
        <f aca="false">IF(MAX(T98:W98)=MIN(T98:W98),0,IF($E$17="custo",(MAX(T98:W98)-T98)/(MAX(T98:W98)-MIN(T98:W98)),(T98-MIN(T98:W98))/(MAX(T98:W98)-MIN(T98:W98))))</f>
        <v>0</v>
      </c>
      <c r="AO98" s="0" t="n">
        <f aca="false">IF(MAX(T98:W98)=MIN(T98:W98),0,IF($E$17="custo",(MAX(T98:W98)-U98)/(MAX(T98:W98)-MIN(T98:W98)),(U98-MIN(T98:W98))/(MAX(T98:W98)-MIN(T98:W98))))</f>
        <v>0.666666666666667</v>
      </c>
      <c r="AP98" s="0" t="n">
        <f aca="false">IF(MAX(T98:W98)=MIN(T98:W98),0,IF($E$17="custo",(MAX(T98:W98)-V98)/(MAX(T98:W98)-MIN(T98:W98)),(V98-MIN(T98:W98))/(MAX(T98:W98)-MIN(T98:W98))))</f>
        <v>0.916666666666667</v>
      </c>
      <c r="AQ98" s="0" t="n">
        <f aca="false">IF(MAX(T98:W98)=MIN(T98:W98),0,IF($E$17="custo",(MAX(T98:W98)-W98)/(MAX(T98:W98)-MIN(T98:W98)),(W98-MIN(T98:W98))/(MAX(T98:W98)-MIN(T98:W98))))</f>
        <v>1</v>
      </c>
      <c r="AR98" s="0" t="n">
        <f aca="false">IF(MAX(X98:AA98)=MIN(X98:AA98),0,IF($F$17="custo",(MAX(X98:AA98)-X98)/(MAX(X98:AA98)-MIN(X98:AA98)),(X98-MIN(X98:AA98))/(MAX(X98:AA98)-MIN(X98:AA98))))</f>
        <v>0</v>
      </c>
      <c r="AS98" s="0" t="n">
        <f aca="false">IF(MAX(X98:AA98)=MIN(X98:AA98),0,IF($F$17="custo",(MAX(X98:AA98)-Y98)/(MAX(X98:AA98)-MIN(X98:AA98)),(Y98-MIN(X98:AA98))/(MAX(X98:AA98)-MIN(X98:AA98))))</f>
        <v>0.923076923076923</v>
      </c>
      <c r="AT98" s="0" t="n">
        <f aca="false">IF(MAX(X98:AA98)=MIN(X98:AA98),0,IF($F$17="custo",(MAX(X98:AA98)-Z98)/(MAX(X98:AA98)-MIN(X98:AA98)),(Z98-MIN(X98:AA98))/(MAX(X98:AA98)-MIN(X98:AA98))))</f>
        <v>0.307692307692308</v>
      </c>
      <c r="AU98" s="0" t="n">
        <f aca="false">IF(MAX(X98:AA98)=MIN(X98:AA98),0,IF($F$17="custo",(MAX(X98:AA98)-AA98)/(MAX(X98:AA98)-MIN(X98:AA98)),(AA98-MIN(X98:AA98))/(MAX(X98:AA98)-MIN(X98:AA98))))</f>
        <v>1</v>
      </c>
      <c r="AV98" s="0" t="n">
        <f aca="false">STDEVP(AB98:AE98)</f>
        <v>0.414902063603695</v>
      </c>
      <c r="AW98" s="0" t="n">
        <f aca="false">STDEVP(AF98:AI98)</f>
        <v>0.415292753837099</v>
      </c>
      <c r="AX98" s="0" t="n">
        <f aca="false">STDEVP(AJ98:AM98)</f>
        <v>0.390649482046577</v>
      </c>
      <c r="AY98" s="0" t="n">
        <f aca="false">STDEVP(AN98:AQ98)</f>
        <v>0.392530076696183</v>
      </c>
      <c r="AZ98" s="0" t="n">
        <f aca="false">STDEVP(AR98:AU98)</f>
        <v>0.419124898417373</v>
      </c>
      <c r="BA98" s="0" t="n">
        <f aca="false">AV98*((1-IFERROR(CORREL(AB98:AE98,AF98:AI98),0))+(1-IFERROR(CORREL(AB98:AE98,AJ98:AM98),0))+(1-IFERROR(CORREL(AB98:AE98,AN98:AQ98),0))+(1-IFERROR(CORREL(AB98:AE98,AR98:AU98),0)))</f>
        <v>1.18136362981721</v>
      </c>
      <c r="BB98" s="0" t="n">
        <f aca="false">AW98*((1-IFERROR(CORREL(AF98:AI98,AB98:AE98),0))+(1-IFERROR(CORREL(AF98:AI98,AJ98:AM98),0))+(1-IFERROR(CORREL(AF98:AI98,AN98:AQ98),0))+(1-IFERROR(CORREL(AF98:AI98,AR98:AU98),0)))</f>
        <v>2.66646463773593</v>
      </c>
      <c r="BC98" s="0" t="n">
        <f aca="false">AX98*((1-IFERROR(CORREL(AJ98:AM98,AB98:AE98),0))+(1-IFERROR(CORREL(AJ98:AM98,AF98:AI98),0))+(1-IFERROR(CORREL(AJ98:AM98,AN98:AQ98),0))+(1-IFERROR(CORREL(AJ98:AM98,AR98:AU98),0)))</f>
        <v>1.17862840137112</v>
      </c>
      <c r="BD98" s="0" t="n">
        <f aca="false">AY98*((1-IFERROR(CORREL(AN98:AQ98,AB98:AE98),0))+(1-IFERROR(CORREL(AN98:AQ98,AF98:AI98),0))+(1-IFERROR(CORREL(AN98:AQ98,AJ98:AM98),0))+(1-IFERROR(CORREL(AN98:AQ98,AR98:AU98),0)))</f>
        <v>0.980534133936388</v>
      </c>
      <c r="BE98" s="0" t="n">
        <f aca="false">AZ98*((1-IFERROR(CORREL(AR98:AU98,AB98:AE98),0))+(1-IFERROR(CORREL(AR98:AU98,AF98:AI98),0))+(1-IFERROR(CORREL(AR98:AU98,AJ98:AM98),0))+(1-IFERROR(CORREL(AR98:AU98,AN98:AQ98),0)))</f>
        <v>1.49366027985044</v>
      </c>
      <c r="BF98" s="0" t="n">
        <f aca="false">IF(SUM(BA98:BE98)&gt;0,BA98/SUM(BA98:BE98),1/5)</f>
        <v>0.157501477777075</v>
      </c>
      <c r="BG98" s="0" t="n">
        <f aca="false">IF(SUM(BA98:BE98)&gt;0,BB98/SUM(BA98:BE98),1/5)</f>
        <v>0.355497757238981</v>
      </c>
      <c r="BH98" s="0" t="n">
        <f aca="false">IF(SUM(BA98:BE98)&gt;0,BC98/SUM(BA98:BE98),1/5)</f>
        <v>0.157136812307913</v>
      </c>
      <c r="BI98" s="0" t="n">
        <f aca="false">IF(SUM(BA98:BE98)&gt;0,BD98/SUM(BA98:BE98),1/5)</f>
        <v>0.130726536019854</v>
      </c>
      <c r="BJ98" s="0" t="n">
        <f aca="false">IF(SUM(BA98:BE98)&gt;0,BE98/SUM(BA98:BE98),1/5)</f>
        <v>0.199137416656177</v>
      </c>
      <c r="BK98" s="0" t="n">
        <f aca="false">BF98*AB98+BG98*AF98+BH98*AJ98+BI98*AN98+BJ98*AR98</f>
        <v>0.403288853447837</v>
      </c>
      <c r="BL98" s="0" t="n">
        <f aca="false">BF98*AC98+BG98*AG98+BH98*AK98+BI98*AO98+BJ98*AS98</f>
        <v>0.626467935088688</v>
      </c>
      <c r="BM98" s="0" t="n">
        <f aca="false">BF98*AD98+BG98*AH98+BH98*AL98+BI98*AP98+BJ98*AT98</f>
        <v>0.774912557180056</v>
      </c>
      <c r="BN98" s="0" t="n">
        <f aca="false">BF98*AE98+BG98*AI98+BH98*AM98+BI98*AQ98+BJ98*AU98</f>
        <v>0.644502242761019</v>
      </c>
      <c r="BO98" s="0" t="n">
        <f aca="false">RANK(BK98,$BK98:$BN98)</f>
        <v>4</v>
      </c>
      <c r="BP98" s="0" t="n">
        <f aca="false">RANK(BL98,$BK98:$BN98)</f>
        <v>3</v>
      </c>
      <c r="BQ98" s="0" t="n">
        <f aca="false">RANK(BM98,$BK98:$BN98)</f>
        <v>1</v>
      </c>
      <c r="BR98" s="0" t="n">
        <f aca="false">RANK(BN98,$BK98:$BN98)</f>
        <v>2</v>
      </c>
    </row>
    <row r="99" customFormat="false" ht="15" hidden="false" customHeight="false" outlineLevel="0" collapsed="false">
      <c r="A99" s="0" t="n">
        <v>76</v>
      </c>
      <c r="B99" s="0" t="n">
        <f aca="false">RANDBETWEEN(1,$B$5)</f>
        <v>5</v>
      </c>
      <c r="C99" s="0" t="n">
        <f aca="false">RANDBETWEEN(1,$B$5)</f>
        <v>2</v>
      </c>
      <c r="D99" s="0" t="n">
        <f aca="false">RANDBETWEEN(1,$B$5)</f>
        <v>5</v>
      </c>
      <c r="E99" s="0" t="n">
        <f aca="false">RANDBETWEEN(1,$B$5)</f>
        <v>6</v>
      </c>
      <c r="F99" s="0" t="n">
        <f aca="false">RANDBETWEEN(1,$B$5)</f>
        <v>5</v>
      </c>
      <c r="G99" s="0" t="n">
        <f aca="false">RANDBETWEEN(1,$B$5)</f>
        <v>1</v>
      </c>
      <c r="H99" s="0" t="n">
        <f aca="true">NORMINV(RAND(),$B$8,$B$13)</f>
        <v>46.4118946334671</v>
      </c>
      <c r="I99" s="0" t="n">
        <f aca="true">NORMINV(RAND(),$C$8,$C$13)</f>
        <v>62.381360116575</v>
      </c>
      <c r="J99" s="0" t="n">
        <f aca="true">NORMINV(RAND(),$D$8,$D$13)</f>
        <v>13.7474765723092</v>
      </c>
      <c r="K99" s="0" t="n">
        <f aca="true">NORMINV(RAND(),$E$8,$E$13)</f>
        <v>3.01505595405825</v>
      </c>
      <c r="L99" s="0" t="n">
        <f aca="true">NORMINV(RAND(),$B$9,$B$14)</f>
        <v>47.7961552547655</v>
      </c>
      <c r="M99" s="0" t="n">
        <f aca="true">NORMINV(RAND(),$C$9,$C$14)</f>
        <v>60.7092672385978</v>
      </c>
      <c r="N99" s="0" t="n">
        <f aca="true">NORMINV(RAND(),$D$9,$D$14)</f>
        <v>37.7692043003055</v>
      </c>
      <c r="O99" s="0" t="n">
        <f aca="true">NORMINV(RAND(),$E$9,$E$14)</f>
        <v>22.8501953662114</v>
      </c>
      <c r="P99" s="0" t="n">
        <f aca="true">NORMINV(RAND(),$B$10,$B$15)</f>
        <v>25.801823226417</v>
      </c>
      <c r="Q99" s="0" t="n">
        <f aca="true">NORMINV(RAND(),$C$10,$C$15)</f>
        <v>27.8101055735809</v>
      </c>
      <c r="R99" s="0" t="n">
        <f aca="true">NORMINV(RAND(),$D$10,$D$15)</f>
        <v>9.82407483366078</v>
      </c>
      <c r="S99" s="0" t="n">
        <f aca="true">NORMINV(RAND(),$E$10,$E$15)</f>
        <v>4.15170468395413</v>
      </c>
      <c r="T99" s="0" t="n">
        <f aca="false">MEDIAN(INDEX(Avaliadores!$B$17:$B$22,$B99),INDEX(Avaliadores!$B$17:$B$22,$C99),INDEX(Avaliadores!$B$17:$B$22,$D99),INDEX(Avaliadores!$B$17:$B$22,$E99),INDEX(Avaliadores!$B$17:$B$22,$F99),INDEX(Avaliadores!$B$17:$B$22,$G99))</f>
        <v>2.54166666666667</v>
      </c>
      <c r="U99" s="0" t="n">
        <f aca="false">MEDIAN(INDEX(Avaliadores!$C$17:$C$22,$B99),INDEX(Avaliadores!$C$17:$C$22,$C99),INDEX(Avaliadores!$C$17:$C$22,$D99),INDEX(Avaliadores!$C$17:$C$22,$E99),INDEX(Avaliadores!$C$17:$C$22,$F99),INDEX(Avaliadores!$C$17:$C$22,$G99))</f>
        <v>5.54166666666667</v>
      </c>
      <c r="V99" s="0" t="n">
        <f aca="false">MEDIAN(INDEX(Avaliadores!$D$17:$D$22,$B99),INDEX(Avaliadores!$D$17:$D$22,$C99),INDEX(Avaliadores!$D$17:$D$22,$D99),INDEX(Avaliadores!$D$17:$D$22,$E99),INDEX(Avaliadores!$D$17:$D$22,$F99),INDEX(Avaliadores!$D$17:$D$22,$G99))</f>
        <v>5.54166666666667</v>
      </c>
      <c r="W99" s="0" t="n">
        <f aca="false">MEDIAN(INDEX(Avaliadores!$E$17:$E$22,$B99),INDEX(Avaliadores!$E$17:$E$22,$C99),INDEX(Avaliadores!$E$17:$E$22,$D99),INDEX(Avaliadores!$E$17:$E$22,$E99),INDEX(Avaliadores!$E$17:$E$22,$F99),INDEX(Avaliadores!$E$17:$E$22,$G99))</f>
        <v>7.29166666666667</v>
      </c>
      <c r="X99" s="0" t="n">
        <f aca="false">MEDIAN(INDEX(Avaliadores!$F$17:$F$22,$B99),INDEX(Avaliadores!$F$17:$F$22,$C99),INDEX(Avaliadores!$F$17:$F$22,$D99),INDEX(Avaliadores!$F$17:$F$22,$E99),INDEX(Avaliadores!$F$17:$F$22,$F99),INDEX(Avaliadores!$F$17:$F$22,$G99))</f>
        <v>2.54166666666667</v>
      </c>
      <c r="Y99" s="0" t="n">
        <f aca="false">MEDIAN(INDEX(Avaliadores!$G$17:$G$22,$B99),INDEX(Avaliadores!$G$17:$G$22,$C99),INDEX(Avaliadores!$G$17:$G$22,$D99),INDEX(Avaliadores!$G$17:$G$22,$E99),INDEX(Avaliadores!$G$17:$G$22,$F99),INDEX(Avaliadores!$G$17:$G$22,$G99))</f>
        <v>4.79166666666667</v>
      </c>
      <c r="Z99" s="0" t="n">
        <f aca="false">MEDIAN(INDEX(Avaliadores!$H$17:$H$22,$B99),INDEX(Avaliadores!$H$17:$H$22,$C99),INDEX(Avaliadores!$H$17:$H$22,$D99),INDEX(Avaliadores!$H$17:$H$22,$E99),INDEX(Avaliadores!$H$17:$H$22,$F99),INDEX(Avaliadores!$H$17:$H$22,$G99))</f>
        <v>3.79166666666667</v>
      </c>
      <c r="AA99" s="0" t="n">
        <f aca="false">MEDIAN(INDEX(Avaliadores!$I$17:$I$22,$B99),INDEX(Avaliadores!$I$17:$I$22,$C99),INDEX(Avaliadores!$I$17:$I$22,$D99),INDEX(Avaliadores!$I$17:$I$22,$E99),INDEX(Avaliadores!$I$17:$I$22,$F99),INDEX(Avaliadores!$I$17:$I$22,$G99))</f>
        <v>6.54166666666667</v>
      </c>
      <c r="AB99" s="0" t="n">
        <f aca="false">IF(MAX(H99:K99)=MIN(H99:K99),0,IF($B$17="custo",(MAX(H99:K99)-H99)/(MAX(H99:K99)-MIN(H99:K99)),(H99-MIN(H99:K99))/(MAX(H99:K99)-MIN(H99:K99))))</f>
        <v>0.268998815209906</v>
      </c>
      <c r="AC99" s="0" t="n">
        <f aca="false">IF(MAX(H99:K99)=MIN(H99:K99),0,IF($B$17="custo",(MAX(H99:K99)-I99)/(MAX(H99:K99)-MIN(H99:K99)),(I99-MIN(H99:K99))/(MAX(H99:K99)-MIN(H99:K99))))</f>
        <v>0</v>
      </c>
      <c r="AD99" s="0" t="n">
        <f aca="false">IF(MAX(H99:K99)=MIN(H99:K99),0,IF($B$17="custo",(MAX(H99:K99)-J99)/(MAX(H99:K99)-MIN(H99:K99)),(J99-MIN(H99:K99))/(MAX(H99:K99)-MIN(H99:K99))))</f>
        <v>0.81921696542081</v>
      </c>
      <c r="AE99" s="0" t="n">
        <f aca="false">IF(MAX(H99:K99)=MIN(H99:K99),0,IF($B$17="custo",(MAX(H99:K99)-K99)/(MAX(H99:K99)-MIN(H99:K99)),(K99-MIN(H99:K99))/(MAX(H99:K99)-MIN(H99:K99))))</f>
        <v>1</v>
      </c>
      <c r="AF99" s="0" t="n">
        <f aca="false">IF(MAX(L99:O99)=MIN(L99:O99),0,IF($C$17="custo",(MAX(L99:O99)-L99)/(MAX(L99:O99)-MIN(L99:O99)),(L99-MIN(L99:O99))/(MAX(L99:O99)-MIN(L99:O99))))</f>
        <v>0.658916308689256</v>
      </c>
      <c r="AG99" s="0" t="n">
        <f aca="false">IF(MAX(L99:O99)=MIN(L99:O99),0,IF($C$17="custo",(MAX(L99:O99)-M99)/(MAX(L99:O99)-MIN(L99:O99)),(M99-MIN(L99:O99))/(MAX(L99:O99)-MIN(L99:O99))))</f>
        <v>1</v>
      </c>
      <c r="AH99" s="0" t="n">
        <f aca="false">IF(MAX(L99:O99)=MIN(L99:O99),0,IF($C$17="custo",(MAX(L99:O99)-N99)/(MAX(L99:O99)-MIN(L99:O99)),(N99-MIN(L99:O99))/(MAX(L99:O99)-MIN(L99:O99))))</f>
        <v>0.39406694871925</v>
      </c>
      <c r="AI99" s="0" t="n">
        <f aca="false">IF(MAX(L99:O99)=MIN(L99:O99),0,IF($C$17="custo",(MAX(L99:O99)-O99)/(MAX(L99:O99)-MIN(L99:O99)),(O99-MIN(L99:O99))/(MAX(L99:O99)-MIN(L99:O99))))</f>
        <v>0</v>
      </c>
      <c r="AJ99" s="0" t="n">
        <f aca="false">IF(MAX(P99:S99)=MIN(P99:S99),0,IF($D$17="custo",(MAX(P99:S99)-P99)/(MAX(P99:S99)-MIN(P99:S99)),(P99-MIN(P99:S99))/(MAX(P99:S99)-MIN(P99:S99))))</f>
        <v>0.0848866479409626</v>
      </c>
      <c r="AK99" s="0" t="n">
        <f aca="false">IF(MAX(P99:S99)=MIN(P99:S99),0,IF($D$17="custo",(MAX(P99:S99)-Q99)/(MAX(P99:S99)-MIN(P99:S99)),(Q99-MIN(P99:S99))/(MAX(P99:S99)-MIN(P99:S99))))</f>
        <v>0</v>
      </c>
      <c r="AL99" s="0" t="n">
        <f aca="false">IF(MAX(P99:S99)=MIN(P99:S99),0,IF($D$17="custo",(MAX(P99:S99)-R99)/(MAX(P99:S99)-MIN(P99:S99)),(R99-MIN(P99:S99))/(MAX(P99:S99)-MIN(P99:S99))))</f>
        <v>0.760238649426481</v>
      </c>
      <c r="AM99" s="0" t="n">
        <f aca="false">IF(MAX(P99:S99)=MIN(P99:S99),0,IF($D$17="custo",(MAX(P99:S99)-S99)/(MAX(P99:S99)-MIN(P99:S99)),(S99-MIN(P99:S99))/(MAX(P99:S99)-MIN(P99:S99))))</f>
        <v>1</v>
      </c>
      <c r="AN99" s="0" t="n">
        <f aca="false">IF(MAX(T99:W99)=MIN(T99:W99),0,IF($E$17="custo",(MAX(T99:W99)-T99)/(MAX(T99:W99)-MIN(T99:W99)),(T99-MIN(T99:W99))/(MAX(T99:W99)-MIN(T99:W99))))</f>
        <v>0</v>
      </c>
      <c r="AO99" s="0" t="n">
        <f aca="false">IF(MAX(T99:W99)=MIN(T99:W99),0,IF($E$17="custo",(MAX(T99:W99)-U99)/(MAX(T99:W99)-MIN(T99:W99)),(U99-MIN(T99:W99))/(MAX(T99:W99)-MIN(T99:W99))))</f>
        <v>0.631578947368421</v>
      </c>
      <c r="AP99" s="0" t="n">
        <f aca="false">IF(MAX(T99:W99)=MIN(T99:W99),0,IF($E$17="custo",(MAX(T99:W99)-V99)/(MAX(T99:W99)-MIN(T99:W99)),(V99-MIN(T99:W99))/(MAX(T99:W99)-MIN(T99:W99))))</f>
        <v>0.631578947368421</v>
      </c>
      <c r="AQ99" s="0" t="n">
        <f aca="false">IF(MAX(T99:W99)=MIN(T99:W99),0,IF($E$17="custo",(MAX(T99:W99)-W99)/(MAX(T99:W99)-MIN(T99:W99)),(W99-MIN(T99:W99))/(MAX(T99:W99)-MIN(T99:W99))))</f>
        <v>1</v>
      </c>
      <c r="AR99" s="0" t="n">
        <f aca="false">IF(MAX(X99:AA99)=MIN(X99:AA99),0,IF($F$17="custo",(MAX(X99:AA99)-X99)/(MAX(X99:AA99)-MIN(X99:AA99)),(X99-MIN(X99:AA99))/(MAX(X99:AA99)-MIN(X99:AA99))))</f>
        <v>0</v>
      </c>
      <c r="AS99" s="0" t="n">
        <f aca="false">IF(MAX(X99:AA99)=MIN(X99:AA99),0,IF($F$17="custo",(MAX(X99:AA99)-Y99)/(MAX(X99:AA99)-MIN(X99:AA99)),(Y99-MIN(X99:AA99))/(MAX(X99:AA99)-MIN(X99:AA99))))</f>
        <v>0.5625</v>
      </c>
      <c r="AT99" s="0" t="n">
        <f aca="false">IF(MAX(X99:AA99)=MIN(X99:AA99),0,IF($F$17="custo",(MAX(X99:AA99)-Z99)/(MAX(X99:AA99)-MIN(X99:AA99)),(Z99-MIN(X99:AA99))/(MAX(X99:AA99)-MIN(X99:AA99))))</f>
        <v>0.3125</v>
      </c>
      <c r="AU99" s="0" t="n">
        <f aca="false">IF(MAX(X99:AA99)=MIN(X99:AA99),0,IF($F$17="custo",(MAX(X99:AA99)-AA99)/(MAX(X99:AA99)-MIN(X99:AA99)),(AA99-MIN(X99:AA99))/(MAX(X99:AA99)-MIN(X99:AA99))))</f>
        <v>1</v>
      </c>
      <c r="AV99" s="0" t="n">
        <f aca="false">STDEVP(AB99:AE99)</f>
        <v>0.404139676473007</v>
      </c>
      <c r="AW99" s="0" t="n">
        <f aca="false">STDEVP(AF99:AI99)</f>
        <v>0.365983059078445</v>
      </c>
      <c r="AX99" s="0" t="n">
        <f aca="false">STDEVP(AJ99:AM99)</f>
        <v>0.428382628713551</v>
      </c>
      <c r="AY99" s="0" t="n">
        <f aca="false">STDEVP(AN99:AQ99)</f>
        <v>0.359622378124117</v>
      </c>
      <c r="AZ99" s="0" t="n">
        <f aca="false">STDEVP(AR99:AU99)</f>
        <v>0.365771872209988</v>
      </c>
      <c r="BA99" s="0" t="n">
        <f aca="false">AV99*((1-IFERROR(CORREL(AB99:AE99,AF99:AI99),0))+(1-IFERROR(CORREL(AB99:AE99,AJ99:AM99),0))+(1-IFERROR(CORREL(AB99:AE99,AN99:AQ99),0))+(1-IFERROR(CORREL(AB99:AE99,AR99:AU99),0)))</f>
        <v>1.18590119607092</v>
      </c>
      <c r="BB99" s="0" t="n">
        <f aca="false">AW99*((1-IFERROR(CORREL(AF99:AI99,AB99:AE99),0))+(1-IFERROR(CORREL(AF99:AI99,AJ99:AM99),0))+(1-IFERROR(CORREL(AF99:AI99,AN99:AQ99),0))+(1-IFERROR(CORREL(AF99:AI99,AR99:AU99),0)))</f>
        <v>2.54728800117469</v>
      </c>
      <c r="BC99" s="0" t="n">
        <f aca="false">AX99*((1-IFERROR(CORREL(AJ99:AM99,AB99:AE99),0))+(1-IFERROR(CORREL(AJ99:AM99,AF99:AI99),0))+(1-IFERROR(CORREL(AJ99:AM99,AN99:AQ99),0))+(1-IFERROR(CORREL(AJ99:AM99,AR99:AU99),0)))</f>
        <v>1.1375002639717</v>
      </c>
      <c r="BD99" s="0" t="n">
        <f aca="false">AY99*((1-IFERROR(CORREL(AN99:AQ99,AB99:AE99),0))+(1-IFERROR(CORREL(AN99:AQ99,AF99:AI99),0))+(1-IFERROR(CORREL(AN99:AQ99,AJ99:AM99),0))+(1-IFERROR(CORREL(AN99:AQ99,AR99:AU99),0)))</f>
        <v>0.832025327814877</v>
      </c>
      <c r="BE99" s="0" t="n">
        <f aca="false">AZ99*((1-IFERROR(CORREL(AR99:AU99,AB99:AE99),0))+(1-IFERROR(CORREL(AR99:AU99,AF99:AI99),0))+(1-IFERROR(CORREL(AR99:AU99,AJ99:AM99),0))+(1-IFERROR(CORREL(AR99:AU99,AN99:AQ99),0)))</f>
        <v>0.9212873161599</v>
      </c>
      <c r="BF99" s="0" t="n">
        <f aca="false">IF(SUM(BA99:BE99)&gt;0,BA99/SUM(BA99:BE99),1/5)</f>
        <v>0.179030920769391</v>
      </c>
      <c r="BG99" s="0" t="n">
        <f aca="false">IF(SUM(BA99:BE99)&gt;0,BB99/SUM(BA99:BE99),1/5)</f>
        <v>0.384554225787164</v>
      </c>
      <c r="BH99" s="0" t="n">
        <f aca="false">IF(SUM(BA99:BE99)&gt;0,BC99/SUM(BA99:BE99),1/5)</f>
        <v>0.171724019091131</v>
      </c>
      <c r="BI99" s="0" t="n">
        <f aca="false">IF(SUM(BA99:BE99)&gt;0,BD99/SUM(BA99:BE99),1/5)</f>
        <v>0.125607648458129</v>
      </c>
      <c r="BJ99" s="0" t="n">
        <f aca="false">IF(SUM(BA99:BE99)&gt;0,BE99/SUM(BA99:BE99),1/5)</f>
        <v>0.139083185894184</v>
      </c>
      <c r="BK99" s="0" t="n">
        <f aca="false">BF99*AB99+BG99*AF99+BH99*AJ99+BI99*AN99+BJ99*AR99</f>
        <v>0.316125232871033</v>
      </c>
      <c r="BL99" s="0" t="n">
        <f aca="false">BF99*AC99+BG99*AG99+BH99*AK99+BI99*AO99+BJ99*AS99</f>
        <v>0.542119664247251</v>
      </c>
      <c r="BM99" s="0" t="n">
        <f aca="false">BF99*AD99+BG99*AH99+BH99*AL99+BI99*AP99+BJ99*AT99</f>
        <v>0.551551156336705</v>
      </c>
      <c r="BN99" s="0" t="n">
        <f aca="false">BF99*AE99+BG99*AI99+BH99*AM99+BI99*AQ99+BJ99*AU99</f>
        <v>0.615445774212836</v>
      </c>
      <c r="BO99" s="0" t="n">
        <f aca="false">RANK(BK99,$BK99:$BN99)</f>
        <v>4</v>
      </c>
      <c r="BP99" s="0" t="n">
        <f aca="false">RANK(BL99,$BK99:$BN99)</f>
        <v>3</v>
      </c>
      <c r="BQ99" s="0" t="n">
        <f aca="false">RANK(BM99,$BK99:$BN99)</f>
        <v>2</v>
      </c>
      <c r="BR99" s="0" t="n">
        <f aca="false">RANK(BN99,$BK99:$BN99)</f>
        <v>1</v>
      </c>
    </row>
    <row r="100" customFormat="false" ht="15" hidden="false" customHeight="false" outlineLevel="0" collapsed="false">
      <c r="A100" s="0" t="n">
        <v>77</v>
      </c>
      <c r="B100" s="0" t="n">
        <f aca="false">RANDBETWEEN(1,$B$5)</f>
        <v>3</v>
      </c>
      <c r="C100" s="0" t="n">
        <f aca="false">RANDBETWEEN(1,$B$5)</f>
        <v>2</v>
      </c>
      <c r="D100" s="0" t="n">
        <f aca="false">RANDBETWEEN(1,$B$5)</f>
        <v>6</v>
      </c>
      <c r="E100" s="0" t="n">
        <f aca="false">RANDBETWEEN(1,$B$5)</f>
        <v>1</v>
      </c>
      <c r="F100" s="0" t="n">
        <f aca="false">RANDBETWEEN(1,$B$5)</f>
        <v>4</v>
      </c>
      <c r="G100" s="0" t="n">
        <f aca="false">RANDBETWEEN(1,$B$5)</f>
        <v>5</v>
      </c>
      <c r="H100" s="0" t="n">
        <f aca="true">NORMINV(RAND(),$B$8,$B$13)</f>
        <v>50.1169264273952</v>
      </c>
      <c r="I100" s="0" t="n">
        <f aca="true">NORMINV(RAND(),$C$8,$C$13)</f>
        <v>66.2541797168972</v>
      </c>
      <c r="J100" s="0" t="n">
        <f aca="true">NORMINV(RAND(),$D$8,$D$13)</f>
        <v>15.0017819238992</v>
      </c>
      <c r="K100" s="0" t="n">
        <f aca="true">NORMINV(RAND(),$E$8,$E$13)</f>
        <v>3.09182029324168</v>
      </c>
      <c r="L100" s="0" t="n">
        <f aca="true">NORMINV(RAND(),$B$9,$B$14)</f>
        <v>50.2997342463984</v>
      </c>
      <c r="M100" s="0" t="n">
        <f aca="true">NORMINV(RAND(),$C$9,$C$14)</f>
        <v>58.2559159632252</v>
      </c>
      <c r="N100" s="0" t="n">
        <f aca="true">NORMINV(RAND(),$D$9,$D$14)</f>
        <v>43.2721381010249</v>
      </c>
      <c r="O100" s="0" t="n">
        <f aca="true">NORMINV(RAND(),$E$9,$E$14)</f>
        <v>28.4173874911614</v>
      </c>
      <c r="P100" s="0" t="n">
        <f aca="true">NORMINV(RAND(),$B$10,$B$15)</f>
        <v>24.7342672526842</v>
      </c>
      <c r="Q100" s="0" t="n">
        <f aca="true">NORMINV(RAND(),$C$10,$C$15)</f>
        <v>30.5882218470347</v>
      </c>
      <c r="R100" s="0" t="n">
        <f aca="true">NORMINV(RAND(),$D$10,$D$15)</f>
        <v>9.82251934277977</v>
      </c>
      <c r="S100" s="0" t="n">
        <f aca="true">NORMINV(RAND(),$E$10,$E$15)</f>
        <v>3.78112825411467</v>
      </c>
      <c r="T100" s="0" t="n">
        <f aca="false">MEDIAN(INDEX(Avaliadores!$B$17:$B$22,$B100),INDEX(Avaliadores!$B$17:$B$22,$C100),INDEX(Avaliadores!$B$17:$B$22,$D100),INDEX(Avaliadores!$B$17:$B$22,$E100),INDEX(Avaliadores!$B$17:$B$22,$F100),INDEX(Avaliadores!$B$17:$B$22,$G100))</f>
        <v>2.66666666666667</v>
      </c>
      <c r="U100" s="0" t="n">
        <f aca="false">MEDIAN(INDEX(Avaliadores!$C$17:$C$22,$B100),INDEX(Avaliadores!$C$17:$C$22,$C100),INDEX(Avaliadores!$C$17:$C$22,$D100),INDEX(Avaliadores!$C$17:$C$22,$E100),INDEX(Avaliadores!$C$17:$C$22,$F100),INDEX(Avaliadores!$C$17:$C$22,$G100))</f>
        <v>5.29166666666667</v>
      </c>
      <c r="V100" s="0" t="n">
        <f aca="false">MEDIAN(INDEX(Avaliadores!$D$17:$D$22,$B100),INDEX(Avaliadores!$D$17:$D$22,$C100),INDEX(Avaliadores!$D$17:$D$22,$D100),INDEX(Avaliadores!$D$17:$D$22,$E100),INDEX(Avaliadores!$D$17:$D$22,$F100),INDEX(Avaliadores!$D$17:$D$22,$G100))</f>
        <v>5.66666666666667</v>
      </c>
      <c r="W100" s="0" t="n">
        <f aca="false">MEDIAN(INDEX(Avaliadores!$E$17:$E$22,$B100),INDEX(Avaliadores!$E$17:$E$22,$C100),INDEX(Avaliadores!$E$17:$E$22,$D100),INDEX(Avaliadores!$E$17:$E$22,$E100),INDEX(Avaliadores!$E$17:$E$22,$F100),INDEX(Avaliadores!$E$17:$E$22,$G100))</f>
        <v>6.29166666666667</v>
      </c>
      <c r="X100" s="0" t="n">
        <f aca="false">MEDIAN(INDEX(Avaliadores!$F$17:$F$22,$B100),INDEX(Avaliadores!$F$17:$F$22,$C100),INDEX(Avaliadores!$F$17:$F$22,$D100),INDEX(Avaliadores!$F$17:$F$22,$E100),INDEX(Avaliadores!$F$17:$F$22,$F100),INDEX(Avaliadores!$F$17:$F$22,$G100))</f>
        <v>2.66666666666667</v>
      </c>
      <c r="Y100" s="0" t="n">
        <f aca="false">MEDIAN(INDEX(Avaliadores!$G$17:$G$22,$B100),INDEX(Avaliadores!$G$17:$G$22,$C100),INDEX(Avaliadores!$G$17:$G$22,$D100),INDEX(Avaliadores!$G$17:$G$22,$E100),INDEX(Avaliadores!$G$17:$G$22,$F100),INDEX(Avaliadores!$G$17:$G$22,$G100))</f>
        <v>5.04166666666667</v>
      </c>
      <c r="Z100" s="0" t="n">
        <f aca="false">MEDIAN(INDEX(Avaliadores!$H$17:$H$22,$B100),INDEX(Avaliadores!$H$17:$H$22,$C100),INDEX(Avaliadores!$H$17:$H$22,$D100),INDEX(Avaliadores!$H$17:$H$22,$E100),INDEX(Avaliadores!$H$17:$H$22,$F100),INDEX(Avaliadores!$H$17:$H$22,$G100))</f>
        <v>3.91666666666667</v>
      </c>
      <c r="AA100" s="0" t="n">
        <f aca="false">MEDIAN(INDEX(Avaliadores!$I$17:$I$22,$B100),INDEX(Avaliadores!$I$17:$I$22,$C100),INDEX(Avaliadores!$I$17:$I$22,$D100),INDEX(Avaliadores!$I$17:$I$22,$E100),INDEX(Avaliadores!$I$17:$I$22,$F100),INDEX(Avaliadores!$I$17:$I$22,$G100))</f>
        <v>6.66666666666667</v>
      </c>
      <c r="AB100" s="0" t="n">
        <f aca="false">IF(MAX(H100:K100)=MIN(H100:K100),0,IF($B$17="custo",(MAX(H100:K100)-H100)/(MAX(H100:K100)-MIN(H100:K100)),(H100-MIN(H100:K100))/(MAX(H100:K100)-MIN(H100:K100))))</f>
        <v>0.255488449715168</v>
      </c>
      <c r="AC100" s="0" t="n">
        <f aca="false">IF(MAX(H100:K100)=MIN(H100:K100),0,IF($B$17="custo",(MAX(H100:K100)-I100)/(MAX(H100:K100)-MIN(H100:K100)),(I100-MIN(H100:K100))/(MAX(H100:K100)-MIN(H100:K100))))</f>
        <v>0</v>
      </c>
      <c r="AD100" s="0" t="n">
        <f aca="false">IF(MAX(H100:K100)=MIN(H100:K100),0,IF($B$17="custo",(MAX(H100:K100)-J100)/(MAX(H100:K100)-MIN(H100:K100)),(J100-MIN(H100:K100))/(MAX(H100:K100)-MIN(H100:K100))))</f>
        <v>0.811438937061034</v>
      </c>
      <c r="AE100" s="0" t="n">
        <f aca="false">IF(MAX(H100:K100)=MIN(H100:K100),0,IF($B$17="custo",(MAX(H100:K100)-K100)/(MAX(H100:K100)-MIN(H100:K100)),(K100-MIN(H100:K100))/(MAX(H100:K100)-MIN(H100:K100))))</f>
        <v>1</v>
      </c>
      <c r="AF100" s="0" t="n">
        <f aca="false">IF(MAX(L100:O100)=MIN(L100:O100),0,IF($C$17="custo",(MAX(L100:O100)-L100)/(MAX(L100:O100)-MIN(L100:O100)),(L100-MIN(L100:O100))/(MAX(L100:O100)-MIN(L100:O100))))</f>
        <v>0.733358777250838</v>
      </c>
      <c r="AG100" s="0" t="n">
        <f aca="false">IF(MAX(L100:O100)=MIN(L100:O100),0,IF($C$17="custo",(MAX(L100:O100)-M100)/(MAX(L100:O100)-MIN(L100:O100)),(M100-MIN(L100:O100))/(MAX(L100:O100)-MIN(L100:O100))))</f>
        <v>1</v>
      </c>
      <c r="AH100" s="0" t="n">
        <f aca="false">IF(MAX(L100:O100)=MIN(L100:O100),0,IF($C$17="custo",(MAX(L100:O100)-N100)/(MAX(L100:O100)-MIN(L100:O100)),(N100-MIN(L100:O100))/(MAX(L100:O100)-MIN(L100:O100))))</f>
        <v>0.497837908587592</v>
      </c>
      <c r="AI100" s="0" t="n">
        <f aca="false">IF(MAX(L100:O100)=MIN(L100:O100),0,IF($C$17="custo",(MAX(L100:O100)-O100)/(MAX(L100:O100)-MIN(L100:O100)),(O100-MIN(L100:O100))/(MAX(L100:O100)-MIN(L100:O100))))</f>
        <v>0</v>
      </c>
      <c r="AJ100" s="0" t="n">
        <f aca="false">IF(MAX(P100:S100)=MIN(P100:S100),0,IF($D$17="custo",(MAX(P100:S100)-P100)/(MAX(P100:S100)-MIN(P100:S100)),(P100-MIN(P100:S100))/(MAX(P100:S100)-MIN(P100:S100))))</f>
        <v>0.218373341147904</v>
      </c>
      <c r="AK100" s="0" t="n">
        <f aca="false">IF(MAX(P100:S100)=MIN(P100:S100),0,IF($D$17="custo",(MAX(P100:S100)-Q100)/(MAX(P100:S100)-MIN(P100:S100)),(Q100-MIN(P100:S100))/(MAX(P100:S100)-MIN(P100:S100))))</f>
        <v>0</v>
      </c>
      <c r="AL100" s="0" t="n">
        <f aca="false">IF(MAX(P100:S100)=MIN(P100:S100),0,IF($D$17="custo",(MAX(P100:S100)-R100)/(MAX(P100:S100)-MIN(P100:S100)),(R100-MIN(P100:S100))/(MAX(P100:S100)-MIN(P100:S100))))</f>
        <v>0.774634610509933</v>
      </c>
      <c r="AM100" s="0" t="n">
        <f aca="false">IF(MAX(P100:S100)=MIN(P100:S100),0,IF($D$17="custo",(MAX(P100:S100)-S100)/(MAX(P100:S100)-MIN(P100:S100)),(S100-MIN(P100:S100))/(MAX(P100:S100)-MIN(P100:S100))))</f>
        <v>1</v>
      </c>
      <c r="AN100" s="0" t="n">
        <f aca="false">IF(MAX(T100:W100)=MIN(T100:W100),0,IF($E$17="custo",(MAX(T100:W100)-T100)/(MAX(T100:W100)-MIN(T100:W100)),(T100-MIN(T100:W100))/(MAX(T100:W100)-MIN(T100:W100))))</f>
        <v>0</v>
      </c>
      <c r="AO100" s="0" t="n">
        <f aca="false">IF(MAX(T100:W100)=MIN(T100:W100),0,IF($E$17="custo",(MAX(T100:W100)-U100)/(MAX(T100:W100)-MIN(T100:W100)),(U100-MIN(T100:W100))/(MAX(T100:W100)-MIN(T100:W100))))</f>
        <v>0.724137931034483</v>
      </c>
      <c r="AP100" s="0" t="n">
        <f aca="false">IF(MAX(T100:W100)=MIN(T100:W100),0,IF($E$17="custo",(MAX(T100:W100)-V100)/(MAX(T100:W100)-MIN(T100:W100)),(V100-MIN(T100:W100))/(MAX(T100:W100)-MIN(T100:W100))))</f>
        <v>0.827586206896552</v>
      </c>
      <c r="AQ100" s="0" t="n">
        <f aca="false">IF(MAX(T100:W100)=MIN(T100:W100),0,IF($E$17="custo",(MAX(T100:W100)-W100)/(MAX(T100:W100)-MIN(T100:W100)),(W100-MIN(T100:W100))/(MAX(T100:W100)-MIN(T100:W100))))</f>
        <v>1</v>
      </c>
      <c r="AR100" s="0" t="n">
        <f aca="false">IF(MAX(X100:AA100)=MIN(X100:AA100),0,IF($F$17="custo",(MAX(X100:AA100)-X100)/(MAX(X100:AA100)-MIN(X100:AA100)),(X100-MIN(X100:AA100))/(MAX(X100:AA100)-MIN(X100:AA100))))</f>
        <v>0</v>
      </c>
      <c r="AS100" s="0" t="n">
        <f aca="false">IF(MAX(X100:AA100)=MIN(X100:AA100),0,IF($F$17="custo",(MAX(X100:AA100)-Y100)/(MAX(X100:AA100)-MIN(X100:AA100)),(Y100-MIN(X100:AA100))/(MAX(X100:AA100)-MIN(X100:AA100))))</f>
        <v>0.59375</v>
      </c>
      <c r="AT100" s="0" t="n">
        <f aca="false">IF(MAX(X100:AA100)=MIN(X100:AA100),0,IF($F$17="custo",(MAX(X100:AA100)-Z100)/(MAX(X100:AA100)-MIN(X100:AA100)),(Z100-MIN(X100:AA100))/(MAX(X100:AA100)-MIN(X100:AA100))))</f>
        <v>0.3125</v>
      </c>
      <c r="AU100" s="0" t="n">
        <f aca="false">IF(MAX(X100:AA100)=MIN(X100:AA100),0,IF($F$17="custo",(MAX(X100:AA100)-AA100)/(MAX(X100:AA100)-MIN(X100:AA100)),(AA100-MIN(X100:AA100))/(MAX(X100:AA100)-MIN(X100:AA100))))</f>
        <v>1</v>
      </c>
      <c r="AV100" s="0" t="n">
        <f aca="false">STDEVP(AB100:AE100)</f>
        <v>0.404864264589142</v>
      </c>
      <c r="AW100" s="0" t="n">
        <f aca="false">STDEVP(AF100:AI100)</f>
        <v>0.367796824576292</v>
      </c>
      <c r="AX100" s="0" t="n">
        <f aca="false">STDEVP(AJ100:AM100)</f>
        <v>0.40457555600936</v>
      </c>
      <c r="AY100" s="0" t="n">
        <f aca="false">STDEVP(AN100:AQ100)</f>
        <v>0.381264558405103</v>
      </c>
      <c r="AZ100" s="0" t="n">
        <f aca="false">STDEVP(AR100:AU100)</f>
        <v>0.368017678541059</v>
      </c>
      <c r="BA100" s="0" t="n">
        <f aca="false">AV100*((1-IFERROR(CORREL(AB100:AE100,AF100:AI100),0))+(1-IFERROR(CORREL(AB100:AE100,AJ100:AM100),0))+(1-IFERROR(CORREL(AB100:AE100,AN100:AQ100),0))+(1-IFERROR(CORREL(AB100:AE100,AR100:AU100),0)))</f>
        <v>1.18286196644499</v>
      </c>
      <c r="BB100" s="0" t="n">
        <f aca="false">AW100*((1-IFERROR(CORREL(AF100:AI100,AB100:AE100),0))+(1-IFERROR(CORREL(AF100:AI100,AJ100:AM100),0))+(1-IFERROR(CORREL(AF100:AI100,AN100:AQ100),0))+(1-IFERROR(CORREL(AF100:AI100,AR100:AU100),0)))</f>
        <v>2.56928149047815</v>
      </c>
      <c r="BC100" s="0" t="n">
        <f aca="false">AX100*((1-IFERROR(CORREL(AJ100:AM100,AB100:AE100),0))+(1-IFERROR(CORREL(AJ100:AM100,AF100:AI100),0))+(1-IFERROR(CORREL(AJ100:AM100,AN100:AQ100),0))+(1-IFERROR(CORREL(AJ100:AM100,AR100:AU100),0)))</f>
        <v>1.15785890150878</v>
      </c>
      <c r="BD100" s="0" t="n">
        <f aca="false">AY100*((1-IFERROR(CORREL(AN100:AQ100,AB100:AE100),0))+(1-IFERROR(CORREL(AN100:AQ100,AF100:AI100),0))+(1-IFERROR(CORREL(AN100:AQ100,AJ100:AM100),0))+(1-IFERROR(CORREL(AN100:AQ100,AR100:AU100),0)))</f>
        <v>0.952893937397462</v>
      </c>
      <c r="BE100" s="0" t="n">
        <f aca="false">AZ100*((1-IFERROR(CORREL(AR100:AU100,AB100:AE100),0))+(1-IFERROR(CORREL(AR100:AU100,AF100:AI100),0))+(1-IFERROR(CORREL(AR100:AU100,AJ100:AM100),0))+(1-IFERROR(CORREL(AR100:AU100,AN100:AQ100),0)))</f>
        <v>1.0292126962125</v>
      </c>
      <c r="BF100" s="0" t="n">
        <f aca="false">IF(SUM(BA100:BE100)&gt;0,BA100/SUM(BA100:BE100),1/5)</f>
        <v>0.171625545650948</v>
      </c>
      <c r="BG100" s="0" t="n">
        <f aca="false">IF(SUM(BA100:BE100)&gt;0,BB100/SUM(BA100:BE100),1/5)</f>
        <v>0.372785963403195</v>
      </c>
      <c r="BH100" s="0" t="n">
        <f aca="false">IF(SUM(BA100:BE100)&gt;0,BC100/SUM(BA100:BE100),1/5)</f>
        <v>0.16799776423236</v>
      </c>
      <c r="BI100" s="0" t="n">
        <f aca="false">IF(SUM(BA100:BE100)&gt;0,BD100/SUM(BA100:BE100),1/5)</f>
        <v>0.138258686636811</v>
      </c>
      <c r="BJ100" s="0" t="n">
        <f aca="false">IF(SUM(BA100:BE100)&gt;0,BE100/SUM(BA100:BE100),1/5)</f>
        <v>0.149332040076688</v>
      </c>
      <c r="BK100" s="0" t="n">
        <f aca="false">BF100*AB100+BG100*AF100+BH100*AJ100+BI100*AN100+BJ100*AR100</f>
        <v>0.353920435968321</v>
      </c>
      <c r="BL100" s="0" t="n">
        <f aca="false">BF100*AC100+BG100*AG100+BH100*AK100+BI100*AO100+BJ100*AS100</f>
        <v>0.561570221487453</v>
      </c>
      <c r="BM100" s="0" t="n">
        <f aca="false">BF100*AD100+BG100*AH100+BH100*AL100+BI100*AP100+BJ100*AT100</f>
        <v>0.616074761937877</v>
      </c>
      <c r="BN100" s="0" t="n">
        <f aca="false">BF100*AE100+BG100*AI100+BH100*AM100+BI100*AQ100+BJ100*AU100</f>
        <v>0.627214036596806</v>
      </c>
      <c r="BO100" s="0" t="n">
        <f aca="false">RANK(BK100,$BK100:$BN100)</f>
        <v>4</v>
      </c>
      <c r="BP100" s="0" t="n">
        <f aca="false">RANK(BL100,$BK100:$BN100)</f>
        <v>3</v>
      </c>
      <c r="BQ100" s="0" t="n">
        <f aca="false">RANK(BM100,$BK100:$BN100)</f>
        <v>2</v>
      </c>
      <c r="BR100" s="0" t="n">
        <f aca="false">RANK(BN100,$BK100:$BN100)</f>
        <v>1</v>
      </c>
    </row>
    <row r="101" customFormat="false" ht="15" hidden="false" customHeight="false" outlineLevel="0" collapsed="false">
      <c r="A101" s="0" t="n">
        <v>78</v>
      </c>
      <c r="B101" s="0" t="n">
        <f aca="false">RANDBETWEEN(1,$B$5)</f>
        <v>5</v>
      </c>
      <c r="C101" s="0" t="n">
        <f aca="false">RANDBETWEEN(1,$B$5)</f>
        <v>6</v>
      </c>
      <c r="D101" s="0" t="n">
        <f aca="false">RANDBETWEEN(1,$B$5)</f>
        <v>1</v>
      </c>
      <c r="E101" s="0" t="n">
        <f aca="false">RANDBETWEEN(1,$B$5)</f>
        <v>4</v>
      </c>
      <c r="F101" s="0" t="n">
        <f aca="false">RANDBETWEEN(1,$B$5)</f>
        <v>2</v>
      </c>
      <c r="G101" s="0" t="n">
        <f aca="false">RANDBETWEEN(1,$B$5)</f>
        <v>3</v>
      </c>
      <c r="H101" s="0" t="n">
        <f aca="true">NORMINV(RAND(),$B$8,$B$13)</f>
        <v>46.8122711837265</v>
      </c>
      <c r="I101" s="0" t="n">
        <f aca="true">NORMINV(RAND(),$C$8,$C$13)</f>
        <v>60.1505848033687</v>
      </c>
      <c r="J101" s="0" t="n">
        <f aca="true">NORMINV(RAND(),$D$8,$D$13)</f>
        <v>16.5455262411189</v>
      </c>
      <c r="K101" s="0" t="n">
        <f aca="true">NORMINV(RAND(),$E$8,$E$13)</f>
        <v>2.96633251221059</v>
      </c>
      <c r="L101" s="0" t="n">
        <f aca="true">NORMINV(RAND(),$B$9,$B$14)</f>
        <v>47.8852768938249</v>
      </c>
      <c r="M101" s="0" t="n">
        <f aca="true">NORMINV(RAND(),$C$9,$C$14)</f>
        <v>53.3731876758851</v>
      </c>
      <c r="N101" s="0" t="n">
        <f aca="true">NORMINV(RAND(),$D$9,$D$14)</f>
        <v>45.7438538495576</v>
      </c>
      <c r="O101" s="0" t="n">
        <f aca="true">NORMINV(RAND(),$E$9,$E$14)</f>
        <v>23.1907244300949</v>
      </c>
      <c r="P101" s="0" t="n">
        <f aca="true">NORMINV(RAND(),$B$10,$B$15)</f>
        <v>23.9257862604122</v>
      </c>
      <c r="Q101" s="0" t="n">
        <f aca="true">NORMINV(RAND(),$C$10,$C$15)</f>
        <v>29.1220424029273</v>
      </c>
      <c r="R101" s="0" t="n">
        <f aca="true">NORMINV(RAND(),$D$10,$D$15)</f>
        <v>9.9101118188913</v>
      </c>
      <c r="S101" s="0" t="n">
        <f aca="true">NORMINV(RAND(),$E$10,$E$15)</f>
        <v>3.86725429140392</v>
      </c>
      <c r="T101" s="0" t="n">
        <f aca="false">MEDIAN(INDEX(Avaliadores!$B$17:$B$22,$B101),INDEX(Avaliadores!$B$17:$B$22,$C101),INDEX(Avaliadores!$B$17:$B$22,$D101),INDEX(Avaliadores!$B$17:$B$22,$E101),INDEX(Avaliadores!$B$17:$B$22,$F101),INDEX(Avaliadores!$B$17:$B$22,$G101))</f>
        <v>2.66666666666667</v>
      </c>
      <c r="U101" s="0" t="n">
        <f aca="false">MEDIAN(INDEX(Avaliadores!$C$17:$C$22,$B101),INDEX(Avaliadores!$C$17:$C$22,$C101),INDEX(Avaliadores!$C$17:$C$22,$D101),INDEX(Avaliadores!$C$17:$C$22,$E101),INDEX(Avaliadores!$C$17:$C$22,$F101),INDEX(Avaliadores!$C$17:$C$22,$G101))</f>
        <v>5.29166666666667</v>
      </c>
      <c r="V101" s="0" t="n">
        <f aca="false">MEDIAN(INDEX(Avaliadores!$D$17:$D$22,$B101),INDEX(Avaliadores!$D$17:$D$22,$C101),INDEX(Avaliadores!$D$17:$D$22,$D101),INDEX(Avaliadores!$D$17:$D$22,$E101),INDEX(Avaliadores!$D$17:$D$22,$F101),INDEX(Avaliadores!$D$17:$D$22,$G101))</f>
        <v>5.66666666666667</v>
      </c>
      <c r="W101" s="0" t="n">
        <f aca="false">MEDIAN(INDEX(Avaliadores!$E$17:$E$22,$B101),INDEX(Avaliadores!$E$17:$E$22,$C101),INDEX(Avaliadores!$E$17:$E$22,$D101),INDEX(Avaliadores!$E$17:$E$22,$E101),INDEX(Avaliadores!$E$17:$E$22,$F101),INDEX(Avaliadores!$E$17:$E$22,$G101))</f>
        <v>6.29166666666667</v>
      </c>
      <c r="X101" s="0" t="n">
        <f aca="false">MEDIAN(INDEX(Avaliadores!$F$17:$F$22,$B101),INDEX(Avaliadores!$F$17:$F$22,$C101),INDEX(Avaliadores!$F$17:$F$22,$D101),INDEX(Avaliadores!$F$17:$F$22,$E101),INDEX(Avaliadores!$F$17:$F$22,$F101),INDEX(Avaliadores!$F$17:$F$22,$G101))</f>
        <v>2.66666666666667</v>
      </c>
      <c r="Y101" s="0" t="n">
        <f aca="false">MEDIAN(INDEX(Avaliadores!$G$17:$G$22,$B101),INDEX(Avaliadores!$G$17:$G$22,$C101),INDEX(Avaliadores!$G$17:$G$22,$D101),INDEX(Avaliadores!$G$17:$G$22,$E101),INDEX(Avaliadores!$G$17:$G$22,$F101),INDEX(Avaliadores!$G$17:$G$22,$G101))</f>
        <v>5.04166666666667</v>
      </c>
      <c r="Z101" s="0" t="n">
        <f aca="false">MEDIAN(INDEX(Avaliadores!$H$17:$H$22,$B101),INDEX(Avaliadores!$H$17:$H$22,$C101),INDEX(Avaliadores!$H$17:$H$22,$D101),INDEX(Avaliadores!$H$17:$H$22,$E101),INDEX(Avaliadores!$H$17:$H$22,$F101),INDEX(Avaliadores!$H$17:$H$22,$G101))</f>
        <v>3.91666666666667</v>
      </c>
      <c r="AA101" s="0" t="n">
        <f aca="false">MEDIAN(INDEX(Avaliadores!$I$17:$I$22,$B101),INDEX(Avaliadores!$I$17:$I$22,$C101),INDEX(Avaliadores!$I$17:$I$22,$D101),INDEX(Avaliadores!$I$17:$I$22,$E101),INDEX(Avaliadores!$I$17:$I$22,$F101),INDEX(Avaliadores!$I$17:$I$22,$G101))</f>
        <v>6.66666666666667</v>
      </c>
      <c r="AB101" s="0" t="n">
        <f aca="false">IF(MAX(H101:K101)=MIN(H101:K101),0,IF($B$17="custo",(MAX(H101:K101)-H101)/(MAX(H101:K101)-MIN(H101:K101)),(H101-MIN(H101:K101))/(MAX(H101:K101)-MIN(H101:K101))))</f>
        <v>0.233251517423522</v>
      </c>
      <c r="AC101" s="0" t="n">
        <f aca="false">IF(MAX(H101:K101)=MIN(H101:K101),0,IF($B$17="custo",(MAX(H101:K101)-I101)/(MAX(H101:K101)-MIN(H101:K101)),(I101-MIN(H101:K101))/(MAX(H101:K101)-MIN(H101:K101))))</f>
        <v>0</v>
      </c>
      <c r="AD101" s="0" t="n">
        <f aca="false">IF(MAX(H101:K101)=MIN(H101:K101),0,IF($B$17="custo",(MAX(H101:K101)-J101)/(MAX(H101:K101)-MIN(H101:K101)),(J101-MIN(H101:K101))/(MAX(H101:K101)-MIN(H101:K101))))</f>
        <v>0.762536132154553</v>
      </c>
      <c r="AE101" s="0" t="n">
        <f aca="false">IF(MAX(H101:K101)=MIN(H101:K101),0,IF($B$17="custo",(MAX(H101:K101)-K101)/(MAX(H101:K101)-MIN(H101:K101)),(K101-MIN(H101:K101))/(MAX(H101:K101)-MIN(H101:K101))))</f>
        <v>1</v>
      </c>
      <c r="AF101" s="0" t="n">
        <f aca="false">IF(MAX(L101:O101)=MIN(L101:O101),0,IF($C$17="custo",(MAX(L101:O101)-L101)/(MAX(L101:O101)-MIN(L101:O101)),(L101-MIN(L101:O101))/(MAX(L101:O101)-MIN(L101:O101))))</f>
        <v>0.818175516777093</v>
      </c>
      <c r="AG101" s="0" t="n">
        <f aca="false">IF(MAX(L101:O101)=MIN(L101:O101),0,IF($C$17="custo",(MAX(L101:O101)-M101)/(MAX(L101:O101)-MIN(L101:O101)),(M101-MIN(L101:O101))/(MAX(L101:O101)-MIN(L101:O101))))</f>
        <v>1</v>
      </c>
      <c r="AH101" s="0" t="n">
        <f aca="false">IF(MAX(L101:O101)=MIN(L101:O101),0,IF($C$17="custo",(MAX(L101:O101)-N101)/(MAX(L101:O101)-MIN(L101:O101)),(N101-MIN(L101:O101))/(MAX(L101:O101)-MIN(L101:O101))))</f>
        <v>0.747226269632196</v>
      </c>
      <c r="AI101" s="0" t="n">
        <f aca="false">IF(MAX(L101:O101)=MIN(L101:O101),0,IF($C$17="custo",(MAX(L101:O101)-O101)/(MAX(L101:O101)-MIN(L101:O101)),(O101-MIN(L101:O101))/(MAX(L101:O101)-MIN(L101:O101))))</f>
        <v>0</v>
      </c>
      <c r="AJ101" s="0" t="n">
        <f aca="false">IF(MAX(P101:S101)=MIN(P101:S101),0,IF($D$17="custo",(MAX(P101:S101)-P101)/(MAX(P101:S101)-MIN(P101:S101)),(P101-MIN(P101:S101))/(MAX(P101:S101)-MIN(P101:S101))))</f>
        <v>0.205753305851101</v>
      </c>
      <c r="AK101" s="0" t="n">
        <f aca="false">IF(MAX(P101:S101)=MIN(P101:S101),0,IF($D$17="custo",(MAX(P101:S101)-Q101)/(MAX(P101:S101)-MIN(P101:S101)),(Q101-MIN(P101:S101))/(MAX(P101:S101)-MIN(P101:S101))))</f>
        <v>0</v>
      </c>
      <c r="AL101" s="0" t="n">
        <f aca="false">IF(MAX(P101:S101)=MIN(P101:S101),0,IF($D$17="custo",(MAX(P101:S101)-R101)/(MAX(P101:S101)-MIN(P101:S101)),(R101-MIN(P101:S101))/(MAX(P101:S101)-MIN(P101:S101))))</f>
        <v>0.760724283220966</v>
      </c>
      <c r="AM101" s="0" t="n">
        <f aca="false">IF(MAX(P101:S101)=MIN(P101:S101),0,IF($D$17="custo",(MAX(P101:S101)-S101)/(MAX(P101:S101)-MIN(P101:S101)),(S101-MIN(P101:S101))/(MAX(P101:S101)-MIN(P101:S101))))</f>
        <v>1</v>
      </c>
      <c r="AN101" s="0" t="n">
        <f aca="false">IF(MAX(T101:W101)=MIN(T101:W101),0,IF($E$17="custo",(MAX(T101:W101)-T101)/(MAX(T101:W101)-MIN(T101:W101)),(T101-MIN(T101:W101))/(MAX(T101:W101)-MIN(T101:W101))))</f>
        <v>0</v>
      </c>
      <c r="AO101" s="0" t="n">
        <f aca="false">IF(MAX(T101:W101)=MIN(T101:W101),0,IF($E$17="custo",(MAX(T101:W101)-U101)/(MAX(T101:W101)-MIN(T101:W101)),(U101-MIN(T101:W101))/(MAX(T101:W101)-MIN(T101:W101))))</f>
        <v>0.724137931034483</v>
      </c>
      <c r="AP101" s="0" t="n">
        <f aca="false">IF(MAX(T101:W101)=MIN(T101:W101),0,IF($E$17="custo",(MAX(T101:W101)-V101)/(MAX(T101:W101)-MIN(T101:W101)),(V101-MIN(T101:W101))/(MAX(T101:W101)-MIN(T101:W101))))</f>
        <v>0.827586206896552</v>
      </c>
      <c r="AQ101" s="0" t="n">
        <f aca="false">IF(MAX(T101:W101)=MIN(T101:W101),0,IF($E$17="custo",(MAX(T101:W101)-W101)/(MAX(T101:W101)-MIN(T101:W101)),(W101-MIN(T101:W101))/(MAX(T101:W101)-MIN(T101:W101))))</f>
        <v>1</v>
      </c>
      <c r="AR101" s="0" t="n">
        <f aca="false">IF(MAX(X101:AA101)=MIN(X101:AA101),0,IF($F$17="custo",(MAX(X101:AA101)-X101)/(MAX(X101:AA101)-MIN(X101:AA101)),(X101-MIN(X101:AA101))/(MAX(X101:AA101)-MIN(X101:AA101))))</f>
        <v>0</v>
      </c>
      <c r="AS101" s="0" t="n">
        <f aca="false">IF(MAX(X101:AA101)=MIN(X101:AA101),0,IF($F$17="custo",(MAX(X101:AA101)-Y101)/(MAX(X101:AA101)-MIN(X101:AA101)),(Y101-MIN(X101:AA101))/(MAX(X101:AA101)-MIN(X101:AA101))))</f>
        <v>0.59375</v>
      </c>
      <c r="AT101" s="0" t="n">
        <f aca="false">IF(MAX(X101:AA101)=MIN(X101:AA101),0,IF($F$17="custo",(MAX(X101:AA101)-Z101)/(MAX(X101:AA101)-MIN(X101:AA101)),(Z101-MIN(X101:AA101))/(MAX(X101:AA101)-MIN(X101:AA101))))</f>
        <v>0.3125</v>
      </c>
      <c r="AU101" s="0" t="n">
        <f aca="false">IF(MAX(X101:AA101)=MIN(X101:AA101),0,IF($F$17="custo",(MAX(X101:AA101)-AA101)/(MAX(X101:AA101)-MIN(X101:AA101)),(AA101-MIN(X101:AA101))/(MAX(X101:AA101)-MIN(X101:AA101))))</f>
        <v>1</v>
      </c>
      <c r="AV101" s="0" t="n">
        <f aca="false">STDEVP(AB101:AE101)</f>
        <v>0.400023604825236</v>
      </c>
      <c r="AW101" s="0" t="n">
        <f aca="false">STDEVP(AF101:AI101)</f>
        <v>0.381587700553201</v>
      </c>
      <c r="AX101" s="0" t="n">
        <f aca="false">STDEVP(AJ101:AM101)</f>
        <v>0.40443705655826</v>
      </c>
      <c r="AY101" s="0" t="n">
        <f aca="false">STDEVP(AN101:AQ101)</f>
        <v>0.381264558405103</v>
      </c>
      <c r="AZ101" s="0" t="n">
        <f aca="false">STDEVP(AR101:AU101)</f>
        <v>0.368017678541059</v>
      </c>
      <c r="BA101" s="0" t="n">
        <f aca="false">AV101*((1-IFERROR(CORREL(AB101:AE101,AF101:AI101),0))+(1-IFERROR(CORREL(AB101:AE101,AJ101:AM101),0))+(1-IFERROR(CORREL(AB101:AE101,AN101:AQ101),0))+(1-IFERROR(CORREL(AB101:AE101,AR101:AU101),0)))</f>
        <v>1.11073019164675</v>
      </c>
      <c r="BB101" s="0" t="n">
        <f aca="false">AW101*((1-IFERROR(CORREL(AF101:AI101,AB101:AE101),0))+(1-IFERROR(CORREL(AF101:AI101,AJ101:AM101),0))+(1-IFERROR(CORREL(AF101:AI101,AN101:AQ101),0))+(1-IFERROR(CORREL(AF101:AI101,AR101:AU101),0)))</f>
        <v>2.63644421483059</v>
      </c>
      <c r="BC101" s="0" t="n">
        <f aca="false">AX101*((1-IFERROR(CORREL(AJ101:AM101,AB101:AE101),0))+(1-IFERROR(CORREL(AJ101:AM101,AF101:AI101),0))+(1-IFERROR(CORREL(AJ101:AM101,AN101:AQ101),0))+(1-IFERROR(CORREL(AJ101:AM101,AR101:AU101),0)))</f>
        <v>1.10690217500846</v>
      </c>
      <c r="BD101" s="0" t="n">
        <f aca="false">AY101*((1-IFERROR(CORREL(AN101:AQ101,AB101:AE101),0))+(1-IFERROR(CORREL(AN101:AQ101,AF101:AI101),0))+(1-IFERROR(CORREL(AN101:AQ101,AJ101:AM101),0))+(1-IFERROR(CORREL(AN101:AQ101,AR101:AU101),0)))</f>
        <v>0.94116906501266</v>
      </c>
      <c r="BE101" s="0" t="n">
        <f aca="false">AZ101*((1-IFERROR(CORREL(AR101:AU101,AB101:AE101),0))+(1-IFERROR(CORREL(AR101:AU101,AF101:AI101),0))+(1-IFERROR(CORREL(AR101:AU101,AJ101:AM101),0))+(1-IFERROR(CORREL(AR101:AU101,AN101:AQ101),0)))</f>
        <v>1.05595328787853</v>
      </c>
      <c r="BF101" s="0" t="n">
        <f aca="false">IF(SUM(BA101:BE101)&gt;0,BA101/SUM(BA101:BE101),1/5)</f>
        <v>0.162122017224384</v>
      </c>
      <c r="BG101" s="0" t="n">
        <f aca="false">IF(SUM(BA101:BE101)&gt;0,BB101/SUM(BA101:BE101),1/5)</f>
        <v>0.384815014143263</v>
      </c>
      <c r="BH101" s="0" t="n">
        <f aca="false">IF(SUM(BA101:BE101)&gt;0,BC101/SUM(BA101:BE101),1/5)</f>
        <v>0.161563280472619</v>
      </c>
      <c r="BI101" s="0" t="n">
        <f aca="false">IF(SUM(BA101:BE101)&gt;0,BD101/SUM(BA101:BE101),1/5)</f>
        <v>0.13737289984242</v>
      </c>
      <c r="BJ101" s="0" t="n">
        <f aca="false">IF(SUM(BA101:BE101)&gt;0,BE101/SUM(BA101:BE101),1/5)</f>
        <v>0.154126788317314</v>
      </c>
      <c r="BK101" s="0" t="n">
        <f aca="false">BF101*AB101+BG101*AF101+BH101*AJ101+BI101*AN101+BJ101*AR101</f>
        <v>0.385903608646989</v>
      </c>
      <c r="BL101" s="0" t="n">
        <f aca="false">BF101*AC101+BG101*AG101+BH101*AK101+BI101*AO101+BJ101*AS101</f>
        <v>0.575804722178765</v>
      </c>
      <c r="BM101" s="0" t="n">
        <f aca="false">BF101*AD101+BG101*AH101+BH101*AL101+BI101*AP101+BJ101*AT101</f>
        <v>0.695925432660597</v>
      </c>
      <c r="BN101" s="0" t="n">
        <f aca="false">BF101*AE101+BG101*AI101+BH101*AM101+BI101*AQ101+BJ101*AU101</f>
        <v>0.615184985856737</v>
      </c>
      <c r="BO101" s="0" t="n">
        <f aca="false">RANK(BK101,$BK101:$BN101)</f>
        <v>4</v>
      </c>
      <c r="BP101" s="0" t="n">
        <f aca="false">RANK(BL101,$BK101:$BN101)</f>
        <v>3</v>
      </c>
      <c r="BQ101" s="0" t="n">
        <f aca="false">RANK(BM101,$BK101:$BN101)</f>
        <v>1</v>
      </c>
      <c r="BR101" s="0" t="n">
        <f aca="false">RANK(BN101,$BK101:$BN101)</f>
        <v>2</v>
      </c>
    </row>
    <row r="102" customFormat="false" ht="15" hidden="false" customHeight="false" outlineLevel="0" collapsed="false">
      <c r="A102" s="0" t="n">
        <v>79</v>
      </c>
      <c r="B102" s="0" t="n">
        <f aca="false">RANDBETWEEN(1,$B$5)</f>
        <v>6</v>
      </c>
      <c r="C102" s="0" t="n">
        <f aca="false">RANDBETWEEN(1,$B$5)</f>
        <v>1</v>
      </c>
      <c r="D102" s="0" t="n">
        <f aca="false">RANDBETWEEN(1,$B$5)</f>
        <v>3</v>
      </c>
      <c r="E102" s="0" t="n">
        <f aca="false">RANDBETWEEN(1,$B$5)</f>
        <v>5</v>
      </c>
      <c r="F102" s="0" t="n">
        <f aca="false">RANDBETWEEN(1,$B$5)</f>
        <v>2</v>
      </c>
      <c r="G102" s="0" t="n">
        <f aca="false">RANDBETWEEN(1,$B$5)</f>
        <v>6</v>
      </c>
      <c r="H102" s="0" t="n">
        <f aca="true">NORMINV(RAND(),$B$8,$B$13)</f>
        <v>45.2090808773998</v>
      </c>
      <c r="I102" s="0" t="n">
        <f aca="true">NORMINV(RAND(),$C$8,$C$13)</f>
        <v>54.6583973752015</v>
      </c>
      <c r="J102" s="0" t="n">
        <f aca="true">NORMINV(RAND(),$D$8,$D$13)</f>
        <v>14.3368087310556</v>
      </c>
      <c r="K102" s="0" t="n">
        <f aca="true">NORMINV(RAND(),$E$8,$E$13)</f>
        <v>3.33049030474505</v>
      </c>
      <c r="L102" s="0" t="n">
        <f aca="true">NORMINV(RAND(),$B$9,$B$14)</f>
        <v>47.8404971097485</v>
      </c>
      <c r="M102" s="0" t="n">
        <f aca="true">NORMINV(RAND(),$C$9,$C$14)</f>
        <v>48.7736977976201</v>
      </c>
      <c r="N102" s="0" t="n">
        <f aca="true">NORMINV(RAND(),$D$9,$D$14)</f>
        <v>45.0464229853285</v>
      </c>
      <c r="O102" s="0" t="n">
        <f aca="true">NORMINV(RAND(),$E$9,$E$14)</f>
        <v>21.4259996223574</v>
      </c>
      <c r="P102" s="0" t="n">
        <f aca="true">NORMINV(RAND(),$B$10,$B$15)</f>
        <v>23.7712239845556</v>
      </c>
      <c r="Q102" s="0" t="n">
        <f aca="true">NORMINV(RAND(),$C$10,$C$15)</f>
        <v>27.2593830782369</v>
      </c>
      <c r="R102" s="0" t="n">
        <f aca="true">NORMINV(RAND(),$D$10,$D$15)</f>
        <v>9.92781736488812</v>
      </c>
      <c r="S102" s="0" t="n">
        <f aca="true">NORMINV(RAND(),$E$10,$E$15)</f>
        <v>3.69989909617079</v>
      </c>
      <c r="T102" s="0" t="n">
        <f aca="false">MEDIAN(INDEX(Avaliadores!$B$17:$B$22,$B102),INDEX(Avaliadores!$B$17:$B$22,$C102),INDEX(Avaliadores!$B$17:$B$22,$D102),INDEX(Avaliadores!$B$17:$B$22,$E102),INDEX(Avaliadores!$B$17:$B$22,$F102),INDEX(Avaliadores!$B$17:$B$22,$G102))</f>
        <v>2.29166666666667</v>
      </c>
      <c r="U102" s="0" t="n">
        <f aca="false">MEDIAN(INDEX(Avaliadores!$C$17:$C$22,$B102),INDEX(Avaliadores!$C$17:$C$22,$C102),INDEX(Avaliadores!$C$17:$C$22,$D102),INDEX(Avaliadores!$C$17:$C$22,$E102),INDEX(Avaliadores!$C$17:$C$22,$F102),INDEX(Avaliadores!$C$17:$C$22,$G102))</f>
        <v>5.29166666666667</v>
      </c>
      <c r="V102" s="0" t="n">
        <f aca="false">MEDIAN(INDEX(Avaliadores!$D$17:$D$22,$B102),INDEX(Avaliadores!$D$17:$D$22,$C102),INDEX(Avaliadores!$D$17:$D$22,$D102),INDEX(Avaliadores!$D$17:$D$22,$E102),INDEX(Avaliadores!$D$17:$D$22,$F102),INDEX(Avaliadores!$D$17:$D$22,$G102))</f>
        <v>5.66666666666667</v>
      </c>
      <c r="W102" s="0" t="n">
        <f aca="false">MEDIAN(INDEX(Avaliadores!$E$17:$E$22,$B102),INDEX(Avaliadores!$E$17:$E$22,$C102),INDEX(Avaliadores!$E$17:$E$22,$D102),INDEX(Avaliadores!$E$17:$E$22,$E102),INDEX(Avaliadores!$E$17:$E$22,$F102),INDEX(Avaliadores!$E$17:$E$22,$G102))</f>
        <v>6.04166666666667</v>
      </c>
      <c r="X102" s="0" t="n">
        <f aca="false">MEDIAN(INDEX(Avaliadores!$F$17:$F$22,$B102),INDEX(Avaliadores!$F$17:$F$22,$C102),INDEX(Avaliadores!$F$17:$F$22,$D102),INDEX(Avaliadores!$F$17:$F$22,$E102),INDEX(Avaliadores!$F$17:$F$22,$F102),INDEX(Avaliadores!$F$17:$F$22,$G102))</f>
        <v>2.66666666666667</v>
      </c>
      <c r="Y102" s="0" t="n">
        <f aca="false">MEDIAN(INDEX(Avaliadores!$G$17:$G$22,$B102),INDEX(Avaliadores!$G$17:$G$22,$C102),INDEX(Avaliadores!$G$17:$G$22,$D102),INDEX(Avaliadores!$G$17:$G$22,$E102),INDEX(Avaliadores!$G$17:$G$22,$F102),INDEX(Avaliadores!$G$17:$G$22,$G102))</f>
        <v>5.04166666666667</v>
      </c>
      <c r="Z102" s="0" t="n">
        <f aca="false">MEDIAN(INDEX(Avaliadores!$H$17:$H$22,$B102),INDEX(Avaliadores!$H$17:$H$22,$C102),INDEX(Avaliadores!$H$17:$H$22,$D102),INDEX(Avaliadores!$H$17:$H$22,$E102),INDEX(Avaliadores!$H$17:$H$22,$F102),INDEX(Avaliadores!$H$17:$H$22,$G102))</f>
        <v>4.04166666666667</v>
      </c>
      <c r="AA102" s="0" t="n">
        <f aca="false">MEDIAN(INDEX(Avaliadores!$I$17:$I$22,$B102),INDEX(Avaliadores!$I$17:$I$22,$C102),INDEX(Avaliadores!$I$17:$I$22,$D102),INDEX(Avaliadores!$I$17:$I$22,$E102),INDEX(Avaliadores!$I$17:$I$22,$F102),INDEX(Avaliadores!$I$17:$I$22,$G102))</f>
        <v>6.91666666666667</v>
      </c>
      <c r="AB102" s="0" t="n">
        <f aca="false">IF(MAX(H102:K102)=MIN(H102:K102),0,IF($B$17="custo",(MAX(H102:K102)-H102)/(MAX(H102:K102)-MIN(H102:K102)),(H102-MIN(H102:K102))/(MAX(H102:K102)-MIN(H102:K102))))</f>
        <v>0.18409705435351</v>
      </c>
      <c r="AC102" s="0" t="n">
        <f aca="false">IF(MAX(H102:K102)=MIN(H102:K102),0,IF($B$17="custo",(MAX(H102:K102)-I102)/(MAX(H102:K102)-MIN(H102:K102)),(I102-MIN(H102:K102))/(MAX(H102:K102)-MIN(H102:K102))))</f>
        <v>0</v>
      </c>
      <c r="AD102" s="0" t="n">
        <f aca="false">IF(MAX(H102:K102)=MIN(H102:K102),0,IF($B$17="custo",(MAX(H102:K102)-J102)/(MAX(H102:K102)-MIN(H102:K102)),(J102-MIN(H102:K102))/(MAX(H102:K102)-MIN(H102:K102))))</f>
        <v>0.785568532704784</v>
      </c>
      <c r="AE102" s="0" t="n">
        <f aca="false">IF(MAX(H102:K102)=MIN(H102:K102),0,IF($B$17="custo",(MAX(H102:K102)-K102)/(MAX(H102:K102)-MIN(H102:K102)),(K102-MIN(H102:K102))/(MAX(H102:K102)-MIN(H102:K102))))</f>
        <v>1</v>
      </c>
      <c r="AF102" s="0" t="n">
        <f aca="false">IF(MAX(L102:O102)=MIN(L102:O102),0,IF($C$17="custo",(MAX(L102:O102)-L102)/(MAX(L102:O102)-MIN(L102:O102)),(L102-MIN(L102:O102))/(MAX(L102:O102)-MIN(L102:O102))))</f>
        <v>0.965876444814809</v>
      </c>
      <c r="AG102" s="0" t="n">
        <f aca="false">IF(MAX(L102:O102)=MIN(L102:O102),0,IF($C$17="custo",(MAX(L102:O102)-M102)/(MAX(L102:O102)-MIN(L102:O102)),(M102-MIN(L102:O102))/(MAX(L102:O102)-MIN(L102:O102))))</f>
        <v>1</v>
      </c>
      <c r="AH102" s="0" t="n">
        <f aca="false">IF(MAX(L102:O102)=MIN(L102:O102),0,IF($C$17="custo",(MAX(L102:O102)-N102)/(MAX(L102:O102)-MIN(L102:O102)),(N102-MIN(L102:O102))/(MAX(L102:O102)-MIN(L102:O102))))</f>
        <v>0.863707914706215</v>
      </c>
      <c r="AI102" s="0" t="n">
        <f aca="false">IF(MAX(L102:O102)=MIN(L102:O102),0,IF($C$17="custo",(MAX(L102:O102)-O102)/(MAX(L102:O102)-MIN(L102:O102)),(O102-MIN(L102:O102))/(MAX(L102:O102)-MIN(L102:O102))))</f>
        <v>0</v>
      </c>
      <c r="AJ102" s="0" t="n">
        <f aca="false">IF(MAX(P102:S102)=MIN(P102:S102),0,IF($D$17="custo",(MAX(P102:S102)-P102)/(MAX(P102:S102)-MIN(P102:S102)),(P102-MIN(P102:S102))/(MAX(P102:S102)-MIN(P102:S102))))</f>
        <v>0.148057533702206</v>
      </c>
      <c r="AK102" s="0" t="n">
        <f aca="false">IF(MAX(P102:S102)=MIN(P102:S102),0,IF($D$17="custo",(MAX(P102:S102)-Q102)/(MAX(P102:S102)-MIN(P102:S102)),(Q102-MIN(P102:S102))/(MAX(P102:S102)-MIN(P102:S102))))</f>
        <v>0</v>
      </c>
      <c r="AL102" s="0" t="n">
        <f aca="false">IF(MAX(P102:S102)=MIN(P102:S102),0,IF($D$17="custo",(MAX(P102:S102)-R102)/(MAX(P102:S102)-MIN(P102:S102)),(R102-MIN(P102:S102))/(MAX(P102:S102)-MIN(P102:S102))))</f>
        <v>0.735651329483357</v>
      </c>
      <c r="AM102" s="0" t="n">
        <f aca="false">IF(MAX(P102:S102)=MIN(P102:S102),0,IF($D$17="custo",(MAX(P102:S102)-S102)/(MAX(P102:S102)-MIN(P102:S102)),(S102-MIN(P102:S102))/(MAX(P102:S102)-MIN(P102:S102))))</f>
        <v>1</v>
      </c>
      <c r="AN102" s="0" t="n">
        <f aca="false">IF(MAX(T102:W102)=MIN(T102:W102),0,IF($E$17="custo",(MAX(T102:W102)-T102)/(MAX(T102:W102)-MIN(T102:W102)),(T102-MIN(T102:W102))/(MAX(T102:W102)-MIN(T102:W102))))</f>
        <v>0</v>
      </c>
      <c r="AO102" s="0" t="n">
        <f aca="false">IF(MAX(T102:W102)=MIN(T102:W102),0,IF($E$17="custo",(MAX(T102:W102)-U102)/(MAX(T102:W102)-MIN(T102:W102)),(U102-MIN(T102:W102))/(MAX(T102:W102)-MIN(T102:W102))))</f>
        <v>0.8</v>
      </c>
      <c r="AP102" s="0" t="n">
        <f aca="false">IF(MAX(T102:W102)=MIN(T102:W102),0,IF($E$17="custo",(MAX(T102:W102)-V102)/(MAX(T102:W102)-MIN(T102:W102)),(V102-MIN(T102:W102))/(MAX(T102:W102)-MIN(T102:W102))))</f>
        <v>0.9</v>
      </c>
      <c r="AQ102" s="0" t="n">
        <f aca="false">IF(MAX(T102:W102)=MIN(T102:W102),0,IF($E$17="custo",(MAX(T102:W102)-W102)/(MAX(T102:W102)-MIN(T102:W102)),(W102-MIN(T102:W102))/(MAX(T102:W102)-MIN(T102:W102))))</f>
        <v>1</v>
      </c>
      <c r="AR102" s="0" t="n">
        <f aca="false">IF(MAX(X102:AA102)=MIN(X102:AA102),0,IF($F$17="custo",(MAX(X102:AA102)-X102)/(MAX(X102:AA102)-MIN(X102:AA102)),(X102-MIN(X102:AA102))/(MAX(X102:AA102)-MIN(X102:AA102))))</f>
        <v>0</v>
      </c>
      <c r="AS102" s="0" t="n">
        <f aca="false">IF(MAX(X102:AA102)=MIN(X102:AA102),0,IF($F$17="custo",(MAX(X102:AA102)-Y102)/(MAX(X102:AA102)-MIN(X102:AA102)),(Y102-MIN(X102:AA102))/(MAX(X102:AA102)-MIN(X102:AA102))))</f>
        <v>0.558823529411765</v>
      </c>
      <c r="AT102" s="0" t="n">
        <f aca="false">IF(MAX(X102:AA102)=MIN(X102:AA102),0,IF($F$17="custo",(MAX(X102:AA102)-Z102)/(MAX(X102:AA102)-MIN(X102:AA102)),(Z102-MIN(X102:AA102))/(MAX(X102:AA102)-MIN(X102:AA102))))</f>
        <v>0.323529411764706</v>
      </c>
      <c r="AU102" s="0" t="n">
        <f aca="false">IF(MAX(X102:AA102)=MIN(X102:AA102),0,IF($F$17="custo",(MAX(X102:AA102)-AA102)/(MAX(X102:AA102)-MIN(X102:AA102)),(AA102-MIN(X102:AA102))/(MAX(X102:AA102)-MIN(X102:AA102))))</f>
        <v>1</v>
      </c>
      <c r="AV102" s="0" t="n">
        <f aca="false">STDEVP(AB102:AE102)</f>
        <v>0.412648159388589</v>
      </c>
      <c r="AW102" s="0" t="n">
        <f aca="false">STDEVP(AF102:AI102)</f>
        <v>0.411482611012529</v>
      </c>
      <c r="AX102" s="0" t="n">
        <f aca="false">STDEVP(AJ102:AM102)</f>
        <v>0.411100395750737</v>
      </c>
      <c r="AY102" s="0" t="n">
        <f aca="false">STDEVP(AN102:AQ102)</f>
        <v>0.396074487943872</v>
      </c>
      <c r="AZ102" s="0" t="n">
        <f aca="false">STDEVP(AR102:AU102)</f>
        <v>0.364397402745996</v>
      </c>
      <c r="BA102" s="0" t="n">
        <f aca="false">AV102*((1-IFERROR(CORREL(AB102:AE102,AF102:AI102),0))+(1-IFERROR(CORREL(AB102:AE102,AJ102:AM102),0))+(1-IFERROR(CORREL(AB102:AE102,AN102:AQ102),0))+(1-IFERROR(CORREL(AB102:AE102,AR102:AU102),0)))</f>
        <v>1.10201748266221</v>
      </c>
      <c r="BB102" s="0" t="n">
        <f aca="false">AW102*((1-IFERROR(CORREL(AF102:AI102,AB102:AE102),0))+(1-IFERROR(CORREL(AF102:AI102,AJ102:AM102),0))+(1-IFERROR(CORREL(AF102:AI102,AN102:AQ102),0))+(1-IFERROR(CORREL(AF102:AI102,AR102:AU102),0)))</f>
        <v>2.85665969088326</v>
      </c>
      <c r="BC102" s="0" t="n">
        <f aca="false">AX102*((1-IFERROR(CORREL(AJ102:AM102,AB102:AE102),0))+(1-IFERROR(CORREL(AJ102:AM102,AF102:AI102),0))+(1-IFERROR(CORREL(AJ102:AM102,AN102:AQ102),0))+(1-IFERROR(CORREL(AJ102:AM102,AR102:AU102),0)))</f>
        <v>1.08283486512736</v>
      </c>
      <c r="BD102" s="0" t="n">
        <f aca="false">AY102*((1-IFERROR(CORREL(AN102:AQ102,AB102:AE102),0))+(1-IFERROR(CORREL(AN102:AQ102,AF102:AI102),0))+(1-IFERROR(CORREL(AN102:AQ102,AJ102:AM102),0))+(1-IFERROR(CORREL(AN102:AQ102,AR102:AU102),0)))</f>
        <v>0.999335040403672</v>
      </c>
      <c r="BE102" s="0" t="n">
        <f aca="false">AZ102*((1-IFERROR(CORREL(AR102:AU102,AB102:AE102),0))+(1-IFERROR(CORREL(AR102:AU102,AF102:AI102),0))+(1-IFERROR(CORREL(AR102:AU102,AJ102:AM102),0))+(1-IFERROR(CORREL(AR102:AU102,AN102:AQ102),0)))</f>
        <v>1.05007662573744</v>
      </c>
      <c r="BF102" s="0" t="n">
        <f aca="false">IF(SUM(BA102:BE102)&gt;0,BA102/SUM(BA102:BE102),1/5)</f>
        <v>0.155412401618997</v>
      </c>
      <c r="BG102" s="0" t="n">
        <f aca="false">IF(SUM(BA102:BE102)&gt;0,BB102/SUM(BA102:BE102),1/5)</f>
        <v>0.402861433827572</v>
      </c>
      <c r="BH102" s="0" t="n">
        <f aca="false">IF(SUM(BA102:BE102)&gt;0,BC102/SUM(BA102:BE102),1/5)</f>
        <v>0.15270716625991</v>
      </c>
      <c r="BI102" s="0" t="n">
        <f aca="false">IF(SUM(BA102:BE102)&gt;0,BD102/SUM(BA102:BE102),1/5)</f>
        <v>0.140931574221457</v>
      </c>
      <c r="BJ102" s="0" t="n">
        <f aca="false">IF(SUM(BA102:BE102)&gt;0,BE102/SUM(BA102:BE102),1/5)</f>
        <v>0.148087424072065</v>
      </c>
      <c r="BK102" s="0" t="n">
        <f aca="false">BF102*AB102+BG102*AF102+BH102*AJ102+BI102*AN102+BJ102*AR102</f>
        <v>0.440334781221528</v>
      </c>
      <c r="BL102" s="0" t="n">
        <f aca="false">BF102*AC102+BG102*AG102+BH102*AK102+BI102*AO102+BJ102*AS102</f>
        <v>0.598361430186185</v>
      </c>
      <c r="BM102" s="0" t="n">
        <f aca="false">BF102*AD102+BG102*AH102+BH102*AL102+BI102*AP102+BJ102*AT102</f>
        <v>0.757129985110565</v>
      </c>
      <c r="BN102" s="0" t="n">
        <f aca="false">BF102*AE102+BG102*AI102+BH102*AM102+BI102*AQ102+BJ102*AU102</f>
        <v>0.597138566172429</v>
      </c>
      <c r="BO102" s="0" t="n">
        <f aca="false">RANK(BK102,$BK102:$BN102)</f>
        <v>4</v>
      </c>
      <c r="BP102" s="0" t="n">
        <f aca="false">RANK(BL102,$BK102:$BN102)</f>
        <v>2</v>
      </c>
      <c r="BQ102" s="0" t="n">
        <f aca="false">RANK(BM102,$BK102:$BN102)</f>
        <v>1</v>
      </c>
      <c r="BR102" s="0" t="n">
        <f aca="false">RANK(BN102,$BK102:$BN102)</f>
        <v>3</v>
      </c>
    </row>
    <row r="103" customFormat="false" ht="15" hidden="false" customHeight="false" outlineLevel="0" collapsed="false">
      <c r="A103" s="0" t="n">
        <v>80</v>
      </c>
      <c r="B103" s="0" t="n">
        <f aca="false">RANDBETWEEN(1,$B$5)</f>
        <v>6</v>
      </c>
      <c r="C103" s="0" t="n">
        <f aca="false">RANDBETWEEN(1,$B$5)</f>
        <v>5</v>
      </c>
      <c r="D103" s="0" t="n">
        <f aca="false">RANDBETWEEN(1,$B$5)</f>
        <v>5</v>
      </c>
      <c r="E103" s="0" t="n">
        <f aca="false">RANDBETWEEN(1,$B$5)</f>
        <v>1</v>
      </c>
      <c r="F103" s="0" t="n">
        <f aca="false">RANDBETWEEN(1,$B$5)</f>
        <v>2</v>
      </c>
      <c r="G103" s="0" t="n">
        <f aca="false">RANDBETWEEN(1,$B$5)</f>
        <v>3</v>
      </c>
      <c r="H103" s="0" t="n">
        <f aca="true">NORMINV(RAND(),$B$8,$B$13)</f>
        <v>54.4272236517367</v>
      </c>
      <c r="I103" s="0" t="n">
        <f aca="true">NORMINV(RAND(),$C$8,$C$13)</f>
        <v>66.0415673596038</v>
      </c>
      <c r="J103" s="0" t="n">
        <f aca="true">NORMINV(RAND(),$D$8,$D$13)</f>
        <v>12.0899199690982</v>
      </c>
      <c r="K103" s="0" t="n">
        <f aca="true">NORMINV(RAND(),$E$8,$E$13)</f>
        <v>3.33582834654857</v>
      </c>
      <c r="L103" s="0" t="n">
        <f aca="true">NORMINV(RAND(),$B$9,$B$14)</f>
        <v>46.03285121007</v>
      </c>
      <c r="M103" s="0" t="n">
        <f aca="true">NORMINV(RAND(),$C$9,$C$14)</f>
        <v>55.6842513691818</v>
      </c>
      <c r="N103" s="0" t="n">
        <f aca="true">NORMINV(RAND(),$D$9,$D$14)</f>
        <v>40.8934414424063</v>
      </c>
      <c r="O103" s="0" t="n">
        <f aca="true">NORMINV(RAND(),$E$9,$E$14)</f>
        <v>22.8941233655809</v>
      </c>
      <c r="P103" s="0" t="n">
        <f aca="true">NORMINV(RAND(),$B$10,$B$15)</f>
        <v>23.9795509393571</v>
      </c>
      <c r="Q103" s="0" t="n">
        <f aca="true">NORMINV(RAND(),$C$10,$C$15)</f>
        <v>33.40782974865</v>
      </c>
      <c r="R103" s="0" t="n">
        <f aca="true">NORMINV(RAND(),$D$10,$D$15)</f>
        <v>10.2678957639899</v>
      </c>
      <c r="S103" s="0" t="n">
        <f aca="true">NORMINV(RAND(),$E$10,$E$15)</f>
        <v>3.80006801095724</v>
      </c>
      <c r="T103" s="0" t="n">
        <f aca="false">MEDIAN(INDEX(Avaliadores!$B$17:$B$22,$B103),INDEX(Avaliadores!$B$17:$B$22,$C103),INDEX(Avaliadores!$B$17:$B$22,$D103),INDEX(Avaliadores!$B$17:$B$22,$E103),INDEX(Avaliadores!$B$17:$B$22,$F103),INDEX(Avaliadores!$B$17:$B$22,$G103))</f>
        <v>2.54166666666667</v>
      </c>
      <c r="U103" s="0" t="n">
        <f aca="false">MEDIAN(INDEX(Avaliadores!$C$17:$C$22,$B103),INDEX(Avaliadores!$C$17:$C$22,$C103),INDEX(Avaliadores!$C$17:$C$22,$D103),INDEX(Avaliadores!$C$17:$C$22,$E103),INDEX(Avaliadores!$C$17:$C$22,$F103),INDEX(Avaliadores!$C$17:$C$22,$G103))</f>
        <v>5.29166666666667</v>
      </c>
      <c r="V103" s="0" t="n">
        <f aca="false">MEDIAN(INDEX(Avaliadores!$D$17:$D$22,$B103),INDEX(Avaliadores!$D$17:$D$22,$C103),INDEX(Avaliadores!$D$17:$D$22,$D103),INDEX(Avaliadores!$D$17:$D$22,$E103),INDEX(Avaliadores!$D$17:$D$22,$F103),INDEX(Avaliadores!$D$17:$D$22,$G103))</f>
        <v>5.66666666666667</v>
      </c>
      <c r="W103" s="0" t="n">
        <f aca="false">MEDIAN(INDEX(Avaliadores!$E$17:$E$22,$B103),INDEX(Avaliadores!$E$17:$E$22,$C103),INDEX(Avaliadores!$E$17:$E$22,$D103),INDEX(Avaliadores!$E$17:$E$22,$E103),INDEX(Avaliadores!$E$17:$E$22,$F103),INDEX(Avaliadores!$E$17:$E$22,$G103))</f>
        <v>6.54166666666667</v>
      </c>
      <c r="X103" s="0" t="n">
        <f aca="false">MEDIAN(INDEX(Avaliadores!$F$17:$F$22,$B103),INDEX(Avaliadores!$F$17:$F$22,$C103),INDEX(Avaliadores!$F$17:$F$22,$D103),INDEX(Avaliadores!$F$17:$F$22,$E103),INDEX(Avaliadores!$F$17:$F$22,$F103),INDEX(Avaliadores!$F$17:$F$22,$G103))</f>
        <v>2.54166666666667</v>
      </c>
      <c r="Y103" s="0" t="n">
        <f aca="false">MEDIAN(INDEX(Avaliadores!$G$17:$G$22,$B103),INDEX(Avaliadores!$G$17:$G$22,$C103),INDEX(Avaliadores!$G$17:$G$22,$D103),INDEX(Avaliadores!$G$17:$G$22,$E103),INDEX(Avaliadores!$G$17:$G$22,$F103),INDEX(Avaliadores!$G$17:$G$22,$G103))</f>
        <v>5.04166666666667</v>
      </c>
      <c r="Z103" s="0" t="n">
        <f aca="false">MEDIAN(INDEX(Avaliadores!$H$17:$H$22,$B103),INDEX(Avaliadores!$H$17:$H$22,$C103),INDEX(Avaliadores!$H$17:$H$22,$D103),INDEX(Avaliadores!$H$17:$H$22,$E103),INDEX(Avaliadores!$H$17:$H$22,$F103),INDEX(Avaliadores!$H$17:$H$22,$G103))</f>
        <v>3.91666666666667</v>
      </c>
      <c r="AA103" s="0" t="n">
        <f aca="false">MEDIAN(INDEX(Avaliadores!$I$17:$I$22,$B103),INDEX(Avaliadores!$I$17:$I$22,$C103),INDEX(Avaliadores!$I$17:$I$22,$D103),INDEX(Avaliadores!$I$17:$I$22,$E103),INDEX(Avaliadores!$I$17:$I$22,$F103),INDEX(Avaliadores!$I$17:$I$22,$G103))</f>
        <v>6.66666666666667</v>
      </c>
      <c r="AB103" s="0" t="n">
        <f aca="false">IF(MAX(H103:K103)=MIN(H103:K103),0,IF($B$17="custo",(MAX(H103:K103)-H103)/(MAX(H103:K103)-MIN(H103:K103)),(H103-MIN(H103:K103))/(MAX(H103:K103)-MIN(H103:K103))))</f>
        <v>0.185219788342644</v>
      </c>
      <c r="AC103" s="0" t="n">
        <f aca="false">IF(MAX(H103:K103)=MIN(H103:K103),0,IF($B$17="custo",(MAX(H103:K103)-I103)/(MAX(H103:K103)-MIN(H103:K103)),(I103-MIN(H103:K103))/(MAX(H103:K103)-MIN(H103:K103))))</f>
        <v>0</v>
      </c>
      <c r="AD103" s="0" t="n">
        <f aca="false">IF(MAX(H103:K103)=MIN(H103:K103),0,IF($B$17="custo",(MAX(H103:K103)-J103)/(MAX(H103:K103)-MIN(H103:K103)),(J103-MIN(H103:K103))/(MAX(H103:K103)-MIN(H103:K103))))</f>
        <v>0.860394092146382</v>
      </c>
      <c r="AE103" s="0" t="n">
        <f aca="false">IF(MAX(H103:K103)=MIN(H103:K103),0,IF($B$17="custo",(MAX(H103:K103)-K103)/(MAX(H103:K103)-MIN(H103:K103)),(K103-MIN(H103:K103))/(MAX(H103:K103)-MIN(H103:K103))))</f>
        <v>1</v>
      </c>
      <c r="AF103" s="0" t="n">
        <f aca="false">IF(MAX(L103:O103)=MIN(L103:O103),0,IF($C$17="custo",(MAX(L103:O103)-L103)/(MAX(L103:O103)-MIN(L103:O103)),(L103-MIN(L103:O103))/(MAX(L103:O103)-MIN(L103:O103))))</f>
        <v>0.705661406443674</v>
      </c>
      <c r="AG103" s="0" t="n">
        <f aca="false">IF(MAX(L103:O103)=MIN(L103:O103),0,IF($C$17="custo",(MAX(L103:O103)-M103)/(MAX(L103:O103)-MIN(L103:O103)),(M103-MIN(L103:O103))/(MAX(L103:O103)-MIN(L103:O103))))</f>
        <v>1</v>
      </c>
      <c r="AH103" s="0" t="n">
        <f aca="false">IF(MAX(L103:O103)=MIN(L103:O103),0,IF($C$17="custo",(MAX(L103:O103)-N103)/(MAX(L103:O103)-MIN(L103:O103)),(N103-MIN(L103:O103))/(MAX(L103:O103)-MIN(L103:O103))))</f>
        <v>0.548924910413548</v>
      </c>
      <c r="AI103" s="0" t="n">
        <f aca="false">IF(MAX(L103:O103)=MIN(L103:O103),0,IF($C$17="custo",(MAX(L103:O103)-O103)/(MAX(L103:O103)-MIN(L103:O103)),(O103-MIN(L103:O103))/(MAX(L103:O103)-MIN(L103:O103))))</f>
        <v>0</v>
      </c>
      <c r="AJ103" s="0" t="n">
        <f aca="false">IF(MAX(P103:S103)=MIN(P103:S103),0,IF($D$17="custo",(MAX(P103:S103)-P103)/(MAX(P103:S103)-MIN(P103:S103)),(P103-MIN(P103:S103))/(MAX(P103:S103)-MIN(P103:S103))))</f>
        <v>0.318439431282306</v>
      </c>
      <c r="AK103" s="0" t="n">
        <f aca="false">IF(MAX(P103:S103)=MIN(P103:S103),0,IF($D$17="custo",(MAX(P103:S103)-Q103)/(MAX(P103:S103)-MIN(P103:S103)),(Q103-MIN(P103:S103))/(MAX(P103:S103)-MIN(P103:S103))))</f>
        <v>0</v>
      </c>
      <c r="AL103" s="0" t="n">
        <f aca="false">IF(MAX(P103:S103)=MIN(P103:S103),0,IF($D$17="custo",(MAX(P103:S103)-R103)/(MAX(P103:S103)-MIN(P103:S103)),(R103-MIN(P103:S103))/(MAX(P103:S103)-MIN(P103:S103))))</f>
        <v>0.781549587897464</v>
      </c>
      <c r="AM103" s="0" t="n">
        <f aca="false">IF(MAX(P103:S103)=MIN(P103:S103),0,IF($D$17="custo",(MAX(P103:S103)-S103)/(MAX(P103:S103)-MIN(P103:S103)),(S103-MIN(P103:S103))/(MAX(P103:S103)-MIN(P103:S103))))</f>
        <v>1</v>
      </c>
      <c r="AN103" s="0" t="n">
        <f aca="false">IF(MAX(T103:W103)=MIN(T103:W103),0,IF($E$17="custo",(MAX(T103:W103)-T103)/(MAX(T103:W103)-MIN(T103:W103)),(T103-MIN(T103:W103))/(MAX(T103:W103)-MIN(T103:W103))))</f>
        <v>0</v>
      </c>
      <c r="AO103" s="0" t="n">
        <f aca="false">IF(MAX(T103:W103)=MIN(T103:W103),0,IF($E$17="custo",(MAX(T103:W103)-U103)/(MAX(T103:W103)-MIN(T103:W103)),(U103-MIN(T103:W103))/(MAX(T103:W103)-MIN(T103:W103))))</f>
        <v>0.6875</v>
      </c>
      <c r="AP103" s="0" t="n">
        <f aca="false">IF(MAX(T103:W103)=MIN(T103:W103),0,IF($E$17="custo",(MAX(T103:W103)-V103)/(MAX(T103:W103)-MIN(T103:W103)),(V103-MIN(T103:W103))/(MAX(T103:W103)-MIN(T103:W103))))</f>
        <v>0.78125</v>
      </c>
      <c r="AQ103" s="0" t="n">
        <f aca="false">IF(MAX(T103:W103)=MIN(T103:W103),0,IF($E$17="custo",(MAX(T103:W103)-W103)/(MAX(T103:W103)-MIN(T103:W103)),(W103-MIN(T103:W103))/(MAX(T103:W103)-MIN(T103:W103))))</f>
        <v>1</v>
      </c>
      <c r="AR103" s="0" t="n">
        <f aca="false">IF(MAX(X103:AA103)=MIN(X103:AA103),0,IF($F$17="custo",(MAX(X103:AA103)-X103)/(MAX(X103:AA103)-MIN(X103:AA103)),(X103-MIN(X103:AA103))/(MAX(X103:AA103)-MIN(X103:AA103))))</f>
        <v>0</v>
      </c>
      <c r="AS103" s="0" t="n">
        <f aca="false">IF(MAX(X103:AA103)=MIN(X103:AA103),0,IF($F$17="custo",(MAX(X103:AA103)-Y103)/(MAX(X103:AA103)-MIN(X103:AA103)),(Y103-MIN(X103:AA103))/(MAX(X103:AA103)-MIN(X103:AA103))))</f>
        <v>0.606060606060606</v>
      </c>
      <c r="AT103" s="0" t="n">
        <f aca="false">IF(MAX(X103:AA103)=MIN(X103:AA103),0,IF($F$17="custo",(MAX(X103:AA103)-Z103)/(MAX(X103:AA103)-MIN(X103:AA103)),(Z103-MIN(X103:AA103))/(MAX(X103:AA103)-MIN(X103:AA103))))</f>
        <v>0.333333333333333</v>
      </c>
      <c r="AU103" s="0" t="n">
        <f aca="false">IF(MAX(X103:AA103)=MIN(X103:AA103),0,IF($F$17="custo",(MAX(X103:AA103)-AA103)/(MAX(X103:AA103)-MIN(X103:AA103)),(AA103-MIN(X103:AA103))/(MAX(X103:AA103)-MIN(X103:AA103))))</f>
        <v>1</v>
      </c>
      <c r="AV103" s="0" t="n">
        <f aca="false">STDEVP(AB103:AE103)</f>
        <v>0.426746507537481</v>
      </c>
      <c r="AW103" s="0" t="n">
        <f aca="false">STDEVP(AF103:AI103)</f>
        <v>0.363485458022956</v>
      </c>
      <c r="AX103" s="0" t="n">
        <f aca="false">STDEVP(AJ103:AM103)</f>
        <v>0.390427637203487</v>
      </c>
      <c r="AY103" s="0" t="n">
        <f aca="false">STDEVP(AN103:AQ103)</f>
        <v>0.373940560742948</v>
      </c>
      <c r="AZ103" s="0" t="n">
        <f aca="false">STDEVP(AR103:AU103)</f>
        <v>0.366779346573037</v>
      </c>
      <c r="BA103" s="0" t="n">
        <f aca="false">AV103*((1-IFERROR(CORREL(AB103:AE103,AF103:AI103),0))+(1-IFERROR(CORREL(AB103:AE103,AJ103:AM103),0))+(1-IFERROR(CORREL(AB103:AE103,AN103:AQ103),0))+(1-IFERROR(CORREL(AB103:AE103,AR103:AU103),0)))</f>
        <v>1.18933219451056</v>
      </c>
      <c r="BB103" s="0" t="n">
        <f aca="false">AW103*((1-IFERROR(CORREL(AF103:AI103,AB103:AE103),0))+(1-IFERROR(CORREL(AF103:AI103,AJ103:AM103),0))+(1-IFERROR(CORREL(AF103:AI103,AN103:AQ103),0))+(1-IFERROR(CORREL(AF103:AI103,AR103:AU103),0)))</f>
        <v>2.50671018925145</v>
      </c>
      <c r="BC103" s="0" t="n">
        <f aca="false">AX103*((1-IFERROR(CORREL(AJ103:AM103,AB103:AE103),0))+(1-IFERROR(CORREL(AJ103:AM103,AF103:AI103),0))+(1-IFERROR(CORREL(AJ103:AM103,AN103:AQ103),0))+(1-IFERROR(CORREL(AJ103:AM103,AR103:AU103),0)))</f>
        <v>1.16557698295218</v>
      </c>
      <c r="BD103" s="0" t="n">
        <f aca="false">AY103*((1-IFERROR(CORREL(AN103:AQ103,AB103:AE103),0))+(1-IFERROR(CORREL(AN103:AQ103,AF103:AI103),0))+(1-IFERROR(CORREL(AN103:AQ103,AJ103:AM103),0))+(1-IFERROR(CORREL(AN103:AQ103,AR103:AU103),0)))</f>
        <v>0.916391607189754</v>
      </c>
      <c r="BE103" s="0" t="n">
        <f aca="false">AZ103*((1-IFERROR(CORREL(AR103:AU103,AB103:AE103),0))+(1-IFERROR(CORREL(AR103:AU103,AF103:AI103),0))+(1-IFERROR(CORREL(AR103:AU103,AJ103:AM103),0))+(1-IFERROR(CORREL(AR103:AU103,AN103:AQ103),0)))</f>
        <v>1.02730180667626</v>
      </c>
      <c r="BF103" s="0" t="n">
        <f aca="false">IF(SUM(BA103:BE103)&gt;0,BA103/SUM(BA103:BE103),1/5)</f>
        <v>0.174765250747102</v>
      </c>
      <c r="BG103" s="0" t="n">
        <f aca="false">IF(SUM(BA103:BE103)&gt;0,BB103/SUM(BA103:BE103),1/5)</f>
        <v>0.368346065797983</v>
      </c>
      <c r="BH103" s="0" t="n">
        <f aca="false">IF(SUM(BA103:BE103)&gt;0,BC103/SUM(BA103:BE103),1/5)</f>
        <v>0.171274564525278</v>
      </c>
      <c r="BI103" s="0" t="n">
        <f aca="false">IF(SUM(BA103:BE103)&gt;0,BD103/SUM(BA103:BE103),1/5)</f>
        <v>0.13465826432031</v>
      </c>
      <c r="BJ103" s="0" t="n">
        <f aca="false">IF(SUM(BA103:BE103)&gt;0,BE103/SUM(BA103:BE103),1/5)</f>
        <v>0.150955854609327</v>
      </c>
      <c r="BK103" s="0" t="n">
        <f aca="false">BF103*AB103+BG103*AF103+BH103*AJ103+BI103*AN103+BJ103*AR103</f>
        <v>0.34683816052258</v>
      </c>
      <c r="BL103" s="0" t="n">
        <f aca="false">BF103*AC103+BG103*AG103+BH103*AK103+BI103*AO103+BJ103*AS103</f>
        <v>0.552412019251121</v>
      </c>
      <c r="BM103" s="0" t="n">
        <f aca="false">BF103*AD103+BG103*AH103+BH103*AL103+BI103*AP103+BJ103*AT103</f>
        <v>0.641941272950028</v>
      </c>
      <c r="BN103" s="0" t="n">
        <f aca="false">BF103*AE103+BG103*AI103+BH103*AM103+BI103*AQ103+BJ103*AU103</f>
        <v>0.631653934202018</v>
      </c>
      <c r="BO103" s="0" t="n">
        <f aca="false">RANK(BK103,$BK103:$BN103)</f>
        <v>4</v>
      </c>
      <c r="BP103" s="0" t="n">
        <f aca="false">RANK(BL103,$BK103:$BN103)</f>
        <v>3</v>
      </c>
      <c r="BQ103" s="0" t="n">
        <f aca="false">RANK(BM103,$BK103:$BN103)</f>
        <v>1</v>
      </c>
      <c r="BR103" s="0" t="n">
        <f aca="false">RANK(BN103,$BK103:$BN103)</f>
        <v>2</v>
      </c>
    </row>
    <row r="104" customFormat="false" ht="15" hidden="false" customHeight="false" outlineLevel="0" collapsed="false">
      <c r="A104" s="0" t="n">
        <v>81</v>
      </c>
      <c r="B104" s="0" t="n">
        <f aca="false">RANDBETWEEN(1,$B$5)</f>
        <v>2</v>
      </c>
      <c r="C104" s="0" t="n">
        <f aca="false">RANDBETWEEN(1,$B$5)</f>
        <v>4</v>
      </c>
      <c r="D104" s="0" t="n">
        <f aca="false">RANDBETWEEN(1,$B$5)</f>
        <v>6</v>
      </c>
      <c r="E104" s="0" t="n">
        <f aca="false">RANDBETWEEN(1,$B$5)</f>
        <v>5</v>
      </c>
      <c r="F104" s="0" t="n">
        <f aca="false">RANDBETWEEN(1,$B$5)</f>
        <v>6</v>
      </c>
      <c r="G104" s="0" t="n">
        <f aca="false">RANDBETWEEN(1,$B$5)</f>
        <v>3</v>
      </c>
      <c r="H104" s="0" t="n">
        <f aca="true">NORMINV(RAND(),$B$8,$B$13)</f>
        <v>41.9467242937222</v>
      </c>
      <c r="I104" s="0" t="n">
        <f aca="true">NORMINV(RAND(),$C$8,$C$13)</f>
        <v>67.3262931425098</v>
      </c>
      <c r="J104" s="0" t="n">
        <f aca="true">NORMINV(RAND(),$D$8,$D$13)</f>
        <v>13.5991054373689</v>
      </c>
      <c r="K104" s="0" t="n">
        <f aca="true">NORMINV(RAND(),$E$8,$E$13)</f>
        <v>3.39362720576989</v>
      </c>
      <c r="L104" s="0" t="n">
        <f aca="true">NORMINV(RAND(),$B$9,$B$14)</f>
        <v>49.0838285905497</v>
      </c>
      <c r="M104" s="0" t="n">
        <f aca="true">NORMINV(RAND(),$C$9,$C$14)</f>
        <v>58.6925126907849</v>
      </c>
      <c r="N104" s="0" t="n">
        <f aca="true">NORMINV(RAND(),$D$9,$D$14)</f>
        <v>49.1338830163239</v>
      </c>
      <c r="O104" s="0" t="n">
        <f aca="true">NORMINV(RAND(),$E$9,$E$14)</f>
        <v>24.3154681017564</v>
      </c>
      <c r="P104" s="0" t="n">
        <f aca="true">NORMINV(RAND(),$B$10,$B$15)</f>
        <v>24.5009694481463</v>
      </c>
      <c r="Q104" s="0" t="n">
        <f aca="true">NORMINV(RAND(),$C$10,$C$15)</f>
        <v>29.2764142716106</v>
      </c>
      <c r="R104" s="0" t="n">
        <f aca="true">NORMINV(RAND(),$D$10,$D$15)</f>
        <v>9.84273104031017</v>
      </c>
      <c r="S104" s="0" t="n">
        <f aca="true">NORMINV(RAND(),$E$10,$E$15)</f>
        <v>3.79796755593477</v>
      </c>
      <c r="T104" s="0" t="n">
        <f aca="false">MEDIAN(INDEX(Avaliadores!$B$17:$B$22,$B104),INDEX(Avaliadores!$B$17:$B$22,$C104),INDEX(Avaliadores!$B$17:$B$22,$D104),INDEX(Avaliadores!$B$17:$B$22,$E104),INDEX(Avaliadores!$B$17:$B$22,$F104),INDEX(Avaliadores!$B$17:$B$22,$G104))</f>
        <v>2.66666666666667</v>
      </c>
      <c r="U104" s="0" t="n">
        <f aca="false">MEDIAN(INDEX(Avaliadores!$C$17:$C$22,$B104),INDEX(Avaliadores!$C$17:$C$22,$C104),INDEX(Avaliadores!$C$17:$C$22,$D104),INDEX(Avaliadores!$C$17:$C$22,$E104),INDEX(Avaliadores!$C$17:$C$22,$F104),INDEX(Avaliadores!$C$17:$C$22,$G104))</f>
        <v>5.54166666666667</v>
      </c>
      <c r="V104" s="0" t="n">
        <f aca="false">MEDIAN(INDEX(Avaliadores!$D$17:$D$22,$B104),INDEX(Avaliadores!$D$17:$D$22,$C104),INDEX(Avaliadores!$D$17:$D$22,$D104),INDEX(Avaliadores!$D$17:$D$22,$E104),INDEX(Avaliadores!$D$17:$D$22,$F104),INDEX(Avaliadores!$D$17:$D$22,$G104))</f>
        <v>5.54166666666667</v>
      </c>
      <c r="W104" s="0" t="n">
        <f aca="false">MEDIAN(INDEX(Avaliadores!$E$17:$E$22,$B104),INDEX(Avaliadores!$E$17:$E$22,$C104),INDEX(Avaliadores!$E$17:$E$22,$D104),INDEX(Avaliadores!$E$17:$E$22,$E104),INDEX(Avaliadores!$E$17:$E$22,$F104),INDEX(Avaliadores!$E$17:$E$22,$G104))</f>
        <v>6.04166666666667</v>
      </c>
      <c r="X104" s="0" t="n">
        <f aca="false">MEDIAN(INDEX(Avaliadores!$F$17:$F$22,$B104),INDEX(Avaliadores!$F$17:$F$22,$C104),INDEX(Avaliadores!$F$17:$F$22,$D104),INDEX(Avaliadores!$F$17:$F$22,$E104),INDEX(Avaliadores!$F$17:$F$22,$F104),INDEX(Avaliadores!$F$17:$F$22,$G104))</f>
        <v>2.91666666666667</v>
      </c>
      <c r="Y104" s="0" t="n">
        <f aca="false">MEDIAN(INDEX(Avaliadores!$G$17:$G$22,$B104),INDEX(Avaliadores!$G$17:$G$22,$C104),INDEX(Avaliadores!$G$17:$G$22,$D104),INDEX(Avaliadores!$G$17:$G$22,$E104),INDEX(Avaliadores!$G$17:$G$22,$F104),INDEX(Avaliadores!$G$17:$G$22,$G104))</f>
        <v>5.04166666666667</v>
      </c>
      <c r="Z104" s="0" t="n">
        <f aca="false">MEDIAN(INDEX(Avaliadores!$H$17:$H$22,$B104),INDEX(Avaliadores!$H$17:$H$22,$C104),INDEX(Avaliadores!$H$17:$H$22,$D104),INDEX(Avaliadores!$H$17:$H$22,$E104),INDEX(Avaliadores!$H$17:$H$22,$F104),INDEX(Avaliadores!$H$17:$H$22,$G104))</f>
        <v>3.91666666666667</v>
      </c>
      <c r="AA104" s="0" t="n">
        <f aca="false">MEDIAN(INDEX(Avaliadores!$I$17:$I$22,$B104),INDEX(Avaliadores!$I$17:$I$22,$C104),INDEX(Avaliadores!$I$17:$I$22,$D104),INDEX(Avaliadores!$I$17:$I$22,$E104),INDEX(Avaliadores!$I$17:$I$22,$F104),INDEX(Avaliadores!$I$17:$I$22,$G104))</f>
        <v>6.66666666666667</v>
      </c>
      <c r="AB104" s="0" t="n">
        <f aca="false">IF(MAX(H104:K104)=MIN(H104:K104),0,IF($B$17="custo",(MAX(H104:K104)-H104)/(MAX(H104:K104)-MIN(H104:K104)),(H104-MIN(H104:K104))/(MAX(H104:K104)-MIN(H104:K104))))</f>
        <v>0.396973416905533</v>
      </c>
      <c r="AC104" s="0" t="n">
        <f aca="false">IF(MAX(H104:K104)=MIN(H104:K104),0,IF($B$17="custo",(MAX(H104:K104)-I104)/(MAX(H104:K104)-MIN(H104:K104)),(I104-MIN(H104:K104))/(MAX(H104:K104)-MIN(H104:K104))))</f>
        <v>0</v>
      </c>
      <c r="AD104" s="0" t="n">
        <f aca="false">IF(MAX(H104:K104)=MIN(H104:K104),0,IF($B$17="custo",(MAX(H104:K104)-J104)/(MAX(H104:K104)-MIN(H104:K104)),(J104-MIN(H104:K104))/(MAX(H104:K104)-MIN(H104:K104))))</f>
        <v>0.84037145828242</v>
      </c>
      <c r="AE104" s="0" t="n">
        <f aca="false">IF(MAX(H104:K104)=MIN(H104:K104),0,IF($B$17="custo",(MAX(H104:K104)-K104)/(MAX(H104:K104)-MIN(H104:K104)),(K104-MIN(H104:K104))/(MAX(H104:K104)-MIN(H104:K104))))</f>
        <v>1</v>
      </c>
      <c r="AF104" s="0" t="n">
        <f aca="false">IF(MAX(L104:O104)=MIN(L104:O104),0,IF($C$17="custo",(MAX(L104:O104)-L104)/(MAX(L104:O104)-MIN(L104:O104)),(L104-MIN(L104:O104))/(MAX(L104:O104)-MIN(L104:O104))))</f>
        <v>0.720491269243609</v>
      </c>
      <c r="AG104" s="0" t="n">
        <f aca="false">IF(MAX(L104:O104)=MIN(L104:O104),0,IF($C$17="custo",(MAX(L104:O104)-M104)/(MAX(L104:O104)-MIN(L104:O104)),(M104-MIN(L104:O104))/(MAX(L104:O104)-MIN(L104:O104))))</f>
        <v>1</v>
      </c>
      <c r="AH104" s="0" t="n">
        <f aca="false">IF(MAX(L104:O104)=MIN(L104:O104),0,IF($C$17="custo",(MAX(L104:O104)-N104)/(MAX(L104:O104)-MIN(L104:O104)),(N104-MIN(L104:O104))/(MAX(L104:O104)-MIN(L104:O104))))</f>
        <v>0.721947311389542</v>
      </c>
      <c r="AI104" s="0" t="n">
        <f aca="false">IF(MAX(L104:O104)=MIN(L104:O104),0,IF($C$17="custo",(MAX(L104:O104)-O104)/(MAX(L104:O104)-MIN(L104:O104)),(O104-MIN(L104:O104))/(MAX(L104:O104)-MIN(L104:O104))))</f>
        <v>0</v>
      </c>
      <c r="AJ104" s="0" t="n">
        <f aca="false">IF(MAX(P104:S104)=MIN(P104:S104),0,IF($D$17="custo",(MAX(P104:S104)-P104)/(MAX(P104:S104)-MIN(P104:S104)),(P104-MIN(P104:S104))/(MAX(P104:S104)-MIN(P104:S104))))</f>
        <v>0.187430767532864</v>
      </c>
      <c r="AK104" s="0" t="n">
        <f aca="false">IF(MAX(P104:S104)=MIN(P104:S104),0,IF($D$17="custo",(MAX(P104:S104)-Q104)/(MAX(P104:S104)-MIN(P104:S104)),(Q104-MIN(P104:S104))/(MAX(P104:S104)-MIN(P104:S104))))</f>
        <v>0</v>
      </c>
      <c r="AL104" s="0" t="n">
        <f aca="false">IF(MAX(P104:S104)=MIN(P104:S104),0,IF($D$17="custo",(MAX(P104:S104)-R104)/(MAX(P104:S104)-MIN(P104:S104)),(R104-MIN(P104:S104))/(MAX(P104:S104)-MIN(P104:S104))))</f>
        <v>0.762749921459839</v>
      </c>
      <c r="AM104" s="0" t="n">
        <f aca="false">IF(MAX(P104:S104)=MIN(P104:S104),0,IF($D$17="custo",(MAX(P104:S104)-S104)/(MAX(P104:S104)-MIN(P104:S104)),(S104-MIN(P104:S104))/(MAX(P104:S104)-MIN(P104:S104))))</f>
        <v>1</v>
      </c>
      <c r="AN104" s="0" t="n">
        <f aca="false">IF(MAX(T104:W104)=MIN(T104:W104),0,IF($E$17="custo",(MAX(T104:W104)-T104)/(MAX(T104:W104)-MIN(T104:W104)),(T104-MIN(T104:W104))/(MAX(T104:W104)-MIN(T104:W104))))</f>
        <v>0</v>
      </c>
      <c r="AO104" s="0" t="n">
        <f aca="false">IF(MAX(T104:W104)=MIN(T104:W104),0,IF($E$17="custo",(MAX(T104:W104)-U104)/(MAX(T104:W104)-MIN(T104:W104)),(U104-MIN(T104:W104))/(MAX(T104:W104)-MIN(T104:W104))))</f>
        <v>0.851851851851852</v>
      </c>
      <c r="AP104" s="0" t="n">
        <f aca="false">IF(MAX(T104:W104)=MIN(T104:W104),0,IF($E$17="custo",(MAX(T104:W104)-V104)/(MAX(T104:W104)-MIN(T104:W104)),(V104-MIN(T104:W104))/(MAX(T104:W104)-MIN(T104:W104))))</f>
        <v>0.851851851851852</v>
      </c>
      <c r="AQ104" s="0" t="n">
        <f aca="false">IF(MAX(T104:W104)=MIN(T104:W104),0,IF($E$17="custo",(MAX(T104:W104)-W104)/(MAX(T104:W104)-MIN(T104:W104)),(W104-MIN(T104:W104))/(MAX(T104:W104)-MIN(T104:W104))))</f>
        <v>1</v>
      </c>
      <c r="AR104" s="0" t="n">
        <f aca="false">IF(MAX(X104:AA104)=MIN(X104:AA104),0,IF($F$17="custo",(MAX(X104:AA104)-X104)/(MAX(X104:AA104)-MIN(X104:AA104)),(X104-MIN(X104:AA104))/(MAX(X104:AA104)-MIN(X104:AA104))))</f>
        <v>0</v>
      </c>
      <c r="AS104" s="0" t="n">
        <f aca="false">IF(MAX(X104:AA104)=MIN(X104:AA104),0,IF($F$17="custo",(MAX(X104:AA104)-Y104)/(MAX(X104:AA104)-MIN(X104:AA104)),(Y104-MIN(X104:AA104))/(MAX(X104:AA104)-MIN(X104:AA104))))</f>
        <v>0.566666666666667</v>
      </c>
      <c r="AT104" s="0" t="n">
        <f aca="false">IF(MAX(X104:AA104)=MIN(X104:AA104),0,IF($F$17="custo",(MAX(X104:AA104)-Z104)/(MAX(X104:AA104)-MIN(X104:AA104)),(Z104-MIN(X104:AA104))/(MAX(X104:AA104)-MIN(X104:AA104))))</f>
        <v>0.266666666666667</v>
      </c>
      <c r="AU104" s="0" t="n">
        <f aca="false">IF(MAX(X104:AA104)=MIN(X104:AA104),0,IF($F$17="custo",(MAX(X104:AA104)-AA104)/(MAX(X104:AA104)-MIN(X104:AA104)),(AA104-MIN(X104:AA104))/(MAX(X104:AA104)-MIN(X104:AA104))))</f>
        <v>1</v>
      </c>
      <c r="AV104" s="0" t="n">
        <f aca="false">STDEVP(AB104:AE104)</f>
        <v>0.391274858313477</v>
      </c>
      <c r="AW104" s="0" t="n">
        <f aca="false">STDEVP(AF104:AI104)</f>
        <v>0.37045210029015</v>
      </c>
      <c r="AX104" s="0" t="n">
        <f aca="false">STDEVP(AJ104:AM104)</f>
        <v>0.408079819206652</v>
      </c>
      <c r="AY104" s="0" t="n">
        <f aca="false">STDEVP(AN104:AQ104)</f>
        <v>0.394904965039558</v>
      </c>
      <c r="AZ104" s="0" t="n">
        <f aca="false">STDEVP(AR104:AU104)</f>
        <v>0.371464818133711</v>
      </c>
      <c r="BA104" s="0" t="n">
        <f aca="false">AV104*((1-IFERROR(CORREL(AB104:AE104,AF104:AI104),0))+(1-IFERROR(CORREL(AB104:AE104,AJ104:AM104),0))+(1-IFERROR(CORREL(AB104:AE104,AN104:AQ104),0))+(1-IFERROR(CORREL(AB104:AE104,AR104:AU104),0)))</f>
        <v>1.2393696288714</v>
      </c>
      <c r="BB104" s="0" t="n">
        <f aca="false">AW104*((1-IFERROR(CORREL(AF104:AI104,AB104:AE104),0))+(1-IFERROR(CORREL(AF104:AI104,AJ104:AM104),0))+(1-IFERROR(CORREL(AF104:AI104,AN104:AQ104),0))+(1-IFERROR(CORREL(AF104:AI104,AR104:AU104),0)))</f>
        <v>2.45271518512008</v>
      </c>
      <c r="BC104" s="0" t="n">
        <f aca="false">AX104*((1-IFERROR(CORREL(AJ104:AM104,AB104:AE104),0))+(1-IFERROR(CORREL(AJ104:AM104,AF104:AI104),0))+(1-IFERROR(CORREL(AJ104:AM104,AN104:AQ104),0))+(1-IFERROR(CORREL(AJ104:AM104,AR104:AU104),0)))</f>
        <v>1.15585767701559</v>
      </c>
      <c r="BD104" s="0" t="n">
        <f aca="false">AY104*((1-IFERROR(CORREL(AN104:AQ104,AB104:AE104),0))+(1-IFERROR(CORREL(AN104:AQ104,AF104:AI104),0))+(1-IFERROR(CORREL(AN104:AQ104,AJ104:AM104),0))+(1-IFERROR(CORREL(AN104:AQ104,AR104:AU104),0)))</f>
        <v>1.05385071242321</v>
      </c>
      <c r="BE104" s="0" t="n">
        <f aca="false">AZ104*((1-IFERROR(CORREL(AR104:AU104,AB104:AE104),0))+(1-IFERROR(CORREL(AR104:AU104,AF104:AI104),0))+(1-IFERROR(CORREL(AR104:AU104,AJ104:AM104),0))+(1-IFERROR(CORREL(AR104:AU104,AN104:AQ104),0)))</f>
        <v>1.11444167350578</v>
      </c>
      <c r="BF104" s="0" t="n">
        <f aca="false">IF(SUM(BA104:BE104)&gt;0,BA104/SUM(BA104:BE104),1/5)</f>
        <v>0.176643121362069</v>
      </c>
      <c r="BG104" s="0" t="n">
        <f aca="false">IF(SUM(BA104:BE104)&gt;0,BB104/SUM(BA104:BE104),1/5)</f>
        <v>0.349577120512699</v>
      </c>
      <c r="BH104" s="0" t="n">
        <f aca="false">IF(SUM(BA104:BE104)&gt;0,BC104/SUM(BA104:BE104),1/5)</f>
        <v>0.164740448016521</v>
      </c>
      <c r="BI104" s="0" t="n">
        <f aca="false">IF(SUM(BA104:BE104)&gt;0,BD104/SUM(BA104:BE104),1/5)</f>
        <v>0.150201743657051</v>
      </c>
      <c r="BJ104" s="0" t="n">
        <f aca="false">IF(SUM(BA104:BE104)&gt;0,BE104/SUM(BA104:BE104),1/5)</f>
        <v>0.15883756645166</v>
      </c>
      <c r="BK104" s="0" t="n">
        <f aca="false">BF104*AB104+BG104*AF104+BH104*AJ104+BI104*AN104+BJ104*AR104</f>
        <v>0.352867315332124</v>
      </c>
      <c r="BL104" s="0" t="n">
        <f aca="false">BF104*AC104+BG104*AG104+BH104*AK104+BI104*AO104+BJ104*AS104</f>
        <v>0.567534708320943</v>
      </c>
      <c r="BM104" s="0" t="n">
        <f aca="false">BF104*AD104+BG104*AH104+BH104*AL104+BI104*AP104+BJ104*AT104</f>
        <v>0.696784181430647</v>
      </c>
      <c r="BN104" s="0" t="n">
        <f aca="false">BF104*AE104+BG104*AI104+BH104*AM104+BI104*AQ104+BJ104*AU104</f>
        <v>0.650422879487301</v>
      </c>
      <c r="BO104" s="0" t="n">
        <f aca="false">RANK(BK104,$BK104:$BN104)</f>
        <v>4</v>
      </c>
      <c r="BP104" s="0" t="n">
        <f aca="false">RANK(BL104,$BK104:$BN104)</f>
        <v>3</v>
      </c>
      <c r="BQ104" s="0" t="n">
        <f aca="false">RANK(BM104,$BK104:$BN104)</f>
        <v>1</v>
      </c>
      <c r="BR104" s="0" t="n">
        <f aca="false">RANK(BN104,$BK104:$BN104)</f>
        <v>2</v>
      </c>
    </row>
    <row r="105" customFormat="false" ht="15" hidden="false" customHeight="false" outlineLevel="0" collapsed="false">
      <c r="A105" s="0" t="n">
        <v>82</v>
      </c>
      <c r="B105" s="0" t="n">
        <f aca="false">RANDBETWEEN(1,$B$5)</f>
        <v>2</v>
      </c>
      <c r="C105" s="0" t="n">
        <f aca="false">RANDBETWEEN(1,$B$5)</f>
        <v>4</v>
      </c>
      <c r="D105" s="0" t="n">
        <f aca="false">RANDBETWEEN(1,$B$5)</f>
        <v>6</v>
      </c>
      <c r="E105" s="0" t="n">
        <f aca="false">RANDBETWEEN(1,$B$5)</f>
        <v>2</v>
      </c>
      <c r="F105" s="0" t="n">
        <f aca="false">RANDBETWEEN(1,$B$5)</f>
        <v>6</v>
      </c>
      <c r="G105" s="0" t="n">
        <f aca="false">RANDBETWEEN(1,$B$5)</f>
        <v>3</v>
      </c>
      <c r="H105" s="0" t="n">
        <f aca="true">NORMINV(RAND(),$B$8,$B$13)</f>
        <v>43.1217206255323</v>
      </c>
      <c r="I105" s="0" t="n">
        <f aca="true">NORMINV(RAND(),$C$8,$C$13)</f>
        <v>63.9497650260097</v>
      </c>
      <c r="J105" s="0" t="n">
        <f aca="true">NORMINV(RAND(),$D$8,$D$13)</f>
        <v>14.0641544443538</v>
      </c>
      <c r="K105" s="0" t="n">
        <f aca="true">NORMINV(RAND(),$E$8,$E$13)</f>
        <v>3.13294699013009</v>
      </c>
      <c r="L105" s="0" t="n">
        <f aca="true">NORMINV(RAND(),$B$9,$B$14)</f>
        <v>54.2296784847835</v>
      </c>
      <c r="M105" s="0" t="n">
        <f aca="true">NORMINV(RAND(),$C$9,$C$14)</f>
        <v>59.1726207829922</v>
      </c>
      <c r="N105" s="0" t="n">
        <f aca="true">NORMINV(RAND(),$D$9,$D$14)</f>
        <v>38.7683875745101</v>
      </c>
      <c r="O105" s="0" t="n">
        <f aca="true">NORMINV(RAND(),$E$9,$E$14)</f>
        <v>23.3566565059461</v>
      </c>
      <c r="P105" s="0" t="n">
        <f aca="true">NORMINV(RAND(),$B$10,$B$15)</f>
        <v>23.5028963424845</v>
      </c>
      <c r="Q105" s="0" t="n">
        <f aca="true">NORMINV(RAND(),$C$10,$C$15)</f>
        <v>30.3079426395313</v>
      </c>
      <c r="R105" s="0" t="n">
        <f aca="true">NORMINV(RAND(),$D$10,$D$15)</f>
        <v>10.2417664937916</v>
      </c>
      <c r="S105" s="0" t="n">
        <f aca="true">NORMINV(RAND(),$E$10,$E$15)</f>
        <v>4.07037938936714</v>
      </c>
      <c r="T105" s="0" t="n">
        <f aca="false">MEDIAN(INDEX(Avaliadores!$B$17:$B$22,$B105),INDEX(Avaliadores!$B$17:$B$22,$C105),INDEX(Avaliadores!$B$17:$B$22,$D105),INDEX(Avaliadores!$B$17:$B$22,$E105),INDEX(Avaliadores!$B$17:$B$22,$F105),INDEX(Avaliadores!$B$17:$B$22,$G105))</f>
        <v>2.91666666666667</v>
      </c>
      <c r="U105" s="0" t="n">
        <f aca="false">MEDIAN(INDEX(Avaliadores!$C$17:$C$22,$B105),INDEX(Avaliadores!$C$17:$C$22,$C105),INDEX(Avaliadores!$C$17:$C$22,$D105),INDEX(Avaliadores!$C$17:$C$22,$E105),INDEX(Avaliadores!$C$17:$C$22,$F105),INDEX(Avaliadores!$C$17:$C$22,$G105))</f>
        <v>5.29166666666667</v>
      </c>
      <c r="V105" s="0" t="n">
        <f aca="false">MEDIAN(INDEX(Avaliadores!$D$17:$D$22,$B105),INDEX(Avaliadores!$D$17:$D$22,$C105),INDEX(Avaliadores!$D$17:$D$22,$D105),INDEX(Avaliadores!$D$17:$D$22,$E105),INDEX(Avaliadores!$D$17:$D$22,$F105),INDEX(Avaliadores!$D$17:$D$22,$G105))</f>
        <v>5.66666666666667</v>
      </c>
      <c r="W105" s="0" t="n">
        <f aca="false">MEDIAN(INDEX(Avaliadores!$E$17:$E$22,$B105),INDEX(Avaliadores!$E$17:$E$22,$C105),INDEX(Avaliadores!$E$17:$E$22,$D105),INDEX(Avaliadores!$E$17:$E$22,$E105),INDEX(Avaliadores!$E$17:$E$22,$F105),INDEX(Avaliadores!$E$17:$E$22,$G105))</f>
        <v>6.04166666666667</v>
      </c>
      <c r="X105" s="0" t="n">
        <f aca="false">MEDIAN(INDEX(Avaliadores!$F$17:$F$22,$B105),INDEX(Avaliadores!$F$17:$F$22,$C105),INDEX(Avaliadores!$F$17:$F$22,$D105),INDEX(Avaliadores!$F$17:$F$22,$E105),INDEX(Avaliadores!$F$17:$F$22,$F105),INDEX(Avaliadores!$F$17:$F$22,$G105))</f>
        <v>2.91666666666667</v>
      </c>
      <c r="Y105" s="0" t="n">
        <f aca="false">MEDIAN(INDEX(Avaliadores!$G$17:$G$22,$B105),INDEX(Avaliadores!$G$17:$G$22,$C105),INDEX(Avaliadores!$G$17:$G$22,$D105),INDEX(Avaliadores!$G$17:$G$22,$E105),INDEX(Avaliadores!$G$17:$G$22,$F105),INDEX(Avaliadores!$G$17:$G$22,$G105))</f>
        <v>5.41666666666667</v>
      </c>
      <c r="Z105" s="0" t="n">
        <f aca="false">MEDIAN(INDEX(Avaliadores!$H$17:$H$22,$B105),INDEX(Avaliadores!$H$17:$H$22,$C105),INDEX(Avaliadores!$H$17:$H$22,$D105),INDEX(Avaliadores!$H$17:$H$22,$E105),INDEX(Avaliadores!$H$17:$H$22,$F105),INDEX(Avaliadores!$H$17:$H$22,$G105))</f>
        <v>4.04166666666667</v>
      </c>
      <c r="AA105" s="0" t="n">
        <f aca="false">MEDIAN(INDEX(Avaliadores!$I$17:$I$22,$B105),INDEX(Avaliadores!$I$17:$I$22,$C105),INDEX(Avaliadores!$I$17:$I$22,$D105),INDEX(Avaliadores!$I$17:$I$22,$E105),INDEX(Avaliadores!$I$17:$I$22,$F105),INDEX(Avaliadores!$I$17:$I$22,$G105))</f>
        <v>6.41666666666667</v>
      </c>
      <c r="AB105" s="0" t="n">
        <f aca="false">IF(MAX(H105:K105)=MIN(H105:K105),0,IF($B$17="custo",(MAX(H105:K105)-H105)/(MAX(H105:K105)-MIN(H105:K105)),(H105-MIN(H105:K105))/(MAX(H105:K105)-MIN(H105:K105))))</f>
        <v>0.342471787790503</v>
      </c>
      <c r="AC105" s="0" t="n">
        <f aca="false">IF(MAX(H105:K105)=MIN(H105:K105),0,IF($B$17="custo",(MAX(H105:K105)-I105)/(MAX(H105:K105)-MIN(H105:K105)),(I105-MIN(H105:K105))/(MAX(H105:K105)-MIN(H105:K105))))</f>
        <v>0</v>
      </c>
      <c r="AD105" s="0" t="n">
        <f aca="false">IF(MAX(H105:K105)=MIN(H105:K105),0,IF($B$17="custo",(MAX(H105:K105)-J105)/(MAX(H105:K105)-MIN(H105:K105)),(J105-MIN(H105:K105))/(MAX(H105:K105)-MIN(H105:K105))))</f>
        <v>0.820260121998249</v>
      </c>
      <c r="AE105" s="0" t="n">
        <f aca="false">IF(MAX(H105:K105)=MIN(H105:K105),0,IF($B$17="custo",(MAX(H105:K105)-K105)/(MAX(H105:K105)-MIN(H105:K105)),(K105-MIN(H105:K105))/(MAX(H105:K105)-MIN(H105:K105))))</f>
        <v>1</v>
      </c>
      <c r="AF105" s="0" t="n">
        <f aca="false">IF(MAX(L105:O105)=MIN(L105:O105),0,IF($C$17="custo",(MAX(L105:O105)-L105)/(MAX(L105:O105)-MIN(L105:O105)),(L105-MIN(L105:O105))/(MAX(L105:O105)-MIN(L105:O105))))</f>
        <v>0.861990528581786</v>
      </c>
      <c r="AG105" s="0" t="n">
        <f aca="false">IF(MAX(L105:O105)=MIN(L105:O105),0,IF($C$17="custo",(MAX(L105:O105)-M105)/(MAX(L105:O105)-MIN(L105:O105)),(M105-MIN(L105:O105))/(MAX(L105:O105)-MIN(L105:O105))))</f>
        <v>1</v>
      </c>
      <c r="AH105" s="0" t="n">
        <f aca="false">IF(MAX(L105:O105)=MIN(L105:O105),0,IF($C$17="custo",(MAX(L105:O105)-N105)/(MAX(L105:O105)-MIN(L105:O105)),(N105-MIN(L105:O105))/(MAX(L105:O105)-MIN(L105:O105))))</f>
        <v>0.430303396255092</v>
      </c>
      <c r="AI105" s="0" t="n">
        <f aca="false">IF(MAX(L105:O105)=MIN(L105:O105),0,IF($C$17="custo",(MAX(L105:O105)-O105)/(MAX(L105:O105)-MIN(L105:O105)),(O105-MIN(L105:O105))/(MAX(L105:O105)-MIN(L105:O105))))</f>
        <v>0</v>
      </c>
      <c r="AJ105" s="0" t="n">
        <f aca="false">IF(MAX(P105:S105)=MIN(P105:S105),0,IF($D$17="custo",(MAX(P105:S105)-P105)/(MAX(P105:S105)-MIN(P105:S105)),(P105-MIN(P105:S105))/(MAX(P105:S105)-MIN(P105:S105))))</f>
        <v>0.259362740059494</v>
      </c>
      <c r="AK105" s="0" t="n">
        <f aca="false">IF(MAX(P105:S105)=MIN(P105:S105),0,IF($D$17="custo",(MAX(P105:S105)-Q105)/(MAX(P105:S105)-MIN(P105:S105)),(Q105-MIN(P105:S105))/(MAX(P105:S105)-MIN(P105:S105))))</f>
        <v>0</v>
      </c>
      <c r="AL105" s="0" t="n">
        <f aca="false">IF(MAX(P105:S105)=MIN(P105:S105),0,IF($D$17="custo",(MAX(P105:S105)-R105)/(MAX(P105:S105)-MIN(P105:S105)),(R105-MIN(P105:S105))/(MAX(P105:S105)-MIN(P105:S105))))</f>
        <v>0.764788099962527</v>
      </c>
      <c r="AM105" s="0" t="n">
        <f aca="false">IF(MAX(P105:S105)=MIN(P105:S105),0,IF($D$17="custo",(MAX(P105:S105)-S105)/(MAX(P105:S105)-MIN(P105:S105)),(S105-MIN(P105:S105))/(MAX(P105:S105)-MIN(P105:S105))))</f>
        <v>1</v>
      </c>
      <c r="AN105" s="0" t="n">
        <f aca="false">IF(MAX(T105:W105)=MIN(T105:W105),0,IF($E$17="custo",(MAX(T105:W105)-T105)/(MAX(T105:W105)-MIN(T105:W105)),(T105-MIN(T105:W105))/(MAX(T105:W105)-MIN(T105:W105))))</f>
        <v>0</v>
      </c>
      <c r="AO105" s="0" t="n">
        <f aca="false">IF(MAX(T105:W105)=MIN(T105:W105),0,IF($E$17="custo",(MAX(T105:W105)-U105)/(MAX(T105:W105)-MIN(T105:W105)),(U105-MIN(T105:W105))/(MAX(T105:W105)-MIN(T105:W105))))</f>
        <v>0.76</v>
      </c>
      <c r="AP105" s="0" t="n">
        <f aca="false">IF(MAX(T105:W105)=MIN(T105:W105),0,IF($E$17="custo",(MAX(T105:W105)-V105)/(MAX(T105:W105)-MIN(T105:W105)),(V105-MIN(T105:W105))/(MAX(T105:W105)-MIN(T105:W105))))</f>
        <v>0.88</v>
      </c>
      <c r="AQ105" s="0" t="n">
        <f aca="false">IF(MAX(T105:W105)=MIN(T105:W105),0,IF($E$17="custo",(MAX(T105:W105)-W105)/(MAX(T105:W105)-MIN(T105:W105)),(W105-MIN(T105:W105))/(MAX(T105:W105)-MIN(T105:W105))))</f>
        <v>1</v>
      </c>
      <c r="AR105" s="0" t="n">
        <f aca="false">IF(MAX(X105:AA105)=MIN(X105:AA105),0,IF($F$17="custo",(MAX(X105:AA105)-X105)/(MAX(X105:AA105)-MIN(X105:AA105)),(X105-MIN(X105:AA105))/(MAX(X105:AA105)-MIN(X105:AA105))))</f>
        <v>0</v>
      </c>
      <c r="AS105" s="0" t="n">
        <f aca="false">IF(MAX(X105:AA105)=MIN(X105:AA105),0,IF($F$17="custo",(MAX(X105:AA105)-Y105)/(MAX(X105:AA105)-MIN(X105:AA105)),(Y105-MIN(X105:AA105))/(MAX(X105:AA105)-MIN(X105:AA105))))</f>
        <v>0.714285714285714</v>
      </c>
      <c r="AT105" s="0" t="n">
        <f aca="false">IF(MAX(X105:AA105)=MIN(X105:AA105),0,IF($F$17="custo",(MAX(X105:AA105)-Z105)/(MAX(X105:AA105)-MIN(X105:AA105)),(Z105-MIN(X105:AA105))/(MAX(X105:AA105)-MIN(X105:AA105))))</f>
        <v>0.321428571428571</v>
      </c>
      <c r="AU105" s="0" t="n">
        <f aca="false">IF(MAX(X105:AA105)=MIN(X105:AA105),0,IF($F$17="custo",(MAX(X105:AA105)-AA105)/(MAX(X105:AA105)-MIN(X105:AA105)),(AA105-MIN(X105:AA105))/(MAX(X105:AA105)-MIN(X105:AA105))))</f>
        <v>1</v>
      </c>
      <c r="AV105" s="0" t="n">
        <f aca="false">STDEVP(AB105:AE105)</f>
        <v>0.393942021358594</v>
      </c>
      <c r="AW105" s="0" t="n">
        <f aca="false">STDEVP(AF105:AI105)</f>
        <v>0.391961676931674</v>
      </c>
      <c r="AX105" s="0" t="n">
        <f aca="false">STDEVP(AJ105:AM105)</f>
        <v>0.396192255409226</v>
      </c>
      <c r="AY105" s="0" t="n">
        <f aca="false">STDEVP(AN105:AQ105)</f>
        <v>0.390384425918863</v>
      </c>
      <c r="AZ105" s="0" t="n">
        <f aca="false">STDEVP(AR105:AU105)</f>
        <v>0.379962907695593</v>
      </c>
      <c r="BA105" s="0" t="n">
        <f aca="false">AV105*((1-IFERROR(CORREL(AB105:AE105,AF105:AI105),0))+(1-IFERROR(CORREL(AB105:AE105,AJ105:AM105),0))+(1-IFERROR(CORREL(AB105:AE105,AN105:AQ105),0))+(1-IFERROR(CORREL(AB105:AE105,AR105:AU105),0)))</f>
        <v>1.26477354907047</v>
      </c>
      <c r="BB105" s="0" t="n">
        <f aca="false">AW105*((1-IFERROR(CORREL(AF105:AI105,AB105:AE105),0))+(1-IFERROR(CORREL(AF105:AI105,AJ105:AM105),0))+(1-IFERROR(CORREL(AF105:AI105,AN105:AQ105),0))+(1-IFERROR(CORREL(AF105:AI105,AR105:AU105),0)))</f>
        <v>2.77255542245391</v>
      </c>
      <c r="BC105" s="0" t="n">
        <f aca="false">AX105*((1-IFERROR(CORREL(AJ105:AM105,AB105:AE105),0))+(1-IFERROR(CORREL(AJ105:AM105,AF105:AI105),0))+(1-IFERROR(CORREL(AJ105:AM105,AN105:AQ105),0))+(1-IFERROR(CORREL(AJ105:AM105,AR105:AU105),0)))</f>
        <v>1.21981277274118</v>
      </c>
      <c r="BD105" s="0" t="n">
        <f aca="false">AY105*((1-IFERROR(CORREL(AN105:AQ105,AB105:AE105),0))+(1-IFERROR(CORREL(AN105:AQ105,AF105:AI105),0))+(1-IFERROR(CORREL(AN105:AQ105,AJ105:AM105),0))+(1-IFERROR(CORREL(AN105:AQ105,AR105:AU105),0)))</f>
        <v>1.08346687206763</v>
      </c>
      <c r="BE105" s="0" t="n">
        <f aca="false">AZ105*((1-IFERROR(CORREL(AR105:AU105,AB105:AE105),0))+(1-IFERROR(CORREL(AR105:AU105,AF105:AI105),0))+(1-IFERROR(CORREL(AR105:AU105,AJ105:AM105),0))+(1-IFERROR(CORREL(AR105:AU105,AN105:AQ105),0)))</f>
        <v>1.17185351321974</v>
      </c>
      <c r="BF105" s="0" t="n">
        <f aca="false">IF(SUM(BA105:BE105)&gt;0,BA105/SUM(BA105:BE105),1/5)</f>
        <v>0.168356728760739</v>
      </c>
      <c r="BG105" s="0" t="n">
        <f aca="false">IF(SUM(BA105:BE105)&gt;0,BB105/SUM(BA105:BE105),1/5)</f>
        <v>0.36906081849612</v>
      </c>
      <c r="BH105" s="0" t="n">
        <f aca="false">IF(SUM(BA105:BE105)&gt;0,BC105/SUM(BA105:BE105),1/5)</f>
        <v>0.162371903073244</v>
      </c>
      <c r="BI105" s="0" t="n">
        <f aca="false">IF(SUM(BA105:BE105)&gt;0,BD105/SUM(BA105:BE105),1/5)</f>
        <v>0.14422260683424</v>
      </c>
      <c r="BJ105" s="0" t="n">
        <f aca="false">IF(SUM(BA105:BE105)&gt;0,BE105/SUM(BA105:BE105),1/5)</f>
        <v>0.155987942835657</v>
      </c>
      <c r="BK105" s="0" t="n">
        <f aca="false">BF105*AB105+BG105*AF105+BH105*AJ105+BI105*AN105+BJ105*AR105</f>
        <v>0.4178975815893</v>
      </c>
      <c r="BL105" s="0" t="n">
        <f aca="false">BF105*AC105+BG105*AG105+BH105*AK105+BI105*AO105+BJ105*AS105</f>
        <v>0.590089958858469</v>
      </c>
      <c r="BM105" s="0" t="n">
        <f aca="false">BF105*AD105+BG105*AH105+BH105*AL105+BI105*AP105+BJ105*AT105</f>
        <v>0.598139409374639</v>
      </c>
      <c r="BN105" s="0" t="n">
        <f aca="false">BF105*AE105+BG105*AI105+BH105*AM105+BI105*AQ105+BJ105*AU105</f>
        <v>0.63093918150388</v>
      </c>
      <c r="BO105" s="0" t="n">
        <f aca="false">RANK(BK105,$BK105:$BN105)</f>
        <v>4</v>
      </c>
      <c r="BP105" s="0" t="n">
        <f aca="false">RANK(BL105,$BK105:$BN105)</f>
        <v>3</v>
      </c>
      <c r="BQ105" s="0" t="n">
        <f aca="false">RANK(BM105,$BK105:$BN105)</f>
        <v>2</v>
      </c>
      <c r="BR105" s="0" t="n">
        <f aca="false">RANK(BN105,$BK105:$BN105)</f>
        <v>1</v>
      </c>
    </row>
    <row r="106" customFormat="false" ht="15" hidden="false" customHeight="false" outlineLevel="0" collapsed="false">
      <c r="A106" s="0" t="n">
        <v>83</v>
      </c>
      <c r="B106" s="0" t="n">
        <f aca="false">RANDBETWEEN(1,$B$5)</f>
        <v>3</v>
      </c>
      <c r="C106" s="0" t="n">
        <f aca="false">RANDBETWEEN(1,$B$5)</f>
        <v>1</v>
      </c>
      <c r="D106" s="0" t="n">
        <f aca="false">RANDBETWEEN(1,$B$5)</f>
        <v>1</v>
      </c>
      <c r="E106" s="0" t="n">
        <f aca="false">RANDBETWEEN(1,$B$5)</f>
        <v>5</v>
      </c>
      <c r="F106" s="0" t="n">
        <f aca="false">RANDBETWEEN(1,$B$5)</f>
        <v>4</v>
      </c>
      <c r="G106" s="0" t="n">
        <f aca="false">RANDBETWEEN(1,$B$5)</f>
        <v>4</v>
      </c>
      <c r="H106" s="0" t="n">
        <f aca="true">NORMINV(RAND(),$B$8,$B$13)</f>
        <v>47.1363284013816</v>
      </c>
      <c r="I106" s="0" t="n">
        <f aca="true">NORMINV(RAND(),$C$8,$C$13)</f>
        <v>69.0370458650382</v>
      </c>
      <c r="J106" s="0" t="n">
        <f aca="true">NORMINV(RAND(),$D$8,$D$13)</f>
        <v>15.3756705676434</v>
      </c>
      <c r="K106" s="0" t="n">
        <f aca="true">NORMINV(RAND(),$E$8,$E$13)</f>
        <v>3.24999986047798</v>
      </c>
      <c r="L106" s="0" t="n">
        <f aca="true">NORMINV(RAND(),$B$9,$B$14)</f>
        <v>48.8159186973862</v>
      </c>
      <c r="M106" s="0" t="n">
        <f aca="true">NORMINV(RAND(),$C$9,$C$14)</f>
        <v>64.1909280364575</v>
      </c>
      <c r="N106" s="0" t="n">
        <f aca="true">NORMINV(RAND(),$D$9,$D$14)</f>
        <v>51.6656028954385</v>
      </c>
      <c r="O106" s="0" t="n">
        <f aca="true">NORMINV(RAND(),$E$9,$E$14)</f>
        <v>26.6177106649769</v>
      </c>
      <c r="P106" s="0" t="n">
        <f aca="true">NORMINV(RAND(),$B$10,$B$15)</f>
        <v>25.2075427077533</v>
      </c>
      <c r="Q106" s="0" t="n">
        <f aca="true">NORMINV(RAND(),$C$10,$C$15)</f>
        <v>29.4989171570091</v>
      </c>
      <c r="R106" s="0" t="n">
        <f aca="true">NORMINV(RAND(),$D$10,$D$15)</f>
        <v>10.7084118180759</v>
      </c>
      <c r="S106" s="0" t="n">
        <f aca="true">NORMINV(RAND(),$E$10,$E$15)</f>
        <v>3.97061910000553</v>
      </c>
      <c r="T106" s="0" t="n">
        <f aca="false">MEDIAN(INDEX(Avaliadores!$B$17:$B$22,$B106),INDEX(Avaliadores!$B$17:$B$22,$C106),INDEX(Avaliadores!$B$17:$B$22,$D106),INDEX(Avaliadores!$B$17:$B$22,$E106),INDEX(Avaliadores!$B$17:$B$22,$F106),INDEX(Avaliadores!$B$17:$B$22,$G106))</f>
        <v>2.66666666666667</v>
      </c>
      <c r="U106" s="0" t="n">
        <f aca="false">MEDIAN(INDEX(Avaliadores!$C$17:$C$22,$B106),INDEX(Avaliadores!$C$17:$C$22,$C106),INDEX(Avaliadores!$C$17:$C$22,$D106),INDEX(Avaliadores!$C$17:$C$22,$E106),INDEX(Avaliadores!$C$17:$C$22,$F106),INDEX(Avaliadores!$C$17:$C$22,$G106))</f>
        <v>5.16666666666667</v>
      </c>
      <c r="V106" s="0" t="n">
        <f aca="false">MEDIAN(INDEX(Avaliadores!$D$17:$D$22,$B106),INDEX(Avaliadores!$D$17:$D$22,$C106),INDEX(Avaliadores!$D$17:$D$22,$D106),INDEX(Avaliadores!$D$17:$D$22,$E106),INDEX(Avaliadores!$D$17:$D$22,$F106),INDEX(Avaliadores!$D$17:$D$22,$G106))</f>
        <v>5.66666666666667</v>
      </c>
      <c r="W106" s="0" t="n">
        <f aca="false">MEDIAN(INDEX(Avaliadores!$E$17:$E$22,$B106),INDEX(Avaliadores!$E$17:$E$22,$C106),INDEX(Avaliadores!$E$17:$E$22,$D106),INDEX(Avaliadores!$E$17:$E$22,$E106),INDEX(Avaliadores!$E$17:$E$22,$F106),INDEX(Avaliadores!$E$17:$E$22,$G106))</f>
        <v>6.79166666666667</v>
      </c>
      <c r="X106" s="0" t="n">
        <f aca="false">MEDIAN(INDEX(Avaliadores!$F$17:$F$22,$B106),INDEX(Avaliadores!$F$17:$F$22,$C106),INDEX(Avaliadores!$F$17:$F$22,$D106),INDEX(Avaliadores!$F$17:$F$22,$E106),INDEX(Avaliadores!$F$17:$F$22,$F106),INDEX(Avaliadores!$F$17:$F$22,$G106))</f>
        <v>2.66666666666667</v>
      </c>
      <c r="Y106" s="0" t="n">
        <f aca="false">MEDIAN(INDEX(Avaliadores!$G$17:$G$22,$B106),INDEX(Avaliadores!$G$17:$G$22,$C106),INDEX(Avaliadores!$G$17:$G$22,$D106),INDEX(Avaliadores!$G$17:$G$22,$E106),INDEX(Avaliadores!$G$17:$G$22,$F106),INDEX(Avaliadores!$G$17:$G$22,$G106))</f>
        <v>4.79166666666667</v>
      </c>
      <c r="Z106" s="0" t="n">
        <f aca="false">MEDIAN(INDEX(Avaliadores!$H$17:$H$22,$B106),INDEX(Avaliadores!$H$17:$H$22,$C106),INDEX(Avaliadores!$H$17:$H$22,$D106),INDEX(Avaliadores!$H$17:$H$22,$E106),INDEX(Avaliadores!$H$17:$H$22,$F106),INDEX(Avaliadores!$H$17:$H$22,$G106))</f>
        <v>3.66666666666667</v>
      </c>
      <c r="AA106" s="0" t="n">
        <f aca="false">MEDIAN(INDEX(Avaliadores!$I$17:$I$22,$B106),INDEX(Avaliadores!$I$17:$I$22,$C106),INDEX(Avaliadores!$I$17:$I$22,$D106),INDEX(Avaliadores!$I$17:$I$22,$E106),INDEX(Avaliadores!$I$17:$I$22,$F106),INDEX(Avaliadores!$I$17:$I$22,$G106))</f>
        <v>6.66666666666667</v>
      </c>
      <c r="AB106" s="0" t="n">
        <f aca="false">IF(MAX(H106:K106)=MIN(H106:K106),0,IF($B$17="custo",(MAX(H106:K106)-H106)/(MAX(H106:K106)-MIN(H106:K106)),(H106-MIN(H106:K106))/(MAX(H106:K106)-MIN(H106:K106))))</f>
        <v>0.332903189818533</v>
      </c>
      <c r="AC106" s="0" t="n">
        <f aca="false">IF(MAX(H106:K106)=MIN(H106:K106),0,IF($B$17="custo",(MAX(H106:K106)-I106)/(MAX(H106:K106)-MIN(H106:K106)),(I106-MIN(H106:K106))/(MAX(H106:K106)-MIN(H106:K106))))</f>
        <v>0</v>
      </c>
      <c r="AD106" s="0" t="n">
        <f aca="false">IF(MAX(H106:K106)=MIN(H106:K106),0,IF($B$17="custo",(MAX(H106:K106)-J106)/(MAX(H106:K106)-MIN(H106:K106)),(J106-MIN(H106:K106))/(MAX(H106:K106)-MIN(H106:K106))))</f>
        <v>0.815683003819248</v>
      </c>
      <c r="AE106" s="0" t="n">
        <f aca="false">IF(MAX(H106:K106)=MIN(H106:K106),0,IF($B$17="custo",(MAX(H106:K106)-K106)/(MAX(H106:K106)-MIN(H106:K106)),(K106-MIN(H106:K106))/(MAX(H106:K106)-MIN(H106:K106))))</f>
        <v>1</v>
      </c>
      <c r="AF106" s="0" t="n">
        <f aca="false">IF(MAX(L106:O106)=MIN(L106:O106),0,IF($C$17="custo",(MAX(L106:O106)-L106)/(MAX(L106:O106)-MIN(L106:O106)),(L106-MIN(L106:O106))/(MAX(L106:O106)-MIN(L106:O106))))</f>
        <v>0.590798701451065</v>
      </c>
      <c r="AG106" s="0" t="n">
        <f aca="false">IF(MAX(L106:O106)=MIN(L106:O106),0,IF($C$17="custo",(MAX(L106:O106)-M106)/(MAX(L106:O106)-MIN(L106:O106)),(M106-MIN(L106:O106))/(MAX(L106:O106)-MIN(L106:O106))))</f>
        <v>1</v>
      </c>
      <c r="AH106" s="0" t="n">
        <f aca="false">IF(MAX(L106:O106)=MIN(L106:O106),0,IF($C$17="custo",(MAX(L106:O106)-N106)/(MAX(L106:O106)-MIN(L106:O106)),(N106-MIN(L106:O106))/(MAX(L106:O106)-MIN(L106:O106))))</f>
        <v>0.666642198425995</v>
      </c>
      <c r="AI106" s="0" t="n">
        <f aca="false">IF(MAX(L106:O106)=MIN(L106:O106),0,IF($C$17="custo",(MAX(L106:O106)-O106)/(MAX(L106:O106)-MIN(L106:O106)),(O106-MIN(L106:O106))/(MAX(L106:O106)-MIN(L106:O106))))</f>
        <v>0</v>
      </c>
      <c r="AJ106" s="0" t="n">
        <f aca="false">IF(MAX(P106:S106)=MIN(P106:S106),0,IF($D$17="custo",(MAX(P106:S106)-P106)/(MAX(P106:S106)-MIN(P106:S106)),(P106-MIN(P106:S106))/(MAX(P106:S106)-MIN(P106:S106))))</f>
        <v>0.168102645921533</v>
      </c>
      <c r="AK106" s="0" t="n">
        <f aca="false">IF(MAX(P106:S106)=MIN(P106:S106),0,IF($D$17="custo",(MAX(P106:S106)-Q106)/(MAX(P106:S106)-MIN(P106:S106)),(Q106-MIN(P106:S106))/(MAX(P106:S106)-MIN(P106:S106))))</f>
        <v>0</v>
      </c>
      <c r="AL106" s="0" t="n">
        <f aca="false">IF(MAX(P106:S106)=MIN(P106:S106),0,IF($D$17="custo",(MAX(P106:S106)-R106)/(MAX(P106:S106)-MIN(P106:S106)),(R106-MIN(P106:S106))/(MAX(P106:S106)-MIN(P106:S106))))</f>
        <v>0.736065729762901</v>
      </c>
      <c r="AM106" s="0" t="n">
        <f aca="false">IF(MAX(P106:S106)=MIN(P106:S106),0,IF($D$17="custo",(MAX(P106:S106)-S106)/(MAX(P106:S106)-MIN(P106:S106)),(S106-MIN(P106:S106))/(MAX(P106:S106)-MIN(P106:S106))))</f>
        <v>1</v>
      </c>
      <c r="AN106" s="0" t="n">
        <f aca="false">IF(MAX(T106:W106)=MIN(T106:W106),0,IF($E$17="custo",(MAX(T106:W106)-T106)/(MAX(T106:W106)-MIN(T106:W106)),(T106-MIN(T106:W106))/(MAX(T106:W106)-MIN(T106:W106))))</f>
        <v>0</v>
      </c>
      <c r="AO106" s="0" t="n">
        <f aca="false">IF(MAX(T106:W106)=MIN(T106:W106),0,IF($E$17="custo",(MAX(T106:W106)-U106)/(MAX(T106:W106)-MIN(T106:W106)),(U106-MIN(T106:W106))/(MAX(T106:W106)-MIN(T106:W106))))</f>
        <v>0.606060606060606</v>
      </c>
      <c r="AP106" s="0" t="n">
        <f aca="false">IF(MAX(T106:W106)=MIN(T106:W106),0,IF($E$17="custo",(MAX(T106:W106)-V106)/(MAX(T106:W106)-MIN(T106:W106)),(V106-MIN(T106:W106))/(MAX(T106:W106)-MIN(T106:W106))))</f>
        <v>0.727272727272727</v>
      </c>
      <c r="AQ106" s="0" t="n">
        <f aca="false">IF(MAX(T106:W106)=MIN(T106:W106),0,IF($E$17="custo",(MAX(T106:W106)-W106)/(MAX(T106:W106)-MIN(T106:W106)),(W106-MIN(T106:W106))/(MAX(T106:W106)-MIN(T106:W106))))</f>
        <v>1</v>
      </c>
      <c r="AR106" s="0" t="n">
        <f aca="false">IF(MAX(X106:AA106)=MIN(X106:AA106),0,IF($F$17="custo",(MAX(X106:AA106)-X106)/(MAX(X106:AA106)-MIN(X106:AA106)),(X106-MIN(X106:AA106))/(MAX(X106:AA106)-MIN(X106:AA106))))</f>
        <v>0</v>
      </c>
      <c r="AS106" s="0" t="n">
        <f aca="false">IF(MAX(X106:AA106)=MIN(X106:AA106),0,IF($F$17="custo",(MAX(X106:AA106)-Y106)/(MAX(X106:AA106)-MIN(X106:AA106)),(Y106-MIN(X106:AA106))/(MAX(X106:AA106)-MIN(X106:AA106))))</f>
        <v>0.53125</v>
      </c>
      <c r="AT106" s="0" t="n">
        <f aca="false">IF(MAX(X106:AA106)=MIN(X106:AA106),0,IF($F$17="custo",(MAX(X106:AA106)-Z106)/(MAX(X106:AA106)-MIN(X106:AA106)),(Z106-MIN(X106:AA106))/(MAX(X106:AA106)-MIN(X106:AA106))))</f>
        <v>0.25</v>
      </c>
      <c r="AU106" s="0" t="n">
        <f aca="false">IF(MAX(X106:AA106)=MIN(X106:AA106),0,IF($F$17="custo",(MAX(X106:AA106)-AA106)/(MAX(X106:AA106)-MIN(X106:AA106)),(AA106-MIN(X106:AA106))/(MAX(X106:AA106)-MIN(X106:AA106))))</f>
        <v>1</v>
      </c>
      <c r="AV106" s="0" t="n">
        <f aca="false">STDEVP(AB106:AE106)</f>
        <v>0.394353153479918</v>
      </c>
      <c r="AW106" s="0" t="n">
        <f aca="false">STDEVP(AF106:AI106)</f>
        <v>0.360362689609049</v>
      </c>
      <c r="AX106" s="0" t="n">
        <f aca="false">STDEVP(AJ106:AM106)</f>
        <v>0.407304234374637</v>
      </c>
      <c r="AY106" s="0" t="n">
        <f aca="false">STDEVP(AN106:AQ106)</f>
        <v>0.365760839532525</v>
      </c>
      <c r="AZ106" s="0" t="n">
        <f aca="false">STDEVP(AR106:AU106)</f>
        <v>0.37131983244738</v>
      </c>
      <c r="BA106" s="0" t="n">
        <f aca="false">AV106*((1-IFERROR(CORREL(AB106:AE106,AF106:AI106),0))+(1-IFERROR(CORREL(AB106:AE106,AJ106:AM106),0))+(1-IFERROR(CORREL(AB106:AE106,AN106:AQ106),0))+(1-IFERROR(CORREL(AB106:AE106,AR106:AU106),0)))</f>
        <v>1.117391096837</v>
      </c>
      <c r="BB106" s="0" t="n">
        <f aca="false">AW106*((1-IFERROR(CORREL(AF106:AI106,AB106:AE106),0))+(1-IFERROR(CORREL(AF106:AI106,AJ106:AM106),0))+(1-IFERROR(CORREL(AF106:AI106,AN106:AQ106),0))+(1-IFERROR(CORREL(AF106:AI106,AR106:AU106),0)))</f>
        <v>2.39959115956254</v>
      </c>
      <c r="BC106" s="0" t="n">
        <f aca="false">AX106*((1-IFERROR(CORREL(AJ106:AM106,AB106:AE106),0))+(1-IFERROR(CORREL(AJ106:AM106,AF106:AI106),0))+(1-IFERROR(CORREL(AJ106:AM106,AN106:AQ106),0))+(1-IFERROR(CORREL(AJ106:AM106,AR106:AU106),0)))</f>
        <v>1.04734222124743</v>
      </c>
      <c r="BD106" s="0" t="n">
        <f aca="false">AY106*((1-IFERROR(CORREL(AN106:AQ106,AB106:AE106),0))+(1-IFERROR(CORREL(AN106:AQ106,AF106:AI106),0))+(1-IFERROR(CORREL(AN106:AQ106,AJ106:AM106),0))+(1-IFERROR(CORREL(AN106:AQ106,AR106:AU106),0)))</f>
        <v>0.830850246506251</v>
      </c>
      <c r="BE106" s="0" t="n">
        <f aca="false">AZ106*((1-IFERROR(CORREL(AR106:AU106,AB106:AE106),0))+(1-IFERROR(CORREL(AR106:AU106,AF106:AI106),0))+(1-IFERROR(CORREL(AR106:AU106,AJ106:AM106),0))+(1-IFERROR(CORREL(AR106:AU106,AN106:AQ106),0)))</f>
        <v>1.01792150887913</v>
      </c>
      <c r="BF106" s="0" t="n">
        <f aca="false">IF(SUM(BA106:BE106)&gt;0,BA106/SUM(BA106:BE106),1/5)</f>
        <v>0.174235822484868</v>
      </c>
      <c r="BG106" s="0" t="n">
        <f aca="false">IF(SUM(BA106:BE106)&gt;0,BB106/SUM(BA106:BE106),1/5)</f>
        <v>0.374170458756381</v>
      </c>
      <c r="BH106" s="0" t="n">
        <f aca="false">IF(SUM(BA106:BE106)&gt;0,BC106/SUM(BA106:BE106),1/5)</f>
        <v>0.163313036821874</v>
      </c>
      <c r="BI106" s="0" t="n">
        <f aca="false">IF(SUM(BA106:BE106)&gt;0,BD106/SUM(BA106:BE106),1/5)</f>
        <v>0.129555243881534</v>
      </c>
      <c r="BJ106" s="0" t="n">
        <f aca="false">IF(SUM(BA106:BE106)&gt;0,BE106/SUM(BA106:BE106),1/5)</f>
        <v>0.158725438055343</v>
      </c>
      <c r="BK106" s="0" t="n">
        <f aca="false">BF106*AB106+BG106*AF106+BH106*AJ106+BI106*AN106+BJ106*AR106</f>
        <v>0.306516435843725</v>
      </c>
      <c r="BL106" s="0" t="n">
        <f aca="false">BF106*AC106+BG106*AG106+BH106*AK106+BI106*AO106+BJ106*AS106</f>
        <v>0.537011677348455</v>
      </c>
      <c r="BM106" s="0" t="n">
        <f aca="false">BF106*AD106+BG106*AH106+BH106*AL106+BI106*AP106+BJ106*AT106</f>
        <v>0.645671500960922</v>
      </c>
      <c r="BN106" s="0" t="n">
        <f aca="false">BF106*AE106+BG106*AI106+BH106*AM106+BI106*AQ106+BJ106*AU106</f>
        <v>0.625829541243619</v>
      </c>
      <c r="BO106" s="0" t="n">
        <f aca="false">RANK(BK106,$BK106:$BN106)</f>
        <v>4</v>
      </c>
      <c r="BP106" s="0" t="n">
        <f aca="false">RANK(BL106,$BK106:$BN106)</f>
        <v>3</v>
      </c>
      <c r="BQ106" s="0" t="n">
        <f aca="false">RANK(BM106,$BK106:$BN106)</f>
        <v>1</v>
      </c>
      <c r="BR106" s="0" t="n">
        <f aca="false">RANK(BN106,$BK106:$BN106)</f>
        <v>2</v>
      </c>
    </row>
    <row r="107" customFormat="false" ht="15" hidden="false" customHeight="false" outlineLevel="0" collapsed="false">
      <c r="A107" s="0" t="n">
        <v>84</v>
      </c>
      <c r="B107" s="0" t="n">
        <f aca="false">RANDBETWEEN(1,$B$5)</f>
        <v>2</v>
      </c>
      <c r="C107" s="0" t="n">
        <f aca="false">RANDBETWEEN(1,$B$5)</f>
        <v>2</v>
      </c>
      <c r="D107" s="0" t="n">
        <f aca="false">RANDBETWEEN(1,$B$5)</f>
        <v>2</v>
      </c>
      <c r="E107" s="0" t="n">
        <f aca="false">RANDBETWEEN(1,$B$5)</f>
        <v>4</v>
      </c>
      <c r="F107" s="0" t="n">
        <f aca="false">RANDBETWEEN(1,$B$5)</f>
        <v>5</v>
      </c>
      <c r="G107" s="0" t="n">
        <f aca="false">RANDBETWEEN(1,$B$5)</f>
        <v>5</v>
      </c>
      <c r="H107" s="0" t="n">
        <f aca="true">NORMINV(RAND(),$B$8,$B$13)</f>
        <v>50.5615639743619</v>
      </c>
      <c r="I107" s="0" t="n">
        <f aca="true">NORMINV(RAND(),$C$8,$C$13)</f>
        <v>63.5877545046796</v>
      </c>
      <c r="J107" s="0" t="n">
        <f aca="true">NORMINV(RAND(),$D$8,$D$13)</f>
        <v>13.4668400151201</v>
      </c>
      <c r="K107" s="0" t="n">
        <f aca="true">NORMINV(RAND(),$E$8,$E$13)</f>
        <v>2.95921033876781</v>
      </c>
      <c r="L107" s="0" t="n">
        <f aca="true">NORMINV(RAND(),$B$9,$B$14)</f>
        <v>44.9996684946822</v>
      </c>
      <c r="M107" s="0" t="n">
        <f aca="true">NORMINV(RAND(),$C$9,$C$14)</f>
        <v>47.4149826892739</v>
      </c>
      <c r="N107" s="0" t="n">
        <f aca="true">NORMINV(RAND(),$D$9,$D$14)</f>
        <v>39.5489333136768</v>
      </c>
      <c r="O107" s="0" t="n">
        <f aca="true">NORMINV(RAND(),$E$9,$E$14)</f>
        <v>22.6328729938139</v>
      </c>
      <c r="P107" s="0" t="n">
        <f aca="true">NORMINV(RAND(),$B$10,$B$15)</f>
        <v>24.0537638133687</v>
      </c>
      <c r="Q107" s="0" t="n">
        <f aca="true">NORMINV(RAND(),$C$10,$C$15)</f>
        <v>28.972304905092</v>
      </c>
      <c r="R107" s="0" t="n">
        <f aca="true">NORMINV(RAND(),$D$10,$D$15)</f>
        <v>11.0435578987979</v>
      </c>
      <c r="S107" s="0" t="n">
        <f aca="true">NORMINV(RAND(),$E$10,$E$15)</f>
        <v>3.92852722677431</v>
      </c>
      <c r="T107" s="0" t="n">
        <f aca="false">MEDIAN(INDEX(Avaliadores!$B$17:$B$22,$B107),INDEX(Avaliadores!$B$17:$B$22,$C107),INDEX(Avaliadores!$B$17:$B$22,$D107),INDEX(Avaliadores!$B$17:$B$22,$E107),INDEX(Avaliadores!$B$17:$B$22,$F107),INDEX(Avaliadores!$B$17:$B$22,$G107))</f>
        <v>3.04166666666667</v>
      </c>
      <c r="U107" s="0" t="n">
        <f aca="false">MEDIAN(INDEX(Avaliadores!$C$17:$C$22,$B107),INDEX(Avaliadores!$C$17:$C$22,$C107),INDEX(Avaliadores!$C$17:$C$22,$D107),INDEX(Avaliadores!$C$17:$C$22,$E107),INDEX(Avaliadores!$C$17:$C$22,$F107),INDEX(Avaliadores!$C$17:$C$22,$G107))</f>
        <v>5.29166666666667</v>
      </c>
      <c r="V107" s="0" t="n">
        <f aca="false">MEDIAN(INDEX(Avaliadores!$D$17:$D$22,$B107),INDEX(Avaliadores!$D$17:$D$22,$C107),INDEX(Avaliadores!$D$17:$D$22,$D107),INDEX(Avaliadores!$D$17:$D$22,$E107),INDEX(Avaliadores!$D$17:$D$22,$F107),INDEX(Avaliadores!$D$17:$D$22,$G107))</f>
        <v>5.79166666666667</v>
      </c>
      <c r="W107" s="0" t="n">
        <f aca="false">MEDIAN(INDEX(Avaliadores!$E$17:$E$22,$B107),INDEX(Avaliadores!$E$17:$E$22,$C107),INDEX(Avaliadores!$E$17:$E$22,$D107),INDEX(Avaliadores!$E$17:$E$22,$E107),INDEX(Avaliadores!$E$17:$E$22,$F107),INDEX(Avaliadores!$E$17:$E$22,$G107))</f>
        <v>6.29166666666667</v>
      </c>
      <c r="X107" s="0" t="n">
        <f aca="false">MEDIAN(INDEX(Avaliadores!$F$17:$F$22,$B107),INDEX(Avaliadores!$F$17:$F$22,$C107),INDEX(Avaliadores!$F$17:$F$22,$D107),INDEX(Avaliadores!$F$17:$F$22,$E107),INDEX(Avaliadores!$F$17:$F$22,$F107),INDEX(Avaliadores!$F$17:$F$22,$G107))</f>
        <v>2.29166666666667</v>
      </c>
      <c r="Y107" s="0" t="n">
        <f aca="false">MEDIAN(INDEX(Avaliadores!$G$17:$G$22,$B107),INDEX(Avaliadores!$G$17:$G$22,$C107),INDEX(Avaliadores!$G$17:$G$22,$D107),INDEX(Avaliadores!$G$17:$G$22,$E107),INDEX(Avaliadores!$G$17:$G$22,$F107),INDEX(Avaliadores!$G$17:$G$22,$G107))</f>
        <v>5.29166666666667</v>
      </c>
      <c r="Z107" s="0" t="n">
        <f aca="false">MEDIAN(INDEX(Avaliadores!$H$17:$H$22,$B107),INDEX(Avaliadores!$H$17:$H$22,$C107),INDEX(Avaliadores!$H$17:$H$22,$D107),INDEX(Avaliadores!$H$17:$H$22,$E107),INDEX(Avaliadores!$H$17:$H$22,$F107),INDEX(Avaliadores!$H$17:$H$22,$G107))</f>
        <v>3.79166666666667</v>
      </c>
      <c r="AA107" s="0" t="n">
        <f aca="false">MEDIAN(INDEX(Avaliadores!$I$17:$I$22,$B107),INDEX(Avaliadores!$I$17:$I$22,$C107),INDEX(Avaliadores!$I$17:$I$22,$D107),INDEX(Avaliadores!$I$17:$I$22,$E107),INDEX(Avaliadores!$I$17:$I$22,$F107),INDEX(Avaliadores!$I$17:$I$22,$G107))</f>
        <v>6.04166666666667</v>
      </c>
      <c r="AB107" s="0" t="n">
        <f aca="false">IF(MAX(H107:K107)=MIN(H107:K107),0,IF($B$17="custo",(MAX(H107:K107)-H107)/(MAX(H107:K107)-MIN(H107:K107)),(H107-MIN(H107:K107))/(MAX(H107:K107)-MIN(H107:K107))))</f>
        <v>0.21485243806401</v>
      </c>
      <c r="AC107" s="0" t="n">
        <f aca="false">IF(MAX(H107:K107)=MIN(H107:K107),0,IF($B$17="custo",(MAX(H107:K107)-I107)/(MAX(H107:K107)-MIN(H107:K107)),(I107-MIN(H107:K107))/(MAX(H107:K107)-MIN(H107:K107))))</f>
        <v>0</v>
      </c>
      <c r="AD107" s="0" t="n">
        <f aca="false">IF(MAX(H107:K107)=MIN(H107:K107),0,IF($B$17="custo",(MAX(H107:K107)-J107)/(MAX(H107:K107)-MIN(H107:K107)),(J107-MIN(H107:K107))/(MAX(H107:K107)-MIN(H107:K107))))</f>
        <v>0.826688405256807</v>
      </c>
      <c r="AE107" s="0" t="n">
        <f aca="false">IF(MAX(H107:K107)=MIN(H107:K107),0,IF($B$17="custo",(MAX(H107:K107)-K107)/(MAX(H107:K107)-MIN(H107:K107)),(K107-MIN(H107:K107))/(MAX(H107:K107)-MIN(H107:K107))))</f>
        <v>1</v>
      </c>
      <c r="AF107" s="0" t="n">
        <f aca="false">IF(MAX(L107:O107)=MIN(L107:O107),0,IF($C$17="custo",(MAX(L107:O107)-L107)/(MAX(L107:O107)-MIN(L107:O107)),(L107-MIN(L107:O107))/(MAX(L107:O107)-MIN(L107:O107))))</f>
        <v>0.90253799114471</v>
      </c>
      <c r="AG107" s="0" t="n">
        <f aca="false">IF(MAX(L107:O107)=MIN(L107:O107),0,IF($C$17="custo",(MAX(L107:O107)-M107)/(MAX(L107:O107)-MIN(L107:O107)),(M107-MIN(L107:O107))/(MAX(L107:O107)-MIN(L107:O107))))</f>
        <v>1</v>
      </c>
      <c r="AH107" s="0" t="n">
        <f aca="false">IF(MAX(L107:O107)=MIN(L107:O107),0,IF($C$17="custo",(MAX(L107:O107)-N107)/(MAX(L107:O107)-MIN(L107:O107)),(N107-MIN(L107:O107))/(MAX(L107:O107)-MIN(L107:O107))))</f>
        <v>0.682591616603241</v>
      </c>
      <c r="AI107" s="0" t="n">
        <f aca="false">IF(MAX(L107:O107)=MIN(L107:O107),0,IF($C$17="custo",(MAX(L107:O107)-O107)/(MAX(L107:O107)-MIN(L107:O107)),(O107-MIN(L107:O107))/(MAX(L107:O107)-MIN(L107:O107))))</f>
        <v>0</v>
      </c>
      <c r="AJ107" s="0" t="n">
        <f aca="false">IF(MAX(P107:S107)=MIN(P107:S107),0,IF($D$17="custo",(MAX(P107:S107)-P107)/(MAX(P107:S107)-MIN(P107:S107)),(P107-MIN(P107:S107))/(MAX(P107:S107)-MIN(P107:S107))))</f>
        <v>0.196397730202728</v>
      </c>
      <c r="AK107" s="0" t="n">
        <f aca="false">IF(MAX(P107:S107)=MIN(P107:S107),0,IF($D$17="custo",(MAX(P107:S107)-Q107)/(MAX(P107:S107)-MIN(P107:S107)),(Q107-MIN(P107:S107))/(MAX(P107:S107)-MIN(P107:S107))))</f>
        <v>0</v>
      </c>
      <c r="AL107" s="0" t="n">
        <f aca="false">IF(MAX(P107:S107)=MIN(P107:S107),0,IF($D$17="custo",(MAX(P107:S107)-R107)/(MAX(P107:S107)-MIN(P107:S107)),(R107-MIN(P107:S107))/(MAX(P107:S107)-MIN(P107:S107))))</f>
        <v>0.71589626918851</v>
      </c>
      <c r="AM107" s="0" t="n">
        <f aca="false">IF(MAX(P107:S107)=MIN(P107:S107),0,IF($D$17="custo",(MAX(P107:S107)-S107)/(MAX(P107:S107)-MIN(P107:S107)),(S107-MIN(P107:S107))/(MAX(P107:S107)-MIN(P107:S107))))</f>
        <v>1</v>
      </c>
      <c r="AN107" s="0" t="n">
        <f aca="false">IF(MAX(T107:W107)=MIN(T107:W107),0,IF($E$17="custo",(MAX(T107:W107)-T107)/(MAX(T107:W107)-MIN(T107:W107)),(T107-MIN(T107:W107))/(MAX(T107:W107)-MIN(T107:W107))))</f>
        <v>0</v>
      </c>
      <c r="AO107" s="0" t="n">
        <f aca="false">IF(MAX(T107:W107)=MIN(T107:W107),0,IF($E$17="custo",(MAX(T107:W107)-U107)/(MAX(T107:W107)-MIN(T107:W107)),(U107-MIN(T107:W107))/(MAX(T107:W107)-MIN(T107:W107))))</f>
        <v>0.692307692307692</v>
      </c>
      <c r="AP107" s="0" t="n">
        <f aca="false">IF(MAX(T107:W107)=MIN(T107:W107),0,IF($E$17="custo",(MAX(T107:W107)-V107)/(MAX(T107:W107)-MIN(T107:W107)),(V107-MIN(T107:W107))/(MAX(T107:W107)-MIN(T107:W107))))</f>
        <v>0.846153846153846</v>
      </c>
      <c r="AQ107" s="0" t="n">
        <f aca="false">IF(MAX(T107:W107)=MIN(T107:W107),0,IF($E$17="custo",(MAX(T107:W107)-W107)/(MAX(T107:W107)-MIN(T107:W107)),(W107-MIN(T107:W107))/(MAX(T107:W107)-MIN(T107:W107))))</f>
        <v>1</v>
      </c>
      <c r="AR107" s="0" t="n">
        <f aca="false">IF(MAX(X107:AA107)=MIN(X107:AA107),0,IF($F$17="custo",(MAX(X107:AA107)-X107)/(MAX(X107:AA107)-MIN(X107:AA107)),(X107-MIN(X107:AA107))/(MAX(X107:AA107)-MIN(X107:AA107))))</f>
        <v>0</v>
      </c>
      <c r="AS107" s="0" t="n">
        <f aca="false">IF(MAX(X107:AA107)=MIN(X107:AA107),0,IF($F$17="custo",(MAX(X107:AA107)-Y107)/(MAX(X107:AA107)-MIN(X107:AA107)),(Y107-MIN(X107:AA107))/(MAX(X107:AA107)-MIN(X107:AA107))))</f>
        <v>0.8</v>
      </c>
      <c r="AT107" s="0" t="n">
        <f aca="false">IF(MAX(X107:AA107)=MIN(X107:AA107),0,IF($F$17="custo",(MAX(X107:AA107)-Z107)/(MAX(X107:AA107)-MIN(X107:AA107)),(Z107-MIN(X107:AA107))/(MAX(X107:AA107)-MIN(X107:AA107))))</f>
        <v>0.4</v>
      </c>
      <c r="AU107" s="0" t="n">
        <f aca="false">IF(MAX(X107:AA107)=MIN(X107:AA107),0,IF($F$17="custo",(MAX(X107:AA107)-AA107)/(MAX(X107:AA107)-MIN(X107:AA107)),(AA107-MIN(X107:AA107))/(MAX(X107:AA107)-MIN(X107:AA107))))</f>
        <v>1</v>
      </c>
      <c r="AV107" s="0" t="n">
        <f aca="false">STDEVP(AB107:AE107)</f>
        <v>0.414609164090509</v>
      </c>
      <c r="AW107" s="0" t="n">
        <f aca="false">STDEVP(AF107:AI107)</f>
        <v>0.390442815372106</v>
      </c>
      <c r="AX107" s="0" t="n">
        <f aca="false">STDEVP(AJ107:AM107)</f>
        <v>0.399018311497066</v>
      </c>
      <c r="AY107" s="0" t="n">
        <f aca="false">STDEVP(AN107:AQ107)</f>
        <v>0.38220397912215</v>
      </c>
      <c r="AZ107" s="0" t="n">
        <f aca="false">STDEVP(AR107:AU107)</f>
        <v>0.38405728739343</v>
      </c>
      <c r="BA107" s="0" t="n">
        <f aca="false">AV107*((1-IFERROR(CORREL(AB107:AE107,AF107:AI107),0))+(1-IFERROR(CORREL(AB107:AE107,AJ107:AM107),0))+(1-IFERROR(CORREL(AB107:AE107,AN107:AQ107),0))+(1-IFERROR(CORREL(AB107:AE107,AR107:AU107),0)))</f>
        <v>1.20602402652904</v>
      </c>
      <c r="BB107" s="0" t="n">
        <f aca="false">AW107*((1-IFERROR(CORREL(AF107:AI107,AB107:AE107),0))+(1-IFERROR(CORREL(AF107:AI107,AJ107:AM107),0))+(1-IFERROR(CORREL(AF107:AI107,AN107:AQ107),0))+(1-IFERROR(CORREL(AF107:AI107,AR107:AU107),0)))</f>
        <v>2.72676963708766</v>
      </c>
      <c r="BC107" s="0" t="n">
        <f aca="false">AX107*((1-IFERROR(CORREL(AJ107:AM107,AB107:AE107),0))+(1-IFERROR(CORREL(AJ107:AM107,AF107:AI107),0))+(1-IFERROR(CORREL(AJ107:AM107,AN107:AQ107),0))+(1-IFERROR(CORREL(AJ107:AM107,AR107:AU107),0)))</f>
        <v>1.15501169542328</v>
      </c>
      <c r="BD107" s="0" t="n">
        <f aca="false">AY107*((1-IFERROR(CORREL(AN107:AQ107,AB107:AE107),0))+(1-IFERROR(CORREL(AN107:AQ107,AF107:AI107),0))+(1-IFERROR(CORREL(AN107:AQ107,AJ107:AM107),0))+(1-IFERROR(CORREL(AN107:AQ107,AR107:AU107),0)))</f>
        <v>0.953921659336427</v>
      </c>
      <c r="BE107" s="0" t="n">
        <f aca="false">AZ107*((1-IFERROR(CORREL(AR107:AU107,AB107:AE107),0))+(1-IFERROR(CORREL(AR107:AU107,AF107:AI107),0))+(1-IFERROR(CORREL(AR107:AU107,AJ107:AM107),0))+(1-IFERROR(CORREL(AR107:AU107,AN107:AQ107),0)))</f>
        <v>1.16272147137575</v>
      </c>
      <c r="BF107" s="0" t="n">
        <f aca="false">IF(SUM(BA107:BE107)&gt;0,BA107/SUM(BA107:BE107),1/5)</f>
        <v>0.167399909686984</v>
      </c>
      <c r="BG107" s="0" t="n">
        <f aca="false">IF(SUM(BA107:BE107)&gt;0,BB107/SUM(BA107:BE107),1/5)</f>
        <v>0.378484160302667</v>
      </c>
      <c r="BH107" s="0" t="n">
        <f aca="false">IF(SUM(BA107:BE107)&gt;0,BC107/SUM(BA107:BE107),1/5)</f>
        <v>0.160319238463043</v>
      </c>
      <c r="BI107" s="0" t="n">
        <f aca="false">IF(SUM(BA107:BE107)&gt;0,BD107/SUM(BA107:BE107),1/5)</f>
        <v>0.132407312050786</v>
      </c>
      <c r="BJ107" s="0" t="n">
        <f aca="false">IF(SUM(BA107:BE107)&gt;0,BE107/SUM(BA107:BE107),1/5)</f>
        <v>0.161389379496521</v>
      </c>
      <c r="BK107" s="0" t="n">
        <f aca="false">BF107*AB107+BG107*AF107+BH107*AJ107+BI107*AN107+BJ107*AR107</f>
        <v>0.409048946989576</v>
      </c>
      <c r="BL107" s="0" t="n">
        <f aca="false">BF107*AC107+BG107*AG107+BH107*AK107+BI107*AO107+BJ107*AS107</f>
        <v>0.599262264550428</v>
      </c>
      <c r="BM107" s="0" t="n">
        <f aca="false">BF107*AD107+BG107*AH107+BH107*AL107+BI107*AP107+BJ107*AT107</f>
        <v>0.688102332063093</v>
      </c>
      <c r="BN107" s="0" t="n">
        <f aca="false">BF107*AE107+BG107*AI107+BH107*AM107+BI107*AQ107+BJ107*AU107</f>
        <v>0.621515839697333</v>
      </c>
      <c r="BO107" s="0" t="n">
        <f aca="false">RANK(BK107,$BK107:$BN107)</f>
        <v>4</v>
      </c>
      <c r="BP107" s="0" t="n">
        <f aca="false">RANK(BL107,$BK107:$BN107)</f>
        <v>3</v>
      </c>
      <c r="BQ107" s="0" t="n">
        <f aca="false">RANK(BM107,$BK107:$BN107)</f>
        <v>1</v>
      </c>
      <c r="BR107" s="0" t="n">
        <f aca="false">RANK(BN107,$BK107:$BN107)</f>
        <v>2</v>
      </c>
    </row>
    <row r="108" customFormat="false" ht="15" hidden="false" customHeight="false" outlineLevel="0" collapsed="false">
      <c r="A108" s="0" t="n">
        <v>85</v>
      </c>
      <c r="B108" s="0" t="n">
        <f aca="false">RANDBETWEEN(1,$B$5)</f>
        <v>6</v>
      </c>
      <c r="C108" s="0" t="n">
        <f aca="false">RANDBETWEEN(1,$B$5)</f>
        <v>2</v>
      </c>
      <c r="D108" s="0" t="n">
        <f aca="false">RANDBETWEEN(1,$B$5)</f>
        <v>6</v>
      </c>
      <c r="E108" s="0" t="n">
        <f aca="false">RANDBETWEEN(1,$B$5)</f>
        <v>3</v>
      </c>
      <c r="F108" s="0" t="n">
        <f aca="false">RANDBETWEEN(1,$B$5)</f>
        <v>1</v>
      </c>
      <c r="G108" s="0" t="n">
        <f aca="false">RANDBETWEEN(1,$B$5)</f>
        <v>1</v>
      </c>
      <c r="H108" s="0" t="n">
        <f aca="true">NORMINV(RAND(),$B$8,$B$13)</f>
        <v>48.5599885172965</v>
      </c>
      <c r="I108" s="0" t="n">
        <f aca="true">NORMINV(RAND(),$C$8,$C$13)</f>
        <v>66.415532673594</v>
      </c>
      <c r="J108" s="0" t="n">
        <f aca="true">NORMINV(RAND(),$D$8,$D$13)</f>
        <v>13.5476106464012</v>
      </c>
      <c r="K108" s="0" t="n">
        <f aca="true">NORMINV(RAND(),$E$8,$E$13)</f>
        <v>2.98821628047716</v>
      </c>
      <c r="L108" s="0" t="n">
        <f aca="true">NORMINV(RAND(),$B$9,$B$14)</f>
        <v>48.9624397447347</v>
      </c>
      <c r="M108" s="0" t="n">
        <f aca="true">NORMINV(RAND(),$C$9,$C$14)</f>
        <v>56.6583300772419</v>
      </c>
      <c r="N108" s="0" t="n">
        <f aca="true">NORMINV(RAND(),$D$9,$D$14)</f>
        <v>39.8478885070252</v>
      </c>
      <c r="O108" s="0" t="n">
        <f aca="true">NORMINV(RAND(),$E$9,$E$14)</f>
        <v>22.14955905244</v>
      </c>
      <c r="P108" s="0" t="n">
        <f aca="true">NORMINV(RAND(),$B$10,$B$15)</f>
        <v>22.8449888826688</v>
      </c>
      <c r="Q108" s="0" t="n">
        <f aca="true">NORMINV(RAND(),$C$10,$C$15)</f>
        <v>30.110548677973</v>
      </c>
      <c r="R108" s="0" t="n">
        <f aca="true">NORMINV(RAND(),$D$10,$D$15)</f>
        <v>11.1328598277338</v>
      </c>
      <c r="S108" s="0" t="n">
        <f aca="true">NORMINV(RAND(),$E$10,$E$15)</f>
        <v>4.25395272447433</v>
      </c>
      <c r="T108" s="0" t="n">
        <f aca="false">MEDIAN(INDEX(Avaliadores!$B$17:$B$22,$B108),INDEX(Avaliadores!$B$17:$B$22,$C108),INDEX(Avaliadores!$B$17:$B$22,$D108),INDEX(Avaliadores!$B$17:$B$22,$E108),INDEX(Avaliadores!$B$17:$B$22,$F108),INDEX(Avaliadores!$B$17:$B$22,$G108))</f>
        <v>2.04166666666667</v>
      </c>
      <c r="U108" s="0" t="n">
        <f aca="false">MEDIAN(INDEX(Avaliadores!$C$17:$C$22,$B108),INDEX(Avaliadores!$C$17:$C$22,$C108),INDEX(Avaliadores!$C$17:$C$22,$D108),INDEX(Avaliadores!$C$17:$C$22,$E108),INDEX(Avaliadores!$C$17:$C$22,$F108),INDEX(Avaliadores!$C$17:$C$22,$G108))</f>
        <v>4.91666666666667</v>
      </c>
      <c r="V108" s="0" t="n">
        <f aca="false">MEDIAN(INDEX(Avaliadores!$D$17:$D$22,$B108),INDEX(Avaliadores!$D$17:$D$22,$C108),INDEX(Avaliadores!$D$17:$D$22,$D108),INDEX(Avaliadores!$D$17:$D$22,$E108),INDEX(Avaliadores!$D$17:$D$22,$F108),INDEX(Avaliadores!$D$17:$D$22,$G108))</f>
        <v>5.91666666666667</v>
      </c>
      <c r="W108" s="0" t="n">
        <f aca="false">MEDIAN(INDEX(Avaliadores!$E$17:$E$22,$B108),INDEX(Avaliadores!$E$17:$E$22,$C108),INDEX(Avaliadores!$E$17:$E$22,$D108),INDEX(Avaliadores!$E$17:$E$22,$E108),INDEX(Avaliadores!$E$17:$E$22,$F108),INDEX(Avaliadores!$E$17:$E$22,$G108))</f>
        <v>6.04166666666667</v>
      </c>
      <c r="X108" s="0" t="n">
        <f aca="false">MEDIAN(INDEX(Avaliadores!$F$17:$F$22,$B108),INDEX(Avaliadores!$F$17:$F$22,$C108),INDEX(Avaliadores!$F$17:$F$22,$D108),INDEX(Avaliadores!$F$17:$F$22,$E108),INDEX(Avaliadores!$F$17:$F$22,$F108),INDEX(Avaliadores!$F$17:$F$22,$G108))</f>
        <v>2.41666666666667</v>
      </c>
      <c r="Y108" s="0" t="n">
        <f aca="false">MEDIAN(INDEX(Avaliadores!$G$17:$G$22,$B108),INDEX(Avaliadores!$G$17:$G$22,$C108),INDEX(Avaliadores!$G$17:$G$22,$D108),INDEX(Avaliadores!$G$17:$G$22,$E108),INDEX(Avaliadores!$G$17:$G$22,$F108),INDEX(Avaliadores!$G$17:$G$22,$G108))</f>
        <v>5.04166666666667</v>
      </c>
      <c r="Z108" s="0" t="n">
        <f aca="false">MEDIAN(INDEX(Avaliadores!$H$17:$H$22,$B108),INDEX(Avaliadores!$H$17:$H$22,$C108),INDEX(Avaliadores!$H$17:$H$22,$D108),INDEX(Avaliadores!$H$17:$H$22,$E108),INDEX(Avaliadores!$H$17:$H$22,$F108),INDEX(Avaliadores!$H$17:$H$22,$G108))</f>
        <v>4.04166666666667</v>
      </c>
      <c r="AA108" s="0" t="n">
        <f aca="false">MEDIAN(INDEX(Avaliadores!$I$17:$I$22,$B108),INDEX(Avaliadores!$I$17:$I$22,$C108),INDEX(Avaliadores!$I$17:$I$22,$D108),INDEX(Avaliadores!$I$17:$I$22,$E108),INDEX(Avaliadores!$I$17:$I$22,$F108),INDEX(Avaliadores!$I$17:$I$22,$G108))</f>
        <v>7.04166666666667</v>
      </c>
      <c r="AB108" s="0" t="n">
        <f aca="false">IF(MAX(H108:K108)=MIN(H108:K108),0,IF($B$17="custo",(MAX(H108:K108)-H108)/(MAX(H108:K108)-MIN(H108:K108)),(H108-MIN(H108:K108))/(MAX(H108:K108)-MIN(H108:K108))))</f>
        <v>0.281511896950369</v>
      </c>
      <c r="AC108" s="0" t="n">
        <f aca="false">IF(MAX(H108:K108)=MIN(H108:K108),0,IF($B$17="custo",(MAX(H108:K108)-I108)/(MAX(H108:K108)-MIN(H108:K108)),(I108-MIN(H108:K108))/(MAX(H108:K108)-MIN(H108:K108))))</f>
        <v>0</v>
      </c>
      <c r="AD108" s="0" t="n">
        <f aca="false">IF(MAX(H108:K108)=MIN(H108:K108),0,IF($B$17="custo",(MAX(H108:K108)-J108)/(MAX(H108:K108)-MIN(H108:K108)),(J108-MIN(H108:K108))/(MAX(H108:K108)-MIN(H108:K108))))</f>
        <v>0.833519767721563</v>
      </c>
      <c r="AE108" s="0" t="n">
        <f aca="false">IF(MAX(H108:K108)=MIN(H108:K108),0,IF($B$17="custo",(MAX(H108:K108)-K108)/(MAX(H108:K108)-MIN(H108:K108)),(K108-MIN(H108:K108))/(MAX(H108:K108)-MIN(H108:K108))))</f>
        <v>1</v>
      </c>
      <c r="AF108" s="0" t="n">
        <f aca="false">IF(MAX(L108:O108)=MIN(L108:O108),0,IF($C$17="custo",(MAX(L108:O108)-L108)/(MAX(L108:O108)-MIN(L108:O108)),(L108-MIN(L108:O108))/(MAX(L108:O108)-MIN(L108:O108))))</f>
        <v>0.776987412070513</v>
      </c>
      <c r="AG108" s="0" t="n">
        <f aca="false">IF(MAX(L108:O108)=MIN(L108:O108),0,IF($C$17="custo",(MAX(L108:O108)-M108)/(MAX(L108:O108)-MIN(L108:O108)),(M108-MIN(L108:O108))/(MAX(L108:O108)-MIN(L108:O108))))</f>
        <v>1</v>
      </c>
      <c r="AH108" s="0" t="n">
        <f aca="false">IF(MAX(L108:O108)=MIN(L108:O108),0,IF($C$17="custo",(MAX(L108:O108)-N108)/(MAX(L108:O108)-MIN(L108:O108)),(N108-MIN(L108:O108))/(MAX(L108:O108)-MIN(L108:O108))))</f>
        <v>0.512864669734695</v>
      </c>
      <c r="AI108" s="0" t="n">
        <f aca="false">IF(MAX(L108:O108)=MIN(L108:O108),0,IF($C$17="custo",(MAX(L108:O108)-O108)/(MAX(L108:O108)-MIN(L108:O108)),(O108-MIN(L108:O108))/(MAX(L108:O108)-MIN(L108:O108))))</f>
        <v>0</v>
      </c>
      <c r="AJ108" s="0" t="n">
        <f aca="false">IF(MAX(P108:S108)=MIN(P108:S108),0,IF($D$17="custo",(MAX(P108:S108)-P108)/(MAX(P108:S108)-MIN(P108:S108)),(P108-MIN(P108:S108))/(MAX(P108:S108)-MIN(P108:S108))))</f>
        <v>0.280994443675836</v>
      </c>
      <c r="AK108" s="0" t="n">
        <f aca="false">IF(MAX(P108:S108)=MIN(P108:S108),0,IF($D$17="custo",(MAX(P108:S108)-Q108)/(MAX(P108:S108)-MIN(P108:S108)),(Q108-MIN(P108:S108))/(MAX(P108:S108)-MIN(P108:S108))))</f>
        <v>0</v>
      </c>
      <c r="AL108" s="0" t="n">
        <f aca="false">IF(MAX(P108:S108)=MIN(P108:S108),0,IF($D$17="custo",(MAX(P108:S108)-R108)/(MAX(P108:S108)-MIN(P108:S108)),(R108-MIN(P108:S108))/(MAX(P108:S108)-MIN(P108:S108))))</f>
        <v>0.733959291639522</v>
      </c>
      <c r="AM108" s="0" t="n">
        <f aca="false">IF(MAX(P108:S108)=MIN(P108:S108),0,IF($D$17="custo",(MAX(P108:S108)-S108)/(MAX(P108:S108)-MIN(P108:S108)),(S108-MIN(P108:S108))/(MAX(P108:S108)-MIN(P108:S108))))</f>
        <v>1</v>
      </c>
      <c r="AN108" s="0" t="n">
        <f aca="false">IF(MAX(T108:W108)=MIN(T108:W108),0,IF($E$17="custo",(MAX(T108:W108)-T108)/(MAX(T108:W108)-MIN(T108:W108)),(T108-MIN(T108:W108))/(MAX(T108:W108)-MIN(T108:W108))))</f>
        <v>0</v>
      </c>
      <c r="AO108" s="0" t="n">
        <f aca="false">IF(MAX(T108:W108)=MIN(T108:W108),0,IF($E$17="custo",(MAX(T108:W108)-U108)/(MAX(T108:W108)-MIN(T108:W108)),(U108-MIN(T108:W108))/(MAX(T108:W108)-MIN(T108:W108))))</f>
        <v>0.71875</v>
      </c>
      <c r="AP108" s="0" t="n">
        <f aca="false">IF(MAX(T108:W108)=MIN(T108:W108),0,IF($E$17="custo",(MAX(T108:W108)-V108)/(MAX(T108:W108)-MIN(T108:W108)),(V108-MIN(T108:W108))/(MAX(T108:W108)-MIN(T108:W108))))</f>
        <v>0.96875</v>
      </c>
      <c r="AQ108" s="0" t="n">
        <f aca="false">IF(MAX(T108:W108)=MIN(T108:W108),0,IF($E$17="custo",(MAX(T108:W108)-W108)/(MAX(T108:W108)-MIN(T108:W108)),(W108-MIN(T108:W108))/(MAX(T108:W108)-MIN(T108:W108))))</f>
        <v>1</v>
      </c>
      <c r="AR108" s="0" t="n">
        <f aca="false">IF(MAX(X108:AA108)=MIN(X108:AA108),0,IF($F$17="custo",(MAX(X108:AA108)-X108)/(MAX(X108:AA108)-MIN(X108:AA108)),(X108-MIN(X108:AA108))/(MAX(X108:AA108)-MIN(X108:AA108))))</f>
        <v>0</v>
      </c>
      <c r="AS108" s="0" t="n">
        <f aca="false">IF(MAX(X108:AA108)=MIN(X108:AA108),0,IF($F$17="custo",(MAX(X108:AA108)-Y108)/(MAX(X108:AA108)-MIN(X108:AA108)),(Y108-MIN(X108:AA108))/(MAX(X108:AA108)-MIN(X108:AA108))))</f>
        <v>0.567567567567568</v>
      </c>
      <c r="AT108" s="0" t="n">
        <f aca="false">IF(MAX(X108:AA108)=MIN(X108:AA108),0,IF($F$17="custo",(MAX(X108:AA108)-Z108)/(MAX(X108:AA108)-MIN(X108:AA108)),(Z108-MIN(X108:AA108))/(MAX(X108:AA108)-MIN(X108:AA108))))</f>
        <v>0.351351351351351</v>
      </c>
      <c r="AU108" s="0" t="n">
        <f aca="false">IF(MAX(X108:AA108)=MIN(X108:AA108),0,IF($F$17="custo",(MAX(X108:AA108)-AA108)/(MAX(X108:AA108)-MIN(X108:AA108)),(AA108-MIN(X108:AA108))/(MAX(X108:AA108)-MIN(X108:AA108))))</f>
        <v>1</v>
      </c>
      <c r="AV108" s="0" t="n">
        <f aca="false">STDEVP(AB108:AE108)</f>
        <v>0.404865538069731</v>
      </c>
      <c r="AW108" s="0" t="n">
        <f aca="false">STDEVP(AF108:AI108)</f>
        <v>0.372788133140394</v>
      </c>
      <c r="AX108" s="0" t="n">
        <f aca="false">STDEVP(AJ108:AM108)</f>
        <v>0.388150898586926</v>
      </c>
      <c r="AY108" s="0" t="n">
        <f aca="false">STDEVP(AN108:AQ108)</f>
        <v>0.402931154944613</v>
      </c>
      <c r="AZ108" s="0" t="n">
        <f aca="false">STDEVP(AR108:AU108)</f>
        <v>0.36229071941769</v>
      </c>
      <c r="BA108" s="0" t="n">
        <f aca="false">AV108*((1-IFERROR(CORREL(AB108:AE108,AF108:AI108),0))+(1-IFERROR(CORREL(AB108:AE108,AJ108:AM108),0))+(1-IFERROR(CORREL(AB108:AE108,AN108:AQ108),0))+(1-IFERROR(CORREL(AB108:AE108,AR108:AU108),0)))</f>
        <v>1.16348314627216</v>
      </c>
      <c r="BB108" s="0" t="n">
        <f aca="false">AW108*((1-IFERROR(CORREL(AF108:AI108,AB108:AE108),0))+(1-IFERROR(CORREL(AF108:AI108,AJ108:AM108),0))+(1-IFERROR(CORREL(AF108:AI108,AN108:AQ108),0))+(1-IFERROR(CORREL(AF108:AI108,AR108:AU108),0)))</f>
        <v>2.64201693943686</v>
      </c>
      <c r="BC108" s="0" t="n">
        <f aca="false">AX108*((1-IFERROR(CORREL(AJ108:AM108,AB108:AE108),0))+(1-IFERROR(CORREL(AJ108:AM108,AF108:AI108),0))+(1-IFERROR(CORREL(AJ108:AM108,AN108:AQ108),0))+(1-IFERROR(CORREL(AJ108:AM108,AR108:AU108),0)))</f>
        <v>1.1184792131838</v>
      </c>
      <c r="BD108" s="0" t="n">
        <f aca="false">AY108*((1-IFERROR(CORREL(AN108:AQ108,AB108:AE108),0))+(1-IFERROR(CORREL(AN108:AQ108,AF108:AI108),0))+(1-IFERROR(CORREL(AN108:AQ108,AJ108:AM108),0))+(1-IFERROR(CORREL(AN108:AQ108,AR108:AU108),0)))</f>
        <v>1.04281130616422</v>
      </c>
      <c r="BE108" s="0" t="n">
        <f aca="false">AZ108*((1-IFERROR(CORREL(AR108:AU108,AB108:AE108),0))+(1-IFERROR(CORREL(AR108:AU108,AF108:AI108),0))+(1-IFERROR(CORREL(AR108:AU108,AJ108:AM108),0))+(1-IFERROR(CORREL(AR108:AU108,AN108:AQ108),0)))</f>
        <v>1.04019131802732</v>
      </c>
      <c r="BF108" s="0" t="n">
        <f aca="false">IF(SUM(BA108:BE108)&gt;0,BA108/SUM(BA108:BE108),1/5)</f>
        <v>0.166046260578907</v>
      </c>
      <c r="BG108" s="0" t="n">
        <f aca="false">IF(SUM(BA108:BE108)&gt;0,BB108/SUM(BA108:BE108),1/5)</f>
        <v>0.377054910150801</v>
      </c>
      <c r="BH108" s="0" t="n">
        <f aca="false">IF(SUM(BA108:BE108)&gt;0,BC108/SUM(BA108:BE108),1/5)</f>
        <v>0.15962353342157</v>
      </c>
      <c r="BI108" s="0" t="n">
        <f aca="false">IF(SUM(BA108:BE108)&gt;0,BD108/SUM(BA108:BE108),1/5)</f>
        <v>0.148824603461399</v>
      </c>
      <c r="BJ108" s="0" t="n">
        <f aca="false">IF(SUM(BA108:BE108)&gt;0,BE108/SUM(BA108:BE108),1/5)</f>
        <v>0.148450692387322</v>
      </c>
      <c r="BK108" s="0" t="n">
        <f aca="false">BF108*AB108+BG108*AF108+BH108*AJ108+BI108*AN108+BJ108*AR108</f>
        <v>0.384564242614999</v>
      </c>
      <c r="BL108" s="0" t="n">
        <f aca="false">BF108*AC108+BG108*AG108+BH108*AK108+BI108*AO108+BJ108*AS108</f>
        <v>0.568278392270675</v>
      </c>
      <c r="BM108" s="0" t="n">
        <f aca="false">BF108*AD108+BG108*AH108+BH108*AL108+BI108*AP108+BJ108*AT108</f>
        <v>0.645270344016754</v>
      </c>
      <c r="BN108" s="0" t="n">
        <f aca="false">BF108*AE108+BG108*AI108+BH108*AM108+BI108*AQ108+BJ108*AU108</f>
        <v>0.622945089849199</v>
      </c>
      <c r="BO108" s="0" t="n">
        <f aca="false">RANK(BK108,$BK108:$BN108)</f>
        <v>4</v>
      </c>
      <c r="BP108" s="0" t="n">
        <f aca="false">RANK(BL108,$BK108:$BN108)</f>
        <v>3</v>
      </c>
      <c r="BQ108" s="0" t="n">
        <f aca="false">RANK(BM108,$BK108:$BN108)</f>
        <v>1</v>
      </c>
      <c r="BR108" s="0" t="n">
        <f aca="false">RANK(BN108,$BK108:$BN108)</f>
        <v>2</v>
      </c>
    </row>
    <row r="109" customFormat="false" ht="15" hidden="false" customHeight="false" outlineLevel="0" collapsed="false">
      <c r="A109" s="0" t="n">
        <v>86</v>
      </c>
      <c r="B109" s="0" t="n">
        <f aca="false">RANDBETWEEN(1,$B$5)</f>
        <v>5</v>
      </c>
      <c r="C109" s="0" t="n">
        <f aca="false">RANDBETWEEN(1,$B$5)</f>
        <v>1</v>
      </c>
      <c r="D109" s="0" t="n">
        <f aca="false">RANDBETWEEN(1,$B$5)</f>
        <v>4</v>
      </c>
      <c r="E109" s="0" t="n">
        <f aca="false">RANDBETWEEN(1,$B$5)</f>
        <v>2</v>
      </c>
      <c r="F109" s="0" t="n">
        <f aca="false">RANDBETWEEN(1,$B$5)</f>
        <v>1</v>
      </c>
      <c r="G109" s="0" t="n">
        <f aca="false">RANDBETWEEN(1,$B$5)</f>
        <v>5</v>
      </c>
      <c r="H109" s="0" t="n">
        <f aca="true">NORMINV(RAND(),$B$8,$B$13)</f>
        <v>48.4983037646888</v>
      </c>
      <c r="I109" s="0" t="n">
        <f aca="true">NORMINV(RAND(),$C$8,$C$13)</f>
        <v>60.6253922575265</v>
      </c>
      <c r="J109" s="0" t="n">
        <f aca="true">NORMINV(RAND(),$D$8,$D$13)</f>
        <v>15.4720805158872</v>
      </c>
      <c r="K109" s="0" t="n">
        <f aca="true">NORMINV(RAND(),$E$8,$E$13)</f>
        <v>2.81311754356162</v>
      </c>
      <c r="L109" s="0" t="n">
        <f aca="true">NORMINV(RAND(),$B$9,$B$14)</f>
        <v>51.8819383595879</v>
      </c>
      <c r="M109" s="0" t="n">
        <f aca="true">NORMINV(RAND(),$C$9,$C$14)</f>
        <v>48.0464240205994</v>
      </c>
      <c r="N109" s="0" t="n">
        <f aca="true">NORMINV(RAND(),$D$9,$D$14)</f>
        <v>37.9147829594807</v>
      </c>
      <c r="O109" s="0" t="n">
        <f aca="true">NORMINV(RAND(),$E$9,$E$14)</f>
        <v>21.4121979913862</v>
      </c>
      <c r="P109" s="0" t="n">
        <f aca="true">NORMINV(RAND(),$B$10,$B$15)</f>
        <v>24.6324628963297</v>
      </c>
      <c r="Q109" s="0" t="n">
        <f aca="true">NORMINV(RAND(),$C$10,$C$15)</f>
        <v>30.6635519586573</v>
      </c>
      <c r="R109" s="0" t="n">
        <f aca="true">NORMINV(RAND(),$D$10,$D$15)</f>
        <v>10.0378153042715</v>
      </c>
      <c r="S109" s="0" t="n">
        <f aca="true">NORMINV(RAND(),$E$10,$E$15)</f>
        <v>3.98395803198424</v>
      </c>
      <c r="T109" s="0" t="n">
        <f aca="false">MEDIAN(INDEX(Avaliadores!$B$17:$B$22,$B109),INDEX(Avaliadores!$B$17:$B$22,$C109),INDEX(Avaliadores!$B$17:$B$22,$D109),INDEX(Avaliadores!$B$17:$B$22,$E109),INDEX(Avaliadores!$B$17:$B$22,$F109),INDEX(Avaliadores!$B$17:$B$22,$G109))</f>
        <v>2.54166666666667</v>
      </c>
      <c r="U109" s="0" t="n">
        <f aca="false">MEDIAN(INDEX(Avaliadores!$C$17:$C$22,$B109),INDEX(Avaliadores!$C$17:$C$22,$C109),INDEX(Avaliadores!$C$17:$C$22,$D109),INDEX(Avaliadores!$C$17:$C$22,$E109),INDEX(Avaliadores!$C$17:$C$22,$F109),INDEX(Avaliadores!$C$17:$C$22,$G109))</f>
        <v>5.29166666666667</v>
      </c>
      <c r="V109" s="0" t="n">
        <f aca="false">MEDIAN(INDEX(Avaliadores!$D$17:$D$22,$B109),INDEX(Avaliadores!$D$17:$D$22,$C109),INDEX(Avaliadores!$D$17:$D$22,$D109),INDEX(Avaliadores!$D$17:$D$22,$E109),INDEX(Avaliadores!$D$17:$D$22,$F109),INDEX(Avaliadores!$D$17:$D$22,$G109))</f>
        <v>5.79166666666667</v>
      </c>
      <c r="W109" s="0" t="n">
        <f aca="false">MEDIAN(INDEX(Avaliadores!$E$17:$E$22,$B109),INDEX(Avaliadores!$E$17:$E$22,$C109),INDEX(Avaliadores!$E$17:$E$22,$D109),INDEX(Avaliadores!$E$17:$E$22,$E109),INDEX(Avaliadores!$E$17:$E$22,$F109),INDEX(Avaliadores!$E$17:$E$22,$G109))</f>
        <v>7.04166666666667</v>
      </c>
      <c r="X109" s="0" t="n">
        <f aca="false">MEDIAN(INDEX(Avaliadores!$F$17:$F$22,$B109),INDEX(Avaliadores!$F$17:$F$22,$C109),INDEX(Avaliadores!$F$17:$F$22,$D109),INDEX(Avaliadores!$F$17:$F$22,$E109),INDEX(Avaliadores!$F$17:$F$22,$F109),INDEX(Avaliadores!$F$17:$F$22,$G109))</f>
        <v>2.29166666666667</v>
      </c>
      <c r="Y109" s="0" t="n">
        <f aca="false">MEDIAN(INDEX(Avaliadores!$G$17:$G$22,$B109),INDEX(Avaliadores!$G$17:$G$22,$C109),INDEX(Avaliadores!$G$17:$G$22,$D109),INDEX(Avaliadores!$G$17:$G$22,$E109),INDEX(Avaliadores!$G$17:$G$22,$F109),INDEX(Avaliadores!$G$17:$G$22,$G109))</f>
        <v>4.79166666666667</v>
      </c>
      <c r="Z109" s="0" t="n">
        <f aca="false">MEDIAN(INDEX(Avaliadores!$H$17:$H$22,$B109),INDEX(Avaliadores!$H$17:$H$22,$C109),INDEX(Avaliadores!$H$17:$H$22,$D109),INDEX(Avaliadores!$H$17:$H$22,$E109),INDEX(Avaliadores!$H$17:$H$22,$F109),INDEX(Avaliadores!$H$17:$H$22,$G109))</f>
        <v>3.79166666666667</v>
      </c>
      <c r="AA109" s="0" t="n">
        <f aca="false">MEDIAN(INDEX(Avaliadores!$I$17:$I$22,$B109),INDEX(Avaliadores!$I$17:$I$22,$C109),INDEX(Avaliadores!$I$17:$I$22,$D109),INDEX(Avaliadores!$I$17:$I$22,$E109),INDEX(Avaliadores!$I$17:$I$22,$F109),INDEX(Avaliadores!$I$17:$I$22,$G109))</f>
        <v>6.54166666666667</v>
      </c>
      <c r="AB109" s="0" t="n">
        <f aca="false">IF(MAX(H109:K109)=MIN(H109:K109),0,IF($B$17="custo",(MAX(H109:K109)-H109)/(MAX(H109:K109)-MIN(H109:K109)),(H109-MIN(H109:K109))/(MAX(H109:K109)-MIN(H109:K109))))</f>
        <v>0.209766672438308</v>
      </c>
      <c r="AC109" s="0" t="n">
        <f aca="false">IF(MAX(H109:K109)=MIN(H109:K109),0,IF($B$17="custo",(MAX(H109:K109)-I109)/(MAX(H109:K109)-MIN(H109:K109)),(I109-MIN(H109:K109))/(MAX(H109:K109)-MIN(H109:K109))))</f>
        <v>0</v>
      </c>
      <c r="AD109" s="0" t="n">
        <f aca="false">IF(MAX(H109:K109)=MIN(H109:K109),0,IF($B$17="custo",(MAX(H109:K109)-J109)/(MAX(H109:K109)-MIN(H109:K109)),(J109-MIN(H109:K109))/(MAX(H109:K109)-MIN(H109:K109))))</f>
        <v>0.781033300714117</v>
      </c>
      <c r="AE109" s="0" t="n">
        <f aca="false">IF(MAX(H109:K109)=MIN(H109:K109),0,IF($B$17="custo",(MAX(H109:K109)-K109)/(MAX(H109:K109)-MIN(H109:K109)),(K109-MIN(H109:K109))/(MAX(H109:K109)-MIN(H109:K109))))</f>
        <v>1</v>
      </c>
      <c r="AF109" s="0" t="n">
        <f aca="false">IF(MAX(L109:O109)=MIN(L109:O109),0,IF($C$17="custo",(MAX(L109:O109)-L109)/(MAX(L109:O109)-MIN(L109:O109)),(L109-MIN(L109:O109))/(MAX(L109:O109)-MIN(L109:O109))))</f>
        <v>1</v>
      </c>
      <c r="AG109" s="0" t="n">
        <f aca="false">IF(MAX(L109:O109)=MIN(L109:O109),0,IF($C$17="custo",(MAX(L109:O109)-M109)/(MAX(L109:O109)-MIN(L109:O109)),(M109-MIN(L109:O109))/(MAX(L109:O109)-MIN(L109:O109))))</f>
        <v>0.87412054409918</v>
      </c>
      <c r="AH109" s="0" t="n">
        <f aca="false">IF(MAX(L109:O109)=MIN(L109:O109),0,IF($C$17="custo",(MAX(L109:O109)-N109)/(MAX(L109:O109)-MIN(L109:O109)),(N109-MIN(L109:O109))/(MAX(L109:O109)-MIN(L109:O109))))</f>
        <v>0.541605696952923</v>
      </c>
      <c r="AI109" s="0" t="n">
        <f aca="false">IF(MAX(L109:O109)=MIN(L109:O109),0,IF($C$17="custo",(MAX(L109:O109)-O109)/(MAX(L109:O109)-MIN(L109:O109)),(O109-MIN(L109:O109))/(MAX(L109:O109)-MIN(L109:O109))))</f>
        <v>0</v>
      </c>
      <c r="AJ109" s="0" t="n">
        <f aca="false">IF(MAX(P109:S109)=MIN(P109:S109),0,IF($D$17="custo",(MAX(P109:S109)-P109)/(MAX(P109:S109)-MIN(P109:S109)),(P109-MIN(P109:S109))/(MAX(P109:S109)-MIN(P109:S109))))</f>
        <v>0.226056254038333</v>
      </c>
      <c r="AK109" s="0" t="n">
        <f aca="false">IF(MAX(P109:S109)=MIN(P109:S109),0,IF($D$17="custo",(MAX(P109:S109)-Q109)/(MAX(P109:S109)-MIN(P109:S109)),(Q109-MIN(P109:S109))/(MAX(P109:S109)-MIN(P109:S109))))</f>
        <v>0</v>
      </c>
      <c r="AL109" s="0" t="n">
        <f aca="false">IF(MAX(P109:S109)=MIN(P109:S109),0,IF($D$17="custo",(MAX(P109:S109)-R109)/(MAX(P109:S109)-MIN(P109:S109)),(R109-MIN(P109:S109))/(MAX(P109:S109)-MIN(P109:S109))))</f>
        <v>0.773090351789993</v>
      </c>
      <c r="AM109" s="0" t="n">
        <f aca="false">IF(MAX(P109:S109)=MIN(P109:S109),0,IF($D$17="custo",(MAX(P109:S109)-S109)/(MAX(P109:S109)-MIN(P109:S109)),(S109-MIN(P109:S109))/(MAX(P109:S109)-MIN(P109:S109))))</f>
        <v>1</v>
      </c>
      <c r="AN109" s="0" t="n">
        <f aca="false">IF(MAX(T109:W109)=MIN(T109:W109),0,IF($E$17="custo",(MAX(T109:W109)-T109)/(MAX(T109:W109)-MIN(T109:W109)),(T109-MIN(T109:W109))/(MAX(T109:W109)-MIN(T109:W109))))</f>
        <v>0</v>
      </c>
      <c r="AO109" s="0" t="n">
        <f aca="false">IF(MAX(T109:W109)=MIN(T109:W109),0,IF($E$17="custo",(MAX(T109:W109)-U109)/(MAX(T109:W109)-MIN(T109:W109)),(U109-MIN(T109:W109))/(MAX(T109:W109)-MIN(T109:W109))))</f>
        <v>0.611111111111111</v>
      </c>
      <c r="AP109" s="0" t="n">
        <f aca="false">IF(MAX(T109:W109)=MIN(T109:W109),0,IF($E$17="custo",(MAX(T109:W109)-V109)/(MAX(T109:W109)-MIN(T109:W109)),(V109-MIN(T109:W109))/(MAX(T109:W109)-MIN(T109:W109))))</f>
        <v>0.722222222222222</v>
      </c>
      <c r="AQ109" s="0" t="n">
        <f aca="false">IF(MAX(T109:W109)=MIN(T109:W109),0,IF($E$17="custo",(MAX(T109:W109)-W109)/(MAX(T109:W109)-MIN(T109:W109)),(W109-MIN(T109:W109))/(MAX(T109:W109)-MIN(T109:W109))))</f>
        <v>1</v>
      </c>
      <c r="AR109" s="0" t="n">
        <f aca="false">IF(MAX(X109:AA109)=MIN(X109:AA109),0,IF($F$17="custo",(MAX(X109:AA109)-X109)/(MAX(X109:AA109)-MIN(X109:AA109)),(X109-MIN(X109:AA109))/(MAX(X109:AA109)-MIN(X109:AA109))))</f>
        <v>0</v>
      </c>
      <c r="AS109" s="0" t="n">
        <f aca="false">IF(MAX(X109:AA109)=MIN(X109:AA109),0,IF($F$17="custo",(MAX(X109:AA109)-Y109)/(MAX(X109:AA109)-MIN(X109:AA109)),(Y109-MIN(X109:AA109))/(MAX(X109:AA109)-MIN(X109:AA109))))</f>
        <v>0.588235294117647</v>
      </c>
      <c r="AT109" s="0" t="n">
        <f aca="false">IF(MAX(X109:AA109)=MIN(X109:AA109),0,IF($F$17="custo",(MAX(X109:AA109)-Z109)/(MAX(X109:AA109)-MIN(X109:AA109)),(Z109-MIN(X109:AA109))/(MAX(X109:AA109)-MIN(X109:AA109))))</f>
        <v>0.352941176470588</v>
      </c>
      <c r="AU109" s="0" t="n">
        <f aca="false">IF(MAX(X109:AA109)=MIN(X109:AA109),0,IF($F$17="custo",(MAX(X109:AA109)-AA109)/(MAX(X109:AA109)-MIN(X109:AA109)),(AA109-MIN(X109:AA109))/(MAX(X109:AA109)-MIN(X109:AA109))))</f>
        <v>1</v>
      </c>
      <c r="AV109" s="0" t="n">
        <f aca="false">STDEVP(AB109:AE109)</f>
        <v>0.407183601221336</v>
      </c>
      <c r="AW109" s="0" t="n">
        <f aca="false">STDEVP(AF109:AI109)</f>
        <v>0.386810722014391</v>
      </c>
      <c r="AX109" s="0" t="n">
        <f aca="false">STDEVP(AJ109:AM109)</f>
        <v>0.402996071358608</v>
      </c>
      <c r="AY109" s="0" t="n">
        <f aca="false">STDEVP(AN109:AQ109)</f>
        <v>0.365359623276831</v>
      </c>
      <c r="AZ109" s="0" t="n">
        <f aca="false">STDEVP(AR109:AU109)</f>
        <v>0.363506091009067</v>
      </c>
      <c r="BA109" s="0" t="n">
        <f aca="false">AV109*((1-IFERROR(CORREL(AB109:AE109,AF109:AI109),0))+(1-IFERROR(CORREL(AB109:AE109,AJ109:AM109),0))+(1-IFERROR(CORREL(AB109:AE109,AN109:AQ109),0))+(1-IFERROR(CORREL(AB109:AE109,AR109:AU109),0)))</f>
        <v>1.10123112011107</v>
      </c>
      <c r="BB109" s="0" t="n">
        <f aca="false">AW109*((1-IFERROR(CORREL(AF109:AI109,AB109:AE109),0))+(1-IFERROR(CORREL(AF109:AI109,AJ109:AM109),0))+(1-IFERROR(CORREL(AF109:AI109,AN109:AQ109),0))+(1-IFERROR(CORREL(AF109:AI109,AR109:AU109),0)))</f>
        <v>2.89815471039503</v>
      </c>
      <c r="BC109" s="0" t="n">
        <f aca="false">AX109*((1-IFERROR(CORREL(AJ109:AM109,AB109:AE109),0))+(1-IFERROR(CORREL(AJ109:AM109,AF109:AI109),0))+(1-IFERROR(CORREL(AJ109:AM109,AN109:AQ109),0))+(1-IFERROR(CORREL(AJ109:AM109,AR109:AU109),0)))</f>
        <v>1.09614858553599</v>
      </c>
      <c r="BD109" s="0" t="n">
        <f aca="false">AY109*((1-IFERROR(CORREL(AN109:AQ109,AB109:AE109),0))+(1-IFERROR(CORREL(AN109:AQ109,AF109:AI109),0))+(1-IFERROR(CORREL(AN109:AQ109,AJ109:AM109),0))+(1-IFERROR(CORREL(AN109:AQ109,AR109:AU109),0)))</f>
        <v>0.952048180377228</v>
      </c>
      <c r="BE109" s="0" t="n">
        <f aca="false">AZ109*((1-IFERROR(CORREL(AR109:AU109,AB109:AE109),0))+(1-IFERROR(CORREL(AR109:AU109,AF109:AI109),0))+(1-IFERROR(CORREL(AR109:AU109,AJ109:AM109),0))+(1-IFERROR(CORREL(AR109:AU109,AN109:AQ109),0)))</f>
        <v>1.04820199991897</v>
      </c>
      <c r="BF109" s="0" t="n">
        <f aca="false">IF(SUM(BA109:BE109)&gt;0,BA109/SUM(BA109:BE109),1/5)</f>
        <v>0.15519511692609</v>
      </c>
      <c r="BG109" s="0" t="n">
        <f aca="false">IF(SUM(BA109:BE109)&gt;0,BB109/SUM(BA109:BE109),1/5)</f>
        <v>0.408433298819499</v>
      </c>
      <c r="BH109" s="0" t="n">
        <f aca="false">IF(SUM(BA109:BE109)&gt;0,BC109/SUM(BA109:BE109),1/5)</f>
        <v>0.154478841719863</v>
      </c>
      <c r="BI109" s="0" t="n">
        <f aca="false">IF(SUM(BA109:BE109)&gt;0,BD109/SUM(BA109:BE109),1/5)</f>
        <v>0.134170952831421</v>
      </c>
      <c r="BJ109" s="0" t="n">
        <f aca="false">IF(SUM(BA109:BE109)&gt;0,BE109/SUM(BA109:BE109),1/5)</f>
        <v>0.147721789703127</v>
      </c>
      <c r="BK109" s="0" t="n">
        <f aca="false">BF109*AB109+BG109*AF109+BH109*AJ109+BI109*AN109+BJ109*AR109</f>
        <v>0.475908970363132</v>
      </c>
      <c r="BL109" s="0" t="n">
        <f aca="false">BF109*AC109+BG109*AG109+BH109*AK109+BI109*AO109+BJ109*AS109</f>
        <v>0.525908467869574</v>
      </c>
      <c r="BM109" s="0" t="n">
        <f aca="false">BF109*AD109+BG109*AH109+BH109*AL109+BI109*AP109+BJ109*AT109</f>
        <v>0.610886803942477</v>
      </c>
      <c r="BN109" s="0" t="n">
        <f aca="false">BF109*AE109+BG109*AI109+BH109*AM109+BI109*AQ109+BJ109*AU109</f>
        <v>0.591566701180501</v>
      </c>
      <c r="BO109" s="0" t="n">
        <f aca="false">RANK(BK109,$BK109:$BN109)</f>
        <v>4</v>
      </c>
      <c r="BP109" s="0" t="n">
        <f aca="false">RANK(BL109,$BK109:$BN109)</f>
        <v>3</v>
      </c>
      <c r="BQ109" s="0" t="n">
        <f aca="false">RANK(BM109,$BK109:$BN109)</f>
        <v>1</v>
      </c>
      <c r="BR109" s="0" t="n">
        <f aca="false">RANK(BN109,$BK109:$BN109)</f>
        <v>2</v>
      </c>
    </row>
    <row r="110" customFormat="false" ht="15" hidden="false" customHeight="false" outlineLevel="0" collapsed="false">
      <c r="A110" s="0" t="n">
        <v>87</v>
      </c>
      <c r="B110" s="0" t="n">
        <f aca="false">RANDBETWEEN(1,$B$5)</f>
        <v>2</v>
      </c>
      <c r="C110" s="0" t="n">
        <f aca="false">RANDBETWEEN(1,$B$5)</f>
        <v>6</v>
      </c>
      <c r="D110" s="0" t="n">
        <f aca="false">RANDBETWEEN(1,$B$5)</f>
        <v>3</v>
      </c>
      <c r="E110" s="0" t="n">
        <f aca="false">RANDBETWEEN(1,$B$5)</f>
        <v>4</v>
      </c>
      <c r="F110" s="0" t="n">
        <f aca="false">RANDBETWEEN(1,$B$5)</f>
        <v>2</v>
      </c>
      <c r="G110" s="0" t="n">
        <f aca="false">RANDBETWEEN(1,$B$5)</f>
        <v>4</v>
      </c>
      <c r="H110" s="0" t="n">
        <f aca="true">NORMINV(RAND(),$B$8,$B$13)</f>
        <v>47.129696372387</v>
      </c>
      <c r="I110" s="0" t="n">
        <f aca="true">NORMINV(RAND(),$C$8,$C$13)</f>
        <v>65.6046777340494</v>
      </c>
      <c r="J110" s="0" t="n">
        <f aca="true">NORMINV(RAND(),$D$8,$D$13)</f>
        <v>13.401048360289</v>
      </c>
      <c r="K110" s="0" t="n">
        <f aca="true">NORMINV(RAND(),$E$8,$E$13)</f>
        <v>3.26893283168646</v>
      </c>
      <c r="L110" s="0" t="n">
        <f aca="true">NORMINV(RAND(),$B$9,$B$14)</f>
        <v>50.2959911964678</v>
      </c>
      <c r="M110" s="0" t="n">
        <f aca="true">NORMINV(RAND(),$C$9,$C$14)</f>
        <v>44.300253798471</v>
      </c>
      <c r="N110" s="0" t="n">
        <f aca="true">NORMINV(RAND(),$D$9,$D$14)</f>
        <v>41.3353244849947</v>
      </c>
      <c r="O110" s="0" t="n">
        <f aca="true">NORMINV(RAND(),$E$9,$E$14)</f>
        <v>24.776224339761</v>
      </c>
      <c r="P110" s="0" t="n">
        <f aca="true">NORMINV(RAND(),$B$10,$B$15)</f>
        <v>23.0690152392256</v>
      </c>
      <c r="Q110" s="0" t="n">
        <f aca="true">NORMINV(RAND(),$C$10,$C$15)</f>
        <v>29.0211205489271</v>
      </c>
      <c r="R110" s="0" t="n">
        <f aca="true">NORMINV(RAND(),$D$10,$D$15)</f>
        <v>10.60624785254</v>
      </c>
      <c r="S110" s="0" t="n">
        <f aca="true">NORMINV(RAND(),$E$10,$E$15)</f>
        <v>3.75932719838176</v>
      </c>
      <c r="T110" s="0" t="n">
        <f aca="false">MEDIAN(INDEX(Avaliadores!$B$17:$B$22,$B110),INDEX(Avaliadores!$B$17:$B$22,$C110),INDEX(Avaliadores!$B$17:$B$22,$D110),INDEX(Avaliadores!$B$17:$B$22,$E110),INDEX(Avaliadores!$B$17:$B$22,$F110),INDEX(Avaliadores!$B$17:$B$22,$G110))</f>
        <v>3.04166666666667</v>
      </c>
      <c r="U110" s="0" t="n">
        <f aca="false">MEDIAN(INDEX(Avaliadores!$C$17:$C$22,$B110),INDEX(Avaliadores!$C$17:$C$22,$C110),INDEX(Avaliadores!$C$17:$C$22,$D110),INDEX(Avaliadores!$C$17:$C$22,$E110),INDEX(Avaliadores!$C$17:$C$22,$F110),INDEX(Avaliadores!$C$17:$C$22,$G110))</f>
        <v>5.29166666666667</v>
      </c>
      <c r="V110" s="0" t="n">
        <f aca="false">MEDIAN(INDEX(Avaliadores!$D$17:$D$22,$B110),INDEX(Avaliadores!$D$17:$D$22,$C110),INDEX(Avaliadores!$D$17:$D$22,$D110),INDEX(Avaliadores!$D$17:$D$22,$E110),INDEX(Avaliadores!$D$17:$D$22,$F110),INDEX(Avaliadores!$D$17:$D$22,$G110))</f>
        <v>5.66666666666667</v>
      </c>
      <c r="W110" s="0" t="n">
        <f aca="false">MEDIAN(INDEX(Avaliadores!$E$17:$E$22,$B110),INDEX(Avaliadores!$E$17:$E$22,$C110),INDEX(Avaliadores!$E$17:$E$22,$D110),INDEX(Avaliadores!$E$17:$E$22,$E110),INDEX(Avaliadores!$E$17:$E$22,$F110),INDEX(Avaliadores!$E$17:$E$22,$G110))</f>
        <v>6.04166666666667</v>
      </c>
      <c r="X110" s="0" t="n">
        <f aca="false">MEDIAN(INDEX(Avaliadores!$F$17:$F$22,$B110),INDEX(Avaliadores!$F$17:$F$22,$C110),INDEX(Avaliadores!$F$17:$F$22,$D110),INDEX(Avaliadores!$F$17:$F$22,$E110),INDEX(Avaliadores!$F$17:$F$22,$F110),INDEX(Avaliadores!$F$17:$F$22,$G110))</f>
        <v>2.91666666666667</v>
      </c>
      <c r="Y110" s="0" t="n">
        <f aca="false">MEDIAN(INDEX(Avaliadores!$G$17:$G$22,$B110),INDEX(Avaliadores!$G$17:$G$22,$C110),INDEX(Avaliadores!$G$17:$G$22,$D110),INDEX(Avaliadores!$G$17:$G$22,$E110),INDEX(Avaliadores!$G$17:$G$22,$F110),INDEX(Avaliadores!$G$17:$G$22,$G110))</f>
        <v>5.41666666666667</v>
      </c>
      <c r="Z110" s="0" t="n">
        <f aca="false">MEDIAN(INDEX(Avaliadores!$H$17:$H$22,$B110),INDEX(Avaliadores!$H$17:$H$22,$C110),INDEX(Avaliadores!$H$17:$H$22,$D110),INDEX(Avaliadores!$H$17:$H$22,$E110),INDEX(Avaliadores!$H$17:$H$22,$F110),INDEX(Avaliadores!$H$17:$H$22,$G110))</f>
        <v>3.91666666666667</v>
      </c>
      <c r="AA110" s="0" t="n">
        <f aca="false">MEDIAN(INDEX(Avaliadores!$I$17:$I$22,$B110),INDEX(Avaliadores!$I$17:$I$22,$C110),INDEX(Avaliadores!$I$17:$I$22,$D110),INDEX(Avaliadores!$I$17:$I$22,$E110),INDEX(Avaliadores!$I$17:$I$22,$F110),INDEX(Avaliadores!$I$17:$I$22,$G110))</f>
        <v>6.04166666666667</v>
      </c>
      <c r="AB110" s="0" t="n">
        <f aca="false">IF(MAX(H110:K110)=MIN(H110:K110),0,IF($B$17="custo",(MAX(H110:K110)-H110)/(MAX(H110:K110)-MIN(H110:K110)),(H110-MIN(H110:K110))/(MAX(H110:K110)-MIN(H110:K110))))</f>
        <v>0.296378608944192</v>
      </c>
      <c r="AC110" s="0" t="n">
        <f aca="false">IF(MAX(H110:K110)=MIN(H110:K110),0,IF($B$17="custo",(MAX(H110:K110)-I110)/(MAX(H110:K110)-MIN(H110:K110)),(I110-MIN(H110:K110))/(MAX(H110:K110)-MIN(H110:K110))))</f>
        <v>0</v>
      </c>
      <c r="AD110" s="0" t="n">
        <f aca="false">IF(MAX(H110:K110)=MIN(H110:K110),0,IF($B$17="custo",(MAX(H110:K110)-J110)/(MAX(H110:K110)-MIN(H110:K110)),(J110-MIN(H110:K110))/(MAX(H110:K110)-MIN(H110:K110))))</f>
        <v>0.837458980485874</v>
      </c>
      <c r="AE110" s="0" t="n">
        <f aca="false">IF(MAX(H110:K110)=MIN(H110:K110),0,IF($B$17="custo",(MAX(H110:K110)-K110)/(MAX(H110:K110)-MIN(H110:K110)),(K110-MIN(H110:K110))/(MAX(H110:K110)-MIN(H110:K110))))</f>
        <v>1</v>
      </c>
      <c r="AF110" s="0" t="n">
        <f aca="false">IF(MAX(L110:O110)=MIN(L110:O110),0,IF($C$17="custo",(MAX(L110:O110)-L110)/(MAX(L110:O110)-MIN(L110:O110)),(L110-MIN(L110:O110))/(MAX(L110:O110)-MIN(L110:O110))))</f>
        <v>1</v>
      </c>
      <c r="AG110" s="0" t="n">
        <f aca="false">IF(MAX(L110:O110)=MIN(L110:O110),0,IF($C$17="custo",(MAX(L110:O110)-M110)/(MAX(L110:O110)-MIN(L110:O110)),(M110-MIN(L110:O110))/(MAX(L110:O110)-MIN(L110:O110))))</f>
        <v>0.765055165603088</v>
      </c>
      <c r="AH110" s="0" t="n">
        <f aca="false">IF(MAX(L110:O110)=MIN(L110:O110),0,IF($C$17="custo",(MAX(L110:O110)-N110)/(MAX(L110:O110)-MIN(L110:O110)),(N110-MIN(L110:O110))/(MAX(L110:O110)-MIN(L110:O110))))</f>
        <v>0.648873488469269</v>
      </c>
      <c r="AI110" s="0" t="n">
        <f aca="false">IF(MAX(L110:O110)=MIN(L110:O110),0,IF($C$17="custo",(MAX(L110:O110)-O110)/(MAX(L110:O110)-MIN(L110:O110)),(O110-MIN(L110:O110))/(MAX(L110:O110)-MIN(L110:O110))))</f>
        <v>0</v>
      </c>
      <c r="AJ110" s="0" t="n">
        <f aca="false">IF(MAX(P110:S110)=MIN(P110:S110),0,IF($D$17="custo",(MAX(P110:S110)-P110)/(MAX(P110:S110)-MIN(P110:S110)),(P110-MIN(P110:S110))/(MAX(P110:S110)-MIN(P110:S110))))</f>
        <v>0.235616894933274</v>
      </c>
      <c r="AK110" s="0" t="n">
        <f aca="false">IF(MAX(P110:S110)=MIN(P110:S110),0,IF($D$17="custo",(MAX(P110:S110)-Q110)/(MAX(P110:S110)-MIN(P110:S110)),(Q110-MIN(P110:S110))/(MAX(P110:S110)-MIN(P110:S110))))</f>
        <v>0</v>
      </c>
      <c r="AL110" s="0" t="n">
        <f aca="false">IF(MAX(P110:S110)=MIN(P110:S110),0,IF($D$17="custo",(MAX(P110:S110)-R110)/(MAX(P110:S110)-MIN(P110:S110)),(R110-MIN(P110:S110))/(MAX(P110:S110)-MIN(P110:S110))))</f>
        <v>0.728961417776364</v>
      </c>
      <c r="AM110" s="0" t="n">
        <f aca="false">IF(MAX(P110:S110)=MIN(P110:S110),0,IF($D$17="custo",(MAX(P110:S110)-S110)/(MAX(P110:S110)-MIN(P110:S110)),(S110-MIN(P110:S110))/(MAX(P110:S110)-MIN(P110:S110))))</f>
        <v>1</v>
      </c>
      <c r="AN110" s="0" t="n">
        <f aca="false">IF(MAX(T110:W110)=MIN(T110:W110),0,IF($E$17="custo",(MAX(T110:W110)-T110)/(MAX(T110:W110)-MIN(T110:W110)),(T110-MIN(T110:W110))/(MAX(T110:W110)-MIN(T110:W110))))</f>
        <v>0</v>
      </c>
      <c r="AO110" s="0" t="n">
        <f aca="false">IF(MAX(T110:W110)=MIN(T110:W110),0,IF($E$17="custo",(MAX(T110:W110)-U110)/(MAX(T110:W110)-MIN(T110:W110)),(U110-MIN(T110:W110))/(MAX(T110:W110)-MIN(T110:W110))))</f>
        <v>0.75</v>
      </c>
      <c r="AP110" s="0" t="n">
        <f aca="false">IF(MAX(T110:W110)=MIN(T110:W110),0,IF($E$17="custo",(MAX(T110:W110)-V110)/(MAX(T110:W110)-MIN(T110:W110)),(V110-MIN(T110:W110))/(MAX(T110:W110)-MIN(T110:W110))))</f>
        <v>0.875</v>
      </c>
      <c r="AQ110" s="0" t="n">
        <f aca="false">IF(MAX(T110:W110)=MIN(T110:W110),0,IF($E$17="custo",(MAX(T110:W110)-W110)/(MAX(T110:W110)-MIN(T110:W110)),(W110-MIN(T110:W110))/(MAX(T110:W110)-MIN(T110:W110))))</f>
        <v>1</v>
      </c>
      <c r="AR110" s="0" t="n">
        <f aca="false">IF(MAX(X110:AA110)=MIN(X110:AA110),0,IF($F$17="custo",(MAX(X110:AA110)-X110)/(MAX(X110:AA110)-MIN(X110:AA110)),(X110-MIN(X110:AA110))/(MAX(X110:AA110)-MIN(X110:AA110))))</f>
        <v>0</v>
      </c>
      <c r="AS110" s="0" t="n">
        <f aca="false">IF(MAX(X110:AA110)=MIN(X110:AA110),0,IF($F$17="custo",(MAX(X110:AA110)-Y110)/(MAX(X110:AA110)-MIN(X110:AA110)),(Y110-MIN(X110:AA110))/(MAX(X110:AA110)-MIN(X110:AA110))))</f>
        <v>0.8</v>
      </c>
      <c r="AT110" s="0" t="n">
        <f aca="false">IF(MAX(X110:AA110)=MIN(X110:AA110),0,IF($F$17="custo",(MAX(X110:AA110)-Z110)/(MAX(X110:AA110)-MIN(X110:AA110)),(Z110-MIN(X110:AA110))/(MAX(X110:AA110)-MIN(X110:AA110))))</f>
        <v>0.32</v>
      </c>
      <c r="AU110" s="0" t="n">
        <f aca="false">IF(MAX(X110:AA110)=MIN(X110:AA110),0,IF($F$17="custo",(MAX(X110:AA110)-AA110)/(MAX(X110:AA110)-MIN(X110:AA110)),(AA110-MIN(X110:AA110))/(MAX(X110:AA110)-MIN(X110:AA110))))</f>
        <v>1</v>
      </c>
      <c r="AV110" s="0" t="n">
        <f aca="false">STDEVP(AB110:AE110)</f>
        <v>0.403380127584378</v>
      </c>
      <c r="AW110" s="0" t="n">
        <f aca="false">STDEVP(AF110:AI110)</f>
        <v>0.370669436194958</v>
      </c>
      <c r="AX110" s="0" t="n">
        <f aca="false">STDEVP(AJ110:AM110)</f>
        <v>0.394337445309301</v>
      </c>
      <c r="AY110" s="0" t="n">
        <f aca="false">STDEVP(AN110:AQ110)</f>
        <v>0.389059362437148</v>
      </c>
      <c r="AZ110" s="0" t="n">
        <f aca="false">STDEVP(AR110:AU110)</f>
        <v>0.393319208785943</v>
      </c>
      <c r="BA110" s="0" t="n">
        <f aca="false">AV110*((1-IFERROR(CORREL(AB110:AE110,AF110:AI110),0))+(1-IFERROR(CORREL(AB110:AE110,AJ110:AM110),0))+(1-IFERROR(CORREL(AB110:AE110,AN110:AQ110),0))+(1-IFERROR(CORREL(AB110:AE110,AR110:AU110),0)))</f>
        <v>1.21405556399122</v>
      </c>
      <c r="BB110" s="0" t="n">
        <f aca="false">AW110*((1-IFERROR(CORREL(AF110:AI110,AB110:AE110),0))+(1-IFERROR(CORREL(AF110:AI110,AJ110:AM110),0))+(1-IFERROR(CORREL(AF110:AI110,AN110:AQ110),0))+(1-IFERROR(CORREL(AF110:AI110,AR110:AU110),0)))</f>
        <v>2.63927141187935</v>
      </c>
      <c r="BC110" s="0" t="n">
        <f aca="false">AX110*((1-IFERROR(CORREL(AJ110:AM110,AB110:AE110),0))+(1-IFERROR(CORREL(AJ110:AM110,AF110:AI110),0))+(1-IFERROR(CORREL(AJ110:AM110,AN110:AQ110),0))+(1-IFERROR(CORREL(AJ110:AM110,AR110:AU110),0)))</f>
        <v>1.16111895284709</v>
      </c>
      <c r="BD110" s="0" t="n">
        <f aca="false">AY110*((1-IFERROR(CORREL(AN110:AQ110,AB110:AE110),0))+(1-IFERROR(CORREL(AN110:AQ110,AF110:AI110),0))+(1-IFERROR(CORREL(AN110:AQ110,AJ110:AM110),0))+(1-IFERROR(CORREL(AN110:AQ110,AR110:AU110),0)))</f>
        <v>1.11705128019635</v>
      </c>
      <c r="BE110" s="0" t="n">
        <f aca="false">AZ110*((1-IFERROR(CORREL(AR110:AU110,AB110:AE110),0))+(1-IFERROR(CORREL(AR110:AU110,AF110:AI110),0))+(1-IFERROR(CORREL(AR110:AU110,AJ110:AM110),0))+(1-IFERROR(CORREL(AR110:AU110,AN110:AQ110),0)))</f>
        <v>1.36257466655613</v>
      </c>
      <c r="BF110" s="0" t="n">
        <f aca="false">IF(SUM(BA110:BE110)&gt;0,BA110/SUM(BA110:BE110),1/5)</f>
        <v>0.16200212436781</v>
      </c>
      <c r="BG110" s="0" t="n">
        <f aca="false">IF(SUM(BA110:BE110)&gt;0,BB110/SUM(BA110:BE110),1/5)</f>
        <v>0.352181224804943</v>
      </c>
      <c r="BH110" s="0" t="n">
        <f aca="false">IF(SUM(BA110:BE110)&gt;0,BC110/SUM(BA110:BE110),1/5)</f>
        <v>0.154938326205238</v>
      </c>
      <c r="BI110" s="0" t="n">
        <f aca="false">IF(SUM(BA110:BE110)&gt;0,BD110/SUM(BA110:BE110),1/5)</f>
        <v>0.149057988601994</v>
      </c>
      <c r="BJ110" s="0" t="n">
        <f aca="false">IF(SUM(BA110:BE110)&gt;0,BE110/SUM(BA110:BE110),1/5)</f>
        <v>0.181820336020015</v>
      </c>
      <c r="BK110" s="0" t="n">
        <f aca="false">BF110*AB110+BG110*AF110+BH110*AJ110+BI110*AN110+BJ110*AR110</f>
        <v>0.436701276397715</v>
      </c>
      <c r="BL110" s="0" t="n">
        <f aca="false">BF110*AC110+BG110*AG110+BH110*AK110+BI110*AO110+BJ110*AS110</f>
        <v>0.526687825532952</v>
      </c>
      <c r="BM110" s="0" t="n">
        <f aca="false">BF110*AD110+BG110*AH110+BH110*AL110+BI110*AP110+BJ110*AT110</f>
        <v>0.665743503313791</v>
      </c>
      <c r="BN110" s="0" t="n">
        <f aca="false">BF110*AE110+BG110*AI110+BH110*AM110+BI110*AQ110+BJ110*AU110</f>
        <v>0.647818775195057</v>
      </c>
      <c r="BO110" s="0" t="n">
        <f aca="false">RANK(BK110,$BK110:$BN110)</f>
        <v>4</v>
      </c>
      <c r="BP110" s="0" t="n">
        <f aca="false">RANK(BL110,$BK110:$BN110)</f>
        <v>3</v>
      </c>
      <c r="BQ110" s="0" t="n">
        <f aca="false">RANK(BM110,$BK110:$BN110)</f>
        <v>1</v>
      </c>
      <c r="BR110" s="0" t="n">
        <f aca="false">RANK(BN110,$BK110:$BN110)</f>
        <v>2</v>
      </c>
    </row>
    <row r="111" customFormat="false" ht="15" hidden="false" customHeight="false" outlineLevel="0" collapsed="false">
      <c r="A111" s="0" t="n">
        <v>88</v>
      </c>
      <c r="B111" s="0" t="n">
        <f aca="false">RANDBETWEEN(1,$B$5)</f>
        <v>1</v>
      </c>
      <c r="C111" s="0" t="n">
        <f aca="false">RANDBETWEEN(1,$B$5)</f>
        <v>2</v>
      </c>
      <c r="D111" s="0" t="n">
        <f aca="false">RANDBETWEEN(1,$B$5)</f>
        <v>6</v>
      </c>
      <c r="E111" s="0" t="n">
        <f aca="false">RANDBETWEEN(1,$B$5)</f>
        <v>1</v>
      </c>
      <c r="F111" s="0" t="n">
        <f aca="false">RANDBETWEEN(1,$B$5)</f>
        <v>3</v>
      </c>
      <c r="G111" s="0" t="n">
        <f aca="false">RANDBETWEEN(1,$B$5)</f>
        <v>3</v>
      </c>
      <c r="H111" s="0" t="n">
        <f aca="true">NORMINV(RAND(),$B$8,$B$13)</f>
        <v>42.236226224201</v>
      </c>
      <c r="I111" s="0" t="n">
        <f aca="true">NORMINV(RAND(),$C$8,$C$13)</f>
        <v>58.6857431341713</v>
      </c>
      <c r="J111" s="0" t="n">
        <f aca="true">NORMINV(RAND(),$D$8,$D$13)</f>
        <v>14.5166622087908</v>
      </c>
      <c r="K111" s="0" t="n">
        <f aca="true">NORMINV(RAND(),$E$8,$E$13)</f>
        <v>2.65807643934199</v>
      </c>
      <c r="L111" s="0" t="n">
        <f aca="true">NORMINV(RAND(),$B$9,$B$14)</f>
        <v>45.7237503722079</v>
      </c>
      <c r="M111" s="0" t="n">
        <f aca="true">NORMINV(RAND(),$C$9,$C$14)</f>
        <v>61.083679269344</v>
      </c>
      <c r="N111" s="0" t="n">
        <f aca="true">NORMINV(RAND(),$D$9,$D$14)</f>
        <v>43.2231611430089</v>
      </c>
      <c r="O111" s="0" t="n">
        <f aca="true">NORMINV(RAND(),$E$9,$E$14)</f>
        <v>27.1644969481002</v>
      </c>
      <c r="P111" s="0" t="n">
        <f aca="true">NORMINV(RAND(),$B$10,$B$15)</f>
        <v>23.857518465916</v>
      </c>
      <c r="Q111" s="0" t="n">
        <f aca="true">NORMINV(RAND(),$C$10,$C$15)</f>
        <v>31.8635405993405</v>
      </c>
      <c r="R111" s="0" t="n">
        <f aca="true">NORMINV(RAND(),$D$10,$D$15)</f>
        <v>9.99316854279431</v>
      </c>
      <c r="S111" s="0" t="n">
        <f aca="true">NORMINV(RAND(),$E$10,$E$15)</f>
        <v>3.82518515106263</v>
      </c>
      <c r="T111" s="0" t="n">
        <f aca="false">MEDIAN(INDEX(Avaliadores!$B$17:$B$22,$B111),INDEX(Avaliadores!$B$17:$B$22,$C111),INDEX(Avaliadores!$B$17:$B$22,$D111),INDEX(Avaliadores!$B$17:$B$22,$E111),INDEX(Avaliadores!$B$17:$B$22,$F111),INDEX(Avaliadores!$B$17:$B$22,$G111))</f>
        <v>2.41666666666667</v>
      </c>
      <c r="U111" s="0" t="n">
        <f aca="false">MEDIAN(INDEX(Avaliadores!$C$17:$C$22,$B111),INDEX(Avaliadores!$C$17:$C$22,$C111),INDEX(Avaliadores!$C$17:$C$22,$D111),INDEX(Avaliadores!$C$17:$C$22,$E111),INDEX(Avaliadores!$C$17:$C$22,$F111),INDEX(Avaliadores!$C$17:$C$22,$G111))</f>
        <v>4.79166666666667</v>
      </c>
      <c r="V111" s="0" t="n">
        <f aca="false">MEDIAN(INDEX(Avaliadores!$D$17:$D$22,$B111),INDEX(Avaliadores!$D$17:$D$22,$C111),INDEX(Avaliadores!$D$17:$D$22,$D111),INDEX(Avaliadores!$D$17:$D$22,$E111),INDEX(Avaliadores!$D$17:$D$22,$F111),INDEX(Avaliadores!$D$17:$D$22,$G111))</f>
        <v>5.91666666666667</v>
      </c>
      <c r="W111" s="0" t="n">
        <f aca="false">MEDIAN(INDEX(Avaliadores!$E$17:$E$22,$B111),INDEX(Avaliadores!$E$17:$E$22,$C111),INDEX(Avaliadores!$E$17:$E$22,$D111),INDEX(Avaliadores!$E$17:$E$22,$E111),INDEX(Avaliadores!$E$17:$E$22,$F111),INDEX(Avaliadores!$E$17:$E$22,$G111))</f>
        <v>6.04166666666667</v>
      </c>
      <c r="X111" s="0" t="n">
        <f aca="false">MEDIAN(INDEX(Avaliadores!$F$17:$F$22,$B111),INDEX(Avaliadores!$F$17:$F$22,$C111),INDEX(Avaliadores!$F$17:$F$22,$D111),INDEX(Avaliadores!$F$17:$F$22,$E111),INDEX(Avaliadores!$F$17:$F$22,$F111),INDEX(Avaliadores!$F$17:$F$22,$G111))</f>
        <v>2.41666666666667</v>
      </c>
      <c r="Y111" s="0" t="n">
        <f aca="false">MEDIAN(INDEX(Avaliadores!$G$17:$G$22,$B111),INDEX(Avaliadores!$G$17:$G$22,$C111),INDEX(Avaliadores!$G$17:$G$22,$D111),INDEX(Avaliadores!$G$17:$G$22,$E111),INDEX(Avaliadores!$G$17:$G$22,$F111),INDEX(Avaliadores!$G$17:$G$22,$G111))</f>
        <v>5.41666666666667</v>
      </c>
      <c r="Z111" s="0" t="n">
        <f aca="false">MEDIAN(INDEX(Avaliadores!$H$17:$H$22,$B111),INDEX(Avaliadores!$H$17:$H$22,$C111),INDEX(Avaliadores!$H$17:$H$22,$D111),INDEX(Avaliadores!$H$17:$H$22,$E111),INDEX(Avaliadores!$H$17:$H$22,$F111),INDEX(Avaliadores!$H$17:$H$22,$G111))</f>
        <v>4.04166666666667</v>
      </c>
      <c r="AA111" s="0" t="n">
        <f aca="false">MEDIAN(INDEX(Avaliadores!$I$17:$I$22,$B111),INDEX(Avaliadores!$I$17:$I$22,$C111),INDEX(Avaliadores!$I$17:$I$22,$D111),INDEX(Avaliadores!$I$17:$I$22,$E111),INDEX(Avaliadores!$I$17:$I$22,$F111),INDEX(Avaliadores!$I$17:$I$22,$G111))</f>
        <v>6.91666666666667</v>
      </c>
      <c r="AB111" s="0" t="n">
        <f aca="false">IF(MAX(H111:K111)=MIN(H111:K111),0,IF($B$17="custo",(MAX(H111:K111)-H111)/(MAX(H111:K111)-MIN(H111:K111)),(H111-MIN(H111:K111))/(MAX(H111:K111)-MIN(H111:K111))))</f>
        <v>0.293596322680496</v>
      </c>
      <c r="AC111" s="0" t="n">
        <f aca="false">IF(MAX(H111:K111)=MIN(H111:K111),0,IF($B$17="custo",(MAX(H111:K111)-I111)/(MAX(H111:K111)-MIN(H111:K111)),(I111-MIN(H111:K111))/(MAX(H111:K111)-MIN(H111:K111))))</f>
        <v>0</v>
      </c>
      <c r="AD111" s="0" t="n">
        <f aca="false">IF(MAX(H111:K111)=MIN(H111:K111),0,IF($B$17="custo",(MAX(H111:K111)-J111)/(MAX(H111:K111)-MIN(H111:K111)),(J111-MIN(H111:K111))/(MAX(H111:K111)-MIN(H111:K111))))</f>
        <v>0.788344108027201</v>
      </c>
      <c r="AE111" s="0" t="n">
        <f aca="false">IF(MAX(H111:K111)=MIN(H111:K111),0,IF($B$17="custo",(MAX(H111:K111)-K111)/(MAX(H111:K111)-MIN(H111:K111)),(K111-MIN(H111:K111))/(MAX(H111:K111)-MIN(H111:K111))))</f>
        <v>1</v>
      </c>
      <c r="AF111" s="0" t="n">
        <f aca="false">IF(MAX(L111:O111)=MIN(L111:O111),0,IF($C$17="custo",(MAX(L111:O111)-L111)/(MAX(L111:O111)-MIN(L111:O111)),(L111-MIN(L111:O111))/(MAX(L111:O111)-MIN(L111:O111))))</f>
        <v>0.54716099133333</v>
      </c>
      <c r="AG111" s="0" t="n">
        <f aca="false">IF(MAX(L111:O111)=MIN(L111:O111),0,IF($C$17="custo",(MAX(L111:O111)-M111)/(MAX(L111:O111)-MIN(L111:O111)),(M111-MIN(L111:O111))/(MAX(L111:O111)-MIN(L111:O111))))</f>
        <v>1</v>
      </c>
      <c r="AH111" s="0" t="n">
        <f aca="false">IF(MAX(L111:O111)=MIN(L111:O111),0,IF($C$17="custo",(MAX(L111:O111)-N111)/(MAX(L111:O111)-MIN(L111:O111)),(N111-MIN(L111:O111))/(MAX(L111:O111)-MIN(L111:O111))))</f>
        <v>0.473439012851766</v>
      </c>
      <c r="AI111" s="0" t="n">
        <f aca="false">IF(MAX(L111:O111)=MIN(L111:O111),0,IF($C$17="custo",(MAX(L111:O111)-O111)/(MAX(L111:O111)-MIN(L111:O111)),(O111-MIN(L111:O111))/(MAX(L111:O111)-MIN(L111:O111))))</f>
        <v>0</v>
      </c>
      <c r="AJ111" s="0" t="n">
        <f aca="false">IF(MAX(P111:S111)=MIN(P111:S111),0,IF($D$17="custo",(MAX(P111:S111)-P111)/(MAX(P111:S111)-MIN(P111:S111)),(P111-MIN(P111:S111))/(MAX(P111:S111)-MIN(P111:S111))))</f>
        <v>0.285538220962821</v>
      </c>
      <c r="AK111" s="0" t="n">
        <f aca="false">IF(MAX(P111:S111)=MIN(P111:S111),0,IF($D$17="custo",(MAX(P111:S111)-Q111)/(MAX(P111:S111)-MIN(P111:S111)),(Q111-MIN(P111:S111))/(MAX(P111:S111)-MIN(P111:S111))))</f>
        <v>0</v>
      </c>
      <c r="AL111" s="0" t="n">
        <f aca="false">IF(MAX(P111:S111)=MIN(P111:S111),0,IF($D$17="custo",(MAX(P111:S111)-R111)/(MAX(P111:S111)-MIN(P111:S111)),(R111-MIN(P111:S111))/(MAX(P111:S111)-MIN(P111:S111))))</f>
        <v>0.780016220883222</v>
      </c>
      <c r="AM111" s="0" t="n">
        <f aca="false">IF(MAX(P111:S111)=MIN(P111:S111),0,IF($D$17="custo",(MAX(P111:S111)-S111)/(MAX(P111:S111)-MIN(P111:S111)),(S111-MIN(P111:S111))/(MAX(P111:S111)-MIN(P111:S111))))</f>
        <v>1</v>
      </c>
      <c r="AN111" s="0" t="n">
        <f aca="false">IF(MAX(T111:W111)=MIN(T111:W111),0,IF($E$17="custo",(MAX(T111:W111)-T111)/(MAX(T111:W111)-MIN(T111:W111)),(T111-MIN(T111:W111))/(MAX(T111:W111)-MIN(T111:W111))))</f>
        <v>0</v>
      </c>
      <c r="AO111" s="0" t="n">
        <f aca="false">IF(MAX(T111:W111)=MIN(T111:W111),0,IF($E$17="custo",(MAX(T111:W111)-U111)/(MAX(T111:W111)-MIN(T111:W111)),(U111-MIN(T111:W111))/(MAX(T111:W111)-MIN(T111:W111))))</f>
        <v>0.655172413793103</v>
      </c>
      <c r="AP111" s="0" t="n">
        <f aca="false">IF(MAX(T111:W111)=MIN(T111:W111),0,IF($E$17="custo",(MAX(T111:W111)-V111)/(MAX(T111:W111)-MIN(T111:W111)),(V111-MIN(T111:W111))/(MAX(T111:W111)-MIN(T111:W111))))</f>
        <v>0.96551724137931</v>
      </c>
      <c r="AQ111" s="0" t="n">
        <f aca="false">IF(MAX(T111:W111)=MIN(T111:W111),0,IF($E$17="custo",(MAX(T111:W111)-W111)/(MAX(T111:W111)-MIN(T111:W111)),(W111-MIN(T111:W111))/(MAX(T111:W111)-MIN(T111:W111))))</f>
        <v>1</v>
      </c>
      <c r="AR111" s="0" t="n">
        <f aca="false">IF(MAX(X111:AA111)=MIN(X111:AA111),0,IF($F$17="custo",(MAX(X111:AA111)-X111)/(MAX(X111:AA111)-MIN(X111:AA111)),(X111-MIN(X111:AA111))/(MAX(X111:AA111)-MIN(X111:AA111))))</f>
        <v>0</v>
      </c>
      <c r="AS111" s="0" t="n">
        <f aca="false">IF(MAX(X111:AA111)=MIN(X111:AA111),0,IF($F$17="custo",(MAX(X111:AA111)-Y111)/(MAX(X111:AA111)-MIN(X111:AA111)),(Y111-MIN(X111:AA111))/(MAX(X111:AA111)-MIN(X111:AA111))))</f>
        <v>0.666666666666667</v>
      </c>
      <c r="AT111" s="0" t="n">
        <f aca="false">IF(MAX(X111:AA111)=MIN(X111:AA111),0,IF($F$17="custo",(MAX(X111:AA111)-Z111)/(MAX(X111:AA111)-MIN(X111:AA111)),(Z111-MIN(X111:AA111))/(MAX(X111:AA111)-MIN(X111:AA111))))</f>
        <v>0.361111111111111</v>
      </c>
      <c r="AU111" s="0" t="n">
        <f aca="false">IF(MAX(X111:AA111)=MIN(X111:AA111),0,IF($F$17="custo",(MAX(X111:AA111)-AA111)/(MAX(X111:AA111)-MIN(X111:AA111)),(AA111-MIN(X111:AA111))/(MAX(X111:AA111)-MIN(X111:AA111))))</f>
        <v>1</v>
      </c>
      <c r="AV111" s="0" t="n">
        <f aca="false">STDEVP(AB111:AE111)</f>
        <v>0.394989317608361</v>
      </c>
      <c r="AW111" s="0" t="n">
        <f aca="false">STDEVP(AF111:AI111)</f>
        <v>0.354550262691598</v>
      </c>
      <c r="AX111" s="0" t="n">
        <f aca="false">STDEVP(AJ111:AM111)</f>
        <v>0.394755808194787</v>
      </c>
      <c r="AY111" s="0" t="n">
        <f aca="false">STDEVP(AN111:AQ111)</f>
        <v>0.401394714718028</v>
      </c>
      <c r="AZ111" s="0" t="n">
        <f aca="false">STDEVP(AR111:AU111)</f>
        <v>0.369754986443726</v>
      </c>
      <c r="BA111" s="0" t="n">
        <f aca="false">AV111*((1-IFERROR(CORREL(AB111:AE111,AF111:AI111),0))+(1-IFERROR(CORREL(AB111:AE111,AJ111:AM111),0))+(1-IFERROR(CORREL(AB111:AE111,AN111:AQ111),0))+(1-IFERROR(CORREL(AB111:AE111,AR111:AU111),0)))</f>
        <v>1.14776391524446</v>
      </c>
      <c r="BB111" s="0" t="n">
        <f aca="false">AW111*((1-IFERROR(CORREL(AF111:AI111,AB111:AE111),0))+(1-IFERROR(CORREL(AF111:AI111,AJ111:AM111),0))+(1-IFERROR(CORREL(AF111:AI111,AN111:AQ111),0))+(1-IFERROR(CORREL(AF111:AI111,AR111:AU111),0)))</f>
        <v>2.33191745433898</v>
      </c>
      <c r="BC111" s="0" t="n">
        <f aca="false">AX111*((1-IFERROR(CORREL(AJ111:AM111,AB111:AE111),0))+(1-IFERROR(CORREL(AJ111:AM111,AF111:AI111),0))+(1-IFERROR(CORREL(AJ111:AM111,AN111:AQ111),0))+(1-IFERROR(CORREL(AJ111:AM111,AR111:AU111),0)))</f>
        <v>1.14185427600171</v>
      </c>
      <c r="BD111" s="0" t="n">
        <f aca="false">AY111*((1-IFERROR(CORREL(AN111:AQ111,AB111:AE111),0))+(1-IFERROR(CORREL(AN111:AQ111,AF111:AI111),0))+(1-IFERROR(CORREL(AN111:AQ111,AJ111:AM111),0))+(1-IFERROR(CORREL(AN111:AQ111,AR111:AU111),0)))</f>
        <v>0.941267040785079</v>
      </c>
      <c r="BE111" s="0" t="n">
        <f aca="false">AZ111*((1-IFERROR(CORREL(AR111:AU111,AB111:AE111),0))+(1-IFERROR(CORREL(AR111:AU111,AF111:AI111),0))+(1-IFERROR(CORREL(AR111:AU111,AJ111:AM111),0))+(1-IFERROR(CORREL(AR111:AU111,AN111:AQ111),0)))</f>
        <v>1.03245645455011</v>
      </c>
      <c r="BF111" s="0" t="n">
        <f aca="false">IF(SUM(BA111:BE111)&gt;0,BA111/SUM(BA111:BE111),1/5)</f>
        <v>0.174028630372255</v>
      </c>
      <c r="BG111" s="0" t="n">
        <f aca="false">IF(SUM(BA111:BE111)&gt;0,BB111/SUM(BA111:BE111),1/5)</f>
        <v>0.353574803432754</v>
      </c>
      <c r="BH111" s="0" t="n">
        <f aca="false">IF(SUM(BA111:BE111)&gt;0,BC111/SUM(BA111:BE111),1/5)</f>
        <v>0.17313258684819</v>
      </c>
      <c r="BI111" s="0" t="n">
        <f aca="false">IF(SUM(BA111:BE111)&gt;0,BD111/SUM(BA111:BE111),1/5)</f>
        <v>0.142718734878055</v>
      </c>
      <c r="BJ111" s="0" t="n">
        <f aca="false">IF(SUM(BA111:BE111)&gt;0,BE111/SUM(BA111:BE111),1/5)</f>
        <v>0.156545244468747</v>
      </c>
      <c r="BK111" s="0" t="n">
        <f aca="false">BF111*AB111+BG111*AF111+BH111*AJ111+BI111*AN111+BJ111*AR111</f>
        <v>0.293992476714493</v>
      </c>
      <c r="BL111" s="0" t="n">
        <f aca="false">BF111*AC111+BG111*AG111+BH111*AK111+BI111*AO111+BJ111*AS111</f>
        <v>0.551443677768804</v>
      </c>
      <c r="BM111" s="0" t="n">
        <f aca="false">BF111*AD111+BG111*AH111+BH111*AL111+BI111*AP111+BJ111*AT111</f>
        <v>0.633964403755406</v>
      </c>
      <c r="BN111" s="0" t="n">
        <f aca="false">BF111*AE111+BG111*AI111+BH111*AM111+BI111*AQ111+BJ111*AU111</f>
        <v>0.646425196567247</v>
      </c>
      <c r="BO111" s="0" t="n">
        <f aca="false">RANK(BK111,$BK111:$BN111)</f>
        <v>4</v>
      </c>
      <c r="BP111" s="0" t="n">
        <f aca="false">RANK(BL111,$BK111:$BN111)</f>
        <v>3</v>
      </c>
      <c r="BQ111" s="0" t="n">
        <f aca="false">RANK(BM111,$BK111:$BN111)</f>
        <v>2</v>
      </c>
      <c r="BR111" s="0" t="n">
        <f aca="false">RANK(BN111,$BK111:$BN111)</f>
        <v>1</v>
      </c>
    </row>
    <row r="112" customFormat="false" ht="15" hidden="false" customHeight="false" outlineLevel="0" collapsed="false">
      <c r="A112" s="0" t="n">
        <v>89</v>
      </c>
      <c r="B112" s="0" t="n">
        <f aca="false">RANDBETWEEN(1,$B$5)</f>
        <v>4</v>
      </c>
      <c r="C112" s="0" t="n">
        <f aca="false">RANDBETWEEN(1,$B$5)</f>
        <v>4</v>
      </c>
      <c r="D112" s="0" t="n">
        <f aca="false">RANDBETWEEN(1,$B$5)</f>
        <v>3</v>
      </c>
      <c r="E112" s="0" t="n">
        <f aca="false">RANDBETWEEN(1,$B$5)</f>
        <v>6</v>
      </c>
      <c r="F112" s="0" t="n">
        <f aca="false">RANDBETWEEN(1,$B$5)</f>
        <v>3</v>
      </c>
      <c r="G112" s="0" t="n">
        <f aca="false">RANDBETWEEN(1,$B$5)</f>
        <v>3</v>
      </c>
      <c r="H112" s="0" t="n">
        <f aca="true">NORMINV(RAND(),$B$8,$B$13)</f>
        <v>48.3913324947725</v>
      </c>
      <c r="I112" s="0" t="n">
        <f aca="true">NORMINV(RAND(),$C$8,$C$13)</f>
        <v>55.1318073385641</v>
      </c>
      <c r="J112" s="0" t="n">
        <f aca="true">NORMINV(RAND(),$D$8,$D$13)</f>
        <v>14.3238431418164</v>
      </c>
      <c r="K112" s="0" t="n">
        <f aca="true">NORMINV(RAND(),$E$8,$E$13)</f>
        <v>3.07937329600583</v>
      </c>
      <c r="L112" s="0" t="n">
        <f aca="true">NORMINV(RAND(),$B$9,$B$14)</f>
        <v>51.5201413589668</v>
      </c>
      <c r="M112" s="0" t="n">
        <f aca="true">NORMINV(RAND(),$C$9,$C$14)</f>
        <v>64.6609231255108</v>
      </c>
      <c r="N112" s="0" t="n">
        <f aca="true">NORMINV(RAND(),$D$9,$D$14)</f>
        <v>39.4885182321713</v>
      </c>
      <c r="O112" s="0" t="n">
        <f aca="true">NORMINV(RAND(),$E$9,$E$14)</f>
        <v>22.9839974053124</v>
      </c>
      <c r="P112" s="0" t="n">
        <f aca="true">NORMINV(RAND(),$B$10,$B$15)</f>
        <v>21.9086233500296</v>
      </c>
      <c r="Q112" s="0" t="n">
        <f aca="true">NORMINV(RAND(),$C$10,$C$15)</f>
        <v>30.0910079420346</v>
      </c>
      <c r="R112" s="0" t="n">
        <f aca="true">NORMINV(RAND(),$D$10,$D$15)</f>
        <v>9.95302560132356</v>
      </c>
      <c r="S112" s="0" t="n">
        <f aca="true">NORMINV(RAND(),$E$10,$E$15)</f>
        <v>4.21283111551277</v>
      </c>
      <c r="T112" s="0" t="n">
        <f aca="false">MEDIAN(INDEX(Avaliadores!$B$17:$B$22,$B112),INDEX(Avaliadores!$B$17:$B$22,$C112),INDEX(Avaliadores!$B$17:$B$22,$D112),INDEX(Avaliadores!$B$17:$B$22,$E112),INDEX(Avaliadores!$B$17:$B$22,$F112),INDEX(Avaliadores!$B$17:$B$22,$G112))</f>
        <v>2.79166666666667</v>
      </c>
      <c r="U112" s="0" t="n">
        <f aca="false">MEDIAN(INDEX(Avaliadores!$C$17:$C$22,$B112),INDEX(Avaliadores!$C$17:$C$22,$C112),INDEX(Avaliadores!$C$17:$C$22,$D112),INDEX(Avaliadores!$C$17:$C$22,$E112),INDEX(Avaliadores!$C$17:$C$22,$F112),INDEX(Avaliadores!$C$17:$C$22,$G112))</f>
        <v>5.16666666666667</v>
      </c>
      <c r="V112" s="0" t="n">
        <f aca="false">MEDIAN(INDEX(Avaliadores!$D$17:$D$22,$B112),INDEX(Avaliadores!$D$17:$D$22,$C112),INDEX(Avaliadores!$D$17:$D$22,$D112),INDEX(Avaliadores!$D$17:$D$22,$E112),INDEX(Avaliadores!$D$17:$D$22,$F112),INDEX(Avaliadores!$D$17:$D$22,$G112))</f>
        <v>5.66666666666667</v>
      </c>
      <c r="W112" s="0" t="n">
        <f aca="false">MEDIAN(INDEX(Avaliadores!$E$17:$E$22,$B112),INDEX(Avaliadores!$E$17:$E$22,$C112),INDEX(Avaliadores!$E$17:$E$22,$D112),INDEX(Avaliadores!$E$17:$E$22,$E112),INDEX(Avaliadores!$E$17:$E$22,$F112),INDEX(Avaliadores!$E$17:$E$22,$G112))</f>
        <v>5.91666666666667</v>
      </c>
      <c r="X112" s="0" t="n">
        <f aca="false">MEDIAN(INDEX(Avaliadores!$F$17:$F$22,$B112),INDEX(Avaliadores!$F$17:$F$22,$C112),INDEX(Avaliadores!$F$17:$F$22,$D112),INDEX(Avaliadores!$F$17:$F$22,$E112),INDEX(Avaliadores!$F$17:$F$22,$F112),INDEX(Avaliadores!$F$17:$F$22,$G112))</f>
        <v>2.91666666666667</v>
      </c>
      <c r="Y112" s="0" t="n">
        <f aca="false">MEDIAN(INDEX(Avaliadores!$G$17:$G$22,$B112),INDEX(Avaliadores!$G$17:$G$22,$C112),INDEX(Avaliadores!$G$17:$G$22,$D112),INDEX(Avaliadores!$G$17:$G$22,$E112),INDEX(Avaliadores!$G$17:$G$22,$F112),INDEX(Avaliadores!$G$17:$G$22,$G112))</f>
        <v>5.41666666666667</v>
      </c>
      <c r="Z112" s="0" t="n">
        <f aca="false">MEDIAN(INDEX(Avaliadores!$H$17:$H$22,$B112),INDEX(Avaliadores!$H$17:$H$22,$C112),INDEX(Avaliadores!$H$17:$H$22,$D112),INDEX(Avaliadores!$H$17:$H$22,$E112),INDEX(Avaliadores!$H$17:$H$22,$F112),INDEX(Avaliadores!$H$17:$H$22,$G112))</f>
        <v>3.79166666666667</v>
      </c>
      <c r="AA112" s="0" t="n">
        <f aca="false">MEDIAN(INDEX(Avaliadores!$I$17:$I$22,$B112),INDEX(Avaliadores!$I$17:$I$22,$C112),INDEX(Avaliadores!$I$17:$I$22,$D112),INDEX(Avaliadores!$I$17:$I$22,$E112),INDEX(Avaliadores!$I$17:$I$22,$F112),INDEX(Avaliadores!$I$17:$I$22,$G112))</f>
        <v>6.79166666666667</v>
      </c>
      <c r="AB112" s="0" t="n">
        <f aca="false">IF(MAX(H112:K112)=MIN(H112:K112),0,IF($B$17="custo",(MAX(H112:K112)-H112)/(MAX(H112:K112)-MIN(H112:K112)),(H112-MIN(H112:K112))/(MAX(H112:K112)-MIN(H112:K112))))</f>
        <v>0.129493941403019</v>
      </c>
      <c r="AC112" s="0" t="n">
        <f aca="false">IF(MAX(H112:K112)=MIN(H112:K112),0,IF($B$17="custo",(MAX(H112:K112)-I112)/(MAX(H112:K112)-MIN(H112:K112)),(I112-MIN(H112:K112))/(MAX(H112:K112)-MIN(H112:K112))))</f>
        <v>0</v>
      </c>
      <c r="AD112" s="0" t="n">
        <f aca="false">IF(MAX(H112:K112)=MIN(H112:K112),0,IF($B$17="custo",(MAX(H112:K112)-J112)/(MAX(H112:K112)-MIN(H112:K112)),(J112-MIN(H112:K112))/(MAX(H112:K112)-MIN(H112:K112))))</f>
        <v>0.783978020381966</v>
      </c>
      <c r="AE112" s="0" t="n">
        <f aca="false">IF(MAX(H112:K112)=MIN(H112:K112),0,IF($B$17="custo",(MAX(H112:K112)-K112)/(MAX(H112:K112)-MIN(H112:K112)),(K112-MIN(H112:K112))/(MAX(H112:K112)-MIN(H112:K112))))</f>
        <v>1</v>
      </c>
      <c r="AF112" s="0" t="n">
        <f aca="false">IF(MAX(L112:O112)=MIN(L112:O112),0,IF($C$17="custo",(MAX(L112:O112)-L112)/(MAX(L112:O112)-MIN(L112:O112)),(L112-MIN(L112:O112))/(MAX(L112:O112)-MIN(L112:O112))))</f>
        <v>0.684698870191007</v>
      </c>
      <c r="AG112" s="0" t="n">
        <f aca="false">IF(MAX(L112:O112)=MIN(L112:O112),0,IF($C$17="custo",(MAX(L112:O112)-M112)/(MAX(L112:O112)-MIN(L112:O112)),(M112-MIN(L112:O112))/(MAX(L112:O112)-MIN(L112:O112))))</f>
        <v>1</v>
      </c>
      <c r="AH112" s="0" t="n">
        <f aca="false">IF(MAX(L112:O112)=MIN(L112:O112),0,IF($C$17="custo",(MAX(L112:O112)-N112)/(MAX(L112:O112)-MIN(L112:O112)),(N112-MIN(L112:O112))/(MAX(L112:O112)-MIN(L112:O112))))</f>
        <v>0.396010995092665</v>
      </c>
      <c r="AI112" s="0" t="n">
        <f aca="false">IF(MAX(L112:O112)=MIN(L112:O112),0,IF($C$17="custo",(MAX(L112:O112)-O112)/(MAX(L112:O112)-MIN(L112:O112)),(O112-MIN(L112:O112))/(MAX(L112:O112)-MIN(L112:O112))))</f>
        <v>0</v>
      </c>
      <c r="AJ112" s="0" t="n">
        <f aca="false">IF(MAX(P112:S112)=MIN(P112:S112),0,IF($D$17="custo",(MAX(P112:S112)-P112)/(MAX(P112:S112)-MIN(P112:S112)),(P112-MIN(P112:S112))/(MAX(P112:S112)-MIN(P112:S112))))</f>
        <v>0.316188603503905</v>
      </c>
      <c r="AK112" s="0" t="n">
        <f aca="false">IF(MAX(P112:S112)=MIN(P112:S112),0,IF($D$17="custo",(MAX(P112:S112)-Q112)/(MAX(P112:S112)-MIN(P112:S112)),(Q112-MIN(P112:S112))/(MAX(P112:S112)-MIN(P112:S112))))</f>
        <v>0</v>
      </c>
      <c r="AL112" s="0" t="n">
        <f aca="false">IF(MAX(P112:S112)=MIN(P112:S112),0,IF($D$17="custo",(MAX(P112:S112)-R112)/(MAX(P112:S112)-MIN(P112:S112)),(R112-MIN(P112:S112))/(MAX(P112:S112)-MIN(P112:S112))))</f>
        <v>0.77818396851173</v>
      </c>
      <c r="AM112" s="0" t="n">
        <f aca="false">IF(MAX(P112:S112)=MIN(P112:S112),0,IF($D$17="custo",(MAX(P112:S112)-S112)/(MAX(P112:S112)-MIN(P112:S112)),(S112-MIN(P112:S112))/(MAX(P112:S112)-MIN(P112:S112))))</f>
        <v>1</v>
      </c>
      <c r="AN112" s="0" t="n">
        <f aca="false">IF(MAX(T112:W112)=MIN(T112:W112),0,IF($E$17="custo",(MAX(T112:W112)-T112)/(MAX(T112:W112)-MIN(T112:W112)),(T112-MIN(T112:W112))/(MAX(T112:W112)-MIN(T112:W112))))</f>
        <v>0</v>
      </c>
      <c r="AO112" s="0" t="n">
        <f aca="false">IF(MAX(T112:W112)=MIN(T112:W112),0,IF($E$17="custo",(MAX(T112:W112)-U112)/(MAX(T112:W112)-MIN(T112:W112)),(U112-MIN(T112:W112))/(MAX(T112:W112)-MIN(T112:W112))))</f>
        <v>0.76</v>
      </c>
      <c r="AP112" s="0" t="n">
        <f aca="false">IF(MAX(T112:W112)=MIN(T112:W112),0,IF($E$17="custo",(MAX(T112:W112)-V112)/(MAX(T112:W112)-MIN(T112:W112)),(V112-MIN(T112:W112))/(MAX(T112:W112)-MIN(T112:W112))))</f>
        <v>0.92</v>
      </c>
      <c r="AQ112" s="0" t="n">
        <f aca="false">IF(MAX(T112:W112)=MIN(T112:W112),0,IF($E$17="custo",(MAX(T112:W112)-W112)/(MAX(T112:W112)-MIN(T112:W112)),(W112-MIN(T112:W112))/(MAX(T112:W112)-MIN(T112:W112))))</f>
        <v>1</v>
      </c>
      <c r="AR112" s="0" t="n">
        <f aca="false">IF(MAX(X112:AA112)=MIN(X112:AA112),0,IF($F$17="custo",(MAX(X112:AA112)-X112)/(MAX(X112:AA112)-MIN(X112:AA112)),(X112-MIN(X112:AA112))/(MAX(X112:AA112)-MIN(X112:AA112))))</f>
        <v>0</v>
      </c>
      <c r="AS112" s="0" t="n">
        <f aca="false">IF(MAX(X112:AA112)=MIN(X112:AA112),0,IF($F$17="custo",(MAX(X112:AA112)-Y112)/(MAX(X112:AA112)-MIN(X112:AA112)),(Y112-MIN(X112:AA112))/(MAX(X112:AA112)-MIN(X112:AA112))))</f>
        <v>0.645161290322581</v>
      </c>
      <c r="AT112" s="0" t="n">
        <f aca="false">IF(MAX(X112:AA112)=MIN(X112:AA112),0,IF($F$17="custo",(MAX(X112:AA112)-Z112)/(MAX(X112:AA112)-MIN(X112:AA112)),(Z112-MIN(X112:AA112))/(MAX(X112:AA112)-MIN(X112:AA112))))</f>
        <v>0.225806451612903</v>
      </c>
      <c r="AU112" s="0" t="n">
        <f aca="false">IF(MAX(X112:AA112)=MIN(X112:AA112),0,IF($F$17="custo",(MAX(X112:AA112)-AA112)/(MAX(X112:AA112)-MIN(X112:AA112)),(AA112-MIN(X112:AA112))/(MAX(X112:AA112)-MIN(X112:AA112))))</f>
        <v>1</v>
      </c>
      <c r="AV112" s="0" t="n">
        <f aca="false">STDEVP(AB112:AE112)</f>
        <v>0.42309764835313</v>
      </c>
      <c r="AW112" s="0" t="n">
        <f aca="false">STDEVP(AF112:AI112)</f>
        <v>0.368544049335668</v>
      </c>
      <c r="AX112" s="0" t="n">
        <f aca="false">STDEVP(AJ112:AM112)</f>
        <v>0.390175090258069</v>
      </c>
      <c r="AY112" s="0" t="n">
        <f aca="false">STDEVP(AN112:AQ112)</f>
        <v>0.396358423652128</v>
      </c>
      <c r="AZ112" s="0" t="n">
        <f aca="false">STDEVP(AR112:AU112)</f>
        <v>0.384737433608921</v>
      </c>
      <c r="BA112" s="0" t="n">
        <f aca="false">AV112*((1-IFERROR(CORREL(AB112:AE112,AF112:AI112),0))+(1-IFERROR(CORREL(AB112:AE112,AJ112:AM112),0))+(1-IFERROR(CORREL(AB112:AE112,AN112:AQ112),0))+(1-IFERROR(CORREL(AB112:AE112,AR112:AU112),0)))</f>
        <v>1.22060518362384</v>
      </c>
      <c r="BB112" s="0" t="n">
        <f aca="false">AW112*((1-IFERROR(CORREL(AF112:AI112,AB112:AE112),0))+(1-IFERROR(CORREL(AF112:AI112,AJ112:AM112),0))+(1-IFERROR(CORREL(AF112:AI112,AN112:AQ112),0))+(1-IFERROR(CORREL(AF112:AI112,AR112:AU112),0)))</f>
        <v>2.51356067500029</v>
      </c>
      <c r="BC112" s="0" t="n">
        <f aca="false">AX112*((1-IFERROR(CORREL(AJ112:AM112,AB112:AE112),0))+(1-IFERROR(CORREL(AJ112:AM112,AF112:AI112),0))+(1-IFERROR(CORREL(AJ112:AM112,AN112:AQ112),0))+(1-IFERROR(CORREL(AJ112:AM112,AR112:AU112),0)))</f>
        <v>1.23559886158226</v>
      </c>
      <c r="BD112" s="0" t="n">
        <f aca="false">AY112*((1-IFERROR(CORREL(AN112:AQ112,AB112:AE112),0))+(1-IFERROR(CORREL(AN112:AQ112,AF112:AI112),0))+(1-IFERROR(CORREL(AN112:AQ112,AJ112:AM112),0))+(1-IFERROR(CORREL(AN112:AQ112,AR112:AU112),0)))</f>
        <v>1.01967744556717</v>
      </c>
      <c r="BE112" s="0" t="n">
        <f aca="false">AZ112*((1-IFERROR(CORREL(AR112:AU112,AB112:AE112),0))+(1-IFERROR(CORREL(AR112:AU112,AF112:AI112),0))+(1-IFERROR(CORREL(AR112:AU112,AJ112:AM112),0))+(1-IFERROR(CORREL(AR112:AU112,AN112:AQ112),0)))</f>
        <v>1.12818103995481</v>
      </c>
      <c r="BF112" s="0" t="n">
        <f aca="false">IF(SUM(BA112:BE112)&gt;0,BA112/SUM(BA112:BE112),1/5)</f>
        <v>0.171490559185752</v>
      </c>
      <c r="BG112" s="0" t="n">
        <f aca="false">IF(SUM(BA112:BE112)&gt;0,BB112/SUM(BA112:BE112),1/5)</f>
        <v>0.353146071707946</v>
      </c>
      <c r="BH112" s="0" t="n">
        <f aca="false">IF(SUM(BA112:BE112)&gt;0,BC112/SUM(BA112:BE112),1/5)</f>
        <v>0.173597116041185</v>
      </c>
      <c r="BI112" s="0" t="n">
        <f aca="false">IF(SUM(BA112:BE112)&gt;0,BD112/SUM(BA112:BE112),1/5)</f>
        <v>0.143260947663894</v>
      </c>
      <c r="BJ112" s="0" t="n">
        <f aca="false">IF(SUM(BA112:BE112)&gt;0,BE112/SUM(BA112:BE112),1/5)</f>
        <v>0.158505305401224</v>
      </c>
      <c r="BK112" s="0" t="n">
        <f aca="false">BF112*AB112+BG112*AF112+BH112*AJ112+BI112*AN112+BJ112*AR112</f>
        <v>0.318895134426561</v>
      </c>
      <c r="BL112" s="0" t="n">
        <f aca="false">BF112*AC112+BG112*AG112+BH112*AK112+BI112*AO112+BJ112*AS112</f>
        <v>0.564285879288133</v>
      </c>
      <c r="BM112" s="0" t="n">
        <f aca="false">BF112*AD112+BG112*AH112+BH112*AL112+BI112*AP112+BJ112*AT112</f>
        <v>0.576976641483144</v>
      </c>
      <c r="BN112" s="0" t="n">
        <f aca="false">BF112*AE112+BG112*AI112+BH112*AM112+BI112*AQ112+BJ112*AU112</f>
        <v>0.646853928292055</v>
      </c>
      <c r="BO112" s="0" t="n">
        <f aca="false">RANK(BK112,$BK112:$BN112)</f>
        <v>4</v>
      </c>
      <c r="BP112" s="0" t="n">
        <f aca="false">RANK(BL112,$BK112:$BN112)</f>
        <v>3</v>
      </c>
      <c r="BQ112" s="0" t="n">
        <f aca="false">RANK(BM112,$BK112:$BN112)</f>
        <v>2</v>
      </c>
      <c r="BR112" s="0" t="n">
        <f aca="false">RANK(BN112,$BK112:$BN112)</f>
        <v>1</v>
      </c>
    </row>
    <row r="113" customFormat="false" ht="15" hidden="false" customHeight="false" outlineLevel="0" collapsed="false">
      <c r="A113" s="0" t="n">
        <v>90</v>
      </c>
      <c r="B113" s="0" t="n">
        <f aca="false">RANDBETWEEN(1,$B$5)</f>
        <v>6</v>
      </c>
      <c r="C113" s="0" t="n">
        <f aca="false">RANDBETWEEN(1,$B$5)</f>
        <v>3</v>
      </c>
      <c r="D113" s="0" t="n">
        <f aca="false">RANDBETWEEN(1,$B$5)</f>
        <v>1</v>
      </c>
      <c r="E113" s="0" t="n">
        <f aca="false">RANDBETWEEN(1,$B$5)</f>
        <v>6</v>
      </c>
      <c r="F113" s="0" t="n">
        <f aca="false">RANDBETWEEN(1,$B$5)</f>
        <v>1</v>
      </c>
      <c r="G113" s="0" t="n">
        <f aca="false">RANDBETWEEN(1,$B$5)</f>
        <v>5</v>
      </c>
      <c r="H113" s="0" t="n">
        <f aca="true">NORMINV(RAND(),$B$8,$B$13)</f>
        <v>50.5415244820468</v>
      </c>
      <c r="I113" s="0" t="n">
        <f aca="true">NORMINV(RAND(),$C$8,$C$13)</f>
        <v>65.8774529533758</v>
      </c>
      <c r="J113" s="0" t="n">
        <f aca="true">NORMINV(RAND(),$D$8,$D$13)</f>
        <v>16.6269338409874</v>
      </c>
      <c r="K113" s="0" t="n">
        <f aca="true">NORMINV(RAND(),$E$8,$E$13)</f>
        <v>3.23776560558947</v>
      </c>
      <c r="L113" s="0" t="n">
        <f aca="true">NORMINV(RAND(),$B$9,$B$14)</f>
        <v>45.1343507632664</v>
      </c>
      <c r="M113" s="0" t="n">
        <f aca="true">NORMINV(RAND(),$C$9,$C$14)</f>
        <v>43.3234996711993</v>
      </c>
      <c r="N113" s="0" t="n">
        <f aca="true">NORMINV(RAND(),$D$9,$D$14)</f>
        <v>47.9443352279641</v>
      </c>
      <c r="O113" s="0" t="n">
        <f aca="true">NORMINV(RAND(),$E$9,$E$14)</f>
        <v>22.701175593889</v>
      </c>
      <c r="P113" s="0" t="n">
        <f aca="true">NORMINV(RAND(),$B$10,$B$15)</f>
        <v>25.4265979490002</v>
      </c>
      <c r="Q113" s="0" t="n">
        <f aca="true">NORMINV(RAND(),$C$10,$C$15)</f>
        <v>32.1299670135967</v>
      </c>
      <c r="R113" s="0" t="n">
        <f aca="true">NORMINV(RAND(),$D$10,$D$15)</f>
        <v>9.25154211781845</v>
      </c>
      <c r="S113" s="0" t="n">
        <f aca="true">NORMINV(RAND(),$E$10,$E$15)</f>
        <v>3.99524876394348</v>
      </c>
      <c r="T113" s="0" t="n">
        <f aca="false">MEDIAN(INDEX(Avaliadores!$B$17:$B$22,$B113),INDEX(Avaliadores!$B$17:$B$22,$C113),INDEX(Avaliadores!$B$17:$B$22,$D113),INDEX(Avaliadores!$B$17:$B$22,$E113),INDEX(Avaliadores!$B$17:$B$22,$F113),INDEX(Avaliadores!$B$17:$B$22,$G113))</f>
        <v>2.04166666666667</v>
      </c>
      <c r="U113" s="0" t="n">
        <f aca="false">MEDIAN(INDEX(Avaliadores!$C$17:$C$22,$B113),INDEX(Avaliadores!$C$17:$C$22,$C113),INDEX(Avaliadores!$C$17:$C$22,$D113),INDEX(Avaliadores!$C$17:$C$22,$E113),INDEX(Avaliadores!$C$17:$C$22,$F113),INDEX(Avaliadores!$C$17:$C$22,$G113))</f>
        <v>5.16666666666667</v>
      </c>
      <c r="V113" s="0" t="n">
        <f aca="false">MEDIAN(INDEX(Avaliadores!$D$17:$D$22,$B113),INDEX(Avaliadores!$D$17:$D$22,$C113),INDEX(Avaliadores!$D$17:$D$22,$D113),INDEX(Avaliadores!$D$17:$D$22,$E113),INDEX(Avaliadores!$D$17:$D$22,$F113),INDEX(Avaliadores!$D$17:$D$22,$G113))</f>
        <v>5.66666666666667</v>
      </c>
      <c r="W113" s="0" t="n">
        <f aca="false">MEDIAN(INDEX(Avaliadores!$E$17:$E$22,$B113),INDEX(Avaliadores!$E$17:$E$22,$C113),INDEX(Avaliadores!$E$17:$E$22,$D113),INDEX(Avaliadores!$E$17:$E$22,$E113),INDEX(Avaliadores!$E$17:$E$22,$F113),INDEX(Avaliadores!$E$17:$E$22,$G113))</f>
        <v>6.54166666666667</v>
      </c>
      <c r="X113" s="0" t="n">
        <f aca="false">MEDIAN(INDEX(Avaliadores!$F$17:$F$22,$B113),INDEX(Avaliadores!$F$17:$F$22,$C113),INDEX(Avaliadores!$F$17:$F$22,$D113),INDEX(Avaliadores!$F$17:$F$22,$E113),INDEX(Avaliadores!$F$17:$F$22,$F113),INDEX(Avaliadores!$F$17:$F$22,$G113))</f>
        <v>2.66666666666667</v>
      </c>
      <c r="Y113" s="0" t="n">
        <f aca="false">MEDIAN(INDEX(Avaliadores!$G$17:$G$22,$B113),INDEX(Avaliadores!$G$17:$G$22,$C113),INDEX(Avaliadores!$G$17:$G$22,$D113),INDEX(Avaliadores!$G$17:$G$22,$E113),INDEX(Avaliadores!$G$17:$G$22,$F113),INDEX(Avaliadores!$G$17:$G$22,$G113))</f>
        <v>5.04166666666667</v>
      </c>
      <c r="Z113" s="0" t="n">
        <f aca="false">MEDIAN(INDEX(Avaliadores!$H$17:$H$22,$B113),INDEX(Avaliadores!$H$17:$H$22,$C113),INDEX(Avaliadores!$H$17:$H$22,$D113),INDEX(Avaliadores!$H$17:$H$22,$E113),INDEX(Avaliadores!$H$17:$H$22,$F113),INDEX(Avaliadores!$H$17:$H$22,$G113))</f>
        <v>4.04166666666667</v>
      </c>
      <c r="AA113" s="0" t="n">
        <f aca="false">MEDIAN(INDEX(Avaliadores!$I$17:$I$22,$B113),INDEX(Avaliadores!$I$17:$I$22,$C113),INDEX(Avaliadores!$I$17:$I$22,$D113),INDEX(Avaliadores!$I$17:$I$22,$E113),INDEX(Avaliadores!$I$17:$I$22,$F113),INDEX(Avaliadores!$I$17:$I$22,$G113))</f>
        <v>7.04166666666667</v>
      </c>
      <c r="AB113" s="0" t="n">
        <f aca="false">IF(MAX(H113:K113)=MIN(H113:K113),0,IF($B$17="custo",(MAX(H113:K113)-H113)/(MAX(H113:K113)-MIN(H113:K113)),(H113-MIN(H113:K113))/(MAX(H113:K113)-MIN(H113:K113))))</f>
        <v>0.244827666303334</v>
      </c>
      <c r="AC113" s="0" t="n">
        <f aca="false">IF(MAX(H113:K113)=MIN(H113:K113),0,IF($B$17="custo",(MAX(H113:K113)-I113)/(MAX(H113:K113)-MIN(H113:K113)),(I113-MIN(H113:K113))/(MAX(H113:K113)-MIN(H113:K113))))</f>
        <v>0</v>
      </c>
      <c r="AD113" s="0" t="n">
        <f aca="false">IF(MAX(H113:K113)=MIN(H113:K113),0,IF($B$17="custo",(MAX(H113:K113)-J113)/(MAX(H113:K113)-MIN(H113:K113)),(J113-MIN(H113:K113))/(MAX(H113:K113)-MIN(H113:K113))))</f>
        <v>0.786251036646161</v>
      </c>
      <c r="AE113" s="0" t="n">
        <f aca="false">IF(MAX(H113:K113)=MIN(H113:K113),0,IF($B$17="custo",(MAX(H113:K113)-K113)/(MAX(H113:K113)-MIN(H113:K113)),(K113-MIN(H113:K113))/(MAX(H113:K113)-MIN(H113:K113))))</f>
        <v>1</v>
      </c>
      <c r="AF113" s="0" t="n">
        <f aca="false">IF(MAX(L113:O113)=MIN(L113:O113),0,IF($C$17="custo",(MAX(L113:O113)-L113)/(MAX(L113:O113)-MIN(L113:O113)),(L113-MIN(L113:O113))/(MAX(L113:O113)-MIN(L113:O113))))</f>
        <v>0.88868333023951</v>
      </c>
      <c r="AG113" s="0" t="n">
        <f aca="false">IF(MAX(L113:O113)=MIN(L113:O113),0,IF($C$17="custo",(MAX(L113:O113)-M113)/(MAX(L113:O113)-MIN(L113:O113)),(M113-MIN(L113:O113))/(MAX(L113:O113)-MIN(L113:O113))))</f>
        <v>0.816947021539758</v>
      </c>
      <c r="AH113" s="0" t="n">
        <f aca="false">IF(MAX(L113:O113)=MIN(L113:O113),0,IF($C$17="custo",(MAX(L113:O113)-N113)/(MAX(L113:O113)-MIN(L113:O113)),(N113-MIN(L113:O113))/(MAX(L113:O113)-MIN(L113:O113))))</f>
        <v>1</v>
      </c>
      <c r="AI113" s="0" t="n">
        <f aca="false">IF(MAX(L113:O113)=MIN(L113:O113),0,IF($C$17="custo",(MAX(L113:O113)-O113)/(MAX(L113:O113)-MIN(L113:O113)),(O113-MIN(L113:O113))/(MAX(L113:O113)-MIN(L113:O113))))</f>
        <v>0</v>
      </c>
      <c r="AJ113" s="0" t="n">
        <f aca="false">IF(MAX(P113:S113)=MIN(P113:S113),0,IF($D$17="custo",(MAX(P113:S113)-P113)/(MAX(P113:S113)-MIN(P113:S113)),(P113-MIN(P113:S113))/(MAX(P113:S113)-MIN(P113:S113))))</f>
        <v>0.238259683467032</v>
      </c>
      <c r="AK113" s="0" t="n">
        <f aca="false">IF(MAX(P113:S113)=MIN(P113:S113),0,IF($D$17="custo",(MAX(P113:S113)-Q113)/(MAX(P113:S113)-MIN(P113:S113)),(Q113-MIN(P113:S113))/(MAX(P113:S113)-MIN(P113:S113))))</f>
        <v>0</v>
      </c>
      <c r="AL113" s="0" t="n">
        <f aca="false">IF(MAX(P113:S113)=MIN(P113:S113),0,IF($D$17="custo",(MAX(P113:S113)-R113)/(MAX(P113:S113)-MIN(P113:S113)),(R113-MIN(P113:S113))/(MAX(P113:S113)-MIN(P113:S113))))</f>
        <v>0.813174125035364</v>
      </c>
      <c r="AM113" s="0" t="n">
        <f aca="false">IF(MAX(P113:S113)=MIN(P113:S113),0,IF($D$17="custo",(MAX(P113:S113)-S113)/(MAX(P113:S113)-MIN(P113:S113)),(S113-MIN(P113:S113))/(MAX(P113:S113)-MIN(P113:S113))))</f>
        <v>1</v>
      </c>
      <c r="AN113" s="0" t="n">
        <f aca="false">IF(MAX(T113:W113)=MIN(T113:W113),0,IF($E$17="custo",(MAX(T113:W113)-T113)/(MAX(T113:W113)-MIN(T113:W113)),(T113-MIN(T113:W113))/(MAX(T113:W113)-MIN(T113:W113))))</f>
        <v>0</v>
      </c>
      <c r="AO113" s="0" t="n">
        <f aca="false">IF(MAX(T113:W113)=MIN(T113:W113),0,IF($E$17="custo",(MAX(T113:W113)-U113)/(MAX(T113:W113)-MIN(T113:W113)),(U113-MIN(T113:W113))/(MAX(T113:W113)-MIN(T113:W113))))</f>
        <v>0.694444444444444</v>
      </c>
      <c r="AP113" s="0" t="n">
        <f aca="false">IF(MAX(T113:W113)=MIN(T113:W113),0,IF($E$17="custo",(MAX(T113:W113)-V113)/(MAX(T113:W113)-MIN(T113:W113)),(V113-MIN(T113:W113))/(MAX(T113:W113)-MIN(T113:W113))))</f>
        <v>0.805555555555556</v>
      </c>
      <c r="AQ113" s="0" t="n">
        <f aca="false">IF(MAX(T113:W113)=MIN(T113:W113),0,IF($E$17="custo",(MAX(T113:W113)-W113)/(MAX(T113:W113)-MIN(T113:W113)),(W113-MIN(T113:W113))/(MAX(T113:W113)-MIN(T113:W113))))</f>
        <v>1</v>
      </c>
      <c r="AR113" s="0" t="n">
        <f aca="false">IF(MAX(X113:AA113)=MIN(X113:AA113),0,IF($F$17="custo",(MAX(X113:AA113)-X113)/(MAX(X113:AA113)-MIN(X113:AA113)),(X113-MIN(X113:AA113))/(MAX(X113:AA113)-MIN(X113:AA113))))</f>
        <v>0</v>
      </c>
      <c r="AS113" s="0" t="n">
        <f aca="false">IF(MAX(X113:AA113)=MIN(X113:AA113),0,IF($F$17="custo",(MAX(X113:AA113)-Y113)/(MAX(X113:AA113)-MIN(X113:AA113)),(Y113-MIN(X113:AA113))/(MAX(X113:AA113)-MIN(X113:AA113))))</f>
        <v>0.542857142857143</v>
      </c>
      <c r="AT113" s="0" t="n">
        <f aca="false">IF(MAX(X113:AA113)=MIN(X113:AA113),0,IF($F$17="custo",(MAX(X113:AA113)-Z113)/(MAX(X113:AA113)-MIN(X113:AA113)),(Z113-MIN(X113:AA113))/(MAX(X113:AA113)-MIN(X113:AA113))))</f>
        <v>0.314285714285714</v>
      </c>
      <c r="AU113" s="0" t="n">
        <f aca="false">IF(MAX(X113:AA113)=MIN(X113:AA113),0,IF($F$17="custo",(MAX(X113:AA113)-AA113)/(MAX(X113:AA113)-MIN(X113:AA113)),(AA113-MIN(X113:AA113))/(MAX(X113:AA113)-MIN(X113:AA113))))</f>
        <v>1</v>
      </c>
      <c r="AV113" s="0" t="n">
        <f aca="false">STDEVP(AB113:AE113)</f>
        <v>0.402122837084935</v>
      </c>
      <c r="AW113" s="0" t="n">
        <f aca="false">STDEVP(AF113:AI113)</f>
        <v>0.39593294802623</v>
      </c>
      <c r="AX113" s="0" t="n">
        <f aca="false">STDEVP(AJ113:AM113)</f>
        <v>0.408021037057582</v>
      </c>
      <c r="AY113" s="0" t="n">
        <f aca="false">STDEVP(AN113:AQ113)</f>
        <v>0.377051998902729</v>
      </c>
      <c r="AZ113" s="0" t="n">
        <f aca="false">STDEVP(AR113:AU113)</f>
        <v>0.364425743394974</v>
      </c>
      <c r="BA113" s="0" t="n">
        <f aca="false">AV113*((1-IFERROR(CORREL(AB113:AE113,AF113:AI113),0))+(1-IFERROR(CORREL(AB113:AE113,AJ113:AM113),0))+(1-IFERROR(CORREL(AB113:AE113,AN113:AQ113),0))+(1-IFERROR(CORREL(AB113:AE113,AR113:AU113),0)))</f>
        <v>0.990232457062914</v>
      </c>
      <c r="BB113" s="0" t="n">
        <f aca="false">AW113*((1-IFERROR(CORREL(AF113:AI113,AB113:AE113),0))+(1-IFERROR(CORREL(AF113:AI113,AJ113:AM113),0))+(1-IFERROR(CORREL(AF113:AI113,AN113:AQ113),0))+(1-IFERROR(CORREL(AF113:AI113,AR113:AU113),0)))</f>
        <v>2.58885179289375</v>
      </c>
      <c r="BC113" s="0" t="n">
        <f aca="false">AX113*((1-IFERROR(CORREL(AJ113:AM113,AB113:AE113),0))+(1-IFERROR(CORREL(AJ113:AM113,AF113:AI113),0))+(1-IFERROR(CORREL(AJ113:AM113,AN113:AQ113),0))+(1-IFERROR(CORREL(AJ113:AM113,AR113:AU113),0)))</f>
        <v>0.998042381418486</v>
      </c>
      <c r="BD113" s="0" t="n">
        <f aca="false">AY113*((1-IFERROR(CORREL(AN113:AQ113,AB113:AE113),0))+(1-IFERROR(CORREL(AN113:AQ113,AF113:AI113),0))+(1-IFERROR(CORREL(AN113:AQ113,AJ113:AM113),0))+(1-IFERROR(CORREL(AN113:AQ113,AR113:AU113),0)))</f>
        <v>0.932291315508811</v>
      </c>
      <c r="BE113" s="0" t="n">
        <f aca="false">AZ113*((1-IFERROR(CORREL(AR113:AU113,AB113:AE113),0))+(1-IFERROR(CORREL(AR113:AU113,AF113:AI113),0))+(1-IFERROR(CORREL(AR113:AU113,AJ113:AM113),0))+(1-IFERROR(CORREL(AR113:AU113,AN113:AQ113),0)))</f>
        <v>1.08636446827004</v>
      </c>
      <c r="BF113" s="0" t="n">
        <f aca="false">IF(SUM(BA113:BE113)&gt;0,BA113/SUM(BA113:BE113),1/5)</f>
        <v>0.150131158782289</v>
      </c>
      <c r="BG113" s="0" t="n">
        <f aca="false">IF(SUM(BA113:BE113)&gt;0,BB113/SUM(BA113:BE113),1/5)</f>
        <v>0.392501090840382</v>
      </c>
      <c r="BH113" s="0" t="n">
        <f aca="false">IF(SUM(BA113:BE113)&gt;0,BC113/SUM(BA113:BE113),1/5)</f>
        <v>0.151315237313689</v>
      </c>
      <c r="BI113" s="0" t="n">
        <f aca="false">IF(SUM(BA113:BE113)&gt;0,BD113/SUM(BA113:BE113),1/5)</f>
        <v>0.141346584351668</v>
      </c>
      <c r="BJ113" s="0" t="n">
        <f aca="false">IF(SUM(BA113:BE113)&gt;0,BE113/SUM(BA113:BE113),1/5)</f>
        <v>0.164705928711972</v>
      </c>
      <c r="BK113" s="0" t="n">
        <f aca="false">BF113*AB113+BG113*AF113+BH113*AJ113+BI113*AN113+BJ113*AR113</f>
        <v>0.421617758320852</v>
      </c>
      <c r="BL113" s="0" t="n">
        <f aca="false">BF113*AC113+BG113*AG113+BH113*AK113+BI113*AO113+BJ113*AS113</f>
        <v>0.508221737229583</v>
      </c>
      <c r="BM113" s="0" t="n">
        <f aca="false">BF113*AD113+BG113*AH113+BH113*AL113+BI113*AP113+BJ113*AT113</f>
        <v>0.799214752508546</v>
      </c>
      <c r="BN113" s="0" t="n">
        <f aca="false">BF113*AE113+BG113*AI113+BH113*AM113+BI113*AQ113+BJ113*AU113</f>
        <v>0.607498909159618</v>
      </c>
      <c r="BO113" s="0" t="n">
        <f aca="false">RANK(BK113,$BK113:$BN113)</f>
        <v>4</v>
      </c>
      <c r="BP113" s="0" t="n">
        <f aca="false">RANK(BL113,$BK113:$BN113)</f>
        <v>3</v>
      </c>
      <c r="BQ113" s="0" t="n">
        <f aca="false">RANK(BM113,$BK113:$BN113)</f>
        <v>1</v>
      </c>
      <c r="BR113" s="0" t="n">
        <f aca="false">RANK(BN113,$BK113:$BN113)</f>
        <v>2</v>
      </c>
    </row>
    <row r="114" customFormat="false" ht="15" hidden="false" customHeight="false" outlineLevel="0" collapsed="false">
      <c r="A114" s="0" t="n">
        <v>91</v>
      </c>
      <c r="B114" s="0" t="n">
        <f aca="false">RANDBETWEEN(1,$B$5)</f>
        <v>6</v>
      </c>
      <c r="C114" s="0" t="n">
        <f aca="false">RANDBETWEEN(1,$B$5)</f>
        <v>3</v>
      </c>
      <c r="D114" s="0" t="n">
        <f aca="false">RANDBETWEEN(1,$B$5)</f>
        <v>3</v>
      </c>
      <c r="E114" s="0" t="n">
        <f aca="false">RANDBETWEEN(1,$B$5)</f>
        <v>3</v>
      </c>
      <c r="F114" s="0" t="n">
        <f aca="false">RANDBETWEEN(1,$B$5)</f>
        <v>1</v>
      </c>
      <c r="G114" s="0" t="n">
        <f aca="false">RANDBETWEEN(1,$B$5)</f>
        <v>1</v>
      </c>
      <c r="H114" s="0" t="n">
        <f aca="true">NORMINV(RAND(),$B$8,$B$13)</f>
        <v>51.2621668975886</v>
      </c>
      <c r="I114" s="0" t="n">
        <f aca="true">NORMINV(RAND(),$C$8,$C$13)</f>
        <v>64.806769463487</v>
      </c>
      <c r="J114" s="0" t="n">
        <f aca="true">NORMINV(RAND(),$D$8,$D$13)</f>
        <v>15.1140560750998</v>
      </c>
      <c r="K114" s="0" t="n">
        <f aca="true">NORMINV(RAND(),$E$8,$E$13)</f>
        <v>2.95432100378545</v>
      </c>
      <c r="L114" s="0" t="n">
        <f aca="true">NORMINV(RAND(),$B$9,$B$14)</f>
        <v>51.3035375083884</v>
      </c>
      <c r="M114" s="0" t="n">
        <f aca="true">NORMINV(RAND(),$C$9,$C$14)</f>
        <v>48.3275249718016</v>
      </c>
      <c r="N114" s="0" t="n">
        <f aca="true">NORMINV(RAND(),$D$9,$D$14)</f>
        <v>44.2004787802467</v>
      </c>
      <c r="O114" s="0" t="n">
        <f aca="true">NORMINV(RAND(),$E$9,$E$14)</f>
        <v>24.9135262927415</v>
      </c>
      <c r="P114" s="0" t="n">
        <f aca="true">NORMINV(RAND(),$B$10,$B$15)</f>
        <v>20.8315424143063</v>
      </c>
      <c r="Q114" s="0" t="n">
        <f aca="true">NORMINV(RAND(),$C$10,$C$15)</f>
        <v>30.7096677057944</v>
      </c>
      <c r="R114" s="0" t="n">
        <f aca="true">NORMINV(RAND(),$D$10,$D$15)</f>
        <v>9.81425487952846</v>
      </c>
      <c r="S114" s="0" t="n">
        <f aca="true">NORMINV(RAND(),$E$10,$E$15)</f>
        <v>4.25761522343202</v>
      </c>
      <c r="T114" s="0" t="n">
        <f aca="false">MEDIAN(INDEX(Avaliadores!$B$17:$B$22,$B114),INDEX(Avaliadores!$B$17:$B$22,$C114),INDEX(Avaliadores!$B$17:$B$22,$D114),INDEX(Avaliadores!$B$17:$B$22,$E114),INDEX(Avaliadores!$B$17:$B$22,$F114),INDEX(Avaliadores!$B$17:$B$22,$G114))</f>
        <v>2.41666666666667</v>
      </c>
      <c r="U114" s="0" t="n">
        <f aca="false">MEDIAN(INDEX(Avaliadores!$C$17:$C$22,$B114),INDEX(Avaliadores!$C$17:$C$22,$C114),INDEX(Avaliadores!$C$17:$C$22,$D114),INDEX(Avaliadores!$C$17:$C$22,$E114),INDEX(Avaliadores!$C$17:$C$22,$F114),INDEX(Avaliadores!$C$17:$C$22,$G114))</f>
        <v>4.79166666666667</v>
      </c>
      <c r="V114" s="0" t="n">
        <f aca="false">MEDIAN(INDEX(Avaliadores!$D$17:$D$22,$B114),INDEX(Avaliadores!$D$17:$D$22,$C114),INDEX(Avaliadores!$D$17:$D$22,$D114),INDEX(Avaliadores!$D$17:$D$22,$E114),INDEX(Avaliadores!$D$17:$D$22,$F114),INDEX(Avaliadores!$D$17:$D$22,$G114))</f>
        <v>5.79166666666667</v>
      </c>
      <c r="W114" s="0" t="n">
        <f aca="false">MEDIAN(INDEX(Avaliadores!$E$17:$E$22,$B114),INDEX(Avaliadores!$E$17:$E$22,$C114),INDEX(Avaliadores!$E$17:$E$22,$D114),INDEX(Avaliadores!$E$17:$E$22,$E114),INDEX(Avaliadores!$E$17:$E$22,$F114),INDEX(Avaliadores!$E$17:$E$22,$G114))</f>
        <v>5.91666666666667</v>
      </c>
      <c r="X114" s="0" t="n">
        <f aca="false">MEDIAN(INDEX(Avaliadores!$F$17:$F$22,$B114),INDEX(Avaliadores!$F$17:$F$22,$C114),INDEX(Avaliadores!$F$17:$F$22,$D114),INDEX(Avaliadores!$F$17:$F$22,$E114),INDEX(Avaliadores!$F$17:$F$22,$F114),INDEX(Avaliadores!$F$17:$F$22,$G114))</f>
        <v>2.79166666666667</v>
      </c>
      <c r="Y114" s="0" t="n">
        <f aca="false">MEDIAN(INDEX(Avaliadores!$G$17:$G$22,$B114),INDEX(Avaliadores!$G$17:$G$22,$C114),INDEX(Avaliadores!$G$17:$G$22,$D114),INDEX(Avaliadores!$G$17:$G$22,$E114),INDEX(Avaliadores!$G$17:$G$22,$F114),INDEX(Avaliadores!$G$17:$G$22,$G114))</f>
        <v>5.41666666666667</v>
      </c>
      <c r="Z114" s="0" t="n">
        <f aca="false">MEDIAN(INDEX(Avaliadores!$H$17:$H$22,$B114),INDEX(Avaliadores!$H$17:$H$22,$C114),INDEX(Avaliadores!$H$17:$H$22,$D114),INDEX(Avaliadores!$H$17:$H$22,$E114),INDEX(Avaliadores!$H$17:$H$22,$F114),INDEX(Avaliadores!$H$17:$H$22,$G114))</f>
        <v>3.91666666666667</v>
      </c>
      <c r="AA114" s="0" t="n">
        <f aca="false">MEDIAN(INDEX(Avaliadores!$I$17:$I$22,$B114),INDEX(Avaliadores!$I$17:$I$22,$C114),INDEX(Avaliadores!$I$17:$I$22,$D114),INDEX(Avaliadores!$I$17:$I$22,$E114),INDEX(Avaliadores!$I$17:$I$22,$F114),INDEX(Avaliadores!$I$17:$I$22,$G114))</f>
        <v>6.91666666666667</v>
      </c>
      <c r="AB114" s="0" t="n">
        <f aca="false">IF(MAX(H114:K114)=MIN(H114:K114),0,IF($B$17="custo",(MAX(H114:K114)-H114)/(MAX(H114:K114)-MIN(H114:K114)),(H114-MIN(H114:K114))/(MAX(H114:K114)-MIN(H114:K114))))</f>
        <v>0.218982480131293</v>
      </c>
      <c r="AC114" s="0" t="n">
        <f aca="false">IF(MAX(H114:K114)=MIN(H114:K114),0,IF($B$17="custo",(MAX(H114:K114)-I114)/(MAX(H114:K114)-MIN(H114:K114)),(I114-MIN(H114:K114))/(MAX(H114:K114)-MIN(H114:K114))))</f>
        <v>0</v>
      </c>
      <c r="AD114" s="0" t="n">
        <f aca="false">IF(MAX(H114:K114)=MIN(H114:K114),0,IF($B$17="custo",(MAX(H114:K114)-J114)/(MAX(H114:K114)-MIN(H114:K114)),(J114-MIN(H114:K114))/(MAX(H114:K114)-MIN(H114:K114))))</f>
        <v>0.803407377167345</v>
      </c>
      <c r="AE114" s="0" t="n">
        <f aca="false">IF(MAX(H114:K114)=MIN(H114:K114),0,IF($B$17="custo",(MAX(H114:K114)-K114)/(MAX(H114:K114)-MIN(H114:K114)),(K114-MIN(H114:K114))/(MAX(H114:K114)-MIN(H114:K114))))</f>
        <v>1</v>
      </c>
      <c r="AF114" s="0" t="n">
        <f aca="false">IF(MAX(L114:O114)=MIN(L114:O114),0,IF($C$17="custo",(MAX(L114:O114)-L114)/(MAX(L114:O114)-MIN(L114:O114)),(L114-MIN(L114:O114))/(MAX(L114:O114)-MIN(L114:O114))))</f>
        <v>1</v>
      </c>
      <c r="AG114" s="0" t="n">
        <f aca="false">IF(MAX(L114:O114)=MIN(L114:O114),0,IF($C$17="custo",(MAX(L114:O114)-M114)/(MAX(L114:O114)-MIN(L114:O114)),(M114-MIN(L114:O114))/(MAX(L114:O114)-MIN(L114:O114))))</f>
        <v>0.887229584244273</v>
      </c>
      <c r="AH114" s="0" t="n">
        <f aca="false">IF(MAX(L114:O114)=MIN(L114:O114),0,IF($C$17="custo",(MAX(L114:O114)-N114)/(MAX(L114:O114)-MIN(L114:O114)),(N114-MIN(L114:O114))/(MAX(L114:O114)-MIN(L114:O114))))</f>
        <v>0.730842906048853</v>
      </c>
      <c r="AI114" s="0" t="n">
        <f aca="false">IF(MAX(L114:O114)=MIN(L114:O114),0,IF($C$17="custo",(MAX(L114:O114)-O114)/(MAX(L114:O114)-MIN(L114:O114)),(O114-MIN(L114:O114))/(MAX(L114:O114)-MIN(L114:O114))))</f>
        <v>0</v>
      </c>
      <c r="AJ114" s="0" t="n">
        <f aca="false">IF(MAX(P114:S114)=MIN(P114:S114),0,IF($D$17="custo",(MAX(P114:S114)-P114)/(MAX(P114:S114)-MIN(P114:S114)),(P114-MIN(P114:S114))/(MAX(P114:S114)-MIN(P114:S114))))</f>
        <v>0.373435116162522</v>
      </c>
      <c r="AK114" s="0" t="n">
        <f aca="false">IF(MAX(P114:S114)=MIN(P114:S114),0,IF($D$17="custo",(MAX(P114:S114)-Q114)/(MAX(P114:S114)-MIN(P114:S114)),(Q114-MIN(P114:S114))/(MAX(P114:S114)-MIN(P114:S114))))</f>
        <v>0</v>
      </c>
      <c r="AL114" s="0" t="n">
        <f aca="false">IF(MAX(P114:S114)=MIN(P114:S114),0,IF($D$17="custo",(MAX(P114:S114)-R114)/(MAX(P114:S114)-MIN(P114:S114)),(R114-MIN(P114:S114))/(MAX(P114:S114)-MIN(P114:S114))))</f>
        <v>0.789935406343175</v>
      </c>
      <c r="AM114" s="0" t="n">
        <f aca="false">IF(MAX(P114:S114)=MIN(P114:S114),0,IF($D$17="custo",(MAX(P114:S114)-S114)/(MAX(P114:S114)-MIN(P114:S114)),(S114-MIN(P114:S114))/(MAX(P114:S114)-MIN(P114:S114))))</f>
        <v>1</v>
      </c>
      <c r="AN114" s="0" t="n">
        <f aca="false">IF(MAX(T114:W114)=MIN(T114:W114),0,IF($E$17="custo",(MAX(T114:W114)-T114)/(MAX(T114:W114)-MIN(T114:W114)),(T114-MIN(T114:W114))/(MAX(T114:W114)-MIN(T114:W114))))</f>
        <v>0</v>
      </c>
      <c r="AO114" s="0" t="n">
        <f aca="false">IF(MAX(T114:W114)=MIN(T114:W114),0,IF($E$17="custo",(MAX(T114:W114)-U114)/(MAX(T114:W114)-MIN(T114:W114)),(U114-MIN(T114:W114))/(MAX(T114:W114)-MIN(T114:W114))))</f>
        <v>0.678571428571429</v>
      </c>
      <c r="AP114" s="0" t="n">
        <f aca="false">IF(MAX(T114:W114)=MIN(T114:W114),0,IF($E$17="custo",(MAX(T114:W114)-V114)/(MAX(T114:W114)-MIN(T114:W114)),(V114-MIN(T114:W114))/(MAX(T114:W114)-MIN(T114:W114))))</f>
        <v>0.964285714285714</v>
      </c>
      <c r="AQ114" s="0" t="n">
        <f aca="false">IF(MAX(T114:W114)=MIN(T114:W114),0,IF($E$17="custo",(MAX(T114:W114)-W114)/(MAX(T114:W114)-MIN(T114:W114)),(W114-MIN(T114:W114))/(MAX(T114:W114)-MIN(T114:W114))))</f>
        <v>1</v>
      </c>
      <c r="AR114" s="0" t="n">
        <f aca="false">IF(MAX(X114:AA114)=MIN(X114:AA114),0,IF($F$17="custo",(MAX(X114:AA114)-X114)/(MAX(X114:AA114)-MIN(X114:AA114)),(X114-MIN(X114:AA114))/(MAX(X114:AA114)-MIN(X114:AA114))))</f>
        <v>0</v>
      </c>
      <c r="AS114" s="0" t="n">
        <f aca="false">IF(MAX(X114:AA114)=MIN(X114:AA114),0,IF($F$17="custo",(MAX(X114:AA114)-Y114)/(MAX(X114:AA114)-MIN(X114:AA114)),(Y114-MIN(X114:AA114))/(MAX(X114:AA114)-MIN(X114:AA114))))</f>
        <v>0.636363636363636</v>
      </c>
      <c r="AT114" s="0" t="n">
        <f aca="false">IF(MAX(X114:AA114)=MIN(X114:AA114),0,IF($F$17="custo",(MAX(X114:AA114)-Z114)/(MAX(X114:AA114)-MIN(X114:AA114)),(Z114-MIN(X114:AA114))/(MAX(X114:AA114)-MIN(X114:AA114))))</f>
        <v>0.272727272727273</v>
      </c>
      <c r="AU114" s="0" t="n">
        <f aca="false">IF(MAX(X114:AA114)=MIN(X114:AA114),0,IF($F$17="custo",(MAX(X114:AA114)-AA114)/(MAX(X114:AA114)-MIN(X114:AA114)),(AA114-MIN(X114:AA114))/(MAX(X114:AA114)-MIN(X114:AA114))))</f>
        <v>1</v>
      </c>
      <c r="AV114" s="0" t="n">
        <f aca="false">STDEVP(AB114:AE114)</f>
        <v>0.409542902687027</v>
      </c>
      <c r="AW114" s="0" t="n">
        <f aca="false">STDEVP(AF114:AI114)</f>
        <v>0.389785773654191</v>
      </c>
      <c r="AX114" s="0" t="n">
        <f aca="false">STDEVP(AJ114:AM114)</f>
        <v>0.385165135937247</v>
      </c>
      <c r="AY114" s="0" t="n">
        <f aca="false">STDEVP(AN114:AQ114)</f>
        <v>0.401289375968647</v>
      </c>
      <c r="AZ114" s="0" t="n">
        <f aca="false">STDEVP(AR114:AU114)</f>
        <v>0.376889180722205</v>
      </c>
      <c r="BA114" s="0" t="n">
        <f aca="false">AV114*((1-IFERROR(CORREL(AB114:AE114,AF114:AI114),0))+(1-IFERROR(CORREL(AB114:AE114,AJ114:AM114),0))+(1-IFERROR(CORREL(AB114:AE114,AN114:AQ114),0))+(1-IFERROR(CORREL(AB114:AE114,AR114:AU114),0)))</f>
        <v>1.12440489569421</v>
      </c>
      <c r="BB114" s="0" t="n">
        <f aca="false">AW114*((1-IFERROR(CORREL(AF114:AI114,AB114:AE114),0))+(1-IFERROR(CORREL(AF114:AI114,AJ114:AM114),0))+(1-IFERROR(CORREL(AF114:AI114,AN114:AQ114),0))+(1-IFERROR(CORREL(AF114:AI114,AR114:AU114),0)))</f>
        <v>2.76267636165537</v>
      </c>
      <c r="BC114" s="0" t="n">
        <f aca="false">AX114*((1-IFERROR(CORREL(AJ114:AM114,AB114:AE114),0))+(1-IFERROR(CORREL(AJ114:AM114,AF114:AI114),0))+(1-IFERROR(CORREL(AJ114:AM114,AN114:AQ114),0))+(1-IFERROR(CORREL(AJ114:AM114,AR114:AU114),0)))</f>
        <v>1.13057773954599</v>
      </c>
      <c r="BD114" s="0" t="n">
        <f aca="false">AY114*((1-IFERROR(CORREL(AN114:AQ114,AB114:AE114),0))+(1-IFERROR(CORREL(AN114:AQ114,AF114:AI114),0))+(1-IFERROR(CORREL(AN114:AQ114,AJ114:AM114),0))+(1-IFERROR(CORREL(AN114:AQ114,AR114:AU114),0)))</f>
        <v>1.10555948809686</v>
      </c>
      <c r="BE114" s="0" t="n">
        <f aca="false">AZ114*((1-IFERROR(CORREL(AR114:AU114,AB114:AE114),0))+(1-IFERROR(CORREL(AR114:AU114,AF114:AI114),0))+(1-IFERROR(CORREL(AR114:AU114,AJ114:AM114),0))+(1-IFERROR(CORREL(AR114:AU114,AN114:AQ114),0)))</f>
        <v>1.27528258426942</v>
      </c>
      <c r="BF114" s="0" t="n">
        <f aca="false">IF(SUM(BA114:BE114)&gt;0,BA114/SUM(BA114:BE114),1/5)</f>
        <v>0.151977391794361</v>
      </c>
      <c r="BG114" s="0" t="n">
        <f aca="false">IF(SUM(BA114:BE114)&gt;0,BB114/SUM(BA114:BE114),1/5)</f>
        <v>0.373410280784214</v>
      </c>
      <c r="BH114" s="0" t="n">
        <f aca="false">IF(SUM(BA114:BE114)&gt;0,BC114/SUM(BA114:BE114),1/5)</f>
        <v>0.152811728884265</v>
      </c>
      <c r="BI114" s="0" t="n">
        <f aca="false">IF(SUM(BA114:BE114)&gt;0,BD114/SUM(BA114:BE114),1/5)</f>
        <v>0.149430199137237</v>
      </c>
      <c r="BJ114" s="0" t="n">
        <f aca="false">IF(SUM(BA114:BE114)&gt;0,BE114/SUM(BA114:BE114),1/5)</f>
        <v>0.172370399399923</v>
      </c>
      <c r="BK114" s="0" t="n">
        <f aca="false">BF114*AB114+BG114*AF114+BH114*AJ114+BI114*AN114+BJ114*AR114</f>
        <v>0.46375593269012</v>
      </c>
      <c r="BL114" s="0" t="n">
        <f aca="false">BF114*AC114+BG114*AG114+BH114*AK114+BI114*AO114+BJ114*AS114</f>
        <v>0.54238996603657</v>
      </c>
      <c r="BM114" s="0" t="n">
        <f aca="false">BF114*AD114+BG114*AH114+BH114*AL114+BI114*AP114+BJ114*AT114</f>
        <v>0.706818922875449</v>
      </c>
      <c r="BN114" s="0" t="n">
        <f aca="false">BF114*AE114+BG114*AI114+BH114*AM114+BI114*AQ114+BJ114*AU114</f>
        <v>0.626589719215786</v>
      </c>
      <c r="BO114" s="0" t="n">
        <f aca="false">RANK(BK114,$BK114:$BN114)</f>
        <v>4</v>
      </c>
      <c r="BP114" s="0" t="n">
        <f aca="false">RANK(BL114,$BK114:$BN114)</f>
        <v>3</v>
      </c>
      <c r="BQ114" s="0" t="n">
        <f aca="false">RANK(BM114,$BK114:$BN114)</f>
        <v>1</v>
      </c>
      <c r="BR114" s="0" t="n">
        <f aca="false">RANK(BN114,$BK114:$BN114)</f>
        <v>2</v>
      </c>
    </row>
    <row r="115" customFormat="false" ht="15" hidden="false" customHeight="false" outlineLevel="0" collapsed="false">
      <c r="A115" s="0" t="n">
        <v>92</v>
      </c>
      <c r="B115" s="0" t="n">
        <f aca="false">RANDBETWEEN(1,$B$5)</f>
        <v>6</v>
      </c>
      <c r="C115" s="0" t="n">
        <f aca="false">RANDBETWEEN(1,$B$5)</f>
        <v>1</v>
      </c>
      <c r="D115" s="0" t="n">
        <f aca="false">RANDBETWEEN(1,$B$5)</f>
        <v>3</v>
      </c>
      <c r="E115" s="0" t="n">
        <f aca="false">RANDBETWEEN(1,$B$5)</f>
        <v>4</v>
      </c>
      <c r="F115" s="0" t="n">
        <f aca="false">RANDBETWEEN(1,$B$5)</f>
        <v>5</v>
      </c>
      <c r="G115" s="0" t="n">
        <f aca="false">RANDBETWEEN(1,$B$5)</f>
        <v>6</v>
      </c>
      <c r="H115" s="0" t="n">
        <f aca="true">NORMINV(RAND(),$B$8,$B$13)</f>
        <v>44.6910746778911</v>
      </c>
      <c r="I115" s="0" t="n">
        <f aca="true">NORMINV(RAND(),$C$8,$C$13)</f>
        <v>59.8171213280513</v>
      </c>
      <c r="J115" s="0" t="n">
        <f aca="true">NORMINV(RAND(),$D$8,$D$13)</f>
        <v>14.42025346099</v>
      </c>
      <c r="K115" s="0" t="n">
        <f aca="true">NORMINV(RAND(),$E$8,$E$13)</f>
        <v>2.97594358647045</v>
      </c>
      <c r="L115" s="0" t="n">
        <f aca="true">NORMINV(RAND(),$B$9,$B$14)</f>
        <v>49.2586879089711</v>
      </c>
      <c r="M115" s="0" t="n">
        <f aca="true">NORMINV(RAND(),$C$9,$C$14)</f>
        <v>47.9677747667119</v>
      </c>
      <c r="N115" s="0" t="n">
        <f aca="true">NORMINV(RAND(),$D$9,$D$14)</f>
        <v>48.0131980324042</v>
      </c>
      <c r="O115" s="0" t="n">
        <f aca="true">NORMINV(RAND(),$E$9,$E$14)</f>
        <v>23.2220012204485</v>
      </c>
      <c r="P115" s="0" t="n">
        <f aca="true">NORMINV(RAND(),$B$10,$B$15)</f>
        <v>24.1191302921244</v>
      </c>
      <c r="Q115" s="0" t="n">
        <f aca="true">NORMINV(RAND(),$C$10,$C$15)</f>
        <v>29.1161593950879</v>
      </c>
      <c r="R115" s="0" t="n">
        <f aca="true">NORMINV(RAND(),$D$10,$D$15)</f>
        <v>9.81804046424608</v>
      </c>
      <c r="S115" s="0" t="n">
        <f aca="true">NORMINV(RAND(),$E$10,$E$15)</f>
        <v>4.03746045161389</v>
      </c>
      <c r="T115" s="0" t="n">
        <f aca="false">MEDIAN(INDEX(Avaliadores!$B$17:$B$22,$B115),INDEX(Avaliadores!$B$17:$B$22,$C115),INDEX(Avaliadores!$B$17:$B$22,$D115),INDEX(Avaliadores!$B$17:$B$22,$E115),INDEX(Avaliadores!$B$17:$B$22,$F115),INDEX(Avaliadores!$B$17:$B$22,$G115))</f>
        <v>2.29166666666667</v>
      </c>
      <c r="U115" s="0" t="n">
        <f aca="false">MEDIAN(INDEX(Avaliadores!$C$17:$C$22,$B115),INDEX(Avaliadores!$C$17:$C$22,$C115),INDEX(Avaliadores!$C$17:$C$22,$D115),INDEX(Avaliadores!$C$17:$C$22,$E115),INDEX(Avaliadores!$C$17:$C$22,$F115),INDEX(Avaliadores!$C$17:$C$22,$G115))</f>
        <v>5.54166666666667</v>
      </c>
      <c r="V115" s="0" t="n">
        <f aca="false">MEDIAN(INDEX(Avaliadores!$D$17:$D$22,$B115),INDEX(Avaliadores!$D$17:$D$22,$C115),INDEX(Avaliadores!$D$17:$D$22,$D115),INDEX(Avaliadores!$D$17:$D$22,$E115),INDEX(Avaliadores!$D$17:$D$22,$F115),INDEX(Avaliadores!$D$17:$D$22,$G115))</f>
        <v>5.54166666666667</v>
      </c>
      <c r="W115" s="0" t="n">
        <f aca="false">MEDIAN(INDEX(Avaliadores!$E$17:$E$22,$B115),INDEX(Avaliadores!$E$17:$E$22,$C115),INDEX(Avaliadores!$E$17:$E$22,$D115),INDEX(Avaliadores!$E$17:$E$22,$E115),INDEX(Avaliadores!$E$17:$E$22,$F115),INDEX(Avaliadores!$E$17:$E$22,$G115))</f>
        <v>6.29166666666667</v>
      </c>
      <c r="X115" s="0" t="n">
        <f aca="false">MEDIAN(INDEX(Avaliadores!$F$17:$F$22,$B115),INDEX(Avaliadores!$F$17:$F$22,$C115),INDEX(Avaliadores!$F$17:$F$22,$D115),INDEX(Avaliadores!$F$17:$F$22,$E115),INDEX(Avaliadores!$F$17:$F$22,$F115),INDEX(Avaliadores!$F$17:$F$22,$G115))</f>
        <v>2.91666666666667</v>
      </c>
      <c r="Y115" s="0" t="n">
        <f aca="false">MEDIAN(INDEX(Avaliadores!$G$17:$G$22,$B115),INDEX(Avaliadores!$G$17:$G$22,$C115),INDEX(Avaliadores!$G$17:$G$22,$D115),INDEX(Avaliadores!$G$17:$G$22,$E115),INDEX(Avaliadores!$G$17:$G$22,$F115),INDEX(Avaliadores!$G$17:$G$22,$G115))</f>
        <v>5.04166666666667</v>
      </c>
      <c r="Z115" s="0" t="n">
        <f aca="false">MEDIAN(INDEX(Avaliadores!$H$17:$H$22,$B115),INDEX(Avaliadores!$H$17:$H$22,$C115),INDEX(Avaliadores!$H$17:$H$22,$D115),INDEX(Avaliadores!$H$17:$H$22,$E115),INDEX(Avaliadores!$H$17:$H$22,$F115),INDEX(Avaliadores!$H$17:$H$22,$G115))</f>
        <v>3.91666666666667</v>
      </c>
      <c r="AA115" s="0" t="n">
        <f aca="false">MEDIAN(INDEX(Avaliadores!$I$17:$I$22,$B115),INDEX(Avaliadores!$I$17:$I$22,$C115),INDEX(Avaliadores!$I$17:$I$22,$D115),INDEX(Avaliadores!$I$17:$I$22,$E115),INDEX(Avaliadores!$I$17:$I$22,$F115),INDEX(Avaliadores!$I$17:$I$22,$G115))</f>
        <v>6.91666666666667</v>
      </c>
      <c r="AB115" s="0" t="n">
        <f aca="false">IF(MAX(H115:K115)=MIN(H115:K115),0,IF($B$17="custo",(MAX(H115:K115)-H115)/(MAX(H115:K115)-MIN(H115:K115)),(H115-MIN(H115:K115))/(MAX(H115:K115)-MIN(H115:K115))))</f>
        <v>0.266110718516922</v>
      </c>
      <c r="AC115" s="0" t="n">
        <f aca="false">IF(MAX(H115:K115)=MIN(H115:K115),0,IF($B$17="custo",(MAX(H115:K115)-I115)/(MAX(H115:K115)-MIN(H115:K115)),(I115-MIN(H115:K115))/(MAX(H115:K115)-MIN(H115:K115))))</f>
        <v>0</v>
      </c>
      <c r="AD115" s="0" t="n">
        <f aca="false">IF(MAX(H115:K115)=MIN(H115:K115),0,IF($B$17="custo",(MAX(H115:K115)-J115)/(MAX(H115:K115)-MIN(H115:K115)),(J115-MIN(H115:K115))/(MAX(H115:K115)-MIN(H115:K115))))</f>
        <v>0.798661633533541</v>
      </c>
      <c r="AE115" s="0" t="n">
        <f aca="false">IF(MAX(H115:K115)=MIN(H115:K115),0,IF($B$17="custo",(MAX(H115:K115)-K115)/(MAX(H115:K115)-MIN(H115:K115)),(K115-MIN(H115:K115))/(MAX(H115:K115)-MIN(H115:K115))))</f>
        <v>1</v>
      </c>
      <c r="AF115" s="0" t="n">
        <f aca="false">IF(MAX(L115:O115)=MIN(L115:O115),0,IF($C$17="custo",(MAX(L115:O115)-L115)/(MAX(L115:O115)-MIN(L115:O115)),(L115-MIN(L115:O115))/(MAX(L115:O115)-MIN(L115:O115))))</f>
        <v>1</v>
      </c>
      <c r="AG115" s="0" t="n">
        <f aca="false">IF(MAX(L115:O115)=MIN(L115:O115),0,IF($C$17="custo",(MAX(L115:O115)-M115)/(MAX(L115:O115)-MIN(L115:O115)),(M115-MIN(L115:O115))/(MAX(L115:O115)-MIN(L115:O115))))</f>
        <v>0.950419453991883</v>
      </c>
      <c r="AH115" s="0" t="n">
        <f aca="false">IF(MAX(L115:O115)=MIN(L115:O115),0,IF($C$17="custo",(MAX(L115:O115)-N115)/(MAX(L115:O115)-MIN(L115:O115)),(N115-MIN(L115:O115))/(MAX(L115:O115)-MIN(L115:O115))))</f>
        <v>0.952164041013867</v>
      </c>
      <c r="AI115" s="0" t="n">
        <f aca="false">IF(MAX(L115:O115)=MIN(L115:O115),0,IF($C$17="custo",(MAX(L115:O115)-O115)/(MAX(L115:O115)-MIN(L115:O115)),(O115-MIN(L115:O115))/(MAX(L115:O115)-MIN(L115:O115))))</f>
        <v>0</v>
      </c>
      <c r="AJ115" s="0" t="n">
        <f aca="false">IF(MAX(P115:S115)=MIN(P115:S115),0,IF($D$17="custo",(MAX(P115:S115)-P115)/(MAX(P115:S115)-MIN(P115:S115)),(P115-MIN(P115:S115))/(MAX(P115:S115)-MIN(P115:S115))))</f>
        <v>0.199253921195296</v>
      </c>
      <c r="AK115" s="0" t="n">
        <f aca="false">IF(MAX(P115:S115)=MIN(P115:S115),0,IF($D$17="custo",(MAX(P115:S115)-Q115)/(MAX(P115:S115)-MIN(P115:S115)),(Q115-MIN(P115:S115))/(MAX(P115:S115)-MIN(P115:S115))))</f>
        <v>0</v>
      </c>
      <c r="AL115" s="0" t="n">
        <f aca="false">IF(MAX(P115:S115)=MIN(P115:S115),0,IF($D$17="custo",(MAX(P115:S115)-R115)/(MAX(P115:S115)-MIN(P115:S115)),(R115-MIN(P115:S115))/(MAX(P115:S115)-MIN(P115:S115))))</f>
        <v>0.769502396210374</v>
      </c>
      <c r="AM115" s="0" t="n">
        <f aca="false">IF(MAX(P115:S115)=MIN(P115:S115),0,IF($D$17="custo",(MAX(P115:S115)-S115)/(MAX(P115:S115)-MIN(P115:S115)),(S115-MIN(P115:S115))/(MAX(P115:S115)-MIN(P115:S115))))</f>
        <v>1</v>
      </c>
      <c r="AN115" s="0" t="n">
        <f aca="false">IF(MAX(T115:W115)=MIN(T115:W115),0,IF($E$17="custo",(MAX(T115:W115)-T115)/(MAX(T115:W115)-MIN(T115:W115)),(T115-MIN(T115:W115))/(MAX(T115:W115)-MIN(T115:W115))))</f>
        <v>0</v>
      </c>
      <c r="AO115" s="0" t="n">
        <f aca="false">IF(MAX(T115:W115)=MIN(T115:W115),0,IF($E$17="custo",(MAX(T115:W115)-U115)/(MAX(T115:W115)-MIN(T115:W115)),(U115-MIN(T115:W115))/(MAX(T115:W115)-MIN(T115:W115))))</f>
        <v>0.8125</v>
      </c>
      <c r="AP115" s="0" t="n">
        <f aca="false">IF(MAX(T115:W115)=MIN(T115:W115),0,IF($E$17="custo",(MAX(T115:W115)-V115)/(MAX(T115:W115)-MIN(T115:W115)),(V115-MIN(T115:W115))/(MAX(T115:W115)-MIN(T115:W115))))</f>
        <v>0.8125</v>
      </c>
      <c r="AQ115" s="0" t="n">
        <f aca="false">IF(MAX(T115:W115)=MIN(T115:W115),0,IF($E$17="custo",(MAX(T115:W115)-W115)/(MAX(T115:W115)-MIN(T115:W115)),(W115-MIN(T115:W115))/(MAX(T115:W115)-MIN(T115:W115))))</f>
        <v>1</v>
      </c>
      <c r="AR115" s="0" t="n">
        <f aca="false">IF(MAX(X115:AA115)=MIN(X115:AA115),0,IF($F$17="custo",(MAX(X115:AA115)-X115)/(MAX(X115:AA115)-MIN(X115:AA115)),(X115-MIN(X115:AA115))/(MAX(X115:AA115)-MIN(X115:AA115))))</f>
        <v>0</v>
      </c>
      <c r="AS115" s="0" t="n">
        <f aca="false">IF(MAX(X115:AA115)=MIN(X115:AA115),0,IF($F$17="custo",(MAX(X115:AA115)-Y115)/(MAX(X115:AA115)-MIN(X115:AA115)),(Y115-MIN(X115:AA115))/(MAX(X115:AA115)-MIN(X115:AA115))))</f>
        <v>0.53125</v>
      </c>
      <c r="AT115" s="0" t="n">
        <f aca="false">IF(MAX(X115:AA115)=MIN(X115:AA115),0,IF($F$17="custo",(MAX(X115:AA115)-Z115)/(MAX(X115:AA115)-MIN(X115:AA115)),(Z115-MIN(X115:AA115))/(MAX(X115:AA115)-MIN(X115:AA115))))</f>
        <v>0.25</v>
      </c>
      <c r="AU115" s="0" t="n">
        <f aca="false">IF(MAX(X115:AA115)=MIN(X115:AA115),0,IF($F$17="custo",(MAX(X115:AA115)-AA115)/(MAX(X115:AA115)-MIN(X115:AA115)),(AA115-MIN(X115:AA115))/(MAX(X115:AA115)-MIN(X115:AA115))))</f>
        <v>1</v>
      </c>
      <c r="AV115" s="0" t="n">
        <f aca="false">STDEVP(AB115:AE115)</f>
        <v>0.400890915006831</v>
      </c>
      <c r="AW115" s="0" t="n">
        <f aca="false">STDEVP(AF115:AI115)</f>
        <v>0.419423939217869</v>
      </c>
      <c r="AX115" s="0" t="n">
        <f aca="false">STDEVP(AJ115:AM115)</f>
        <v>0.40707361237067</v>
      </c>
      <c r="AY115" s="0" t="n">
        <f aca="false">STDEVP(AN115:AQ115)</f>
        <v>0.386541152401656</v>
      </c>
      <c r="AZ115" s="0" t="n">
        <f aca="false">STDEVP(AR115:AU115)</f>
        <v>0.37131983244738</v>
      </c>
      <c r="BA115" s="0" t="n">
        <f aca="false">AV115*((1-IFERROR(CORREL(AB115:AE115,AF115:AI115),0))+(1-IFERROR(CORREL(AB115:AE115,AJ115:AM115),0))+(1-IFERROR(CORREL(AB115:AE115,AN115:AQ115),0))+(1-IFERROR(CORREL(AB115:AE115,AR115:AU115),0)))</f>
        <v>1.10599064306681</v>
      </c>
      <c r="BB115" s="0" t="n">
        <f aca="false">AW115*((1-IFERROR(CORREL(AF115:AI115,AB115:AE115),0))+(1-IFERROR(CORREL(AF115:AI115,AJ115:AM115),0))+(1-IFERROR(CORREL(AF115:AI115,AN115:AQ115),0))+(1-IFERROR(CORREL(AF115:AI115,AR115:AU115),0)))</f>
        <v>2.87909998270632</v>
      </c>
      <c r="BC115" s="0" t="n">
        <f aca="false">AX115*((1-IFERROR(CORREL(AJ115:AM115,AB115:AE115),0))+(1-IFERROR(CORREL(AJ115:AM115,AF115:AI115),0))+(1-IFERROR(CORREL(AJ115:AM115,AN115:AQ115),0))+(1-IFERROR(CORREL(AJ115:AM115,AR115:AU115),0)))</f>
        <v>1.09011338602166</v>
      </c>
      <c r="BD115" s="0" t="n">
        <f aca="false">AY115*((1-IFERROR(CORREL(AN115:AQ115,AB115:AE115),0))+(1-IFERROR(CORREL(AN115:AQ115,AF115:AI115),0))+(1-IFERROR(CORREL(AN115:AQ115,AJ115:AM115),0))+(1-IFERROR(CORREL(AN115:AQ115,AR115:AU115),0)))</f>
        <v>1.05857766320521</v>
      </c>
      <c r="BE115" s="0" t="n">
        <f aca="false">AZ115*((1-IFERROR(CORREL(AR115:AU115,AB115:AE115),0))+(1-IFERROR(CORREL(AR115:AU115,AF115:AI115),0))+(1-IFERROR(CORREL(AR115:AU115,AJ115:AM115),0))+(1-IFERROR(CORREL(AR115:AU115,AN115:AQ115),0)))</f>
        <v>1.14300474817961</v>
      </c>
      <c r="BF115" s="0" t="n">
        <f aca="false">IF(SUM(BA115:BE115)&gt;0,BA115/SUM(BA115:BE115),1/5)</f>
        <v>0.151988883381786</v>
      </c>
      <c r="BG115" s="0" t="n">
        <f aca="false">IF(SUM(BA115:BE115)&gt;0,BB115/SUM(BA115:BE115),1/5)</f>
        <v>0.395655419201968</v>
      </c>
      <c r="BH115" s="0" t="n">
        <f aca="false">IF(SUM(BA115:BE115)&gt;0,BC115/SUM(BA115:BE115),1/5)</f>
        <v>0.149806978331698</v>
      </c>
      <c r="BI115" s="0" t="n">
        <f aca="false">IF(SUM(BA115:BE115)&gt;0,BD115/SUM(BA115:BE115),1/5)</f>
        <v>0.145473235250275</v>
      </c>
      <c r="BJ115" s="0" t="n">
        <f aca="false">IF(SUM(BA115:BE115)&gt;0,BE115/SUM(BA115:BE115),1/5)</f>
        <v>0.157075483834274</v>
      </c>
      <c r="BK115" s="0" t="n">
        <f aca="false">BF115*AB115+BG115*AF115+BH115*AJ115+BI115*AN115+BJ115*AR115</f>
        <v>0.465950918020289</v>
      </c>
      <c r="BL115" s="0" t="n">
        <f aca="false">BF115*AC115+BG115*AG115+BH115*AK115+BI115*AO115+BJ115*AS115</f>
        <v>0.57768196191467</v>
      </c>
      <c r="BM115" s="0" t="n">
        <f aca="false">BF115*AD115+BG115*AH115+BH115*AL115+BI115*AP115+BJ115*AT115</f>
        <v>0.770859256071711</v>
      </c>
      <c r="BN115" s="0" t="n">
        <f aca="false">BF115*AE115+BG115*AI115+BH115*AM115+BI115*AQ115+BJ115*AU115</f>
        <v>0.604344580798032</v>
      </c>
      <c r="BO115" s="0" t="n">
        <f aca="false">RANK(BK115,$BK115:$BN115)</f>
        <v>4</v>
      </c>
      <c r="BP115" s="0" t="n">
        <f aca="false">RANK(BL115,$BK115:$BN115)</f>
        <v>3</v>
      </c>
      <c r="BQ115" s="0" t="n">
        <f aca="false">RANK(BM115,$BK115:$BN115)</f>
        <v>1</v>
      </c>
      <c r="BR115" s="0" t="n">
        <f aca="false">RANK(BN115,$BK115:$BN115)</f>
        <v>2</v>
      </c>
    </row>
    <row r="116" customFormat="false" ht="15" hidden="false" customHeight="false" outlineLevel="0" collapsed="false">
      <c r="A116" s="0" t="n">
        <v>93</v>
      </c>
      <c r="B116" s="0" t="n">
        <f aca="false">RANDBETWEEN(1,$B$5)</f>
        <v>3</v>
      </c>
      <c r="C116" s="0" t="n">
        <f aca="false">RANDBETWEEN(1,$B$5)</f>
        <v>2</v>
      </c>
      <c r="D116" s="0" t="n">
        <f aca="false">RANDBETWEEN(1,$B$5)</f>
        <v>1</v>
      </c>
      <c r="E116" s="0" t="n">
        <f aca="false">RANDBETWEEN(1,$B$5)</f>
        <v>5</v>
      </c>
      <c r="F116" s="0" t="n">
        <f aca="false">RANDBETWEEN(1,$B$5)</f>
        <v>5</v>
      </c>
      <c r="G116" s="0" t="n">
        <f aca="false">RANDBETWEEN(1,$B$5)</f>
        <v>3</v>
      </c>
      <c r="H116" s="0" t="n">
        <f aca="true">NORMINV(RAND(),$B$8,$B$13)</f>
        <v>48.0524845327937</v>
      </c>
      <c r="I116" s="0" t="n">
        <f aca="true">NORMINV(RAND(),$C$8,$C$13)</f>
        <v>66.7423862519221</v>
      </c>
      <c r="J116" s="0" t="n">
        <f aca="true">NORMINV(RAND(),$D$8,$D$13)</f>
        <v>14.9256616671705</v>
      </c>
      <c r="K116" s="0" t="n">
        <f aca="true">NORMINV(RAND(),$E$8,$E$13)</f>
        <v>2.76916821998802</v>
      </c>
      <c r="L116" s="0" t="n">
        <f aca="true">NORMINV(RAND(),$B$9,$B$14)</f>
        <v>55.9578141095274</v>
      </c>
      <c r="M116" s="0" t="n">
        <f aca="true">NORMINV(RAND(),$C$9,$C$14)</f>
        <v>50.9200138731454</v>
      </c>
      <c r="N116" s="0" t="n">
        <f aca="true">NORMINV(RAND(),$D$9,$D$14)</f>
        <v>49.0917630481308</v>
      </c>
      <c r="O116" s="0" t="n">
        <f aca="true">NORMINV(RAND(),$E$9,$E$14)</f>
        <v>29.7700115363497</v>
      </c>
      <c r="P116" s="0" t="n">
        <f aca="true">NORMINV(RAND(),$B$10,$B$15)</f>
        <v>22.7455488283876</v>
      </c>
      <c r="Q116" s="0" t="n">
        <f aca="true">NORMINV(RAND(),$C$10,$C$15)</f>
        <v>31.1529223382366</v>
      </c>
      <c r="R116" s="0" t="n">
        <f aca="true">NORMINV(RAND(),$D$10,$D$15)</f>
        <v>9.60742244058761</v>
      </c>
      <c r="S116" s="0" t="n">
        <f aca="true">NORMINV(RAND(),$E$10,$E$15)</f>
        <v>3.82383280992562</v>
      </c>
      <c r="T116" s="0" t="n">
        <f aca="false">MEDIAN(INDEX(Avaliadores!$B$17:$B$22,$B116),INDEX(Avaliadores!$B$17:$B$22,$C116),INDEX(Avaliadores!$B$17:$B$22,$D116),INDEX(Avaliadores!$B$17:$B$22,$E116),INDEX(Avaliadores!$B$17:$B$22,$F116),INDEX(Avaliadores!$B$17:$B$22,$G116))</f>
        <v>2.66666666666667</v>
      </c>
      <c r="U116" s="0" t="n">
        <f aca="false">MEDIAN(INDEX(Avaliadores!$C$17:$C$22,$B116),INDEX(Avaliadores!$C$17:$C$22,$C116),INDEX(Avaliadores!$C$17:$C$22,$D116),INDEX(Avaliadores!$C$17:$C$22,$E116),INDEX(Avaliadores!$C$17:$C$22,$F116),INDEX(Avaliadores!$C$17:$C$22,$G116))</f>
        <v>4.91666666666667</v>
      </c>
      <c r="V116" s="0" t="n">
        <f aca="false">MEDIAN(INDEX(Avaliadores!$D$17:$D$22,$B116),INDEX(Avaliadores!$D$17:$D$22,$C116),INDEX(Avaliadores!$D$17:$D$22,$D116),INDEX(Avaliadores!$D$17:$D$22,$E116),INDEX(Avaliadores!$D$17:$D$22,$F116),INDEX(Avaliadores!$D$17:$D$22,$G116))</f>
        <v>5.79166666666667</v>
      </c>
      <c r="W116" s="0" t="n">
        <f aca="false">MEDIAN(INDEX(Avaliadores!$E$17:$E$22,$B116),INDEX(Avaliadores!$E$17:$E$22,$C116),INDEX(Avaliadores!$E$17:$E$22,$D116),INDEX(Avaliadores!$E$17:$E$22,$E116),INDEX(Avaliadores!$E$17:$E$22,$F116),INDEX(Avaliadores!$E$17:$E$22,$G116))</f>
        <v>6.54166666666667</v>
      </c>
      <c r="X116" s="0" t="n">
        <f aca="false">MEDIAN(INDEX(Avaliadores!$F$17:$F$22,$B116),INDEX(Avaliadores!$F$17:$F$22,$C116),INDEX(Avaliadores!$F$17:$F$22,$D116),INDEX(Avaliadores!$F$17:$F$22,$E116),INDEX(Avaliadores!$F$17:$F$22,$F116),INDEX(Avaliadores!$F$17:$F$22,$G116))</f>
        <v>2.54166666666667</v>
      </c>
      <c r="Y116" s="0" t="n">
        <f aca="false">MEDIAN(INDEX(Avaliadores!$G$17:$G$22,$B116),INDEX(Avaliadores!$G$17:$G$22,$C116),INDEX(Avaliadores!$G$17:$G$22,$D116),INDEX(Avaliadores!$G$17:$G$22,$E116),INDEX(Avaliadores!$G$17:$G$22,$F116),INDEX(Avaliadores!$G$17:$G$22,$G116))</f>
        <v>5.41666666666667</v>
      </c>
      <c r="Z116" s="0" t="n">
        <f aca="false">MEDIAN(INDEX(Avaliadores!$H$17:$H$22,$B116),INDEX(Avaliadores!$H$17:$H$22,$C116),INDEX(Avaliadores!$H$17:$H$22,$D116),INDEX(Avaliadores!$H$17:$H$22,$E116),INDEX(Avaliadores!$H$17:$H$22,$F116),INDEX(Avaliadores!$H$17:$H$22,$G116))</f>
        <v>3.79166666666667</v>
      </c>
      <c r="AA116" s="0" t="n">
        <f aca="false">MEDIAN(INDEX(Avaliadores!$I$17:$I$22,$B116),INDEX(Avaliadores!$I$17:$I$22,$C116),INDEX(Avaliadores!$I$17:$I$22,$D116),INDEX(Avaliadores!$I$17:$I$22,$E116),INDEX(Avaliadores!$I$17:$I$22,$F116),INDEX(Avaliadores!$I$17:$I$22,$G116))</f>
        <v>6.66666666666667</v>
      </c>
      <c r="AB116" s="0" t="n">
        <f aca="false">IF(MAX(H116:K116)=MIN(H116:K116),0,IF($B$17="custo",(MAX(H116:K116)-H116)/(MAX(H116:K116)-MIN(H116:K116)),(H116-MIN(H116:K116))/(MAX(H116:K116)-MIN(H116:K116))))</f>
        <v>0.292151970685589</v>
      </c>
      <c r="AC116" s="0" t="n">
        <f aca="false">IF(MAX(H116:K116)=MIN(H116:K116),0,IF($B$17="custo",(MAX(H116:K116)-I116)/(MAX(H116:K116)-MIN(H116:K116)),(I116-MIN(H116:K116))/(MAX(H116:K116)-MIN(H116:K116))))</f>
        <v>0</v>
      </c>
      <c r="AD116" s="0" t="n">
        <f aca="false">IF(MAX(H116:K116)=MIN(H116:K116),0,IF($B$17="custo",(MAX(H116:K116)-J116)/(MAX(H116:K116)-MIN(H116:K116)),(J116-MIN(H116:K116))/(MAX(H116:K116)-MIN(H116:K116))))</f>
        <v>0.809975270571597</v>
      </c>
      <c r="AE116" s="0" t="n">
        <f aca="false">IF(MAX(H116:K116)=MIN(H116:K116),0,IF($B$17="custo",(MAX(H116:K116)-K116)/(MAX(H116:K116)-MIN(H116:K116)),(K116-MIN(H116:K116))/(MAX(H116:K116)-MIN(H116:K116))))</f>
        <v>1</v>
      </c>
      <c r="AF116" s="0" t="n">
        <f aca="false">IF(MAX(L116:O116)=MIN(L116:O116),0,IF($C$17="custo",(MAX(L116:O116)-L116)/(MAX(L116:O116)-MIN(L116:O116)),(L116-MIN(L116:O116))/(MAX(L116:O116)-MIN(L116:O116))))</f>
        <v>1</v>
      </c>
      <c r="AG116" s="0" t="n">
        <f aca="false">IF(MAX(L116:O116)=MIN(L116:O116),0,IF($C$17="custo",(MAX(L116:O116)-M116)/(MAX(L116:O116)-MIN(L116:O116)),(M116-MIN(L116:O116))/(MAX(L116:O116)-MIN(L116:O116))))</f>
        <v>0.807627989316605</v>
      </c>
      <c r="AH116" s="0" t="n">
        <f aca="false">IF(MAX(L116:O116)=MIN(L116:O116),0,IF($C$17="custo",(MAX(L116:O116)-N116)/(MAX(L116:O116)-MIN(L116:O116)),(N116-MIN(L116:O116))/(MAX(L116:O116)-MIN(L116:O116))))</f>
        <v>0.737814921958019</v>
      </c>
      <c r="AI116" s="0" t="n">
        <f aca="false">IF(MAX(L116:O116)=MIN(L116:O116),0,IF($C$17="custo",(MAX(L116:O116)-O116)/(MAX(L116:O116)-MIN(L116:O116)),(O116-MIN(L116:O116))/(MAX(L116:O116)-MIN(L116:O116))))</f>
        <v>0</v>
      </c>
      <c r="AJ116" s="0" t="n">
        <f aca="false">IF(MAX(P116:S116)=MIN(P116:S116),0,IF($D$17="custo",(MAX(P116:S116)-P116)/(MAX(P116:S116)-MIN(P116:S116)),(P116-MIN(P116:S116))/(MAX(P116:S116)-MIN(P116:S116))))</f>
        <v>0.307634599430748</v>
      </c>
      <c r="AK116" s="0" t="n">
        <f aca="false">IF(MAX(P116:S116)=MIN(P116:S116),0,IF($D$17="custo",(MAX(P116:S116)-Q116)/(MAX(P116:S116)-MIN(P116:S116)),(Q116-MIN(P116:S116))/(MAX(P116:S116)-MIN(P116:S116))))</f>
        <v>0</v>
      </c>
      <c r="AL116" s="0" t="n">
        <f aca="false">IF(MAX(P116:S116)=MIN(P116:S116),0,IF($D$17="custo",(MAX(P116:S116)-R116)/(MAX(P116:S116)-MIN(P116:S116)),(R116-MIN(P116:S116))/(MAX(P116:S116)-MIN(P116:S116))))</f>
        <v>0.788372399868258</v>
      </c>
      <c r="AM116" s="0" t="n">
        <f aca="false">IF(MAX(P116:S116)=MIN(P116:S116),0,IF($D$17="custo",(MAX(P116:S116)-S116)/(MAX(P116:S116)-MIN(P116:S116)),(S116-MIN(P116:S116))/(MAX(P116:S116)-MIN(P116:S116))))</f>
        <v>1</v>
      </c>
      <c r="AN116" s="0" t="n">
        <f aca="false">IF(MAX(T116:W116)=MIN(T116:W116),0,IF($E$17="custo",(MAX(T116:W116)-T116)/(MAX(T116:W116)-MIN(T116:W116)),(T116-MIN(T116:W116))/(MAX(T116:W116)-MIN(T116:W116))))</f>
        <v>0</v>
      </c>
      <c r="AO116" s="0" t="n">
        <f aca="false">IF(MAX(T116:W116)=MIN(T116:W116),0,IF($E$17="custo",(MAX(T116:W116)-U116)/(MAX(T116:W116)-MIN(T116:W116)),(U116-MIN(T116:W116))/(MAX(T116:W116)-MIN(T116:W116))))</f>
        <v>0.580645161290323</v>
      </c>
      <c r="AP116" s="0" t="n">
        <f aca="false">IF(MAX(T116:W116)=MIN(T116:W116),0,IF($E$17="custo",(MAX(T116:W116)-V116)/(MAX(T116:W116)-MIN(T116:W116)),(V116-MIN(T116:W116))/(MAX(T116:W116)-MIN(T116:W116))))</f>
        <v>0.806451612903226</v>
      </c>
      <c r="AQ116" s="0" t="n">
        <f aca="false">IF(MAX(T116:W116)=MIN(T116:W116),0,IF($E$17="custo",(MAX(T116:W116)-W116)/(MAX(T116:W116)-MIN(T116:W116)),(W116-MIN(T116:W116))/(MAX(T116:W116)-MIN(T116:W116))))</f>
        <v>1</v>
      </c>
      <c r="AR116" s="0" t="n">
        <f aca="false">IF(MAX(X116:AA116)=MIN(X116:AA116),0,IF($F$17="custo",(MAX(X116:AA116)-X116)/(MAX(X116:AA116)-MIN(X116:AA116)),(X116-MIN(X116:AA116))/(MAX(X116:AA116)-MIN(X116:AA116))))</f>
        <v>0</v>
      </c>
      <c r="AS116" s="0" t="n">
        <f aca="false">IF(MAX(X116:AA116)=MIN(X116:AA116),0,IF($F$17="custo",(MAX(X116:AA116)-Y116)/(MAX(X116:AA116)-MIN(X116:AA116)),(Y116-MIN(X116:AA116))/(MAX(X116:AA116)-MIN(X116:AA116))))</f>
        <v>0.696969696969697</v>
      </c>
      <c r="AT116" s="0" t="n">
        <f aca="false">IF(MAX(X116:AA116)=MIN(X116:AA116),0,IF($F$17="custo",(MAX(X116:AA116)-Z116)/(MAX(X116:AA116)-MIN(X116:AA116)),(Z116-MIN(X116:AA116))/(MAX(X116:AA116)-MIN(X116:AA116))))</f>
        <v>0.303030303030303</v>
      </c>
      <c r="AU116" s="0" t="n">
        <f aca="false">IF(MAX(X116:AA116)=MIN(X116:AA116),0,IF($F$17="custo",(MAX(X116:AA116)-AA116)/(MAX(X116:AA116)-MIN(X116:AA116)),(AA116-MIN(X116:AA116))/(MAX(X116:AA116)-MIN(X116:AA116))))</f>
        <v>1</v>
      </c>
      <c r="AV116" s="0" t="n">
        <f aca="false">STDEVP(AB116:AE116)</f>
        <v>0.398960517565372</v>
      </c>
      <c r="AW116" s="0" t="n">
        <f aca="false">STDEVP(AF116:AI116)</f>
        <v>0.379741334513357</v>
      </c>
      <c r="AX116" s="0" t="n">
        <f aca="false">STDEVP(AJ116:AM116)</f>
        <v>0.393019958896284</v>
      </c>
      <c r="AY116" s="0" t="n">
        <f aca="false">STDEVP(AN116:AQ116)</f>
        <v>0.375151720955258</v>
      </c>
      <c r="AZ116" s="0" t="n">
        <f aca="false">STDEVP(AR116:AU116)</f>
        <v>0.379998066787408</v>
      </c>
      <c r="BA116" s="0" t="n">
        <f aca="false">AV116*((1-IFERROR(CORREL(AB116:AE116,AF116:AI116),0))+(1-IFERROR(CORREL(AB116:AE116,AJ116:AM116),0))+(1-IFERROR(CORREL(AB116:AE116,AN116:AQ116),0))+(1-IFERROR(CORREL(AB116:AE116,AR116:AU116),0)))</f>
        <v>1.09837729332771</v>
      </c>
      <c r="BB116" s="0" t="n">
        <f aca="false">AW116*((1-IFERROR(CORREL(AF116:AI116,AB116:AE116),0))+(1-IFERROR(CORREL(AF116:AI116,AJ116:AM116),0))+(1-IFERROR(CORREL(AF116:AI116,AN116:AQ116),0))+(1-IFERROR(CORREL(AF116:AI116,AR116:AU116),0)))</f>
        <v>2.70559186869164</v>
      </c>
      <c r="BC116" s="0" t="n">
        <f aca="false">AX116*((1-IFERROR(CORREL(AJ116:AM116,AB116:AE116),0))+(1-IFERROR(CORREL(AJ116:AM116,AF116:AI116),0))+(1-IFERROR(CORREL(AJ116:AM116,AN116:AQ116),0))+(1-IFERROR(CORREL(AJ116:AM116,AR116:AU116),0)))</f>
        <v>1.08975871108482</v>
      </c>
      <c r="BD116" s="0" t="n">
        <f aca="false">AY116*((1-IFERROR(CORREL(AN116:AQ116,AB116:AE116),0))+(1-IFERROR(CORREL(AN116:AQ116,AF116:AI116),0))+(1-IFERROR(CORREL(AN116:AQ116,AJ116:AM116),0))+(1-IFERROR(CORREL(AN116:AQ116,AR116:AU116),0)))</f>
        <v>1.00582472342845</v>
      </c>
      <c r="BE116" s="0" t="n">
        <f aca="false">AZ116*((1-IFERROR(CORREL(AR116:AU116,AB116:AE116),0))+(1-IFERROR(CORREL(AR116:AU116,AF116:AI116),0))+(1-IFERROR(CORREL(AR116:AU116,AJ116:AM116),0))+(1-IFERROR(CORREL(AR116:AU116,AN116:AQ116),0)))</f>
        <v>1.29331571495948</v>
      </c>
      <c r="BF116" s="0" t="n">
        <f aca="false">IF(SUM(BA116:BE116)&gt;0,BA116/SUM(BA116:BE116),1/5)</f>
        <v>0.152703656700182</v>
      </c>
      <c r="BG116" s="0" t="n">
        <f aca="false">IF(SUM(BA116:BE116)&gt;0,BB116/SUM(BA116:BE116),1/5)</f>
        <v>0.376149228864498</v>
      </c>
      <c r="BH116" s="0" t="n">
        <f aca="false">IF(SUM(BA116:BE116)&gt;0,BC116/SUM(BA116:BE116),1/5)</f>
        <v>0.151505444544801</v>
      </c>
      <c r="BI116" s="0" t="n">
        <f aca="false">IF(SUM(BA116:BE116)&gt;0,BD116/SUM(BA116:BE116),1/5)</f>
        <v>0.139836387915156</v>
      </c>
      <c r="BJ116" s="0" t="n">
        <f aca="false">IF(SUM(BA116:BE116)&gt;0,BE116/SUM(BA116:BE116),1/5)</f>
        <v>0.179805281975362</v>
      </c>
      <c r="BK116" s="0" t="n">
        <f aca="false">BF116*AB116+BG116*AF116+BH116*AJ116+BI116*AN116+BJ116*AR116</f>
        <v>0.467370219844469</v>
      </c>
      <c r="BL116" s="0" t="n">
        <f aca="false">BF116*AC116+BG116*AG116+BH116*AK116+BI116*AO116+BJ116*AS116</f>
        <v>0.510302800297997</v>
      </c>
      <c r="BM116" s="0" t="n">
        <f aca="false">BF116*AD116+BG116*AH116+BH116*AL116+BI116*AP116+BJ116*AT116</f>
        <v>0.687915140161306</v>
      </c>
      <c r="BN116" s="0" t="n">
        <f aca="false">BF116*AE116+BG116*AI116+BH116*AM116+BI116*AQ116+BJ116*AU116</f>
        <v>0.623850771135502</v>
      </c>
      <c r="BO116" s="0" t="n">
        <f aca="false">RANK(BK116,$BK116:$BN116)</f>
        <v>4</v>
      </c>
      <c r="BP116" s="0" t="n">
        <f aca="false">RANK(BL116,$BK116:$BN116)</f>
        <v>3</v>
      </c>
      <c r="BQ116" s="0" t="n">
        <f aca="false">RANK(BM116,$BK116:$BN116)</f>
        <v>1</v>
      </c>
      <c r="BR116" s="0" t="n">
        <f aca="false">RANK(BN116,$BK116:$BN116)</f>
        <v>2</v>
      </c>
    </row>
    <row r="117" customFormat="false" ht="15" hidden="false" customHeight="false" outlineLevel="0" collapsed="false">
      <c r="A117" s="0" t="n">
        <v>94</v>
      </c>
      <c r="B117" s="0" t="n">
        <f aca="false">RANDBETWEEN(1,$B$5)</f>
        <v>4</v>
      </c>
      <c r="C117" s="0" t="n">
        <f aca="false">RANDBETWEEN(1,$B$5)</f>
        <v>5</v>
      </c>
      <c r="D117" s="0" t="n">
        <f aca="false">RANDBETWEEN(1,$B$5)</f>
        <v>3</v>
      </c>
      <c r="E117" s="0" t="n">
        <f aca="false">RANDBETWEEN(1,$B$5)</f>
        <v>6</v>
      </c>
      <c r="F117" s="0" t="n">
        <f aca="false">RANDBETWEEN(1,$B$5)</f>
        <v>6</v>
      </c>
      <c r="G117" s="0" t="n">
        <f aca="false">RANDBETWEEN(1,$B$5)</f>
        <v>1</v>
      </c>
      <c r="H117" s="0" t="n">
        <f aca="true">NORMINV(RAND(),$B$8,$B$13)</f>
        <v>53.0787618457333</v>
      </c>
      <c r="I117" s="0" t="n">
        <f aca="true">NORMINV(RAND(),$C$8,$C$13)</f>
        <v>56.5632914697552</v>
      </c>
      <c r="J117" s="0" t="n">
        <f aca="true">NORMINV(RAND(),$D$8,$D$13)</f>
        <v>13.4769116151998</v>
      </c>
      <c r="K117" s="0" t="n">
        <f aca="true">NORMINV(RAND(),$E$8,$E$13)</f>
        <v>3.1502821217113</v>
      </c>
      <c r="L117" s="0" t="n">
        <f aca="true">NORMINV(RAND(),$B$9,$B$14)</f>
        <v>49.7831928733352</v>
      </c>
      <c r="M117" s="0" t="n">
        <f aca="true">NORMINV(RAND(),$C$9,$C$14)</f>
        <v>65.8147265022457</v>
      </c>
      <c r="N117" s="0" t="n">
        <f aca="true">NORMINV(RAND(),$D$9,$D$14)</f>
        <v>56.0434765785607</v>
      </c>
      <c r="O117" s="0" t="n">
        <f aca="true">NORMINV(RAND(),$E$9,$E$14)</f>
        <v>25.9310622998518</v>
      </c>
      <c r="P117" s="0" t="n">
        <f aca="true">NORMINV(RAND(),$B$10,$B$15)</f>
        <v>23.1854188920937</v>
      </c>
      <c r="Q117" s="0" t="n">
        <f aca="true">NORMINV(RAND(),$C$10,$C$15)</f>
        <v>31.8641413911306</v>
      </c>
      <c r="R117" s="0" t="n">
        <f aca="true">NORMINV(RAND(),$D$10,$D$15)</f>
        <v>9.72710105800036</v>
      </c>
      <c r="S117" s="0" t="n">
        <f aca="true">NORMINV(RAND(),$E$10,$E$15)</f>
        <v>4.19250334295543</v>
      </c>
      <c r="T117" s="0" t="n">
        <f aca="false">MEDIAN(INDEX(Avaliadores!$B$17:$B$22,$B117),INDEX(Avaliadores!$B$17:$B$22,$C117),INDEX(Avaliadores!$B$17:$B$22,$D117),INDEX(Avaliadores!$B$17:$B$22,$E117),INDEX(Avaliadores!$B$17:$B$22,$F117),INDEX(Avaliadores!$B$17:$B$22,$G117))</f>
        <v>2.29166666666667</v>
      </c>
      <c r="U117" s="0" t="n">
        <f aca="false">MEDIAN(INDEX(Avaliadores!$C$17:$C$22,$B117),INDEX(Avaliadores!$C$17:$C$22,$C117),INDEX(Avaliadores!$C$17:$C$22,$D117),INDEX(Avaliadores!$C$17:$C$22,$E117),INDEX(Avaliadores!$C$17:$C$22,$F117),INDEX(Avaliadores!$C$17:$C$22,$G117))</f>
        <v>5.54166666666667</v>
      </c>
      <c r="V117" s="0" t="n">
        <f aca="false">MEDIAN(INDEX(Avaliadores!$D$17:$D$22,$B117),INDEX(Avaliadores!$D$17:$D$22,$C117),INDEX(Avaliadores!$D$17:$D$22,$D117),INDEX(Avaliadores!$D$17:$D$22,$E117),INDEX(Avaliadores!$D$17:$D$22,$F117),INDEX(Avaliadores!$D$17:$D$22,$G117))</f>
        <v>5.54166666666667</v>
      </c>
      <c r="W117" s="0" t="n">
        <f aca="false">MEDIAN(INDEX(Avaliadores!$E$17:$E$22,$B117),INDEX(Avaliadores!$E$17:$E$22,$C117),INDEX(Avaliadores!$E$17:$E$22,$D117),INDEX(Avaliadores!$E$17:$E$22,$E117),INDEX(Avaliadores!$E$17:$E$22,$F117),INDEX(Avaliadores!$E$17:$E$22,$G117))</f>
        <v>6.29166666666667</v>
      </c>
      <c r="X117" s="0" t="n">
        <f aca="false">MEDIAN(INDEX(Avaliadores!$F$17:$F$22,$B117),INDEX(Avaliadores!$F$17:$F$22,$C117),INDEX(Avaliadores!$F$17:$F$22,$D117),INDEX(Avaliadores!$F$17:$F$22,$E117),INDEX(Avaliadores!$F$17:$F$22,$F117),INDEX(Avaliadores!$F$17:$F$22,$G117))</f>
        <v>2.91666666666667</v>
      </c>
      <c r="Y117" s="0" t="n">
        <f aca="false">MEDIAN(INDEX(Avaliadores!$G$17:$G$22,$B117),INDEX(Avaliadores!$G$17:$G$22,$C117),INDEX(Avaliadores!$G$17:$G$22,$D117),INDEX(Avaliadores!$G$17:$G$22,$E117),INDEX(Avaliadores!$G$17:$G$22,$F117),INDEX(Avaliadores!$G$17:$G$22,$G117))</f>
        <v>5.04166666666667</v>
      </c>
      <c r="Z117" s="0" t="n">
        <f aca="false">MEDIAN(INDEX(Avaliadores!$H$17:$H$22,$B117),INDEX(Avaliadores!$H$17:$H$22,$C117),INDEX(Avaliadores!$H$17:$H$22,$D117),INDEX(Avaliadores!$H$17:$H$22,$E117),INDEX(Avaliadores!$H$17:$H$22,$F117),INDEX(Avaliadores!$H$17:$H$22,$G117))</f>
        <v>3.91666666666667</v>
      </c>
      <c r="AA117" s="0" t="n">
        <f aca="false">MEDIAN(INDEX(Avaliadores!$I$17:$I$22,$B117),INDEX(Avaliadores!$I$17:$I$22,$C117),INDEX(Avaliadores!$I$17:$I$22,$D117),INDEX(Avaliadores!$I$17:$I$22,$E117),INDEX(Avaliadores!$I$17:$I$22,$F117),INDEX(Avaliadores!$I$17:$I$22,$G117))</f>
        <v>6.91666666666667</v>
      </c>
      <c r="AB117" s="0" t="n">
        <f aca="false">IF(MAX(H117:K117)=MIN(H117:K117),0,IF($B$17="custo",(MAX(H117:K117)-H117)/(MAX(H117:K117)-MIN(H117:K117)),(H117-MIN(H117:K117))/(MAX(H117:K117)-MIN(H117:K117))))</f>
        <v>0.0652374705442323</v>
      </c>
      <c r="AC117" s="0" t="n">
        <f aca="false">IF(MAX(H117:K117)=MIN(H117:K117),0,IF($B$17="custo",(MAX(H117:K117)-I117)/(MAX(H117:K117)-MIN(H117:K117)),(I117-MIN(H117:K117))/(MAX(H117:K117)-MIN(H117:K117))))</f>
        <v>0</v>
      </c>
      <c r="AD117" s="0" t="n">
        <f aca="false">IF(MAX(H117:K117)=MIN(H117:K117),0,IF($B$17="custo",(MAX(H117:K117)-J117)/(MAX(H117:K117)-MIN(H117:K117)),(J117-MIN(H117:K117))/(MAX(H117:K117)-MIN(H117:K117))))</f>
        <v>0.806664525748788</v>
      </c>
      <c r="AE117" s="0" t="n">
        <f aca="false">IF(MAX(H117:K117)=MIN(H117:K117),0,IF($B$17="custo",(MAX(H117:K117)-K117)/(MAX(H117:K117)-MIN(H117:K117)),(K117-MIN(H117:K117))/(MAX(H117:K117)-MIN(H117:K117))))</f>
        <v>1</v>
      </c>
      <c r="AF117" s="0" t="n">
        <f aca="false">IF(MAX(L117:O117)=MIN(L117:O117),0,IF($C$17="custo",(MAX(L117:O117)-L117)/(MAX(L117:O117)-MIN(L117:O117)),(L117-MIN(L117:O117))/(MAX(L117:O117)-MIN(L117:O117))))</f>
        <v>0.598042608433451</v>
      </c>
      <c r="AG117" s="0" t="n">
        <f aca="false">IF(MAX(L117:O117)=MIN(L117:O117),0,IF($C$17="custo",(MAX(L117:O117)-M117)/(MAX(L117:O117)-MIN(L117:O117)),(M117-MIN(L117:O117))/(MAX(L117:O117)-MIN(L117:O117))))</f>
        <v>1</v>
      </c>
      <c r="AH117" s="0" t="n">
        <f aca="false">IF(MAX(L117:O117)=MIN(L117:O117),0,IF($C$17="custo",(MAX(L117:O117)-N117)/(MAX(L117:O117)-MIN(L117:O117)),(N117-MIN(L117:O117))/(MAX(L117:O117)-MIN(L117:O117))))</f>
        <v>0.755006213218031</v>
      </c>
      <c r="AI117" s="0" t="n">
        <f aca="false">IF(MAX(L117:O117)=MIN(L117:O117),0,IF($C$17="custo",(MAX(L117:O117)-O117)/(MAX(L117:O117)-MIN(L117:O117)),(O117-MIN(L117:O117))/(MAX(L117:O117)-MIN(L117:O117))))</f>
        <v>0</v>
      </c>
      <c r="AJ117" s="0" t="n">
        <f aca="false">IF(MAX(P117:S117)=MIN(P117:S117),0,IF($D$17="custo",(MAX(P117:S117)-P117)/(MAX(P117:S117)-MIN(P117:S117)),(P117-MIN(P117:S117))/(MAX(P117:S117)-MIN(P117:S117))))</f>
        <v>0.313632408892008</v>
      </c>
      <c r="AK117" s="0" t="n">
        <f aca="false">IF(MAX(P117:S117)=MIN(P117:S117),0,IF($D$17="custo",(MAX(P117:S117)-Q117)/(MAX(P117:S117)-MIN(P117:S117)),(Q117-MIN(P117:S117))/(MAX(P117:S117)-MIN(P117:S117))))</f>
        <v>0</v>
      </c>
      <c r="AL117" s="0" t="n">
        <f aca="false">IF(MAX(P117:S117)=MIN(P117:S117),0,IF($D$17="custo",(MAX(P117:S117)-R117)/(MAX(P117:S117)-MIN(P117:S117)),(R117-MIN(P117:S117))/(MAX(P117:S117)-MIN(P117:S117))))</f>
        <v>0.799990238907816</v>
      </c>
      <c r="AM117" s="0" t="n">
        <f aca="false">IF(MAX(P117:S117)=MIN(P117:S117),0,IF($D$17="custo",(MAX(P117:S117)-S117)/(MAX(P117:S117)-MIN(P117:S117)),(S117-MIN(P117:S117))/(MAX(P117:S117)-MIN(P117:S117))))</f>
        <v>1</v>
      </c>
      <c r="AN117" s="0" t="n">
        <f aca="false">IF(MAX(T117:W117)=MIN(T117:W117),0,IF($E$17="custo",(MAX(T117:W117)-T117)/(MAX(T117:W117)-MIN(T117:W117)),(T117-MIN(T117:W117))/(MAX(T117:W117)-MIN(T117:W117))))</f>
        <v>0</v>
      </c>
      <c r="AO117" s="0" t="n">
        <f aca="false">IF(MAX(T117:W117)=MIN(T117:W117),0,IF($E$17="custo",(MAX(T117:W117)-U117)/(MAX(T117:W117)-MIN(T117:W117)),(U117-MIN(T117:W117))/(MAX(T117:W117)-MIN(T117:W117))))</f>
        <v>0.8125</v>
      </c>
      <c r="AP117" s="0" t="n">
        <f aca="false">IF(MAX(T117:W117)=MIN(T117:W117),0,IF($E$17="custo",(MAX(T117:W117)-V117)/(MAX(T117:W117)-MIN(T117:W117)),(V117-MIN(T117:W117))/(MAX(T117:W117)-MIN(T117:W117))))</f>
        <v>0.8125</v>
      </c>
      <c r="AQ117" s="0" t="n">
        <f aca="false">IF(MAX(T117:W117)=MIN(T117:W117),0,IF($E$17="custo",(MAX(T117:W117)-W117)/(MAX(T117:W117)-MIN(T117:W117)),(W117-MIN(T117:W117))/(MAX(T117:W117)-MIN(T117:W117))))</f>
        <v>1</v>
      </c>
      <c r="AR117" s="0" t="n">
        <f aca="false">IF(MAX(X117:AA117)=MIN(X117:AA117),0,IF($F$17="custo",(MAX(X117:AA117)-X117)/(MAX(X117:AA117)-MIN(X117:AA117)),(X117-MIN(X117:AA117))/(MAX(X117:AA117)-MIN(X117:AA117))))</f>
        <v>0</v>
      </c>
      <c r="AS117" s="0" t="n">
        <f aca="false">IF(MAX(X117:AA117)=MIN(X117:AA117),0,IF($F$17="custo",(MAX(X117:AA117)-Y117)/(MAX(X117:AA117)-MIN(X117:AA117)),(Y117-MIN(X117:AA117))/(MAX(X117:AA117)-MIN(X117:AA117))))</f>
        <v>0.53125</v>
      </c>
      <c r="AT117" s="0" t="n">
        <f aca="false">IF(MAX(X117:AA117)=MIN(X117:AA117),0,IF($F$17="custo",(MAX(X117:AA117)-Z117)/(MAX(X117:AA117)-MIN(X117:AA117)),(Z117-MIN(X117:AA117))/(MAX(X117:AA117)-MIN(X117:AA117))))</f>
        <v>0.25</v>
      </c>
      <c r="AU117" s="0" t="n">
        <f aca="false">IF(MAX(X117:AA117)=MIN(X117:AA117),0,IF($F$17="custo",(MAX(X117:AA117)-AA117)/(MAX(X117:AA117)-MIN(X117:AA117)),(AA117-MIN(X117:AA117))/(MAX(X117:AA117)-MIN(X117:AA117))))</f>
        <v>1</v>
      </c>
      <c r="AV117" s="0" t="n">
        <f aca="false">STDEVP(AB117:AE117)</f>
        <v>0.441293358700615</v>
      </c>
      <c r="AW117" s="0" t="n">
        <f aca="false">STDEVP(AF117:AI117)</f>
        <v>0.368605362898744</v>
      </c>
      <c r="AX117" s="0" t="n">
        <f aca="false">STDEVP(AJ117:AM117)</f>
        <v>0.394176196621544</v>
      </c>
      <c r="AY117" s="0" t="n">
        <f aca="false">STDEVP(AN117:AQ117)</f>
        <v>0.386541152401656</v>
      </c>
      <c r="AZ117" s="0" t="n">
        <f aca="false">STDEVP(AR117:AU117)</f>
        <v>0.37131983244738</v>
      </c>
      <c r="BA117" s="0" t="n">
        <f aca="false">AV117*((1-IFERROR(CORREL(AB117:AE117,AF117:AI117),0))+(1-IFERROR(CORREL(AB117:AE117,AJ117:AM117),0))+(1-IFERROR(CORREL(AB117:AE117,AN117:AQ117),0))+(1-IFERROR(CORREL(AB117:AE117,AR117:AU117),0)))</f>
        <v>1.11935535187364</v>
      </c>
      <c r="BB117" s="0" t="n">
        <f aca="false">AW117*((1-IFERROR(CORREL(AF117:AI117,AB117:AE117),0))+(1-IFERROR(CORREL(AF117:AI117,AJ117:AM117),0))+(1-IFERROR(CORREL(AF117:AI117,AN117:AQ117),0))+(1-IFERROR(CORREL(AF117:AI117,AR117:AU117),0)))</f>
        <v>2.31487116183563</v>
      </c>
      <c r="BC117" s="0" t="n">
        <f aca="false">AX117*((1-IFERROR(CORREL(AJ117:AM117,AB117:AE117),0))+(1-IFERROR(CORREL(AJ117:AM117,AF117:AI117),0))+(1-IFERROR(CORREL(AJ117:AM117,AN117:AQ117),0))+(1-IFERROR(CORREL(AJ117:AM117,AR117:AU117),0)))</f>
        <v>1.15551364209971</v>
      </c>
      <c r="BD117" s="0" t="n">
        <f aca="false">AY117*((1-IFERROR(CORREL(AN117:AQ117,AB117:AE117),0))+(1-IFERROR(CORREL(AN117:AQ117,AF117:AI117),0))+(1-IFERROR(CORREL(AN117:AQ117,AJ117:AM117),0))+(1-IFERROR(CORREL(AN117:AQ117,AR117:AU117),0)))</f>
        <v>0.904089725458847</v>
      </c>
      <c r="BE117" s="0" t="n">
        <f aca="false">AZ117*((1-IFERROR(CORREL(AR117:AU117,AB117:AE117),0))+(1-IFERROR(CORREL(AR117:AU117,AF117:AI117),0))+(1-IFERROR(CORREL(AR117:AU117,AJ117:AM117),0))+(1-IFERROR(CORREL(AR117:AU117,AN117:AQ117),0)))</f>
        <v>1.03370652222428</v>
      </c>
      <c r="BF117" s="0" t="n">
        <f aca="false">IF(SUM(BA117:BE117)&gt;0,BA117/SUM(BA117:BE117),1/5)</f>
        <v>0.171482054282348</v>
      </c>
      <c r="BG117" s="0" t="n">
        <f aca="false">IF(SUM(BA117:BE117)&gt;0,BB117/SUM(BA117:BE117),1/5)</f>
        <v>0.354631673995295</v>
      </c>
      <c r="BH117" s="0" t="n">
        <f aca="false">IF(SUM(BA117:BE117)&gt;0,BC117/SUM(BA117:BE117),1/5)</f>
        <v>0.177021401440447</v>
      </c>
      <c r="BI117" s="0" t="n">
        <f aca="false">IF(SUM(BA117:BE117)&gt;0,BD117/SUM(BA117:BE117),1/5)</f>
        <v>0.138503972949914</v>
      </c>
      <c r="BJ117" s="0" t="n">
        <f aca="false">IF(SUM(BA117:BE117)&gt;0,BE117/SUM(BA117:BE117),1/5)</f>
        <v>0.158360897331995</v>
      </c>
      <c r="BK117" s="0" t="n">
        <f aca="false">BF117*AB117+BG117*AF117+BH117*AJ117+BI117*AN117+BJ117*AR117</f>
        <v>0.278791555373583</v>
      </c>
      <c r="BL117" s="0" t="n">
        <f aca="false">BF117*AC117+BG117*AG117+BH117*AK117+BI117*AO117+BJ117*AS117</f>
        <v>0.551295378724722</v>
      </c>
      <c r="BM117" s="0" t="n">
        <f aca="false">BF117*AD117+BG117*AH117+BH117*AL117+BI117*AP117+BJ117*AT117</f>
        <v>0.699817702847401</v>
      </c>
      <c r="BN117" s="0" t="n">
        <f aca="false">BF117*AE117+BG117*AI117+BH117*AM117+BI117*AQ117+BJ117*AU117</f>
        <v>0.645368326004705</v>
      </c>
      <c r="BO117" s="0" t="n">
        <f aca="false">RANK(BK117,$BK117:$BN117)</f>
        <v>4</v>
      </c>
      <c r="BP117" s="0" t="n">
        <f aca="false">RANK(BL117,$BK117:$BN117)</f>
        <v>3</v>
      </c>
      <c r="BQ117" s="0" t="n">
        <f aca="false">RANK(BM117,$BK117:$BN117)</f>
        <v>1</v>
      </c>
      <c r="BR117" s="0" t="n">
        <f aca="false">RANK(BN117,$BK117:$BN117)</f>
        <v>2</v>
      </c>
    </row>
    <row r="118" customFormat="false" ht="15" hidden="false" customHeight="false" outlineLevel="0" collapsed="false">
      <c r="A118" s="0" t="n">
        <v>95</v>
      </c>
      <c r="B118" s="0" t="n">
        <f aca="false">RANDBETWEEN(1,$B$5)</f>
        <v>6</v>
      </c>
      <c r="C118" s="0" t="n">
        <f aca="false">RANDBETWEEN(1,$B$5)</f>
        <v>5</v>
      </c>
      <c r="D118" s="0" t="n">
        <f aca="false">RANDBETWEEN(1,$B$5)</f>
        <v>3</v>
      </c>
      <c r="E118" s="0" t="n">
        <f aca="false">RANDBETWEEN(1,$B$5)</f>
        <v>2</v>
      </c>
      <c r="F118" s="0" t="n">
        <f aca="false">RANDBETWEEN(1,$B$5)</f>
        <v>4</v>
      </c>
      <c r="G118" s="0" t="n">
        <f aca="false">RANDBETWEEN(1,$B$5)</f>
        <v>1</v>
      </c>
      <c r="H118" s="0" t="n">
        <f aca="true">NORMINV(RAND(),$B$8,$B$13)</f>
        <v>51.3605945826205</v>
      </c>
      <c r="I118" s="0" t="n">
        <f aca="true">NORMINV(RAND(),$C$8,$C$13)</f>
        <v>58.8716852416756</v>
      </c>
      <c r="J118" s="0" t="n">
        <f aca="true">NORMINV(RAND(),$D$8,$D$13)</f>
        <v>13.6063524057042</v>
      </c>
      <c r="K118" s="0" t="n">
        <f aca="true">NORMINV(RAND(),$E$8,$E$13)</f>
        <v>2.79878565066177</v>
      </c>
      <c r="L118" s="0" t="n">
        <f aca="true">NORMINV(RAND(),$B$9,$B$14)</f>
        <v>53.2631664880715</v>
      </c>
      <c r="M118" s="0" t="n">
        <f aca="true">NORMINV(RAND(),$C$9,$C$14)</f>
        <v>52.4002597855669</v>
      </c>
      <c r="N118" s="0" t="n">
        <f aca="true">NORMINV(RAND(),$D$9,$D$14)</f>
        <v>40.9532026704256</v>
      </c>
      <c r="O118" s="0" t="n">
        <f aca="true">NORMINV(RAND(),$E$9,$E$14)</f>
        <v>25.9826716518255</v>
      </c>
      <c r="P118" s="0" t="n">
        <f aca="true">NORMINV(RAND(),$B$10,$B$15)</f>
        <v>26.1177484776045</v>
      </c>
      <c r="Q118" s="0" t="n">
        <f aca="true">NORMINV(RAND(),$C$10,$C$15)</f>
        <v>29.9486081069422</v>
      </c>
      <c r="R118" s="0" t="n">
        <f aca="true">NORMINV(RAND(),$D$10,$D$15)</f>
        <v>10.2976724512212</v>
      </c>
      <c r="S118" s="0" t="n">
        <f aca="true">NORMINV(RAND(),$E$10,$E$15)</f>
        <v>4.07530193311768</v>
      </c>
      <c r="T118" s="0" t="n">
        <f aca="false">MEDIAN(INDEX(Avaliadores!$B$17:$B$22,$B118),INDEX(Avaliadores!$B$17:$B$22,$C118),INDEX(Avaliadores!$B$17:$B$22,$D118),INDEX(Avaliadores!$B$17:$B$22,$E118),INDEX(Avaliadores!$B$17:$B$22,$F118),INDEX(Avaliadores!$B$17:$B$22,$G118))</f>
        <v>2.66666666666667</v>
      </c>
      <c r="U118" s="0" t="n">
        <f aca="false">MEDIAN(INDEX(Avaliadores!$C$17:$C$22,$B118),INDEX(Avaliadores!$C$17:$C$22,$C118),INDEX(Avaliadores!$C$17:$C$22,$D118),INDEX(Avaliadores!$C$17:$C$22,$E118),INDEX(Avaliadores!$C$17:$C$22,$F118),INDEX(Avaliadores!$C$17:$C$22,$G118))</f>
        <v>5.29166666666667</v>
      </c>
      <c r="V118" s="0" t="n">
        <f aca="false">MEDIAN(INDEX(Avaliadores!$D$17:$D$22,$B118),INDEX(Avaliadores!$D$17:$D$22,$C118),INDEX(Avaliadores!$D$17:$D$22,$D118),INDEX(Avaliadores!$D$17:$D$22,$E118),INDEX(Avaliadores!$D$17:$D$22,$F118),INDEX(Avaliadores!$D$17:$D$22,$G118))</f>
        <v>5.66666666666667</v>
      </c>
      <c r="W118" s="0" t="n">
        <f aca="false">MEDIAN(INDEX(Avaliadores!$E$17:$E$22,$B118),INDEX(Avaliadores!$E$17:$E$22,$C118),INDEX(Avaliadores!$E$17:$E$22,$D118),INDEX(Avaliadores!$E$17:$E$22,$E118),INDEX(Avaliadores!$E$17:$E$22,$F118),INDEX(Avaliadores!$E$17:$E$22,$G118))</f>
        <v>6.29166666666667</v>
      </c>
      <c r="X118" s="0" t="n">
        <f aca="false">MEDIAN(INDEX(Avaliadores!$F$17:$F$22,$B118),INDEX(Avaliadores!$F$17:$F$22,$C118),INDEX(Avaliadores!$F$17:$F$22,$D118),INDEX(Avaliadores!$F$17:$F$22,$E118),INDEX(Avaliadores!$F$17:$F$22,$F118),INDEX(Avaliadores!$F$17:$F$22,$G118))</f>
        <v>2.66666666666667</v>
      </c>
      <c r="Y118" s="0" t="n">
        <f aca="false">MEDIAN(INDEX(Avaliadores!$G$17:$G$22,$B118),INDEX(Avaliadores!$G$17:$G$22,$C118),INDEX(Avaliadores!$G$17:$G$22,$D118),INDEX(Avaliadores!$G$17:$G$22,$E118),INDEX(Avaliadores!$G$17:$G$22,$F118),INDEX(Avaliadores!$G$17:$G$22,$G118))</f>
        <v>5.04166666666667</v>
      </c>
      <c r="Z118" s="0" t="n">
        <f aca="false">MEDIAN(INDEX(Avaliadores!$H$17:$H$22,$B118),INDEX(Avaliadores!$H$17:$H$22,$C118),INDEX(Avaliadores!$H$17:$H$22,$D118),INDEX(Avaliadores!$H$17:$H$22,$E118),INDEX(Avaliadores!$H$17:$H$22,$F118),INDEX(Avaliadores!$H$17:$H$22,$G118))</f>
        <v>3.91666666666667</v>
      </c>
      <c r="AA118" s="0" t="n">
        <f aca="false">MEDIAN(INDEX(Avaliadores!$I$17:$I$22,$B118),INDEX(Avaliadores!$I$17:$I$22,$C118),INDEX(Avaliadores!$I$17:$I$22,$D118),INDEX(Avaliadores!$I$17:$I$22,$E118),INDEX(Avaliadores!$I$17:$I$22,$F118),INDEX(Avaliadores!$I$17:$I$22,$G118))</f>
        <v>6.66666666666667</v>
      </c>
      <c r="AB118" s="0" t="n">
        <f aca="false">IF(MAX(H118:K118)=MIN(H118:K118),0,IF($B$17="custo",(MAX(H118:K118)-H118)/(MAX(H118:K118)-MIN(H118:K118)),(H118-MIN(H118:K118))/(MAX(H118:K118)-MIN(H118:K118))))</f>
        <v>0.133952242773955</v>
      </c>
      <c r="AC118" s="0" t="n">
        <f aca="false">IF(MAX(H118:K118)=MIN(H118:K118),0,IF($B$17="custo",(MAX(H118:K118)-I118)/(MAX(H118:K118)-MIN(H118:K118)),(I118-MIN(H118:K118))/(MAX(H118:K118)-MIN(H118:K118))))</f>
        <v>0</v>
      </c>
      <c r="AD118" s="0" t="n">
        <f aca="false">IF(MAX(H118:K118)=MIN(H118:K118),0,IF($B$17="custo",(MAX(H118:K118)-J118)/(MAX(H118:K118)-MIN(H118:K118)),(J118-MIN(H118:K118))/(MAX(H118:K118)-MIN(H118:K118))))</f>
        <v>0.80725864305447</v>
      </c>
      <c r="AE118" s="0" t="n">
        <f aca="false">IF(MAX(H118:K118)=MIN(H118:K118),0,IF($B$17="custo",(MAX(H118:K118)-K118)/(MAX(H118:K118)-MIN(H118:K118)),(K118-MIN(H118:K118))/(MAX(H118:K118)-MIN(H118:K118))))</f>
        <v>1</v>
      </c>
      <c r="AF118" s="0" t="n">
        <f aca="false">IF(MAX(L118:O118)=MIN(L118:O118),0,IF($C$17="custo",(MAX(L118:O118)-L118)/(MAX(L118:O118)-MIN(L118:O118)),(L118-MIN(L118:O118))/(MAX(L118:O118)-MIN(L118:O118))))</f>
        <v>1</v>
      </c>
      <c r="AG118" s="0" t="n">
        <f aca="false">IF(MAX(L118:O118)=MIN(L118:O118),0,IF($C$17="custo",(MAX(L118:O118)-M118)/(MAX(L118:O118)-MIN(L118:O118)),(M118-MIN(L118:O118))/(MAX(L118:O118)-MIN(L118:O118))))</f>
        <v>0.968369096393438</v>
      </c>
      <c r="AH118" s="0" t="n">
        <f aca="false">IF(MAX(L118:O118)=MIN(L118:O118),0,IF($C$17="custo",(MAX(L118:O118)-N118)/(MAX(L118:O118)-MIN(L118:O118)),(N118-MIN(L118:O118))/(MAX(L118:O118)-MIN(L118:O118))))</f>
        <v>0.548763177078065</v>
      </c>
      <c r="AI118" s="0" t="n">
        <f aca="false">IF(MAX(L118:O118)=MIN(L118:O118),0,IF($C$17="custo",(MAX(L118:O118)-O118)/(MAX(L118:O118)-MIN(L118:O118)),(O118-MIN(L118:O118))/(MAX(L118:O118)-MIN(L118:O118))))</f>
        <v>0</v>
      </c>
      <c r="AJ118" s="0" t="n">
        <f aca="false">IF(MAX(P118:S118)=MIN(P118:S118),0,IF($D$17="custo",(MAX(P118:S118)-P118)/(MAX(P118:S118)-MIN(P118:S118)),(P118-MIN(P118:S118))/(MAX(P118:S118)-MIN(P118:S118))))</f>
        <v>0.148062238494021</v>
      </c>
      <c r="AK118" s="0" t="n">
        <f aca="false">IF(MAX(P118:S118)=MIN(P118:S118),0,IF($D$17="custo",(MAX(P118:S118)-Q118)/(MAX(P118:S118)-MIN(P118:S118)),(Q118-MIN(P118:S118))/(MAX(P118:S118)-MIN(P118:S118))))</f>
        <v>0</v>
      </c>
      <c r="AL118" s="0" t="n">
        <f aca="false">IF(MAX(P118:S118)=MIN(P118:S118),0,IF($D$17="custo",(MAX(P118:S118)-R118)/(MAX(P118:S118)-MIN(P118:S118)),(R118-MIN(P118:S118))/(MAX(P118:S118)-MIN(P118:S118))))</f>
        <v>0.759506169165247</v>
      </c>
      <c r="AM118" s="0" t="n">
        <f aca="false">IF(MAX(P118:S118)=MIN(P118:S118),0,IF($D$17="custo",(MAX(P118:S118)-S118)/(MAX(P118:S118)-MIN(P118:S118)),(S118-MIN(P118:S118))/(MAX(P118:S118)-MIN(P118:S118))))</f>
        <v>1</v>
      </c>
      <c r="AN118" s="0" t="n">
        <f aca="false">IF(MAX(T118:W118)=MIN(T118:W118),0,IF($E$17="custo",(MAX(T118:W118)-T118)/(MAX(T118:W118)-MIN(T118:W118)),(T118-MIN(T118:W118))/(MAX(T118:W118)-MIN(T118:W118))))</f>
        <v>0</v>
      </c>
      <c r="AO118" s="0" t="n">
        <f aca="false">IF(MAX(T118:W118)=MIN(T118:W118),0,IF($E$17="custo",(MAX(T118:W118)-U118)/(MAX(T118:W118)-MIN(T118:W118)),(U118-MIN(T118:W118))/(MAX(T118:W118)-MIN(T118:W118))))</f>
        <v>0.724137931034483</v>
      </c>
      <c r="AP118" s="0" t="n">
        <f aca="false">IF(MAX(T118:W118)=MIN(T118:W118),0,IF($E$17="custo",(MAX(T118:W118)-V118)/(MAX(T118:W118)-MIN(T118:W118)),(V118-MIN(T118:W118))/(MAX(T118:W118)-MIN(T118:W118))))</f>
        <v>0.827586206896552</v>
      </c>
      <c r="AQ118" s="0" t="n">
        <f aca="false">IF(MAX(T118:W118)=MIN(T118:W118),0,IF($E$17="custo",(MAX(T118:W118)-W118)/(MAX(T118:W118)-MIN(T118:W118)),(W118-MIN(T118:W118))/(MAX(T118:W118)-MIN(T118:W118))))</f>
        <v>1</v>
      </c>
      <c r="AR118" s="0" t="n">
        <f aca="false">IF(MAX(X118:AA118)=MIN(X118:AA118),0,IF($F$17="custo",(MAX(X118:AA118)-X118)/(MAX(X118:AA118)-MIN(X118:AA118)),(X118-MIN(X118:AA118))/(MAX(X118:AA118)-MIN(X118:AA118))))</f>
        <v>0</v>
      </c>
      <c r="AS118" s="0" t="n">
        <f aca="false">IF(MAX(X118:AA118)=MIN(X118:AA118),0,IF($F$17="custo",(MAX(X118:AA118)-Y118)/(MAX(X118:AA118)-MIN(X118:AA118)),(Y118-MIN(X118:AA118))/(MAX(X118:AA118)-MIN(X118:AA118))))</f>
        <v>0.59375</v>
      </c>
      <c r="AT118" s="0" t="n">
        <f aca="false">IF(MAX(X118:AA118)=MIN(X118:AA118),0,IF($F$17="custo",(MAX(X118:AA118)-Z118)/(MAX(X118:AA118)-MIN(X118:AA118)),(Z118-MIN(X118:AA118))/(MAX(X118:AA118)-MIN(X118:AA118))))</f>
        <v>0.3125</v>
      </c>
      <c r="AU118" s="0" t="n">
        <f aca="false">IF(MAX(X118:AA118)=MIN(X118:AA118),0,IF($F$17="custo",(MAX(X118:AA118)-AA118)/(MAX(X118:AA118)-MIN(X118:AA118)),(AA118-MIN(X118:AA118))/(MAX(X118:AA118)-MIN(X118:AA118))))</f>
        <v>1</v>
      </c>
      <c r="AV118" s="0" t="n">
        <f aca="false">STDEVP(AB118:AE118)</f>
        <v>0.426478251003384</v>
      </c>
      <c r="AW118" s="0" t="n">
        <f aca="false">STDEVP(AF118:AI118)</f>
        <v>0.404626683137896</v>
      </c>
      <c r="AX118" s="0" t="n">
        <f aca="false">STDEVP(AJ118:AM118)</f>
        <v>0.415050521019129</v>
      </c>
      <c r="AY118" s="0" t="n">
        <f aca="false">STDEVP(AN118:AQ118)</f>
        <v>0.381264558405103</v>
      </c>
      <c r="AZ118" s="0" t="n">
        <f aca="false">STDEVP(AR118:AU118)</f>
        <v>0.368017678541059</v>
      </c>
      <c r="BA118" s="0" t="n">
        <f aca="false">AV118*((1-IFERROR(CORREL(AB118:AE118,AF118:AI118),0))+(1-IFERROR(CORREL(AB118:AE118,AJ118:AM118),0))+(1-IFERROR(CORREL(AB118:AE118,AN118:AQ118),0))+(1-IFERROR(CORREL(AB118:AE118,AR118:AU118),0)))</f>
        <v>1.17420682961158</v>
      </c>
      <c r="BB118" s="0" t="n">
        <f aca="false">AW118*((1-IFERROR(CORREL(AF118:AI118,AB118:AE118),0))+(1-IFERROR(CORREL(AF118:AI118,AJ118:AM118),0))+(1-IFERROR(CORREL(AF118:AI118,AN118:AQ118),0))+(1-IFERROR(CORREL(AF118:AI118,AR118:AU118),0)))</f>
        <v>2.98232138332462</v>
      </c>
      <c r="BC118" s="0" t="n">
        <f aca="false">AX118*((1-IFERROR(CORREL(AJ118:AM118,AB118:AE118),0))+(1-IFERROR(CORREL(AJ118:AM118,AF118:AI118),0))+(1-IFERROR(CORREL(AJ118:AM118,AN118:AQ118),0))+(1-IFERROR(CORREL(AJ118:AM118,AR118:AU118),0)))</f>
        <v>1.14538915487006</v>
      </c>
      <c r="BD118" s="0" t="n">
        <f aca="false">AY118*((1-IFERROR(CORREL(AN118:AQ118,AB118:AE118),0))+(1-IFERROR(CORREL(AN118:AQ118,AF118:AI118),0))+(1-IFERROR(CORREL(AN118:AQ118,AJ118:AM118),0))+(1-IFERROR(CORREL(AN118:AQ118,AR118:AU118),0)))</f>
        <v>0.982476605913978</v>
      </c>
      <c r="BE118" s="0" t="n">
        <f aca="false">AZ118*((1-IFERROR(CORREL(AR118:AU118,AB118:AE118),0))+(1-IFERROR(CORREL(AR118:AU118,AF118:AI118),0))+(1-IFERROR(CORREL(AR118:AU118,AJ118:AM118),0))+(1-IFERROR(CORREL(AR118:AU118,AN118:AQ118),0)))</f>
        <v>1.05268089713425</v>
      </c>
      <c r="BF118" s="0" t="n">
        <f aca="false">IF(SUM(BA118:BE118)&gt;0,BA118/SUM(BA118:BE118),1/5)</f>
        <v>0.160037460470242</v>
      </c>
      <c r="BG118" s="0" t="n">
        <f aca="false">IF(SUM(BA118:BE118)&gt;0,BB118/SUM(BA118:BE118),1/5)</f>
        <v>0.40647280228412</v>
      </c>
      <c r="BH118" s="0" t="n">
        <f aca="false">IF(SUM(BA118:BE118)&gt;0,BC118/SUM(BA118:BE118),1/5)</f>
        <v>0.156109781490708</v>
      </c>
      <c r="BI118" s="0" t="n">
        <f aca="false">IF(SUM(BA118:BE118)&gt;0,BD118/SUM(BA118:BE118),1/5)</f>
        <v>0.133905762610755</v>
      </c>
      <c r="BJ118" s="0" t="n">
        <f aca="false">IF(SUM(BA118:BE118)&gt;0,BE118/SUM(BA118:BE118),1/5)</f>
        <v>0.143474193144175</v>
      </c>
      <c r="BK118" s="0" t="n">
        <f aca="false">BF118*AB118+BG118*AF118+BH118*AJ118+BI118*AN118+BJ118*AR118</f>
        <v>0.451024142740284</v>
      </c>
      <c r="BL118" s="0" t="n">
        <f aca="false">BF118*AC118+BG118*AG118+BH118*AK118+BI118*AO118+BJ118*AS118</f>
        <v>0.575769744326283</v>
      </c>
      <c r="BM118" s="0" t="n">
        <f aca="false">BF118*AD118+BG118*AH118+BH118*AL118+BI118*AP118+BJ118*AT118</f>
        <v>0.62646951918176</v>
      </c>
      <c r="BN118" s="0" t="n">
        <f aca="false">BF118*AE118+BG118*AI118+BH118*AM118+BI118*AQ118+BJ118*AU118</f>
        <v>0.59352719771588</v>
      </c>
      <c r="BO118" s="0" t="n">
        <f aca="false">RANK(BK118,$BK118:$BN118)</f>
        <v>4</v>
      </c>
      <c r="BP118" s="0" t="n">
        <f aca="false">RANK(BL118,$BK118:$BN118)</f>
        <v>3</v>
      </c>
      <c r="BQ118" s="0" t="n">
        <f aca="false">RANK(BM118,$BK118:$BN118)</f>
        <v>1</v>
      </c>
      <c r="BR118" s="0" t="n">
        <f aca="false">RANK(BN118,$BK118:$BN118)</f>
        <v>2</v>
      </c>
    </row>
    <row r="119" customFormat="false" ht="15" hidden="false" customHeight="false" outlineLevel="0" collapsed="false">
      <c r="A119" s="0" t="n">
        <v>96</v>
      </c>
      <c r="B119" s="0" t="n">
        <f aca="false">RANDBETWEEN(1,$B$5)</f>
        <v>3</v>
      </c>
      <c r="C119" s="0" t="n">
        <f aca="false">RANDBETWEEN(1,$B$5)</f>
        <v>1</v>
      </c>
      <c r="D119" s="0" t="n">
        <f aca="false">RANDBETWEEN(1,$B$5)</f>
        <v>4</v>
      </c>
      <c r="E119" s="0" t="n">
        <f aca="false">RANDBETWEEN(1,$B$5)</f>
        <v>1</v>
      </c>
      <c r="F119" s="0" t="n">
        <f aca="false">RANDBETWEEN(1,$B$5)</f>
        <v>6</v>
      </c>
      <c r="G119" s="0" t="n">
        <f aca="false">RANDBETWEEN(1,$B$5)</f>
        <v>1</v>
      </c>
      <c r="H119" s="0" t="n">
        <f aca="true">NORMINV(RAND(),$B$8,$B$13)</f>
        <v>52.9435084565648</v>
      </c>
      <c r="I119" s="0" t="n">
        <f aca="true">NORMINV(RAND(),$C$8,$C$13)</f>
        <v>59.0142653811925</v>
      </c>
      <c r="J119" s="0" t="n">
        <f aca="true">NORMINV(RAND(),$D$8,$D$13)</f>
        <v>13.3052850773943</v>
      </c>
      <c r="K119" s="0" t="n">
        <f aca="true">NORMINV(RAND(),$E$8,$E$13)</f>
        <v>3.12570839263097</v>
      </c>
      <c r="L119" s="0" t="n">
        <f aca="true">NORMINV(RAND(),$B$9,$B$14)</f>
        <v>50.4514560271632</v>
      </c>
      <c r="M119" s="0" t="n">
        <f aca="true">NORMINV(RAND(),$C$9,$C$14)</f>
        <v>43.7678517904232</v>
      </c>
      <c r="N119" s="0" t="n">
        <f aca="true">NORMINV(RAND(),$D$9,$D$14)</f>
        <v>46.5135368953776</v>
      </c>
      <c r="O119" s="0" t="n">
        <f aca="true">NORMINV(RAND(),$E$9,$E$14)</f>
        <v>29.1257625543702</v>
      </c>
      <c r="P119" s="0" t="n">
        <f aca="true">NORMINV(RAND(),$B$10,$B$15)</f>
        <v>24.2053096512446</v>
      </c>
      <c r="Q119" s="0" t="n">
        <f aca="true">NORMINV(RAND(),$C$10,$C$15)</f>
        <v>28.8407522417896</v>
      </c>
      <c r="R119" s="0" t="n">
        <f aca="true">NORMINV(RAND(),$D$10,$D$15)</f>
        <v>10.2802035510616</v>
      </c>
      <c r="S119" s="0" t="n">
        <f aca="true">NORMINV(RAND(),$E$10,$E$15)</f>
        <v>4.01785128161274</v>
      </c>
      <c r="T119" s="0" t="n">
        <f aca="false">MEDIAN(INDEX(Avaliadores!$B$17:$B$22,$B119),INDEX(Avaliadores!$B$17:$B$22,$C119),INDEX(Avaliadores!$B$17:$B$22,$D119),INDEX(Avaliadores!$B$17:$B$22,$E119),INDEX(Avaliadores!$B$17:$B$22,$F119),INDEX(Avaliadores!$B$17:$B$22,$G119))</f>
        <v>2.04166666666667</v>
      </c>
      <c r="U119" s="0" t="n">
        <f aca="false">MEDIAN(INDEX(Avaliadores!$C$17:$C$22,$B119),INDEX(Avaliadores!$C$17:$C$22,$C119),INDEX(Avaliadores!$C$17:$C$22,$D119),INDEX(Avaliadores!$C$17:$C$22,$E119),INDEX(Avaliadores!$C$17:$C$22,$F119),INDEX(Avaliadores!$C$17:$C$22,$G119))</f>
        <v>4.41666666666667</v>
      </c>
      <c r="V119" s="0" t="n">
        <f aca="false">MEDIAN(INDEX(Avaliadores!$D$17:$D$22,$B119),INDEX(Avaliadores!$D$17:$D$22,$C119),INDEX(Avaliadores!$D$17:$D$22,$D119),INDEX(Avaliadores!$D$17:$D$22,$E119),INDEX(Avaliadores!$D$17:$D$22,$F119),INDEX(Avaliadores!$D$17:$D$22,$G119))</f>
        <v>6.41666666666667</v>
      </c>
      <c r="W119" s="0" t="n">
        <f aca="false">MEDIAN(INDEX(Avaliadores!$E$17:$E$22,$B119),INDEX(Avaliadores!$E$17:$E$22,$C119),INDEX(Avaliadores!$E$17:$E$22,$D119),INDEX(Avaliadores!$E$17:$E$22,$E119),INDEX(Avaliadores!$E$17:$E$22,$F119),INDEX(Avaliadores!$E$17:$E$22,$G119))</f>
        <v>6.79166666666667</v>
      </c>
      <c r="X119" s="0" t="n">
        <f aca="false">MEDIAN(INDEX(Avaliadores!$F$17:$F$22,$B119),INDEX(Avaliadores!$F$17:$F$22,$C119),INDEX(Avaliadores!$F$17:$F$22,$D119),INDEX(Avaliadores!$F$17:$F$22,$E119),INDEX(Avaliadores!$F$17:$F$22,$F119),INDEX(Avaliadores!$F$17:$F$22,$G119))</f>
        <v>2.41666666666667</v>
      </c>
      <c r="Y119" s="0" t="n">
        <f aca="false">MEDIAN(INDEX(Avaliadores!$G$17:$G$22,$B119),INDEX(Avaliadores!$G$17:$G$22,$C119),INDEX(Avaliadores!$G$17:$G$22,$D119),INDEX(Avaliadores!$G$17:$G$22,$E119),INDEX(Avaliadores!$G$17:$G$22,$F119),INDEX(Avaliadores!$G$17:$G$22,$G119))</f>
        <v>5.04166666666667</v>
      </c>
      <c r="Z119" s="0" t="n">
        <f aca="false">MEDIAN(INDEX(Avaliadores!$H$17:$H$22,$B119),INDEX(Avaliadores!$H$17:$H$22,$C119),INDEX(Avaliadores!$H$17:$H$22,$D119),INDEX(Avaliadores!$H$17:$H$22,$E119),INDEX(Avaliadores!$H$17:$H$22,$F119),INDEX(Avaliadores!$H$17:$H$22,$G119))</f>
        <v>4.04166666666667</v>
      </c>
      <c r="AA119" s="0" t="n">
        <f aca="false">MEDIAN(INDEX(Avaliadores!$I$17:$I$22,$B119),INDEX(Avaliadores!$I$17:$I$22,$C119),INDEX(Avaliadores!$I$17:$I$22,$D119),INDEX(Avaliadores!$I$17:$I$22,$E119),INDEX(Avaliadores!$I$17:$I$22,$F119),INDEX(Avaliadores!$I$17:$I$22,$G119))</f>
        <v>7.04166666666667</v>
      </c>
      <c r="AB119" s="0" t="n">
        <f aca="false">IF(MAX(H119:K119)=MIN(H119:K119),0,IF($B$17="custo",(MAX(H119:K119)-H119)/(MAX(H119:K119)-MIN(H119:K119)),(H119-MIN(H119:K119))/(MAX(H119:K119)-MIN(H119:K119))))</f>
        <v>0.108622538346626</v>
      </c>
      <c r="AC119" s="0" t="n">
        <f aca="false">IF(MAX(H119:K119)=MIN(H119:K119),0,IF($B$17="custo",(MAX(H119:K119)-I119)/(MAX(H119:K119)-MIN(H119:K119)),(I119-MIN(H119:K119))/(MAX(H119:K119)-MIN(H119:K119))))</f>
        <v>0</v>
      </c>
      <c r="AD119" s="0" t="n">
        <f aca="false">IF(MAX(H119:K119)=MIN(H119:K119),0,IF($B$17="custo",(MAX(H119:K119)-J119)/(MAX(H119:K119)-MIN(H119:K119)),(J119-MIN(H119:K119))/(MAX(H119:K119)-MIN(H119:K119))))</f>
        <v>0.817859375277004</v>
      </c>
      <c r="AE119" s="0" t="n">
        <f aca="false">IF(MAX(H119:K119)=MIN(H119:K119),0,IF($B$17="custo",(MAX(H119:K119)-K119)/(MAX(H119:K119)-MIN(H119:K119)),(K119-MIN(H119:K119))/(MAX(H119:K119)-MIN(H119:K119))))</f>
        <v>1</v>
      </c>
      <c r="AF119" s="0" t="n">
        <f aca="false">IF(MAX(L119:O119)=MIN(L119:O119),0,IF($C$17="custo",(MAX(L119:O119)-L119)/(MAX(L119:O119)-MIN(L119:O119)),(L119-MIN(L119:O119))/(MAX(L119:O119)-MIN(L119:O119))))</f>
        <v>1</v>
      </c>
      <c r="AG119" s="0" t="n">
        <f aca="false">IF(MAX(L119:O119)=MIN(L119:O119),0,IF($C$17="custo",(MAX(L119:O119)-M119)/(MAX(L119:O119)-MIN(L119:O119)),(M119-MIN(L119:O119))/(MAX(L119:O119)-MIN(L119:O119))))</f>
        <v>0.686593814861547</v>
      </c>
      <c r="AH119" s="0" t="n">
        <f aca="false">IF(MAX(L119:O119)=MIN(L119:O119),0,IF($C$17="custo",(MAX(L119:O119)-N119)/(MAX(L119:O119)-MIN(L119:O119)),(N119-MIN(L119:O119))/(MAX(L119:O119)-MIN(L119:O119))))</f>
        <v>0.815343911943143</v>
      </c>
      <c r="AI119" s="0" t="n">
        <f aca="false">IF(MAX(L119:O119)=MIN(L119:O119),0,IF($C$17="custo",(MAX(L119:O119)-O119)/(MAX(L119:O119)-MIN(L119:O119)),(O119-MIN(L119:O119))/(MAX(L119:O119)-MIN(L119:O119))))</f>
        <v>0</v>
      </c>
      <c r="AJ119" s="0" t="n">
        <f aca="false">IF(MAX(P119:S119)=MIN(P119:S119),0,IF($D$17="custo",(MAX(P119:S119)-P119)/(MAX(P119:S119)-MIN(P119:S119)),(P119-MIN(P119:S119))/(MAX(P119:S119)-MIN(P119:S119))))</f>
        <v>0.186740566623604</v>
      </c>
      <c r="AK119" s="0" t="n">
        <f aca="false">IF(MAX(P119:S119)=MIN(P119:S119),0,IF($D$17="custo",(MAX(P119:S119)-Q119)/(MAX(P119:S119)-MIN(P119:S119)),(Q119-MIN(P119:S119))/(MAX(P119:S119)-MIN(P119:S119))))</f>
        <v>0</v>
      </c>
      <c r="AL119" s="0" t="n">
        <f aca="false">IF(MAX(P119:S119)=MIN(P119:S119),0,IF($D$17="custo",(MAX(P119:S119)-R119)/(MAX(P119:S119)-MIN(P119:S119)),(R119-MIN(P119:S119))/(MAX(P119:S119)-MIN(P119:S119))))</f>
        <v>0.747718758597335</v>
      </c>
      <c r="AM119" s="0" t="n">
        <f aca="false">IF(MAX(P119:S119)=MIN(P119:S119),0,IF($D$17="custo",(MAX(P119:S119)-S119)/(MAX(P119:S119)-MIN(P119:S119)),(S119-MIN(P119:S119))/(MAX(P119:S119)-MIN(P119:S119))))</f>
        <v>1</v>
      </c>
      <c r="AN119" s="0" t="n">
        <f aca="false">IF(MAX(T119:W119)=MIN(T119:W119),0,IF($E$17="custo",(MAX(T119:W119)-T119)/(MAX(T119:W119)-MIN(T119:W119)),(T119-MIN(T119:W119))/(MAX(T119:W119)-MIN(T119:W119))))</f>
        <v>0</v>
      </c>
      <c r="AO119" s="0" t="n">
        <f aca="false">IF(MAX(T119:W119)=MIN(T119:W119),0,IF($E$17="custo",(MAX(T119:W119)-U119)/(MAX(T119:W119)-MIN(T119:W119)),(U119-MIN(T119:W119))/(MAX(T119:W119)-MIN(T119:W119))))</f>
        <v>0.5</v>
      </c>
      <c r="AP119" s="0" t="n">
        <f aca="false">IF(MAX(T119:W119)=MIN(T119:W119),0,IF($E$17="custo",(MAX(T119:W119)-V119)/(MAX(T119:W119)-MIN(T119:W119)),(V119-MIN(T119:W119))/(MAX(T119:W119)-MIN(T119:W119))))</f>
        <v>0.921052631578947</v>
      </c>
      <c r="AQ119" s="0" t="n">
        <f aca="false">IF(MAX(T119:W119)=MIN(T119:W119),0,IF($E$17="custo",(MAX(T119:W119)-W119)/(MAX(T119:W119)-MIN(T119:W119)),(W119-MIN(T119:W119))/(MAX(T119:W119)-MIN(T119:W119))))</f>
        <v>1</v>
      </c>
      <c r="AR119" s="0" t="n">
        <f aca="false">IF(MAX(X119:AA119)=MIN(X119:AA119),0,IF($F$17="custo",(MAX(X119:AA119)-X119)/(MAX(X119:AA119)-MIN(X119:AA119)),(X119-MIN(X119:AA119))/(MAX(X119:AA119)-MIN(X119:AA119))))</f>
        <v>0</v>
      </c>
      <c r="AS119" s="0" t="n">
        <f aca="false">IF(MAX(X119:AA119)=MIN(X119:AA119),0,IF($F$17="custo",(MAX(X119:AA119)-Y119)/(MAX(X119:AA119)-MIN(X119:AA119)),(Y119-MIN(X119:AA119))/(MAX(X119:AA119)-MIN(X119:AA119))))</f>
        <v>0.567567567567568</v>
      </c>
      <c r="AT119" s="0" t="n">
        <f aca="false">IF(MAX(X119:AA119)=MIN(X119:AA119),0,IF($F$17="custo",(MAX(X119:AA119)-Z119)/(MAX(X119:AA119)-MIN(X119:AA119)),(Z119-MIN(X119:AA119))/(MAX(X119:AA119)-MIN(X119:AA119))))</f>
        <v>0.351351351351351</v>
      </c>
      <c r="AU119" s="0" t="n">
        <f aca="false">IF(MAX(X119:AA119)=MIN(X119:AA119),0,IF($F$17="custo",(MAX(X119:AA119)-AA119)/(MAX(X119:AA119)-MIN(X119:AA119)),(AA119-MIN(X119:AA119))/(MAX(X119:AA119)-MIN(X119:AA119))))</f>
        <v>1</v>
      </c>
      <c r="AV119" s="0" t="n">
        <f aca="false">STDEVP(AB119:AE119)</f>
        <v>0.433837432884028</v>
      </c>
      <c r="AW119" s="0" t="n">
        <f aca="false">STDEVP(AF119:AI119)</f>
        <v>0.377913238768743</v>
      </c>
      <c r="AX119" s="0" t="n">
        <f aca="false">STDEVP(AJ119:AM119)</f>
        <v>0.405716083285985</v>
      </c>
      <c r="AY119" s="0" t="n">
        <f aca="false">STDEVP(AN119:AQ119)</f>
        <v>0.39779516994292</v>
      </c>
      <c r="AZ119" s="0" t="n">
        <f aca="false">STDEVP(AR119:AU119)</f>
        <v>0.36229071941769</v>
      </c>
      <c r="BA119" s="0" t="n">
        <f aca="false">AV119*((1-IFERROR(CORREL(AB119:AE119,AF119:AI119),0))+(1-IFERROR(CORREL(AB119:AE119,AJ119:AM119),0))+(1-IFERROR(CORREL(AB119:AE119,AN119:AQ119),0))+(1-IFERROR(CORREL(AB119:AE119,AR119:AU119),0)))</f>
        <v>0.968394179938841</v>
      </c>
      <c r="BB119" s="0" t="n">
        <f aca="false">AW119*((1-IFERROR(CORREL(AF119:AI119,AB119:AE119),0))+(1-IFERROR(CORREL(AF119:AI119,AJ119:AM119),0))+(1-IFERROR(CORREL(AF119:AI119,AN119:AQ119),0))+(1-IFERROR(CORREL(AF119:AI119,AR119:AU119),0)))</f>
        <v>2.63966185025222</v>
      </c>
      <c r="BC119" s="0" t="n">
        <f aca="false">AX119*((1-IFERROR(CORREL(AJ119:AM119,AB119:AE119),0))+(1-IFERROR(CORREL(AJ119:AM119,AF119:AI119),0))+(1-IFERROR(CORREL(AJ119:AM119,AN119:AQ119),0))+(1-IFERROR(CORREL(AJ119:AM119,AR119:AU119),0)))</f>
        <v>0.936610852673764</v>
      </c>
      <c r="BD119" s="0" t="n">
        <f aca="false">AY119*((1-IFERROR(CORREL(AN119:AQ119,AB119:AE119),0))+(1-IFERROR(CORREL(AN119:AQ119,AF119:AI119),0))+(1-IFERROR(CORREL(AN119:AQ119,AJ119:AM119),0))+(1-IFERROR(CORREL(AN119:AQ119,AR119:AU119),0)))</f>
        <v>0.903838063174643</v>
      </c>
      <c r="BE119" s="0" t="n">
        <f aca="false">AZ119*((1-IFERROR(CORREL(AR119:AU119,AB119:AE119),0))+(1-IFERROR(CORREL(AR119:AU119,AF119:AI119),0))+(1-IFERROR(CORREL(AR119:AU119,AJ119:AM119),0))+(1-IFERROR(CORREL(AR119:AU119,AN119:AQ119),0)))</f>
        <v>1.10009218071041</v>
      </c>
      <c r="BF119" s="0" t="n">
        <f aca="false">IF(SUM(BA119:BE119)&gt;0,BA119/SUM(BA119:BE119),1/5)</f>
        <v>0.147878112089553</v>
      </c>
      <c r="BG119" s="0" t="n">
        <f aca="false">IF(SUM(BA119:BE119)&gt;0,BB119/SUM(BA119:BE119),1/5)</f>
        <v>0.403088142263274</v>
      </c>
      <c r="BH119" s="0" t="n">
        <f aca="false">IF(SUM(BA119:BE119)&gt;0,BC119/SUM(BA119:BE119),1/5)</f>
        <v>0.143024656204284</v>
      </c>
      <c r="BI119" s="0" t="n">
        <f aca="false">IF(SUM(BA119:BE119)&gt;0,BD119/SUM(BA119:BE119),1/5)</f>
        <v>0.138020105021062</v>
      </c>
      <c r="BJ119" s="0" t="n">
        <f aca="false">IF(SUM(BA119:BE119)&gt;0,BE119/SUM(BA119:BE119),1/5)</f>
        <v>0.167988984421827</v>
      </c>
      <c r="BK119" s="0" t="n">
        <f aca="false">BF119*AB119+BG119*AF119+BH119*AJ119+BI119*AN119+BJ119*AR119</f>
        <v>0.445859543505082</v>
      </c>
      <c r="BL119" s="0" t="n">
        <f aca="false">BF119*AC119+BG119*AG119+BH119*AK119+BI119*AO119+BJ119*AS119</f>
        <v>0.441112977098969</v>
      </c>
      <c r="BM119" s="0" t="n">
        <f aca="false">BF119*AD119+BG119*AH119+BH119*AL119+BI119*AP119+BJ119*AT119</f>
        <v>0.742688119156616</v>
      </c>
      <c r="BN119" s="0" t="n">
        <f aca="false">BF119*AE119+BG119*AI119+BH119*AM119+BI119*AQ119+BJ119*AU119</f>
        <v>0.596911857736726</v>
      </c>
      <c r="BO119" s="0" t="n">
        <f aca="false">RANK(BK119,$BK119:$BN119)</f>
        <v>3</v>
      </c>
      <c r="BP119" s="0" t="n">
        <f aca="false">RANK(BL119,$BK119:$BN119)</f>
        <v>4</v>
      </c>
      <c r="BQ119" s="0" t="n">
        <f aca="false">RANK(BM119,$BK119:$BN119)</f>
        <v>1</v>
      </c>
      <c r="BR119" s="0" t="n">
        <f aca="false">RANK(BN119,$BK119:$BN119)</f>
        <v>2</v>
      </c>
    </row>
    <row r="120" customFormat="false" ht="15" hidden="false" customHeight="false" outlineLevel="0" collapsed="false">
      <c r="A120" s="0" t="n">
        <v>97</v>
      </c>
      <c r="B120" s="0" t="n">
        <f aca="false">RANDBETWEEN(1,$B$5)</f>
        <v>5</v>
      </c>
      <c r="C120" s="0" t="n">
        <f aca="false">RANDBETWEEN(1,$B$5)</f>
        <v>6</v>
      </c>
      <c r="D120" s="0" t="n">
        <f aca="false">RANDBETWEEN(1,$B$5)</f>
        <v>6</v>
      </c>
      <c r="E120" s="0" t="n">
        <f aca="false">RANDBETWEEN(1,$B$5)</f>
        <v>4</v>
      </c>
      <c r="F120" s="0" t="n">
        <f aca="false">RANDBETWEEN(1,$B$5)</f>
        <v>2</v>
      </c>
      <c r="G120" s="0" t="n">
        <f aca="false">RANDBETWEEN(1,$B$5)</f>
        <v>1</v>
      </c>
      <c r="H120" s="0" t="n">
        <f aca="true">NORMINV(RAND(),$B$8,$B$13)</f>
        <v>47.8692240193945</v>
      </c>
      <c r="I120" s="0" t="n">
        <f aca="true">NORMINV(RAND(),$C$8,$C$13)</f>
        <v>63.0145314956415</v>
      </c>
      <c r="J120" s="0" t="n">
        <f aca="true">NORMINV(RAND(),$D$8,$D$13)</f>
        <v>14.2171126825205</v>
      </c>
      <c r="K120" s="0" t="n">
        <f aca="true">NORMINV(RAND(),$E$8,$E$13)</f>
        <v>3.18842593690948</v>
      </c>
      <c r="L120" s="0" t="n">
        <f aca="true">NORMINV(RAND(),$B$9,$B$14)</f>
        <v>50.2214596781882</v>
      </c>
      <c r="M120" s="0" t="n">
        <f aca="true">NORMINV(RAND(),$C$9,$C$14)</f>
        <v>49.4349123565716</v>
      </c>
      <c r="N120" s="0" t="n">
        <f aca="true">NORMINV(RAND(),$D$9,$D$14)</f>
        <v>39.5417694749818</v>
      </c>
      <c r="O120" s="0" t="n">
        <f aca="true">NORMINV(RAND(),$E$9,$E$14)</f>
        <v>25.1350499618848</v>
      </c>
      <c r="P120" s="0" t="n">
        <f aca="true">NORMINV(RAND(),$B$10,$B$15)</f>
        <v>21.5154045512966</v>
      </c>
      <c r="Q120" s="0" t="n">
        <f aca="true">NORMINV(RAND(),$C$10,$C$15)</f>
        <v>31.3831183827739</v>
      </c>
      <c r="R120" s="0" t="n">
        <f aca="true">NORMINV(RAND(),$D$10,$D$15)</f>
        <v>9.66575476539555</v>
      </c>
      <c r="S120" s="0" t="n">
        <f aca="true">NORMINV(RAND(),$E$10,$E$15)</f>
        <v>4.18090832067829</v>
      </c>
      <c r="T120" s="0" t="n">
        <f aca="false">MEDIAN(INDEX(Avaliadores!$B$17:$B$22,$B120),INDEX(Avaliadores!$B$17:$B$22,$C120),INDEX(Avaliadores!$B$17:$B$22,$D120),INDEX(Avaliadores!$B$17:$B$22,$E120),INDEX(Avaliadores!$B$17:$B$22,$F120),INDEX(Avaliadores!$B$17:$B$22,$G120))</f>
        <v>2.29166666666667</v>
      </c>
      <c r="U120" s="0" t="n">
        <f aca="false">MEDIAN(INDEX(Avaliadores!$C$17:$C$22,$B120),INDEX(Avaliadores!$C$17:$C$22,$C120),INDEX(Avaliadores!$C$17:$C$22,$D120),INDEX(Avaliadores!$C$17:$C$22,$E120),INDEX(Avaliadores!$C$17:$C$22,$F120),INDEX(Avaliadores!$C$17:$C$22,$G120))</f>
        <v>5.54166666666667</v>
      </c>
      <c r="V120" s="0" t="n">
        <f aca="false">MEDIAN(INDEX(Avaliadores!$D$17:$D$22,$B120),INDEX(Avaliadores!$D$17:$D$22,$C120),INDEX(Avaliadores!$D$17:$D$22,$D120),INDEX(Avaliadores!$D$17:$D$22,$E120),INDEX(Avaliadores!$D$17:$D$22,$F120),INDEX(Avaliadores!$D$17:$D$22,$G120))</f>
        <v>5.54166666666667</v>
      </c>
      <c r="W120" s="0" t="n">
        <f aca="false">MEDIAN(INDEX(Avaliadores!$E$17:$E$22,$B120),INDEX(Avaliadores!$E$17:$E$22,$C120),INDEX(Avaliadores!$E$17:$E$22,$D120),INDEX(Avaliadores!$E$17:$E$22,$E120),INDEX(Avaliadores!$E$17:$E$22,$F120),INDEX(Avaliadores!$E$17:$E$22,$G120))</f>
        <v>6.29166666666667</v>
      </c>
      <c r="X120" s="0" t="n">
        <f aca="false">MEDIAN(INDEX(Avaliadores!$F$17:$F$22,$B120),INDEX(Avaliadores!$F$17:$F$22,$C120),INDEX(Avaliadores!$F$17:$F$22,$D120),INDEX(Avaliadores!$F$17:$F$22,$E120),INDEX(Avaliadores!$F$17:$F$22,$F120),INDEX(Avaliadores!$F$17:$F$22,$G120))</f>
        <v>2.79166666666667</v>
      </c>
      <c r="Y120" s="0" t="n">
        <f aca="false">MEDIAN(INDEX(Avaliadores!$G$17:$G$22,$B120),INDEX(Avaliadores!$G$17:$G$22,$C120),INDEX(Avaliadores!$G$17:$G$22,$D120),INDEX(Avaliadores!$G$17:$G$22,$E120),INDEX(Avaliadores!$G$17:$G$22,$F120),INDEX(Avaliadores!$G$17:$G$22,$G120))</f>
        <v>5.04166666666667</v>
      </c>
      <c r="Z120" s="0" t="n">
        <f aca="false">MEDIAN(INDEX(Avaliadores!$H$17:$H$22,$B120),INDEX(Avaliadores!$H$17:$H$22,$C120),INDEX(Avaliadores!$H$17:$H$22,$D120),INDEX(Avaliadores!$H$17:$H$22,$E120),INDEX(Avaliadores!$H$17:$H$22,$F120),INDEX(Avaliadores!$H$17:$H$22,$G120))</f>
        <v>4.04166666666667</v>
      </c>
      <c r="AA120" s="0" t="n">
        <f aca="false">MEDIAN(INDEX(Avaliadores!$I$17:$I$22,$B120),INDEX(Avaliadores!$I$17:$I$22,$C120),INDEX(Avaliadores!$I$17:$I$22,$D120),INDEX(Avaliadores!$I$17:$I$22,$E120),INDEX(Avaliadores!$I$17:$I$22,$F120),INDEX(Avaliadores!$I$17:$I$22,$G120))</f>
        <v>6.79166666666667</v>
      </c>
      <c r="AB120" s="0" t="n">
        <f aca="false">IF(MAX(H120:K120)=MIN(H120:K120),0,IF($B$17="custo",(MAX(H120:K120)-H120)/(MAX(H120:K120)-MIN(H120:K120)),(H120-MIN(H120:K120))/(MAX(H120:K120)-MIN(H120:K120))))</f>
        <v>0.253155496832042</v>
      </c>
      <c r="AC120" s="0" t="n">
        <f aca="false">IF(MAX(H120:K120)=MIN(H120:K120),0,IF($B$17="custo",(MAX(H120:K120)-I120)/(MAX(H120:K120)-MIN(H120:K120)),(I120-MIN(H120:K120))/(MAX(H120:K120)-MIN(H120:K120))))</f>
        <v>0</v>
      </c>
      <c r="AD120" s="0" t="n">
        <f aca="false">IF(MAX(H120:K120)=MIN(H120:K120),0,IF($B$17="custo",(MAX(H120:K120)-J120)/(MAX(H120:K120)-MIN(H120:K120)),(J120-MIN(H120:K120))/(MAX(H120:K120)-MIN(H120:K120))))</f>
        <v>0.815654275961786</v>
      </c>
      <c r="AE120" s="0" t="n">
        <f aca="false">IF(MAX(H120:K120)=MIN(H120:K120),0,IF($B$17="custo",(MAX(H120:K120)-K120)/(MAX(H120:K120)-MIN(H120:K120)),(K120-MIN(H120:K120))/(MAX(H120:K120)-MIN(H120:K120))))</f>
        <v>1</v>
      </c>
      <c r="AF120" s="0" t="n">
        <f aca="false">IF(MAX(L120:O120)=MIN(L120:O120),0,IF($C$17="custo",(MAX(L120:O120)-L120)/(MAX(L120:O120)-MIN(L120:O120)),(L120-MIN(L120:O120))/(MAX(L120:O120)-MIN(L120:O120))))</f>
        <v>1</v>
      </c>
      <c r="AG120" s="0" t="n">
        <f aca="false">IF(MAX(L120:O120)=MIN(L120:O120),0,IF($C$17="custo",(MAX(L120:O120)-M120)/(MAX(L120:O120)-MIN(L120:O120)),(M120-MIN(L120:O120))/(MAX(L120:O120)-MIN(L120:O120))))</f>
        <v>0.968646477096104</v>
      </c>
      <c r="AH120" s="0" t="n">
        <f aca="false">IF(MAX(L120:O120)=MIN(L120:O120),0,IF($C$17="custo",(MAX(L120:O120)-N120)/(MAX(L120:O120)-MIN(L120:O120)),(N120-MIN(L120:O120))/(MAX(L120:O120)-MIN(L120:O120))))</f>
        <v>0.574283832402458</v>
      </c>
      <c r="AI120" s="0" t="n">
        <f aca="false">IF(MAX(L120:O120)=MIN(L120:O120),0,IF($C$17="custo",(MAX(L120:O120)-O120)/(MAX(L120:O120)-MIN(L120:O120)),(O120-MIN(L120:O120))/(MAX(L120:O120)-MIN(L120:O120))))</f>
        <v>0</v>
      </c>
      <c r="AJ120" s="0" t="n">
        <f aca="false">IF(MAX(P120:S120)=MIN(P120:S120),0,IF($D$17="custo",(MAX(P120:S120)-P120)/(MAX(P120:S120)-MIN(P120:S120)),(P120-MIN(P120:S120))/(MAX(P120:S120)-MIN(P120:S120))))</f>
        <v>0.362754122144925</v>
      </c>
      <c r="AK120" s="0" t="n">
        <f aca="false">IF(MAX(P120:S120)=MIN(P120:S120),0,IF($D$17="custo",(MAX(P120:S120)-Q120)/(MAX(P120:S120)-MIN(P120:S120)),(Q120-MIN(P120:S120))/(MAX(P120:S120)-MIN(P120:S120))))</f>
        <v>0</v>
      </c>
      <c r="AL120" s="0" t="n">
        <f aca="false">IF(MAX(P120:S120)=MIN(P120:S120),0,IF($D$17="custo",(MAX(P120:S120)-R120)/(MAX(P120:S120)-MIN(P120:S120)),(R120-MIN(P120:S120))/(MAX(P120:S120)-MIN(P120:S120))))</f>
        <v>0.798367616741553</v>
      </c>
      <c r="AM120" s="0" t="n">
        <f aca="false">IF(MAX(P120:S120)=MIN(P120:S120),0,IF($D$17="custo",(MAX(P120:S120)-S120)/(MAX(P120:S120)-MIN(P120:S120)),(S120-MIN(P120:S120))/(MAX(P120:S120)-MIN(P120:S120))))</f>
        <v>1</v>
      </c>
      <c r="AN120" s="0" t="n">
        <f aca="false">IF(MAX(T120:W120)=MIN(T120:W120),0,IF($E$17="custo",(MAX(T120:W120)-T120)/(MAX(T120:W120)-MIN(T120:W120)),(T120-MIN(T120:W120))/(MAX(T120:W120)-MIN(T120:W120))))</f>
        <v>0</v>
      </c>
      <c r="AO120" s="0" t="n">
        <f aca="false">IF(MAX(T120:W120)=MIN(T120:W120),0,IF($E$17="custo",(MAX(T120:W120)-U120)/(MAX(T120:W120)-MIN(T120:W120)),(U120-MIN(T120:W120))/(MAX(T120:W120)-MIN(T120:W120))))</f>
        <v>0.8125</v>
      </c>
      <c r="AP120" s="0" t="n">
        <f aca="false">IF(MAX(T120:W120)=MIN(T120:W120),0,IF($E$17="custo",(MAX(T120:W120)-V120)/(MAX(T120:W120)-MIN(T120:W120)),(V120-MIN(T120:W120))/(MAX(T120:W120)-MIN(T120:W120))))</f>
        <v>0.8125</v>
      </c>
      <c r="AQ120" s="0" t="n">
        <f aca="false">IF(MAX(T120:W120)=MIN(T120:W120),0,IF($E$17="custo",(MAX(T120:W120)-W120)/(MAX(T120:W120)-MIN(T120:W120)),(W120-MIN(T120:W120))/(MAX(T120:W120)-MIN(T120:W120))))</f>
        <v>1</v>
      </c>
      <c r="AR120" s="0" t="n">
        <f aca="false">IF(MAX(X120:AA120)=MIN(X120:AA120),0,IF($F$17="custo",(MAX(X120:AA120)-X120)/(MAX(X120:AA120)-MIN(X120:AA120)),(X120-MIN(X120:AA120))/(MAX(X120:AA120)-MIN(X120:AA120))))</f>
        <v>0</v>
      </c>
      <c r="AS120" s="0" t="n">
        <f aca="false">IF(MAX(X120:AA120)=MIN(X120:AA120),0,IF($F$17="custo",(MAX(X120:AA120)-Y120)/(MAX(X120:AA120)-MIN(X120:AA120)),(Y120-MIN(X120:AA120))/(MAX(X120:AA120)-MIN(X120:AA120))))</f>
        <v>0.5625</v>
      </c>
      <c r="AT120" s="0" t="n">
        <f aca="false">IF(MAX(X120:AA120)=MIN(X120:AA120),0,IF($F$17="custo",(MAX(X120:AA120)-Z120)/(MAX(X120:AA120)-MIN(X120:AA120)),(Z120-MIN(X120:AA120))/(MAX(X120:AA120)-MIN(X120:AA120))))</f>
        <v>0.3125</v>
      </c>
      <c r="AU120" s="0" t="n">
        <f aca="false">IF(MAX(X120:AA120)=MIN(X120:AA120),0,IF($F$17="custo",(MAX(X120:AA120)-AA120)/(MAX(X120:AA120)-MIN(X120:AA120)),(AA120-MIN(X120:AA120))/(MAX(X120:AA120)-MIN(X120:AA120))))</f>
        <v>1</v>
      </c>
      <c r="AV120" s="0" t="n">
        <f aca="false">STDEVP(AB120:AE120)</f>
        <v>0.406012972227862</v>
      </c>
      <c r="AW120" s="0" t="n">
        <f aca="false">STDEVP(AF120:AI120)</f>
        <v>0.403563587928821</v>
      </c>
      <c r="AX120" s="0" t="n">
        <f aca="false">STDEVP(AJ120:AM120)</f>
        <v>0.38774012302791</v>
      </c>
      <c r="AY120" s="0" t="n">
        <f aca="false">STDEVP(AN120:AQ120)</f>
        <v>0.386541152401656</v>
      </c>
      <c r="AZ120" s="0" t="n">
        <f aca="false">STDEVP(AR120:AU120)</f>
        <v>0.365771872209988</v>
      </c>
      <c r="BA120" s="0" t="n">
        <f aca="false">AV120*((1-IFERROR(CORREL(AB120:AE120,AF120:AI120),0))+(1-IFERROR(CORREL(AB120:AE120,AJ120:AM120),0))+(1-IFERROR(CORREL(AB120:AE120,AN120:AQ120),0))+(1-IFERROR(CORREL(AB120:AE120,AR120:AU120),0)))</f>
        <v>1.19644700045913</v>
      </c>
      <c r="BB120" s="0" t="n">
        <f aca="false">AW120*((1-IFERROR(CORREL(AF120:AI120,AB120:AE120),0))+(1-IFERROR(CORREL(AF120:AI120,AJ120:AM120),0))+(1-IFERROR(CORREL(AF120:AI120,AN120:AQ120),0))+(1-IFERROR(CORREL(AF120:AI120,AR120:AU120),0)))</f>
        <v>2.92427253498826</v>
      </c>
      <c r="BC120" s="0" t="n">
        <f aca="false">AX120*((1-IFERROR(CORREL(AJ120:AM120,AB120:AE120),0))+(1-IFERROR(CORREL(AJ120:AM120,AF120:AI120),0))+(1-IFERROR(CORREL(AJ120:AM120,AN120:AQ120),0))+(1-IFERROR(CORREL(AJ120:AM120,AR120:AU120),0)))</f>
        <v>1.19764262826365</v>
      </c>
      <c r="BD120" s="0" t="n">
        <f aca="false">AY120*((1-IFERROR(CORREL(AN120:AQ120,AB120:AE120),0))+(1-IFERROR(CORREL(AN120:AQ120,AF120:AI120),0))+(1-IFERROR(CORREL(AN120:AQ120,AJ120:AM120),0))+(1-IFERROR(CORREL(AN120:AQ120,AR120:AU120),0)))</f>
        <v>1.13854126927278</v>
      </c>
      <c r="BE120" s="0" t="n">
        <f aca="false">AZ120*((1-IFERROR(CORREL(AR120:AU120,AB120:AE120),0))+(1-IFERROR(CORREL(AR120:AU120,AF120:AI120),0))+(1-IFERROR(CORREL(AR120:AU120,AJ120:AM120),0))+(1-IFERROR(CORREL(AR120:AU120,AN120:AQ120),0)))</f>
        <v>1.1140176175042</v>
      </c>
      <c r="BF120" s="0" t="n">
        <f aca="false">IF(SUM(BA120:BE120)&gt;0,BA120/SUM(BA120:BE120),1/5)</f>
        <v>0.158031894994072</v>
      </c>
      <c r="BG120" s="0" t="n">
        <f aca="false">IF(SUM(BA120:BE120)&gt;0,BB120/SUM(BA120:BE120),1/5)</f>
        <v>0.386250565220167</v>
      </c>
      <c r="BH120" s="0" t="n">
        <f aca="false">IF(SUM(BA120:BE120)&gt;0,BC120/SUM(BA120:BE120),1/5)</f>
        <v>0.158189818686123</v>
      </c>
      <c r="BI120" s="0" t="n">
        <f aca="false">IF(SUM(BA120:BE120)&gt;0,BD120/SUM(BA120:BE120),1/5)</f>
        <v>0.150383455550548</v>
      </c>
      <c r="BJ120" s="0" t="n">
        <f aca="false">IF(SUM(BA120:BE120)&gt;0,BE120/SUM(BA120:BE120),1/5)</f>
        <v>0.14714426554909</v>
      </c>
      <c r="BK120" s="0" t="n">
        <f aca="false">BF120*AB120+BG120*AF120+BH120*AJ120+BI120*AN120+BJ120*AR120</f>
        <v>0.48364121692245</v>
      </c>
      <c r="BL120" s="0" t="n">
        <f aca="false">BF120*AC120+BG120*AG120+BH120*AK120+BI120*AO120+BJ120*AS120</f>
        <v>0.579095456283077</v>
      </c>
      <c r="BM120" s="0" t="n">
        <f aca="false">BF120*AD120+BG120*AH120+BH120*AL120+BI120*AP120+BJ120*AT120</f>
        <v>0.645179614908641</v>
      </c>
      <c r="BN120" s="0" t="n">
        <f aca="false">BF120*AE120+BG120*AI120+BH120*AM120+BI120*AQ120+BJ120*AU120</f>
        <v>0.613749434779833</v>
      </c>
      <c r="BO120" s="0" t="n">
        <f aca="false">RANK(BK120,$BK120:$BN120)</f>
        <v>4</v>
      </c>
      <c r="BP120" s="0" t="n">
        <f aca="false">RANK(BL120,$BK120:$BN120)</f>
        <v>3</v>
      </c>
      <c r="BQ120" s="0" t="n">
        <f aca="false">RANK(BM120,$BK120:$BN120)</f>
        <v>1</v>
      </c>
      <c r="BR120" s="0" t="n">
        <f aca="false">RANK(BN120,$BK120:$BN120)</f>
        <v>2</v>
      </c>
    </row>
    <row r="121" customFormat="false" ht="15" hidden="false" customHeight="false" outlineLevel="0" collapsed="false">
      <c r="A121" s="0" t="n">
        <v>98</v>
      </c>
      <c r="B121" s="0" t="n">
        <f aca="false">RANDBETWEEN(1,$B$5)</f>
        <v>2</v>
      </c>
      <c r="C121" s="0" t="n">
        <f aca="false">RANDBETWEEN(1,$B$5)</f>
        <v>4</v>
      </c>
      <c r="D121" s="0" t="n">
        <f aca="false">RANDBETWEEN(1,$B$5)</f>
        <v>5</v>
      </c>
      <c r="E121" s="0" t="n">
        <f aca="false">RANDBETWEEN(1,$B$5)</f>
        <v>1</v>
      </c>
      <c r="F121" s="0" t="n">
        <f aca="false">RANDBETWEEN(1,$B$5)</f>
        <v>2</v>
      </c>
      <c r="G121" s="0" t="n">
        <f aca="false">RANDBETWEEN(1,$B$5)</f>
        <v>6</v>
      </c>
      <c r="H121" s="0" t="n">
        <f aca="true">NORMINV(RAND(),$B$8,$B$13)</f>
        <v>47.0933438370345</v>
      </c>
      <c r="I121" s="0" t="n">
        <f aca="true">NORMINV(RAND(),$C$8,$C$13)</f>
        <v>64.2152792888011</v>
      </c>
      <c r="J121" s="0" t="n">
        <f aca="true">NORMINV(RAND(),$D$8,$D$13)</f>
        <v>14.438597991293</v>
      </c>
      <c r="K121" s="0" t="n">
        <f aca="true">NORMINV(RAND(),$E$8,$E$13)</f>
        <v>2.89703838192285</v>
      </c>
      <c r="L121" s="0" t="n">
        <f aca="true">NORMINV(RAND(),$B$9,$B$14)</f>
        <v>53.2121391341482</v>
      </c>
      <c r="M121" s="0" t="n">
        <f aca="true">NORMINV(RAND(),$C$9,$C$14)</f>
        <v>54.2518463134692</v>
      </c>
      <c r="N121" s="0" t="n">
        <f aca="true">NORMINV(RAND(),$D$9,$D$14)</f>
        <v>41.0333069769951</v>
      </c>
      <c r="O121" s="0" t="n">
        <f aca="true">NORMINV(RAND(),$E$9,$E$14)</f>
        <v>25.7986542058529</v>
      </c>
      <c r="P121" s="0" t="n">
        <f aca="true">NORMINV(RAND(),$B$10,$B$15)</f>
        <v>23.7332897162195</v>
      </c>
      <c r="Q121" s="0" t="n">
        <f aca="true">NORMINV(RAND(),$C$10,$C$15)</f>
        <v>31.4508020189066</v>
      </c>
      <c r="R121" s="0" t="n">
        <f aca="true">NORMINV(RAND(),$D$10,$D$15)</f>
        <v>9.76724438129478</v>
      </c>
      <c r="S121" s="0" t="n">
        <f aca="true">NORMINV(RAND(),$E$10,$E$15)</f>
        <v>3.98615930039685</v>
      </c>
      <c r="T121" s="0" t="n">
        <f aca="false">MEDIAN(INDEX(Avaliadores!$B$17:$B$22,$B121),INDEX(Avaliadores!$B$17:$B$22,$C121),INDEX(Avaliadores!$B$17:$B$22,$D121),INDEX(Avaliadores!$B$17:$B$22,$E121),INDEX(Avaliadores!$B$17:$B$22,$F121),INDEX(Avaliadores!$B$17:$B$22,$G121))</f>
        <v>2.79166666666667</v>
      </c>
      <c r="U121" s="0" t="n">
        <f aca="false">MEDIAN(INDEX(Avaliadores!$C$17:$C$22,$B121),INDEX(Avaliadores!$C$17:$C$22,$C121),INDEX(Avaliadores!$C$17:$C$22,$D121),INDEX(Avaliadores!$C$17:$C$22,$E121),INDEX(Avaliadores!$C$17:$C$22,$F121),INDEX(Avaliadores!$C$17:$C$22,$G121))</f>
        <v>5.29166666666667</v>
      </c>
      <c r="V121" s="0" t="n">
        <f aca="false">MEDIAN(INDEX(Avaliadores!$D$17:$D$22,$B121),INDEX(Avaliadores!$D$17:$D$22,$C121),INDEX(Avaliadores!$D$17:$D$22,$D121),INDEX(Avaliadores!$D$17:$D$22,$E121),INDEX(Avaliadores!$D$17:$D$22,$F121),INDEX(Avaliadores!$D$17:$D$22,$G121))</f>
        <v>5.79166666666667</v>
      </c>
      <c r="W121" s="0" t="n">
        <f aca="false">MEDIAN(INDEX(Avaliadores!$E$17:$E$22,$B121),INDEX(Avaliadores!$E$17:$E$22,$C121),INDEX(Avaliadores!$E$17:$E$22,$D121),INDEX(Avaliadores!$E$17:$E$22,$E121),INDEX(Avaliadores!$E$17:$E$22,$F121),INDEX(Avaliadores!$E$17:$E$22,$G121))</f>
        <v>6.29166666666667</v>
      </c>
      <c r="X121" s="0" t="n">
        <f aca="false">MEDIAN(INDEX(Avaliadores!$F$17:$F$22,$B121),INDEX(Avaliadores!$F$17:$F$22,$C121),INDEX(Avaliadores!$F$17:$F$22,$D121),INDEX(Avaliadores!$F$17:$F$22,$E121),INDEX(Avaliadores!$F$17:$F$22,$F121),INDEX(Avaliadores!$F$17:$F$22,$G121))</f>
        <v>2.29166666666667</v>
      </c>
      <c r="Y121" s="0" t="n">
        <f aca="false">MEDIAN(INDEX(Avaliadores!$G$17:$G$22,$B121),INDEX(Avaliadores!$G$17:$G$22,$C121),INDEX(Avaliadores!$G$17:$G$22,$D121),INDEX(Avaliadores!$G$17:$G$22,$E121),INDEX(Avaliadores!$G$17:$G$22,$F121),INDEX(Avaliadores!$G$17:$G$22,$G121))</f>
        <v>5.04166666666667</v>
      </c>
      <c r="Z121" s="0" t="n">
        <f aca="false">MEDIAN(INDEX(Avaliadores!$H$17:$H$22,$B121),INDEX(Avaliadores!$H$17:$H$22,$C121),INDEX(Avaliadores!$H$17:$H$22,$D121),INDEX(Avaliadores!$H$17:$H$22,$E121),INDEX(Avaliadores!$H$17:$H$22,$F121),INDEX(Avaliadores!$H$17:$H$22,$G121))</f>
        <v>4.04166666666667</v>
      </c>
      <c r="AA121" s="0" t="n">
        <f aca="false">MEDIAN(INDEX(Avaliadores!$I$17:$I$22,$B121),INDEX(Avaliadores!$I$17:$I$22,$C121),INDEX(Avaliadores!$I$17:$I$22,$D121),INDEX(Avaliadores!$I$17:$I$22,$E121),INDEX(Avaliadores!$I$17:$I$22,$F121),INDEX(Avaliadores!$I$17:$I$22,$G121))</f>
        <v>6.29166666666667</v>
      </c>
      <c r="AB121" s="0" t="n">
        <f aca="false">IF(MAX(H121:K121)=MIN(H121:K121),0,IF($B$17="custo",(MAX(H121:K121)-H121)/(MAX(H121:K121)-MIN(H121:K121)),(H121-MIN(H121:K121))/(MAX(H121:K121)-MIN(H121:K121))))</f>
        <v>0.279230701966305</v>
      </c>
      <c r="AC121" s="0" t="n">
        <f aca="false">IF(MAX(H121:K121)=MIN(H121:K121),0,IF($B$17="custo",(MAX(H121:K121)-I121)/(MAX(H121:K121)-MIN(H121:K121)),(I121-MIN(H121:K121))/(MAX(H121:K121)-MIN(H121:K121))))</f>
        <v>0</v>
      </c>
      <c r="AD121" s="0" t="n">
        <f aca="false">IF(MAX(H121:K121)=MIN(H121:K121),0,IF($B$17="custo",(MAX(H121:K121)-J121)/(MAX(H121:K121)-MIN(H121:K121)),(J121-MIN(H121:K121))/(MAX(H121:K121)-MIN(H121:K121))))</f>
        <v>0.811776081005032</v>
      </c>
      <c r="AE121" s="0" t="n">
        <f aca="false">IF(MAX(H121:K121)=MIN(H121:K121),0,IF($B$17="custo",(MAX(H121:K121)-K121)/(MAX(H121:K121)-MIN(H121:K121)),(K121-MIN(H121:K121))/(MAX(H121:K121)-MIN(H121:K121))))</f>
        <v>1</v>
      </c>
      <c r="AF121" s="0" t="n">
        <f aca="false">IF(MAX(L121:O121)=MIN(L121:O121),0,IF($C$17="custo",(MAX(L121:O121)-L121)/(MAX(L121:O121)-MIN(L121:O121)),(L121-MIN(L121:O121))/(MAX(L121:O121)-MIN(L121:O121))))</f>
        <v>0.963459032104777</v>
      </c>
      <c r="AG121" s="0" t="n">
        <f aca="false">IF(MAX(L121:O121)=MIN(L121:O121),0,IF($C$17="custo",(MAX(L121:O121)-M121)/(MAX(L121:O121)-MIN(L121:O121)),(M121-MIN(L121:O121))/(MAX(L121:O121)-MIN(L121:O121))))</f>
        <v>1</v>
      </c>
      <c r="AH121" s="0" t="n">
        <f aca="false">IF(MAX(L121:O121)=MIN(L121:O121),0,IF($C$17="custo",(MAX(L121:O121)-N121)/(MAX(L121:O121)-MIN(L121:O121)),(N121-MIN(L121:O121))/(MAX(L121:O121)-MIN(L121:O121))))</f>
        <v>0.535428598433571</v>
      </c>
      <c r="AI121" s="0" t="n">
        <f aca="false">IF(MAX(L121:O121)=MIN(L121:O121),0,IF($C$17="custo",(MAX(L121:O121)-O121)/(MAX(L121:O121)-MIN(L121:O121)),(O121-MIN(L121:O121))/(MAX(L121:O121)-MIN(L121:O121))))</f>
        <v>0</v>
      </c>
      <c r="AJ121" s="0" t="n">
        <f aca="false">IF(MAX(P121:S121)=MIN(P121:S121),0,IF($D$17="custo",(MAX(P121:S121)-P121)/(MAX(P121:S121)-MIN(P121:S121)),(P121-MIN(P121:S121))/(MAX(P121:S121)-MIN(P121:S121))))</f>
        <v>0.280998095689258</v>
      </c>
      <c r="AK121" s="0" t="n">
        <f aca="false">IF(MAX(P121:S121)=MIN(P121:S121),0,IF($D$17="custo",(MAX(P121:S121)-Q121)/(MAX(P121:S121)-MIN(P121:S121)),(Q121-MIN(P121:S121))/(MAX(P121:S121)-MIN(P121:S121))))</f>
        <v>0</v>
      </c>
      <c r="AL121" s="0" t="n">
        <f aca="false">IF(MAX(P121:S121)=MIN(P121:S121),0,IF($D$17="custo",(MAX(P121:S121)-R121)/(MAX(P121:S121)-MIN(P121:S121)),(R121-MIN(P121:S121))/(MAX(P121:S121)-MIN(P121:S121))))</f>
        <v>0.789508090815186</v>
      </c>
      <c r="AM121" s="0" t="n">
        <f aca="false">IF(MAX(P121:S121)=MIN(P121:S121),0,IF($D$17="custo",(MAX(P121:S121)-S121)/(MAX(P121:S121)-MIN(P121:S121)),(S121-MIN(P121:S121))/(MAX(P121:S121)-MIN(P121:S121))))</f>
        <v>1</v>
      </c>
      <c r="AN121" s="0" t="n">
        <f aca="false">IF(MAX(T121:W121)=MIN(T121:W121),0,IF($E$17="custo",(MAX(T121:W121)-T121)/(MAX(T121:W121)-MIN(T121:W121)),(T121-MIN(T121:W121))/(MAX(T121:W121)-MIN(T121:W121))))</f>
        <v>0</v>
      </c>
      <c r="AO121" s="0" t="n">
        <f aca="false">IF(MAX(T121:W121)=MIN(T121:W121),0,IF($E$17="custo",(MAX(T121:W121)-U121)/(MAX(T121:W121)-MIN(T121:W121)),(U121-MIN(T121:W121))/(MAX(T121:W121)-MIN(T121:W121))))</f>
        <v>0.714285714285714</v>
      </c>
      <c r="AP121" s="0" t="n">
        <f aca="false">IF(MAX(T121:W121)=MIN(T121:W121),0,IF($E$17="custo",(MAX(T121:W121)-V121)/(MAX(T121:W121)-MIN(T121:W121)),(V121-MIN(T121:W121))/(MAX(T121:W121)-MIN(T121:W121))))</f>
        <v>0.857142857142857</v>
      </c>
      <c r="AQ121" s="0" t="n">
        <f aca="false">IF(MAX(T121:W121)=MIN(T121:W121),0,IF($E$17="custo",(MAX(T121:W121)-W121)/(MAX(T121:W121)-MIN(T121:W121)),(W121-MIN(T121:W121))/(MAX(T121:W121)-MIN(T121:W121))))</f>
        <v>1</v>
      </c>
      <c r="AR121" s="0" t="n">
        <f aca="false">IF(MAX(X121:AA121)=MIN(X121:AA121),0,IF($F$17="custo",(MAX(X121:AA121)-X121)/(MAX(X121:AA121)-MIN(X121:AA121)),(X121-MIN(X121:AA121))/(MAX(X121:AA121)-MIN(X121:AA121))))</f>
        <v>0</v>
      </c>
      <c r="AS121" s="0" t="n">
        <f aca="false">IF(MAX(X121:AA121)=MIN(X121:AA121),0,IF($F$17="custo",(MAX(X121:AA121)-Y121)/(MAX(X121:AA121)-MIN(X121:AA121)),(Y121-MIN(X121:AA121))/(MAX(X121:AA121)-MIN(X121:AA121))))</f>
        <v>0.6875</v>
      </c>
      <c r="AT121" s="0" t="n">
        <f aca="false">IF(MAX(X121:AA121)=MIN(X121:AA121),0,IF($F$17="custo",(MAX(X121:AA121)-Z121)/(MAX(X121:AA121)-MIN(X121:AA121)),(Z121-MIN(X121:AA121))/(MAX(X121:AA121)-MIN(X121:AA121))))</f>
        <v>0.4375</v>
      </c>
      <c r="AU121" s="0" t="n">
        <f aca="false">IF(MAX(X121:AA121)=MIN(X121:AA121),0,IF($F$17="custo",(MAX(X121:AA121)-AA121)/(MAX(X121:AA121)-MIN(X121:AA121)),(AA121-MIN(X121:AA121))/(MAX(X121:AA121)-MIN(X121:AA121))))</f>
        <v>1</v>
      </c>
      <c r="AV121" s="0" t="n">
        <f aca="false">STDEVP(AB121:AE121)</f>
        <v>0.401208439905135</v>
      </c>
      <c r="AW121" s="0" t="n">
        <f aca="false">STDEVP(AF121:AI121)</f>
        <v>0.404297923272685</v>
      </c>
      <c r="AX121" s="0" t="n">
        <f aca="false">STDEVP(AJ121:AM121)</f>
        <v>0.397030851494986</v>
      </c>
      <c r="AY121" s="0" t="n">
        <f aca="false">STDEVP(AN121:AQ121)</f>
        <v>0.384654629081036</v>
      </c>
      <c r="AZ121" s="0" t="n">
        <f aca="false">STDEVP(AR121:AU121)</f>
        <v>0.365771872209988</v>
      </c>
      <c r="BA121" s="0" t="n">
        <f aca="false">AV121*((1-IFERROR(CORREL(AB121:AE121,AF121:AI121),0))+(1-IFERROR(CORREL(AB121:AE121,AJ121:AM121),0))+(1-IFERROR(CORREL(AB121:AE121,AN121:AQ121),0))+(1-IFERROR(CORREL(AB121:AE121,AR121:AU121),0)))</f>
        <v>1.18087372177895</v>
      </c>
      <c r="BB121" s="0" t="n">
        <f aca="false">AW121*((1-IFERROR(CORREL(AF121:AI121,AB121:AE121),0))+(1-IFERROR(CORREL(AF121:AI121,AJ121:AM121),0))+(1-IFERROR(CORREL(AF121:AI121,AN121:AQ121),0))+(1-IFERROR(CORREL(AF121:AI121,AR121:AU121),0)))</f>
        <v>2.92942388986545</v>
      </c>
      <c r="BC121" s="0" t="n">
        <f aca="false">AX121*((1-IFERROR(CORREL(AJ121:AM121,AB121:AE121),0))+(1-IFERROR(CORREL(AJ121:AM121,AF121:AI121),0))+(1-IFERROR(CORREL(AJ121:AM121,AN121:AQ121),0))+(1-IFERROR(CORREL(AJ121:AM121,AR121:AU121),0)))</f>
        <v>1.16979478887081</v>
      </c>
      <c r="BD121" s="0" t="n">
        <f aca="false">AY121*((1-IFERROR(CORREL(AN121:AQ121,AB121:AE121),0))+(1-IFERROR(CORREL(AN121:AQ121,AF121:AI121),0))+(1-IFERROR(CORREL(AN121:AQ121,AJ121:AM121),0))+(1-IFERROR(CORREL(AN121:AQ121,AR121:AU121),0)))</f>
        <v>1.02800104193775</v>
      </c>
      <c r="BE121" s="0" t="n">
        <f aca="false">AZ121*((1-IFERROR(CORREL(AR121:AU121,AB121:AE121),0))+(1-IFERROR(CORREL(AR121:AU121,AF121:AI121),0))+(1-IFERROR(CORREL(AR121:AU121,AJ121:AM121),0))+(1-IFERROR(CORREL(AR121:AU121,AN121:AQ121),0)))</f>
        <v>1.08225346686501</v>
      </c>
      <c r="BF121" s="0" t="n">
        <f aca="false">IF(SUM(BA121:BE121)&gt;0,BA121/SUM(BA121:BE121),1/5)</f>
        <v>0.159785966243353</v>
      </c>
      <c r="BG121" s="0" t="n">
        <f aca="false">IF(SUM(BA121:BE121)&gt;0,BB121/SUM(BA121:BE121),1/5)</f>
        <v>0.396385166462476</v>
      </c>
      <c r="BH121" s="0" t="n">
        <f aca="false">IF(SUM(BA121:BE121)&gt;0,BC121/SUM(BA121:BE121),1/5)</f>
        <v>0.158286857602841</v>
      </c>
      <c r="BI121" s="0" t="n">
        <f aca="false">IF(SUM(BA121:BE121)&gt;0,BD121/SUM(BA121:BE121),1/5)</f>
        <v>0.139100512405124</v>
      </c>
      <c r="BJ121" s="0" t="n">
        <f aca="false">IF(SUM(BA121:BE121)&gt;0,BE121/SUM(BA121:BE121),1/5)</f>
        <v>0.146441497286207</v>
      </c>
      <c r="BK121" s="0" t="n">
        <f aca="false">BF121*AB121+BG121*AF121+BH121*AJ121+BI121*AN121+BJ121*AR121</f>
        <v>0.470996321898159</v>
      </c>
      <c r="BL121" s="0" t="n">
        <f aca="false">BF121*AC121+BG121*AG121+BH121*AK121+BI121*AO121+BJ121*AS121</f>
        <v>0.596421204707546</v>
      </c>
      <c r="BM121" s="0" t="n">
        <f aca="false">BF121*AD121+BG121*AH121+BH121*AL121+BI121*AP121+BJ121*AT121</f>
        <v>0.650212300038325</v>
      </c>
      <c r="BN121" s="0" t="n">
        <f aca="false">BF121*AE121+BG121*AI121+BH121*AM121+BI121*AQ121+BJ121*AU121</f>
        <v>0.603614833537524</v>
      </c>
      <c r="BO121" s="0" t="n">
        <f aca="false">RANK(BK121,$BK121:$BN121)</f>
        <v>4</v>
      </c>
      <c r="BP121" s="0" t="n">
        <f aca="false">RANK(BL121,$BK121:$BN121)</f>
        <v>3</v>
      </c>
      <c r="BQ121" s="0" t="n">
        <f aca="false">RANK(BM121,$BK121:$BN121)</f>
        <v>1</v>
      </c>
      <c r="BR121" s="0" t="n">
        <f aca="false">RANK(BN121,$BK121:$BN121)</f>
        <v>2</v>
      </c>
    </row>
    <row r="122" customFormat="false" ht="15" hidden="false" customHeight="false" outlineLevel="0" collapsed="false">
      <c r="A122" s="0" t="n">
        <v>99</v>
      </c>
      <c r="B122" s="0" t="n">
        <f aca="false">RANDBETWEEN(1,$B$5)</f>
        <v>5</v>
      </c>
      <c r="C122" s="0" t="n">
        <f aca="false">RANDBETWEEN(1,$B$5)</f>
        <v>5</v>
      </c>
      <c r="D122" s="0" t="n">
        <f aca="false">RANDBETWEEN(1,$B$5)</f>
        <v>3</v>
      </c>
      <c r="E122" s="0" t="n">
        <f aca="false">RANDBETWEEN(1,$B$5)</f>
        <v>3</v>
      </c>
      <c r="F122" s="0" t="n">
        <f aca="false">RANDBETWEEN(1,$B$5)</f>
        <v>5</v>
      </c>
      <c r="G122" s="0" t="n">
        <f aca="false">RANDBETWEEN(1,$B$5)</f>
        <v>3</v>
      </c>
      <c r="H122" s="0" t="n">
        <f aca="true">NORMINV(RAND(),$B$8,$B$13)</f>
        <v>51.2301133659915</v>
      </c>
      <c r="I122" s="0" t="n">
        <f aca="true">NORMINV(RAND(),$C$8,$C$13)</f>
        <v>56.7185691682407</v>
      </c>
      <c r="J122" s="0" t="n">
        <f aca="true">NORMINV(RAND(),$D$8,$D$13)</f>
        <v>15.2381361195205</v>
      </c>
      <c r="K122" s="0" t="n">
        <f aca="true">NORMINV(RAND(),$E$8,$E$13)</f>
        <v>2.61433828818578</v>
      </c>
      <c r="L122" s="0" t="n">
        <f aca="true">NORMINV(RAND(),$B$9,$B$14)</f>
        <v>50.7496378180535</v>
      </c>
      <c r="M122" s="0" t="n">
        <f aca="true">NORMINV(RAND(),$C$9,$C$14)</f>
        <v>54.2079409976137</v>
      </c>
      <c r="N122" s="0" t="n">
        <f aca="true">NORMINV(RAND(),$D$9,$D$14)</f>
        <v>43.7104123522314</v>
      </c>
      <c r="O122" s="0" t="n">
        <f aca="true">NORMINV(RAND(),$E$9,$E$14)</f>
        <v>24.2381000418504</v>
      </c>
      <c r="P122" s="0" t="n">
        <f aca="true">NORMINV(RAND(),$B$10,$B$15)</f>
        <v>23.7284969111499</v>
      </c>
      <c r="Q122" s="0" t="n">
        <f aca="true">NORMINV(RAND(),$C$10,$C$15)</f>
        <v>31.4337356476783</v>
      </c>
      <c r="R122" s="0" t="n">
        <f aca="true">NORMINV(RAND(),$D$10,$D$15)</f>
        <v>9.8088658992801</v>
      </c>
      <c r="S122" s="0" t="n">
        <f aca="true">NORMINV(RAND(),$E$10,$E$15)</f>
        <v>4.25474248720458</v>
      </c>
      <c r="T122" s="0" t="n">
        <f aca="false">MEDIAN(INDEX(Avaliadores!$B$17:$B$22,$B122),INDEX(Avaliadores!$B$17:$B$22,$C122),INDEX(Avaliadores!$B$17:$B$22,$D122),INDEX(Avaliadores!$B$17:$B$22,$E122),INDEX(Avaliadores!$B$17:$B$22,$F122),INDEX(Avaliadores!$B$17:$B$22,$G122))</f>
        <v>2.66666666666667</v>
      </c>
      <c r="U122" s="0" t="n">
        <f aca="false">MEDIAN(INDEX(Avaliadores!$C$17:$C$22,$B122),INDEX(Avaliadores!$C$17:$C$22,$C122),INDEX(Avaliadores!$C$17:$C$22,$D122),INDEX(Avaliadores!$C$17:$C$22,$E122),INDEX(Avaliadores!$C$17:$C$22,$F122),INDEX(Avaliadores!$C$17:$C$22,$G122))</f>
        <v>5.16666666666667</v>
      </c>
      <c r="V122" s="0" t="n">
        <f aca="false">MEDIAN(INDEX(Avaliadores!$D$17:$D$22,$B122),INDEX(Avaliadores!$D$17:$D$22,$C122),INDEX(Avaliadores!$D$17:$D$22,$D122),INDEX(Avaliadores!$D$17:$D$22,$E122),INDEX(Avaliadores!$D$17:$D$22,$F122),INDEX(Avaliadores!$D$17:$D$22,$G122))</f>
        <v>5.66666666666667</v>
      </c>
      <c r="W122" s="0" t="n">
        <f aca="false">MEDIAN(INDEX(Avaliadores!$E$17:$E$22,$B122),INDEX(Avaliadores!$E$17:$E$22,$C122),INDEX(Avaliadores!$E$17:$E$22,$D122),INDEX(Avaliadores!$E$17:$E$22,$E122),INDEX(Avaliadores!$E$17:$E$22,$F122),INDEX(Avaliadores!$E$17:$E$22,$G122))</f>
        <v>6.66666666666667</v>
      </c>
      <c r="X122" s="0" t="n">
        <f aca="false">MEDIAN(INDEX(Avaliadores!$F$17:$F$22,$B122),INDEX(Avaliadores!$F$17:$F$22,$C122),INDEX(Avaliadores!$F$17:$F$22,$D122),INDEX(Avaliadores!$F$17:$F$22,$E122),INDEX(Avaliadores!$F$17:$F$22,$F122),INDEX(Avaliadores!$F$17:$F$22,$G122))</f>
        <v>2.66666666666667</v>
      </c>
      <c r="Y122" s="0" t="n">
        <f aca="false">MEDIAN(INDEX(Avaliadores!$G$17:$G$22,$B122),INDEX(Avaliadores!$G$17:$G$22,$C122),INDEX(Avaliadores!$G$17:$G$22,$D122),INDEX(Avaliadores!$G$17:$G$22,$E122),INDEX(Avaliadores!$G$17:$G$22,$F122),INDEX(Avaliadores!$G$17:$G$22,$G122))</f>
        <v>5.16666666666667</v>
      </c>
      <c r="Z122" s="0" t="n">
        <f aca="false">MEDIAN(INDEX(Avaliadores!$H$17:$H$22,$B122),INDEX(Avaliadores!$H$17:$H$22,$C122),INDEX(Avaliadores!$H$17:$H$22,$D122),INDEX(Avaliadores!$H$17:$H$22,$E122),INDEX(Avaliadores!$H$17:$H$22,$F122),INDEX(Avaliadores!$H$17:$H$22,$G122))</f>
        <v>3.66666666666667</v>
      </c>
      <c r="AA122" s="0" t="n">
        <f aca="false">MEDIAN(INDEX(Avaliadores!$I$17:$I$22,$B122),INDEX(Avaliadores!$I$17:$I$22,$C122),INDEX(Avaliadores!$I$17:$I$22,$D122),INDEX(Avaliadores!$I$17:$I$22,$E122),INDEX(Avaliadores!$I$17:$I$22,$F122),INDEX(Avaliadores!$I$17:$I$22,$G122))</f>
        <v>6.66666666666667</v>
      </c>
      <c r="AB122" s="0" t="n">
        <f aca="false">IF(MAX(H122:K122)=MIN(H122:K122),0,IF($B$17="custo",(MAX(H122:K122)-H122)/(MAX(H122:K122)-MIN(H122:K122)),(H122-MIN(H122:K122))/(MAX(H122:K122)-MIN(H122:K122))))</f>
        <v>0.101442266399032</v>
      </c>
      <c r="AC122" s="0" t="n">
        <f aca="false">IF(MAX(H122:K122)=MIN(H122:K122),0,IF($B$17="custo",(MAX(H122:K122)-I122)/(MAX(H122:K122)-MIN(H122:K122)),(I122-MIN(H122:K122))/(MAX(H122:K122)-MIN(H122:K122))))</f>
        <v>0</v>
      </c>
      <c r="AD122" s="0" t="n">
        <f aca="false">IF(MAX(H122:K122)=MIN(H122:K122),0,IF($B$17="custo",(MAX(H122:K122)-J122)/(MAX(H122:K122)-MIN(H122:K122)),(J122-MIN(H122:K122))/(MAX(H122:K122)-MIN(H122:K122))))</f>
        <v>0.766676327784408</v>
      </c>
      <c r="AE122" s="0" t="n">
        <f aca="false">IF(MAX(H122:K122)=MIN(H122:K122),0,IF($B$17="custo",(MAX(H122:K122)-K122)/(MAX(H122:K122)-MIN(H122:K122)),(K122-MIN(H122:K122))/(MAX(H122:K122)-MIN(H122:K122))))</f>
        <v>1</v>
      </c>
      <c r="AF122" s="0" t="n">
        <f aca="false">IF(MAX(L122:O122)=MIN(L122:O122),0,IF($C$17="custo",(MAX(L122:O122)-L122)/(MAX(L122:O122)-MIN(L122:O122)),(L122-MIN(L122:O122))/(MAX(L122:O122)-MIN(L122:O122))))</f>
        <v>0.88460722281894</v>
      </c>
      <c r="AG122" s="0" t="n">
        <f aca="false">IF(MAX(L122:O122)=MIN(L122:O122),0,IF($C$17="custo",(MAX(L122:O122)-M122)/(MAX(L122:O122)-MIN(L122:O122)),(M122-MIN(L122:O122))/(MAX(L122:O122)-MIN(L122:O122))))</f>
        <v>1</v>
      </c>
      <c r="AH122" s="0" t="n">
        <f aca="false">IF(MAX(L122:O122)=MIN(L122:O122),0,IF($C$17="custo",(MAX(L122:O122)-N122)/(MAX(L122:O122)-MIN(L122:O122)),(N122-MIN(L122:O122))/(MAX(L122:O122)-MIN(L122:O122))))</f>
        <v>0.649730251792892</v>
      </c>
      <c r="AI122" s="0" t="n">
        <f aca="false">IF(MAX(L122:O122)=MIN(L122:O122),0,IF($C$17="custo",(MAX(L122:O122)-O122)/(MAX(L122:O122)-MIN(L122:O122)),(O122-MIN(L122:O122))/(MAX(L122:O122)-MIN(L122:O122))))</f>
        <v>0</v>
      </c>
      <c r="AJ122" s="0" t="n">
        <f aca="false">IF(MAX(P122:S122)=MIN(P122:S122),0,IF($D$17="custo",(MAX(P122:S122)-P122)/(MAX(P122:S122)-MIN(P122:S122)),(P122-MIN(P122:S122))/(MAX(P122:S122)-MIN(P122:S122))))</f>
        <v>0.283499785699718</v>
      </c>
      <c r="AK122" s="0" t="n">
        <f aca="false">IF(MAX(P122:S122)=MIN(P122:S122),0,IF($D$17="custo",(MAX(P122:S122)-Q122)/(MAX(P122:S122)-MIN(P122:S122)),(Q122-MIN(P122:S122))/(MAX(P122:S122)-MIN(P122:S122))))</f>
        <v>0</v>
      </c>
      <c r="AL122" s="0" t="n">
        <f aca="false">IF(MAX(P122:S122)=MIN(P122:S122),0,IF($D$17="custo",(MAX(P122:S122)-R122)/(MAX(P122:S122)-MIN(P122:S122)),(R122-MIN(P122:S122))/(MAX(P122:S122)-MIN(P122:S122))))</f>
        <v>0.795646461983262</v>
      </c>
      <c r="AM122" s="0" t="n">
        <f aca="false">IF(MAX(P122:S122)=MIN(P122:S122),0,IF($D$17="custo",(MAX(P122:S122)-S122)/(MAX(P122:S122)-MIN(P122:S122)),(S122-MIN(P122:S122))/(MAX(P122:S122)-MIN(P122:S122))))</f>
        <v>1</v>
      </c>
      <c r="AN122" s="0" t="n">
        <f aca="false">IF(MAX(T122:W122)=MIN(T122:W122),0,IF($E$17="custo",(MAX(T122:W122)-T122)/(MAX(T122:W122)-MIN(T122:W122)),(T122-MIN(T122:W122))/(MAX(T122:W122)-MIN(T122:W122))))</f>
        <v>0</v>
      </c>
      <c r="AO122" s="0" t="n">
        <f aca="false">IF(MAX(T122:W122)=MIN(T122:W122),0,IF($E$17="custo",(MAX(T122:W122)-U122)/(MAX(T122:W122)-MIN(T122:W122)),(U122-MIN(T122:W122))/(MAX(T122:W122)-MIN(T122:W122))))</f>
        <v>0.625</v>
      </c>
      <c r="AP122" s="0" t="n">
        <f aca="false">IF(MAX(T122:W122)=MIN(T122:W122),0,IF($E$17="custo",(MAX(T122:W122)-V122)/(MAX(T122:W122)-MIN(T122:W122)),(V122-MIN(T122:W122))/(MAX(T122:W122)-MIN(T122:W122))))</f>
        <v>0.75</v>
      </c>
      <c r="AQ122" s="0" t="n">
        <f aca="false">IF(MAX(T122:W122)=MIN(T122:W122),0,IF($E$17="custo",(MAX(T122:W122)-W122)/(MAX(T122:W122)-MIN(T122:W122)),(W122-MIN(T122:W122))/(MAX(T122:W122)-MIN(T122:W122))))</f>
        <v>1</v>
      </c>
      <c r="AR122" s="0" t="n">
        <f aca="false">IF(MAX(X122:AA122)=MIN(X122:AA122),0,IF($F$17="custo",(MAX(X122:AA122)-X122)/(MAX(X122:AA122)-MIN(X122:AA122)),(X122-MIN(X122:AA122))/(MAX(X122:AA122)-MIN(X122:AA122))))</f>
        <v>0</v>
      </c>
      <c r="AS122" s="0" t="n">
        <f aca="false">IF(MAX(X122:AA122)=MIN(X122:AA122),0,IF($F$17="custo",(MAX(X122:AA122)-Y122)/(MAX(X122:AA122)-MIN(X122:AA122)),(Y122-MIN(X122:AA122))/(MAX(X122:AA122)-MIN(X122:AA122))))</f>
        <v>0.625</v>
      </c>
      <c r="AT122" s="0" t="n">
        <f aca="false">IF(MAX(X122:AA122)=MIN(X122:AA122),0,IF($F$17="custo",(MAX(X122:AA122)-Z122)/(MAX(X122:AA122)-MIN(X122:AA122)),(Z122-MIN(X122:AA122))/(MAX(X122:AA122)-MIN(X122:AA122))))</f>
        <v>0.25</v>
      </c>
      <c r="AU122" s="0" t="n">
        <f aca="false">IF(MAX(X122:AA122)=MIN(X122:AA122),0,IF($F$17="custo",(MAX(X122:AA122)-AA122)/(MAX(X122:AA122)-MIN(X122:AA122)),(AA122-MIN(X122:AA122))/(MAX(X122:AA122)-MIN(X122:AA122))))</f>
        <v>1</v>
      </c>
      <c r="AV122" s="0" t="n">
        <f aca="false">STDEVP(AB122:AE122)</f>
        <v>0.425915588618707</v>
      </c>
      <c r="AW122" s="0" t="n">
        <f aca="false">STDEVP(AF122:AI122)</f>
        <v>0.386963412337918</v>
      </c>
      <c r="AX122" s="0" t="n">
        <f aca="false">STDEVP(AJ122:AM122)</f>
        <v>0.397716337715939</v>
      </c>
      <c r="AY122" s="0" t="n">
        <f aca="false">STDEVP(AN122:AQ122)</f>
        <v>0.368432066329737</v>
      </c>
      <c r="AZ122" s="0" t="n">
        <f aca="false">STDEVP(AR122:AU122)</f>
        <v>0.378886114155692</v>
      </c>
      <c r="BA122" s="0" t="n">
        <f aca="false">AV122*((1-IFERROR(CORREL(AB122:AE122,AF122:AI122),0))+(1-IFERROR(CORREL(AB122:AE122,AJ122:AM122),0))+(1-IFERROR(CORREL(AB122:AE122,AN122:AQ122),0))+(1-IFERROR(CORREL(AB122:AE122,AR122:AU122),0)))</f>
        <v>1.1442357693042</v>
      </c>
      <c r="BB122" s="0" t="n">
        <f aca="false">AW122*((1-IFERROR(CORREL(AF122:AI122,AB122:AE122),0))+(1-IFERROR(CORREL(AF122:AI122,AJ122:AM122),0))+(1-IFERROR(CORREL(AF122:AI122,AN122:AQ122),0))+(1-IFERROR(CORREL(AF122:AI122,AR122:AU122),0)))</f>
        <v>2.77358614856998</v>
      </c>
      <c r="BC122" s="0" t="n">
        <f aca="false">AX122*((1-IFERROR(CORREL(AJ122:AM122,AB122:AE122),0))+(1-IFERROR(CORREL(AJ122:AM122,AF122:AI122),0))+(1-IFERROR(CORREL(AJ122:AM122,AN122:AQ122),0))+(1-IFERROR(CORREL(AJ122:AM122,AR122:AU122),0)))</f>
        <v>1.16016987460873</v>
      </c>
      <c r="BD122" s="0" t="n">
        <f aca="false">AY122*((1-IFERROR(CORREL(AN122:AQ122,AB122:AE122),0))+(1-IFERROR(CORREL(AN122:AQ122,AF122:AI122),0))+(1-IFERROR(CORREL(AN122:AQ122,AJ122:AM122),0))+(1-IFERROR(CORREL(AN122:AQ122,AR122:AU122),0)))</f>
        <v>0.919446378780889</v>
      </c>
      <c r="BE122" s="0" t="n">
        <f aca="false">AZ122*((1-IFERROR(CORREL(AR122:AU122,AB122:AE122),0))+(1-IFERROR(CORREL(AR122:AU122,AF122:AI122),0))+(1-IFERROR(CORREL(AR122:AU122,AJ122:AM122),0))+(1-IFERROR(CORREL(AR122:AU122,AN122:AQ122),0)))</f>
        <v>1.13241834413078</v>
      </c>
      <c r="BF122" s="0" t="n">
        <f aca="false">IF(SUM(BA122:BE122)&gt;0,BA122/SUM(BA122:BE122),1/5)</f>
        <v>0.160485104690901</v>
      </c>
      <c r="BG122" s="0" t="n">
        <f aca="false">IF(SUM(BA122:BE122)&gt;0,BB122/SUM(BA122:BE122),1/5)</f>
        <v>0.389010093342177</v>
      </c>
      <c r="BH122" s="0" t="n">
        <f aca="false">IF(SUM(BA122:BE122)&gt;0,BC122/SUM(BA122:BE122),1/5)</f>
        <v>0.162719947042936</v>
      </c>
      <c r="BI122" s="0" t="n">
        <f aca="false">IF(SUM(BA122:BE122)&gt;0,BD122/SUM(BA122:BE122),1/5)</f>
        <v>0.128957206473321</v>
      </c>
      <c r="BJ122" s="0" t="n">
        <f aca="false">IF(SUM(BA122:BE122)&gt;0,BE122/SUM(BA122:BE122),1/5)</f>
        <v>0.158827648450666</v>
      </c>
      <c r="BK122" s="0" t="n">
        <f aca="false">BF122*AB122+BG122*AF122+BH122*AJ122+BI122*AN122+BJ122*AR122</f>
        <v>0.406532181178833</v>
      </c>
      <c r="BL122" s="0" t="n">
        <f aca="false">BF122*AC122+BG122*AG122+BH122*AK122+BI122*AO122+BJ122*AS122</f>
        <v>0.568875627669669</v>
      </c>
      <c r="BM122" s="0" t="n">
        <f aca="false">BF122*AD122+BG122*AH122+BH122*AL122+BI122*AP122+BJ122*AT122</f>
        <v>0.641684123752178</v>
      </c>
      <c r="BN122" s="0" t="n">
        <f aca="false">BF122*AE122+BG122*AI122+BH122*AM122+BI122*AQ122+BJ122*AU122</f>
        <v>0.610989906657823</v>
      </c>
      <c r="BO122" s="0" t="n">
        <f aca="false">RANK(BK122,$BK122:$BN122)</f>
        <v>4</v>
      </c>
      <c r="BP122" s="0" t="n">
        <f aca="false">RANK(BL122,$BK122:$BN122)</f>
        <v>3</v>
      </c>
      <c r="BQ122" s="0" t="n">
        <f aca="false">RANK(BM122,$BK122:$BN122)</f>
        <v>1</v>
      </c>
      <c r="BR122" s="0" t="n">
        <f aca="false">RANK(BN122,$BK122:$BN122)</f>
        <v>2</v>
      </c>
    </row>
    <row r="123" customFormat="false" ht="15" hidden="false" customHeight="false" outlineLevel="0" collapsed="false">
      <c r="A123" s="0" t="n">
        <v>100</v>
      </c>
      <c r="B123" s="0" t="n">
        <f aca="false">RANDBETWEEN(1,$B$5)</f>
        <v>3</v>
      </c>
      <c r="C123" s="0" t="n">
        <f aca="false">RANDBETWEEN(1,$B$5)</f>
        <v>2</v>
      </c>
      <c r="D123" s="0" t="n">
        <f aca="false">RANDBETWEEN(1,$B$5)</f>
        <v>6</v>
      </c>
      <c r="E123" s="0" t="n">
        <f aca="false">RANDBETWEEN(1,$B$5)</f>
        <v>1</v>
      </c>
      <c r="F123" s="0" t="n">
        <f aca="false">RANDBETWEEN(1,$B$5)</f>
        <v>2</v>
      </c>
      <c r="G123" s="0" t="n">
        <f aca="false">RANDBETWEEN(1,$B$5)</f>
        <v>1</v>
      </c>
      <c r="H123" s="0" t="n">
        <f aca="true">NORMINV(RAND(),$B$8,$B$13)</f>
        <v>55.238267087305</v>
      </c>
      <c r="I123" s="0" t="n">
        <f aca="true">NORMINV(RAND(),$C$8,$C$13)</f>
        <v>63.4382505191181</v>
      </c>
      <c r="J123" s="0" t="n">
        <f aca="true">NORMINV(RAND(),$D$8,$D$13)</f>
        <v>14.5403450890782</v>
      </c>
      <c r="K123" s="0" t="n">
        <f aca="true">NORMINV(RAND(),$E$8,$E$13)</f>
        <v>3.29353878652938</v>
      </c>
      <c r="L123" s="0" t="n">
        <f aca="true">NORMINV(RAND(),$B$9,$B$14)</f>
        <v>40.3140935002281</v>
      </c>
      <c r="M123" s="0" t="n">
        <f aca="true">NORMINV(RAND(),$C$9,$C$14)</f>
        <v>50.7967516107944</v>
      </c>
      <c r="N123" s="0" t="n">
        <f aca="true">NORMINV(RAND(),$D$9,$D$14)</f>
        <v>47.843496311967</v>
      </c>
      <c r="O123" s="0" t="n">
        <f aca="true">NORMINV(RAND(),$E$9,$E$14)</f>
        <v>22.1549745521358</v>
      </c>
      <c r="P123" s="0" t="n">
        <f aca="true">NORMINV(RAND(),$B$10,$B$15)</f>
        <v>24.5302273793052</v>
      </c>
      <c r="Q123" s="0" t="n">
        <f aca="true">NORMINV(RAND(),$C$10,$C$15)</f>
        <v>30.7144041502602</v>
      </c>
      <c r="R123" s="0" t="n">
        <f aca="true">NORMINV(RAND(),$D$10,$D$15)</f>
        <v>10.5314473933606</v>
      </c>
      <c r="S123" s="0" t="n">
        <f aca="true">NORMINV(RAND(),$E$10,$E$15)</f>
        <v>3.92018878054656</v>
      </c>
      <c r="T123" s="0" t="n">
        <f aca="false">MEDIAN(INDEX(Avaliadores!$B$17:$B$22,$B123),INDEX(Avaliadores!$B$17:$B$22,$C123),INDEX(Avaliadores!$B$17:$B$22,$D123),INDEX(Avaliadores!$B$17:$B$22,$E123),INDEX(Avaliadores!$B$17:$B$22,$F123),INDEX(Avaliadores!$B$17:$B$22,$G123))</f>
        <v>2.41666666666667</v>
      </c>
      <c r="U123" s="0" t="n">
        <f aca="false">MEDIAN(INDEX(Avaliadores!$C$17:$C$22,$B123),INDEX(Avaliadores!$C$17:$C$22,$C123),INDEX(Avaliadores!$C$17:$C$22,$D123),INDEX(Avaliadores!$C$17:$C$22,$E123),INDEX(Avaliadores!$C$17:$C$22,$F123),INDEX(Avaliadores!$C$17:$C$22,$G123))</f>
        <v>4.91666666666667</v>
      </c>
      <c r="V123" s="0" t="n">
        <f aca="false">MEDIAN(INDEX(Avaliadores!$D$17:$D$22,$B123),INDEX(Avaliadores!$D$17:$D$22,$C123),INDEX(Avaliadores!$D$17:$D$22,$D123),INDEX(Avaliadores!$D$17:$D$22,$E123),INDEX(Avaliadores!$D$17:$D$22,$F123),INDEX(Avaliadores!$D$17:$D$22,$G123))</f>
        <v>6.04166666666667</v>
      </c>
      <c r="W123" s="0" t="n">
        <f aca="false">MEDIAN(INDEX(Avaliadores!$E$17:$E$22,$B123),INDEX(Avaliadores!$E$17:$E$22,$C123),INDEX(Avaliadores!$E$17:$E$22,$D123),INDEX(Avaliadores!$E$17:$E$22,$E123),INDEX(Avaliadores!$E$17:$E$22,$F123),INDEX(Avaliadores!$E$17:$E$22,$G123))</f>
        <v>6.04166666666667</v>
      </c>
      <c r="X123" s="0" t="n">
        <f aca="false">MEDIAN(INDEX(Avaliadores!$F$17:$F$22,$B123),INDEX(Avaliadores!$F$17:$F$22,$C123),INDEX(Avaliadores!$F$17:$F$22,$D123),INDEX(Avaliadores!$F$17:$F$22,$E123),INDEX(Avaliadores!$F$17:$F$22,$F123),INDEX(Avaliadores!$F$17:$F$22,$G123))</f>
        <v>2.04166666666667</v>
      </c>
      <c r="Y123" s="0" t="n">
        <f aca="false">MEDIAN(INDEX(Avaliadores!$G$17:$G$22,$B123),INDEX(Avaliadores!$G$17:$G$22,$C123),INDEX(Avaliadores!$G$17:$G$22,$D123),INDEX(Avaliadores!$G$17:$G$22,$E123),INDEX(Avaliadores!$G$17:$G$22,$F123),INDEX(Avaliadores!$G$17:$G$22,$G123))</f>
        <v>5.41666666666667</v>
      </c>
      <c r="Z123" s="0" t="n">
        <f aca="false">MEDIAN(INDEX(Avaliadores!$H$17:$H$22,$B123),INDEX(Avaliadores!$H$17:$H$22,$C123),INDEX(Avaliadores!$H$17:$H$22,$D123),INDEX(Avaliadores!$H$17:$H$22,$E123),INDEX(Avaliadores!$H$17:$H$22,$F123),INDEX(Avaliadores!$H$17:$H$22,$G123))</f>
        <v>4.04166666666667</v>
      </c>
      <c r="AA123" s="0" t="n">
        <f aca="false">MEDIAN(INDEX(Avaliadores!$I$17:$I$22,$B123),INDEX(Avaliadores!$I$17:$I$22,$C123),INDEX(Avaliadores!$I$17:$I$22,$D123),INDEX(Avaliadores!$I$17:$I$22,$E123),INDEX(Avaliadores!$I$17:$I$22,$F123),INDEX(Avaliadores!$I$17:$I$22,$G123))</f>
        <v>6.91666666666667</v>
      </c>
      <c r="AB123" s="0" t="n">
        <f aca="false">IF(MAX(H123:K123)=MIN(H123:K123),0,IF($B$17="custo",(MAX(H123:K123)-H123)/(MAX(H123:K123)-MIN(H123:K123)),(H123-MIN(H123:K123))/(MAX(H123:K123)-MIN(H123:K123))))</f>
        <v>0.136337563113966</v>
      </c>
      <c r="AC123" s="0" t="n">
        <f aca="false">IF(MAX(H123:K123)=MIN(H123:K123),0,IF($B$17="custo",(MAX(H123:K123)-I123)/(MAX(H123:K123)-MIN(H123:K123)),(I123-MIN(H123:K123))/(MAX(H123:K123)-MIN(H123:K123))))</f>
        <v>0</v>
      </c>
      <c r="AD123" s="0" t="n">
        <f aca="false">IF(MAX(H123:K123)=MIN(H123:K123),0,IF($B$17="custo",(MAX(H123:K123)-J123)/(MAX(H123:K123)-MIN(H123:K123)),(J123-MIN(H123:K123))/(MAX(H123:K123)-MIN(H123:K123))))</f>
        <v>0.813004236306699</v>
      </c>
      <c r="AE123" s="0" t="n">
        <f aca="false">IF(MAX(H123:K123)=MIN(H123:K123),0,IF($B$17="custo",(MAX(H123:K123)-K123)/(MAX(H123:K123)-MIN(H123:K123)),(K123-MIN(H123:K123))/(MAX(H123:K123)-MIN(H123:K123))))</f>
        <v>1</v>
      </c>
      <c r="AF123" s="0" t="n">
        <f aca="false">IF(MAX(L123:O123)=MIN(L123:O123),0,IF($C$17="custo",(MAX(L123:O123)-L123)/(MAX(L123:O123)-MIN(L123:O123)),(L123-MIN(L123:O123))/(MAX(L123:O123)-MIN(L123:O123))))</f>
        <v>0.634008110282483</v>
      </c>
      <c r="AG123" s="0" t="n">
        <f aca="false">IF(MAX(L123:O123)=MIN(L123:O123),0,IF($C$17="custo",(MAX(L123:O123)-M123)/(MAX(L123:O123)-MIN(L123:O123)),(M123-MIN(L123:O123))/(MAX(L123:O123)-MIN(L123:O123))))</f>
        <v>1</v>
      </c>
      <c r="AH123" s="0" t="n">
        <f aca="false">IF(MAX(L123:O123)=MIN(L123:O123),0,IF($C$17="custo",(MAX(L123:O123)-N123)/(MAX(L123:O123)-MIN(L123:O123)),(N123-MIN(L123:O123))/(MAX(L123:O123)-MIN(L123:O123))))</f>
        <v>0.896889941822427</v>
      </c>
      <c r="AI123" s="0" t="n">
        <f aca="false">IF(MAX(L123:O123)=MIN(L123:O123),0,IF($C$17="custo",(MAX(L123:O123)-O123)/(MAX(L123:O123)-MIN(L123:O123)),(O123-MIN(L123:O123))/(MAX(L123:O123)-MIN(L123:O123))))</f>
        <v>0</v>
      </c>
      <c r="AJ123" s="0" t="n">
        <f aca="false">IF(MAX(P123:S123)=MIN(P123:S123),0,IF($D$17="custo",(MAX(P123:S123)-P123)/(MAX(P123:S123)-MIN(P123:S123)),(P123-MIN(P123:S123))/(MAX(P123:S123)-MIN(P123:S123))))</f>
        <v>0.230802682057455</v>
      </c>
      <c r="AK123" s="0" t="n">
        <f aca="false">IF(MAX(P123:S123)=MIN(P123:S123),0,IF($D$17="custo",(MAX(P123:S123)-Q123)/(MAX(P123:S123)-MIN(P123:S123)),(Q123-MIN(P123:S123))/(MAX(P123:S123)-MIN(P123:S123))))</f>
        <v>0</v>
      </c>
      <c r="AL123" s="0" t="n">
        <f aca="false">IF(MAX(P123:S123)=MIN(P123:S123),0,IF($D$17="custo",(MAX(P123:S123)-R123)/(MAX(P123:S123)-MIN(P123:S123)),(R123-MIN(P123:S123))/(MAX(P123:S123)-MIN(P123:S123))))</f>
        <v>0.753257987905594</v>
      </c>
      <c r="AM123" s="0" t="n">
        <f aca="false">IF(MAX(P123:S123)=MIN(P123:S123),0,IF($D$17="custo",(MAX(P123:S123)-S123)/(MAX(P123:S123)-MIN(P123:S123)),(S123-MIN(P123:S123))/(MAX(P123:S123)-MIN(P123:S123))))</f>
        <v>1</v>
      </c>
      <c r="AN123" s="0" t="n">
        <f aca="false">IF(MAX(T123:W123)=MIN(T123:W123),0,IF($E$17="custo",(MAX(T123:W123)-T123)/(MAX(T123:W123)-MIN(T123:W123)),(T123-MIN(T123:W123))/(MAX(T123:W123)-MIN(T123:W123))))</f>
        <v>0</v>
      </c>
      <c r="AO123" s="0" t="n">
        <f aca="false">IF(MAX(T123:W123)=MIN(T123:W123),0,IF($E$17="custo",(MAX(T123:W123)-U123)/(MAX(T123:W123)-MIN(T123:W123)),(U123-MIN(T123:W123))/(MAX(T123:W123)-MIN(T123:W123))))</f>
        <v>0.689655172413793</v>
      </c>
      <c r="AP123" s="0" t="n">
        <f aca="false">IF(MAX(T123:W123)=MIN(T123:W123),0,IF($E$17="custo",(MAX(T123:W123)-V123)/(MAX(T123:W123)-MIN(T123:W123)),(V123-MIN(T123:W123))/(MAX(T123:W123)-MIN(T123:W123))))</f>
        <v>1</v>
      </c>
      <c r="AQ123" s="0" t="n">
        <f aca="false">IF(MAX(T123:W123)=MIN(T123:W123),0,IF($E$17="custo",(MAX(T123:W123)-W123)/(MAX(T123:W123)-MIN(T123:W123)),(W123-MIN(T123:W123))/(MAX(T123:W123)-MIN(T123:W123))))</f>
        <v>1</v>
      </c>
      <c r="AR123" s="0" t="n">
        <f aca="false">IF(MAX(X123:AA123)=MIN(X123:AA123),0,IF($F$17="custo",(MAX(X123:AA123)-X123)/(MAX(X123:AA123)-MIN(X123:AA123)),(X123-MIN(X123:AA123))/(MAX(X123:AA123)-MIN(X123:AA123))))</f>
        <v>0</v>
      </c>
      <c r="AS123" s="0" t="n">
        <f aca="false">IF(MAX(X123:AA123)=MIN(X123:AA123),0,IF($F$17="custo",(MAX(X123:AA123)-Y123)/(MAX(X123:AA123)-MIN(X123:AA123)),(Y123-MIN(X123:AA123))/(MAX(X123:AA123)-MIN(X123:AA123))))</f>
        <v>0.692307692307692</v>
      </c>
      <c r="AT123" s="0" t="n">
        <f aca="false">IF(MAX(X123:AA123)=MIN(X123:AA123),0,IF($F$17="custo",(MAX(X123:AA123)-Z123)/(MAX(X123:AA123)-MIN(X123:AA123)),(Z123-MIN(X123:AA123))/(MAX(X123:AA123)-MIN(X123:AA123))))</f>
        <v>0.41025641025641</v>
      </c>
      <c r="AU123" s="0" t="n">
        <f aca="false">IF(MAX(X123:AA123)=MIN(X123:AA123),0,IF($F$17="custo",(MAX(X123:AA123)-AA123)/(MAX(X123:AA123)-MIN(X123:AA123)),(AA123-MIN(X123:AA123))/(MAX(X123:AA123)-MIN(X123:AA123))))</f>
        <v>1</v>
      </c>
      <c r="AV123" s="0" t="n">
        <f aca="false">STDEVP(AB123:AE123)</f>
        <v>0.427077410028424</v>
      </c>
      <c r="AW123" s="0" t="n">
        <f aca="false">STDEVP(AF123:AI123)</f>
        <v>0.388914069592852</v>
      </c>
      <c r="AX123" s="0" t="n">
        <f aca="false">STDEVP(AJ123:AM123)</f>
        <v>0.398918315217835</v>
      </c>
      <c r="AY123" s="0" t="n">
        <f aca="false">STDEVP(AN123:AQ123)</f>
        <v>0.408369630425069</v>
      </c>
      <c r="AZ123" s="0" t="n">
        <f aca="false">STDEVP(AR123:AU123)</f>
        <v>0.368241195290899</v>
      </c>
      <c r="BA123" s="0" t="n">
        <f aca="false">AV123*((1-IFERROR(CORREL(AB123:AE123,AF123:AI123),0))+(1-IFERROR(CORREL(AB123:AE123,AJ123:AM123),0))+(1-IFERROR(CORREL(AB123:AE123,AN123:AQ123),0))+(1-IFERROR(CORREL(AB123:AE123,AR123:AU123),0)))</f>
        <v>1.03544516140393</v>
      </c>
      <c r="BB123" s="0" t="n">
        <f aca="false">AW123*((1-IFERROR(CORREL(AF123:AI123,AB123:AE123),0))+(1-IFERROR(CORREL(AF123:AI123,AJ123:AM123),0))+(1-IFERROR(CORREL(AF123:AI123,AN123:AQ123),0))+(1-IFERROR(CORREL(AF123:AI123,AR123:AU123),0)))</f>
        <v>2.32577520305896</v>
      </c>
      <c r="BC123" s="0" t="n">
        <f aca="false">AX123*((1-IFERROR(CORREL(AJ123:AM123,AB123:AE123),0))+(1-IFERROR(CORREL(AJ123:AM123,AF123:AI123),0))+(1-IFERROR(CORREL(AJ123:AM123,AN123:AQ123),0))+(1-IFERROR(CORREL(AJ123:AM123,AR123:AU123),0)))</f>
        <v>1.04074753301837</v>
      </c>
      <c r="BD123" s="0" t="n">
        <f aca="false">AY123*((1-IFERROR(CORREL(AN123:AQ123,AB123:AE123),0))+(1-IFERROR(CORREL(AN123:AQ123,AF123:AI123),0))+(1-IFERROR(CORREL(AN123:AQ123,AJ123:AM123),0))+(1-IFERROR(CORREL(AN123:AQ123,AR123:AU123),0)))</f>
        <v>0.829153380015788</v>
      </c>
      <c r="BE123" s="0" t="n">
        <f aca="false">AZ123*((1-IFERROR(CORREL(AR123:AU123,AB123:AE123),0))+(1-IFERROR(CORREL(AR123:AU123,AF123:AI123),0))+(1-IFERROR(CORREL(AR123:AU123,AJ123:AM123),0))+(1-IFERROR(CORREL(AR123:AU123,AN123:AQ123),0)))</f>
        <v>1.00885662540972</v>
      </c>
      <c r="BF123" s="0" t="n">
        <f aca="false">IF(SUM(BA123:BE123)&gt;0,BA123/SUM(BA123:BE123),1/5)</f>
        <v>0.165937312201312</v>
      </c>
      <c r="BG123" s="0" t="n">
        <f aca="false">IF(SUM(BA123:BE123)&gt;0,BB123/SUM(BA123:BE123),1/5)</f>
        <v>0.372721704988017</v>
      </c>
      <c r="BH123" s="0" t="n">
        <f aca="false">IF(SUM(BA123:BE123)&gt;0,BC123/SUM(BA123:BE123),1/5)</f>
        <v>0.166787054251195</v>
      </c>
      <c r="BI123" s="0" t="n">
        <f aca="false">IF(SUM(BA123:BE123)&gt;0,BD123/SUM(BA123:BE123),1/5)</f>
        <v>0.13287761477962</v>
      </c>
      <c r="BJ123" s="0" t="n">
        <f aca="false">IF(SUM(BA123:BE123)&gt;0,BE123/SUM(BA123:BE123),1/5)</f>
        <v>0.161676313779856</v>
      </c>
      <c r="BK123" s="0" t="n">
        <f aca="false">BF123*AB123+BG123*AF123+BH123*AJ123+BI123*AN123+BJ123*AR123</f>
        <v>0.297426972069564</v>
      </c>
      <c r="BL123" s="0" t="n">
        <f aca="false">BF123*AC123+BG123*AG123+BH123*AK123+BI123*AO123+BJ123*AS123</f>
        <v>0.576291195012536</v>
      </c>
      <c r="BM123" s="0" t="n">
        <f aca="false">BF123*AD123+BG123*AH123+BH123*AL123+BI123*AP123+BJ123*AT123</f>
        <v>0.794038125872062</v>
      </c>
      <c r="BN123" s="0" t="n">
        <f aca="false">BF123*AE123+BG123*AI123+BH123*AM123+BI123*AQ123+BJ123*AU123</f>
        <v>0.627278295011983</v>
      </c>
      <c r="BO123" s="0" t="n">
        <f aca="false">RANK(BK123,$BK123:$BN123)</f>
        <v>4</v>
      </c>
      <c r="BP123" s="0" t="n">
        <f aca="false">RANK(BL123,$BK123:$BN123)</f>
        <v>3</v>
      </c>
      <c r="BQ123" s="0" t="n">
        <f aca="false">RANK(BM123,$BK123:$BN123)</f>
        <v>1</v>
      </c>
      <c r="BR123" s="0" t="n">
        <f aca="false">RANK(BN123,$BK123:$BN123)</f>
        <v>2</v>
      </c>
    </row>
    <row r="124" customFormat="false" ht="15" hidden="false" customHeight="false" outlineLevel="0" collapsed="false">
      <c r="A124" s="0" t="n">
        <v>101</v>
      </c>
      <c r="B124" s="0" t="n">
        <f aca="false">RANDBETWEEN(1,$B$5)</f>
        <v>4</v>
      </c>
      <c r="C124" s="0" t="n">
        <f aca="false">RANDBETWEEN(1,$B$5)</f>
        <v>6</v>
      </c>
      <c r="D124" s="0" t="n">
        <f aca="false">RANDBETWEEN(1,$B$5)</f>
        <v>4</v>
      </c>
      <c r="E124" s="0" t="n">
        <f aca="false">RANDBETWEEN(1,$B$5)</f>
        <v>6</v>
      </c>
      <c r="F124" s="0" t="n">
        <f aca="false">RANDBETWEEN(1,$B$5)</f>
        <v>5</v>
      </c>
      <c r="G124" s="0" t="n">
        <f aca="false">RANDBETWEEN(1,$B$5)</f>
        <v>5</v>
      </c>
      <c r="H124" s="0" t="n">
        <f aca="true">NORMINV(RAND(),$B$8,$B$13)</f>
        <v>51.605451991545</v>
      </c>
      <c r="I124" s="0" t="n">
        <f aca="true">NORMINV(RAND(),$C$8,$C$13)</f>
        <v>63.9423474011457</v>
      </c>
      <c r="J124" s="0" t="n">
        <f aca="true">NORMINV(RAND(),$D$8,$D$13)</f>
        <v>13.4263144986047</v>
      </c>
      <c r="K124" s="0" t="n">
        <f aca="true">NORMINV(RAND(),$E$8,$E$13)</f>
        <v>3.16521234758639</v>
      </c>
      <c r="L124" s="0" t="n">
        <f aca="true">NORMINV(RAND(),$B$9,$B$14)</f>
        <v>42.0949445023454</v>
      </c>
      <c r="M124" s="0" t="n">
        <f aca="true">NORMINV(RAND(),$C$9,$C$14)</f>
        <v>56.993382705266</v>
      </c>
      <c r="N124" s="0" t="n">
        <f aca="true">NORMINV(RAND(),$D$9,$D$14)</f>
        <v>40.9966454969714</v>
      </c>
      <c r="O124" s="0" t="n">
        <f aca="true">NORMINV(RAND(),$E$9,$E$14)</f>
        <v>25.3647990065738</v>
      </c>
      <c r="P124" s="0" t="n">
        <f aca="true">NORMINV(RAND(),$B$10,$B$15)</f>
        <v>23.2159986271032</v>
      </c>
      <c r="Q124" s="0" t="n">
        <f aca="true">NORMINV(RAND(),$C$10,$C$15)</f>
        <v>32.2937168734193</v>
      </c>
      <c r="R124" s="0" t="n">
        <f aca="true">NORMINV(RAND(),$D$10,$D$15)</f>
        <v>9.31584233995484</v>
      </c>
      <c r="S124" s="0" t="n">
        <f aca="true">NORMINV(RAND(),$E$10,$E$15)</f>
        <v>4.05880980590556</v>
      </c>
      <c r="T124" s="0" t="n">
        <f aca="false">MEDIAN(INDEX(Avaliadores!$B$17:$B$22,$B124),INDEX(Avaliadores!$B$17:$B$22,$C124),INDEX(Avaliadores!$B$17:$B$22,$D124),INDEX(Avaliadores!$B$17:$B$22,$E124),INDEX(Avaliadores!$B$17:$B$22,$F124),INDEX(Avaliadores!$B$17:$B$22,$G124))</f>
        <v>2.54166666666667</v>
      </c>
      <c r="U124" s="0" t="n">
        <f aca="false">MEDIAN(INDEX(Avaliadores!$C$17:$C$22,$B124),INDEX(Avaliadores!$C$17:$C$22,$C124),INDEX(Avaliadores!$C$17:$C$22,$D124),INDEX(Avaliadores!$C$17:$C$22,$E124),INDEX(Avaliadores!$C$17:$C$22,$F124),INDEX(Avaliadores!$C$17:$C$22,$G124))</f>
        <v>5.54166666666667</v>
      </c>
      <c r="V124" s="0" t="n">
        <f aca="false">MEDIAN(INDEX(Avaliadores!$D$17:$D$22,$B124),INDEX(Avaliadores!$D$17:$D$22,$C124),INDEX(Avaliadores!$D$17:$D$22,$D124),INDEX(Avaliadores!$D$17:$D$22,$E124),INDEX(Avaliadores!$D$17:$D$22,$F124),INDEX(Avaliadores!$D$17:$D$22,$G124))</f>
        <v>5.54166666666667</v>
      </c>
      <c r="W124" s="0" t="n">
        <f aca="false">MEDIAN(INDEX(Avaliadores!$E$17:$E$22,$B124),INDEX(Avaliadores!$E$17:$E$22,$C124),INDEX(Avaliadores!$E$17:$E$22,$D124),INDEX(Avaliadores!$E$17:$E$22,$E124),INDEX(Avaliadores!$E$17:$E$22,$F124),INDEX(Avaliadores!$E$17:$E$22,$G124))</f>
        <v>6.54166666666667</v>
      </c>
      <c r="X124" s="0" t="n">
        <f aca="false">MEDIAN(INDEX(Avaliadores!$F$17:$F$22,$B124),INDEX(Avaliadores!$F$17:$F$22,$C124),INDEX(Avaliadores!$F$17:$F$22,$D124),INDEX(Avaliadores!$F$17:$F$22,$E124),INDEX(Avaliadores!$F$17:$F$22,$F124),INDEX(Avaliadores!$F$17:$F$22,$G124))</f>
        <v>3.04166666666667</v>
      </c>
      <c r="Y124" s="0" t="n">
        <f aca="false">MEDIAN(INDEX(Avaliadores!$G$17:$G$22,$B124),INDEX(Avaliadores!$G$17:$G$22,$C124),INDEX(Avaliadores!$G$17:$G$22,$D124),INDEX(Avaliadores!$G$17:$G$22,$E124),INDEX(Avaliadores!$G$17:$G$22,$F124),INDEX(Avaliadores!$G$17:$G$22,$G124))</f>
        <v>4.54166666666667</v>
      </c>
      <c r="Z124" s="0" t="n">
        <f aca="false">MEDIAN(INDEX(Avaliadores!$H$17:$H$22,$B124),INDEX(Avaliadores!$H$17:$H$22,$C124),INDEX(Avaliadores!$H$17:$H$22,$D124),INDEX(Avaliadores!$H$17:$H$22,$E124),INDEX(Avaliadores!$H$17:$H$22,$F124),INDEX(Avaliadores!$H$17:$H$22,$G124))</f>
        <v>3.54166666666667</v>
      </c>
      <c r="AA124" s="0" t="n">
        <f aca="false">MEDIAN(INDEX(Avaliadores!$I$17:$I$22,$B124),INDEX(Avaliadores!$I$17:$I$22,$C124),INDEX(Avaliadores!$I$17:$I$22,$D124),INDEX(Avaliadores!$I$17:$I$22,$E124),INDEX(Avaliadores!$I$17:$I$22,$F124),INDEX(Avaliadores!$I$17:$I$22,$G124))</f>
        <v>6.54166666666667</v>
      </c>
      <c r="AB124" s="0" t="n">
        <f aca="false">IF(MAX(H124:K124)=MIN(H124:K124),0,IF($B$17="custo",(MAX(H124:K124)-H124)/(MAX(H124:K124)-MIN(H124:K124)),(H124-MIN(H124:K124))/(MAX(H124:K124)-MIN(H124:K124))))</f>
        <v>0.202985800477908</v>
      </c>
      <c r="AC124" s="0" t="n">
        <f aca="false">IF(MAX(H124:K124)=MIN(H124:K124),0,IF($B$17="custo",(MAX(H124:K124)-I124)/(MAX(H124:K124)-MIN(H124:K124)),(I124-MIN(H124:K124))/(MAX(H124:K124)-MIN(H124:K124))))</f>
        <v>0</v>
      </c>
      <c r="AD124" s="0" t="n">
        <f aca="false">IF(MAX(H124:K124)=MIN(H124:K124),0,IF($B$17="custo",(MAX(H124:K124)-J124)/(MAX(H124:K124)-MIN(H124:K124)),(J124-MIN(H124:K124))/(MAX(H124:K124)-MIN(H124:K124))))</f>
        <v>0.831168380313159</v>
      </c>
      <c r="AE124" s="0" t="n">
        <f aca="false">IF(MAX(H124:K124)=MIN(H124:K124),0,IF($B$17="custo",(MAX(H124:K124)-K124)/(MAX(H124:K124)-MIN(H124:K124)),(K124-MIN(H124:K124))/(MAX(H124:K124)-MIN(H124:K124))))</f>
        <v>1</v>
      </c>
      <c r="AF124" s="0" t="n">
        <f aca="false">IF(MAX(L124:O124)=MIN(L124:O124),0,IF($C$17="custo",(MAX(L124:O124)-L124)/(MAX(L124:O124)-MIN(L124:O124)),(L124-MIN(L124:O124))/(MAX(L124:O124)-MIN(L124:O124))))</f>
        <v>0.528956517786263</v>
      </c>
      <c r="AG124" s="0" t="n">
        <f aca="false">IF(MAX(L124:O124)=MIN(L124:O124),0,IF($C$17="custo",(MAX(L124:O124)-M124)/(MAX(L124:O124)-MIN(L124:O124)),(M124-MIN(L124:O124))/(MAX(L124:O124)-MIN(L124:O124))))</f>
        <v>1</v>
      </c>
      <c r="AH124" s="0" t="n">
        <f aca="false">IF(MAX(L124:O124)=MIN(L124:O124),0,IF($C$17="custo",(MAX(L124:O124)-N124)/(MAX(L124:O124)-MIN(L124:O124)),(N124-MIN(L124:O124))/(MAX(L124:O124)-MIN(L124:O124))))</f>
        <v>0.494231630455332</v>
      </c>
      <c r="AI124" s="0" t="n">
        <f aca="false">IF(MAX(L124:O124)=MIN(L124:O124),0,IF($C$17="custo",(MAX(L124:O124)-O124)/(MAX(L124:O124)-MIN(L124:O124)),(O124-MIN(L124:O124))/(MAX(L124:O124)-MIN(L124:O124))))</f>
        <v>0</v>
      </c>
      <c r="AJ124" s="0" t="n">
        <f aca="false">IF(MAX(P124:S124)=MIN(P124:S124),0,IF($D$17="custo",(MAX(P124:S124)-P124)/(MAX(P124:S124)-MIN(P124:S124)),(P124-MIN(P124:S124))/(MAX(P124:S124)-MIN(P124:S124))))</f>
        <v>0.321506928448887</v>
      </c>
      <c r="AK124" s="0" t="n">
        <f aca="false">IF(MAX(P124:S124)=MIN(P124:S124),0,IF($D$17="custo",(MAX(P124:S124)-Q124)/(MAX(P124:S124)-MIN(P124:S124)),(Q124-MIN(P124:S124))/(MAX(P124:S124)-MIN(P124:S124))))</f>
        <v>0</v>
      </c>
      <c r="AL124" s="0" t="n">
        <f aca="false">IF(MAX(P124:S124)=MIN(P124:S124),0,IF($D$17="custo",(MAX(P124:S124)-R124)/(MAX(P124:S124)-MIN(P124:S124)),(R124-MIN(P124:S124))/(MAX(P124:S124)-MIN(P124:S124))))</f>
        <v>0.813810878800523</v>
      </c>
      <c r="AM124" s="0" t="n">
        <f aca="false">IF(MAX(P124:S124)=MIN(P124:S124),0,IF($D$17="custo",(MAX(P124:S124)-S124)/(MAX(P124:S124)-MIN(P124:S124)),(S124-MIN(P124:S124))/(MAX(P124:S124)-MIN(P124:S124))))</f>
        <v>1</v>
      </c>
      <c r="AN124" s="0" t="n">
        <f aca="false">IF(MAX(T124:W124)=MIN(T124:W124),0,IF($E$17="custo",(MAX(T124:W124)-T124)/(MAX(T124:W124)-MIN(T124:W124)),(T124-MIN(T124:W124))/(MAX(T124:W124)-MIN(T124:W124))))</f>
        <v>0</v>
      </c>
      <c r="AO124" s="0" t="n">
        <f aca="false">IF(MAX(T124:W124)=MIN(T124:W124),0,IF($E$17="custo",(MAX(T124:W124)-U124)/(MAX(T124:W124)-MIN(T124:W124)),(U124-MIN(T124:W124))/(MAX(T124:W124)-MIN(T124:W124))))</f>
        <v>0.75</v>
      </c>
      <c r="AP124" s="0" t="n">
        <f aca="false">IF(MAX(T124:W124)=MIN(T124:W124),0,IF($E$17="custo",(MAX(T124:W124)-V124)/(MAX(T124:W124)-MIN(T124:W124)),(V124-MIN(T124:W124))/(MAX(T124:W124)-MIN(T124:W124))))</f>
        <v>0.75</v>
      </c>
      <c r="AQ124" s="0" t="n">
        <f aca="false">IF(MAX(T124:W124)=MIN(T124:W124),0,IF($E$17="custo",(MAX(T124:W124)-W124)/(MAX(T124:W124)-MIN(T124:W124)),(W124-MIN(T124:W124))/(MAX(T124:W124)-MIN(T124:W124))))</f>
        <v>1</v>
      </c>
      <c r="AR124" s="0" t="n">
        <f aca="false">IF(MAX(X124:AA124)=MIN(X124:AA124),0,IF($F$17="custo",(MAX(X124:AA124)-X124)/(MAX(X124:AA124)-MIN(X124:AA124)),(X124-MIN(X124:AA124))/(MAX(X124:AA124)-MIN(X124:AA124))))</f>
        <v>0</v>
      </c>
      <c r="AS124" s="0" t="n">
        <f aca="false">IF(MAX(X124:AA124)=MIN(X124:AA124),0,IF($F$17="custo",(MAX(X124:AA124)-Y124)/(MAX(X124:AA124)-MIN(X124:AA124)),(Y124-MIN(X124:AA124))/(MAX(X124:AA124)-MIN(X124:AA124))))</f>
        <v>0.428571428571429</v>
      </c>
      <c r="AT124" s="0" t="n">
        <f aca="false">IF(MAX(X124:AA124)=MIN(X124:AA124),0,IF($F$17="custo",(MAX(X124:AA124)-Z124)/(MAX(X124:AA124)-MIN(X124:AA124)),(Z124-MIN(X124:AA124))/(MAX(X124:AA124)-MIN(X124:AA124))))</f>
        <v>0.142857142857143</v>
      </c>
      <c r="AU124" s="0" t="n">
        <f aca="false">IF(MAX(X124:AA124)=MIN(X124:AA124),0,IF($F$17="custo",(MAX(X124:AA124)-AA124)/(MAX(X124:AA124)-MIN(X124:AA124)),(AA124-MIN(X124:AA124))/(MAX(X124:AA124)-MIN(X124:AA124))))</f>
        <v>1</v>
      </c>
      <c r="AV124" s="0" t="n">
        <f aca="false">STDEVP(AB124:AE124)</f>
        <v>0.417611752654488</v>
      </c>
      <c r="AW124" s="0" t="n">
        <f aca="false">STDEVP(AF124:AI124)</f>
        <v>0.353813980593896</v>
      </c>
      <c r="AX124" s="0" t="n">
        <f aca="false">STDEVP(AJ124:AM124)</f>
        <v>0.395524751755693</v>
      </c>
      <c r="AY124" s="0" t="n">
        <f aca="false">STDEVP(AN124:AQ124)</f>
        <v>0.375</v>
      </c>
      <c r="AZ124" s="0" t="n">
        <f aca="false">STDEVP(AR124:AU124)</f>
        <v>0.382993046241557</v>
      </c>
      <c r="BA124" s="0" t="n">
        <f aca="false">AV124*((1-IFERROR(CORREL(AB124:AE124,AF124:AI124),0))+(1-IFERROR(CORREL(AB124:AE124,AJ124:AM124),0))+(1-IFERROR(CORREL(AB124:AE124,AN124:AQ124),0))+(1-IFERROR(CORREL(AB124:AE124,AR124:AU124),0)))</f>
        <v>1.17349357832624</v>
      </c>
      <c r="BB124" s="0" t="n">
        <f aca="false">AW124*((1-IFERROR(CORREL(AF124:AI124,AB124:AE124),0))+(1-IFERROR(CORREL(AF124:AI124,AJ124:AM124),0))+(1-IFERROR(CORREL(AF124:AI124,AN124:AQ124),0))+(1-IFERROR(CORREL(AF124:AI124,AR124:AU124),0)))</f>
        <v>2.33079490647868</v>
      </c>
      <c r="BC124" s="0" t="n">
        <f aca="false">AX124*((1-IFERROR(CORREL(AJ124:AM124,AB124:AE124),0))+(1-IFERROR(CORREL(AJ124:AM124,AF124:AI124),0))+(1-IFERROR(CORREL(AJ124:AM124,AN124:AQ124),0))+(1-IFERROR(CORREL(AJ124:AM124,AR124:AU124),0)))</f>
        <v>1.18337791881711</v>
      </c>
      <c r="BD124" s="0" t="n">
        <f aca="false">AY124*((1-IFERROR(CORREL(AN124:AQ124,AB124:AE124),0))+(1-IFERROR(CORREL(AN124:AQ124,AF124:AI124),0))+(1-IFERROR(CORREL(AN124:AQ124,AJ124:AM124),0))+(1-IFERROR(CORREL(AN124:AQ124,AR124:AU124),0)))</f>
        <v>0.925157098692862</v>
      </c>
      <c r="BE124" s="0" t="n">
        <f aca="false">AZ124*((1-IFERROR(CORREL(AR124:AU124,AB124:AE124),0))+(1-IFERROR(CORREL(AR124:AU124,AF124:AI124),0))+(1-IFERROR(CORREL(AR124:AU124,AJ124:AM124),0))+(1-IFERROR(CORREL(AR124:AU124,AN124:AQ124),0)))</f>
        <v>1.07659754309127</v>
      </c>
      <c r="BF124" s="0" t="n">
        <f aca="false">IF(SUM(BA124:BE124)&gt;0,BA124/SUM(BA124:BE124),1/5)</f>
        <v>0.175425282750308</v>
      </c>
      <c r="BG124" s="0" t="n">
        <f aca="false">IF(SUM(BA124:BE124)&gt;0,BB124/SUM(BA124:BE124),1/5)</f>
        <v>0.348429989779057</v>
      </c>
      <c r="BH124" s="0" t="n">
        <f aca="false">IF(SUM(BA124:BE124)&gt;0,BC124/SUM(BA124:BE124),1/5)</f>
        <v>0.176902890516926</v>
      </c>
      <c r="BI124" s="0" t="n">
        <f aca="false">IF(SUM(BA124:BE124)&gt;0,BD124/SUM(BA124:BE124),1/5)</f>
        <v>0.138301520028882</v>
      </c>
      <c r="BJ124" s="0" t="n">
        <f aca="false">IF(SUM(BA124:BE124)&gt;0,BE124/SUM(BA124:BE124),1/5)</f>
        <v>0.160940316924827</v>
      </c>
      <c r="BK124" s="0" t="n">
        <f aca="false">BF124*AB124+BG124*AF124+BH124*AJ124+BI124*AN124+BJ124*AR124</f>
        <v>0.276788660492795</v>
      </c>
      <c r="BL124" s="0" t="n">
        <f aca="false">BF124*AC124+BG124*AG124+BH124*AK124+BI124*AO124+BJ124*AS124</f>
        <v>0.52113055133993</v>
      </c>
      <c r="BM124" s="0" t="n">
        <f aca="false">BF124*AD124+BG124*AH124+BH124*AL124+BI124*AP124+BJ124*AT124</f>
        <v>0.588696180739588</v>
      </c>
      <c r="BN124" s="0" t="n">
        <f aca="false">BF124*AE124+BG124*AI124+BH124*AM124+BI124*AQ124+BJ124*AU124</f>
        <v>0.651570010220943</v>
      </c>
      <c r="BO124" s="0" t="n">
        <f aca="false">RANK(BK124,$BK124:$BN124)</f>
        <v>4</v>
      </c>
      <c r="BP124" s="0" t="n">
        <f aca="false">RANK(BL124,$BK124:$BN124)</f>
        <v>3</v>
      </c>
      <c r="BQ124" s="0" t="n">
        <f aca="false">RANK(BM124,$BK124:$BN124)</f>
        <v>2</v>
      </c>
      <c r="BR124" s="0" t="n">
        <f aca="false">RANK(BN124,$BK124:$BN124)</f>
        <v>1</v>
      </c>
    </row>
    <row r="125" customFormat="false" ht="15" hidden="false" customHeight="false" outlineLevel="0" collapsed="false">
      <c r="A125" s="0" t="n">
        <v>102</v>
      </c>
      <c r="B125" s="0" t="n">
        <f aca="false">RANDBETWEEN(1,$B$5)</f>
        <v>3</v>
      </c>
      <c r="C125" s="0" t="n">
        <f aca="false">RANDBETWEEN(1,$B$5)</f>
        <v>6</v>
      </c>
      <c r="D125" s="0" t="n">
        <f aca="false">RANDBETWEEN(1,$B$5)</f>
        <v>6</v>
      </c>
      <c r="E125" s="0" t="n">
        <f aca="false">RANDBETWEEN(1,$B$5)</f>
        <v>2</v>
      </c>
      <c r="F125" s="0" t="n">
        <f aca="false">RANDBETWEEN(1,$B$5)</f>
        <v>2</v>
      </c>
      <c r="G125" s="0" t="n">
        <f aca="false">RANDBETWEEN(1,$B$5)</f>
        <v>4</v>
      </c>
      <c r="H125" s="0" t="n">
        <f aca="true">NORMINV(RAND(),$B$8,$B$13)</f>
        <v>55.9486550521423</v>
      </c>
      <c r="I125" s="0" t="n">
        <f aca="true">NORMINV(RAND(),$C$8,$C$13)</f>
        <v>60.569043689943</v>
      </c>
      <c r="J125" s="0" t="n">
        <f aca="true">NORMINV(RAND(),$D$8,$D$13)</f>
        <v>14.1132859346713</v>
      </c>
      <c r="K125" s="0" t="n">
        <f aca="true">NORMINV(RAND(),$E$8,$E$13)</f>
        <v>3.04342870994229</v>
      </c>
      <c r="L125" s="0" t="n">
        <f aca="true">NORMINV(RAND(),$B$9,$B$14)</f>
        <v>44.9541078499435</v>
      </c>
      <c r="M125" s="0" t="n">
        <f aca="true">NORMINV(RAND(),$C$9,$C$14)</f>
        <v>58.3550786268211</v>
      </c>
      <c r="N125" s="0" t="n">
        <f aca="true">NORMINV(RAND(),$D$9,$D$14)</f>
        <v>39.1985469622887</v>
      </c>
      <c r="O125" s="0" t="n">
        <f aca="true">NORMINV(RAND(),$E$9,$E$14)</f>
        <v>25.8127491339578</v>
      </c>
      <c r="P125" s="0" t="n">
        <f aca="true">NORMINV(RAND(),$B$10,$B$15)</f>
        <v>24.9110764123689</v>
      </c>
      <c r="Q125" s="0" t="n">
        <f aca="true">NORMINV(RAND(),$C$10,$C$15)</f>
        <v>31.1686790984198</v>
      </c>
      <c r="R125" s="0" t="n">
        <f aca="true">NORMINV(RAND(),$D$10,$D$15)</f>
        <v>9.01320759373476</v>
      </c>
      <c r="S125" s="0" t="n">
        <f aca="true">NORMINV(RAND(),$E$10,$E$15)</f>
        <v>4.08999394481728</v>
      </c>
      <c r="T125" s="0" t="n">
        <f aca="false">MEDIAN(INDEX(Avaliadores!$B$17:$B$22,$B125),INDEX(Avaliadores!$B$17:$B$22,$C125),INDEX(Avaliadores!$B$17:$B$22,$D125),INDEX(Avaliadores!$B$17:$B$22,$E125),INDEX(Avaliadores!$B$17:$B$22,$F125),INDEX(Avaliadores!$B$17:$B$22,$G125))</f>
        <v>2.91666666666667</v>
      </c>
      <c r="U125" s="0" t="n">
        <f aca="false">MEDIAN(INDEX(Avaliadores!$C$17:$C$22,$B125),INDEX(Avaliadores!$C$17:$C$22,$C125),INDEX(Avaliadores!$C$17:$C$22,$D125),INDEX(Avaliadores!$C$17:$C$22,$E125),INDEX(Avaliadores!$C$17:$C$22,$F125),INDEX(Avaliadores!$C$17:$C$22,$G125))</f>
        <v>5.29166666666667</v>
      </c>
      <c r="V125" s="0" t="n">
        <f aca="false">MEDIAN(INDEX(Avaliadores!$D$17:$D$22,$B125),INDEX(Avaliadores!$D$17:$D$22,$C125),INDEX(Avaliadores!$D$17:$D$22,$D125),INDEX(Avaliadores!$D$17:$D$22,$E125),INDEX(Avaliadores!$D$17:$D$22,$F125),INDEX(Avaliadores!$D$17:$D$22,$G125))</f>
        <v>5.66666666666667</v>
      </c>
      <c r="W125" s="0" t="n">
        <f aca="false">MEDIAN(INDEX(Avaliadores!$E$17:$E$22,$B125),INDEX(Avaliadores!$E$17:$E$22,$C125),INDEX(Avaliadores!$E$17:$E$22,$D125),INDEX(Avaliadores!$E$17:$E$22,$E125),INDEX(Avaliadores!$E$17:$E$22,$F125),INDEX(Avaliadores!$E$17:$E$22,$G125))</f>
        <v>6.04166666666667</v>
      </c>
      <c r="X125" s="0" t="n">
        <f aca="false">MEDIAN(INDEX(Avaliadores!$F$17:$F$22,$B125),INDEX(Avaliadores!$F$17:$F$22,$C125),INDEX(Avaliadores!$F$17:$F$22,$D125),INDEX(Avaliadores!$F$17:$F$22,$E125),INDEX(Avaliadores!$F$17:$F$22,$F125),INDEX(Avaliadores!$F$17:$F$22,$G125))</f>
        <v>2.91666666666667</v>
      </c>
      <c r="Y125" s="0" t="n">
        <f aca="false">MEDIAN(INDEX(Avaliadores!$G$17:$G$22,$B125),INDEX(Avaliadores!$G$17:$G$22,$C125),INDEX(Avaliadores!$G$17:$G$22,$D125),INDEX(Avaliadores!$G$17:$G$22,$E125),INDEX(Avaliadores!$G$17:$G$22,$F125),INDEX(Avaliadores!$G$17:$G$22,$G125))</f>
        <v>5.41666666666667</v>
      </c>
      <c r="Z125" s="0" t="n">
        <f aca="false">MEDIAN(INDEX(Avaliadores!$H$17:$H$22,$B125),INDEX(Avaliadores!$H$17:$H$22,$C125),INDEX(Avaliadores!$H$17:$H$22,$D125),INDEX(Avaliadores!$H$17:$H$22,$E125),INDEX(Avaliadores!$H$17:$H$22,$F125),INDEX(Avaliadores!$H$17:$H$22,$G125))</f>
        <v>4.04166666666667</v>
      </c>
      <c r="AA125" s="0" t="n">
        <f aca="false">MEDIAN(INDEX(Avaliadores!$I$17:$I$22,$B125),INDEX(Avaliadores!$I$17:$I$22,$C125),INDEX(Avaliadores!$I$17:$I$22,$D125),INDEX(Avaliadores!$I$17:$I$22,$E125),INDEX(Avaliadores!$I$17:$I$22,$F125),INDEX(Avaliadores!$I$17:$I$22,$G125))</f>
        <v>6.41666666666667</v>
      </c>
      <c r="AB125" s="0" t="n">
        <f aca="false">IF(MAX(H125:K125)=MIN(H125:K125),0,IF($B$17="custo",(MAX(H125:K125)-H125)/(MAX(H125:K125)-MIN(H125:K125)),(H125-MIN(H125:K125))/(MAX(H125:K125)-MIN(H125:K125))))</f>
        <v>0.0803188047517092</v>
      </c>
      <c r="AC125" s="0" t="n">
        <f aca="false">IF(MAX(H125:K125)=MIN(H125:K125),0,IF($B$17="custo",(MAX(H125:K125)-I125)/(MAX(H125:K125)-MIN(H125:K125)),(I125-MIN(H125:K125))/(MAX(H125:K125)-MIN(H125:K125))))</f>
        <v>0</v>
      </c>
      <c r="AD125" s="0" t="n">
        <f aca="false">IF(MAX(H125:K125)=MIN(H125:K125),0,IF($B$17="custo",(MAX(H125:K125)-J125)/(MAX(H125:K125)-MIN(H125:K125)),(J125-MIN(H125:K125))/(MAX(H125:K125)-MIN(H125:K125))))</f>
        <v>0.807566468805635</v>
      </c>
      <c r="AE125" s="0" t="n">
        <f aca="false">IF(MAX(H125:K125)=MIN(H125:K125),0,IF($B$17="custo",(MAX(H125:K125)-K125)/(MAX(H125:K125)-MIN(H125:K125)),(K125-MIN(H125:K125))/(MAX(H125:K125)-MIN(H125:K125))))</f>
        <v>1</v>
      </c>
      <c r="AF125" s="0" t="n">
        <f aca="false">IF(MAX(L125:O125)=MIN(L125:O125),0,IF($C$17="custo",(MAX(L125:O125)-L125)/(MAX(L125:O125)-MIN(L125:O125)),(L125-MIN(L125:O125))/(MAX(L125:O125)-MIN(L125:O125))))</f>
        <v>0.588198786450845</v>
      </c>
      <c r="AG125" s="0" t="n">
        <f aca="false">IF(MAX(L125:O125)=MIN(L125:O125),0,IF($C$17="custo",(MAX(L125:O125)-M125)/(MAX(L125:O125)-MIN(L125:O125)),(M125-MIN(L125:O125))/(MAX(L125:O125)-MIN(L125:O125))))</f>
        <v>1</v>
      </c>
      <c r="AH125" s="0" t="n">
        <f aca="false">IF(MAX(L125:O125)=MIN(L125:O125),0,IF($C$17="custo",(MAX(L125:O125)-N125)/(MAX(L125:O125)-MIN(L125:O125)),(N125-MIN(L125:O125))/(MAX(L125:O125)-MIN(L125:O125))))</f>
        <v>0.411334960862787</v>
      </c>
      <c r="AI125" s="0" t="n">
        <f aca="false">IF(MAX(L125:O125)=MIN(L125:O125),0,IF($C$17="custo",(MAX(L125:O125)-O125)/(MAX(L125:O125)-MIN(L125:O125)),(O125-MIN(L125:O125))/(MAX(L125:O125)-MIN(L125:O125))))</f>
        <v>0</v>
      </c>
      <c r="AJ125" s="0" t="n">
        <f aca="false">IF(MAX(P125:S125)=MIN(P125:S125),0,IF($D$17="custo",(MAX(P125:S125)-P125)/(MAX(P125:S125)-MIN(P125:S125)),(P125-MIN(P125:S125))/(MAX(P125:S125)-MIN(P125:S125))))</f>
        <v>0.231089606107346</v>
      </c>
      <c r="AK125" s="0" t="n">
        <f aca="false">IF(MAX(P125:S125)=MIN(P125:S125),0,IF($D$17="custo",(MAX(P125:S125)-Q125)/(MAX(P125:S125)-MIN(P125:S125)),(Q125-MIN(P125:S125))/(MAX(P125:S125)-MIN(P125:S125))))</f>
        <v>0</v>
      </c>
      <c r="AL125" s="0" t="n">
        <f aca="false">IF(MAX(P125:S125)=MIN(P125:S125),0,IF($D$17="custo",(MAX(P125:S125)-R125)/(MAX(P125:S125)-MIN(P125:S125)),(R125-MIN(P125:S125))/(MAX(P125:S125)-MIN(P125:S125))))</f>
        <v>0.818188600333037</v>
      </c>
      <c r="AM125" s="0" t="n">
        <f aca="false">IF(MAX(P125:S125)=MIN(P125:S125),0,IF($D$17="custo",(MAX(P125:S125)-S125)/(MAX(P125:S125)-MIN(P125:S125)),(S125-MIN(P125:S125))/(MAX(P125:S125)-MIN(P125:S125))))</f>
        <v>1</v>
      </c>
      <c r="AN125" s="0" t="n">
        <f aca="false">IF(MAX(T125:W125)=MIN(T125:W125),0,IF($E$17="custo",(MAX(T125:W125)-T125)/(MAX(T125:W125)-MIN(T125:W125)),(T125-MIN(T125:W125))/(MAX(T125:W125)-MIN(T125:W125))))</f>
        <v>0</v>
      </c>
      <c r="AO125" s="0" t="n">
        <f aca="false">IF(MAX(T125:W125)=MIN(T125:W125),0,IF($E$17="custo",(MAX(T125:W125)-U125)/(MAX(T125:W125)-MIN(T125:W125)),(U125-MIN(T125:W125))/(MAX(T125:W125)-MIN(T125:W125))))</f>
        <v>0.76</v>
      </c>
      <c r="AP125" s="0" t="n">
        <f aca="false">IF(MAX(T125:W125)=MIN(T125:W125),0,IF($E$17="custo",(MAX(T125:W125)-V125)/(MAX(T125:W125)-MIN(T125:W125)),(V125-MIN(T125:W125))/(MAX(T125:W125)-MIN(T125:W125))))</f>
        <v>0.88</v>
      </c>
      <c r="AQ125" s="0" t="n">
        <f aca="false">IF(MAX(T125:W125)=MIN(T125:W125),0,IF($E$17="custo",(MAX(T125:W125)-W125)/(MAX(T125:W125)-MIN(T125:W125)),(W125-MIN(T125:W125))/(MAX(T125:W125)-MIN(T125:W125))))</f>
        <v>1</v>
      </c>
      <c r="AR125" s="0" t="n">
        <f aca="false">IF(MAX(X125:AA125)=MIN(X125:AA125),0,IF($F$17="custo",(MAX(X125:AA125)-X125)/(MAX(X125:AA125)-MIN(X125:AA125)),(X125-MIN(X125:AA125))/(MAX(X125:AA125)-MIN(X125:AA125))))</f>
        <v>0</v>
      </c>
      <c r="AS125" s="0" t="n">
        <f aca="false">IF(MAX(X125:AA125)=MIN(X125:AA125),0,IF($F$17="custo",(MAX(X125:AA125)-Y125)/(MAX(X125:AA125)-MIN(X125:AA125)),(Y125-MIN(X125:AA125))/(MAX(X125:AA125)-MIN(X125:AA125))))</f>
        <v>0.714285714285714</v>
      </c>
      <c r="AT125" s="0" t="n">
        <f aca="false">IF(MAX(X125:AA125)=MIN(X125:AA125),0,IF($F$17="custo",(MAX(X125:AA125)-Z125)/(MAX(X125:AA125)-MIN(X125:AA125)),(Z125-MIN(X125:AA125))/(MAX(X125:AA125)-MIN(X125:AA125))))</f>
        <v>0.321428571428571</v>
      </c>
      <c r="AU125" s="0" t="n">
        <f aca="false">IF(MAX(X125:AA125)=MIN(X125:AA125),0,IF($F$17="custo",(MAX(X125:AA125)-AA125)/(MAX(X125:AA125)-MIN(X125:AA125)),(AA125-MIN(X125:AA125))/(MAX(X125:AA125)-MIN(X125:AA125))))</f>
        <v>1</v>
      </c>
      <c r="AV125" s="0" t="n">
        <f aca="false">STDEVP(AB125:AE125)</f>
        <v>0.438060215725896</v>
      </c>
      <c r="AW125" s="0" t="n">
        <f aca="false">STDEVP(AF125:AI125)</f>
        <v>0.359040548110068</v>
      </c>
      <c r="AX125" s="0" t="n">
        <f aca="false">STDEVP(AJ125:AM125)</f>
        <v>0.410167557200074</v>
      </c>
      <c r="AY125" s="0" t="n">
        <f aca="false">STDEVP(AN125:AQ125)</f>
        <v>0.390384425918863</v>
      </c>
      <c r="AZ125" s="0" t="n">
        <f aca="false">STDEVP(AR125:AU125)</f>
        <v>0.379962907695593</v>
      </c>
      <c r="BA125" s="0" t="n">
        <f aca="false">AV125*((1-IFERROR(CORREL(AB125:AE125,AF125:AI125),0))+(1-IFERROR(CORREL(AB125:AE125,AJ125:AM125),0))+(1-IFERROR(CORREL(AB125:AE125,AN125:AQ125),0))+(1-IFERROR(CORREL(AB125:AE125,AR125:AU125),0)))</f>
        <v>1.21698667621237</v>
      </c>
      <c r="BB125" s="0" t="n">
        <f aca="false">AW125*((1-IFERROR(CORREL(AF125:AI125,AB125:AE125),0))+(1-IFERROR(CORREL(AF125:AI125,AJ125:AM125),0))+(1-IFERROR(CORREL(AF125:AI125,AN125:AQ125),0))+(1-IFERROR(CORREL(AF125:AI125,AR125:AU125),0)))</f>
        <v>2.3338145390257</v>
      </c>
      <c r="BC125" s="0" t="n">
        <f aca="false">AX125*((1-IFERROR(CORREL(AJ125:AM125,AB125:AE125),0))+(1-IFERROR(CORREL(AJ125:AM125,AF125:AI125),0))+(1-IFERROR(CORREL(AJ125:AM125,AN125:AQ125),0))+(1-IFERROR(CORREL(AJ125:AM125,AR125:AU125),0)))</f>
        <v>1.23846054186103</v>
      </c>
      <c r="BD125" s="0" t="n">
        <f aca="false">AY125*((1-IFERROR(CORREL(AN125:AQ125,AB125:AE125),0))+(1-IFERROR(CORREL(AN125:AQ125,AF125:AI125),0))+(1-IFERROR(CORREL(AN125:AQ125,AJ125:AM125),0))+(1-IFERROR(CORREL(AN125:AQ125,AR125:AU125),0)))</f>
        <v>0.892818023959201</v>
      </c>
      <c r="BE125" s="0" t="n">
        <f aca="false">AZ125*((1-IFERROR(CORREL(AR125:AU125,AB125:AE125),0))+(1-IFERROR(CORREL(AR125:AU125,AF125:AI125),0))+(1-IFERROR(CORREL(AR125:AU125,AJ125:AM125),0))+(1-IFERROR(CORREL(AR125:AU125,AN125:AQ125),0)))</f>
        <v>1.02560573568561</v>
      </c>
      <c r="BF125" s="0" t="n">
        <f aca="false">IF(SUM(BA125:BE125)&gt;0,BA125/SUM(BA125:BE125),1/5)</f>
        <v>0.181431683577666</v>
      </c>
      <c r="BG125" s="0" t="n">
        <f aca="false">IF(SUM(BA125:BE125)&gt;0,BB125/SUM(BA125:BE125),1/5)</f>
        <v>0.347931418847822</v>
      </c>
      <c r="BH125" s="0" t="n">
        <f aca="false">IF(SUM(BA125:BE125)&gt;0,BC125/SUM(BA125:BE125),1/5)</f>
        <v>0.184633065871909</v>
      </c>
      <c r="BI125" s="0" t="n">
        <f aca="false">IF(SUM(BA125:BE125)&gt;0,BD125/SUM(BA125:BE125),1/5)</f>
        <v>0.133103739245157</v>
      </c>
      <c r="BJ125" s="0" t="n">
        <f aca="false">IF(SUM(BA125:BE125)&gt;0,BE125/SUM(BA125:BE125),1/5)</f>
        <v>0.152900092457446</v>
      </c>
      <c r="BK125" s="0" t="n">
        <f aca="false">BF125*AB125+BG125*AF125+BH125*AJ125+BI125*AN125+BJ125*AR125</f>
        <v>0.261891996770189</v>
      </c>
      <c r="BL125" s="0" t="n">
        <f aca="false">BF125*AC125+BG125*AG125+BH125*AK125+BI125*AO125+BJ125*AS125</f>
        <v>0.55830461242946</v>
      </c>
      <c r="BM125" s="0" t="n">
        <f aca="false">BF125*AD125+BG125*AH125+BH125*AL125+BI125*AP125+BJ125*AT125</f>
        <v>0.606976919157546</v>
      </c>
      <c r="BN125" s="0" t="n">
        <f aca="false">BF125*AE125+BG125*AI125+BH125*AM125+BI125*AQ125+BJ125*AU125</f>
        <v>0.652068581152178</v>
      </c>
      <c r="BO125" s="0" t="n">
        <f aca="false">RANK(BK125,$BK125:$BN125)</f>
        <v>4</v>
      </c>
      <c r="BP125" s="0" t="n">
        <f aca="false">RANK(BL125,$BK125:$BN125)</f>
        <v>3</v>
      </c>
      <c r="BQ125" s="0" t="n">
        <f aca="false">RANK(BM125,$BK125:$BN125)</f>
        <v>2</v>
      </c>
      <c r="BR125" s="0" t="n">
        <f aca="false">RANK(BN125,$BK125:$BN125)</f>
        <v>1</v>
      </c>
    </row>
    <row r="126" customFormat="false" ht="15" hidden="false" customHeight="false" outlineLevel="0" collapsed="false">
      <c r="A126" s="0" t="n">
        <v>103</v>
      </c>
      <c r="B126" s="0" t="n">
        <f aca="false">RANDBETWEEN(1,$B$5)</f>
        <v>6</v>
      </c>
      <c r="C126" s="0" t="n">
        <f aca="false">RANDBETWEEN(1,$B$5)</f>
        <v>3</v>
      </c>
      <c r="D126" s="0" t="n">
        <f aca="false">RANDBETWEEN(1,$B$5)</f>
        <v>5</v>
      </c>
      <c r="E126" s="0" t="n">
        <f aca="false">RANDBETWEEN(1,$B$5)</f>
        <v>3</v>
      </c>
      <c r="F126" s="0" t="n">
        <f aca="false">RANDBETWEEN(1,$B$5)</f>
        <v>3</v>
      </c>
      <c r="G126" s="0" t="n">
        <f aca="false">RANDBETWEEN(1,$B$5)</f>
        <v>4</v>
      </c>
      <c r="H126" s="0" t="n">
        <f aca="true">NORMINV(RAND(),$B$8,$B$13)</f>
        <v>47.5756771233554</v>
      </c>
      <c r="I126" s="0" t="n">
        <f aca="true">NORMINV(RAND(),$C$8,$C$13)</f>
        <v>69.4599497760045</v>
      </c>
      <c r="J126" s="0" t="n">
        <f aca="true">NORMINV(RAND(),$D$8,$D$13)</f>
        <v>15.2283228797244</v>
      </c>
      <c r="K126" s="0" t="n">
        <f aca="true">NORMINV(RAND(),$E$8,$E$13)</f>
        <v>2.78205767074955</v>
      </c>
      <c r="L126" s="0" t="n">
        <f aca="true">NORMINV(RAND(),$B$9,$B$14)</f>
        <v>43.7903753606952</v>
      </c>
      <c r="M126" s="0" t="n">
        <f aca="true">NORMINV(RAND(),$C$9,$C$14)</f>
        <v>49.2969752859169</v>
      </c>
      <c r="N126" s="0" t="n">
        <f aca="true">NORMINV(RAND(),$D$9,$D$14)</f>
        <v>48.4577675613792</v>
      </c>
      <c r="O126" s="0" t="n">
        <f aca="true">NORMINV(RAND(),$E$9,$E$14)</f>
        <v>29.7664919507284</v>
      </c>
      <c r="P126" s="0" t="n">
        <f aca="true">NORMINV(RAND(),$B$10,$B$15)</f>
        <v>22.440445956706</v>
      </c>
      <c r="Q126" s="0" t="n">
        <f aca="true">NORMINV(RAND(),$C$10,$C$15)</f>
        <v>28.2833075704684</v>
      </c>
      <c r="R126" s="0" t="n">
        <f aca="true">NORMINV(RAND(),$D$10,$D$15)</f>
        <v>10.6777148461693</v>
      </c>
      <c r="S126" s="0" t="n">
        <f aca="true">NORMINV(RAND(),$E$10,$E$15)</f>
        <v>4.06172501528991</v>
      </c>
      <c r="T126" s="0" t="n">
        <f aca="false">MEDIAN(INDEX(Avaliadores!$B$17:$B$22,$B126),INDEX(Avaliadores!$B$17:$B$22,$C126),INDEX(Avaliadores!$B$17:$B$22,$D126),INDEX(Avaliadores!$B$17:$B$22,$E126),INDEX(Avaliadores!$B$17:$B$22,$F126),INDEX(Avaliadores!$B$17:$B$22,$G126))</f>
        <v>2.79166666666667</v>
      </c>
      <c r="U126" s="0" t="n">
        <f aca="false">MEDIAN(INDEX(Avaliadores!$C$17:$C$22,$B126),INDEX(Avaliadores!$C$17:$C$22,$C126),INDEX(Avaliadores!$C$17:$C$22,$D126),INDEX(Avaliadores!$C$17:$C$22,$E126),INDEX(Avaliadores!$C$17:$C$22,$F126),INDEX(Avaliadores!$C$17:$C$22,$G126))</f>
        <v>5.16666666666667</v>
      </c>
      <c r="V126" s="0" t="n">
        <f aca="false">MEDIAN(INDEX(Avaliadores!$D$17:$D$22,$B126),INDEX(Avaliadores!$D$17:$D$22,$C126),INDEX(Avaliadores!$D$17:$D$22,$D126),INDEX(Avaliadores!$D$17:$D$22,$E126),INDEX(Avaliadores!$D$17:$D$22,$F126),INDEX(Avaliadores!$D$17:$D$22,$G126))</f>
        <v>5.66666666666667</v>
      </c>
      <c r="W126" s="0" t="n">
        <f aca="false">MEDIAN(INDEX(Avaliadores!$E$17:$E$22,$B126),INDEX(Avaliadores!$E$17:$E$22,$C126),INDEX(Avaliadores!$E$17:$E$22,$D126),INDEX(Avaliadores!$E$17:$E$22,$E126),INDEX(Avaliadores!$E$17:$E$22,$F126),INDEX(Avaliadores!$E$17:$E$22,$G126))</f>
        <v>5.91666666666667</v>
      </c>
      <c r="X126" s="0" t="n">
        <f aca="false">MEDIAN(INDEX(Avaliadores!$F$17:$F$22,$B126),INDEX(Avaliadores!$F$17:$F$22,$C126),INDEX(Avaliadores!$F$17:$F$22,$D126),INDEX(Avaliadores!$F$17:$F$22,$E126),INDEX(Avaliadores!$F$17:$F$22,$F126),INDEX(Avaliadores!$F$17:$F$22,$G126))</f>
        <v>2.79166666666667</v>
      </c>
      <c r="Y126" s="0" t="n">
        <f aca="false">MEDIAN(INDEX(Avaliadores!$G$17:$G$22,$B126),INDEX(Avaliadores!$G$17:$G$22,$C126),INDEX(Avaliadores!$G$17:$G$22,$D126),INDEX(Avaliadores!$G$17:$G$22,$E126),INDEX(Avaliadores!$G$17:$G$22,$F126),INDEX(Avaliadores!$G$17:$G$22,$G126))</f>
        <v>5.41666666666667</v>
      </c>
      <c r="Z126" s="0" t="n">
        <f aca="false">MEDIAN(INDEX(Avaliadores!$H$17:$H$22,$B126),INDEX(Avaliadores!$H$17:$H$22,$C126),INDEX(Avaliadores!$H$17:$H$22,$D126),INDEX(Avaliadores!$H$17:$H$22,$E126),INDEX(Avaliadores!$H$17:$H$22,$F126),INDEX(Avaliadores!$H$17:$H$22,$G126))</f>
        <v>3.79166666666667</v>
      </c>
      <c r="AA126" s="0" t="n">
        <f aca="false">MEDIAN(INDEX(Avaliadores!$I$17:$I$22,$B126),INDEX(Avaliadores!$I$17:$I$22,$C126),INDEX(Avaliadores!$I$17:$I$22,$D126),INDEX(Avaliadores!$I$17:$I$22,$E126),INDEX(Avaliadores!$I$17:$I$22,$F126),INDEX(Avaliadores!$I$17:$I$22,$G126))</f>
        <v>6.79166666666667</v>
      </c>
      <c r="AB126" s="0" t="n">
        <f aca="false">IF(MAX(H126:K126)=MIN(H126:K126),0,IF($B$17="custo",(MAX(H126:K126)-H126)/(MAX(H126:K126)-MIN(H126:K126)),(H126-MIN(H126:K126))/(MAX(H126:K126)-MIN(H126:K126))))</f>
        <v>0.32820882546952</v>
      </c>
      <c r="AC126" s="0" t="n">
        <f aca="false">IF(MAX(H126:K126)=MIN(H126:K126),0,IF($B$17="custo",(MAX(H126:K126)-I126)/(MAX(H126:K126)-MIN(H126:K126)),(I126-MIN(H126:K126))/(MAX(H126:K126)-MIN(H126:K126))))</f>
        <v>0</v>
      </c>
      <c r="AD126" s="0" t="n">
        <f aca="false">IF(MAX(H126:K126)=MIN(H126:K126),0,IF($B$17="custo",(MAX(H126:K126)-J126)/(MAX(H126:K126)-MIN(H126:K126)),(J126-MIN(H126:K126))/(MAX(H126:K126)-MIN(H126:K126))))</f>
        <v>0.813337452399849</v>
      </c>
      <c r="AE126" s="0" t="n">
        <f aca="false">IF(MAX(H126:K126)=MIN(H126:K126),0,IF($B$17="custo",(MAX(H126:K126)-K126)/(MAX(H126:K126)-MIN(H126:K126)),(K126-MIN(H126:K126))/(MAX(H126:K126)-MIN(H126:K126))))</f>
        <v>1</v>
      </c>
      <c r="AF126" s="0" t="n">
        <f aca="false">IF(MAX(L126:O126)=MIN(L126:O126),0,IF($C$17="custo",(MAX(L126:O126)-L126)/(MAX(L126:O126)-MIN(L126:O126)),(L126-MIN(L126:O126))/(MAX(L126:O126)-MIN(L126:O126))))</f>
        <v>0.718051016417994</v>
      </c>
      <c r="AG126" s="0" t="n">
        <f aca="false">IF(MAX(L126:O126)=MIN(L126:O126),0,IF($C$17="custo",(MAX(L126:O126)-M126)/(MAX(L126:O126)-MIN(L126:O126)),(M126-MIN(L126:O126))/(MAX(L126:O126)-MIN(L126:O126))))</f>
        <v>1</v>
      </c>
      <c r="AH126" s="0" t="n">
        <f aca="false">IF(MAX(L126:O126)=MIN(L126:O126),0,IF($C$17="custo",(MAX(L126:O126)-N126)/(MAX(L126:O126)-MIN(L126:O126)),(N126-MIN(L126:O126))/(MAX(L126:O126)-MIN(L126:O126))))</f>
        <v>0.957030877826475</v>
      </c>
      <c r="AI126" s="0" t="n">
        <f aca="false">IF(MAX(L126:O126)=MIN(L126:O126),0,IF($C$17="custo",(MAX(L126:O126)-O126)/(MAX(L126:O126)-MIN(L126:O126)),(O126-MIN(L126:O126))/(MAX(L126:O126)-MIN(L126:O126))))</f>
        <v>0</v>
      </c>
      <c r="AJ126" s="0" t="n">
        <f aca="false">IF(MAX(P126:S126)=MIN(P126:S126),0,IF($D$17="custo",(MAX(P126:S126)-P126)/(MAX(P126:S126)-MIN(P126:S126)),(P126-MIN(P126:S126))/(MAX(P126:S126)-MIN(P126:S126))))</f>
        <v>0.241225427795724</v>
      </c>
      <c r="AK126" s="0" t="n">
        <f aca="false">IF(MAX(P126:S126)=MIN(P126:S126),0,IF($D$17="custo",(MAX(P126:S126)-Q126)/(MAX(P126:S126)-MIN(P126:S126)),(Q126-MIN(P126:S126))/(MAX(P126:S126)-MIN(P126:S126))))</f>
        <v>0</v>
      </c>
      <c r="AL126" s="0" t="n">
        <f aca="false">IF(MAX(P126:S126)=MIN(P126:S126),0,IF($D$17="custo",(MAX(P126:S126)-R126)/(MAX(P126:S126)-MIN(P126:S126)),(R126-MIN(P126:S126))/(MAX(P126:S126)-MIN(P126:S126))))</f>
        <v>0.726855591875235</v>
      </c>
      <c r="AM126" s="0" t="n">
        <f aca="false">IF(MAX(P126:S126)=MIN(P126:S126),0,IF($D$17="custo",(MAX(P126:S126)-S126)/(MAX(P126:S126)-MIN(P126:S126)),(S126-MIN(P126:S126))/(MAX(P126:S126)-MIN(P126:S126))))</f>
        <v>1</v>
      </c>
      <c r="AN126" s="0" t="n">
        <f aca="false">IF(MAX(T126:W126)=MIN(T126:W126),0,IF($E$17="custo",(MAX(T126:W126)-T126)/(MAX(T126:W126)-MIN(T126:W126)),(T126-MIN(T126:W126))/(MAX(T126:W126)-MIN(T126:W126))))</f>
        <v>0</v>
      </c>
      <c r="AO126" s="0" t="n">
        <f aca="false">IF(MAX(T126:W126)=MIN(T126:W126),0,IF($E$17="custo",(MAX(T126:W126)-U126)/(MAX(T126:W126)-MIN(T126:W126)),(U126-MIN(T126:W126))/(MAX(T126:W126)-MIN(T126:W126))))</f>
        <v>0.76</v>
      </c>
      <c r="AP126" s="0" t="n">
        <f aca="false">IF(MAX(T126:W126)=MIN(T126:W126),0,IF($E$17="custo",(MAX(T126:W126)-V126)/(MAX(T126:W126)-MIN(T126:W126)),(V126-MIN(T126:W126))/(MAX(T126:W126)-MIN(T126:W126))))</f>
        <v>0.92</v>
      </c>
      <c r="AQ126" s="0" t="n">
        <f aca="false">IF(MAX(T126:W126)=MIN(T126:W126),0,IF($E$17="custo",(MAX(T126:W126)-W126)/(MAX(T126:W126)-MIN(T126:W126)),(W126-MIN(T126:W126))/(MAX(T126:W126)-MIN(T126:W126))))</f>
        <v>1</v>
      </c>
      <c r="AR126" s="0" t="n">
        <f aca="false">IF(MAX(X126:AA126)=MIN(X126:AA126),0,IF($F$17="custo",(MAX(X126:AA126)-X126)/(MAX(X126:AA126)-MIN(X126:AA126)),(X126-MIN(X126:AA126))/(MAX(X126:AA126)-MIN(X126:AA126))))</f>
        <v>0</v>
      </c>
      <c r="AS126" s="0" t="n">
        <f aca="false">IF(MAX(X126:AA126)=MIN(X126:AA126),0,IF($F$17="custo",(MAX(X126:AA126)-Y126)/(MAX(X126:AA126)-MIN(X126:AA126)),(Y126-MIN(X126:AA126))/(MAX(X126:AA126)-MIN(X126:AA126))))</f>
        <v>0.65625</v>
      </c>
      <c r="AT126" s="0" t="n">
        <f aca="false">IF(MAX(X126:AA126)=MIN(X126:AA126),0,IF($F$17="custo",(MAX(X126:AA126)-Z126)/(MAX(X126:AA126)-MIN(X126:AA126)),(Z126-MIN(X126:AA126))/(MAX(X126:AA126)-MIN(X126:AA126))))</f>
        <v>0.25</v>
      </c>
      <c r="AU126" s="0" t="n">
        <f aca="false">IF(MAX(X126:AA126)=MIN(X126:AA126),0,IF($F$17="custo",(MAX(X126:AA126)-AA126)/(MAX(X126:AA126)-MIN(X126:AA126)),(AA126-MIN(X126:AA126))/(MAX(X126:AA126)-MIN(X126:AA126))))</f>
        <v>1</v>
      </c>
      <c r="AV126" s="0" t="n">
        <f aca="false">STDEVP(AB126:AE126)</f>
        <v>0.394551558585289</v>
      </c>
      <c r="AW126" s="0" t="n">
        <f aca="false">STDEVP(AF126:AI126)</f>
        <v>0.400777238021193</v>
      </c>
      <c r="AX126" s="0" t="n">
        <f aca="false">STDEVP(AJ126:AM126)</f>
        <v>0.393119903292322</v>
      </c>
      <c r="AY126" s="0" t="n">
        <f aca="false">STDEVP(AN126:AQ126)</f>
        <v>0.396358423652128</v>
      </c>
      <c r="AZ126" s="0" t="n">
        <f aca="false">STDEVP(AR126:AU126)</f>
        <v>0.382333884476317</v>
      </c>
      <c r="BA126" s="0" t="n">
        <f aca="false">AV126*((1-IFERROR(CORREL(AB126:AE126,AF126:AI126),0))+(1-IFERROR(CORREL(AB126:AE126,AJ126:AM126),0))+(1-IFERROR(CORREL(AB126:AE126,AN126:AQ126),0))+(1-IFERROR(CORREL(AB126:AE126,AR126:AU126),0)))</f>
        <v>1.12968159648469</v>
      </c>
      <c r="BB126" s="0" t="n">
        <f aca="false">AW126*((1-IFERROR(CORREL(AF126:AI126,AB126:AE126),0))+(1-IFERROR(CORREL(AF126:AI126,AJ126:AM126),0))+(1-IFERROR(CORREL(AF126:AI126,AN126:AQ126),0))+(1-IFERROR(CORREL(AF126:AI126,AR126:AU126),0)))</f>
        <v>2.49635950507351</v>
      </c>
      <c r="BC126" s="0" t="n">
        <f aca="false">AX126*((1-IFERROR(CORREL(AJ126:AM126,AB126:AE126),0))+(1-IFERROR(CORREL(AJ126:AM126,AF126:AI126),0))+(1-IFERROR(CORREL(AJ126:AM126,AN126:AQ126),0))+(1-IFERROR(CORREL(AJ126:AM126,AR126:AU126),0)))</f>
        <v>1.08056341261005</v>
      </c>
      <c r="BD126" s="0" t="n">
        <f aca="false">AY126*((1-IFERROR(CORREL(AN126:AQ126,AB126:AE126),0))+(1-IFERROR(CORREL(AN126:AQ126,AF126:AI126),0))+(1-IFERROR(CORREL(AN126:AQ126,AJ126:AM126),0))+(1-IFERROR(CORREL(AN126:AQ126,AR126:AU126),0)))</f>
        <v>0.963641163030221</v>
      </c>
      <c r="BE126" s="0" t="n">
        <f aca="false">AZ126*((1-IFERROR(CORREL(AR126:AU126,AB126:AE126),0))+(1-IFERROR(CORREL(AR126:AU126,AF126:AI126),0))+(1-IFERROR(CORREL(AR126:AU126,AJ126:AM126),0))+(1-IFERROR(CORREL(AR126:AU126,AN126:AQ126),0)))</f>
        <v>1.21030089544604</v>
      </c>
      <c r="BF126" s="0" t="n">
        <f aca="false">IF(SUM(BA126:BE126)&gt;0,BA126/SUM(BA126:BE126),1/5)</f>
        <v>0.16418486301307</v>
      </c>
      <c r="BG126" s="0" t="n">
        <f aca="false">IF(SUM(BA126:BE126)&gt;0,BB126/SUM(BA126:BE126),1/5)</f>
        <v>0.362814128022688</v>
      </c>
      <c r="BH126" s="0" t="n">
        <f aca="false">IF(SUM(BA126:BE126)&gt;0,BC126/SUM(BA126:BE126),1/5)</f>
        <v>0.157046159226089</v>
      </c>
      <c r="BI126" s="0" t="n">
        <f aca="false">IF(SUM(BA126:BE126)&gt;0,BD126/SUM(BA126:BE126),1/5)</f>
        <v>0.140052996205482</v>
      </c>
      <c r="BJ126" s="0" t="n">
        <f aca="false">IF(SUM(BA126:BE126)&gt;0,BE126/SUM(BA126:BE126),1/5)</f>
        <v>0.175901853532672</v>
      </c>
      <c r="BK126" s="0" t="n">
        <f aca="false">BF126*AB126+BG126*AF126+BH126*AJ126+BI126*AN126+BJ126*AR126</f>
        <v>0.352289501389882</v>
      </c>
      <c r="BL126" s="0" t="n">
        <f aca="false">BF126*AC126+BG126*AG126+BH126*AK126+BI126*AO126+BJ126*AS126</f>
        <v>0.58468999651967</v>
      </c>
      <c r="BM126" s="0" t="n">
        <f aca="false">BF126*AD126+BG126*AH126+BH126*AL126+BI126*AP126+BJ126*AT126</f>
        <v>0.767736120543291</v>
      </c>
      <c r="BN126" s="0" t="n">
        <f aca="false">BF126*AE126+BG126*AI126+BH126*AM126+BI126*AQ126+BJ126*AU126</f>
        <v>0.637185871977312</v>
      </c>
      <c r="BO126" s="0" t="n">
        <f aca="false">RANK(BK126,$BK126:$BN126)</f>
        <v>4</v>
      </c>
      <c r="BP126" s="0" t="n">
        <f aca="false">RANK(BL126,$BK126:$BN126)</f>
        <v>3</v>
      </c>
      <c r="BQ126" s="0" t="n">
        <f aca="false">RANK(BM126,$BK126:$BN126)</f>
        <v>1</v>
      </c>
      <c r="BR126" s="0" t="n">
        <f aca="false">RANK(BN126,$BK126:$BN126)</f>
        <v>2</v>
      </c>
    </row>
    <row r="127" customFormat="false" ht="15" hidden="false" customHeight="false" outlineLevel="0" collapsed="false">
      <c r="A127" s="0" t="n">
        <v>104</v>
      </c>
      <c r="B127" s="0" t="n">
        <f aca="false">RANDBETWEEN(1,$B$5)</f>
        <v>4</v>
      </c>
      <c r="C127" s="0" t="n">
        <f aca="false">RANDBETWEEN(1,$B$5)</f>
        <v>1</v>
      </c>
      <c r="D127" s="0" t="n">
        <f aca="false">RANDBETWEEN(1,$B$5)</f>
        <v>6</v>
      </c>
      <c r="E127" s="0" t="n">
        <f aca="false">RANDBETWEEN(1,$B$5)</f>
        <v>2</v>
      </c>
      <c r="F127" s="0" t="n">
        <f aca="false">RANDBETWEEN(1,$B$5)</f>
        <v>1</v>
      </c>
      <c r="G127" s="0" t="n">
        <f aca="false">RANDBETWEEN(1,$B$5)</f>
        <v>3</v>
      </c>
      <c r="H127" s="0" t="n">
        <f aca="true">NORMINV(RAND(),$B$8,$B$13)</f>
        <v>52.3573857283611</v>
      </c>
      <c r="I127" s="0" t="n">
        <f aca="true">NORMINV(RAND(),$C$8,$C$13)</f>
        <v>68.6859433364193</v>
      </c>
      <c r="J127" s="0" t="n">
        <f aca="true">NORMINV(RAND(),$D$8,$D$13)</f>
        <v>15.2204691275117</v>
      </c>
      <c r="K127" s="0" t="n">
        <f aca="true">NORMINV(RAND(),$E$8,$E$13)</f>
        <v>2.95818129765587</v>
      </c>
      <c r="L127" s="0" t="n">
        <f aca="true">NORMINV(RAND(),$B$9,$B$14)</f>
        <v>49.801769172642</v>
      </c>
      <c r="M127" s="0" t="n">
        <f aca="true">NORMINV(RAND(),$C$9,$C$14)</f>
        <v>59.3867796869424</v>
      </c>
      <c r="N127" s="0" t="n">
        <f aca="true">NORMINV(RAND(),$D$9,$D$14)</f>
        <v>44.1997790998118</v>
      </c>
      <c r="O127" s="0" t="n">
        <f aca="true">NORMINV(RAND(),$E$9,$E$14)</f>
        <v>27.4681155117614</v>
      </c>
      <c r="P127" s="0" t="n">
        <f aca="true">NORMINV(RAND(),$B$10,$B$15)</f>
        <v>23.571965695246</v>
      </c>
      <c r="Q127" s="0" t="n">
        <f aca="true">NORMINV(RAND(),$C$10,$C$15)</f>
        <v>27.9208791702694</v>
      </c>
      <c r="R127" s="0" t="n">
        <f aca="true">NORMINV(RAND(),$D$10,$D$15)</f>
        <v>10.1362569549093</v>
      </c>
      <c r="S127" s="0" t="n">
        <f aca="true">NORMINV(RAND(),$E$10,$E$15)</f>
        <v>3.84851231728768</v>
      </c>
      <c r="T127" s="0" t="n">
        <f aca="false">MEDIAN(INDEX(Avaliadores!$B$17:$B$22,$B127),INDEX(Avaliadores!$B$17:$B$22,$C127),INDEX(Avaliadores!$B$17:$B$22,$D127),INDEX(Avaliadores!$B$17:$B$22,$E127),INDEX(Avaliadores!$B$17:$B$22,$F127),INDEX(Avaliadores!$B$17:$B$22,$G127))</f>
        <v>2.41666666666667</v>
      </c>
      <c r="U127" s="0" t="n">
        <f aca="false">MEDIAN(INDEX(Avaliadores!$C$17:$C$22,$B127),INDEX(Avaliadores!$C$17:$C$22,$C127),INDEX(Avaliadores!$C$17:$C$22,$D127),INDEX(Avaliadores!$C$17:$C$22,$E127),INDEX(Avaliadores!$C$17:$C$22,$F127),INDEX(Avaliadores!$C$17:$C$22,$G127))</f>
        <v>4.91666666666667</v>
      </c>
      <c r="V127" s="0" t="n">
        <f aca="false">MEDIAN(INDEX(Avaliadores!$D$17:$D$22,$B127),INDEX(Avaliadores!$D$17:$D$22,$C127),INDEX(Avaliadores!$D$17:$D$22,$D127),INDEX(Avaliadores!$D$17:$D$22,$E127),INDEX(Avaliadores!$D$17:$D$22,$F127),INDEX(Avaliadores!$D$17:$D$22,$G127))</f>
        <v>5.91666666666667</v>
      </c>
      <c r="W127" s="0" t="n">
        <f aca="false">MEDIAN(INDEX(Avaliadores!$E$17:$E$22,$B127),INDEX(Avaliadores!$E$17:$E$22,$C127),INDEX(Avaliadores!$E$17:$E$22,$D127),INDEX(Avaliadores!$E$17:$E$22,$E127),INDEX(Avaliadores!$E$17:$E$22,$F127),INDEX(Avaliadores!$E$17:$E$22,$G127))</f>
        <v>6.29166666666667</v>
      </c>
      <c r="X127" s="0" t="n">
        <f aca="false">MEDIAN(INDEX(Avaliadores!$F$17:$F$22,$B127),INDEX(Avaliadores!$F$17:$F$22,$C127),INDEX(Avaliadores!$F$17:$F$22,$D127),INDEX(Avaliadores!$F$17:$F$22,$E127),INDEX(Avaliadores!$F$17:$F$22,$F127),INDEX(Avaliadores!$F$17:$F$22,$G127))</f>
        <v>2.41666666666667</v>
      </c>
      <c r="Y127" s="0" t="n">
        <f aca="false">MEDIAN(INDEX(Avaliadores!$G$17:$G$22,$B127),INDEX(Avaliadores!$G$17:$G$22,$C127),INDEX(Avaliadores!$G$17:$G$22,$D127),INDEX(Avaliadores!$G$17:$G$22,$E127),INDEX(Avaliadores!$G$17:$G$22,$F127),INDEX(Avaliadores!$G$17:$G$22,$G127))</f>
        <v>5.04166666666667</v>
      </c>
      <c r="Z127" s="0" t="n">
        <f aca="false">MEDIAN(INDEX(Avaliadores!$H$17:$H$22,$B127),INDEX(Avaliadores!$H$17:$H$22,$C127),INDEX(Avaliadores!$H$17:$H$22,$D127),INDEX(Avaliadores!$H$17:$H$22,$E127),INDEX(Avaliadores!$H$17:$H$22,$F127),INDEX(Avaliadores!$H$17:$H$22,$G127))</f>
        <v>4.04166666666667</v>
      </c>
      <c r="AA127" s="0" t="n">
        <f aca="false">MEDIAN(INDEX(Avaliadores!$I$17:$I$22,$B127),INDEX(Avaliadores!$I$17:$I$22,$C127),INDEX(Avaliadores!$I$17:$I$22,$D127),INDEX(Avaliadores!$I$17:$I$22,$E127),INDEX(Avaliadores!$I$17:$I$22,$F127),INDEX(Avaliadores!$I$17:$I$22,$G127))</f>
        <v>6.91666666666667</v>
      </c>
      <c r="AB127" s="0" t="n">
        <f aca="false">IF(MAX(H127:K127)=MIN(H127:K127),0,IF($B$17="custo",(MAX(H127:K127)-H127)/(MAX(H127:K127)-MIN(H127:K127)),(H127-MIN(H127:K127))/(MAX(H127:K127)-MIN(H127:K127))))</f>
        <v>0.248427104492442</v>
      </c>
      <c r="AC127" s="0" t="n">
        <f aca="false">IF(MAX(H127:K127)=MIN(H127:K127),0,IF($B$17="custo",(MAX(H127:K127)-I127)/(MAX(H127:K127)-MIN(H127:K127)),(I127-MIN(H127:K127))/(MAX(H127:K127)-MIN(H127:K127))))</f>
        <v>0</v>
      </c>
      <c r="AD127" s="0" t="n">
        <f aca="false">IF(MAX(H127:K127)=MIN(H127:K127),0,IF($B$17="custo",(MAX(H127:K127)-J127)/(MAX(H127:K127)-MIN(H127:K127)),(J127-MIN(H127:K127))/(MAX(H127:K127)-MIN(H127:K127))))</f>
        <v>0.813438226869431</v>
      </c>
      <c r="AE127" s="0" t="n">
        <f aca="false">IF(MAX(H127:K127)=MIN(H127:K127),0,IF($B$17="custo",(MAX(H127:K127)-K127)/(MAX(H127:K127)-MIN(H127:K127)),(K127-MIN(H127:K127))/(MAX(H127:K127)-MIN(H127:K127))))</f>
        <v>1</v>
      </c>
      <c r="AF127" s="0" t="n">
        <f aca="false">IF(MAX(L127:O127)=MIN(L127:O127),0,IF($C$17="custo",(MAX(L127:O127)-L127)/(MAX(L127:O127)-MIN(L127:O127)),(L127-MIN(L127:O127))/(MAX(L127:O127)-MIN(L127:O127))))</f>
        <v>0.699705148633589</v>
      </c>
      <c r="AG127" s="0" t="n">
        <f aca="false">IF(MAX(L127:O127)=MIN(L127:O127),0,IF($C$17="custo",(MAX(L127:O127)-M127)/(MAX(L127:O127)-MIN(L127:O127)),(M127-MIN(L127:O127))/(MAX(L127:O127)-MIN(L127:O127))))</f>
        <v>1</v>
      </c>
      <c r="AH127" s="0" t="n">
        <f aca="false">IF(MAX(L127:O127)=MIN(L127:O127),0,IF($C$17="custo",(MAX(L127:O127)-N127)/(MAX(L127:O127)-MIN(L127:O127)),(N127-MIN(L127:O127))/(MAX(L127:O127)-MIN(L127:O127))))</f>
        <v>0.524196861629957</v>
      </c>
      <c r="AI127" s="0" t="n">
        <f aca="false">IF(MAX(L127:O127)=MIN(L127:O127),0,IF($C$17="custo",(MAX(L127:O127)-O127)/(MAX(L127:O127)-MIN(L127:O127)),(O127-MIN(L127:O127))/(MAX(L127:O127)-MIN(L127:O127))))</f>
        <v>0</v>
      </c>
      <c r="AJ127" s="0" t="n">
        <f aca="false">IF(MAX(P127:S127)=MIN(P127:S127),0,IF($D$17="custo",(MAX(P127:S127)-P127)/(MAX(P127:S127)-MIN(P127:S127)),(P127-MIN(P127:S127))/(MAX(P127:S127)-MIN(P127:S127))))</f>
        <v>0.180659986680315</v>
      </c>
      <c r="AK127" s="0" t="n">
        <f aca="false">IF(MAX(P127:S127)=MIN(P127:S127),0,IF($D$17="custo",(MAX(P127:S127)-Q127)/(MAX(P127:S127)-MIN(P127:S127)),(Q127-MIN(P127:S127))/(MAX(P127:S127)-MIN(P127:S127))))</f>
        <v>0</v>
      </c>
      <c r="AL127" s="0" t="n">
        <f aca="false">IF(MAX(P127:S127)=MIN(P127:S127),0,IF($D$17="custo",(MAX(P127:S127)-R127)/(MAX(P127:S127)-MIN(P127:S127)),(R127-MIN(P127:S127))/(MAX(P127:S127)-MIN(P127:S127))))</f>
        <v>0.73879823799533</v>
      </c>
      <c r="AM127" s="0" t="n">
        <f aca="false">IF(MAX(P127:S127)=MIN(P127:S127),0,IF($D$17="custo",(MAX(P127:S127)-S127)/(MAX(P127:S127)-MIN(P127:S127)),(S127-MIN(P127:S127))/(MAX(P127:S127)-MIN(P127:S127))))</f>
        <v>1</v>
      </c>
      <c r="AN127" s="0" t="n">
        <f aca="false">IF(MAX(T127:W127)=MIN(T127:W127),0,IF($E$17="custo",(MAX(T127:W127)-T127)/(MAX(T127:W127)-MIN(T127:W127)),(T127-MIN(T127:W127))/(MAX(T127:W127)-MIN(T127:W127))))</f>
        <v>0</v>
      </c>
      <c r="AO127" s="0" t="n">
        <f aca="false">IF(MAX(T127:W127)=MIN(T127:W127),0,IF($E$17="custo",(MAX(T127:W127)-U127)/(MAX(T127:W127)-MIN(T127:W127)),(U127-MIN(T127:W127))/(MAX(T127:W127)-MIN(T127:W127))))</f>
        <v>0.645161290322581</v>
      </c>
      <c r="AP127" s="0" t="n">
        <f aca="false">IF(MAX(T127:W127)=MIN(T127:W127),0,IF($E$17="custo",(MAX(T127:W127)-V127)/(MAX(T127:W127)-MIN(T127:W127)),(V127-MIN(T127:W127))/(MAX(T127:W127)-MIN(T127:W127))))</f>
        <v>0.903225806451613</v>
      </c>
      <c r="AQ127" s="0" t="n">
        <f aca="false">IF(MAX(T127:W127)=MIN(T127:W127),0,IF($E$17="custo",(MAX(T127:W127)-W127)/(MAX(T127:W127)-MIN(T127:W127)),(W127-MIN(T127:W127))/(MAX(T127:W127)-MIN(T127:W127))))</f>
        <v>1</v>
      </c>
      <c r="AR127" s="0" t="n">
        <f aca="false">IF(MAX(X127:AA127)=MIN(X127:AA127),0,IF($F$17="custo",(MAX(X127:AA127)-X127)/(MAX(X127:AA127)-MIN(X127:AA127)),(X127-MIN(X127:AA127))/(MAX(X127:AA127)-MIN(X127:AA127))))</f>
        <v>0</v>
      </c>
      <c r="AS127" s="0" t="n">
        <f aca="false">IF(MAX(X127:AA127)=MIN(X127:AA127),0,IF($F$17="custo",(MAX(X127:AA127)-Y127)/(MAX(X127:AA127)-MIN(X127:AA127)),(Y127-MIN(X127:AA127))/(MAX(X127:AA127)-MIN(X127:AA127))))</f>
        <v>0.583333333333333</v>
      </c>
      <c r="AT127" s="0" t="n">
        <f aca="false">IF(MAX(X127:AA127)=MIN(X127:AA127),0,IF($F$17="custo",(MAX(X127:AA127)-Z127)/(MAX(X127:AA127)-MIN(X127:AA127)),(Z127-MIN(X127:AA127))/(MAX(X127:AA127)-MIN(X127:AA127))))</f>
        <v>0.361111111111111</v>
      </c>
      <c r="AU127" s="0" t="n">
        <f aca="false">IF(MAX(X127:AA127)=MIN(X127:AA127),0,IF($F$17="custo",(MAX(X127:AA127)-AA127)/(MAX(X127:AA127)-MIN(X127:AA127)),(AA127-MIN(X127:AA127))/(MAX(X127:AA127)-MIN(X127:AA127))))</f>
        <v>1</v>
      </c>
      <c r="AV127" s="0" t="n">
        <f aca="false">STDEVP(AB127:AE127)</f>
        <v>0.406379014594437</v>
      </c>
      <c r="AW127" s="0" t="n">
        <f aca="false">STDEVP(AF127:AI127)</f>
        <v>0.363295543240448</v>
      </c>
      <c r="AX127" s="0" t="n">
        <f aca="false">STDEVP(AJ127:AM127)</f>
        <v>0.405395146179499</v>
      </c>
      <c r="AY127" s="0" t="n">
        <f aca="false">STDEVP(AN127:AQ127)</f>
        <v>0.390025880301411</v>
      </c>
      <c r="AZ127" s="0" t="n">
        <f aca="false">STDEVP(AR127:AU127)</f>
        <v>0.362444120852775</v>
      </c>
      <c r="BA127" s="0" t="n">
        <f aca="false">AV127*((1-IFERROR(CORREL(AB127:AE127,AF127:AI127),0))+(1-IFERROR(CORREL(AB127:AE127,AJ127:AM127),0))+(1-IFERROR(CORREL(AB127:AE127,AN127:AQ127),0))+(1-IFERROR(CORREL(AB127:AE127,AR127:AU127),0)))</f>
        <v>1.1255625374188</v>
      </c>
      <c r="BB127" s="0" t="n">
        <f aca="false">AW127*((1-IFERROR(CORREL(AF127:AI127,AB127:AE127),0))+(1-IFERROR(CORREL(AF127:AI127,AJ127:AM127),0))+(1-IFERROR(CORREL(AF127:AI127,AN127:AQ127),0))+(1-IFERROR(CORREL(AF127:AI127,AR127:AU127),0)))</f>
        <v>2.53437090244238</v>
      </c>
      <c r="BC127" s="0" t="n">
        <f aca="false">AX127*((1-IFERROR(CORREL(AJ127:AM127,AB127:AE127),0))+(1-IFERROR(CORREL(AJ127:AM127,AF127:AI127),0))+(1-IFERROR(CORREL(AJ127:AM127,AN127:AQ127),0))+(1-IFERROR(CORREL(AJ127:AM127,AR127:AU127),0)))</f>
        <v>1.08357813850433</v>
      </c>
      <c r="BD127" s="0" t="n">
        <f aca="false">AY127*((1-IFERROR(CORREL(AN127:AQ127,AB127:AE127),0))+(1-IFERROR(CORREL(AN127:AQ127,AF127:AI127),0))+(1-IFERROR(CORREL(AN127:AQ127,AJ127:AM127),0))+(1-IFERROR(CORREL(AN127:AQ127,AR127:AU127),0)))</f>
        <v>0.912337806555437</v>
      </c>
      <c r="BE127" s="0" t="n">
        <f aca="false">AZ127*((1-IFERROR(CORREL(AR127:AU127,AB127:AE127),0))+(1-IFERROR(CORREL(AR127:AU127,AF127:AI127),0))+(1-IFERROR(CORREL(AR127:AU127,AJ127:AM127),0))+(1-IFERROR(CORREL(AR127:AU127,AN127:AQ127),0)))</f>
        <v>0.979703114888118</v>
      </c>
      <c r="BF127" s="0" t="n">
        <f aca="false">IF(SUM(BA127:BE127)&gt;0,BA127/SUM(BA127:BE127),1/5)</f>
        <v>0.169626046580325</v>
      </c>
      <c r="BG127" s="0" t="n">
        <f aca="false">IF(SUM(BA127:BE127)&gt;0,BB127/SUM(BA127:BE127),1/5)</f>
        <v>0.38193818864598</v>
      </c>
      <c r="BH127" s="0" t="n">
        <f aca="false">IF(SUM(BA127:BE127)&gt;0,BC127/SUM(BA127:BE127),1/5)</f>
        <v>0.163298856958107</v>
      </c>
      <c r="BI127" s="0" t="n">
        <f aca="false">IF(SUM(BA127:BE127)&gt;0,BD127/SUM(BA127:BE127),1/5)</f>
        <v>0.137492365041447</v>
      </c>
      <c r="BJ127" s="0" t="n">
        <f aca="false">IF(SUM(BA127:BE127)&gt;0,BE127/SUM(BA127:BE127),1/5)</f>
        <v>0.147644542774141</v>
      </c>
      <c r="BK127" s="0" t="n">
        <f aca="false">BF127*AB127+BG127*AF127+BH127*AJ127+BI127*AN127+BJ127*AR127</f>
        <v>0.338885393976791</v>
      </c>
      <c r="BL127" s="0" t="n">
        <f aca="false">BF127*AC127+BG127*AG127+BH127*AK127+BI127*AO127+BJ127*AS127</f>
        <v>0.556768923570539</v>
      </c>
      <c r="BM127" s="0" t="n">
        <f aca="false">BF127*AD127+BG127*AH127+BH127*AL127+BI127*AP127+BJ127*AT127</f>
        <v>0.636338755359488</v>
      </c>
      <c r="BN127" s="0" t="n">
        <f aca="false">BF127*AE127+BG127*AI127+BH127*AM127+BI127*AQ127+BJ127*AU127</f>
        <v>0.61806181135402</v>
      </c>
      <c r="BO127" s="0" t="n">
        <f aca="false">RANK(BK127,$BK127:$BN127)</f>
        <v>4</v>
      </c>
      <c r="BP127" s="0" t="n">
        <f aca="false">RANK(BL127,$BK127:$BN127)</f>
        <v>3</v>
      </c>
      <c r="BQ127" s="0" t="n">
        <f aca="false">RANK(BM127,$BK127:$BN127)</f>
        <v>1</v>
      </c>
      <c r="BR127" s="0" t="n">
        <f aca="false">RANK(BN127,$BK127:$BN127)</f>
        <v>2</v>
      </c>
    </row>
    <row r="128" customFormat="false" ht="15" hidden="false" customHeight="false" outlineLevel="0" collapsed="false">
      <c r="A128" s="0" t="n">
        <v>105</v>
      </c>
      <c r="B128" s="0" t="n">
        <f aca="false">RANDBETWEEN(1,$B$5)</f>
        <v>4</v>
      </c>
      <c r="C128" s="0" t="n">
        <f aca="false">RANDBETWEEN(1,$B$5)</f>
        <v>6</v>
      </c>
      <c r="D128" s="0" t="n">
        <f aca="false">RANDBETWEEN(1,$B$5)</f>
        <v>3</v>
      </c>
      <c r="E128" s="0" t="n">
        <f aca="false">RANDBETWEEN(1,$B$5)</f>
        <v>2</v>
      </c>
      <c r="F128" s="0" t="n">
        <f aca="false">RANDBETWEEN(1,$B$5)</f>
        <v>1</v>
      </c>
      <c r="G128" s="0" t="n">
        <f aca="false">RANDBETWEEN(1,$B$5)</f>
        <v>3</v>
      </c>
      <c r="H128" s="0" t="n">
        <f aca="true">NORMINV(RAND(),$B$8,$B$13)</f>
        <v>46.2536870660984</v>
      </c>
      <c r="I128" s="0" t="n">
        <f aca="true">NORMINV(RAND(),$C$8,$C$13)</f>
        <v>65.3694581807108</v>
      </c>
      <c r="J128" s="0" t="n">
        <f aca="true">NORMINV(RAND(),$D$8,$D$13)</f>
        <v>13.8279728212836</v>
      </c>
      <c r="K128" s="0" t="n">
        <f aca="true">NORMINV(RAND(),$E$8,$E$13)</f>
        <v>2.77884443231347</v>
      </c>
      <c r="L128" s="0" t="n">
        <f aca="true">NORMINV(RAND(),$B$9,$B$14)</f>
        <v>47.6413939136846</v>
      </c>
      <c r="M128" s="0" t="n">
        <f aca="true">NORMINV(RAND(),$C$9,$C$14)</f>
        <v>46.7771438151015</v>
      </c>
      <c r="N128" s="0" t="n">
        <f aca="true">NORMINV(RAND(),$D$9,$D$14)</f>
        <v>40.3685953985594</v>
      </c>
      <c r="O128" s="0" t="n">
        <f aca="true">NORMINV(RAND(),$E$9,$E$14)</f>
        <v>27.9039306873567</v>
      </c>
      <c r="P128" s="0" t="n">
        <f aca="true">NORMINV(RAND(),$B$10,$B$15)</f>
        <v>23.607140202071</v>
      </c>
      <c r="Q128" s="0" t="n">
        <f aca="true">NORMINV(RAND(),$C$10,$C$15)</f>
        <v>31.8404116765344</v>
      </c>
      <c r="R128" s="0" t="n">
        <f aca="true">NORMINV(RAND(),$D$10,$D$15)</f>
        <v>9.88702485169459</v>
      </c>
      <c r="S128" s="0" t="n">
        <f aca="true">NORMINV(RAND(),$E$10,$E$15)</f>
        <v>4.03749645231621</v>
      </c>
      <c r="T128" s="0" t="n">
        <f aca="false">MEDIAN(INDEX(Avaliadores!$B$17:$B$22,$B128),INDEX(Avaliadores!$B$17:$B$22,$C128),INDEX(Avaliadores!$B$17:$B$22,$D128),INDEX(Avaliadores!$B$17:$B$22,$E128),INDEX(Avaliadores!$B$17:$B$22,$F128),INDEX(Avaliadores!$B$17:$B$22,$G128))</f>
        <v>2.79166666666667</v>
      </c>
      <c r="U128" s="0" t="n">
        <f aca="false">MEDIAN(INDEX(Avaliadores!$C$17:$C$22,$B128),INDEX(Avaliadores!$C$17:$C$22,$C128),INDEX(Avaliadores!$C$17:$C$22,$D128),INDEX(Avaliadores!$C$17:$C$22,$E128),INDEX(Avaliadores!$C$17:$C$22,$F128),INDEX(Avaliadores!$C$17:$C$22,$G128))</f>
        <v>4.91666666666667</v>
      </c>
      <c r="V128" s="0" t="n">
        <f aca="false">MEDIAN(INDEX(Avaliadores!$D$17:$D$22,$B128),INDEX(Avaliadores!$D$17:$D$22,$C128),INDEX(Avaliadores!$D$17:$D$22,$D128),INDEX(Avaliadores!$D$17:$D$22,$E128),INDEX(Avaliadores!$D$17:$D$22,$F128),INDEX(Avaliadores!$D$17:$D$22,$G128))</f>
        <v>5.79166666666667</v>
      </c>
      <c r="W128" s="0" t="n">
        <f aca="false">MEDIAN(INDEX(Avaliadores!$E$17:$E$22,$B128),INDEX(Avaliadores!$E$17:$E$22,$C128),INDEX(Avaliadores!$E$17:$E$22,$D128),INDEX(Avaliadores!$E$17:$E$22,$E128),INDEX(Avaliadores!$E$17:$E$22,$F128),INDEX(Avaliadores!$E$17:$E$22,$G128))</f>
        <v>6.04166666666667</v>
      </c>
      <c r="X128" s="0" t="n">
        <f aca="false">MEDIAN(INDEX(Avaliadores!$F$17:$F$22,$B128),INDEX(Avaliadores!$F$17:$F$22,$C128),INDEX(Avaliadores!$F$17:$F$22,$D128),INDEX(Avaliadores!$F$17:$F$22,$E128),INDEX(Avaliadores!$F$17:$F$22,$F128),INDEX(Avaliadores!$F$17:$F$22,$G128))</f>
        <v>2.79166666666667</v>
      </c>
      <c r="Y128" s="0" t="n">
        <f aca="false">MEDIAN(INDEX(Avaliadores!$G$17:$G$22,$B128),INDEX(Avaliadores!$G$17:$G$22,$C128),INDEX(Avaliadores!$G$17:$G$22,$D128),INDEX(Avaliadores!$G$17:$G$22,$E128),INDEX(Avaliadores!$G$17:$G$22,$F128),INDEX(Avaliadores!$G$17:$G$22,$G128))</f>
        <v>5.41666666666667</v>
      </c>
      <c r="Z128" s="0" t="n">
        <f aca="false">MEDIAN(INDEX(Avaliadores!$H$17:$H$22,$B128),INDEX(Avaliadores!$H$17:$H$22,$C128),INDEX(Avaliadores!$H$17:$H$22,$D128),INDEX(Avaliadores!$H$17:$H$22,$E128),INDEX(Avaliadores!$H$17:$H$22,$F128),INDEX(Avaliadores!$H$17:$H$22,$G128))</f>
        <v>3.91666666666667</v>
      </c>
      <c r="AA128" s="0" t="n">
        <f aca="false">MEDIAN(INDEX(Avaliadores!$I$17:$I$22,$B128),INDEX(Avaliadores!$I$17:$I$22,$C128),INDEX(Avaliadores!$I$17:$I$22,$D128),INDEX(Avaliadores!$I$17:$I$22,$E128),INDEX(Avaliadores!$I$17:$I$22,$F128),INDEX(Avaliadores!$I$17:$I$22,$G128))</f>
        <v>6.79166666666667</v>
      </c>
      <c r="AB128" s="0" t="n">
        <f aca="false">IF(MAX(H128:K128)=MIN(H128:K128),0,IF($B$17="custo",(MAX(H128:K128)-H128)/(MAX(H128:K128)-MIN(H128:K128)),(H128-MIN(H128:K128))/(MAX(H128:K128)-MIN(H128:K128))))</f>
        <v>0.305409548969343</v>
      </c>
      <c r="AC128" s="0" t="n">
        <f aca="false">IF(MAX(H128:K128)=MIN(H128:K128),0,IF($B$17="custo",(MAX(H128:K128)-I128)/(MAX(H128:K128)-MIN(H128:K128)),(I128-MIN(H128:K128))/(MAX(H128:K128)-MIN(H128:K128))))</f>
        <v>0</v>
      </c>
      <c r="AD128" s="0" t="n">
        <f aca="false">IF(MAX(H128:K128)=MIN(H128:K128),0,IF($B$17="custo",(MAX(H128:K128)-J128)/(MAX(H128:K128)-MIN(H128:K128)),(J128-MIN(H128:K128))/(MAX(H128:K128)-MIN(H128:K128))))</f>
        <v>0.823469882666663</v>
      </c>
      <c r="AE128" s="0" t="n">
        <f aca="false">IF(MAX(H128:K128)=MIN(H128:K128),0,IF($B$17="custo",(MAX(H128:K128)-K128)/(MAX(H128:K128)-MIN(H128:K128)),(K128-MIN(H128:K128))/(MAX(H128:K128)-MIN(H128:K128))))</f>
        <v>1</v>
      </c>
      <c r="AF128" s="0" t="n">
        <f aca="false">IF(MAX(L128:O128)=MIN(L128:O128),0,IF($C$17="custo",(MAX(L128:O128)-L128)/(MAX(L128:O128)-MIN(L128:O128)),(L128-MIN(L128:O128))/(MAX(L128:O128)-MIN(L128:O128))))</f>
        <v>1</v>
      </c>
      <c r="AG128" s="0" t="n">
        <f aca="false">IF(MAX(L128:O128)=MIN(L128:O128),0,IF($C$17="custo",(MAX(L128:O128)-M128)/(MAX(L128:O128)-MIN(L128:O128)),(M128-MIN(L128:O128))/(MAX(L128:O128)-MIN(L128:O128))))</f>
        <v>0.956212706330451</v>
      </c>
      <c r="AH128" s="0" t="n">
        <f aca="false">IF(MAX(L128:O128)=MIN(L128:O128),0,IF($C$17="custo",(MAX(L128:O128)-N128)/(MAX(L128:O128)-MIN(L128:O128)),(N128-MIN(L128:O128))/(MAX(L128:O128)-MIN(L128:O128))))</f>
        <v>0.631523137916529</v>
      </c>
      <c r="AI128" s="0" t="n">
        <f aca="false">IF(MAX(L128:O128)=MIN(L128:O128),0,IF($C$17="custo",(MAX(L128:O128)-O128)/(MAX(L128:O128)-MIN(L128:O128)),(O128-MIN(L128:O128))/(MAX(L128:O128)-MIN(L128:O128))))</f>
        <v>0</v>
      </c>
      <c r="AJ128" s="0" t="n">
        <f aca="false">IF(MAX(P128:S128)=MIN(P128:S128),0,IF($D$17="custo",(MAX(P128:S128)-P128)/(MAX(P128:S128)-MIN(P128:S128)),(P128-MIN(P128:S128))/(MAX(P128:S128)-MIN(P128:S128))))</f>
        <v>0.296129790997301</v>
      </c>
      <c r="AK128" s="0" t="n">
        <f aca="false">IF(MAX(P128:S128)=MIN(P128:S128),0,IF($D$17="custo",(MAX(P128:S128)-Q128)/(MAX(P128:S128)-MIN(P128:S128)),(Q128-MIN(P128:S128))/(MAX(P128:S128)-MIN(P128:S128))))</f>
        <v>0</v>
      </c>
      <c r="AL128" s="0" t="n">
        <f aca="false">IF(MAX(P128:S128)=MIN(P128:S128),0,IF($D$17="custo",(MAX(P128:S128)-R128)/(MAX(P128:S128)-MIN(P128:S128)),(R128-MIN(P128:S128))/(MAX(P128:S128)-MIN(P128:S128))))</f>
        <v>0.789607372025396</v>
      </c>
      <c r="AM128" s="0" t="n">
        <f aca="false">IF(MAX(P128:S128)=MIN(P128:S128),0,IF($D$17="custo",(MAX(P128:S128)-S128)/(MAX(P128:S128)-MIN(P128:S128)),(S128-MIN(P128:S128))/(MAX(P128:S128)-MIN(P128:S128))))</f>
        <v>1</v>
      </c>
      <c r="AN128" s="0" t="n">
        <f aca="false">IF(MAX(T128:W128)=MIN(T128:W128),0,IF($E$17="custo",(MAX(T128:W128)-T128)/(MAX(T128:W128)-MIN(T128:W128)),(T128-MIN(T128:W128))/(MAX(T128:W128)-MIN(T128:W128))))</f>
        <v>0</v>
      </c>
      <c r="AO128" s="0" t="n">
        <f aca="false">IF(MAX(T128:W128)=MIN(T128:W128),0,IF($E$17="custo",(MAX(T128:W128)-U128)/(MAX(T128:W128)-MIN(T128:W128)),(U128-MIN(T128:W128))/(MAX(T128:W128)-MIN(T128:W128))))</f>
        <v>0.653846153846154</v>
      </c>
      <c r="AP128" s="0" t="n">
        <f aca="false">IF(MAX(T128:W128)=MIN(T128:W128),0,IF($E$17="custo",(MAX(T128:W128)-V128)/(MAX(T128:W128)-MIN(T128:W128)),(V128-MIN(T128:W128))/(MAX(T128:W128)-MIN(T128:W128))))</f>
        <v>0.923076923076923</v>
      </c>
      <c r="AQ128" s="0" t="n">
        <f aca="false">IF(MAX(T128:W128)=MIN(T128:W128),0,IF($E$17="custo",(MAX(T128:W128)-W128)/(MAX(T128:W128)-MIN(T128:W128)),(W128-MIN(T128:W128))/(MAX(T128:W128)-MIN(T128:W128))))</f>
        <v>1</v>
      </c>
      <c r="AR128" s="0" t="n">
        <f aca="false">IF(MAX(X128:AA128)=MIN(X128:AA128),0,IF($F$17="custo",(MAX(X128:AA128)-X128)/(MAX(X128:AA128)-MIN(X128:AA128)),(X128-MIN(X128:AA128))/(MAX(X128:AA128)-MIN(X128:AA128))))</f>
        <v>0</v>
      </c>
      <c r="AS128" s="0" t="n">
        <f aca="false">IF(MAX(X128:AA128)=MIN(X128:AA128),0,IF($F$17="custo",(MAX(X128:AA128)-Y128)/(MAX(X128:AA128)-MIN(X128:AA128)),(Y128-MIN(X128:AA128))/(MAX(X128:AA128)-MIN(X128:AA128))))</f>
        <v>0.65625</v>
      </c>
      <c r="AT128" s="0" t="n">
        <f aca="false">IF(MAX(X128:AA128)=MIN(X128:AA128),0,IF($F$17="custo",(MAX(X128:AA128)-Z128)/(MAX(X128:AA128)-MIN(X128:AA128)),(Z128-MIN(X128:AA128))/(MAX(X128:AA128)-MIN(X128:AA128))))</f>
        <v>0.28125</v>
      </c>
      <c r="AU128" s="0" t="n">
        <f aca="false">IF(MAX(X128:AA128)=MIN(X128:AA128),0,IF($F$17="custo",(MAX(X128:AA128)-AA128)/(MAX(X128:AA128)-MIN(X128:AA128)),(AA128-MIN(X128:AA128))/(MAX(X128:AA128)-MIN(X128:AA128))))</f>
        <v>1</v>
      </c>
      <c r="AV128" s="0" t="n">
        <f aca="false">STDEVP(AB128:AE128)</f>
        <v>0.399482706650111</v>
      </c>
      <c r="AW128" s="0" t="n">
        <f aca="false">STDEVP(AF128:AI128)</f>
        <v>0.399709273588813</v>
      </c>
      <c r="AX128" s="0" t="n">
        <f aca="false">STDEVP(AJ128:AM128)</f>
        <v>0.394841036611402</v>
      </c>
      <c r="AY128" s="0" t="n">
        <f aca="false">STDEVP(AN128:AQ128)</f>
        <v>0.393526575570791</v>
      </c>
      <c r="AZ128" s="0" t="n">
        <f aca="false">STDEVP(AR128:AU128)</f>
        <v>0.377918331951495</v>
      </c>
      <c r="BA128" s="0" t="n">
        <f aca="false">AV128*((1-IFERROR(CORREL(AB128:AE128,AF128:AI128),0))+(1-IFERROR(CORREL(AB128:AE128,AJ128:AM128),0))+(1-IFERROR(CORREL(AB128:AE128,AN128:AQ128),0))+(1-IFERROR(CORREL(AB128:AE128,AR128:AU128),0)))</f>
        <v>1.16430806433698</v>
      </c>
      <c r="BB128" s="0" t="n">
        <f aca="false">AW128*((1-IFERROR(CORREL(AF128:AI128,AB128:AE128),0))+(1-IFERROR(CORREL(AF128:AI128,AJ128:AM128),0))+(1-IFERROR(CORREL(AF128:AI128,AN128:AQ128),0))+(1-IFERROR(CORREL(AF128:AI128,AR128:AU128),0)))</f>
        <v>2.88339353287615</v>
      </c>
      <c r="BC128" s="0" t="n">
        <f aca="false">AX128*((1-IFERROR(CORREL(AJ128:AM128,AB128:AE128),0))+(1-IFERROR(CORREL(AJ128:AM128,AF128:AI128),0))+(1-IFERROR(CORREL(AJ128:AM128,AN128:AQ128),0))+(1-IFERROR(CORREL(AJ128:AM128,AR128:AU128),0)))</f>
        <v>1.1467804809009</v>
      </c>
      <c r="BD128" s="0" t="n">
        <f aca="false">AY128*((1-IFERROR(CORREL(AN128:AQ128,AB128:AE128),0))+(1-IFERROR(CORREL(AN128:AQ128,AF128:AI128),0))+(1-IFERROR(CORREL(AN128:AQ128,AJ128:AM128),0))+(1-IFERROR(CORREL(AN128:AQ128,AR128:AU128),0)))</f>
        <v>1.08265908919092</v>
      </c>
      <c r="BE128" s="0" t="n">
        <f aca="false">AZ128*((1-IFERROR(CORREL(AR128:AU128,AB128:AE128),0))+(1-IFERROR(CORREL(AR128:AU128,AF128:AI128),0))+(1-IFERROR(CORREL(AR128:AU128,AJ128:AM128),0))+(1-IFERROR(CORREL(AR128:AU128,AN128:AQ128),0)))</f>
        <v>1.25269157859459</v>
      </c>
      <c r="BF128" s="0" t="n">
        <f aca="false">IF(SUM(BA128:BE128)&gt;0,BA128/SUM(BA128:BE128),1/5)</f>
        <v>0.154626019412054</v>
      </c>
      <c r="BG128" s="0" t="n">
        <f aca="false">IF(SUM(BA128:BE128)&gt;0,BB128/SUM(BA128:BE128),1/5)</f>
        <v>0.382929293409118</v>
      </c>
      <c r="BH128" s="0" t="n">
        <f aca="false">IF(SUM(BA128:BE128)&gt;0,BC128/SUM(BA128:BE128),1/5)</f>
        <v>0.152298267385208</v>
      </c>
      <c r="BI128" s="0" t="n">
        <f aca="false">IF(SUM(BA128:BE128)&gt;0,BD128/SUM(BA128:BE128),1/5)</f>
        <v>0.143782621171831</v>
      </c>
      <c r="BJ128" s="0" t="n">
        <f aca="false">IF(SUM(BA128:BE128)&gt;0,BE128/SUM(BA128:BE128),1/5)</f>
        <v>0.166363798621789</v>
      </c>
      <c r="BK128" s="0" t="n">
        <f aca="false">BF128*AB128+BG128*AF128+BH128*AJ128+BI128*AN128+BJ128*AR128</f>
        <v>0.475253610346711</v>
      </c>
      <c r="BL128" s="0" t="n">
        <f aca="false">BF128*AC128+BG128*AG128+BH128*AK128+BI128*AO128+BJ128*AS128</f>
        <v>0.56934981267261</v>
      </c>
      <c r="BM128" s="0" t="n">
        <f aca="false">BF128*AD128+BG128*AH128+BH128*AL128+BI128*AP128+BJ128*AT128</f>
        <v>0.668926651616004</v>
      </c>
      <c r="BN128" s="0" t="n">
        <f aca="false">BF128*AE128+BG128*AI128+BH128*AM128+BI128*AQ128+BJ128*AU128</f>
        <v>0.617070706590882</v>
      </c>
      <c r="BO128" s="0" t="n">
        <f aca="false">RANK(BK128,$BK128:$BN128)</f>
        <v>4</v>
      </c>
      <c r="BP128" s="0" t="n">
        <f aca="false">RANK(BL128,$BK128:$BN128)</f>
        <v>3</v>
      </c>
      <c r="BQ128" s="0" t="n">
        <f aca="false">RANK(BM128,$BK128:$BN128)</f>
        <v>1</v>
      </c>
      <c r="BR128" s="0" t="n">
        <f aca="false">RANK(BN128,$BK128:$BN128)</f>
        <v>2</v>
      </c>
    </row>
    <row r="129" customFormat="false" ht="15" hidden="false" customHeight="false" outlineLevel="0" collapsed="false">
      <c r="A129" s="0" t="n">
        <v>106</v>
      </c>
      <c r="B129" s="0" t="n">
        <f aca="false">RANDBETWEEN(1,$B$5)</f>
        <v>2</v>
      </c>
      <c r="C129" s="0" t="n">
        <f aca="false">RANDBETWEEN(1,$B$5)</f>
        <v>2</v>
      </c>
      <c r="D129" s="0" t="n">
        <f aca="false">RANDBETWEEN(1,$B$5)</f>
        <v>4</v>
      </c>
      <c r="E129" s="0" t="n">
        <f aca="false">RANDBETWEEN(1,$B$5)</f>
        <v>4</v>
      </c>
      <c r="F129" s="0" t="n">
        <f aca="false">RANDBETWEEN(1,$B$5)</f>
        <v>1</v>
      </c>
      <c r="G129" s="0" t="n">
        <f aca="false">RANDBETWEEN(1,$B$5)</f>
        <v>3</v>
      </c>
      <c r="H129" s="0" t="n">
        <f aca="true">NORMINV(RAND(),$B$8,$B$13)</f>
        <v>53.0744073663068</v>
      </c>
      <c r="I129" s="0" t="n">
        <f aca="true">NORMINV(RAND(),$C$8,$C$13)</f>
        <v>63.7046555446795</v>
      </c>
      <c r="J129" s="0" t="n">
        <f aca="true">NORMINV(RAND(),$D$8,$D$13)</f>
        <v>15.2214748883742</v>
      </c>
      <c r="K129" s="0" t="n">
        <f aca="true">NORMINV(RAND(),$E$8,$E$13)</f>
        <v>3.14663534582574</v>
      </c>
      <c r="L129" s="0" t="n">
        <f aca="true">NORMINV(RAND(),$B$9,$B$14)</f>
        <v>49.0112201896159</v>
      </c>
      <c r="M129" s="0" t="n">
        <f aca="true">NORMINV(RAND(),$C$9,$C$14)</f>
        <v>47.5920494415042</v>
      </c>
      <c r="N129" s="0" t="n">
        <f aca="true">NORMINV(RAND(),$D$9,$D$14)</f>
        <v>47.1457025489762</v>
      </c>
      <c r="O129" s="0" t="n">
        <f aca="true">NORMINV(RAND(),$E$9,$E$14)</f>
        <v>28.4658848177424</v>
      </c>
      <c r="P129" s="0" t="n">
        <f aca="true">NORMINV(RAND(),$B$10,$B$15)</f>
        <v>23.8184332891563</v>
      </c>
      <c r="Q129" s="0" t="n">
        <f aca="true">NORMINV(RAND(),$C$10,$C$15)</f>
        <v>30.659423385177</v>
      </c>
      <c r="R129" s="0" t="n">
        <f aca="true">NORMINV(RAND(),$D$10,$D$15)</f>
        <v>9.96272102028192</v>
      </c>
      <c r="S129" s="0" t="n">
        <f aca="true">NORMINV(RAND(),$E$10,$E$15)</f>
        <v>3.66586700282746</v>
      </c>
      <c r="T129" s="0" t="n">
        <f aca="false">MEDIAN(INDEX(Avaliadores!$B$17:$B$22,$B129),INDEX(Avaliadores!$B$17:$B$22,$C129),INDEX(Avaliadores!$B$17:$B$22,$D129),INDEX(Avaliadores!$B$17:$B$22,$E129),INDEX(Avaliadores!$B$17:$B$22,$F129),INDEX(Avaliadores!$B$17:$B$22,$G129))</f>
        <v>3.04166666666667</v>
      </c>
      <c r="U129" s="0" t="n">
        <f aca="false">MEDIAN(INDEX(Avaliadores!$C$17:$C$22,$B129),INDEX(Avaliadores!$C$17:$C$22,$C129),INDEX(Avaliadores!$C$17:$C$22,$D129),INDEX(Avaliadores!$C$17:$C$22,$E129),INDEX(Avaliadores!$C$17:$C$22,$F129),INDEX(Avaliadores!$C$17:$C$22,$G129))</f>
        <v>5.04166666666667</v>
      </c>
      <c r="V129" s="0" t="n">
        <f aca="false">MEDIAN(INDEX(Avaliadores!$D$17:$D$22,$B129),INDEX(Avaliadores!$D$17:$D$22,$C129),INDEX(Avaliadores!$D$17:$D$22,$D129),INDEX(Avaliadores!$D$17:$D$22,$E129),INDEX(Avaliadores!$D$17:$D$22,$F129),INDEX(Avaliadores!$D$17:$D$22,$G129))</f>
        <v>5.91666666666667</v>
      </c>
      <c r="W129" s="0" t="n">
        <f aca="false">MEDIAN(INDEX(Avaliadores!$E$17:$E$22,$B129),INDEX(Avaliadores!$E$17:$E$22,$C129),INDEX(Avaliadores!$E$17:$E$22,$D129),INDEX(Avaliadores!$E$17:$E$22,$E129),INDEX(Avaliadores!$E$17:$E$22,$F129),INDEX(Avaliadores!$E$17:$E$22,$G129))</f>
        <v>6.29166666666667</v>
      </c>
      <c r="X129" s="0" t="n">
        <f aca="false">MEDIAN(INDEX(Avaliadores!$F$17:$F$22,$B129),INDEX(Avaliadores!$F$17:$F$22,$C129),INDEX(Avaliadores!$F$17:$F$22,$D129),INDEX(Avaliadores!$F$17:$F$22,$E129),INDEX(Avaliadores!$F$17:$F$22,$F129),INDEX(Avaliadores!$F$17:$F$22,$G129))</f>
        <v>2.41666666666667</v>
      </c>
      <c r="Y129" s="0" t="n">
        <f aca="false">MEDIAN(INDEX(Avaliadores!$G$17:$G$22,$B129),INDEX(Avaliadores!$G$17:$G$22,$C129),INDEX(Avaliadores!$G$17:$G$22,$D129),INDEX(Avaliadores!$G$17:$G$22,$E129),INDEX(Avaliadores!$G$17:$G$22,$F129),INDEX(Avaliadores!$G$17:$G$22,$G129))</f>
        <v>5.41666666666667</v>
      </c>
      <c r="Z129" s="0" t="n">
        <f aca="false">MEDIAN(INDEX(Avaliadores!$H$17:$H$22,$B129),INDEX(Avaliadores!$H$17:$H$22,$C129),INDEX(Avaliadores!$H$17:$H$22,$D129),INDEX(Avaliadores!$H$17:$H$22,$E129),INDEX(Avaliadores!$H$17:$H$22,$F129),INDEX(Avaliadores!$H$17:$H$22,$G129))</f>
        <v>3.91666666666667</v>
      </c>
      <c r="AA129" s="0" t="n">
        <f aca="false">MEDIAN(INDEX(Avaliadores!$I$17:$I$22,$B129),INDEX(Avaliadores!$I$17:$I$22,$C129),INDEX(Avaliadores!$I$17:$I$22,$D129),INDEX(Avaliadores!$I$17:$I$22,$E129),INDEX(Avaliadores!$I$17:$I$22,$F129),INDEX(Avaliadores!$I$17:$I$22,$G129))</f>
        <v>6.04166666666667</v>
      </c>
      <c r="AB129" s="0" t="n">
        <f aca="false">IF(MAX(H129:K129)=MIN(H129:K129),0,IF($B$17="custo",(MAX(H129:K129)-H129)/(MAX(H129:K129)-MIN(H129:K129)),(H129-MIN(H129:K129))/(MAX(H129:K129)-MIN(H129:K129))))</f>
        <v>0.175538238262516</v>
      </c>
      <c r="AC129" s="0" t="n">
        <f aca="false">IF(MAX(H129:K129)=MIN(H129:K129),0,IF($B$17="custo",(MAX(H129:K129)-I129)/(MAX(H129:K129)-MIN(H129:K129)),(I129-MIN(H129:K129))/(MAX(H129:K129)-MIN(H129:K129))))</f>
        <v>0</v>
      </c>
      <c r="AD129" s="0" t="n">
        <f aca="false">IF(MAX(H129:K129)=MIN(H129:K129),0,IF($B$17="custo",(MAX(H129:K129)-J129)/(MAX(H129:K129)-MIN(H129:K129)),(J129-MIN(H129:K129))/(MAX(H129:K129)-MIN(H129:K129))))</f>
        <v>0.800607095428509</v>
      </c>
      <c r="AE129" s="0" t="n">
        <f aca="false">IF(MAX(H129:K129)=MIN(H129:K129),0,IF($B$17="custo",(MAX(H129:K129)-K129)/(MAX(H129:K129)-MIN(H129:K129)),(K129-MIN(H129:K129))/(MAX(H129:K129)-MIN(H129:K129))))</f>
        <v>1</v>
      </c>
      <c r="AF129" s="0" t="n">
        <f aca="false">IF(MAX(L129:O129)=MIN(L129:O129),0,IF($C$17="custo",(MAX(L129:O129)-L129)/(MAX(L129:O129)-MIN(L129:O129)),(L129-MIN(L129:O129))/(MAX(L129:O129)-MIN(L129:O129))))</f>
        <v>1</v>
      </c>
      <c r="AG129" s="0" t="n">
        <f aca="false">IF(MAX(L129:O129)=MIN(L129:O129),0,IF($C$17="custo",(MAX(L129:O129)-M129)/(MAX(L129:O129)-MIN(L129:O129)),(M129-MIN(L129:O129))/(MAX(L129:O129)-MIN(L129:O129))))</f>
        <v>0.930924916900866</v>
      </c>
      <c r="AH129" s="0" t="n">
        <f aca="false">IF(MAX(L129:O129)=MIN(L129:O129),0,IF($C$17="custo",(MAX(L129:O129)-N129)/(MAX(L129:O129)-MIN(L129:O129)),(N129-MIN(L129:O129))/(MAX(L129:O129)-MIN(L129:O129))))</f>
        <v>0.909199942134138</v>
      </c>
      <c r="AI129" s="0" t="n">
        <f aca="false">IF(MAX(L129:O129)=MIN(L129:O129),0,IF($C$17="custo",(MAX(L129:O129)-O129)/(MAX(L129:O129)-MIN(L129:O129)),(O129-MIN(L129:O129))/(MAX(L129:O129)-MIN(L129:O129))))</f>
        <v>0</v>
      </c>
      <c r="AJ129" s="0" t="n">
        <f aca="false">IF(MAX(P129:S129)=MIN(P129:S129),0,IF($D$17="custo",(MAX(P129:S129)-P129)/(MAX(P129:S129)-MIN(P129:S129)),(P129-MIN(P129:S129))/(MAX(P129:S129)-MIN(P129:S129))))</f>
        <v>0.253430485376645</v>
      </c>
      <c r="AK129" s="0" t="n">
        <f aca="false">IF(MAX(P129:S129)=MIN(P129:S129),0,IF($D$17="custo",(MAX(P129:S129)-Q129)/(MAX(P129:S129)-MIN(P129:S129)),(Q129-MIN(P129:S129))/(MAX(P129:S129)-MIN(P129:S129))))</f>
        <v>0</v>
      </c>
      <c r="AL129" s="0" t="n">
        <f aca="false">IF(MAX(P129:S129)=MIN(P129:S129),0,IF($D$17="custo",(MAX(P129:S129)-R129)/(MAX(P129:S129)-MIN(P129:S129)),(R129-MIN(P129:S129))/(MAX(P129:S129)-MIN(P129:S129))))</f>
        <v>0.766727513475333</v>
      </c>
      <c r="AM129" s="0" t="n">
        <f aca="false">IF(MAX(P129:S129)=MIN(P129:S129),0,IF($D$17="custo",(MAX(P129:S129)-S129)/(MAX(P129:S129)-MIN(P129:S129)),(S129-MIN(P129:S129))/(MAX(P129:S129)-MIN(P129:S129))))</f>
        <v>1</v>
      </c>
      <c r="AN129" s="0" t="n">
        <f aca="false">IF(MAX(T129:W129)=MIN(T129:W129),0,IF($E$17="custo",(MAX(T129:W129)-T129)/(MAX(T129:W129)-MIN(T129:W129)),(T129-MIN(T129:W129))/(MAX(T129:W129)-MIN(T129:W129))))</f>
        <v>0</v>
      </c>
      <c r="AO129" s="0" t="n">
        <f aca="false">IF(MAX(T129:W129)=MIN(T129:W129),0,IF($E$17="custo",(MAX(T129:W129)-U129)/(MAX(T129:W129)-MIN(T129:W129)),(U129-MIN(T129:W129))/(MAX(T129:W129)-MIN(T129:W129))))</f>
        <v>0.615384615384615</v>
      </c>
      <c r="AP129" s="0" t="n">
        <f aca="false">IF(MAX(T129:W129)=MIN(T129:W129),0,IF($E$17="custo",(MAX(T129:W129)-V129)/(MAX(T129:W129)-MIN(T129:W129)),(V129-MIN(T129:W129))/(MAX(T129:W129)-MIN(T129:W129))))</f>
        <v>0.884615384615385</v>
      </c>
      <c r="AQ129" s="0" t="n">
        <f aca="false">IF(MAX(T129:W129)=MIN(T129:W129),0,IF($E$17="custo",(MAX(T129:W129)-W129)/(MAX(T129:W129)-MIN(T129:W129)),(W129-MIN(T129:W129))/(MAX(T129:W129)-MIN(T129:W129))))</f>
        <v>1</v>
      </c>
      <c r="AR129" s="0" t="n">
        <f aca="false">IF(MAX(X129:AA129)=MIN(X129:AA129),0,IF($F$17="custo",(MAX(X129:AA129)-X129)/(MAX(X129:AA129)-MIN(X129:AA129)),(X129-MIN(X129:AA129))/(MAX(X129:AA129)-MIN(X129:AA129))))</f>
        <v>0</v>
      </c>
      <c r="AS129" s="0" t="n">
        <f aca="false">IF(MAX(X129:AA129)=MIN(X129:AA129),0,IF($F$17="custo",(MAX(X129:AA129)-Y129)/(MAX(X129:AA129)-MIN(X129:AA129)),(Y129-MIN(X129:AA129))/(MAX(X129:AA129)-MIN(X129:AA129))))</f>
        <v>0.827586206896552</v>
      </c>
      <c r="AT129" s="0" t="n">
        <f aca="false">IF(MAX(X129:AA129)=MIN(X129:AA129),0,IF($F$17="custo",(MAX(X129:AA129)-Z129)/(MAX(X129:AA129)-MIN(X129:AA129)),(Z129-MIN(X129:AA129))/(MAX(X129:AA129)-MIN(X129:AA129))))</f>
        <v>0.413793103448276</v>
      </c>
      <c r="AU129" s="0" t="n">
        <f aca="false">IF(MAX(X129:AA129)=MIN(X129:AA129),0,IF($F$17="custo",(MAX(X129:AA129)-AA129)/(MAX(X129:AA129)-MIN(X129:AA129)),(AA129-MIN(X129:AA129))/(MAX(X129:AA129)-MIN(X129:AA129))))</f>
        <v>1</v>
      </c>
      <c r="AV129" s="0" t="n">
        <f aca="false">STDEVP(AB129:AE129)</f>
        <v>0.416982553404689</v>
      </c>
      <c r="AW129" s="0" t="n">
        <f aca="false">STDEVP(AF129:AI129)</f>
        <v>0.41130537072729</v>
      </c>
      <c r="AX129" s="0" t="n">
        <f aca="false">STDEVP(AJ129:AM129)</f>
        <v>0.397441349684737</v>
      </c>
      <c r="AY129" s="0" t="n">
        <f aca="false">STDEVP(AN129:AQ129)</f>
        <v>0.386892298821744</v>
      </c>
      <c r="AZ129" s="0" t="n">
        <f aca="false">STDEVP(AR129:AU129)</f>
        <v>0.387355895494155</v>
      </c>
      <c r="BA129" s="0" t="n">
        <f aca="false">AV129*((1-IFERROR(CORREL(AB129:AE129,AF129:AI129),0))+(1-IFERROR(CORREL(AB129:AE129,AJ129:AM129),0))+(1-IFERROR(CORREL(AB129:AE129,AN129:AQ129),0))+(1-IFERROR(CORREL(AB129:AE129,AR129:AU129),0)))</f>
        <v>1.10602083818054</v>
      </c>
      <c r="BB129" s="0" t="n">
        <f aca="false">AW129*((1-IFERROR(CORREL(AF129:AI129,AB129:AE129),0))+(1-IFERROR(CORREL(AF129:AI129,AJ129:AM129),0))+(1-IFERROR(CORREL(AF129:AI129,AN129:AQ129),0))+(1-IFERROR(CORREL(AF129:AI129,AR129:AU129),0)))</f>
        <v>2.79334186472149</v>
      </c>
      <c r="BC129" s="0" t="n">
        <f aca="false">AX129*((1-IFERROR(CORREL(AJ129:AM129,AB129:AE129),0))+(1-IFERROR(CORREL(AJ129:AM129,AF129:AI129),0))+(1-IFERROR(CORREL(AJ129:AM129,AN129:AQ129),0))+(1-IFERROR(CORREL(AJ129:AM129,AR129:AU129),0)))</f>
        <v>1.09979958395707</v>
      </c>
      <c r="BD129" s="0" t="n">
        <f aca="false">AY129*((1-IFERROR(CORREL(AN129:AQ129,AB129:AE129),0))+(1-IFERROR(CORREL(AN129:AQ129,AF129:AI129),0))+(1-IFERROR(CORREL(AN129:AQ129,AJ129:AM129),0))+(1-IFERROR(CORREL(AN129:AQ129,AR129:AU129),0)))</f>
        <v>0.93807516843053</v>
      </c>
      <c r="BE129" s="0" t="n">
        <f aca="false">AZ129*((1-IFERROR(CORREL(AR129:AU129,AB129:AE129),0))+(1-IFERROR(CORREL(AR129:AU129,AF129:AI129),0))+(1-IFERROR(CORREL(AR129:AU129,AJ129:AM129),0))+(1-IFERROR(CORREL(AR129:AU129,AN129:AQ129),0)))</f>
        <v>1.26237465477309</v>
      </c>
      <c r="BF129" s="0" t="n">
        <f aca="false">IF(SUM(BA129:BE129)&gt;0,BA129/SUM(BA129:BE129),1/5)</f>
        <v>0.153622281488566</v>
      </c>
      <c r="BG129" s="0" t="n">
        <f aca="false">IF(SUM(BA129:BE129)&gt;0,BB129/SUM(BA129:BE129),1/5)</f>
        <v>0.387985050030307</v>
      </c>
      <c r="BH129" s="0" t="n">
        <f aca="false">IF(SUM(BA129:BE129)&gt;0,BC129/SUM(BA129:BE129),1/5)</f>
        <v>0.152758171849273</v>
      </c>
      <c r="BI129" s="0" t="n">
        <f aca="false">IF(SUM(BA129:BE129)&gt;0,BD129/SUM(BA129:BE129),1/5)</f>
        <v>0.130295237311383</v>
      </c>
      <c r="BJ129" s="0" t="n">
        <f aca="false">IF(SUM(BA129:BE129)&gt;0,BE129/SUM(BA129:BE129),1/5)</f>
        <v>0.175339259320471</v>
      </c>
      <c r="BK129" s="0" t="n">
        <f aca="false">BF129*AB129+BG129*AF129+BH129*AJ129+BI129*AN129+BJ129*AR129</f>
        <v>0.453665212317689</v>
      </c>
      <c r="BL129" s="0" t="n">
        <f aca="false">BF129*AC129+BG129*AG129+BH129*AK129+BI129*AO129+BJ129*AS129</f>
        <v>0.586474987498635</v>
      </c>
      <c r="BM129" s="0" t="n">
        <f aca="false">BF129*AD129+BG129*AH129+BH129*AL129+BI129*AP129+BJ129*AT129</f>
        <v>0.78068631461546</v>
      </c>
      <c r="BN129" s="0" t="n">
        <f aca="false">BF129*AE129+BG129*AI129+BH129*AM129+BI129*AQ129+BJ129*AU129</f>
        <v>0.612014949969693</v>
      </c>
      <c r="BO129" s="0" t="n">
        <f aca="false">RANK(BK129,$BK129:$BN129)</f>
        <v>4</v>
      </c>
      <c r="BP129" s="0" t="n">
        <f aca="false">RANK(BL129,$BK129:$BN129)</f>
        <v>3</v>
      </c>
      <c r="BQ129" s="0" t="n">
        <f aca="false">RANK(BM129,$BK129:$BN129)</f>
        <v>1</v>
      </c>
      <c r="BR129" s="0" t="n">
        <f aca="false">RANK(BN129,$BK129:$BN129)</f>
        <v>2</v>
      </c>
    </row>
    <row r="130" customFormat="false" ht="15" hidden="false" customHeight="false" outlineLevel="0" collapsed="false">
      <c r="A130" s="0" t="n">
        <v>107</v>
      </c>
      <c r="B130" s="0" t="n">
        <f aca="false">RANDBETWEEN(1,$B$5)</f>
        <v>2</v>
      </c>
      <c r="C130" s="0" t="n">
        <f aca="false">RANDBETWEEN(1,$B$5)</f>
        <v>4</v>
      </c>
      <c r="D130" s="0" t="n">
        <f aca="false">RANDBETWEEN(1,$B$5)</f>
        <v>2</v>
      </c>
      <c r="E130" s="0" t="n">
        <f aca="false">RANDBETWEEN(1,$B$5)</f>
        <v>4</v>
      </c>
      <c r="F130" s="0" t="n">
        <f aca="false">RANDBETWEEN(1,$B$5)</f>
        <v>5</v>
      </c>
      <c r="G130" s="0" t="n">
        <f aca="false">RANDBETWEEN(1,$B$5)</f>
        <v>2</v>
      </c>
      <c r="H130" s="0" t="n">
        <f aca="true">NORMINV(RAND(),$B$8,$B$13)</f>
        <v>49.5077655808535</v>
      </c>
      <c r="I130" s="0" t="n">
        <f aca="true">NORMINV(RAND(),$C$8,$C$13)</f>
        <v>69.792664876511</v>
      </c>
      <c r="J130" s="0" t="n">
        <f aca="true">NORMINV(RAND(),$D$8,$D$13)</f>
        <v>12.0517506823424</v>
      </c>
      <c r="K130" s="0" t="n">
        <f aca="true">NORMINV(RAND(),$E$8,$E$13)</f>
        <v>3.25826397916478</v>
      </c>
      <c r="L130" s="0" t="n">
        <f aca="true">NORMINV(RAND(),$B$9,$B$14)</f>
        <v>47.3981460670678</v>
      </c>
      <c r="M130" s="0" t="n">
        <f aca="true">NORMINV(RAND(),$C$9,$C$14)</f>
        <v>53.8710545357656</v>
      </c>
      <c r="N130" s="0" t="n">
        <f aca="true">NORMINV(RAND(),$D$9,$D$14)</f>
        <v>44.3910598498659</v>
      </c>
      <c r="O130" s="0" t="n">
        <f aca="true">NORMINV(RAND(),$E$9,$E$14)</f>
        <v>22.3356195950985</v>
      </c>
      <c r="P130" s="0" t="n">
        <f aca="true">NORMINV(RAND(),$B$10,$B$15)</f>
        <v>24.0015779718498</v>
      </c>
      <c r="Q130" s="0" t="n">
        <f aca="true">NORMINV(RAND(),$C$10,$C$15)</f>
        <v>27.7827693165144</v>
      </c>
      <c r="R130" s="0" t="n">
        <f aca="true">NORMINV(RAND(),$D$10,$D$15)</f>
        <v>10.0768133652809</v>
      </c>
      <c r="S130" s="0" t="n">
        <f aca="true">NORMINV(RAND(),$E$10,$E$15)</f>
        <v>4.41798614211056</v>
      </c>
      <c r="T130" s="0" t="n">
        <f aca="false">MEDIAN(INDEX(Avaliadores!$B$17:$B$22,$B130),INDEX(Avaliadores!$B$17:$B$22,$C130),INDEX(Avaliadores!$B$17:$B$22,$D130),INDEX(Avaliadores!$B$17:$B$22,$E130),INDEX(Avaliadores!$B$17:$B$22,$F130),INDEX(Avaliadores!$B$17:$B$22,$G130))</f>
        <v>3.04166666666667</v>
      </c>
      <c r="U130" s="0" t="n">
        <f aca="false">MEDIAN(INDEX(Avaliadores!$C$17:$C$22,$B130),INDEX(Avaliadores!$C$17:$C$22,$C130),INDEX(Avaliadores!$C$17:$C$22,$D130),INDEX(Avaliadores!$C$17:$C$22,$E130),INDEX(Avaliadores!$C$17:$C$22,$F130),INDEX(Avaliadores!$C$17:$C$22,$G130))</f>
        <v>5.29166666666667</v>
      </c>
      <c r="V130" s="0" t="n">
        <f aca="false">MEDIAN(INDEX(Avaliadores!$D$17:$D$22,$B130),INDEX(Avaliadores!$D$17:$D$22,$C130),INDEX(Avaliadores!$D$17:$D$22,$D130),INDEX(Avaliadores!$D$17:$D$22,$E130),INDEX(Avaliadores!$D$17:$D$22,$F130),INDEX(Avaliadores!$D$17:$D$22,$G130))</f>
        <v>5.79166666666667</v>
      </c>
      <c r="W130" s="0" t="n">
        <f aca="false">MEDIAN(INDEX(Avaliadores!$E$17:$E$22,$B130),INDEX(Avaliadores!$E$17:$E$22,$C130),INDEX(Avaliadores!$E$17:$E$22,$D130),INDEX(Avaliadores!$E$17:$E$22,$E130),INDEX(Avaliadores!$E$17:$E$22,$F130),INDEX(Avaliadores!$E$17:$E$22,$G130))</f>
        <v>6.29166666666667</v>
      </c>
      <c r="X130" s="0" t="n">
        <f aca="false">MEDIAN(INDEX(Avaliadores!$F$17:$F$22,$B130),INDEX(Avaliadores!$F$17:$F$22,$C130),INDEX(Avaliadores!$F$17:$F$22,$D130),INDEX(Avaliadores!$F$17:$F$22,$E130),INDEX(Avaliadores!$F$17:$F$22,$F130),INDEX(Avaliadores!$F$17:$F$22,$G130))</f>
        <v>2.29166666666667</v>
      </c>
      <c r="Y130" s="0" t="n">
        <f aca="false">MEDIAN(INDEX(Avaliadores!$G$17:$G$22,$B130),INDEX(Avaliadores!$G$17:$G$22,$C130),INDEX(Avaliadores!$G$17:$G$22,$D130),INDEX(Avaliadores!$G$17:$G$22,$E130),INDEX(Avaliadores!$G$17:$G$22,$F130),INDEX(Avaliadores!$G$17:$G$22,$G130))</f>
        <v>5.29166666666667</v>
      </c>
      <c r="Z130" s="0" t="n">
        <f aca="false">MEDIAN(INDEX(Avaliadores!$H$17:$H$22,$B130),INDEX(Avaliadores!$H$17:$H$22,$C130),INDEX(Avaliadores!$H$17:$H$22,$D130),INDEX(Avaliadores!$H$17:$H$22,$E130),INDEX(Avaliadores!$H$17:$H$22,$F130),INDEX(Avaliadores!$H$17:$H$22,$G130))</f>
        <v>3.79166666666667</v>
      </c>
      <c r="AA130" s="0" t="n">
        <f aca="false">MEDIAN(INDEX(Avaliadores!$I$17:$I$22,$B130),INDEX(Avaliadores!$I$17:$I$22,$C130),INDEX(Avaliadores!$I$17:$I$22,$D130),INDEX(Avaliadores!$I$17:$I$22,$E130),INDEX(Avaliadores!$I$17:$I$22,$F130),INDEX(Avaliadores!$I$17:$I$22,$G130))</f>
        <v>6.04166666666667</v>
      </c>
      <c r="AB130" s="0" t="n">
        <f aca="false">IF(MAX(H130:K130)=MIN(H130:K130),0,IF($B$17="custo",(MAX(H130:K130)-H130)/(MAX(H130:K130)-MIN(H130:K130)),(H130-MIN(H130:K130))/(MAX(H130:K130)-MIN(H130:K130))))</f>
        <v>0.304878364005327</v>
      </c>
      <c r="AC130" s="0" t="n">
        <f aca="false">IF(MAX(H130:K130)=MIN(H130:K130),0,IF($B$17="custo",(MAX(H130:K130)-I130)/(MAX(H130:K130)-MIN(H130:K130)),(I130-MIN(H130:K130))/(MAX(H130:K130)-MIN(H130:K130))))</f>
        <v>0</v>
      </c>
      <c r="AD130" s="0" t="n">
        <f aca="false">IF(MAX(H130:K130)=MIN(H130:K130),0,IF($B$17="custo",(MAX(H130:K130)-J130)/(MAX(H130:K130)-MIN(H130:K130)),(J130-MIN(H130:K130))/(MAX(H130:K130)-MIN(H130:K130))))</f>
        <v>0.867835486837181</v>
      </c>
      <c r="AE130" s="0" t="n">
        <f aca="false">IF(MAX(H130:K130)=MIN(H130:K130),0,IF($B$17="custo",(MAX(H130:K130)-K130)/(MAX(H130:K130)-MIN(H130:K130)),(K130-MIN(H130:K130))/(MAX(H130:K130)-MIN(H130:K130))))</f>
        <v>1</v>
      </c>
      <c r="AF130" s="0" t="n">
        <f aca="false">IF(MAX(L130:O130)=MIN(L130:O130),0,IF($C$17="custo",(MAX(L130:O130)-L130)/(MAX(L130:O130)-MIN(L130:O130)),(L130-MIN(L130:O130))/(MAX(L130:O130)-MIN(L130:O130))))</f>
        <v>0.794741741127834</v>
      </c>
      <c r="AG130" s="0" t="n">
        <f aca="false">IF(MAX(L130:O130)=MIN(L130:O130),0,IF($C$17="custo",(MAX(L130:O130)-M130)/(MAX(L130:O130)-MIN(L130:O130)),(M130-MIN(L130:O130))/(MAX(L130:O130)-MIN(L130:O130))))</f>
        <v>1</v>
      </c>
      <c r="AH130" s="0" t="n">
        <f aca="false">IF(MAX(L130:O130)=MIN(L130:O130),0,IF($C$17="custo",(MAX(L130:O130)-N130)/(MAX(L130:O130)-MIN(L130:O130)),(N130-MIN(L130:O130))/(MAX(L130:O130)-MIN(L130:O130))))</f>
        <v>0.699385954126335</v>
      </c>
      <c r="AI130" s="0" t="n">
        <f aca="false">IF(MAX(L130:O130)=MIN(L130:O130),0,IF($C$17="custo",(MAX(L130:O130)-O130)/(MAX(L130:O130)-MIN(L130:O130)),(O130-MIN(L130:O130))/(MAX(L130:O130)-MIN(L130:O130))))</f>
        <v>0</v>
      </c>
      <c r="AJ130" s="0" t="n">
        <f aca="false">IF(MAX(P130:S130)=MIN(P130:S130),0,IF($D$17="custo",(MAX(P130:S130)-P130)/(MAX(P130:S130)-MIN(P130:S130)),(P130-MIN(P130:S130))/(MAX(P130:S130)-MIN(P130:S130))))</f>
        <v>0.161832931058693</v>
      </c>
      <c r="AK130" s="0" t="n">
        <f aca="false">IF(MAX(P130:S130)=MIN(P130:S130),0,IF($D$17="custo",(MAX(P130:S130)-Q130)/(MAX(P130:S130)-MIN(P130:S130)),(Q130-MIN(P130:S130))/(MAX(P130:S130)-MIN(P130:S130))))</f>
        <v>0</v>
      </c>
      <c r="AL130" s="0" t="n">
        <f aca="false">IF(MAX(P130:S130)=MIN(P130:S130),0,IF($D$17="custo",(MAX(P130:S130)-R130)/(MAX(P130:S130)-MIN(P130:S130)),(R130-MIN(P130:S130))/(MAX(P130:S130)-MIN(P130:S130))))</f>
        <v>0.757805275532385</v>
      </c>
      <c r="AM130" s="0" t="n">
        <f aca="false">IF(MAX(P130:S130)=MIN(P130:S130),0,IF($D$17="custo",(MAX(P130:S130)-S130)/(MAX(P130:S130)-MIN(P130:S130)),(S130-MIN(P130:S130))/(MAX(P130:S130)-MIN(P130:S130))))</f>
        <v>1</v>
      </c>
      <c r="AN130" s="0" t="n">
        <f aca="false">IF(MAX(T130:W130)=MIN(T130:W130),0,IF($E$17="custo",(MAX(T130:W130)-T130)/(MAX(T130:W130)-MIN(T130:W130)),(T130-MIN(T130:W130))/(MAX(T130:W130)-MIN(T130:W130))))</f>
        <v>0</v>
      </c>
      <c r="AO130" s="0" t="n">
        <f aca="false">IF(MAX(T130:W130)=MIN(T130:W130),0,IF($E$17="custo",(MAX(T130:W130)-U130)/(MAX(T130:W130)-MIN(T130:W130)),(U130-MIN(T130:W130))/(MAX(T130:W130)-MIN(T130:W130))))</f>
        <v>0.692307692307692</v>
      </c>
      <c r="AP130" s="0" t="n">
        <f aca="false">IF(MAX(T130:W130)=MIN(T130:W130),0,IF($E$17="custo",(MAX(T130:W130)-V130)/(MAX(T130:W130)-MIN(T130:W130)),(V130-MIN(T130:W130))/(MAX(T130:W130)-MIN(T130:W130))))</f>
        <v>0.846153846153846</v>
      </c>
      <c r="AQ130" s="0" t="n">
        <f aca="false">IF(MAX(T130:W130)=MIN(T130:W130),0,IF($E$17="custo",(MAX(T130:W130)-W130)/(MAX(T130:W130)-MIN(T130:W130)),(W130-MIN(T130:W130))/(MAX(T130:W130)-MIN(T130:W130))))</f>
        <v>1</v>
      </c>
      <c r="AR130" s="0" t="n">
        <f aca="false">IF(MAX(X130:AA130)=MIN(X130:AA130),0,IF($F$17="custo",(MAX(X130:AA130)-X130)/(MAX(X130:AA130)-MIN(X130:AA130)),(X130-MIN(X130:AA130))/(MAX(X130:AA130)-MIN(X130:AA130))))</f>
        <v>0</v>
      </c>
      <c r="AS130" s="0" t="n">
        <f aca="false">IF(MAX(X130:AA130)=MIN(X130:AA130),0,IF($F$17="custo",(MAX(X130:AA130)-Y130)/(MAX(X130:AA130)-MIN(X130:AA130)),(Y130-MIN(X130:AA130))/(MAX(X130:AA130)-MIN(X130:AA130))))</f>
        <v>0.8</v>
      </c>
      <c r="AT130" s="0" t="n">
        <f aca="false">IF(MAX(X130:AA130)=MIN(X130:AA130),0,IF($F$17="custo",(MAX(X130:AA130)-Z130)/(MAX(X130:AA130)-MIN(X130:AA130)),(Z130-MIN(X130:AA130))/(MAX(X130:AA130)-MIN(X130:AA130))))</f>
        <v>0.4</v>
      </c>
      <c r="AU130" s="0" t="n">
        <f aca="false">IF(MAX(X130:AA130)=MIN(X130:AA130),0,IF($F$17="custo",(MAX(X130:AA130)-AA130)/(MAX(X130:AA130)-MIN(X130:AA130)),(AA130-MIN(X130:AA130))/(MAX(X130:AA130)-MIN(X130:AA130))))</f>
        <v>1</v>
      </c>
      <c r="AV130" s="0" t="n">
        <f aca="false">STDEVP(AB130:AE130)</f>
        <v>0.408018957783144</v>
      </c>
      <c r="AW130" s="0" t="n">
        <f aca="false">STDEVP(AF130:AI130)</f>
        <v>0.376027561443851</v>
      </c>
      <c r="AX130" s="0" t="n">
        <f aca="false">STDEVP(AJ130:AM130)</f>
        <v>0.412069782363591</v>
      </c>
      <c r="AY130" s="0" t="n">
        <f aca="false">STDEVP(AN130:AQ130)</f>
        <v>0.38220397912215</v>
      </c>
      <c r="AZ130" s="0" t="n">
        <f aca="false">STDEVP(AR130:AU130)</f>
        <v>0.38405728739343</v>
      </c>
      <c r="BA130" s="0" t="n">
        <f aca="false">AV130*((1-IFERROR(CORREL(AB130:AE130,AF130:AI130),0))+(1-IFERROR(CORREL(AB130:AE130,AJ130:AM130),0))+(1-IFERROR(CORREL(AB130:AE130,AN130:AQ130),0))+(1-IFERROR(CORREL(AB130:AE130,AR130:AU130),0)))</f>
        <v>1.23358316605043</v>
      </c>
      <c r="BB130" s="0" t="n">
        <f aca="false">AW130*((1-IFERROR(CORREL(AF130:AI130,AB130:AE130),0))+(1-IFERROR(CORREL(AF130:AI130,AJ130:AM130),0))+(1-IFERROR(CORREL(AF130:AI130,AN130:AQ130),0))+(1-IFERROR(CORREL(AF130:AI130,AR130:AU130),0)))</f>
        <v>2.52592657044244</v>
      </c>
      <c r="BC130" s="0" t="n">
        <f aca="false">AX130*((1-IFERROR(CORREL(AJ130:AM130,AB130:AE130),0))+(1-IFERROR(CORREL(AJ130:AM130,AF130:AI130),0))+(1-IFERROR(CORREL(AJ130:AM130,AN130:AQ130),0))+(1-IFERROR(CORREL(AJ130:AM130,AR130:AU130),0)))</f>
        <v>1.16150632123346</v>
      </c>
      <c r="BD130" s="0" t="n">
        <f aca="false">AY130*((1-IFERROR(CORREL(AN130:AQ130,AB130:AE130),0))+(1-IFERROR(CORREL(AN130:AQ130,AF130:AI130),0))+(1-IFERROR(CORREL(AN130:AQ130,AJ130:AM130),0))+(1-IFERROR(CORREL(AN130:AQ130,AR130:AU130),0)))</f>
        <v>0.930011734051768</v>
      </c>
      <c r="BE130" s="0" t="n">
        <f aca="false">AZ130*((1-IFERROR(CORREL(AR130:AU130,AB130:AE130),0))+(1-IFERROR(CORREL(AR130:AU130,AF130:AI130),0))+(1-IFERROR(CORREL(AR130:AU130,AJ130:AM130),0))+(1-IFERROR(CORREL(AR130:AU130,AN130:AQ130),0)))</f>
        <v>1.16257193261453</v>
      </c>
      <c r="BF130" s="0" t="n">
        <f aca="false">IF(SUM(BA130:BE130)&gt;0,BA130/SUM(BA130:BE130),1/5)</f>
        <v>0.175884455133666</v>
      </c>
      <c r="BG130" s="0" t="n">
        <f aca="false">IF(SUM(BA130:BE130)&gt;0,BB130/SUM(BA130:BE130),1/5)</f>
        <v>0.360146953020074</v>
      </c>
      <c r="BH130" s="0" t="n">
        <f aca="false">IF(SUM(BA130:BE130)&gt;0,BC130/SUM(BA130:BE130),1/5)</f>
        <v>0.165607728823453</v>
      </c>
      <c r="BI130" s="0" t="n">
        <f aca="false">IF(SUM(BA130:BE130)&gt;0,BD130/SUM(BA130:BE130),1/5)</f>
        <v>0.132601199184105</v>
      </c>
      <c r="BJ130" s="0" t="n">
        <f aca="false">IF(SUM(BA130:BE130)&gt;0,BE130/SUM(BA130:BE130),1/5)</f>
        <v>0.165759663838702</v>
      </c>
      <c r="BK130" s="0" t="n">
        <f aca="false">BF130*AB130+BG130*AF130+BH130*AJ130+BI130*AN130+BJ130*AR130</f>
        <v>0.366647965601651</v>
      </c>
      <c r="BL130" s="0" t="n">
        <f aca="false">BF130*AC130+BG130*AG130+BH130*AK130+BI130*AO130+BJ130*AS130</f>
        <v>0.584555514295416</v>
      </c>
      <c r="BM130" s="0" t="n">
        <f aca="false">BF130*AD130+BG130*AH130+BH130*AL130+BI130*AP130+BJ130*AT130</f>
        <v>0.708523782912727</v>
      </c>
      <c r="BN130" s="0" t="n">
        <f aca="false">BF130*AE130+BG130*AI130+BH130*AM130+BI130*AQ130+BJ130*AU130</f>
        <v>0.639853046979926</v>
      </c>
      <c r="BO130" s="0" t="n">
        <f aca="false">RANK(BK130,$BK130:$BN130)</f>
        <v>4</v>
      </c>
      <c r="BP130" s="0" t="n">
        <f aca="false">RANK(BL130,$BK130:$BN130)</f>
        <v>3</v>
      </c>
      <c r="BQ130" s="0" t="n">
        <f aca="false">RANK(BM130,$BK130:$BN130)</f>
        <v>1</v>
      </c>
      <c r="BR130" s="0" t="n">
        <f aca="false">RANK(BN130,$BK130:$BN130)</f>
        <v>2</v>
      </c>
    </row>
    <row r="131" customFormat="false" ht="15" hidden="false" customHeight="false" outlineLevel="0" collapsed="false">
      <c r="A131" s="0" t="n">
        <v>108</v>
      </c>
      <c r="B131" s="0" t="n">
        <f aca="false">RANDBETWEEN(1,$B$5)</f>
        <v>5</v>
      </c>
      <c r="C131" s="0" t="n">
        <f aca="false">RANDBETWEEN(1,$B$5)</f>
        <v>1</v>
      </c>
      <c r="D131" s="0" t="n">
        <f aca="false">RANDBETWEEN(1,$B$5)</f>
        <v>1</v>
      </c>
      <c r="E131" s="0" t="n">
        <f aca="false">RANDBETWEEN(1,$B$5)</f>
        <v>2</v>
      </c>
      <c r="F131" s="0" t="n">
        <f aca="false">RANDBETWEEN(1,$B$5)</f>
        <v>4</v>
      </c>
      <c r="G131" s="0" t="n">
        <f aca="false">RANDBETWEEN(1,$B$5)</f>
        <v>3</v>
      </c>
      <c r="H131" s="0" t="n">
        <f aca="true">NORMINV(RAND(),$B$8,$B$13)</f>
        <v>47.0890262425766</v>
      </c>
      <c r="I131" s="0" t="n">
        <f aca="true">NORMINV(RAND(),$C$8,$C$13)</f>
        <v>60.142425157558</v>
      </c>
      <c r="J131" s="0" t="n">
        <f aca="true">NORMINV(RAND(),$D$8,$D$13)</f>
        <v>15.3778773093474</v>
      </c>
      <c r="K131" s="0" t="n">
        <f aca="true">NORMINV(RAND(),$E$8,$E$13)</f>
        <v>3.26350975643391</v>
      </c>
      <c r="L131" s="0" t="n">
        <f aca="true">NORMINV(RAND(),$B$9,$B$14)</f>
        <v>36.9435400076856</v>
      </c>
      <c r="M131" s="0" t="n">
        <f aca="true">NORMINV(RAND(),$C$9,$C$14)</f>
        <v>51.8096804024384</v>
      </c>
      <c r="N131" s="0" t="n">
        <f aca="true">NORMINV(RAND(),$D$9,$D$14)</f>
        <v>46.3389172828544</v>
      </c>
      <c r="O131" s="0" t="n">
        <f aca="true">NORMINV(RAND(),$E$9,$E$14)</f>
        <v>25.8052638875615</v>
      </c>
      <c r="P131" s="0" t="n">
        <f aca="true">NORMINV(RAND(),$B$10,$B$15)</f>
        <v>21.631528193874</v>
      </c>
      <c r="Q131" s="0" t="n">
        <f aca="true">NORMINV(RAND(),$C$10,$C$15)</f>
        <v>30.4646278818742</v>
      </c>
      <c r="R131" s="0" t="n">
        <f aca="true">NORMINV(RAND(),$D$10,$D$15)</f>
        <v>10.7343494214473</v>
      </c>
      <c r="S131" s="0" t="n">
        <f aca="true">NORMINV(RAND(),$E$10,$E$15)</f>
        <v>3.91010917257326</v>
      </c>
      <c r="T131" s="0" t="n">
        <f aca="false">MEDIAN(INDEX(Avaliadores!$B$17:$B$22,$B131),INDEX(Avaliadores!$B$17:$B$22,$C131),INDEX(Avaliadores!$B$17:$B$22,$D131),INDEX(Avaliadores!$B$17:$B$22,$E131),INDEX(Avaliadores!$B$17:$B$22,$F131),INDEX(Avaliadores!$B$17:$B$22,$G131))</f>
        <v>2.66666666666667</v>
      </c>
      <c r="U131" s="0" t="n">
        <f aca="false">MEDIAN(INDEX(Avaliadores!$C$17:$C$22,$B131),INDEX(Avaliadores!$C$17:$C$22,$C131),INDEX(Avaliadores!$C$17:$C$22,$D131),INDEX(Avaliadores!$C$17:$C$22,$E131),INDEX(Avaliadores!$C$17:$C$22,$F131),INDEX(Avaliadores!$C$17:$C$22,$G131))</f>
        <v>4.91666666666667</v>
      </c>
      <c r="V131" s="0" t="n">
        <f aca="false">MEDIAN(INDEX(Avaliadores!$D$17:$D$22,$B131),INDEX(Avaliadores!$D$17:$D$22,$C131),INDEX(Avaliadores!$D$17:$D$22,$D131),INDEX(Avaliadores!$D$17:$D$22,$E131),INDEX(Avaliadores!$D$17:$D$22,$F131),INDEX(Avaliadores!$D$17:$D$22,$G131))</f>
        <v>5.91666666666667</v>
      </c>
      <c r="W131" s="0" t="n">
        <f aca="false">MEDIAN(INDEX(Avaliadores!$E$17:$E$22,$B131),INDEX(Avaliadores!$E$17:$E$22,$C131),INDEX(Avaliadores!$E$17:$E$22,$D131),INDEX(Avaliadores!$E$17:$E$22,$E131),INDEX(Avaliadores!$E$17:$E$22,$F131),INDEX(Avaliadores!$E$17:$E$22,$G131))</f>
        <v>6.79166666666667</v>
      </c>
      <c r="X131" s="0" t="n">
        <f aca="false">MEDIAN(INDEX(Avaliadores!$F$17:$F$22,$B131),INDEX(Avaliadores!$F$17:$F$22,$C131),INDEX(Avaliadores!$F$17:$F$22,$D131),INDEX(Avaliadores!$F$17:$F$22,$E131),INDEX(Avaliadores!$F$17:$F$22,$F131),INDEX(Avaliadores!$F$17:$F$22,$G131))</f>
        <v>2.29166666666667</v>
      </c>
      <c r="Y131" s="0" t="n">
        <f aca="false">MEDIAN(INDEX(Avaliadores!$G$17:$G$22,$B131),INDEX(Avaliadores!$G$17:$G$22,$C131),INDEX(Avaliadores!$G$17:$G$22,$D131),INDEX(Avaliadores!$G$17:$G$22,$E131),INDEX(Avaliadores!$G$17:$G$22,$F131),INDEX(Avaliadores!$G$17:$G$22,$G131))</f>
        <v>5.04166666666667</v>
      </c>
      <c r="Z131" s="0" t="n">
        <f aca="false">MEDIAN(INDEX(Avaliadores!$H$17:$H$22,$B131),INDEX(Avaliadores!$H$17:$H$22,$C131),INDEX(Avaliadores!$H$17:$H$22,$D131),INDEX(Avaliadores!$H$17:$H$22,$E131),INDEX(Avaliadores!$H$17:$H$22,$F131),INDEX(Avaliadores!$H$17:$H$22,$G131))</f>
        <v>3.91666666666667</v>
      </c>
      <c r="AA131" s="0" t="n">
        <f aca="false">MEDIAN(INDEX(Avaliadores!$I$17:$I$22,$B131),INDEX(Avaliadores!$I$17:$I$22,$C131),INDEX(Avaliadores!$I$17:$I$22,$D131),INDEX(Avaliadores!$I$17:$I$22,$E131),INDEX(Avaliadores!$I$17:$I$22,$F131),INDEX(Avaliadores!$I$17:$I$22,$G131))</f>
        <v>6.66666666666667</v>
      </c>
      <c r="AB131" s="0" t="n">
        <f aca="false">IF(MAX(H131:K131)=MIN(H131:K131),0,IF($B$17="custo",(MAX(H131:K131)-H131)/(MAX(H131:K131)-MIN(H131:K131)),(H131-MIN(H131:K131))/(MAX(H131:K131)-MIN(H131:K131))))</f>
        <v>0.229494511681976</v>
      </c>
      <c r="AC131" s="0" t="n">
        <f aca="false">IF(MAX(H131:K131)=MIN(H131:K131),0,IF($B$17="custo",(MAX(H131:K131)-I131)/(MAX(H131:K131)-MIN(H131:K131)),(I131-MIN(H131:K131))/(MAX(H131:K131)-MIN(H131:K131))))</f>
        <v>0</v>
      </c>
      <c r="AD131" s="0" t="n">
        <f aca="false">IF(MAX(H131:K131)=MIN(H131:K131),0,IF($B$17="custo",(MAX(H131:K131)-J131)/(MAX(H131:K131)-MIN(H131:K131)),(J131-MIN(H131:K131))/(MAX(H131:K131)-MIN(H131:K131))))</f>
        <v>0.787014793311723</v>
      </c>
      <c r="AE131" s="0" t="n">
        <f aca="false">IF(MAX(H131:K131)=MIN(H131:K131),0,IF($B$17="custo",(MAX(H131:K131)-K131)/(MAX(H131:K131)-MIN(H131:K131)),(K131-MIN(H131:K131))/(MAX(H131:K131)-MIN(H131:K131))))</f>
        <v>1</v>
      </c>
      <c r="AF131" s="0" t="n">
        <f aca="false">IF(MAX(L131:O131)=MIN(L131:O131),0,IF($C$17="custo",(MAX(L131:O131)-L131)/(MAX(L131:O131)-MIN(L131:O131)),(L131-MIN(L131:O131))/(MAX(L131:O131)-MIN(L131:O131))))</f>
        <v>0.428322477981845</v>
      </c>
      <c r="AG131" s="0" t="n">
        <f aca="false">IF(MAX(L131:O131)=MIN(L131:O131),0,IF($C$17="custo",(MAX(L131:O131)-M131)/(MAX(L131:O131)-MIN(L131:O131)),(M131-MIN(L131:O131))/(MAX(L131:O131)-MIN(L131:O131))))</f>
        <v>1</v>
      </c>
      <c r="AH131" s="0" t="n">
        <f aca="false">IF(MAX(L131:O131)=MIN(L131:O131),0,IF($C$17="custo",(MAX(L131:O131)-N131)/(MAX(L131:O131)-MIN(L131:O131)),(N131-MIN(L131:O131))/(MAX(L131:O131)-MIN(L131:O131))))</f>
        <v>0.78962176996149</v>
      </c>
      <c r="AI131" s="0" t="n">
        <f aca="false">IF(MAX(L131:O131)=MIN(L131:O131),0,IF($C$17="custo",(MAX(L131:O131)-O131)/(MAX(L131:O131)-MIN(L131:O131)),(O131-MIN(L131:O131))/(MAX(L131:O131)-MIN(L131:O131))))</f>
        <v>0</v>
      </c>
      <c r="AJ131" s="0" t="n">
        <f aca="false">IF(MAX(P131:S131)=MIN(P131:S131),0,IF($D$17="custo",(MAX(P131:S131)-P131)/(MAX(P131:S131)-MIN(P131:S131)),(P131-MIN(P131:S131))/(MAX(P131:S131)-MIN(P131:S131))))</f>
        <v>0.332640172646259</v>
      </c>
      <c r="AK131" s="0" t="n">
        <f aca="false">IF(MAX(P131:S131)=MIN(P131:S131),0,IF($D$17="custo",(MAX(P131:S131)-Q131)/(MAX(P131:S131)-MIN(P131:S131)),(Q131-MIN(P131:S131))/(MAX(P131:S131)-MIN(P131:S131))))</f>
        <v>0</v>
      </c>
      <c r="AL131" s="0" t="n">
        <f aca="false">IF(MAX(P131:S131)=MIN(P131:S131),0,IF($D$17="custo",(MAX(P131:S131)-R131)/(MAX(P131:S131)-MIN(P131:S131)),(R131-MIN(P131:S131))/(MAX(P131:S131)-MIN(P131:S131))))</f>
        <v>0.743010207656908</v>
      </c>
      <c r="AM131" s="0" t="n">
        <f aca="false">IF(MAX(P131:S131)=MIN(P131:S131),0,IF($D$17="custo",(MAX(P131:S131)-S131)/(MAX(P131:S131)-MIN(P131:S131)),(S131-MIN(P131:S131))/(MAX(P131:S131)-MIN(P131:S131))))</f>
        <v>1</v>
      </c>
      <c r="AN131" s="0" t="n">
        <f aca="false">IF(MAX(T131:W131)=MIN(T131:W131),0,IF($E$17="custo",(MAX(T131:W131)-T131)/(MAX(T131:W131)-MIN(T131:W131)),(T131-MIN(T131:W131))/(MAX(T131:W131)-MIN(T131:W131))))</f>
        <v>0</v>
      </c>
      <c r="AO131" s="0" t="n">
        <f aca="false">IF(MAX(T131:W131)=MIN(T131:W131),0,IF($E$17="custo",(MAX(T131:W131)-U131)/(MAX(T131:W131)-MIN(T131:W131)),(U131-MIN(T131:W131))/(MAX(T131:W131)-MIN(T131:W131))))</f>
        <v>0.545454545454545</v>
      </c>
      <c r="AP131" s="0" t="n">
        <f aca="false">IF(MAX(T131:W131)=MIN(T131:W131),0,IF($E$17="custo",(MAX(T131:W131)-V131)/(MAX(T131:W131)-MIN(T131:W131)),(V131-MIN(T131:W131))/(MAX(T131:W131)-MIN(T131:W131))))</f>
        <v>0.787878787878788</v>
      </c>
      <c r="AQ131" s="0" t="n">
        <f aca="false">IF(MAX(T131:W131)=MIN(T131:W131),0,IF($E$17="custo",(MAX(T131:W131)-W131)/(MAX(T131:W131)-MIN(T131:W131)),(W131-MIN(T131:W131))/(MAX(T131:W131)-MIN(T131:W131))))</f>
        <v>1</v>
      </c>
      <c r="AR131" s="0" t="n">
        <f aca="false">IF(MAX(X131:AA131)=MIN(X131:AA131),0,IF($F$17="custo",(MAX(X131:AA131)-X131)/(MAX(X131:AA131)-MIN(X131:AA131)),(X131-MIN(X131:AA131))/(MAX(X131:AA131)-MIN(X131:AA131))))</f>
        <v>0</v>
      </c>
      <c r="AS131" s="0" t="n">
        <f aca="false">IF(MAX(X131:AA131)=MIN(X131:AA131),0,IF($F$17="custo",(MAX(X131:AA131)-Y131)/(MAX(X131:AA131)-MIN(X131:AA131)),(Y131-MIN(X131:AA131))/(MAX(X131:AA131)-MIN(X131:AA131))))</f>
        <v>0.628571428571429</v>
      </c>
      <c r="AT131" s="0" t="n">
        <f aca="false">IF(MAX(X131:AA131)=MIN(X131:AA131),0,IF($F$17="custo",(MAX(X131:AA131)-Z131)/(MAX(X131:AA131)-MIN(X131:AA131)),(Z131-MIN(X131:AA131))/(MAX(X131:AA131)-MIN(X131:AA131))))</f>
        <v>0.371428571428571</v>
      </c>
      <c r="AU131" s="0" t="n">
        <f aca="false">IF(MAX(X131:AA131)=MIN(X131:AA131),0,IF($F$17="custo",(MAX(X131:AA131)-AA131)/(MAX(X131:AA131)-MIN(X131:AA131)),(AA131-MIN(X131:AA131))/(MAX(X131:AA131)-MIN(X131:AA131))))</f>
        <v>1</v>
      </c>
      <c r="AV131" s="0" t="n">
        <f aca="false">STDEVP(AB131:AE131)</f>
        <v>0.404809390794637</v>
      </c>
      <c r="AW131" s="0" t="n">
        <f aca="false">STDEVP(AF131:AI131)</f>
        <v>0.379849810120853</v>
      </c>
      <c r="AX131" s="0" t="n">
        <f aca="false">STDEVP(AJ131:AM131)</f>
        <v>0.382633155851438</v>
      </c>
      <c r="AY131" s="0" t="n">
        <f aca="false">STDEVP(AN131:AQ131)</f>
        <v>0.373216604144049</v>
      </c>
      <c r="AZ131" s="0" t="n">
        <f aca="false">STDEVP(AR131:AU131)</f>
        <v>0.365055209690875</v>
      </c>
      <c r="BA131" s="0" t="n">
        <f aca="false">AV131*((1-IFERROR(CORREL(AB131:AE131,AF131:AI131),0))+(1-IFERROR(CORREL(AB131:AE131,AJ131:AM131),0))+(1-IFERROR(CORREL(AB131:AE131,AN131:AQ131),0))+(1-IFERROR(CORREL(AB131:AE131,AR131:AU131),0)))</f>
        <v>0.98800730627726</v>
      </c>
      <c r="BB131" s="0" t="n">
        <f aca="false">AW131*((1-IFERROR(CORREL(AF131:AI131,AB131:AE131),0))+(1-IFERROR(CORREL(AF131:AI131,AJ131:AM131),0))+(1-IFERROR(CORREL(AF131:AI131,AN131:AQ131),0))+(1-IFERROR(CORREL(AF131:AI131,AR131:AU131),0)))</f>
        <v>2.25367452396275</v>
      </c>
      <c r="BC131" s="0" t="n">
        <f aca="false">AX131*((1-IFERROR(CORREL(AJ131:AM131,AB131:AE131),0))+(1-IFERROR(CORREL(AJ131:AM131,AF131:AI131),0))+(1-IFERROR(CORREL(AJ131:AM131,AN131:AQ131),0))+(1-IFERROR(CORREL(AJ131:AM131,AR131:AU131),0)))</f>
        <v>1.01445619523603</v>
      </c>
      <c r="BD131" s="0" t="n">
        <f aca="false">AY131*((1-IFERROR(CORREL(AN131:AQ131,AB131:AE131),0))+(1-IFERROR(CORREL(AN131:AQ131,AF131:AI131),0))+(1-IFERROR(CORREL(AN131:AQ131,AJ131:AM131),0))+(1-IFERROR(CORREL(AN131:AQ131,AR131:AU131),0)))</f>
        <v>0.736050519735206</v>
      </c>
      <c r="BE131" s="0" t="n">
        <f aca="false">AZ131*((1-IFERROR(CORREL(AR131:AU131,AB131:AE131),0))+(1-IFERROR(CORREL(AR131:AU131,AF131:AI131),0))+(1-IFERROR(CORREL(AR131:AU131,AJ131:AM131),0))+(1-IFERROR(CORREL(AR131:AU131,AN131:AQ131),0)))</f>
        <v>0.938291420391664</v>
      </c>
      <c r="BF131" s="0" t="n">
        <f aca="false">IF(SUM(BA131:BE131)&gt;0,BA131/SUM(BA131:BE131),1/5)</f>
        <v>0.166598203182163</v>
      </c>
      <c r="BG131" s="0" t="n">
        <f aca="false">IF(SUM(BA131:BE131)&gt;0,BB131/SUM(BA131:BE131),1/5)</f>
        <v>0.38001553618496</v>
      </c>
      <c r="BH131" s="0" t="n">
        <f aca="false">IF(SUM(BA131:BE131)&gt;0,BC131/SUM(BA131:BE131),1/5)</f>
        <v>0.171058025846125</v>
      </c>
      <c r="BI131" s="0" t="n">
        <f aca="false">IF(SUM(BA131:BE131)&gt;0,BD131/SUM(BA131:BE131),1/5)</f>
        <v>0.124113144973819</v>
      </c>
      <c r="BJ131" s="0" t="n">
        <f aca="false">IF(SUM(BA131:BE131)&gt;0,BE131/SUM(BA131:BE131),1/5)</f>
        <v>0.158215089812933</v>
      </c>
      <c r="BK131" s="0" t="n">
        <f aca="false">BF131*AB131+BG131*AF131+BH131*AJ131+BI131*AN131+BJ131*AR131</f>
        <v>0.25790334066671</v>
      </c>
      <c r="BL131" s="0" t="n">
        <f aca="false">BF131*AC131+BG131*AG131+BH131*AK131+BI131*AO131+BJ131*AS131</f>
        <v>0.547163100286861</v>
      </c>
      <c r="BM131" s="0" t="n">
        <f aca="false">BF131*AD131+BG131*AH131+BH131*AL131+BI131*AP131+BJ131*AT131</f>
        <v>0.714833369053515</v>
      </c>
      <c r="BN131" s="0" t="n">
        <f aca="false">BF131*AE131+BG131*AI131+BH131*AM131+BI131*AQ131+BJ131*AU131</f>
        <v>0.61998446381504</v>
      </c>
      <c r="BO131" s="0" t="n">
        <f aca="false">RANK(BK131,$BK131:$BN131)</f>
        <v>4</v>
      </c>
      <c r="BP131" s="0" t="n">
        <f aca="false">RANK(BL131,$BK131:$BN131)</f>
        <v>3</v>
      </c>
      <c r="BQ131" s="0" t="n">
        <f aca="false">RANK(BM131,$BK131:$BN131)</f>
        <v>1</v>
      </c>
      <c r="BR131" s="0" t="n">
        <f aca="false">RANK(BN131,$BK131:$BN131)</f>
        <v>2</v>
      </c>
    </row>
    <row r="132" customFormat="false" ht="15" hidden="false" customHeight="false" outlineLevel="0" collapsed="false">
      <c r="A132" s="0" t="n">
        <v>109</v>
      </c>
      <c r="B132" s="0" t="n">
        <f aca="false">RANDBETWEEN(1,$B$5)</f>
        <v>1</v>
      </c>
      <c r="C132" s="0" t="n">
        <f aca="false">RANDBETWEEN(1,$B$5)</f>
        <v>6</v>
      </c>
      <c r="D132" s="0" t="n">
        <f aca="false">RANDBETWEEN(1,$B$5)</f>
        <v>5</v>
      </c>
      <c r="E132" s="0" t="n">
        <f aca="false">RANDBETWEEN(1,$B$5)</f>
        <v>6</v>
      </c>
      <c r="F132" s="0" t="n">
        <f aca="false">RANDBETWEEN(1,$B$5)</f>
        <v>4</v>
      </c>
      <c r="G132" s="0" t="n">
        <f aca="false">RANDBETWEEN(1,$B$5)</f>
        <v>3</v>
      </c>
      <c r="H132" s="0" t="n">
        <f aca="true">NORMINV(RAND(),$B$8,$B$13)</f>
        <v>47.6632408180853</v>
      </c>
      <c r="I132" s="0" t="n">
        <f aca="true">NORMINV(RAND(),$C$8,$C$13)</f>
        <v>56.7036273293929</v>
      </c>
      <c r="J132" s="0" t="n">
        <f aca="true">NORMINV(RAND(),$D$8,$D$13)</f>
        <v>16.3344225829861</v>
      </c>
      <c r="K132" s="0" t="n">
        <f aca="true">NORMINV(RAND(),$E$8,$E$13)</f>
        <v>2.89536438810437</v>
      </c>
      <c r="L132" s="0" t="n">
        <f aca="true">NORMINV(RAND(),$B$9,$B$14)</f>
        <v>44.0980944221141</v>
      </c>
      <c r="M132" s="0" t="n">
        <f aca="true">NORMINV(RAND(),$C$9,$C$14)</f>
        <v>51.5870784488137</v>
      </c>
      <c r="N132" s="0" t="n">
        <f aca="true">NORMINV(RAND(),$D$9,$D$14)</f>
        <v>45.1228805349643</v>
      </c>
      <c r="O132" s="0" t="n">
        <f aca="true">NORMINV(RAND(),$E$9,$E$14)</f>
        <v>27.2045037422987</v>
      </c>
      <c r="P132" s="0" t="n">
        <f aca="true">NORMINV(RAND(),$B$10,$B$15)</f>
        <v>23.5507321438297</v>
      </c>
      <c r="Q132" s="0" t="n">
        <f aca="true">NORMINV(RAND(),$C$10,$C$15)</f>
        <v>28.8661207924291</v>
      </c>
      <c r="R132" s="0" t="n">
        <f aca="true">NORMINV(RAND(),$D$10,$D$15)</f>
        <v>9.50843130415078</v>
      </c>
      <c r="S132" s="0" t="n">
        <f aca="true">NORMINV(RAND(),$E$10,$E$15)</f>
        <v>3.71157176757729</v>
      </c>
      <c r="T132" s="0" t="n">
        <f aca="false">MEDIAN(INDEX(Avaliadores!$B$17:$B$22,$B132),INDEX(Avaliadores!$B$17:$B$22,$C132),INDEX(Avaliadores!$B$17:$B$22,$D132),INDEX(Avaliadores!$B$17:$B$22,$E132),INDEX(Avaliadores!$B$17:$B$22,$F132),INDEX(Avaliadores!$B$17:$B$22,$G132))</f>
        <v>2.29166666666667</v>
      </c>
      <c r="U132" s="0" t="n">
        <f aca="false">MEDIAN(INDEX(Avaliadores!$C$17:$C$22,$B132),INDEX(Avaliadores!$C$17:$C$22,$C132),INDEX(Avaliadores!$C$17:$C$22,$D132),INDEX(Avaliadores!$C$17:$C$22,$E132),INDEX(Avaliadores!$C$17:$C$22,$F132),INDEX(Avaliadores!$C$17:$C$22,$G132))</f>
        <v>5.54166666666667</v>
      </c>
      <c r="V132" s="0" t="n">
        <f aca="false">MEDIAN(INDEX(Avaliadores!$D$17:$D$22,$B132),INDEX(Avaliadores!$D$17:$D$22,$C132),INDEX(Avaliadores!$D$17:$D$22,$D132),INDEX(Avaliadores!$D$17:$D$22,$E132),INDEX(Avaliadores!$D$17:$D$22,$F132),INDEX(Avaliadores!$D$17:$D$22,$G132))</f>
        <v>5.54166666666667</v>
      </c>
      <c r="W132" s="0" t="n">
        <f aca="false">MEDIAN(INDEX(Avaliadores!$E$17:$E$22,$B132),INDEX(Avaliadores!$E$17:$E$22,$C132),INDEX(Avaliadores!$E$17:$E$22,$D132),INDEX(Avaliadores!$E$17:$E$22,$E132),INDEX(Avaliadores!$E$17:$E$22,$F132),INDEX(Avaliadores!$E$17:$E$22,$G132))</f>
        <v>6.29166666666667</v>
      </c>
      <c r="X132" s="0" t="n">
        <f aca="false">MEDIAN(INDEX(Avaliadores!$F$17:$F$22,$B132),INDEX(Avaliadores!$F$17:$F$22,$C132),INDEX(Avaliadores!$F$17:$F$22,$D132),INDEX(Avaliadores!$F$17:$F$22,$E132),INDEX(Avaliadores!$F$17:$F$22,$F132),INDEX(Avaliadores!$F$17:$F$22,$G132))</f>
        <v>2.91666666666667</v>
      </c>
      <c r="Y132" s="0" t="n">
        <f aca="false">MEDIAN(INDEX(Avaliadores!$G$17:$G$22,$B132),INDEX(Avaliadores!$G$17:$G$22,$C132),INDEX(Avaliadores!$G$17:$G$22,$D132),INDEX(Avaliadores!$G$17:$G$22,$E132),INDEX(Avaliadores!$G$17:$G$22,$F132),INDEX(Avaliadores!$G$17:$G$22,$G132))</f>
        <v>5.04166666666667</v>
      </c>
      <c r="Z132" s="0" t="n">
        <f aca="false">MEDIAN(INDEX(Avaliadores!$H$17:$H$22,$B132),INDEX(Avaliadores!$H$17:$H$22,$C132),INDEX(Avaliadores!$H$17:$H$22,$D132),INDEX(Avaliadores!$H$17:$H$22,$E132),INDEX(Avaliadores!$H$17:$H$22,$F132),INDEX(Avaliadores!$H$17:$H$22,$G132))</f>
        <v>3.91666666666667</v>
      </c>
      <c r="AA132" s="0" t="n">
        <f aca="false">MEDIAN(INDEX(Avaliadores!$I$17:$I$22,$B132),INDEX(Avaliadores!$I$17:$I$22,$C132),INDEX(Avaliadores!$I$17:$I$22,$D132),INDEX(Avaliadores!$I$17:$I$22,$E132),INDEX(Avaliadores!$I$17:$I$22,$F132),INDEX(Avaliadores!$I$17:$I$22,$G132))</f>
        <v>6.91666666666667</v>
      </c>
      <c r="AB132" s="0" t="n">
        <f aca="false">IF(MAX(H132:K132)=MIN(H132:K132),0,IF($B$17="custo",(MAX(H132:K132)-H132)/(MAX(H132:K132)-MIN(H132:K132)),(H132-MIN(H132:K132))/(MAX(H132:K132)-MIN(H132:K132))))</f>
        <v>0.168011119800909</v>
      </c>
      <c r="AC132" s="0" t="n">
        <f aca="false">IF(MAX(H132:K132)=MIN(H132:K132),0,IF($B$17="custo",(MAX(H132:K132)-I132)/(MAX(H132:K132)-MIN(H132:K132)),(I132-MIN(H132:K132))/(MAX(H132:K132)-MIN(H132:K132))))</f>
        <v>0</v>
      </c>
      <c r="AD132" s="0" t="n">
        <f aca="false">IF(MAX(H132:K132)=MIN(H132:K132),0,IF($B$17="custo",(MAX(H132:K132)-J132)/(MAX(H132:K132)-MIN(H132:K132)),(J132-MIN(H132:K132))/(MAX(H132:K132)-MIN(H132:K132))))</f>
        <v>0.750241738716869</v>
      </c>
      <c r="AE132" s="0" t="n">
        <f aca="false">IF(MAX(H132:K132)=MIN(H132:K132),0,IF($B$17="custo",(MAX(H132:K132)-K132)/(MAX(H132:K132)-MIN(H132:K132)),(K132-MIN(H132:K132))/(MAX(H132:K132)-MIN(H132:K132))))</f>
        <v>1</v>
      </c>
      <c r="AF132" s="0" t="n">
        <f aca="false">IF(MAX(L132:O132)=MIN(L132:O132),0,IF($C$17="custo",(MAX(L132:O132)-L132)/(MAX(L132:O132)-MIN(L132:O132)),(L132-MIN(L132:O132))/(MAX(L132:O132)-MIN(L132:O132))))</f>
        <v>0.692855077167113</v>
      </c>
      <c r="AG132" s="0" t="n">
        <f aca="false">IF(MAX(L132:O132)=MIN(L132:O132),0,IF($C$17="custo",(MAX(L132:O132)-M132)/(MAX(L132:O132)-MIN(L132:O132)),(M132-MIN(L132:O132))/(MAX(L132:O132)-MIN(L132:O132))))</f>
        <v>1</v>
      </c>
      <c r="AH132" s="0" t="n">
        <f aca="false">IF(MAX(L132:O132)=MIN(L132:O132),0,IF($C$17="custo",(MAX(L132:O132)-N132)/(MAX(L132:O132)-MIN(L132:O132)),(N132-MIN(L132:O132))/(MAX(L132:O132)-MIN(L132:O132))))</f>
        <v>0.734884523408343</v>
      </c>
      <c r="AI132" s="0" t="n">
        <f aca="false">IF(MAX(L132:O132)=MIN(L132:O132),0,IF($C$17="custo",(MAX(L132:O132)-O132)/(MAX(L132:O132)-MIN(L132:O132)),(O132-MIN(L132:O132))/(MAX(L132:O132)-MIN(L132:O132))))</f>
        <v>0</v>
      </c>
      <c r="AJ132" s="0" t="n">
        <f aca="false">IF(MAX(P132:S132)=MIN(P132:S132),0,IF($D$17="custo",(MAX(P132:S132)-P132)/(MAX(P132:S132)-MIN(P132:S132)),(P132-MIN(P132:S132))/(MAX(P132:S132)-MIN(P132:S132))))</f>
        <v>0.211309240461752</v>
      </c>
      <c r="AK132" s="0" t="n">
        <f aca="false">IF(MAX(P132:S132)=MIN(P132:S132),0,IF($D$17="custo",(MAX(P132:S132)-Q132)/(MAX(P132:S132)-MIN(P132:S132)),(Q132-MIN(P132:S132))/(MAX(P132:S132)-MIN(P132:S132))))</f>
        <v>0</v>
      </c>
      <c r="AL132" s="0" t="n">
        <f aca="false">IF(MAX(P132:S132)=MIN(P132:S132),0,IF($D$17="custo",(MAX(P132:S132)-R132)/(MAX(P132:S132)-MIN(P132:S132)),(R132-MIN(P132:S132))/(MAX(P132:S132)-MIN(P132:S132))))</f>
        <v>0.769550249903252</v>
      </c>
      <c r="AM132" s="0" t="n">
        <f aca="false">IF(MAX(P132:S132)=MIN(P132:S132),0,IF($D$17="custo",(MAX(P132:S132)-S132)/(MAX(P132:S132)-MIN(P132:S132)),(S132-MIN(P132:S132))/(MAX(P132:S132)-MIN(P132:S132))))</f>
        <v>1</v>
      </c>
      <c r="AN132" s="0" t="n">
        <f aca="false">IF(MAX(T132:W132)=MIN(T132:W132),0,IF($E$17="custo",(MAX(T132:W132)-T132)/(MAX(T132:W132)-MIN(T132:W132)),(T132-MIN(T132:W132))/(MAX(T132:W132)-MIN(T132:W132))))</f>
        <v>0</v>
      </c>
      <c r="AO132" s="0" t="n">
        <f aca="false">IF(MAX(T132:W132)=MIN(T132:W132),0,IF($E$17="custo",(MAX(T132:W132)-U132)/(MAX(T132:W132)-MIN(T132:W132)),(U132-MIN(T132:W132))/(MAX(T132:W132)-MIN(T132:W132))))</f>
        <v>0.8125</v>
      </c>
      <c r="AP132" s="0" t="n">
        <f aca="false">IF(MAX(T132:W132)=MIN(T132:W132),0,IF($E$17="custo",(MAX(T132:W132)-V132)/(MAX(T132:W132)-MIN(T132:W132)),(V132-MIN(T132:W132))/(MAX(T132:W132)-MIN(T132:W132))))</f>
        <v>0.8125</v>
      </c>
      <c r="AQ132" s="0" t="n">
        <f aca="false">IF(MAX(T132:W132)=MIN(T132:W132),0,IF($E$17="custo",(MAX(T132:W132)-W132)/(MAX(T132:W132)-MIN(T132:W132)),(W132-MIN(T132:W132))/(MAX(T132:W132)-MIN(T132:W132))))</f>
        <v>1</v>
      </c>
      <c r="AR132" s="0" t="n">
        <f aca="false">IF(MAX(X132:AA132)=MIN(X132:AA132),0,IF($F$17="custo",(MAX(X132:AA132)-X132)/(MAX(X132:AA132)-MIN(X132:AA132)),(X132-MIN(X132:AA132))/(MAX(X132:AA132)-MIN(X132:AA132))))</f>
        <v>0</v>
      </c>
      <c r="AS132" s="0" t="n">
        <f aca="false">IF(MAX(X132:AA132)=MIN(X132:AA132),0,IF($F$17="custo",(MAX(X132:AA132)-Y132)/(MAX(X132:AA132)-MIN(X132:AA132)),(Y132-MIN(X132:AA132))/(MAX(X132:AA132)-MIN(X132:AA132))))</f>
        <v>0.53125</v>
      </c>
      <c r="AT132" s="0" t="n">
        <f aca="false">IF(MAX(X132:AA132)=MIN(X132:AA132),0,IF($F$17="custo",(MAX(X132:AA132)-Z132)/(MAX(X132:AA132)-MIN(X132:AA132)),(Z132-MIN(X132:AA132))/(MAX(X132:AA132)-MIN(X132:AA132))))</f>
        <v>0.25</v>
      </c>
      <c r="AU132" s="0" t="n">
        <f aca="false">IF(MAX(X132:AA132)=MIN(X132:AA132),0,IF($F$17="custo",(MAX(X132:AA132)-AA132)/(MAX(X132:AA132)-MIN(X132:AA132)),(AA132-MIN(X132:AA132))/(MAX(X132:AA132)-MIN(X132:AA132))))</f>
        <v>1</v>
      </c>
      <c r="AV132" s="0" t="n">
        <f aca="false">STDEVP(AB132:AE132)</f>
        <v>0.409623881013656</v>
      </c>
      <c r="AW132" s="0" t="n">
        <f aca="false">STDEVP(AF132:AI132)</f>
        <v>0.369669963836253</v>
      </c>
      <c r="AX132" s="0" t="n">
        <f aca="false">STDEVP(AJ132:AM132)</f>
        <v>0.404940767918101</v>
      </c>
      <c r="AY132" s="0" t="n">
        <f aca="false">STDEVP(AN132:AQ132)</f>
        <v>0.386541152401656</v>
      </c>
      <c r="AZ132" s="0" t="n">
        <f aca="false">STDEVP(AR132:AU132)</f>
        <v>0.37131983244738</v>
      </c>
      <c r="BA132" s="0" t="n">
        <f aca="false">AV132*((1-IFERROR(CORREL(AB132:AE132,AF132:AI132),0))+(1-IFERROR(CORREL(AB132:AE132,AJ132:AM132),0))+(1-IFERROR(CORREL(AB132:AE132,AN132:AQ132),0))+(1-IFERROR(CORREL(AB132:AE132,AR132:AU132),0)))</f>
        <v>1.11375347710047</v>
      </c>
      <c r="BB132" s="0" t="n">
        <f aca="false">AW132*((1-IFERROR(CORREL(AF132:AI132,AB132:AE132),0))+(1-IFERROR(CORREL(AF132:AI132,AJ132:AM132),0))+(1-IFERROR(CORREL(AF132:AI132,AN132:AQ132),0))+(1-IFERROR(CORREL(AF132:AI132,AR132:AU132),0)))</f>
        <v>2.44967282387032</v>
      </c>
      <c r="BC132" s="0" t="n">
        <f aca="false">AX132*((1-IFERROR(CORREL(AJ132:AM132,AB132:AE132),0))+(1-IFERROR(CORREL(AJ132:AM132,AF132:AI132),0))+(1-IFERROR(CORREL(AJ132:AM132,AN132:AQ132),0))+(1-IFERROR(CORREL(AJ132:AM132,AR132:AU132),0)))</f>
        <v>1.12745999729348</v>
      </c>
      <c r="BD132" s="0" t="n">
        <f aca="false">AY132*((1-IFERROR(CORREL(AN132:AQ132,AB132:AE132),0))+(1-IFERROR(CORREL(AN132:AQ132,AF132:AI132),0))+(1-IFERROR(CORREL(AN132:AQ132,AJ132:AM132),0))+(1-IFERROR(CORREL(AN132:AQ132,AR132:AU132),0)))</f>
        <v>0.94181845267894</v>
      </c>
      <c r="BE132" s="0" t="n">
        <f aca="false">AZ132*((1-IFERROR(CORREL(AR132:AU132,AB132:AE132),0))+(1-IFERROR(CORREL(AR132:AU132,AF132:AI132),0))+(1-IFERROR(CORREL(AR132:AU132,AJ132:AM132),0))+(1-IFERROR(CORREL(AR132:AU132,AN132:AQ132),0)))</f>
        <v>1.03660731212885</v>
      </c>
      <c r="BF132" s="0" t="n">
        <f aca="false">IF(SUM(BA132:BE132)&gt;0,BA132/SUM(BA132:BE132),1/5)</f>
        <v>0.166996755672495</v>
      </c>
      <c r="BG132" s="0" t="n">
        <f aca="false">IF(SUM(BA132:BE132)&gt;0,BB132/SUM(BA132:BE132),1/5)</f>
        <v>0.367305173412734</v>
      </c>
      <c r="BH132" s="0" t="n">
        <f aca="false">IF(SUM(BA132:BE132)&gt;0,BC132/SUM(BA132:BE132),1/5)</f>
        <v>0.169051918193515</v>
      </c>
      <c r="BI132" s="0" t="n">
        <f aca="false">IF(SUM(BA132:BE132)&gt;0,BD132/SUM(BA132:BE132),1/5)</f>
        <v>0.141216731766652</v>
      </c>
      <c r="BJ132" s="0" t="n">
        <f aca="false">IF(SUM(BA132:BE132)&gt;0,BE132/SUM(BA132:BE132),1/5)</f>
        <v>0.155429420954605</v>
      </c>
      <c r="BK132" s="0" t="n">
        <f aca="false">BF132*AB132+BG132*AF132+BH132*AJ132+BI132*AN132+BJ132*AR132</f>
        <v>0.318268798624488</v>
      </c>
      <c r="BL132" s="0" t="n">
        <f aca="false">BF132*AC132+BG132*AG132+BH132*AK132+BI132*AO132+BJ132*AS132</f>
        <v>0.564615647855272</v>
      </c>
      <c r="BM132" s="0" t="n">
        <f aca="false">BF132*AD132+BG132*AH132+BH132*AL132+BI132*AP132+BJ132*AT132</f>
        <v>0.678904719336144</v>
      </c>
      <c r="BN132" s="0" t="n">
        <f aca="false">BF132*AE132+BG132*AI132+BH132*AM132+BI132*AQ132+BJ132*AU132</f>
        <v>0.632694826587266</v>
      </c>
      <c r="BO132" s="0" t="n">
        <f aca="false">RANK(BK132,$BK132:$BN132)</f>
        <v>4</v>
      </c>
      <c r="BP132" s="0" t="n">
        <f aca="false">RANK(BL132,$BK132:$BN132)</f>
        <v>3</v>
      </c>
      <c r="BQ132" s="0" t="n">
        <f aca="false">RANK(BM132,$BK132:$BN132)</f>
        <v>1</v>
      </c>
      <c r="BR132" s="0" t="n">
        <f aca="false">RANK(BN132,$BK132:$BN132)</f>
        <v>2</v>
      </c>
    </row>
    <row r="133" customFormat="false" ht="15" hidden="false" customHeight="false" outlineLevel="0" collapsed="false">
      <c r="A133" s="0" t="n">
        <v>110</v>
      </c>
      <c r="B133" s="0" t="n">
        <f aca="false">RANDBETWEEN(1,$B$5)</f>
        <v>5</v>
      </c>
      <c r="C133" s="0" t="n">
        <f aca="false">RANDBETWEEN(1,$B$5)</f>
        <v>5</v>
      </c>
      <c r="D133" s="0" t="n">
        <f aca="false">RANDBETWEEN(1,$B$5)</f>
        <v>6</v>
      </c>
      <c r="E133" s="0" t="n">
        <f aca="false">RANDBETWEEN(1,$B$5)</f>
        <v>4</v>
      </c>
      <c r="F133" s="0" t="n">
        <f aca="false">RANDBETWEEN(1,$B$5)</f>
        <v>1</v>
      </c>
      <c r="G133" s="0" t="n">
        <f aca="false">RANDBETWEEN(1,$B$5)</f>
        <v>6</v>
      </c>
      <c r="H133" s="0" t="n">
        <f aca="true">NORMINV(RAND(),$B$8,$B$13)</f>
        <v>44.4012707526531</v>
      </c>
      <c r="I133" s="0" t="n">
        <f aca="true">NORMINV(RAND(),$C$8,$C$13)</f>
        <v>62.5069558556487</v>
      </c>
      <c r="J133" s="0" t="n">
        <f aca="true">NORMINV(RAND(),$D$8,$D$13)</f>
        <v>14.21357245221</v>
      </c>
      <c r="K133" s="0" t="n">
        <f aca="true">NORMINV(RAND(),$E$8,$E$13)</f>
        <v>3.53766422479391</v>
      </c>
      <c r="L133" s="0" t="n">
        <f aca="true">NORMINV(RAND(),$B$9,$B$14)</f>
        <v>44.8213331455906</v>
      </c>
      <c r="M133" s="0" t="n">
        <f aca="true">NORMINV(RAND(),$C$9,$C$14)</f>
        <v>58.4611382899961</v>
      </c>
      <c r="N133" s="0" t="n">
        <f aca="true">NORMINV(RAND(),$D$9,$D$14)</f>
        <v>41.6981090346271</v>
      </c>
      <c r="O133" s="0" t="n">
        <f aca="true">NORMINV(RAND(),$E$9,$E$14)</f>
        <v>18.5760805119467</v>
      </c>
      <c r="P133" s="0" t="n">
        <f aca="true">NORMINV(RAND(),$B$10,$B$15)</f>
        <v>24.4182872430831</v>
      </c>
      <c r="Q133" s="0" t="n">
        <f aca="true">NORMINV(RAND(),$C$10,$C$15)</f>
        <v>28.9009415535545</v>
      </c>
      <c r="R133" s="0" t="n">
        <f aca="true">NORMINV(RAND(),$D$10,$D$15)</f>
        <v>9.96343730929776</v>
      </c>
      <c r="S133" s="0" t="n">
        <f aca="true">NORMINV(RAND(),$E$10,$E$15)</f>
        <v>3.92794944915612</v>
      </c>
      <c r="T133" s="0" t="n">
        <f aca="false">MEDIAN(INDEX(Avaliadores!$B$17:$B$22,$B133),INDEX(Avaliadores!$B$17:$B$22,$C133),INDEX(Avaliadores!$B$17:$B$22,$D133),INDEX(Avaliadores!$B$17:$B$22,$E133),INDEX(Avaliadores!$B$17:$B$22,$F133),INDEX(Avaliadores!$B$17:$B$22,$G133))</f>
        <v>2.29166666666667</v>
      </c>
      <c r="U133" s="0" t="n">
        <f aca="false">MEDIAN(INDEX(Avaliadores!$C$17:$C$22,$B133),INDEX(Avaliadores!$C$17:$C$22,$C133),INDEX(Avaliadores!$C$17:$C$22,$D133),INDEX(Avaliadores!$C$17:$C$22,$E133),INDEX(Avaliadores!$C$17:$C$22,$F133),INDEX(Avaliadores!$C$17:$C$22,$G133))</f>
        <v>5.54166666666667</v>
      </c>
      <c r="V133" s="0" t="n">
        <f aca="false">MEDIAN(INDEX(Avaliadores!$D$17:$D$22,$B133),INDEX(Avaliadores!$D$17:$D$22,$C133),INDEX(Avaliadores!$D$17:$D$22,$D133),INDEX(Avaliadores!$D$17:$D$22,$E133),INDEX(Avaliadores!$D$17:$D$22,$F133),INDEX(Avaliadores!$D$17:$D$22,$G133))</f>
        <v>5.54166666666667</v>
      </c>
      <c r="W133" s="0" t="n">
        <f aca="false">MEDIAN(INDEX(Avaliadores!$E$17:$E$22,$B133),INDEX(Avaliadores!$E$17:$E$22,$C133),INDEX(Avaliadores!$E$17:$E$22,$D133),INDEX(Avaliadores!$E$17:$E$22,$E133),INDEX(Avaliadores!$E$17:$E$22,$F133),INDEX(Avaliadores!$E$17:$E$22,$G133))</f>
        <v>6.79166666666667</v>
      </c>
      <c r="X133" s="0" t="n">
        <f aca="false">MEDIAN(INDEX(Avaliadores!$F$17:$F$22,$B133),INDEX(Avaliadores!$F$17:$F$22,$C133),INDEX(Avaliadores!$F$17:$F$22,$D133),INDEX(Avaliadores!$F$17:$F$22,$E133),INDEX(Avaliadores!$F$17:$F$22,$F133),INDEX(Avaliadores!$F$17:$F$22,$G133))</f>
        <v>2.79166666666667</v>
      </c>
      <c r="Y133" s="0" t="n">
        <f aca="false">MEDIAN(INDEX(Avaliadores!$G$17:$G$22,$B133),INDEX(Avaliadores!$G$17:$G$22,$C133),INDEX(Avaliadores!$G$17:$G$22,$D133),INDEX(Avaliadores!$G$17:$G$22,$E133),INDEX(Avaliadores!$G$17:$G$22,$F133),INDEX(Avaliadores!$G$17:$G$22,$G133))</f>
        <v>4.79166666666667</v>
      </c>
      <c r="Z133" s="0" t="n">
        <f aca="false">MEDIAN(INDEX(Avaliadores!$H$17:$H$22,$B133),INDEX(Avaliadores!$H$17:$H$22,$C133),INDEX(Avaliadores!$H$17:$H$22,$D133),INDEX(Avaliadores!$H$17:$H$22,$E133),INDEX(Avaliadores!$H$17:$H$22,$F133),INDEX(Avaliadores!$H$17:$H$22,$G133))</f>
        <v>3.79166666666667</v>
      </c>
      <c r="AA133" s="0" t="n">
        <f aca="false">MEDIAN(INDEX(Avaliadores!$I$17:$I$22,$B133),INDEX(Avaliadores!$I$17:$I$22,$C133),INDEX(Avaliadores!$I$17:$I$22,$D133),INDEX(Avaliadores!$I$17:$I$22,$E133),INDEX(Avaliadores!$I$17:$I$22,$F133),INDEX(Avaliadores!$I$17:$I$22,$G133))</f>
        <v>6.79166666666667</v>
      </c>
      <c r="AB133" s="0" t="n">
        <f aca="false">IF(MAX(H133:K133)=MIN(H133:K133),0,IF($B$17="custo",(MAX(H133:K133)-H133)/(MAX(H133:K133)-MIN(H133:K133)),(H133-MIN(H133:K133))/(MAX(H133:K133)-MIN(H133:K133))))</f>
        <v>0.307035824956766</v>
      </c>
      <c r="AC133" s="0" t="n">
        <f aca="false">IF(MAX(H133:K133)=MIN(H133:K133),0,IF($B$17="custo",(MAX(H133:K133)-I133)/(MAX(H133:K133)-MIN(H133:K133)),(I133-MIN(H133:K133))/(MAX(H133:K133)-MIN(H133:K133))))</f>
        <v>0</v>
      </c>
      <c r="AD133" s="0" t="n">
        <f aca="false">IF(MAX(H133:K133)=MIN(H133:K133),0,IF($B$17="custo",(MAX(H133:K133)-J133)/(MAX(H133:K133)-MIN(H133:K133)),(J133-MIN(H133:K133))/(MAX(H133:K133)-MIN(H133:K133))))</f>
        <v>0.818958174124818</v>
      </c>
      <c r="AE133" s="0" t="n">
        <f aca="false">IF(MAX(H133:K133)=MIN(H133:K133),0,IF($B$17="custo",(MAX(H133:K133)-K133)/(MAX(H133:K133)-MIN(H133:K133)),(K133-MIN(H133:K133))/(MAX(H133:K133)-MIN(H133:K133))))</f>
        <v>1</v>
      </c>
      <c r="AF133" s="0" t="n">
        <f aca="false">IF(MAX(L133:O133)=MIN(L133:O133),0,IF($C$17="custo",(MAX(L133:O133)-L133)/(MAX(L133:O133)-MIN(L133:O133)),(L133-MIN(L133:O133))/(MAX(L133:O133)-MIN(L133:O133))))</f>
        <v>0.658022179125134</v>
      </c>
      <c r="AG133" s="0" t="n">
        <f aca="false">IF(MAX(L133:O133)=MIN(L133:O133),0,IF($C$17="custo",(MAX(L133:O133)-M133)/(MAX(L133:O133)-MIN(L133:O133)),(M133-MIN(L133:O133))/(MAX(L133:O133)-MIN(L133:O133))))</f>
        <v>1</v>
      </c>
      <c r="AH133" s="0" t="n">
        <f aca="false">IF(MAX(L133:O133)=MIN(L133:O133),0,IF($C$17="custo",(MAX(L133:O133)-N133)/(MAX(L133:O133)-MIN(L133:O133)),(N133-MIN(L133:O133))/(MAX(L133:O133)-MIN(L133:O133))))</f>
        <v>0.579716560807028</v>
      </c>
      <c r="AI133" s="0" t="n">
        <f aca="false">IF(MAX(L133:O133)=MIN(L133:O133),0,IF($C$17="custo",(MAX(L133:O133)-O133)/(MAX(L133:O133)-MIN(L133:O133)),(O133-MIN(L133:O133))/(MAX(L133:O133)-MIN(L133:O133))))</f>
        <v>0</v>
      </c>
      <c r="AJ133" s="0" t="n">
        <f aca="false">IF(MAX(P133:S133)=MIN(P133:S133),0,IF($D$17="custo",(MAX(P133:S133)-P133)/(MAX(P133:S133)-MIN(P133:S133)),(P133-MIN(P133:S133))/(MAX(P133:S133)-MIN(P133:S133))))</f>
        <v>0.179500089205643</v>
      </c>
      <c r="AK133" s="0" t="n">
        <f aca="false">IF(MAX(P133:S133)=MIN(P133:S133),0,IF($D$17="custo",(MAX(P133:S133)-Q133)/(MAX(P133:S133)-MIN(P133:S133)),(Q133-MIN(P133:S133))/(MAX(P133:S133)-MIN(P133:S133))))</f>
        <v>0</v>
      </c>
      <c r="AL133" s="0" t="n">
        <f aca="false">IF(MAX(P133:S133)=MIN(P133:S133),0,IF($D$17="custo",(MAX(P133:S133)-R133)/(MAX(P133:S133)-MIN(P133:S133)),(R133-MIN(P133:S133))/(MAX(P133:S133)-MIN(P133:S133))))</f>
        <v>0.758319394211531</v>
      </c>
      <c r="AM133" s="0" t="n">
        <f aca="false">IF(MAX(P133:S133)=MIN(P133:S133),0,IF($D$17="custo",(MAX(P133:S133)-S133)/(MAX(P133:S133)-MIN(P133:S133)),(S133-MIN(P133:S133))/(MAX(P133:S133)-MIN(P133:S133))))</f>
        <v>1</v>
      </c>
      <c r="AN133" s="0" t="n">
        <f aca="false">IF(MAX(T133:W133)=MIN(T133:W133),0,IF($E$17="custo",(MAX(T133:W133)-T133)/(MAX(T133:W133)-MIN(T133:W133)),(T133-MIN(T133:W133))/(MAX(T133:W133)-MIN(T133:W133))))</f>
        <v>0</v>
      </c>
      <c r="AO133" s="0" t="n">
        <f aca="false">IF(MAX(T133:W133)=MIN(T133:W133),0,IF($E$17="custo",(MAX(T133:W133)-U133)/(MAX(T133:W133)-MIN(T133:W133)),(U133-MIN(T133:W133))/(MAX(T133:W133)-MIN(T133:W133))))</f>
        <v>0.722222222222222</v>
      </c>
      <c r="AP133" s="0" t="n">
        <f aca="false">IF(MAX(T133:W133)=MIN(T133:W133),0,IF($E$17="custo",(MAX(T133:W133)-V133)/(MAX(T133:W133)-MIN(T133:W133)),(V133-MIN(T133:W133))/(MAX(T133:W133)-MIN(T133:W133))))</f>
        <v>0.722222222222222</v>
      </c>
      <c r="AQ133" s="0" t="n">
        <f aca="false">IF(MAX(T133:W133)=MIN(T133:W133),0,IF($E$17="custo",(MAX(T133:W133)-W133)/(MAX(T133:W133)-MIN(T133:W133)),(W133-MIN(T133:W133))/(MAX(T133:W133)-MIN(T133:W133))))</f>
        <v>1</v>
      </c>
      <c r="AR133" s="0" t="n">
        <f aca="false">IF(MAX(X133:AA133)=MIN(X133:AA133),0,IF($F$17="custo",(MAX(X133:AA133)-X133)/(MAX(X133:AA133)-MIN(X133:AA133)),(X133-MIN(X133:AA133))/(MAX(X133:AA133)-MIN(X133:AA133))))</f>
        <v>0</v>
      </c>
      <c r="AS133" s="0" t="n">
        <f aca="false">IF(MAX(X133:AA133)=MIN(X133:AA133),0,IF($F$17="custo",(MAX(X133:AA133)-Y133)/(MAX(X133:AA133)-MIN(X133:AA133)),(Y133-MIN(X133:AA133))/(MAX(X133:AA133)-MIN(X133:AA133))))</f>
        <v>0.5</v>
      </c>
      <c r="AT133" s="0" t="n">
        <f aca="false">IF(MAX(X133:AA133)=MIN(X133:AA133),0,IF($F$17="custo",(MAX(X133:AA133)-Z133)/(MAX(X133:AA133)-MIN(X133:AA133)),(Z133-MIN(X133:AA133))/(MAX(X133:AA133)-MIN(X133:AA133))))</f>
        <v>0.25</v>
      </c>
      <c r="AU133" s="0" t="n">
        <f aca="false">IF(MAX(X133:AA133)=MIN(X133:AA133),0,IF($F$17="custo",(MAX(X133:AA133)-AA133)/(MAX(X133:AA133)-MIN(X133:AA133)),(AA133-MIN(X133:AA133))/(MAX(X133:AA133)-MIN(X133:AA133))))</f>
        <v>1</v>
      </c>
      <c r="AV133" s="0" t="n">
        <f aca="false">STDEVP(AB133:AE133)</f>
        <v>0.398434708496891</v>
      </c>
      <c r="AW133" s="0" t="n">
        <f aca="false">STDEVP(AF133:AI133)</f>
        <v>0.359581636087768</v>
      </c>
      <c r="AX133" s="0" t="n">
        <f aca="false">STDEVP(AJ133:AM133)</f>
        <v>0.408803894943644</v>
      </c>
      <c r="AY133" s="0" t="n">
        <f aca="false">STDEVP(AN133:AQ133)</f>
        <v>0.370601779559065</v>
      </c>
      <c r="AZ133" s="0" t="n">
        <f aca="false">STDEVP(AR133:AU133)</f>
        <v>0.369754986443726</v>
      </c>
      <c r="BA133" s="0" t="n">
        <f aca="false">AV133*((1-IFERROR(CORREL(AB133:AE133,AF133:AI133),0))+(1-IFERROR(CORREL(AB133:AE133,AJ133:AM133),0))+(1-IFERROR(CORREL(AB133:AE133,AN133:AQ133),0))+(1-IFERROR(CORREL(AB133:AE133,AR133:AU133),0)))</f>
        <v>1.17209706234528</v>
      </c>
      <c r="BB133" s="0" t="n">
        <f aca="false">AW133*((1-IFERROR(CORREL(AF133:AI133,AB133:AE133),0))+(1-IFERROR(CORREL(AF133:AI133,AJ133:AM133),0))+(1-IFERROR(CORREL(AF133:AI133,AN133:AQ133),0))+(1-IFERROR(CORREL(AF133:AI133,AR133:AU133),0)))</f>
        <v>2.46056116531457</v>
      </c>
      <c r="BC133" s="0" t="n">
        <f aca="false">AX133*((1-IFERROR(CORREL(AJ133:AM133,AB133:AE133),0))+(1-IFERROR(CORREL(AJ133:AM133,AF133:AI133),0))+(1-IFERROR(CORREL(AJ133:AM133,AN133:AQ133),0))+(1-IFERROR(CORREL(AJ133:AM133,AR133:AU133),0)))</f>
        <v>1.1194427040622</v>
      </c>
      <c r="BD133" s="0" t="n">
        <f aca="false">AY133*((1-IFERROR(CORREL(AN133:AQ133,AB133:AE133),0))+(1-IFERROR(CORREL(AN133:AQ133,AF133:AI133),0))+(1-IFERROR(CORREL(AN133:AQ133,AJ133:AM133),0))+(1-IFERROR(CORREL(AN133:AQ133,AR133:AU133),0)))</f>
        <v>0.915031071301755</v>
      </c>
      <c r="BE133" s="0" t="n">
        <f aca="false">AZ133*((1-IFERROR(CORREL(AR133:AU133,AB133:AE133),0))+(1-IFERROR(CORREL(AR133:AU133,AF133:AI133),0))+(1-IFERROR(CORREL(AR133:AU133,AJ133:AM133),0))+(1-IFERROR(CORREL(AR133:AU133,AN133:AQ133),0)))</f>
        <v>1.01141543307423</v>
      </c>
      <c r="BF133" s="0" t="n">
        <f aca="false">IF(SUM(BA133:BE133)&gt;0,BA133/SUM(BA133:BE133),1/5)</f>
        <v>0.175501794897796</v>
      </c>
      <c r="BG133" s="0" t="n">
        <f aca="false">IF(SUM(BA133:BE133)&gt;0,BB133/SUM(BA133:BE133),1/5)</f>
        <v>0.368427594302177</v>
      </c>
      <c r="BH133" s="0" t="n">
        <f aca="false">IF(SUM(BA133:BE133)&gt;0,BC133/SUM(BA133:BE133),1/5)</f>
        <v>0.167617691537464</v>
      </c>
      <c r="BI133" s="0" t="n">
        <f aca="false">IF(SUM(BA133:BE133)&gt;0,BD133/SUM(BA133:BE133),1/5)</f>
        <v>0.137010492185164</v>
      </c>
      <c r="BJ133" s="0" t="n">
        <f aca="false">IF(SUM(BA133:BE133)&gt;0,BE133/SUM(BA133:BE133),1/5)</f>
        <v>0.151442427077399</v>
      </c>
      <c r="BK133" s="0" t="n">
        <f aca="false">BF133*AB133+BG133*AF133+BH133*AJ133+BI133*AN133+BJ133*AR133</f>
        <v>0.326406257413806</v>
      </c>
      <c r="BL133" s="0" t="n">
        <f aca="false">BF133*AC133+BG133*AG133+BH133*AK133+BI133*AO133+BJ133*AS133</f>
        <v>0.543100829974606</v>
      </c>
      <c r="BM133" s="0" t="n">
        <f aca="false">BF133*AD133+BG133*AH133+BH133*AL133+BI133*AP133+BJ133*AT133</f>
        <v>0.621232582589297</v>
      </c>
      <c r="BN133" s="0" t="n">
        <f aca="false">BF133*AE133+BG133*AI133+BH133*AM133+BI133*AQ133+BJ133*AU133</f>
        <v>0.631572405697823</v>
      </c>
      <c r="BO133" s="0" t="n">
        <f aca="false">RANK(BK133,$BK133:$BN133)</f>
        <v>4</v>
      </c>
      <c r="BP133" s="0" t="n">
        <f aca="false">RANK(BL133,$BK133:$BN133)</f>
        <v>3</v>
      </c>
      <c r="BQ133" s="0" t="n">
        <f aca="false">RANK(BM133,$BK133:$BN133)</f>
        <v>2</v>
      </c>
      <c r="BR133" s="0" t="n">
        <f aca="false">RANK(BN133,$BK133:$BN133)</f>
        <v>1</v>
      </c>
    </row>
    <row r="134" customFormat="false" ht="15" hidden="false" customHeight="false" outlineLevel="0" collapsed="false">
      <c r="A134" s="0" t="n">
        <v>111</v>
      </c>
      <c r="B134" s="0" t="n">
        <f aca="false">RANDBETWEEN(1,$B$5)</f>
        <v>3</v>
      </c>
      <c r="C134" s="0" t="n">
        <f aca="false">RANDBETWEEN(1,$B$5)</f>
        <v>2</v>
      </c>
      <c r="D134" s="0" t="n">
        <f aca="false">RANDBETWEEN(1,$B$5)</f>
        <v>5</v>
      </c>
      <c r="E134" s="0" t="n">
        <f aca="false">RANDBETWEEN(1,$B$5)</f>
        <v>6</v>
      </c>
      <c r="F134" s="0" t="n">
        <f aca="false">RANDBETWEEN(1,$B$5)</f>
        <v>1</v>
      </c>
      <c r="G134" s="0" t="n">
        <f aca="false">RANDBETWEEN(1,$B$5)</f>
        <v>3</v>
      </c>
      <c r="H134" s="0" t="n">
        <f aca="true">NORMINV(RAND(),$B$8,$B$13)</f>
        <v>44.5546370668667</v>
      </c>
      <c r="I134" s="0" t="n">
        <f aca="true">NORMINV(RAND(),$C$8,$C$13)</f>
        <v>67.0416740571205</v>
      </c>
      <c r="J134" s="0" t="n">
        <f aca="true">NORMINV(RAND(),$D$8,$D$13)</f>
        <v>15.3202429500258</v>
      </c>
      <c r="K134" s="0" t="n">
        <f aca="true">NORMINV(RAND(),$E$8,$E$13)</f>
        <v>2.80292926969223</v>
      </c>
      <c r="L134" s="0" t="n">
        <f aca="true">NORMINV(RAND(),$B$9,$B$14)</f>
        <v>43.9356529595033</v>
      </c>
      <c r="M134" s="0" t="n">
        <f aca="true">NORMINV(RAND(),$C$9,$C$14)</f>
        <v>42.4501933635341</v>
      </c>
      <c r="N134" s="0" t="n">
        <f aca="true">NORMINV(RAND(),$D$9,$D$14)</f>
        <v>44.0453592254251</v>
      </c>
      <c r="O134" s="0" t="n">
        <f aca="true">NORMINV(RAND(),$E$9,$E$14)</f>
        <v>22.5249162494654</v>
      </c>
      <c r="P134" s="0" t="n">
        <f aca="true">NORMINV(RAND(),$B$10,$B$15)</f>
        <v>23.4495544252935</v>
      </c>
      <c r="Q134" s="0" t="n">
        <f aca="true">NORMINV(RAND(),$C$10,$C$15)</f>
        <v>28.9311931399294</v>
      </c>
      <c r="R134" s="0" t="n">
        <f aca="true">NORMINV(RAND(),$D$10,$D$15)</f>
        <v>9.71432254813214</v>
      </c>
      <c r="S134" s="0" t="n">
        <f aca="true">NORMINV(RAND(),$E$10,$E$15)</f>
        <v>3.98591513418895</v>
      </c>
      <c r="T134" s="0" t="n">
        <f aca="false">MEDIAN(INDEX(Avaliadores!$B$17:$B$22,$B134),INDEX(Avaliadores!$B$17:$B$22,$C134),INDEX(Avaliadores!$B$17:$B$22,$D134),INDEX(Avaliadores!$B$17:$B$22,$E134),INDEX(Avaliadores!$B$17:$B$22,$F134),INDEX(Avaliadores!$B$17:$B$22,$G134))</f>
        <v>2.66666666666667</v>
      </c>
      <c r="U134" s="0" t="n">
        <f aca="false">MEDIAN(INDEX(Avaliadores!$C$17:$C$22,$B134),INDEX(Avaliadores!$C$17:$C$22,$C134),INDEX(Avaliadores!$C$17:$C$22,$D134),INDEX(Avaliadores!$C$17:$C$22,$E134),INDEX(Avaliadores!$C$17:$C$22,$F134),INDEX(Avaliadores!$C$17:$C$22,$G134))</f>
        <v>4.91666666666667</v>
      </c>
      <c r="V134" s="0" t="n">
        <f aca="false">MEDIAN(INDEX(Avaliadores!$D$17:$D$22,$B134),INDEX(Avaliadores!$D$17:$D$22,$C134),INDEX(Avaliadores!$D$17:$D$22,$D134),INDEX(Avaliadores!$D$17:$D$22,$E134),INDEX(Avaliadores!$D$17:$D$22,$F134),INDEX(Avaliadores!$D$17:$D$22,$G134))</f>
        <v>5.79166666666667</v>
      </c>
      <c r="W134" s="0" t="n">
        <f aca="false">MEDIAN(INDEX(Avaliadores!$E$17:$E$22,$B134),INDEX(Avaliadores!$E$17:$E$22,$C134),INDEX(Avaliadores!$E$17:$E$22,$D134),INDEX(Avaliadores!$E$17:$E$22,$E134),INDEX(Avaliadores!$E$17:$E$22,$F134),INDEX(Avaliadores!$E$17:$E$22,$G134))</f>
        <v>6.04166666666667</v>
      </c>
      <c r="X134" s="0" t="n">
        <f aca="false">MEDIAN(INDEX(Avaliadores!$F$17:$F$22,$B134),INDEX(Avaliadores!$F$17:$F$22,$C134),INDEX(Avaliadores!$F$17:$F$22,$D134),INDEX(Avaliadores!$F$17:$F$22,$E134),INDEX(Avaliadores!$F$17:$F$22,$F134),INDEX(Avaliadores!$F$17:$F$22,$G134))</f>
        <v>2.66666666666667</v>
      </c>
      <c r="Y134" s="0" t="n">
        <f aca="false">MEDIAN(INDEX(Avaliadores!$G$17:$G$22,$B134),INDEX(Avaliadores!$G$17:$G$22,$C134),INDEX(Avaliadores!$G$17:$G$22,$D134),INDEX(Avaliadores!$G$17:$G$22,$E134),INDEX(Avaliadores!$G$17:$G$22,$F134),INDEX(Avaliadores!$G$17:$G$22,$G134))</f>
        <v>5.41666666666667</v>
      </c>
      <c r="Z134" s="0" t="n">
        <f aca="false">MEDIAN(INDEX(Avaliadores!$H$17:$H$22,$B134),INDEX(Avaliadores!$H$17:$H$22,$C134),INDEX(Avaliadores!$H$17:$H$22,$D134),INDEX(Avaliadores!$H$17:$H$22,$E134),INDEX(Avaliadores!$H$17:$H$22,$F134),INDEX(Avaliadores!$H$17:$H$22,$G134))</f>
        <v>3.91666666666667</v>
      </c>
      <c r="AA134" s="0" t="n">
        <f aca="false">MEDIAN(INDEX(Avaliadores!$I$17:$I$22,$B134),INDEX(Avaliadores!$I$17:$I$22,$C134),INDEX(Avaliadores!$I$17:$I$22,$D134),INDEX(Avaliadores!$I$17:$I$22,$E134),INDEX(Avaliadores!$I$17:$I$22,$F134),INDEX(Avaliadores!$I$17:$I$22,$G134))</f>
        <v>6.79166666666667</v>
      </c>
      <c r="AB134" s="0" t="n">
        <f aca="false">IF(MAX(H134:K134)=MIN(H134:K134),0,IF($B$17="custo",(MAX(H134:K134)-H134)/(MAX(H134:K134)-MIN(H134:K134)),(H134-MIN(H134:K134))/(MAX(H134:K134)-MIN(H134:K134))))</f>
        <v>0.350054115544527</v>
      </c>
      <c r="AC134" s="0" t="n">
        <f aca="false">IF(MAX(H134:K134)=MIN(H134:K134),0,IF($B$17="custo",(MAX(H134:K134)-I134)/(MAX(H134:K134)-MIN(H134:K134)),(I134-MIN(H134:K134))/(MAX(H134:K134)-MIN(H134:K134))))</f>
        <v>0</v>
      </c>
      <c r="AD134" s="0" t="n">
        <f aca="false">IF(MAX(H134:K134)=MIN(H134:K134),0,IF($B$17="custo",(MAX(H134:K134)-J134)/(MAX(H134:K134)-MIN(H134:K134)),(J134-MIN(H134:K134))/(MAX(H134:K134)-MIN(H134:K134))))</f>
        <v>0.805143862605745</v>
      </c>
      <c r="AE134" s="0" t="n">
        <f aca="false">IF(MAX(H134:K134)=MIN(H134:K134),0,IF($B$17="custo",(MAX(H134:K134)-K134)/(MAX(H134:K134)-MIN(H134:K134)),(K134-MIN(H134:K134))/(MAX(H134:K134)-MIN(H134:K134))))</f>
        <v>1</v>
      </c>
      <c r="AF134" s="0" t="n">
        <f aca="false">IF(MAX(L134:O134)=MIN(L134:O134),0,IF($C$17="custo",(MAX(L134:O134)-L134)/(MAX(L134:O134)-MIN(L134:O134)),(L134-MIN(L134:O134))/(MAX(L134:O134)-MIN(L134:O134))))</f>
        <v>0.994902230123963</v>
      </c>
      <c r="AG134" s="0" t="n">
        <f aca="false">IF(MAX(L134:O134)=MIN(L134:O134),0,IF($C$17="custo",(MAX(L134:O134)-M134)/(MAX(L134:O134)-MIN(L134:O134)),(M134-MIN(L134:O134))/(MAX(L134:O134)-MIN(L134:O134))))</f>
        <v>0.925876718073461</v>
      </c>
      <c r="AH134" s="0" t="n">
        <f aca="false">IF(MAX(L134:O134)=MIN(L134:O134),0,IF($C$17="custo",(MAX(L134:O134)-N134)/(MAX(L134:O134)-MIN(L134:O134)),(N134-MIN(L134:O134))/(MAX(L134:O134)-MIN(L134:O134))))</f>
        <v>1</v>
      </c>
      <c r="AI134" s="0" t="n">
        <f aca="false">IF(MAX(L134:O134)=MIN(L134:O134),0,IF($C$17="custo",(MAX(L134:O134)-O134)/(MAX(L134:O134)-MIN(L134:O134)),(O134-MIN(L134:O134))/(MAX(L134:O134)-MIN(L134:O134))))</f>
        <v>0</v>
      </c>
      <c r="AJ134" s="0" t="n">
        <f aca="false">IF(MAX(P134:S134)=MIN(P134:S134),0,IF($D$17="custo",(MAX(P134:S134)-P134)/(MAX(P134:S134)-MIN(P134:S134)),(P134-MIN(P134:S134))/(MAX(P134:S134)-MIN(P134:S134))))</f>
        <v>0.219746547357559</v>
      </c>
      <c r="AK134" s="0" t="n">
        <f aca="false">IF(MAX(P134:S134)=MIN(P134:S134),0,IF($D$17="custo",(MAX(P134:S134)-Q134)/(MAX(P134:S134)-MIN(P134:S134)),(Q134-MIN(P134:S134))/(MAX(P134:S134)-MIN(P134:S134))))</f>
        <v>0</v>
      </c>
      <c r="AL134" s="0" t="n">
        <f aca="false">IF(MAX(P134:S134)=MIN(P134:S134),0,IF($D$17="custo",(MAX(P134:S134)-R134)/(MAX(P134:S134)-MIN(P134:S134)),(R134-MIN(P134:S134))/(MAX(P134:S134)-MIN(P134:S134))))</f>
        <v>0.770361051393175</v>
      </c>
      <c r="AM134" s="0" t="n">
        <f aca="false">IF(MAX(P134:S134)=MIN(P134:S134),0,IF($D$17="custo",(MAX(P134:S134)-S134)/(MAX(P134:S134)-MIN(P134:S134)),(S134-MIN(P134:S134))/(MAX(P134:S134)-MIN(P134:S134))))</f>
        <v>1</v>
      </c>
      <c r="AN134" s="0" t="n">
        <f aca="false">IF(MAX(T134:W134)=MIN(T134:W134),0,IF($E$17="custo",(MAX(T134:W134)-T134)/(MAX(T134:W134)-MIN(T134:W134)),(T134-MIN(T134:W134))/(MAX(T134:W134)-MIN(T134:W134))))</f>
        <v>0</v>
      </c>
      <c r="AO134" s="0" t="n">
        <f aca="false">IF(MAX(T134:W134)=MIN(T134:W134),0,IF($E$17="custo",(MAX(T134:W134)-U134)/(MAX(T134:W134)-MIN(T134:W134)),(U134-MIN(T134:W134))/(MAX(T134:W134)-MIN(T134:W134))))</f>
        <v>0.666666666666667</v>
      </c>
      <c r="AP134" s="0" t="n">
        <f aca="false">IF(MAX(T134:W134)=MIN(T134:W134),0,IF($E$17="custo",(MAX(T134:W134)-V134)/(MAX(T134:W134)-MIN(T134:W134)),(V134-MIN(T134:W134))/(MAX(T134:W134)-MIN(T134:W134))))</f>
        <v>0.925925925925926</v>
      </c>
      <c r="AQ134" s="0" t="n">
        <f aca="false">IF(MAX(T134:W134)=MIN(T134:W134),0,IF($E$17="custo",(MAX(T134:W134)-W134)/(MAX(T134:W134)-MIN(T134:W134)),(W134-MIN(T134:W134))/(MAX(T134:W134)-MIN(T134:W134))))</f>
        <v>1</v>
      </c>
      <c r="AR134" s="0" t="n">
        <f aca="false">IF(MAX(X134:AA134)=MIN(X134:AA134),0,IF($F$17="custo",(MAX(X134:AA134)-X134)/(MAX(X134:AA134)-MIN(X134:AA134)),(X134-MIN(X134:AA134))/(MAX(X134:AA134)-MIN(X134:AA134))))</f>
        <v>0</v>
      </c>
      <c r="AS134" s="0" t="n">
        <f aca="false">IF(MAX(X134:AA134)=MIN(X134:AA134),0,IF($F$17="custo",(MAX(X134:AA134)-Y134)/(MAX(X134:AA134)-MIN(X134:AA134)),(Y134-MIN(X134:AA134))/(MAX(X134:AA134)-MIN(X134:AA134))))</f>
        <v>0.666666666666667</v>
      </c>
      <c r="AT134" s="0" t="n">
        <f aca="false">IF(MAX(X134:AA134)=MIN(X134:AA134),0,IF($F$17="custo",(MAX(X134:AA134)-Z134)/(MAX(X134:AA134)-MIN(X134:AA134)),(Z134-MIN(X134:AA134))/(MAX(X134:AA134)-MIN(X134:AA134))))</f>
        <v>0.303030303030303</v>
      </c>
      <c r="AU134" s="0" t="n">
        <f aca="false">IF(MAX(X134:AA134)=MIN(X134:AA134),0,IF($F$17="custo",(MAX(X134:AA134)-AA134)/(MAX(X134:AA134)-MIN(X134:AA134)),(AA134-MIN(X134:AA134))/(MAX(X134:AA134)-MIN(X134:AA134))))</f>
        <v>1</v>
      </c>
      <c r="AV134" s="0" t="n">
        <f aca="false">STDEVP(AB134:AE134)</f>
        <v>0.39037640234958</v>
      </c>
      <c r="AW134" s="0" t="n">
        <f aca="false">STDEVP(AF134:AI134)</f>
        <v>0.422593400480239</v>
      </c>
      <c r="AX134" s="0" t="n">
        <f aca="false">STDEVP(AJ134:AM134)</f>
        <v>0.403612633266048</v>
      </c>
      <c r="AY134" s="0" t="n">
        <f aca="false">STDEVP(AN134:AQ134)</f>
        <v>0.394144382477644</v>
      </c>
      <c r="AZ134" s="0" t="n">
        <f aca="false">STDEVP(AR134:AU134)</f>
        <v>0.376279573884474</v>
      </c>
      <c r="BA134" s="0" t="n">
        <f aca="false">AV134*((1-IFERROR(CORREL(AB134:AE134,AF134:AI134),0))+(1-IFERROR(CORREL(AB134:AE134,AJ134:AM134),0))+(1-IFERROR(CORREL(AB134:AE134,AN134:AQ134),0))+(1-IFERROR(CORREL(AB134:AE134,AR134:AU134),0)))</f>
        <v>1.08056380578497</v>
      </c>
      <c r="BB134" s="0" t="n">
        <f aca="false">AW134*((1-IFERROR(CORREL(AF134:AI134,AB134:AE134),0))+(1-IFERROR(CORREL(AF134:AI134,AJ134:AM134),0))+(1-IFERROR(CORREL(AF134:AI134,AN134:AQ134),0))+(1-IFERROR(CORREL(AF134:AI134,AR134:AU134),0)))</f>
        <v>2.81314804003318</v>
      </c>
      <c r="BC134" s="0" t="n">
        <f aca="false">AX134*((1-IFERROR(CORREL(AJ134:AM134,AB134:AE134),0))+(1-IFERROR(CORREL(AJ134:AM134,AF134:AI134),0))+(1-IFERROR(CORREL(AJ134:AM134,AN134:AQ134),0))+(1-IFERROR(CORREL(AJ134:AM134,AR134:AU134),0)))</f>
        <v>1.05189059820871</v>
      </c>
      <c r="BD134" s="0" t="n">
        <f aca="false">AY134*((1-IFERROR(CORREL(AN134:AQ134,AB134:AE134),0))+(1-IFERROR(CORREL(AN134:AQ134,AF134:AI134),0))+(1-IFERROR(CORREL(AN134:AQ134,AJ134:AM134),0))+(1-IFERROR(CORREL(AN134:AQ134,AR134:AU134),0)))</f>
        <v>1.00016606119231</v>
      </c>
      <c r="BE134" s="0" t="n">
        <f aca="false">AZ134*((1-IFERROR(CORREL(AR134:AU134,AB134:AE134),0))+(1-IFERROR(CORREL(AR134:AU134,AF134:AI134),0))+(1-IFERROR(CORREL(AR134:AU134,AJ134:AM134),0))+(1-IFERROR(CORREL(AR134:AU134,AN134:AQ134),0)))</f>
        <v>1.25314428548514</v>
      </c>
      <c r="BF134" s="0" t="n">
        <f aca="false">IF(SUM(BA134:BE134)&gt;0,BA134/SUM(BA134:BE134),1/5)</f>
        <v>0.150100971799556</v>
      </c>
      <c r="BG134" s="0" t="n">
        <f aca="false">IF(SUM(BA134:BE134)&gt;0,BB134/SUM(BA134:BE134),1/5)</f>
        <v>0.390774012940634</v>
      </c>
      <c r="BH134" s="0" t="n">
        <f aca="false">IF(SUM(BA134:BE134)&gt;0,BC134/SUM(BA134:BE134),1/5)</f>
        <v>0.146117980421569</v>
      </c>
      <c r="BI134" s="0" t="n">
        <f aca="false">IF(SUM(BA134:BE134)&gt;0,BD134/SUM(BA134:BE134),1/5)</f>
        <v>0.138932931995479</v>
      </c>
      <c r="BJ134" s="0" t="n">
        <f aca="false">IF(SUM(BA134:BE134)&gt;0,BE134/SUM(BA134:BE134),1/5)</f>
        <v>0.174074102842762</v>
      </c>
      <c r="BK134" s="0" t="n">
        <f aca="false">BF134*AB134+BG134*AF134+BH134*AJ134+BI134*AN134+BJ134*AR134</f>
        <v>0.473434321579293</v>
      </c>
      <c r="BL134" s="0" t="n">
        <f aca="false">BF134*AC134+BG134*AG134+BH134*AK134+BI134*AO134+BJ134*AS134</f>
        <v>0.570479917168698</v>
      </c>
      <c r="BM134" s="0" t="n">
        <f aca="false">BF134*AD134+BG134*AH134+BH134*AL134+BI134*AP134+BJ134*AT134</f>
        <v>0.8055818220149</v>
      </c>
      <c r="BN134" s="0" t="n">
        <f aca="false">BF134*AE134+BG134*AI134+BH134*AM134+BI134*AQ134+BJ134*AU134</f>
        <v>0.609225987059366</v>
      </c>
      <c r="BO134" s="0" t="n">
        <f aca="false">RANK(BK134,$BK134:$BN134)</f>
        <v>4</v>
      </c>
      <c r="BP134" s="0" t="n">
        <f aca="false">RANK(BL134,$BK134:$BN134)</f>
        <v>3</v>
      </c>
      <c r="BQ134" s="0" t="n">
        <f aca="false">RANK(BM134,$BK134:$BN134)</f>
        <v>1</v>
      </c>
      <c r="BR134" s="0" t="n">
        <f aca="false">RANK(BN134,$BK134:$BN134)</f>
        <v>2</v>
      </c>
    </row>
    <row r="135" customFormat="false" ht="15" hidden="false" customHeight="false" outlineLevel="0" collapsed="false">
      <c r="A135" s="0" t="n">
        <v>112</v>
      </c>
      <c r="B135" s="0" t="n">
        <f aca="false">RANDBETWEEN(1,$B$5)</f>
        <v>1</v>
      </c>
      <c r="C135" s="0" t="n">
        <f aca="false">RANDBETWEEN(1,$B$5)</f>
        <v>1</v>
      </c>
      <c r="D135" s="0" t="n">
        <f aca="false">RANDBETWEEN(1,$B$5)</f>
        <v>4</v>
      </c>
      <c r="E135" s="0" t="n">
        <f aca="false">RANDBETWEEN(1,$B$5)</f>
        <v>3</v>
      </c>
      <c r="F135" s="0" t="n">
        <f aca="false">RANDBETWEEN(1,$B$5)</f>
        <v>1</v>
      </c>
      <c r="G135" s="0" t="n">
        <f aca="false">RANDBETWEEN(1,$B$5)</f>
        <v>4</v>
      </c>
      <c r="H135" s="0" t="n">
        <f aca="true">NORMINV(RAND(),$B$8,$B$13)</f>
        <v>47.704446674569</v>
      </c>
      <c r="I135" s="0" t="n">
        <f aca="true">NORMINV(RAND(),$C$8,$C$13)</f>
        <v>56.2213925105252</v>
      </c>
      <c r="J135" s="0" t="n">
        <f aca="true">NORMINV(RAND(),$D$8,$D$13)</f>
        <v>13.9878810788822</v>
      </c>
      <c r="K135" s="0" t="n">
        <f aca="true">NORMINV(RAND(),$E$8,$E$13)</f>
        <v>3.07391939576778</v>
      </c>
      <c r="L135" s="0" t="n">
        <f aca="true">NORMINV(RAND(),$B$9,$B$14)</f>
        <v>45.9388196471941</v>
      </c>
      <c r="M135" s="0" t="n">
        <f aca="true">NORMINV(RAND(),$C$9,$C$14)</f>
        <v>52.2441232682747</v>
      </c>
      <c r="N135" s="0" t="n">
        <f aca="true">NORMINV(RAND(),$D$9,$D$14)</f>
        <v>42.7444502414307</v>
      </c>
      <c r="O135" s="0" t="n">
        <f aca="true">NORMINV(RAND(),$E$9,$E$14)</f>
        <v>25.7600811999696</v>
      </c>
      <c r="P135" s="0" t="n">
        <f aca="true">NORMINV(RAND(),$B$10,$B$15)</f>
        <v>23.7881003893367</v>
      </c>
      <c r="Q135" s="0" t="n">
        <f aca="true">NORMINV(RAND(),$C$10,$C$15)</f>
        <v>31.0558070736075</v>
      </c>
      <c r="R135" s="0" t="n">
        <f aca="true">NORMINV(RAND(),$D$10,$D$15)</f>
        <v>10.3391900237061</v>
      </c>
      <c r="S135" s="0" t="n">
        <f aca="true">NORMINV(RAND(),$E$10,$E$15)</f>
        <v>3.89998314812674</v>
      </c>
      <c r="T135" s="0" t="n">
        <f aca="false">MEDIAN(INDEX(Avaliadores!$B$17:$B$22,$B135),INDEX(Avaliadores!$B$17:$B$22,$C135),INDEX(Avaliadores!$B$17:$B$22,$D135),INDEX(Avaliadores!$B$17:$B$22,$E135),INDEX(Avaliadores!$B$17:$B$22,$F135),INDEX(Avaliadores!$B$17:$B$22,$G135))</f>
        <v>2.41666666666667</v>
      </c>
      <c r="U135" s="0" t="n">
        <f aca="false">MEDIAN(INDEX(Avaliadores!$C$17:$C$22,$B135),INDEX(Avaliadores!$C$17:$C$22,$C135),INDEX(Avaliadores!$C$17:$C$22,$D135),INDEX(Avaliadores!$C$17:$C$22,$E135),INDEX(Avaliadores!$C$17:$C$22,$F135),INDEX(Avaliadores!$C$17:$C$22,$G135))</f>
        <v>4.41666666666667</v>
      </c>
      <c r="V135" s="0" t="n">
        <f aca="false">MEDIAN(INDEX(Avaliadores!$D$17:$D$22,$B135),INDEX(Avaliadores!$D$17:$D$22,$C135),INDEX(Avaliadores!$D$17:$D$22,$D135),INDEX(Avaliadores!$D$17:$D$22,$E135),INDEX(Avaliadores!$D$17:$D$22,$F135),INDEX(Avaliadores!$D$17:$D$22,$G135))</f>
        <v>6.41666666666667</v>
      </c>
      <c r="W135" s="0" t="n">
        <f aca="false">MEDIAN(INDEX(Avaliadores!$E$17:$E$22,$B135),INDEX(Avaliadores!$E$17:$E$22,$C135),INDEX(Avaliadores!$E$17:$E$22,$D135),INDEX(Avaliadores!$E$17:$E$22,$E135),INDEX(Avaliadores!$E$17:$E$22,$F135),INDEX(Avaliadores!$E$17:$E$22,$G135))</f>
        <v>6.79166666666667</v>
      </c>
      <c r="X135" s="0" t="n">
        <f aca="false">MEDIAN(INDEX(Avaliadores!$F$17:$F$22,$B135),INDEX(Avaliadores!$F$17:$F$22,$C135),INDEX(Avaliadores!$F$17:$F$22,$D135),INDEX(Avaliadores!$F$17:$F$22,$E135),INDEX(Avaliadores!$F$17:$F$22,$F135),INDEX(Avaliadores!$F$17:$F$22,$G135))</f>
        <v>2.41666666666667</v>
      </c>
      <c r="Y135" s="0" t="n">
        <f aca="false">MEDIAN(INDEX(Avaliadores!$G$17:$G$22,$B135),INDEX(Avaliadores!$G$17:$G$22,$C135),INDEX(Avaliadores!$G$17:$G$22,$D135),INDEX(Avaliadores!$G$17:$G$22,$E135),INDEX(Avaliadores!$G$17:$G$22,$F135),INDEX(Avaliadores!$G$17:$G$22,$G135))</f>
        <v>5.04166666666667</v>
      </c>
      <c r="Z135" s="0" t="n">
        <f aca="false">MEDIAN(INDEX(Avaliadores!$H$17:$H$22,$B135),INDEX(Avaliadores!$H$17:$H$22,$C135),INDEX(Avaliadores!$H$17:$H$22,$D135),INDEX(Avaliadores!$H$17:$H$22,$E135),INDEX(Avaliadores!$H$17:$H$22,$F135),INDEX(Avaliadores!$H$17:$H$22,$G135))</f>
        <v>3.91666666666667</v>
      </c>
      <c r="AA135" s="0" t="n">
        <f aca="false">MEDIAN(INDEX(Avaliadores!$I$17:$I$22,$B135),INDEX(Avaliadores!$I$17:$I$22,$C135),INDEX(Avaliadores!$I$17:$I$22,$D135),INDEX(Avaliadores!$I$17:$I$22,$E135),INDEX(Avaliadores!$I$17:$I$22,$F135),INDEX(Avaliadores!$I$17:$I$22,$G135))</f>
        <v>6.91666666666667</v>
      </c>
      <c r="AB135" s="0" t="n">
        <f aca="false">IF(MAX(H135:K135)=MIN(H135:K135),0,IF($B$17="custo",(MAX(H135:K135)-H135)/(MAX(H135:K135)-MIN(H135:K135)),(H135-MIN(H135:K135))/(MAX(H135:K135)-MIN(H135:K135))))</f>
        <v>0.160251190448249</v>
      </c>
      <c r="AC135" s="0" t="n">
        <f aca="false">IF(MAX(H135:K135)=MIN(H135:K135),0,IF($B$17="custo",(MAX(H135:K135)-I135)/(MAX(H135:K135)-MIN(H135:K135)),(I135-MIN(H135:K135))/(MAX(H135:K135)-MIN(H135:K135))))</f>
        <v>0</v>
      </c>
      <c r="AD135" s="0" t="n">
        <f aca="false">IF(MAX(H135:K135)=MIN(H135:K135),0,IF($B$17="custo",(MAX(H135:K135)-J135)/(MAX(H135:K135)-MIN(H135:K135)),(J135-MIN(H135:K135))/(MAX(H135:K135)-MIN(H135:K135))))</f>
        <v>0.794647590120632</v>
      </c>
      <c r="AE135" s="0" t="n">
        <f aca="false">IF(MAX(H135:K135)=MIN(H135:K135),0,IF($B$17="custo",(MAX(H135:K135)-K135)/(MAX(H135:K135)-MIN(H135:K135)),(K135-MIN(H135:K135))/(MAX(H135:K135)-MIN(H135:K135))))</f>
        <v>1</v>
      </c>
      <c r="AF135" s="0" t="n">
        <f aca="false">IF(MAX(L135:O135)=MIN(L135:O135),0,IF($C$17="custo",(MAX(L135:O135)-L135)/(MAX(L135:O135)-MIN(L135:O135)),(L135-MIN(L135:O135))/(MAX(L135:O135)-MIN(L135:O135))))</f>
        <v>0.7619206462209</v>
      </c>
      <c r="AG135" s="0" t="n">
        <f aca="false">IF(MAX(L135:O135)=MIN(L135:O135),0,IF($C$17="custo",(MAX(L135:O135)-M135)/(MAX(L135:O135)-MIN(L135:O135)),(M135-MIN(L135:O135))/(MAX(L135:O135)-MIN(L135:O135))))</f>
        <v>1</v>
      </c>
      <c r="AH135" s="0" t="n">
        <f aca="false">IF(MAX(L135:O135)=MIN(L135:O135),0,IF($C$17="custo",(MAX(L135:O135)-N135)/(MAX(L135:O135)-MIN(L135:O135)),(N135-MIN(L135:O135))/(MAX(L135:O135)-MIN(L135:O135))))</f>
        <v>0.641305771893</v>
      </c>
      <c r="AI135" s="0" t="n">
        <f aca="false">IF(MAX(L135:O135)=MIN(L135:O135),0,IF($C$17="custo",(MAX(L135:O135)-O135)/(MAX(L135:O135)-MIN(L135:O135)),(O135-MIN(L135:O135))/(MAX(L135:O135)-MIN(L135:O135))))</f>
        <v>0</v>
      </c>
      <c r="AJ135" s="0" t="n">
        <f aca="false">IF(MAX(P135:S135)=MIN(P135:S135),0,IF($D$17="custo",(MAX(P135:S135)-P135)/(MAX(P135:S135)-MIN(P135:S135)),(P135-MIN(P135:S135))/(MAX(P135:S135)-MIN(P135:S135))))</f>
        <v>0.267629761638402</v>
      </c>
      <c r="AK135" s="0" t="n">
        <f aca="false">IF(MAX(P135:S135)=MIN(P135:S135),0,IF($D$17="custo",(MAX(P135:S135)-Q135)/(MAX(P135:S135)-MIN(P135:S135)),(Q135-MIN(P135:S135))/(MAX(P135:S135)-MIN(P135:S135))))</f>
        <v>0</v>
      </c>
      <c r="AL135" s="0" t="n">
        <f aca="false">IF(MAX(P135:S135)=MIN(P135:S135),0,IF($D$17="custo",(MAX(P135:S135)-R135)/(MAX(P135:S135)-MIN(P135:S135)),(R135-MIN(P135:S135))/(MAX(P135:S135)-MIN(P135:S135))))</f>
        <v>0.762879340606662</v>
      </c>
      <c r="AM135" s="0" t="n">
        <f aca="false">IF(MAX(P135:S135)=MIN(P135:S135),0,IF($D$17="custo",(MAX(P135:S135)-S135)/(MAX(P135:S135)-MIN(P135:S135)),(S135-MIN(P135:S135))/(MAX(P135:S135)-MIN(P135:S135))))</f>
        <v>1</v>
      </c>
      <c r="AN135" s="0" t="n">
        <f aca="false">IF(MAX(T135:W135)=MIN(T135:W135),0,IF($E$17="custo",(MAX(T135:W135)-T135)/(MAX(T135:W135)-MIN(T135:W135)),(T135-MIN(T135:W135))/(MAX(T135:W135)-MIN(T135:W135))))</f>
        <v>0</v>
      </c>
      <c r="AO135" s="0" t="n">
        <f aca="false">IF(MAX(T135:W135)=MIN(T135:W135),0,IF($E$17="custo",(MAX(T135:W135)-U135)/(MAX(T135:W135)-MIN(T135:W135)),(U135-MIN(T135:W135))/(MAX(T135:W135)-MIN(T135:W135))))</f>
        <v>0.457142857142857</v>
      </c>
      <c r="AP135" s="0" t="n">
        <f aca="false">IF(MAX(T135:W135)=MIN(T135:W135),0,IF($E$17="custo",(MAX(T135:W135)-V135)/(MAX(T135:W135)-MIN(T135:W135)),(V135-MIN(T135:W135))/(MAX(T135:W135)-MIN(T135:W135))))</f>
        <v>0.914285714285714</v>
      </c>
      <c r="AQ135" s="0" t="n">
        <f aca="false">IF(MAX(T135:W135)=MIN(T135:W135),0,IF($E$17="custo",(MAX(T135:W135)-W135)/(MAX(T135:W135)-MIN(T135:W135)),(W135-MIN(T135:W135))/(MAX(T135:W135)-MIN(T135:W135))))</f>
        <v>1</v>
      </c>
      <c r="AR135" s="0" t="n">
        <f aca="false">IF(MAX(X135:AA135)=MIN(X135:AA135),0,IF($F$17="custo",(MAX(X135:AA135)-X135)/(MAX(X135:AA135)-MIN(X135:AA135)),(X135-MIN(X135:AA135))/(MAX(X135:AA135)-MIN(X135:AA135))))</f>
        <v>0</v>
      </c>
      <c r="AS135" s="0" t="n">
        <f aca="false">IF(MAX(X135:AA135)=MIN(X135:AA135),0,IF($F$17="custo",(MAX(X135:AA135)-Y135)/(MAX(X135:AA135)-MIN(X135:AA135)),(Y135-MIN(X135:AA135))/(MAX(X135:AA135)-MIN(X135:AA135))))</f>
        <v>0.583333333333333</v>
      </c>
      <c r="AT135" s="0" t="n">
        <f aca="false">IF(MAX(X135:AA135)=MIN(X135:AA135),0,IF($F$17="custo",(MAX(X135:AA135)-Z135)/(MAX(X135:AA135)-MIN(X135:AA135)),(Z135-MIN(X135:AA135))/(MAX(X135:AA135)-MIN(X135:AA135))))</f>
        <v>0.333333333333333</v>
      </c>
      <c r="AU135" s="0" t="n">
        <f aca="false">IF(MAX(X135:AA135)=MIN(X135:AA135),0,IF($F$17="custo",(MAX(X135:AA135)-AA135)/(MAX(X135:AA135)-MIN(X135:AA135)),(AA135-MIN(X135:AA135))/(MAX(X135:AA135)-MIN(X135:AA135))))</f>
        <v>1</v>
      </c>
      <c r="AV135" s="0" t="n">
        <f aca="false">STDEVP(AB135:AE135)</f>
        <v>0.418848996046661</v>
      </c>
      <c r="AW135" s="0" t="n">
        <f aca="false">STDEVP(AF135:AI135)</f>
        <v>0.370108720520339</v>
      </c>
      <c r="AX135" s="0" t="n">
        <f aca="false">STDEVP(AJ135:AM135)</f>
        <v>0.394610179184493</v>
      </c>
      <c r="AY135" s="0" t="n">
        <f aca="false">STDEVP(AN135:AQ135)</f>
        <v>0.399680995243937</v>
      </c>
      <c r="AZ135" s="0" t="n">
        <f aca="false">STDEVP(AR135:AU135)</f>
        <v>0.365029488915317</v>
      </c>
      <c r="BA135" s="0" t="n">
        <f aca="false">AV135*((1-IFERROR(CORREL(AB135:AE135,AF135:AI135),0))+(1-IFERROR(CORREL(AB135:AE135,AJ135:AM135),0))+(1-IFERROR(CORREL(AB135:AE135,AN135:AQ135),0))+(1-IFERROR(CORREL(AB135:AE135,AR135:AU135),0)))</f>
        <v>1.04621777087414</v>
      </c>
      <c r="BB135" s="0" t="n">
        <f aca="false">AW135*((1-IFERROR(CORREL(AF135:AI135,AB135:AE135),0))+(1-IFERROR(CORREL(AF135:AI135,AJ135:AM135),0))+(1-IFERROR(CORREL(AF135:AI135,AN135:AQ135),0))+(1-IFERROR(CORREL(AF135:AI135,AR135:AU135),0)))</f>
        <v>2.61941000268948</v>
      </c>
      <c r="BC135" s="0" t="n">
        <f aca="false">AX135*((1-IFERROR(CORREL(AJ135:AM135,AB135:AE135),0))+(1-IFERROR(CORREL(AJ135:AM135,AF135:AI135),0))+(1-IFERROR(CORREL(AJ135:AM135,AN135:AQ135),0))+(1-IFERROR(CORREL(AJ135:AM135,AR135:AU135),0)))</f>
        <v>1.04079583494984</v>
      </c>
      <c r="BD135" s="0" t="n">
        <f aca="false">AY135*((1-IFERROR(CORREL(AN135:AQ135,AB135:AE135),0))+(1-IFERROR(CORREL(AN135:AQ135,AF135:AI135),0))+(1-IFERROR(CORREL(AN135:AQ135,AJ135:AM135),0))+(1-IFERROR(CORREL(AN135:AQ135,AR135:AU135),0)))</f>
        <v>0.906743685896219</v>
      </c>
      <c r="BE135" s="0" t="n">
        <f aca="false">AZ135*((1-IFERROR(CORREL(AR135:AU135,AB135:AE135),0))+(1-IFERROR(CORREL(AR135:AU135,AF135:AI135),0))+(1-IFERROR(CORREL(AR135:AU135,AJ135:AM135),0))+(1-IFERROR(CORREL(AR135:AU135,AN135:AQ135),0)))</f>
        <v>1.05326042633839</v>
      </c>
      <c r="BF135" s="0" t="n">
        <f aca="false">IF(SUM(BA135:BE135)&gt;0,BA135/SUM(BA135:BE135),1/5)</f>
        <v>0.156938290595722</v>
      </c>
      <c r="BG135" s="0" t="n">
        <f aca="false">IF(SUM(BA135:BE135)&gt;0,BB135/SUM(BA135:BE135),1/5)</f>
        <v>0.392925583598099</v>
      </c>
      <c r="BH135" s="0" t="n">
        <f aca="false">IF(SUM(BA135:BE135)&gt;0,BC135/SUM(BA135:BE135),1/5)</f>
        <v>0.15612497105617</v>
      </c>
      <c r="BI135" s="0" t="n">
        <f aca="false">IF(SUM(BA135:BE135)&gt;0,BD135/SUM(BA135:BE135),1/5)</f>
        <v>0.136016427969982</v>
      </c>
      <c r="BJ135" s="0" t="n">
        <f aca="false">IF(SUM(BA135:BE135)&gt;0,BE135/SUM(BA135:BE135),1/5)</f>
        <v>0.157994726780028</v>
      </c>
      <c r="BK135" s="0" t="n">
        <f aca="false">BF135*AB135+BG135*AF135+BH135*AJ135+BI135*AN135+BJ135*AR135</f>
        <v>0.36631135125623</v>
      </c>
      <c r="BL135" s="0" t="n">
        <f aca="false">BF135*AC135+BG135*AG135+BH135*AK135+BI135*AO135+BJ135*AS135</f>
        <v>0.547268112720345</v>
      </c>
      <c r="BM135" s="0" t="n">
        <f aca="false">BF135*AD135+BG135*AH135+BH135*AL135+BI135*AP135+BJ135*AT135</f>
        <v>0.672823380004795</v>
      </c>
      <c r="BN135" s="0" t="n">
        <f aca="false">BF135*AE135+BG135*AI135+BH135*AM135+BI135*AQ135+BJ135*AU135</f>
        <v>0.607074416401901</v>
      </c>
      <c r="BO135" s="0" t="n">
        <f aca="false">RANK(BK135,$BK135:$BN135)</f>
        <v>4</v>
      </c>
      <c r="BP135" s="0" t="n">
        <f aca="false">RANK(BL135,$BK135:$BN135)</f>
        <v>3</v>
      </c>
      <c r="BQ135" s="0" t="n">
        <f aca="false">RANK(BM135,$BK135:$BN135)</f>
        <v>1</v>
      </c>
      <c r="BR135" s="0" t="n">
        <f aca="false">RANK(BN135,$BK135:$BN135)</f>
        <v>2</v>
      </c>
    </row>
    <row r="136" customFormat="false" ht="15" hidden="false" customHeight="false" outlineLevel="0" collapsed="false">
      <c r="A136" s="0" t="n">
        <v>113</v>
      </c>
      <c r="B136" s="0" t="n">
        <f aca="false">RANDBETWEEN(1,$B$5)</f>
        <v>2</v>
      </c>
      <c r="C136" s="0" t="n">
        <f aca="false">RANDBETWEEN(1,$B$5)</f>
        <v>6</v>
      </c>
      <c r="D136" s="0" t="n">
        <f aca="false">RANDBETWEEN(1,$B$5)</f>
        <v>5</v>
      </c>
      <c r="E136" s="0" t="n">
        <f aca="false">RANDBETWEEN(1,$B$5)</f>
        <v>3</v>
      </c>
      <c r="F136" s="0" t="n">
        <f aca="false">RANDBETWEEN(1,$B$5)</f>
        <v>4</v>
      </c>
      <c r="G136" s="0" t="n">
        <f aca="false">RANDBETWEEN(1,$B$5)</f>
        <v>3</v>
      </c>
      <c r="H136" s="0" t="n">
        <f aca="true">NORMINV(RAND(),$B$8,$B$13)</f>
        <v>52.2822736083204</v>
      </c>
      <c r="I136" s="0" t="n">
        <f aca="true">NORMINV(RAND(),$C$8,$C$13)</f>
        <v>68.2841198533888</v>
      </c>
      <c r="J136" s="0" t="n">
        <f aca="true">NORMINV(RAND(),$D$8,$D$13)</f>
        <v>14.6030583506705</v>
      </c>
      <c r="K136" s="0" t="n">
        <f aca="true">NORMINV(RAND(),$E$8,$E$13)</f>
        <v>3.52179613578988</v>
      </c>
      <c r="L136" s="0" t="n">
        <f aca="true">NORMINV(RAND(),$B$9,$B$14)</f>
        <v>47.3195656211344</v>
      </c>
      <c r="M136" s="0" t="n">
        <f aca="true">NORMINV(RAND(),$C$9,$C$14)</f>
        <v>44.2998960514747</v>
      </c>
      <c r="N136" s="0" t="n">
        <f aca="true">NORMINV(RAND(),$D$9,$D$14)</f>
        <v>47.0404918964508</v>
      </c>
      <c r="O136" s="0" t="n">
        <f aca="true">NORMINV(RAND(),$E$9,$E$14)</f>
        <v>24.4112668656047</v>
      </c>
      <c r="P136" s="0" t="n">
        <f aca="true">NORMINV(RAND(),$B$10,$B$15)</f>
        <v>24.9380646879727</v>
      </c>
      <c r="Q136" s="0" t="n">
        <f aca="true">NORMINV(RAND(),$C$10,$C$15)</f>
        <v>27.5115663133921</v>
      </c>
      <c r="R136" s="0" t="n">
        <f aca="true">NORMINV(RAND(),$D$10,$D$15)</f>
        <v>9.72022719467183</v>
      </c>
      <c r="S136" s="0" t="n">
        <f aca="true">NORMINV(RAND(),$E$10,$E$15)</f>
        <v>4.06308331155221</v>
      </c>
      <c r="T136" s="0" t="n">
        <f aca="false">MEDIAN(INDEX(Avaliadores!$B$17:$B$22,$B136),INDEX(Avaliadores!$B$17:$B$22,$C136),INDEX(Avaliadores!$B$17:$B$22,$D136),INDEX(Avaliadores!$B$17:$B$22,$E136),INDEX(Avaliadores!$B$17:$B$22,$F136),INDEX(Avaliadores!$B$17:$B$22,$G136))</f>
        <v>2.79166666666667</v>
      </c>
      <c r="U136" s="0" t="n">
        <f aca="false">MEDIAN(INDEX(Avaliadores!$C$17:$C$22,$B136),INDEX(Avaliadores!$C$17:$C$22,$C136),INDEX(Avaliadores!$C$17:$C$22,$D136),INDEX(Avaliadores!$C$17:$C$22,$E136),INDEX(Avaliadores!$C$17:$C$22,$F136),INDEX(Avaliadores!$C$17:$C$22,$G136))</f>
        <v>5.29166666666667</v>
      </c>
      <c r="V136" s="0" t="n">
        <f aca="false">MEDIAN(INDEX(Avaliadores!$D$17:$D$22,$B136),INDEX(Avaliadores!$D$17:$D$22,$C136),INDEX(Avaliadores!$D$17:$D$22,$D136),INDEX(Avaliadores!$D$17:$D$22,$E136),INDEX(Avaliadores!$D$17:$D$22,$F136),INDEX(Avaliadores!$D$17:$D$22,$G136))</f>
        <v>5.66666666666667</v>
      </c>
      <c r="W136" s="0" t="n">
        <f aca="false">MEDIAN(INDEX(Avaliadores!$E$17:$E$22,$B136),INDEX(Avaliadores!$E$17:$E$22,$C136),INDEX(Avaliadores!$E$17:$E$22,$D136),INDEX(Avaliadores!$E$17:$E$22,$E136),INDEX(Avaliadores!$E$17:$E$22,$F136),INDEX(Avaliadores!$E$17:$E$22,$G136))</f>
        <v>6.04166666666667</v>
      </c>
      <c r="X136" s="0" t="n">
        <f aca="false">MEDIAN(INDEX(Avaliadores!$F$17:$F$22,$B136),INDEX(Avaliadores!$F$17:$F$22,$C136),INDEX(Avaliadores!$F$17:$F$22,$D136),INDEX(Avaliadores!$F$17:$F$22,$E136),INDEX(Avaliadores!$F$17:$F$22,$F136),INDEX(Avaliadores!$F$17:$F$22,$G136))</f>
        <v>2.79166666666667</v>
      </c>
      <c r="Y136" s="0" t="n">
        <f aca="false">MEDIAN(INDEX(Avaliadores!$G$17:$G$22,$B136),INDEX(Avaliadores!$G$17:$G$22,$C136),INDEX(Avaliadores!$G$17:$G$22,$D136),INDEX(Avaliadores!$G$17:$G$22,$E136),INDEX(Avaliadores!$G$17:$G$22,$F136),INDEX(Avaliadores!$G$17:$G$22,$G136))</f>
        <v>5.41666666666667</v>
      </c>
      <c r="Z136" s="0" t="n">
        <f aca="false">MEDIAN(INDEX(Avaliadores!$H$17:$H$22,$B136),INDEX(Avaliadores!$H$17:$H$22,$C136),INDEX(Avaliadores!$H$17:$H$22,$D136),INDEX(Avaliadores!$H$17:$H$22,$E136),INDEX(Avaliadores!$H$17:$H$22,$F136),INDEX(Avaliadores!$H$17:$H$22,$G136))</f>
        <v>3.79166666666667</v>
      </c>
      <c r="AA136" s="0" t="n">
        <f aca="false">MEDIAN(INDEX(Avaliadores!$I$17:$I$22,$B136),INDEX(Avaliadores!$I$17:$I$22,$C136),INDEX(Avaliadores!$I$17:$I$22,$D136),INDEX(Avaliadores!$I$17:$I$22,$E136),INDEX(Avaliadores!$I$17:$I$22,$F136),INDEX(Avaliadores!$I$17:$I$22,$G136))</f>
        <v>6.66666666666667</v>
      </c>
      <c r="AB136" s="0" t="n">
        <f aca="false">IF(MAX(H136:K136)=MIN(H136:K136),0,IF($B$17="custo",(MAX(H136:K136)-H136)/(MAX(H136:K136)-MIN(H136:K136)),(H136-MIN(H136:K136))/(MAX(H136:K136)-MIN(H136:K136))))</f>
        <v>0.247085733286003</v>
      </c>
      <c r="AC136" s="0" t="n">
        <f aca="false">IF(MAX(H136:K136)=MIN(H136:K136),0,IF($B$17="custo",(MAX(H136:K136)-I136)/(MAX(H136:K136)-MIN(H136:K136)),(I136-MIN(H136:K136))/(MAX(H136:K136)-MIN(H136:K136))))</f>
        <v>0</v>
      </c>
      <c r="AD136" s="0" t="n">
        <f aca="false">IF(MAX(H136:K136)=MIN(H136:K136),0,IF($B$17="custo",(MAX(H136:K136)-J136)/(MAX(H136:K136)-MIN(H136:K136)),(J136-MIN(H136:K136))/(MAX(H136:K136)-MIN(H136:K136))))</f>
        <v>0.828893381540765</v>
      </c>
      <c r="AE136" s="0" t="n">
        <f aca="false">IF(MAX(H136:K136)=MIN(H136:K136),0,IF($B$17="custo",(MAX(H136:K136)-K136)/(MAX(H136:K136)-MIN(H136:K136)),(K136-MIN(H136:K136))/(MAX(H136:K136)-MIN(H136:K136))))</f>
        <v>1</v>
      </c>
      <c r="AF136" s="0" t="n">
        <f aca="false">IF(MAX(L136:O136)=MIN(L136:O136),0,IF($C$17="custo",(MAX(L136:O136)-L136)/(MAX(L136:O136)-MIN(L136:O136)),(L136-MIN(L136:O136))/(MAX(L136:O136)-MIN(L136:O136))))</f>
        <v>1</v>
      </c>
      <c r="AG136" s="0" t="n">
        <f aca="false">IF(MAX(L136:O136)=MIN(L136:O136),0,IF($C$17="custo",(MAX(L136:O136)-M136)/(MAX(L136:O136)-MIN(L136:O136)),(M136-MIN(L136:O136))/(MAX(L136:O136)-MIN(L136:O136))))</f>
        <v>0.868184468786413</v>
      </c>
      <c r="AH136" s="0" t="n">
        <f aca="false">IF(MAX(L136:O136)=MIN(L136:O136),0,IF($C$17="custo",(MAX(L136:O136)-N136)/(MAX(L136:O136)-MIN(L136:O136)),(N136-MIN(L136:O136))/(MAX(L136:O136)-MIN(L136:O136))))</f>
        <v>0.987817789192392</v>
      </c>
      <c r="AI136" s="0" t="n">
        <f aca="false">IF(MAX(L136:O136)=MIN(L136:O136),0,IF($C$17="custo",(MAX(L136:O136)-O136)/(MAX(L136:O136)-MIN(L136:O136)),(O136-MIN(L136:O136))/(MAX(L136:O136)-MIN(L136:O136))))</f>
        <v>0</v>
      </c>
      <c r="AJ136" s="0" t="n">
        <f aca="false">IF(MAX(P136:S136)=MIN(P136:S136),0,IF($D$17="custo",(MAX(P136:S136)-P136)/(MAX(P136:S136)-MIN(P136:S136)),(P136-MIN(P136:S136))/(MAX(P136:S136)-MIN(P136:S136))))</f>
        <v>0.109751305669432</v>
      </c>
      <c r="AK136" s="0" t="n">
        <f aca="false">IF(MAX(P136:S136)=MIN(P136:S136),0,IF($D$17="custo",(MAX(P136:S136)-Q136)/(MAX(P136:S136)-MIN(P136:S136)),(Q136-MIN(P136:S136))/(MAX(P136:S136)-MIN(P136:S136))))</f>
        <v>0</v>
      </c>
      <c r="AL136" s="0" t="n">
        <f aca="false">IF(MAX(P136:S136)=MIN(P136:S136),0,IF($D$17="custo",(MAX(P136:S136)-R136)/(MAX(P136:S136)-MIN(P136:S136)),(R136-MIN(P136:S136))/(MAX(P136:S136)-MIN(P136:S136))))</f>
        <v>0.758741583296637</v>
      </c>
      <c r="AM136" s="0" t="n">
        <f aca="false">IF(MAX(P136:S136)=MIN(P136:S136),0,IF($D$17="custo",(MAX(P136:S136)-S136)/(MAX(P136:S136)-MIN(P136:S136)),(S136-MIN(P136:S136))/(MAX(P136:S136)-MIN(P136:S136))))</f>
        <v>1</v>
      </c>
      <c r="AN136" s="0" t="n">
        <f aca="false">IF(MAX(T136:W136)=MIN(T136:W136),0,IF($E$17="custo",(MAX(T136:W136)-T136)/(MAX(T136:W136)-MIN(T136:W136)),(T136-MIN(T136:W136))/(MAX(T136:W136)-MIN(T136:W136))))</f>
        <v>0</v>
      </c>
      <c r="AO136" s="0" t="n">
        <f aca="false">IF(MAX(T136:W136)=MIN(T136:W136),0,IF($E$17="custo",(MAX(T136:W136)-U136)/(MAX(T136:W136)-MIN(T136:W136)),(U136-MIN(T136:W136))/(MAX(T136:W136)-MIN(T136:W136))))</f>
        <v>0.769230769230769</v>
      </c>
      <c r="AP136" s="0" t="n">
        <f aca="false">IF(MAX(T136:W136)=MIN(T136:W136),0,IF($E$17="custo",(MAX(T136:W136)-V136)/(MAX(T136:W136)-MIN(T136:W136)),(V136-MIN(T136:W136))/(MAX(T136:W136)-MIN(T136:W136))))</f>
        <v>0.884615384615385</v>
      </c>
      <c r="AQ136" s="0" t="n">
        <f aca="false">IF(MAX(T136:W136)=MIN(T136:W136),0,IF($E$17="custo",(MAX(T136:W136)-W136)/(MAX(T136:W136)-MIN(T136:W136)),(W136-MIN(T136:W136))/(MAX(T136:W136)-MIN(T136:W136))))</f>
        <v>1</v>
      </c>
      <c r="AR136" s="0" t="n">
        <f aca="false">IF(MAX(X136:AA136)=MIN(X136:AA136),0,IF($F$17="custo",(MAX(X136:AA136)-X136)/(MAX(X136:AA136)-MIN(X136:AA136)),(X136-MIN(X136:AA136))/(MAX(X136:AA136)-MIN(X136:AA136))))</f>
        <v>0</v>
      </c>
      <c r="AS136" s="0" t="n">
        <f aca="false">IF(MAX(X136:AA136)=MIN(X136:AA136),0,IF($F$17="custo",(MAX(X136:AA136)-Y136)/(MAX(X136:AA136)-MIN(X136:AA136)),(Y136-MIN(X136:AA136))/(MAX(X136:AA136)-MIN(X136:AA136))))</f>
        <v>0.67741935483871</v>
      </c>
      <c r="AT136" s="0" t="n">
        <f aca="false">IF(MAX(X136:AA136)=MIN(X136:AA136),0,IF($F$17="custo",(MAX(X136:AA136)-Z136)/(MAX(X136:AA136)-MIN(X136:AA136)),(Z136-MIN(X136:AA136))/(MAX(X136:AA136)-MIN(X136:AA136))))</f>
        <v>0.258064516129032</v>
      </c>
      <c r="AU136" s="0" t="n">
        <f aca="false">IF(MAX(X136:AA136)=MIN(X136:AA136),0,IF($F$17="custo",(MAX(X136:AA136)-AA136)/(MAX(X136:AA136)-MIN(X136:AA136)),(AA136-MIN(X136:AA136))/(MAX(X136:AA136)-MIN(X136:AA136))))</f>
        <v>1</v>
      </c>
      <c r="AV136" s="0" t="n">
        <f aca="false">STDEVP(AB136:AE136)</f>
        <v>0.409479326784739</v>
      </c>
      <c r="AW136" s="0" t="n">
        <f aca="false">STDEVP(AF136:AI136)</f>
        <v>0.415433819065048</v>
      </c>
      <c r="AX136" s="0" t="n">
        <f aca="false">STDEVP(AJ136:AM136)</f>
        <v>0.422764035926201</v>
      </c>
      <c r="AY136" s="0" t="n">
        <f aca="false">STDEVP(AN136:AQ136)</f>
        <v>0.391642535661852</v>
      </c>
      <c r="AZ136" s="0" t="n">
        <f aca="false">STDEVP(AR136:AU136)</f>
        <v>0.383721846882914</v>
      </c>
      <c r="BA136" s="0" t="n">
        <f aca="false">AV136*((1-IFERROR(CORREL(AB136:AE136,AF136:AI136),0))+(1-IFERROR(CORREL(AB136:AE136,AJ136:AM136),0))+(1-IFERROR(CORREL(AB136:AE136,AN136:AQ136),0))+(1-IFERROR(CORREL(AB136:AE136,AR136:AU136),0)))</f>
        <v>1.11901655344486</v>
      </c>
      <c r="BB136" s="0" t="n">
        <f aca="false">AW136*((1-IFERROR(CORREL(AF136:AI136,AB136:AE136),0))+(1-IFERROR(CORREL(AF136:AI136,AJ136:AM136),0))+(1-IFERROR(CORREL(AF136:AI136,AN136:AQ136),0))+(1-IFERROR(CORREL(AF136:AI136,AR136:AU136),0)))</f>
        <v>2.77328477236142</v>
      </c>
      <c r="BC136" s="0" t="n">
        <f aca="false">AX136*((1-IFERROR(CORREL(AJ136:AM136,AB136:AE136),0))+(1-IFERROR(CORREL(AJ136:AM136,AF136:AI136),0))+(1-IFERROR(CORREL(AJ136:AM136,AN136:AQ136),0))+(1-IFERROR(CORREL(AJ136:AM136,AR136:AU136),0)))</f>
        <v>1.09231039345597</v>
      </c>
      <c r="BD136" s="0" t="n">
        <f aca="false">AY136*((1-IFERROR(CORREL(AN136:AQ136,AB136:AE136),0))+(1-IFERROR(CORREL(AN136:AQ136,AF136:AI136),0))+(1-IFERROR(CORREL(AN136:AQ136,AJ136:AM136),0))+(1-IFERROR(CORREL(AN136:AQ136,AR136:AU136),0)))</f>
        <v>1.00350155255391</v>
      </c>
      <c r="BE136" s="0" t="n">
        <f aca="false">AZ136*((1-IFERROR(CORREL(AR136:AU136,AB136:AE136),0))+(1-IFERROR(CORREL(AR136:AU136,AF136:AI136),0))+(1-IFERROR(CORREL(AR136:AU136,AJ136:AM136),0))+(1-IFERROR(CORREL(AR136:AU136,AN136:AQ136),0)))</f>
        <v>1.2618491850783</v>
      </c>
      <c r="BF136" s="0" t="n">
        <f aca="false">IF(SUM(BA136:BE136)&gt;0,BA136/SUM(BA136:BE136),1/5)</f>
        <v>0.154347910088929</v>
      </c>
      <c r="BG136" s="0" t="n">
        <f aca="false">IF(SUM(BA136:BE136)&gt;0,BB136/SUM(BA136:BE136),1/5)</f>
        <v>0.382524018413932</v>
      </c>
      <c r="BH136" s="0" t="n">
        <f aca="false">IF(SUM(BA136:BE136)&gt;0,BC136/SUM(BA136:BE136),1/5)</f>
        <v>0.150664282739454</v>
      </c>
      <c r="BI136" s="0" t="n">
        <f aca="false">IF(SUM(BA136:BE136)&gt;0,BD136/SUM(BA136:BE136),1/5)</f>
        <v>0.138414724010001</v>
      </c>
      <c r="BJ136" s="0" t="n">
        <f aca="false">IF(SUM(BA136:BE136)&gt;0,BE136/SUM(BA136:BE136),1/5)</f>
        <v>0.174049064747684</v>
      </c>
      <c r="BK136" s="0" t="n">
        <f aca="false">BF136*AB136+BG136*AF136+BH136*AJ136+BI136*AN136+BJ136*AR136</f>
        <v>0.437196786707821</v>
      </c>
      <c r="BL136" s="0" t="n">
        <f aca="false">BF136*AC136+BG136*AG136+BH136*AK136+BI136*AO136+BJ136*AS136</f>
        <v>0.556478481499479</v>
      </c>
      <c r="BM136" s="0" t="n">
        <f aca="false">BF136*AD136+BG136*AH136+BH136*AL136+BI136*AP136+BJ136*AT136</f>
        <v>0.787476929735349</v>
      </c>
      <c r="BN136" s="0" t="n">
        <f aca="false">BF136*AE136+BG136*AI136+BH136*AM136+BI136*AQ136+BJ136*AU136</f>
        <v>0.617475981586068</v>
      </c>
      <c r="BO136" s="0" t="n">
        <f aca="false">RANK(BK136,$BK136:$BN136)</f>
        <v>4</v>
      </c>
      <c r="BP136" s="0" t="n">
        <f aca="false">RANK(BL136,$BK136:$BN136)</f>
        <v>3</v>
      </c>
      <c r="BQ136" s="0" t="n">
        <f aca="false">RANK(BM136,$BK136:$BN136)</f>
        <v>1</v>
      </c>
      <c r="BR136" s="0" t="n">
        <f aca="false">RANK(BN136,$BK136:$BN136)</f>
        <v>2</v>
      </c>
    </row>
    <row r="137" customFormat="false" ht="15" hidden="false" customHeight="false" outlineLevel="0" collapsed="false">
      <c r="A137" s="0" t="n">
        <v>114</v>
      </c>
      <c r="B137" s="0" t="n">
        <f aca="false">RANDBETWEEN(1,$B$5)</f>
        <v>5</v>
      </c>
      <c r="C137" s="0" t="n">
        <f aca="false">RANDBETWEEN(1,$B$5)</f>
        <v>2</v>
      </c>
      <c r="D137" s="0" t="n">
        <f aca="false">RANDBETWEEN(1,$B$5)</f>
        <v>6</v>
      </c>
      <c r="E137" s="0" t="n">
        <f aca="false">RANDBETWEEN(1,$B$5)</f>
        <v>3</v>
      </c>
      <c r="F137" s="0" t="n">
        <f aca="false">RANDBETWEEN(1,$B$5)</f>
        <v>2</v>
      </c>
      <c r="G137" s="0" t="n">
        <f aca="false">RANDBETWEEN(1,$B$5)</f>
        <v>4</v>
      </c>
      <c r="H137" s="0" t="n">
        <f aca="true">NORMINV(RAND(),$B$8,$B$13)</f>
        <v>50.6013854620092</v>
      </c>
      <c r="I137" s="0" t="n">
        <f aca="true">NORMINV(RAND(),$C$8,$C$13)</f>
        <v>67.0704832477856</v>
      </c>
      <c r="J137" s="0" t="n">
        <f aca="true">NORMINV(RAND(),$D$8,$D$13)</f>
        <v>13.5631298760533</v>
      </c>
      <c r="K137" s="0" t="n">
        <f aca="true">NORMINV(RAND(),$E$8,$E$13)</f>
        <v>2.93814481066412</v>
      </c>
      <c r="L137" s="0" t="n">
        <f aca="true">NORMINV(RAND(),$B$9,$B$14)</f>
        <v>40.119395112042</v>
      </c>
      <c r="M137" s="0" t="n">
        <f aca="true">NORMINV(RAND(),$C$9,$C$14)</f>
        <v>54.9064554693806</v>
      </c>
      <c r="N137" s="0" t="n">
        <f aca="true">NORMINV(RAND(),$D$9,$D$14)</f>
        <v>48.0825049861639</v>
      </c>
      <c r="O137" s="0" t="n">
        <f aca="true">NORMINV(RAND(),$E$9,$E$14)</f>
        <v>26.9797482617616</v>
      </c>
      <c r="P137" s="0" t="n">
        <f aca="true">NORMINV(RAND(),$B$10,$B$15)</f>
        <v>25.2445029749277</v>
      </c>
      <c r="Q137" s="0" t="n">
        <f aca="true">NORMINV(RAND(),$C$10,$C$15)</f>
        <v>31.0119836264698</v>
      </c>
      <c r="R137" s="0" t="n">
        <f aca="true">NORMINV(RAND(),$D$10,$D$15)</f>
        <v>10.7864863462092</v>
      </c>
      <c r="S137" s="0" t="n">
        <f aca="true">NORMINV(RAND(),$E$10,$E$15)</f>
        <v>3.97071456987279</v>
      </c>
      <c r="T137" s="0" t="n">
        <f aca="false">MEDIAN(INDEX(Avaliadores!$B$17:$B$22,$B137),INDEX(Avaliadores!$B$17:$B$22,$C137),INDEX(Avaliadores!$B$17:$B$22,$D137),INDEX(Avaliadores!$B$17:$B$22,$E137),INDEX(Avaliadores!$B$17:$B$22,$F137),INDEX(Avaliadores!$B$17:$B$22,$G137))</f>
        <v>2.91666666666667</v>
      </c>
      <c r="U137" s="0" t="n">
        <f aca="false">MEDIAN(INDEX(Avaliadores!$C$17:$C$22,$B137),INDEX(Avaliadores!$C$17:$C$22,$C137),INDEX(Avaliadores!$C$17:$C$22,$D137),INDEX(Avaliadores!$C$17:$C$22,$E137),INDEX(Avaliadores!$C$17:$C$22,$F137),INDEX(Avaliadores!$C$17:$C$22,$G137))</f>
        <v>5.29166666666667</v>
      </c>
      <c r="V137" s="0" t="n">
        <f aca="false">MEDIAN(INDEX(Avaliadores!$D$17:$D$22,$B137),INDEX(Avaliadores!$D$17:$D$22,$C137),INDEX(Avaliadores!$D$17:$D$22,$D137),INDEX(Avaliadores!$D$17:$D$22,$E137),INDEX(Avaliadores!$D$17:$D$22,$F137),INDEX(Avaliadores!$D$17:$D$22,$G137))</f>
        <v>5.66666666666667</v>
      </c>
      <c r="W137" s="0" t="n">
        <f aca="false">MEDIAN(INDEX(Avaliadores!$E$17:$E$22,$B137),INDEX(Avaliadores!$E$17:$E$22,$C137),INDEX(Avaliadores!$E$17:$E$22,$D137),INDEX(Avaliadores!$E$17:$E$22,$E137),INDEX(Avaliadores!$E$17:$E$22,$F137),INDEX(Avaliadores!$E$17:$E$22,$G137))</f>
        <v>6.04166666666667</v>
      </c>
      <c r="X137" s="0" t="n">
        <f aca="false">MEDIAN(INDEX(Avaliadores!$F$17:$F$22,$B137),INDEX(Avaliadores!$F$17:$F$22,$C137),INDEX(Avaliadores!$F$17:$F$22,$D137),INDEX(Avaliadores!$F$17:$F$22,$E137),INDEX(Avaliadores!$F$17:$F$22,$F137),INDEX(Avaliadores!$F$17:$F$22,$G137))</f>
        <v>2.66666666666667</v>
      </c>
      <c r="Y137" s="0" t="n">
        <f aca="false">MEDIAN(INDEX(Avaliadores!$G$17:$G$22,$B137),INDEX(Avaliadores!$G$17:$G$22,$C137),INDEX(Avaliadores!$G$17:$G$22,$D137),INDEX(Avaliadores!$G$17:$G$22,$E137),INDEX(Avaliadores!$G$17:$G$22,$F137),INDEX(Avaliadores!$G$17:$G$22,$G137))</f>
        <v>5.41666666666667</v>
      </c>
      <c r="Z137" s="0" t="n">
        <f aca="false">MEDIAN(INDEX(Avaliadores!$H$17:$H$22,$B137),INDEX(Avaliadores!$H$17:$H$22,$C137),INDEX(Avaliadores!$H$17:$H$22,$D137),INDEX(Avaliadores!$H$17:$H$22,$E137),INDEX(Avaliadores!$H$17:$H$22,$F137),INDEX(Avaliadores!$H$17:$H$22,$G137))</f>
        <v>3.91666666666667</v>
      </c>
      <c r="AA137" s="0" t="n">
        <f aca="false">MEDIAN(INDEX(Avaliadores!$I$17:$I$22,$B137),INDEX(Avaliadores!$I$17:$I$22,$C137),INDEX(Avaliadores!$I$17:$I$22,$D137),INDEX(Avaliadores!$I$17:$I$22,$E137),INDEX(Avaliadores!$I$17:$I$22,$F137),INDEX(Avaliadores!$I$17:$I$22,$G137))</f>
        <v>6.29166666666667</v>
      </c>
      <c r="AB137" s="0" t="n">
        <f aca="false">IF(MAX(H137:K137)=MIN(H137:K137),0,IF($B$17="custo",(MAX(H137:K137)-H137)/(MAX(H137:K137)-MIN(H137:K137)),(H137-MIN(H137:K137))/(MAX(H137:K137)-MIN(H137:K137))))</f>
        <v>0.256798647720035</v>
      </c>
      <c r="AC137" s="0" t="n">
        <f aca="false">IF(MAX(H137:K137)=MIN(H137:K137),0,IF($B$17="custo",(MAX(H137:K137)-I137)/(MAX(H137:K137)-MIN(H137:K137)),(I137-MIN(H137:K137))/(MAX(H137:K137)-MIN(H137:K137))))</f>
        <v>0</v>
      </c>
      <c r="AD137" s="0" t="n">
        <f aca="false">IF(MAX(H137:K137)=MIN(H137:K137),0,IF($B$17="custo",(MAX(H137:K137)-J137)/(MAX(H137:K137)-MIN(H137:K137)),(J137-MIN(H137:K137))/(MAX(H137:K137)-MIN(H137:K137))))</f>
        <v>0.834327184626108</v>
      </c>
      <c r="AE137" s="0" t="n">
        <f aca="false">IF(MAX(H137:K137)=MIN(H137:K137),0,IF($B$17="custo",(MAX(H137:K137)-K137)/(MAX(H137:K137)-MIN(H137:K137)),(K137-MIN(H137:K137))/(MAX(H137:K137)-MIN(H137:K137))))</f>
        <v>1</v>
      </c>
      <c r="AF137" s="0" t="n">
        <f aca="false">IF(MAX(L137:O137)=MIN(L137:O137),0,IF($C$17="custo",(MAX(L137:O137)-L137)/(MAX(L137:O137)-MIN(L137:O137)),(L137-MIN(L137:O137))/(MAX(L137:O137)-MIN(L137:O137))))</f>
        <v>0.470504694756697</v>
      </c>
      <c r="AG137" s="0" t="n">
        <f aca="false">IF(MAX(L137:O137)=MIN(L137:O137),0,IF($C$17="custo",(MAX(L137:O137)-M137)/(MAX(L137:O137)-MIN(L137:O137)),(M137-MIN(L137:O137))/(MAX(L137:O137)-MIN(L137:O137))))</f>
        <v>1</v>
      </c>
      <c r="AH137" s="0" t="n">
        <f aca="false">IF(MAX(L137:O137)=MIN(L137:O137),0,IF($C$17="custo",(MAX(L137:O137)-N137)/(MAX(L137:O137)-MIN(L137:O137)),(N137-MIN(L137:O137))/(MAX(L137:O137)-MIN(L137:O137))))</f>
        <v>0.755647866664532</v>
      </c>
      <c r="AI137" s="0" t="n">
        <f aca="false">IF(MAX(L137:O137)=MIN(L137:O137),0,IF($C$17="custo",(MAX(L137:O137)-O137)/(MAX(L137:O137)-MIN(L137:O137)),(O137-MIN(L137:O137))/(MAX(L137:O137)-MIN(L137:O137))))</f>
        <v>0</v>
      </c>
      <c r="AJ137" s="0" t="n">
        <f aca="false">IF(MAX(P137:S137)=MIN(P137:S137),0,IF($D$17="custo",(MAX(P137:S137)-P137)/(MAX(P137:S137)-MIN(P137:S137)),(P137-MIN(P137:S137))/(MAX(P137:S137)-MIN(P137:S137))))</f>
        <v>0.21328439280978</v>
      </c>
      <c r="AK137" s="0" t="n">
        <f aca="false">IF(MAX(P137:S137)=MIN(P137:S137),0,IF($D$17="custo",(MAX(P137:S137)-Q137)/(MAX(P137:S137)-MIN(P137:S137)),(Q137-MIN(P137:S137))/(MAX(P137:S137)-MIN(P137:S137))))</f>
        <v>0</v>
      </c>
      <c r="AL137" s="0" t="n">
        <f aca="false">IF(MAX(P137:S137)=MIN(P137:S137),0,IF($D$17="custo",(MAX(P137:S137)-R137)/(MAX(P137:S137)-MIN(P137:S137)),(R137-MIN(P137:S137))/(MAX(P137:S137)-MIN(P137:S137))))</f>
        <v>0.747949263695019</v>
      </c>
      <c r="AM137" s="0" t="n">
        <f aca="false">IF(MAX(P137:S137)=MIN(P137:S137),0,IF($D$17="custo",(MAX(P137:S137)-S137)/(MAX(P137:S137)-MIN(P137:S137)),(S137-MIN(P137:S137))/(MAX(P137:S137)-MIN(P137:S137))))</f>
        <v>1</v>
      </c>
      <c r="AN137" s="0" t="n">
        <f aca="false">IF(MAX(T137:W137)=MIN(T137:W137),0,IF($E$17="custo",(MAX(T137:W137)-T137)/(MAX(T137:W137)-MIN(T137:W137)),(T137-MIN(T137:W137))/(MAX(T137:W137)-MIN(T137:W137))))</f>
        <v>0</v>
      </c>
      <c r="AO137" s="0" t="n">
        <f aca="false">IF(MAX(T137:W137)=MIN(T137:W137),0,IF($E$17="custo",(MAX(T137:W137)-U137)/(MAX(T137:W137)-MIN(T137:W137)),(U137-MIN(T137:W137))/(MAX(T137:W137)-MIN(T137:W137))))</f>
        <v>0.76</v>
      </c>
      <c r="AP137" s="0" t="n">
        <f aca="false">IF(MAX(T137:W137)=MIN(T137:W137),0,IF($E$17="custo",(MAX(T137:W137)-V137)/(MAX(T137:W137)-MIN(T137:W137)),(V137-MIN(T137:W137))/(MAX(T137:W137)-MIN(T137:W137))))</f>
        <v>0.88</v>
      </c>
      <c r="AQ137" s="0" t="n">
        <f aca="false">IF(MAX(T137:W137)=MIN(T137:W137),0,IF($E$17="custo",(MAX(T137:W137)-W137)/(MAX(T137:W137)-MIN(T137:W137)),(W137-MIN(T137:W137))/(MAX(T137:W137)-MIN(T137:W137))))</f>
        <v>1</v>
      </c>
      <c r="AR137" s="0" t="n">
        <f aca="false">IF(MAX(X137:AA137)=MIN(X137:AA137),0,IF($F$17="custo",(MAX(X137:AA137)-X137)/(MAX(X137:AA137)-MIN(X137:AA137)),(X137-MIN(X137:AA137))/(MAX(X137:AA137)-MIN(X137:AA137))))</f>
        <v>0</v>
      </c>
      <c r="AS137" s="0" t="n">
        <f aca="false">IF(MAX(X137:AA137)=MIN(X137:AA137),0,IF($F$17="custo",(MAX(X137:AA137)-Y137)/(MAX(X137:AA137)-MIN(X137:AA137)),(Y137-MIN(X137:AA137))/(MAX(X137:AA137)-MIN(X137:AA137))))</f>
        <v>0.758620689655172</v>
      </c>
      <c r="AT137" s="0" t="n">
        <f aca="false">IF(MAX(X137:AA137)=MIN(X137:AA137),0,IF($F$17="custo",(MAX(X137:AA137)-Z137)/(MAX(X137:AA137)-MIN(X137:AA137)),(Z137-MIN(X137:AA137))/(MAX(X137:AA137)-MIN(X137:AA137))))</f>
        <v>0.344827586206897</v>
      </c>
      <c r="AU137" s="0" t="n">
        <f aca="false">IF(MAX(X137:AA137)=MIN(X137:AA137),0,IF($F$17="custo",(MAX(X137:AA137)-AA137)/(MAX(X137:AA137)-MIN(X137:AA137)),(AA137-MIN(X137:AA137))/(MAX(X137:AA137)-MIN(X137:AA137))))</f>
        <v>1</v>
      </c>
      <c r="AV137" s="0" t="n">
        <f aca="false">STDEVP(AB137:AE137)</f>
        <v>0.408914900927023</v>
      </c>
      <c r="AW137" s="0" t="n">
        <f aca="false">STDEVP(AF137:AI137)</f>
        <v>0.371967592507122</v>
      </c>
      <c r="AX137" s="0" t="n">
        <f aca="false">STDEVP(AJ137:AM137)</f>
        <v>0.401032719807986</v>
      </c>
      <c r="AY137" s="0" t="n">
        <f aca="false">STDEVP(AN137:AQ137)</f>
        <v>0.390384425918863</v>
      </c>
      <c r="AZ137" s="0" t="n">
        <f aca="false">STDEVP(AR137:AU137)</f>
        <v>0.383499593440262</v>
      </c>
      <c r="BA137" s="0" t="n">
        <f aca="false">AV137*((1-IFERROR(CORREL(AB137:AE137,AF137:AI137),0))+(1-IFERROR(CORREL(AB137:AE137,AJ137:AM137),0))+(1-IFERROR(CORREL(AB137:AE137,AN137:AQ137),0))+(1-IFERROR(CORREL(AB137:AE137,AR137:AU137),0)))</f>
        <v>1.15618335343255</v>
      </c>
      <c r="BB137" s="0" t="n">
        <f aca="false">AW137*((1-IFERROR(CORREL(AF137:AI137,AB137:AE137),0))+(1-IFERROR(CORREL(AF137:AI137,AJ137:AM137),0))+(1-IFERROR(CORREL(AF137:AI137,AN137:AQ137),0))+(1-IFERROR(CORREL(AF137:AI137,AR137:AU137),0)))</f>
        <v>2.13270837937424</v>
      </c>
      <c r="BC137" s="0" t="n">
        <f aca="false">AX137*((1-IFERROR(CORREL(AJ137:AM137,AB137:AE137),0))+(1-IFERROR(CORREL(AJ137:AM137,AF137:AI137),0))+(1-IFERROR(CORREL(AJ137:AM137,AN137:AQ137),0))+(1-IFERROR(CORREL(AJ137:AM137,AR137:AU137),0)))</f>
        <v>1.11021755896037</v>
      </c>
      <c r="BD137" s="0" t="n">
        <f aca="false">AY137*((1-IFERROR(CORREL(AN137:AQ137,AB137:AE137),0))+(1-IFERROR(CORREL(AN137:AQ137,AF137:AI137),0))+(1-IFERROR(CORREL(AN137:AQ137,AJ137:AM137),0))+(1-IFERROR(CORREL(AN137:AQ137,AR137:AU137),0)))</f>
        <v>0.827511010230823</v>
      </c>
      <c r="BE137" s="0" t="n">
        <f aca="false">AZ137*((1-IFERROR(CORREL(AR137:AU137,AB137:AE137),0))+(1-IFERROR(CORREL(AR137:AU137,AF137:AI137),0))+(1-IFERROR(CORREL(AR137:AU137,AJ137:AM137),0))+(1-IFERROR(CORREL(AR137:AU137,AN137:AQ137),0)))</f>
        <v>1.06468073939783</v>
      </c>
      <c r="BF137" s="0" t="n">
        <f aca="false">IF(SUM(BA137:BE137)&gt;0,BA137/SUM(BA137:BE137),1/5)</f>
        <v>0.18377492124841</v>
      </c>
      <c r="BG137" s="0" t="n">
        <f aca="false">IF(SUM(BA137:BE137)&gt;0,BB137/SUM(BA137:BE137),1/5)</f>
        <v>0.338993217037516</v>
      </c>
      <c r="BH137" s="0" t="n">
        <f aca="false">IF(SUM(BA137:BE137)&gt;0,BC137/SUM(BA137:BE137),1/5)</f>
        <v>0.176468675025293</v>
      </c>
      <c r="BI137" s="0" t="n">
        <f aca="false">IF(SUM(BA137:BE137)&gt;0,BD137/SUM(BA137:BE137),1/5)</f>
        <v>0.131532572481578</v>
      </c>
      <c r="BJ137" s="0" t="n">
        <f aca="false">IF(SUM(BA137:BE137)&gt;0,BE137/SUM(BA137:BE137),1/5)</f>
        <v>0.169230614207203</v>
      </c>
      <c r="BK137" s="0" t="n">
        <f aca="false">BF137*AB137+BG137*AF137+BH137*AJ137+BI137*AN137+BJ137*AR137</f>
        <v>0.244329065570991</v>
      </c>
      <c r="BL137" s="0" t="n">
        <f aca="false">BF137*AC137+BG137*AG137+BH137*AK137+BI137*AO137+BJ137*AS137</f>
        <v>0.567339817384152</v>
      </c>
      <c r="BM137" s="0" t="n">
        <f aca="false">BF137*AD137+BG137*AH137+BH137*AL137+BI137*AP137+BJ137*AT137</f>
        <v>0.715581577461789</v>
      </c>
      <c r="BN137" s="0" t="n">
        <f aca="false">BF137*AE137+BG137*AI137+BH137*AM137+BI137*AQ137+BJ137*AU137</f>
        <v>0.661006782962484</v>
      </c>
      <c r="BO137" s="0" t="n">
        <f aca="false">RANK(BK137,$BK137:$BN137)</f>
        <v>4</v>
      </c>
      <c r="BP137" s="0" t="n">
        <f aca="false">RANK(BL137,$BK137:$BN137)</f>
        <v>3</v>
      </c>
      <c r="BQ137" s="0" t="n">
        <f aca="false">RANK(BM137,$BK137:$BN137)</f>
        <v>1</v>
      </c>
      <c r="BR137" s="0" t="n">
        <f aca="false">RANK(BN137,$BK137:$BN137)</f>
        <v>2</v>
      </c>
    </row>
    <row r="138" customFormat="false" ht="15" hidden="false" customHeight="false" outlineLevel="0" collapsed="false">
      <c r="A138" s="0" t="n">
        <v>115</v>
      </c>
      <c r="B138" s="0" t="n">
        <f aca="false">RANDBETWEEN(1,$B$5)</f>
        <v>3</v>
      </c>
      <c r="C138" s="0" t="n">
        <f aca="false">RANDBETWEEN(1,$B$5)</f>
        <v>5</v>
      </c>
      <c r="D138" s="0" t="n">
        <f aca="false">RANDBETWEEN(1,$B$5)</f>
        <v>2</v>
      </c>
      <c r="E138" s="0" t="n">
        <f aca="false">RANDBETWEEN(1,$B$5)</f>
        <v>5</v>
      </c>
      <c r="F138" s="0" t="n">
        <f aca="false">RANDBETWEEN(1,$B$5)</f>
        <v>3</v>
      </c>
      <c r="G138" s="0" t="n">
        <f aca="false">RANDBETWEEN(1,$B$5)</f>
        <v>5</v>
      </c>
      <c r="H138" s="0" t="n">
        <f aca="true">NORMINV(RAND(),$B$8,$B$13)</f>
        <v>48.522470557987</v>
      </c>
      <c r="I138" s="0" t="n">
        <f aca="true">NORMINV(RAND(),$C$8,$C$13)</f>
        <v>63.9704769821434</v>
      </c>
      <c r="J138" s="0" t="n">
        <f aca="true">NORMINV(RAND(),$D$8,$D$13)</f>
        <v>14.2737668624911</v>
      </c>
      <c r="K138" s="0" t="n">
        <f aca="true">NORMINV(RAND(),$E$8,$E$13)</f>
        <v>2.83425203011015</v>
      </c>
      <c r="L138" s="0" t="n">
        <f aca="true">NORMINV(RAND(),$B$9,$B$14)</f>
        <v>47.9372025992148</v>
      </c>
      <c r="M138" s="0" t="n">
        <f aca="true">NORMINV(RAND(),$C$9,$C$14)</f>
        <v>49.2432706606389</v>
      </c>
      <c r="N138" s="0" t="n">
        <f aca="true">NORMINV(RAND(),$D$9,$D$14)</f>
        <v>50.8756524413286</v>
      </c>
      <c r="O138" s="0" t="n">
        <f aca="true">NORMINV(RAND(),$E$9,$E$14)</f>
        <v>24.2396665282274</v>
      </c>
      <c r="P138" s="0" t="n">
        <f aca="true">NORMINV(RAND(),$B$10,$B$15)</f>
        <v>25.3543365591428</v>
      </c>
      <c r="Q138" s="0" t="n">
        <f aca="true">NORMINV(RAND(),$C$10,$C$15)</f>
        <v>31.8070541085645</v>
      </c>
      <c r="R138" s="0" t="n">
        <f aca="true">NORMINV(RAND(),$D$10,$D$15)</f>
        <v>9.98872388737089</v>
      </c>
      <c r="S138" s="0" t="n">
        <f aca="true">NORMINV(RAND(),$E$10,$E$15)</f>
        <v>3.77379980106999</v>
      </c>
      <c r="T138" s="0" t="n">
        <f aca="false">MEDIAN(INDEX(Avaliadores!$B$17:$B$22,$B138),INDEX(Avaliadores!$B$17:$B$22,$C138),INDEX(Avaliadores!$B$17:$B$22,$D138),INDEX(Avaliadores!$B$17:$B$22,$E138),INDEX(Avaliadores!$B$17:$B$22,$F138),INDEX(Avaliadores!$B$17:$B$22,$G138))</f>
        <v>2.66666666666667</v>
      </c>
      <c r="U138" s="0" t="n">
        <f aca="false">MEDIAN(INDEX(Avaliadores!$C$17:$C$22,$B138),INDEX(Avaliadores!$C$17:$C$22,$C138),INDEX(Avaliadores!$C$17:$C$22,$D138),INDEX(Avaliadores!$C$17:$C$22,$E138),INDEX(Avaliadores!$C$17:$C$22,$F138),INDEX(Avaliadores!$C$17:$C$22,$G138))</f>
        <v>5.29166666666667</v>
      </c>
      <c r="V138" s="0" t="n">
        <f aca="false">MEDIAN(INDEX(Avaliadores!$D$17:$D$22,$B138),INDEX(Avaliadores!$D$17:$D$22,$C138),INDEX(Avaliadores!$D$17:$D$22,$D138),INDEX(Avaliadores!$D$17:$D$22,$E138),INDEX(Avaliadores!$D$17:$D$22,$F138),INDEX(Avaliadores!$D$17:$D$22,$G138))</f>
        <v>5.66666666666667</v>
      </c>
      <c r="W138" s="0" t="n">
        <f aca="false">MEDIAN(INDEX(Avaliadores!$E$17:$E$22,$B138),INDEX(Avaliadores!$E$17:$E$22,$C138),INDEX(Avaliadores!$E$17:$E$22,$D138),INDEX(Avaliadores!$E$17:$E$22,$E138),INDEX(Avaliadores!$E$17:$E$22,$F138),INDEX(Avaliadores!$E$17:$E$22,$G138))</f>
        <v>6.79166666666667</v>
      </c>
      <c r="X138" s="0" t="n">
        <f aca="false">MEDIAN(INDEX(Avaliadores!$F$17:$F$22,$B138),INDEX(Avaliadores!$F$17:$F$22,$C138),INDEX(Avaliadores!$F$17:$F$22,$D138),INDEX(Avaliadores!$F$17:$F$22,$E138),INDEX(Avaliadores!$F$17:$F$22,$F138),INDEX(Avaliadores!$F$17:$F$22,$G138))</f>
        <v>2.54166666666667</v>
      </c>
      <c r="Y138" s="0" t="n">
        <f aca="false">MEDIAN(INDEX(Avaliadores!$G$17:$G$22,$B138),INDEX(Avaliadores!$G$17:$G$22,$C138),INDEX(Avaliadores!$G$17:$G$22,$D138),INDEX(Avaliadores!$G$17:$G$22,$E138),INDEX(Avaliadores!$G$17:$G$22,$F138),INDEX(Avaliadores!$G$17:$G$22,$G138))</f>
        <v>5.16666666666667</v>
      </c>
      <c r="Z138" s="0" t="n">
        <f aca="false">MEDIAN(INDEX(Avaliadores!$H$17:$H$22,$B138),INDEX(Avaliadores!$H$17:$H$22,$C138),INDEX(Avaliadores!$H$17:$H$22,$D138),INDEX(Avaliadores!$H$17:$H$22,$E138),INDEX(Avaliadores!$H$17:$H$22,$F138),INDEX(Avaliadores!$H$17:$H$22,$G138))</f>
        <v>3.66666666666667</v>
      </c>
      <c r="AA138" s="0" t="n">
        <f aca="false">MEDIAN(INDEX(Avaliadores!$I$17:$I$22,$B138),INDEX(Avaliadores!$I$17:$I$22,$C138),INDEX(Avaliadores!$I$17:$I$22,$D138),INDEX(Avaliadores!$I$17:$I$22,$E138),INDEX(Avaliadores!$I$17:$I$22,$F138),INDEX(Avaliadores!$I$17:$I$22,$G138))</f>
        <v>6.54166666666667</v>
      </c>
      <c r="AB138" s="0" t="n">
        <f aca="false">IF(MAX(H138:K138)=MIN(H138:K138),0,IF($B$17="custo",(MAX(H138:K138)-H138)/(MAX(H138:K138)-MIN(H138:K138)),(H138-MIN(H138:K138))/(MAX(H138:K138)-MIN(H138:K138))))</f>
        <v>0.252681719165303</v>
      </c>
      <c r="AC138" s="0" t="n">
        <f aca="false">IF(MAX(H138:K138)=MIN(H138:K138),0,IF($B$17="custo",(MAX(H138:K138)-I138)/(MAX(H138:K138)-MIN(H138:K138)),(I138-MIN(H138:K138))/(MAX(H138:K138)-MIN(H138:K138))))</f>
        <v>0</v>
      </c>
      <c r="AD138" s="0" t="n">
        <f aca="false">IF(MAX(H138:K138)=MIN(H138:K138),0,IF($B$17="custo",(MAX(H138:K138)-J138)/(MAX(H138:K138)-MIN(H138:K138)),(J138-MIN(H138:K138))/(MAX(H138:K138)-MIN(H138:K138))))</f>
        <v>0.812884834787292</v>
      </c>
      <c r="AE138" s="0" t="n">
        <f aca="false">IF(MAX(H138:K138)=MIN(H138:K138),0,IF($B$17="custo",(MAX(H138:K138)-K138)/(MAX(H138:K138)-MIN(H138:K138)),(K138-MIN(H138:K138))/(MAX(H138:K138)-MIN(H138:K138))))</f>
        <v>1</v>
      </c>
      <c r="AF138" s="0" t="n">
        <f aca="false">IF(MAX(L138:O138)=MIN(L138:O138),0,IF($C$17="custo",(MAX(L138:O138)-L138)/(MAX(L138:O138)-MIN(L138:O138)),(L138-MIN(L138:O138))/(MAX(L138:O138)-MIN(L138:O138))))</f>
        <v>0.889681206030806</v>
      </c>
      <c r="AG138" s="0" t="n">
        <f aca="false">IF(MAX(L138:O138)=MIN(L138:O138),0,IF($C$17="custo",(MAX(L138:O138)-M138)/(MAX(L138:O138)-MIN(L138:O138)),(M138-MIN(L138:O138))/(MAX(L138:O138)-MIN(L138:O138))))</f>
        <v>0.938715173299186</v>
      </c>
      <c r="AH138" s="0" t="n">
        <f aca="false">IF(MAX(L138:O138)=MIN(L138:O138),0,IF($C$17="custo",(MAX(L138:O138)-N138)/(MAX(L138:O138)-MIN(L138:O138)),(N138-MIN(L138:O138))/(MAX(L138:O138)-MIN(L138:O138))))</f>
        <v>1</v>
      </c>
      <c r="AI138" s="0" t="n">
        <f aca="false">IF(MAX(L138:O138)=MIN(L138:O138),0,IF($C$17="custo",(MAX(L138:O138)-O138)/(MAX(L138:O138)-MIN(L138:O138)),(O138-MIN(L138:O138))/(MAX(L138:O138)-MIN(L138:O138))))</f>
        <v>0</v>
      </c>
      <c r="AJ138" s="0" t="n">
        <f aca="false">IF(MAX(P138:S138)=MIN(P138:S138),0,IF($D$17="custo",(MAX(P138:S138)-P138)/(MAX(P138:S138)-MIN(P138:S138)),(P138-MIN(P138:S138))/(MAX(P138:S138)-MIN(P138:S138))))</f>
        <v>0.230180823055443</v>
      </c>
      <c r="AK138" s="0" t="n">
        <f aca="false">IF(MAX(P138:S138)=MIN(P138:S138),0,IF($D$17="custo",(MAX(P138:S138)-Q138)/(MAX(P138:S138)-MIN(P138:S138)),(Q138-MIN(P138:S138))/(MAX(P138:S138)-MIN(P138:S138))))</f>
        <v>0</v>
      </c>
      <c r="AL138" s="0" t="n">
        <f aca="false">IF(MAX(P138:S138)=MIN(P138:S138),0,IF($D$17="custo",(MAX(P138:S138)-R138)/(MAX(P138:S138)-MIN(P138:S138)),(R138-MIN(P138:S138))/(MAX(P138:S138)-MIN(P138:S138))))</f>
        <v>0.778301726295139</v>
      </c>
      <c r="AM138" s="0" t="n">
        <f aca="false">IF(MAX(P138:S138)=MIN(P138:S138),0,IF($D$17="custo",(MAX(P138:S138)-S138)/(MAX(P138:S138)-MIN(P138:S138)),(S138-MIN(P138:S138))/(MAX(P138:S138)-MIN(P138:S138))))</f>
        <v>1</v>
      </c>
      <c r="AN138" s="0" t="n">
        <f aca="false">IF(MAX(T138:W138)=MIN(T138:W138),0,IF($E$17="custo",(MAX(T138:W138)-T138)/(MAX(T138:W138)-MIN(T138:W138)),(T138-MIN(T138:W138))/(MAX(T138:W138)-MIN(T138:W138))))</f>
        <v>0</v>
      </c>
      <c r="AO138" s="0" t="n">
        <f aca="false">IF(MAX(T138:W138)=MIN(T138:W138),0,IF($E$17="custo",(MAX(T138:W138)-U138)/(MAX(T138:W138)-MIN(T138:W138)),(U138-MIN(T138:W138))/(MAX(T138:W138)-MIN(T138:W138))))</f>
        <v>0.636363636363636</v>
      </c>
      <c r="AP138" s="0" t="n">
        <f aca="false">IF(MAX(T138:W138)=MIN(T138:W138),0,IF($E$17="custo",(MAX(T138:W138)-V138)/(MAX(T138:W138)-MIN(T138:W138)),(V138-MIN(T138:W138))/(MAX(T138:W138)-MIN(T138:W138))))</f>
        <v>0.727272727272727</v>
      </c>
      <c r="AQ138" s="0" t="n">
        <f aca="false">IF(MAX(T138:W138)=MIN(T138:W138),0,IF($E$17="custo",(MAX(T138:W138)-W138)/(MAX(T138:W138)-MIN(T138:W138)),(W138-MIN(T138:W138))/(MAX(T138:W138)-MIN(T138:W138))))</f>
        <v>1</v>
      </c>
      <c r="AR138" s="0" t="n">
        <f aca="false">IF(MAX(X138:AA138)=MIN(X138:AA138),0,IF($F$17="custo",(MAX(X138:AA138)-X138)/(MAX(X138:AA138)-MIN(X138:AA138)),(X138-MIN(X138:AA138))/(MAX(X138:AA138)-MIN(X138:AA138))))</f>
        <v>0</v>
      </c>
      <c r="AS138" s="0" t="n">
        <f aca="false">IF(MAX(X138:AA138)=MIN(X138:AA138),0,IF($F$17="custo",(MAX(X138:AA138)-Y138)/(MAX(X138:AA138)-MIN(X138:AA138)),(Y138-MIN(X138:AA138))/(MAX(X138:AA138)-MIN(X138:AA138))))</f>
        <v>0.65625</v>
      </c>
      <c r="AT138" s="0" t="n">
        <f aca="false">IF(MAX(X138:AA138)=MIN(X138:AA138),0,IF($F$17="custo",(MAX(X138:AA138)-Z138)/(MAX(X138:AA138)-MIN(X138:AA138)),(Z138-MIN(X138:AA138))/(MAX(X138:AA138)-MIN(X138:AA138))))</f>
        <v>0.28125</v>
      </c>
      <c r="AU138" s="0" t="n">
        <f aca="false">IF(MAX(X138:AA138)=MIN(X138:AA138),0,IF($F$17="custo",(MAX(X138:AA138)-AA138)/(MAX(X138:AA138)-MIN(X138:AA138)),(AA138-MIN(X138:AA138))/(MAX(X138:AA138)-MIN(X138:AA138))))</f>
        <v>1</v>
      </c>
      <c r="AV138" s="0" t="n">
        <f aca="false">STDEVP(AB138:AE138)</f>
        <v>0.405582454201854</v>
      </c>
      <c r="AW138" s="0" t="n">
        <f aca="false">STDEVP(AF138:AI138)</f>
        <v>0.410110444055866</v>
      </c>
      <c r="AX138" s="0" t="n">
        <f aca="false">STDEVP(AJ138:AM138)</f>
        <v>0.403186138990114</v>
      </c>
      <c r="AY138" s="0" t="n">
        <f aca="false">STDEVP(AN138:AQ138)</f>
        <v>0.366466261286298</v>
      </c>
      <c r="AZ138" s="0" t="n">
        <f aca="false">STDEVP(AR138:AU138)</f>
        <v>0.377918331951495</v>
      </c>
      <c r="BA138" s="0" t="n">
        <f aca="false">AV138*((1-IFERROR(CORREL(AB138:AE138,AF138:AI138),0))+(1-IFERROR(CORREL(AB138:AE138,AJ138:AM138),0))+(1-IFERROR(CORREL(AB138:AE138,AN138:AQ138),0))+(1-IFERROR(CORREL(AB138:AE138,AR138:AU138),0)))</f>
        <v>1.07105237431703</v>
      </c>
      <c r="BB138" s="0" t="n">
        <f aca="false">AW138*((1-IFERROR(CORREL(AF138:AI138,AB138:AE138),0))+(1-IFERROR(CORREL(AF138:AI138,AJ138:AM138),0))+(1-IFERROR(CORREL(AF138:AI138,AN138:AQ138),0))+(1-IFERROR(CORREL(AF138:AI138,AR138:AU138),0)))</f>
        <v>2.72135266475503</v>
      </c>
      <c r="BC138" s="0" t="n">
        <f aca="false">AX138*((1-IFERROR(CORREL(AJ138:AM138,AB138:AE138),0))+(1-IFERROR(CORREL(AJ138:AM138,AF138:AI138),0))+(1-IFERROR(CORREL(AJ138:AM138,AN138:AQ138),0))+(1-IFERROR(CORREL(AJ138:AM138,AR138:AU138),0)))</f>
        <v>1.05483097919532</v>
      </c>
      <c r="BD138" s="0" t="n">
        <f aca="false">AY138*((1-IFERROR(CORREL(AN138:AQ138,AB138:AE138),0))+(1-IFERROR(CORREL(AN138:AQ138,AF138:AI138),0))+(1-IFERROR(CORREL(AN138:AQ138,AJ138:AM138),0))+(1-IFERROR(CORREL(AN138:AQ138,AR138:AU138),0)))</f>
        <v>0.897893604290995</v>
      </c>
      <c r="BE138" s="0" t="n">
        <f aca="false">AZ138*((1-IFERROR(CORREL(AR138:AU138,AB138:AE138),0))+(1-IFERROR(CORREL(AR138:AU138,AF138:AI138),0))+(1-IFERROR(CORREL(AR138:AU138,AJ138:AM138),0))+(1-IFERROR(CORREL(AR138:AU138,AN138:AQ138),0)))</f>
        <v>1.18108154804889</v>
      </c>
      <c r="BF138" s="0" t="n">
        <f aca="false">IF(SUM(BA138:BE138)&gt;0,BA138/SUM(BA138:BE138),1/5)</f>
        <v>0.154637556946322</v>
      </c>
      <c r="BG138" s="0" t="n">
        <f aca="false">IF(SUM(BA138:BE138)&gt;0,BB138/SUM(BA138:BE138),1/5)</f>
        <v>0.392906395390257</v>
      </c>
      <c r="BH138" s="0" t="n">
        <f aca="false">IF(SUM(BA138:BE138)&gt;0,BC138/SUM(BA138:BE138),1/5)</f>
        <v>0.152295526834599</v>
      </c>
      <c r="BI138" s="0" t="n">
        <f aca="false">IF(SUM(BA138:BE138)&gt;0,BD138/SUM(BA138:BE138),1/5)</f>
        <v>0.12963705295348</v>
      </c>
      <c r="BJ138" s="0" t="n">
        <f aca="false">IF(SUM(BA138:BE138)&gt;0,BE138/SUM(BA138:BE138),1/5)</f>
        <v>0.170523467875343</v>
      </c>
      <c r="BK138" s="0" t="n">
        <f aca="false">BF138*AB138+BG138*AF138+BH138*AJ138+BI138*AN138+BJ138*AR138</f>
        <v>0.42369102915919</v>
      </c>
      <c r="BL138" s="0" t="n">
        <f aca="false">BF138*AC138+BG138*AG138+BH138*AK138+BI138*AO138+BJ138*AS138</f>
        <v>0.563229527257259</v>
      </c>
      <c r="BM138" s="0" t="n">
        <f aca="false">BF138*AD138+BG138*AH138+BH138*AL138+BI138*AP138+BJ138*AT138</f>
        <v>0.77938201015989</v>
      </c>
      <c r="BN138" s="0" t="n">
        <f aca="false">BF138*AE138+BG138*AI138+BH138*AM138+BI138*AQ138+BJ138*AU138</f>
        <v>0.607093604609743</v>
      </c>
      <c r="BO138" s="0" t="n">
        <f aca="false">RANK(BK138,$BK138:$BN138)</f>
        <v>4</v>
      </c>
      <c r="BP138" s="0" t="n">
        <f aca="false">RANK(BL138,$BK138:$BN138)</f>
        <v>3</v>
      </c>
      <c r="BQ138" s="0" t="n">
        <f aca="false">RANK(BM138,$BK138:$BN138)</f>
        <v>1</v>
      </c>
      <c r="BR138" s="0" t="n">
        <f aca="false">RANK(BN138,$BK138:$BN138)</f>
        <v>2</v>
      </c>
    </row>
    <row r="139" customFormat="false" ht="15" hidden="false" customHeight="false" outlineLevel="0" collapsed="false">
      <c r="A139" s="0" t="n">
        <v>116</v>
      </c>
      <c r="B139" s="0" t="n">
        <f aca="false">RANDBETWEEN(1,$B$5)</f>
        <v>4</v>
      </c>
      <c r="C139" s="0" t="n">
        <f aca="false">RANDBETWEEN(1,$B$5)</f>
        <v>4</v>
      </c>
      <c r="D139" s="0" t="n">
        <f aca="false">RANDBETWEEN(1,$B$5)</f>
        <v>2</v>
      </c>
      <c r="E139" s="0" t="n">
        <f aca="false">RANDBETWEEN(1,$B$5)</f>
        <v>2</v>
      </c>
      <c r="F139" s="0" t="n">
        <f aca="false">RANDBETWEEN(1,$B$5)</f>
        <v>2</v>
      </c>
      <c r="G139" s="0" t="n">
        <f aca="false">RANDBETWEEN(1,$B$5)</f>
        <v>2</v>
      </c>
      <c r="H139" s="0" t="n">
        <f aca="true">NORMINV(RAND(),$B$8,$B$13)</f>
        <v>49.3036836720425</v>
      </c>
      <c r="I139" s="0" t="n">
        <f aca="true">NORMINV(RAND(),$C$8,$C$13)</f>
        <v>70.0540773441589</v>
      </c>
      <c r="J139" s="0" t="n">
        <f aca="true">NORMINV(RAND(),$D$8,$D$13)</f>
        <v>14.5413124608506</v>
      </c>
      <c r="K139" s="0" t="n">
        <f aca="true">NORMINV(RAND(),$E$8,$E$13)</f>
        <v>3.22254713295858</v>
      </c>
      <c r="L139" s="0" t="n">
        <f aca="true">NORMINV(RAND(),$B$9,$B$14)</f>
        <v>46.4520278220863</v>
      </c>
      <c r="M139" s="0" t="n">
        <f aca="true">NORMINV(RAND(),$C$9,$C$14)</f>
        <v>58.0767780981097</v>
      </c>
      <c r="N139" s="0" t="n">
        <f aca="true">NORMINV(RAND(),$D$9,$D$14)</f>
        <v>38.3645211112964</v>
      </c>
      <c r="O139" s="0" t="n">
        <f aca="true">NORMINV(RAND(),$E$9,$E$14)</f>
        <v>24.409955514539</v>
      </c>
      <c r="P139" s="0" t="n">
        <f aca="true">NORMINV(RAND(),$B$10,$B$15)</f>
        <v>23.4217505719579</v>
      </c>
      <c r="Q139" s="0" t="n">
        <f aca="true">NORMINV(RAND(),$C$10,$C$15)</f>
        <v>29.834851875177</v>
      </c>
      <c r="R139" s="0" t="n">
        <f aca="true">NORMINV(RAND(),$D$10,$D$15)</f>
        <v>9.86872037941662</v>
      </c>
      <c r="S139" s="0" t="n">
        <f aca="true">NORMINV(RAND(),$E$10,$E$15)</f>
        <v>4.14725650041536</v>
      </c>
      <c r="T139" s="0" t="n">
        <f aca="false">MEDIAN(INDEX(Avaliadores!$B$17:$B$22,$B139),INDEX(Avaliadores!$B$17:$B$22,$C139),INDEX(Avaliadores!$B$17:$B$22,$D139),INDEX(Avaliadores!$B$17:$B$22,$E139),INDEX(Avaliadores!$B$17:$B$22,$F139),INDEX(Avaliadores!$B$17:$B$22,$G139))</f>
        <v>3.04166666666667</v>
      </c>
      <c r="U139" s="0" t="n">
        <f aca="false">MEDIAN(INDEX(Avaliadores!$C$17:$C$22,$B139),INDEX(Avaliadores!$C$17:$C$22,$C139),INDEX(Avaliadores!$C$17:$C$22,$D139),INDEX(Avaliadores!$C$17:$C$22,$E139),INDEX(Avaliadores!$C$17:$C$22,$F139),INDEX(Avaliadores!$C$17:$C$22,$G139))</f>
        <v>5.04166666666667</v>
      </c>
      <c r="V139" s="0" t="n">
        <f aca="false">MEDIAN(INDEX(Avaliadores!$D$17:$D$22,$B139),INDEX(Avaliadores!$D$17:$D$22,$C139),INDEX(Avaliadores!$D$17:$D$22,$D139),INDEX(Avaliadores!$D$17:$D$22,$E139),INDEX(Avaliadores!$D$17:$D$22,$F139),INDEX(Avaliadores!$D$17:$D$22,$G139))</f>
        <v>6.04166666666667</v>
      </c>
      <c r="W139" s="0" t="n">
        <f aca="false">MEDIAN(INDEX(Avaliadores!$E$17:$E$22,$B139),INDEX(Avaliadores!$E$17:$E$22,$C139),INDEX(Avaliadores!$E$17:$E$22,$D139),INDEX(Avaliadores!$E$17:$E$22,$E139),INDEX(Avaliadores!$E$17:$E$22,$F139),INDEX(Avaliadores!$E$17:$E$22,$G139))</f>
        <v>6.04166666666667</v>
      </c>
      <c r="X139" s="0" t="n">
        <f aca="false">MEDIAN(INDEX(Avaliadores!$F$17:$F$22,$B139),INDEX(Avaliadores!$F$17:$F$22,$C139),INDEX(Avaliadores!$F$17:$F$22,$D139),INDEX(Avaliadores!$F$17:$F$22,$E139),INDEX(Avaliadores!$F$17:$F$22,$F139),INDEX(Avaliadores!$F$17:$F$22,$G139))</f>
        <v>2.04166666666667</v>
      </c>
      <c r="Y139" s="0" t="n">
        <f aca="false">MEDIAN(INDEX(Avaliadores!$G$17:$G$22,$B139),INDEX(Avaliadores!$G$17:$G$22,$C139),INDEX(Avaliadores!$G$17:$G$22,$D139),INDEX(Avaliadores!$G$17:$G$22,$E139),INDEX(Avaliadores!$G$17:$G$22,$F139),INDEX(Avaliadores!$G$17:$G$22,$G139))</f>
        <v>6.04166666666667</v>
      </c>
      <c r="Z139" s="0" t="n">
        <f aca="false">MEDIAN(INDEX(Avaliadores!$H$17:$H$22,$B139),INDEX(Avaliadores!$H$17:$H$22,$C139),INDEX(Avaliadores!$H$17:$H$22,$D139),INDEX(Avaliadores!$H$17:$H$22,$E139),INDEX(Avaliadores!$H$17:$H$22,$F139),INDEX(Avaliadores!$H$17:$H$22,$G139))</f>
        <v>4.04166666666667</v>
      </c>
      <c r="AA139" s="0" t="n">
        <f aca="false">MEDIAN(INDEX(Avaliadores!$I$17:$I$22,$B139),INDEX(Avaliadores!$I$17:$I$22,$C139),INDEX(Avaliadores!$I$17:$I$22,$D139),INDEX(Avaliadores!$I$17:$I$22,$E139),INDEX(Avaliadores!$I$17:$I$22,$F139),INDEX(Avaliadores!$I$17:$I$22,$G139))</f>
        <v>6.04166666666667</v>
      </c>
      <c r="AB139" s="0" t="n">
        <f aca="false">IF(MAX(H139:K139)=MIN(H139:K139),0,IF($B$17="custo",(MAX(H139:K139)-H139)/(MAX(H139:K139)-MIN(H139:K139)),(H139-MIN(H139:K139))/(MAX(H139:K139)-MIN(H139:K139))))</f>
        <v>0.310488082594267</v>
      </c>
      <c r="AC139" s="0" t="n">
        <f aca="false">IF(MAX(H139:K139)=MIN(H139:K139),0,IF($B$17="custo",(MAX(H139:K139)-I139)/(MAX(H139:K139)-MIN(H139:K139)),(I139-MIN(H139:K139))/(MAX(H139:K139)-MIN(H139:K139))))</f>
        <v>0</v>
      </c>
      <c r="AD139" s="0" t="n">
        <f aca="false">IF(MAX(H139:K139)=MIN(H139:K139),0,IF($B$17="custo",(MAX(H139:K139)-J139)/(MAX(H139:K139)-MIN(H139:K139)),(J139-MIN(H139:K139))/(MAX(H139:K139)-MIN(H139:K139))))</f>
        <v>0.830637345993387</v>
      </c>
      <c r="AE139" s="0" t="n">
        <f aca="false">IF(MAX(H139:K139)=MIN(H139:K139),0,IF($B$17="custo",(MAX(H139:K139)-K139)/(MAX(H139:K139)-MIN(H139:K139)),(K139-MIN(H139:K139))/(MAX(H139:K139)-MIN(H139:K139))))</f>
        <v>1</v>
      </c>
      <c r="AF139" s="0" t="n">
        <f aca="false">IF(MAX(L139:O139)=MIN(L139:O139),0,IF($C$17="custo",(MAX(L139:O139)-L139)/(MAX(L139:O139)-MIN(L139:O139)),(L139-MIN(L139:O139))/(MAX(L139:O139)-MIN(L139:O139))))</f>
        <v>0.654711986937068</v>
      </c>
      <c r="AG139" s="0" t="n">
        <f aca="false">IF(MAX(L139:O139)=MIN(L139:O139),0,IF($C$17="custo",(MAX(L139:O139)-M139)/(MAX(L139:O139)-MIN(L139:O139)),(M139-MIN(L139:O139))/(MAX(L139:O139)-MIN(L139:O139))))</f>
        <v>1</v>
      </c>
      <c r="AH139" s="0" t="n">
        <f aca="false">IF(MAX(L139:O139)=MIN(L139:O139),0,IF($C$17="custo",(MAX(L139:O139)-N139)/(MAX(L139:O139)-MIN(L139:O139)),(N139-MIN(L139:O139))/(MAX(L139:O139)-MIN(L139:O139))))</f>
        <v>0.414490127843761</v>
      </c>
      <c r="AI139" s="0" t="n">
        <f aca="false">IF(MAX(L139:O139)=MIN(L139:O139),0,IF($C$17="custo",(MAX(L139:O139)-O139)/(MAX(L139:O139)-MIN(L139:O139)),(O139-MIN(L139:O139))/(MAX(L139:O139)-MIN(L139:O139))))</f>
        <v>0</v>
      </c>
      <c r="AJ139" s="0" t="n">
        <f aca="false">IF(MAX(P139:S139)=MIN(P139:S139),0,IF($D$17="custo",(MAX(P139:S139)-P139)/(MAX(P139:S139)-MIN(P139:S139)),(P139-MIN(P139:S139))/(MAX(P139:S139)-MIN(P139:S139))))</f>
        <v>0.249657517944244</v>
      </c>
      <c r="AK139" s="0" t="n">
        <f aca="false">IF(MAX(P139:S139)=MIN(P139:S139),0,IF($D$17="custo",(MAX(P139:S139)-Q139)/(MAX(P139:S139)-MIN(P139:S139)),(Q139-MIN(P139:S139))/(MAX(P139:S139)-MIN(P139:S139))))</f>
        <v>0</v>
      </c>
      <c r="AL139" s="0" t="n">
        <f aca="false">IF(MAX(P139:S139)=MIN(P139:S139),0,IF($D$17="custo",(MAX(P139:S139)-R139)/(MAX(P139:S139)-MIN(P139:S139)),(R139-MIN(P139:S139))/(MAX(P139:S139)-MIN(P139:S139))))</f>
        <v>0.777267439963545</v>
      </c>
      <c r="AM139" s="0" t="n">
        <f aca="false">IF(MAX(P139:S139)=MIN(P139:S139),0,IF($D$17="custo",(MAX(P139:S139)-S139)/(MAX(P139:S139)-MIN(P139:S139)),(S139-MIN(P139:S139))/(MAX(P139:S139)-MIN(P139:S139))))</f>
        <v>1</v>
      </c>
      <c r="AN139" s="0" t="n">
        <f aca="false">IF(MAX(T139:W139)=MIN(T139:W139),0,IF($E$17="custo",(MAX(T139:W139)-T139)/(MAX(T139:W139)-MIN(T139:W139)),(T139-MIN(T139:W139))/(MAX(T139:W139)-MIN(T139:W139))))</f>
        <v>0</v>
      </c>
      <c r="AO139" s="0" t="n">
        <f aca="false">IF(MAX(T139:W139)=MIN(T139:W139),0,IF($E$17="custo",(MAX(T139:W139)-U139)/(MAX(T139:W139)-MIN(T139:W139)),(U139-MIN(T139:W139))/(MAX(T139:W139)-MIN(T139:W139))))</f>
        <v>0.666666666666667</v>
      </c>
      <c r="AP139" s="0" t="n">
        <f aca="false">IF(MAX(T139:W139)=MIN(T139:W139),0,IF($E$17="custo",(MAX(T139:W139)-V139)/(MAX(T139:W139)-MIN(T139:W139)),(V139-MIN(T139:W139))/(MAX(T139:W139)-MIN(T139:W139))))</f>
        <v>1</v>
      </c>
      <c r="AQ139" s="0" t="n">
        <f aca="false">IF(MAX(T139:W139)=MIN(T139:W139),0,IF($E$17="custo",(MAX(T139:W139)-W139)/(MAX(T139:W139)-MIN(T139:W139)),(W139-MIN(T139:W139))/(MAX(T139:W139)-MIN(T139:W139))))</f>
        <v>1</v>
      </c>
      <c r="AR139" s="0" t="n">
        <f aca="false">IF(MAX(X139:AA139)=MIN(X139:AA139),0,IF($F$17="custo",(MAX(X139:AA139)-X139)/(MAX(X139:AA139)-MIN(X139:AA139)),(X139-MIN(X139:AA139))/(MAX(X139:AA139)-MIN(X139:AA139))))</f>
        <v>0</v>
      </c>
      <c r="AS139" s="0" t="n">
        <f aca="false">IF(MAX(X139:AA139)=MIN(X139:AA139),0,IF($F$17="custo",(MAX(X139:AA139)-Y139)/(MAX(X139:AA139)-MIN(X139:AA139)),(Y139-MIN(X139:AA139))/(MAX(X139:AA139)-MIN(X139:AA139))))</f>
        <v>1</v>
      </c>
      <c r="AT139" s="0" t="n">
        <f aca="false">IF(MAX(X139:AA139)=MIN(X139:AA139),0,IF($F$17="custo",(MAX(X139:AA139)-Z139)/(MAX(X139:AA139)-MIN(X139:AA139)),(Z139-MIN(X139:AA139))/(MAX(X139:AA139)-MIN(X139:AA139))))</f>
        <v>0.5</v>
      </c>
      <c r="AU139" s="0" t="n">
        <f aca="false">IF(MAX(X139:AA139)=MIN(X139:AA139),0,IF($F$17="custo",(MAX(X139:AA139)-AA139)/(MAX(X139:AA139)-MIN(X139:AA139)),(AA139-MIN(X139:AA139))/(MAX(X139:AA139)-MIN(X139:AA139))))</f>
        <v>1</v>
      </c>
      <c r="AV139" s="0" t="n">
        <f aca="false">STDEVP(AB139:AE139)</f>
        <v>0.40008021844245</v>
      </c>
      <c r="AW139" s="0" t="n">
        <f aca="false">STDEVP(AF139:AI139)</f>
        <v>0.364022837183897</v>
      </c>
      <c r="AX139" s="0" t="n">
        <f aca="false">STDEVP(AJ139:AM139)</f>
        <v>0.399802249007616</v>
      </c>
      <c r="AY139" s="0" t="n">
        <f aca="false">STDEVP(AN139:AQ139)</f>
        <v>0.408248290463863</v>
      </c>
      <c r="AZ139" s="0" t="n">
        <f aca="false">STDEVP(AR139:AU139)</f>
        <v>0.414578098794425</v>
      </c>
      <c r="BA139" s="0" t="n">
        <f aca="false">AV139*((1-IFERROR(CORREL(AB139:AE139,AF139:AI139),0))+(1-IFERROR(CORREL(AB139:AE139,AJ139:AM139),0))+(1-IFERROR(CORREL(AB139:AE139,AN139:AQ139),0))+(1-IFERROR(CORREL(AB139:AE139,AR139:AU139),0)))</f>
        <v>1.29245998417741</v>
      </c>
      <c r="BB139" s="0" t="n">
        <f aca="false">AW139*((1-IFERROR(CORREL(AF139:AI139,AB139:AE139),0))+(1-IFERROR(CORREL(AF139:AI139,AJ139:AM139),0))+(1-IFERROR(CORREL(AF139:AI139,AN139:AQ139),0))+(1-IFERROR(CORREL(AF139:AI139,AR139:AU139),0)))</f>
        <v>2.39257399539632</v>
      </c>
      <c r="BC139" s="0" t="n">
        <f aca="false">AX139*((1-IFERROR(CORREL(AJ139:AM139,AB139:AE139),0))+(1-IFERROR(CORREL(AJ139:AM139,AF139:AI139),0))+(1-IFERROR(CORREL(AJ139:AM139,AN139:AQ139),0))+(1-IFERROR(CORREL(AJ139:AM139,AR139:AU139),0)))</f>
        <v>1.25270847487454</v>
      </c>
      <c r="BD139" s="0" t="n">
        <f aca="false">AY139*((1-IFERROR(CORREL(AN139:AQ139,AB139:AE139),0))+(1-IFERROR(CORREL(AN139:AQ139,AF139:AI139),0))+(1-IFERROR(CORREL(AN139:AQ139,AJ139:AM139),0))+(1-IFERROR(CORREL(AN139:AQ139,AR139:AU139),0)))</f>
        <v>1.01801909766526</v>
      </c>
      <c r="BE139" s="0" t="n">
        <f aca="false">AZ139*((1-IFERROR(CORREL(AR139:AU139,AB139:AE139),0))+(1-IFERROR(CORREL(AR139:AU139,AF139:AI139),0))+(1-IFERROR(CORREL(AR139:AU139,AJ139:AM139),0))+(1-IFERROR(CORREL(AR139:AU139,AN139:AQ139),0)))</f>
        <v>1.28683914910869</v>
      </c>
      <c r="BF139" s="0" t="n">
        <f aca="false">IF(SUM(BA139:BE139)&gt;0,BA139/SUM(BA139:BE139),1/5)</f>
        <v>0.178452469975227</v>
      </c>
      <c r="BG139" s="0" t="n">
        <f aca="false">IF(SUM(BA139:BE139)&gt;0,BB139/SUM(BA139:BE139),1/5)</f>
        <v>0.330347356439595</v>
      </c>
      <c r="BH139" s="0" t="n">
        <f aca="false">IF(SUM(BA139:BE139)&gt;0,BC139/SUM(BA139:BE139),1/5)</f>
        <v>0.172963901580704</v>
      </c>
      <c r="BI139" s="0" t="n">
        <f aca="false">IF(SUM(BA139:BE139)&gt;0,BD139/SUM(BA139:BE139),1/5)</f>
        <v>0.140559881686349</v>
      </c>
      <c r="BJ139" s="0" t="n">
        <f aca="false">IF(SUM(BA139:BE139)&gt;0,BE139/SUM(BA139:BE139),1/5)</f>
        <v>0.177676390318125</v>
      </c>
      <c r="BK139" s="0" t="n">
        <f aca="false">BF139*AB139+BG139*AF139+BH139*AJ139+BI139*AN139+BJ139*AR139</f>
        <v>0.314871477713386</v>
      </c>
      <c r="BL139" s="0" t="n">
        <f aca="false">BF139*AC139+BG139*AG139+BH139*AK139+BI139*AO139+BJ139*AS139</f>
        <v>0.60173033454862</v>
      </c>
      <c r="BM139" s="0" t="n">
        <f aca="false">BF139*AD139+BG139*AH139+BH139*AL139+BI139*AP139+BJ139*AT139</f>
        <v>0.648992289882835</v>
      </c>
      <c r="BN139" s="0" t="n">
        <f aca="false">BF139*AE139+BG139*AI139+BH139*AM139+BI139*AQ139+BJ139*AU139</f>
        <v>0.669652643560405</v>
      </c>
      <c r="BO139" s="0" t="n">
        <f aca="false">RANK(BK139,$BK139:$BN139)</f>
        <v>4</v>
      </c>
      <c r="BP139" s="0" t="n">
        <f aca="false">RANK(BL139,$BK139:$BN139)</f>
        <v>3</v>
      </c>
      <c r="BQ139" s="0" t="n">
        <f aca="false">RANK(BM139,$BK139:$BN139)</f>
        <v>2</v>
      </c>
      <c r="BR139" s="0" t="n">
        <f aca="false">RANK(BN139,$BK139:$BN139)</f>
        <v>1</v>
      </c>
    </row>
    <row r="140" customFormat="false" ht="15" hidden="false" customHeight="false" outlineLevel="0" collapsed="false">
      <c r="A140" s="0" t="n">
        <v>117</v>
      </c>
      <c r="B140" s="0" t="n">
        <f aca="false">RANDBETWEEN(1,$B$5)</f>
        <v>5</v>
      </c>
      <c r="C140" s="0" t="n">
        <f aca="false">RANDBETWEEN(1,$B$5)</f>
        <v>4</v>
      </c>
      <c r="D140" s="0" t="n">
        <f aca="false">RANDBETWEEN(1,$B$5)</f>
        <v>5</v>
      </c>
      <c r="E140" s="0" t="n">
        <f aca="false">RANDBETWEEN(1,$B$5)</f>
        <v>2</v>
      </c>
      <c r="F140" s="0" t="n">
        <f aca="false">RANDBETWEEN(1,$B$5)</f>
        <v>4</v>
      </c>
      <c r="G140" s="0" t="n">
        <f aca="false">RANDBETWEEN(1,$B$5)</f>
        <v>3</v>
      </c>
      <c r="H140" s="0" t="n">
        <f aca="true">NORMINV(RAND(),$B$8,$B$13)</f>
        <v>45.2122645133829</v>
      </c>
      <c r="I140" s="0" t="n">
        <f aca="true">NORMINV(RAND(),$C$8,$C$13)</f>
        <v>63.9278784952942</v>
      </c>
      <c r="J140" s="0" t="n">
        <f aca="true">NORMINV(RAND(),$D$8,$D$13)</f>
        <v>15.5719442414746</v>
      </c>
      <c r="K140" s="0" t="n">
        <f aca="true">NORMINV(RAND(),$E$8,$E$13)</f>
        <v>3.24680411330231</v>
      </c>
      <c r="L140" s="0" t="n">
        <f aca="true">NORMINV(RAND(),$B$9,$B$14)</f>
        <v>51.3359030963849</v>
      </c>
      <c r="M140" s="0" t="n">
        <f aca="true">NORMINV(RAND(),$C$9,$C$14)</f>
        <v>58.1777760528273</v>
      </c>
      <c r="N140" s="0" t="n">
        <f aca="true">NORMINV(RAND(),$D$9,$D$14)</f>
        <v>49.3387557239241</v>
      </c>
      <c r="O140" s="0" t="n">
        <f aca="true">NORMINV(RAND(),$E$9,$E$14)</f>
        <v>22.2632742215222</v>
      </c>
      <c r="P140" s="0" t="n">
        <f aca="true">NORMINV(RAND(),$B$10,$B$15)</f>
        <v>25.4238061033864</v>
      </c>
      <c r="Q140" s="0" t="n">
        <f aca="true">NORMINV(RAND(),$C$10,$C$15)</f>
        <v>29.1946163998668</v>
      </c>
      <c r="R140" s="0" t="n">
        <f aca="true">NORMINV(RAND(),$D$10,$D$15)</f>
        <v>10.2381641250643</v>
      </c>
      <c r="S140" s="0" t="n">
        <f aca="true">NORMINV(RAND(),$E$10,$E$15)</f>
        <v>4.44503469645415</v>
      </c>
      <c r="T140" s="0" t="n">
        <f aca="false">MEDIAN(INDEX(Avaliadores!$B$17:$B$22,$B140),INDEX(Avaliadores!$B$17:$B$22,$C140),INDEX(Avaliadores!$B$17:$B$22,$D140),INDEX(Avaliadores!$B$17:$B$22,$E140),INDEX(Avaliadores!$B$17:$B$22,$F140),INDEX(Avaliadores!$B$17:$B$22,$G140))</f>
        <v>2.91666666666667</v>
      </c>
      <c r="U140" s="0" t="n">
        <f aca="false">MEDIAN(INDEX(Avaliadores!$C$17:$C$22,$B140),INDEX(Avaliadores!$C$17:$C$22,$C140),INDEX(Avaliadores!$C$17:$C$22,$D140),INDEX(Avaliadores!$C$17:$C$22,$E140),INDEX(Avaliadores!$C$17:$C$22,$F140),INDEX(Avaliadores!$C$17:$C$22,$G140))</f>
        <v>5.54166666666667</v>
      </c>
      <c r="V140" s="0" t="n">
        <f aca="false">MEDIAN(INDEX(Avaliadores!$D$17:$D$22,$B140),INDEX(Avaliadores!$D$17:$D$22,$C140),INDEX(Avaliadores!$D$17:$D$22,$D140),INDEX(Avaliadores!$D$17:$D$22,$E140),INDEX(Avaliadores!$D$17:$D$22,$F140),INDEX(Avaliadores!$D$17:$D$22,$G140))</f>
        <v>5.54166666666667</v>
      </c>
      <c r="W140" s="0" t="n">
        <f aca="false">MEDIAN(INDEX(Avaliadores!$E$17:$E$22,$B140),INDEX(Avaliadores!$E$17:$E$22,$C140),INDEX(Avaliadores!$E$17:$E$22,$D140),INDEX(Avaliadores!$E$17:$E$22,$E140),INDEX(Avaliadores!$E$17:$E$22,$F140),INDEX(Avaliadores!$E$17:$E$22,$G140))</f>
        <v>6.54166666666667</v>
      </c>
      <c r="X140" s="0" t="n">
        <f aca="false">MEDIAN(INDEX(Avaliadores!$F$17:$F$22,$B140),INDEX(Avaliadores!$F$17:$F$22,$C140),INDEX(Avaliadores!$F$17:$F$22,$D140),INDEX(Avaliadores!$F$17:$F$22,$E140),INDEX(Avaliadores!$F$17:$F$22,$F140),INDEX(Avaliadores!$F$17:$F$22,$G140))</f>
        <v>2.66666666666667</v>
      </c>
      <c r="Y140" s="0" t="n">
        <f aca="false">MEDIAN(INDEX(Avaliadores!$G$17:$G$22,$B140),INDEX(Avaliadores!$G$17:$G$22,$C140),INDEX(Avaliadores!$G$17:$G$22,$D140),INDEX(Avaliadores!$G$17:$G$22,$E140),INDEX(Avaliadores!$G$17:$G$22,$F140),INDEX(Avaliadores!$G$17:$G$22,$G140))</f>
        <v>4.54166666666667</v>
      </c>
      <c r="Z140" s="0" t="n">
        <f aca="false">MEDIAN(INDEX(Avaliadores!$H$17:$H$22,$B140),INDEX(Avaliadores!$H$17:$H$22,$C140),INDEX(Avaliadores!$H$17:$H$22,$D140),INDEX(Avaliadores!$H$17:$H$22,$E140),INDEX(Avaliadores!$H$17:$H$22,$F140),INDEX(Avaliadores!$H$17:$H$22,$G140))</f>
        <v>3.54166666666667</v>
      </c>
      <c r="AA140" s="0" t="n">
        <f aca="false">MEDIAN(INDEX(Avaliadores!$I$17:$I$22,$B140),INDEX(Avaliadores!$I$17:$I$22,$C140),INDEX(Avaliadores!$I$17:$I$22,$D140),INDEX(Avaliadores!$I$17:$I$22,$E140),INDEX(Avaliadores!$I$17:$I$22,$F140),INDEX(Avaliadores!$I$17:$I$22,$G140))</f>
        <v>6.29166666666667</v>
      </c>
      <c r="AB140" s="0" t="n">
        <f aca="false">IF(MAX(H140:K140)=MIN(H140:K140),0,IF($B$17="custo",(MAX(H140:K140)-H140)/(MAX(H140:K140)-MIN(H140:K140)),(H140-MIN(H140:K140))/(MAX(H140:K140)-MIN(H140:K140))))</f>
        <v>0.308425883564538</v>
      </c>
      <c r="AC140" s="0" t="n">
        <f aca="false">IF(MAX(H140:K140)=MIN(H140:K140),0,IF($B$17="custo",(MAX(H140:K140)-I140)/(MAX(H140:K140)-MIN(H140:K140)),(I140-MIN(H140:K140))/(MAX(H140:K140)-MIN(H140:K140))))</f>
        <v>0</v>
      </c>
      <c r="AD140" s="0" t="n">
        <f aca="false">IF(MAX(H140:K140)=MIN(H140:K140),0,IF($B$17="custo",(MAX(H140:K140)-J140)/(MAX(H140:K140)-MIN(H140:K140)),(J140-MIN(H140:K140))/(MAX(H140:K140)-MIN(H140:K140))))</f>
        <v>0.796886586902127</v>
      </c>
      <c r="AE140" s="0" t="n">
        <f aca="false">IF(MAX(H140:K140)=MIN(H140:K140),0,IF($B$17="custo",(MAX(H140:K140)-K140)/(MAX(H140:K140)-MIN(H140:K140)),(K140-MIN(H140:K140))/(MAX(H140:K140)-MIN(H140:K140))))</f>
        <v>1</v>
      </c>
      <c r="AF140" s="0" t="n">
        <f aca="false">IF(MAX(L140:O140)=MIN(L140:O140),0,IF($C$17="custo",(MAX(L140:O140)-L140)/(MAX(L140:O140)-MIN(L140:O140)),(L140-MIN(L140:O140))/(MAX(L140:O140)-MIN(L140:O140))))</f>
        <v>0.809495535018708</v>
      </c>
      <c r="AG140" s="0" t="n">
        <f aca="false">IF(MAX(L140:O140)=MIN(L140:O140),0,IF($C$17="custo",(MAX(L140:O140)-M140)/(MAX(L140:O140)-MIN(L140:O140)),(M140-MIN(L140:O140))/(MAX(L140:O140)-MIN(L140:O140))))</f>
        <v>1</v>
      </c>
      <c r="AH140" s="0" t="n">
        <f aca="false">IF(MAX(L140:O140)=MIN(L140:O140),0,IF($C$17="custo",(MAX(L140:O140)-N140)/(MAX(L140:O140)-MIN(L140:O140)),(N140-MIN(L140:O140))/(MAX(L140:O140)-MIN(L140:O140))))</f>
        <v>0.753887152036213</v>
      </c>
      <c r="AI140" s="0" t="n">
        <f aca="false">IF(MAX(L140:O140)=MIN(L140:O140),0,IF($C$17="custo",(MAX(L140:O140)-O140)/(MAX(L140:O140)-MIN(L140:O140)),(O140-MIN(L140:O140))/(MAX(L140:O140)-MIN(L140:O140))))</f>
        <v>0</v>
      </c>
      <c r="AJ140" s="0" t="n">
        <f aca="false">IF(MAX(P140:S140)=MIN(P140:S140),0,IF($D$17="custo",(MAX(P140:S140)-P140)/(MAX(P140:S140)-MIN(P140:S140)),(P140-MIN(P140:S140))/(MAX(P140:S140)-MIN(P140:S140))))</f>
        <v>0.152358546567293</v>
      </c>
      <c r="AK140" s="0" t="n">
        <f aca="false">IF(MAX(P140:S140)=MIN(P140:S140),0,IF($D$17="custo",(MAX(P140:S140)-Q140)/(MAX(P140:S140)-MIN(P140:S140)),(Q140-MIN(P140:S140))/(MAX(P140:S140)-MIN(P140:S140))))</f>
        <v>0</v>
      </c>
      <c r="AL140" s="0" t="n">
        <f aca="false">IF(MAX(P140:S140)=MIN(P140:S140),0,IF($D$17="custo",(MAX(P140:S140)-R140)/(MAX(P140:S140)-MIN(P140:S140)),(R140-MIN(P140:S140))/(MAX(P140:S140)-MIN(P140:S140))))</f>
        <v>0.765930208516964</v>
      </c>
      <c r="AM140" s="0" t="n">
        <f aca="false">IF(MAX(P140:S140)=MIN(P140:S140),0,IF($D$17="custo",(MAX(P140:S140)-S140)/(MAX(P140:S140)-MIN(P140:S140)),(S140-MIN(P140:S140))/(MAX(P140:S140)-MIN(P140:S140))))</f>
        <v>1</v>
      </c>
      <c r="AN140" s="0" t="n">
        <f aca="false">IF(MAX(T140:W140)=MIN(T140:W140),0,IF($E$17="custo",(MAX(T140:W140)-T140)/(MAX(T140:W140)-MIN(T140:W140)),(T140-MIN(T140:W140))/(MAX(T140:W140)-MIN(T140:W140))))</f>
        <v>0</v>
      </c>
      <c r="AO140" s="0" t="n">
        <f aca="false">IF(MAX(T140:W140)=MIN(T140:W140),0,IF($E$17="custo",(MAX(T140:W140)-U140)/(MAX(T140:W140)-MIN(T140:W140)),(U140-MIN(T140:W140))/(MAX(T140:W140)-MIN(T140:W140))))</f>
        <v>0.724137931034483</v>
      </c>
      <c r="AP140" s="0" t="n">
        <f aca="false">IF(MAX(T140:W140)=MIN(T140:W140),0,IF($E$17="custo",(MAX(T140:W140)-V140)/(MAX(T140:W140)-MIN(T140:W140)),(V140-MIN(T140:W140))/(MAX(T140:W140)-MIN(T140:W140))))</f>
        <v>0.724137931034483</v>
      </c>
      <c r="AQ140" s="0" t="n">
        <f aca="false">IF(MAX(T140:W140)=MIN(T140:W140),0,IF($E$17="custo",(MAX(T140:W140)-W140)/(MAX(T140:W140)-MIN(T140:W140)),(W140-MIN(T140:W140))/(MAX(T140:W140)-MIN(T140:W140))))</f>
        <v>1</v>
      </c>
      <c r="AR140" s="0" t="n">
        <f aca="false">IF(MAX(X140:AA140)=MIN(X140:AA140),0,IF($F$17="custo",(MAX(X140:AA140)-X140)/(MAX(X140:AA140)-MIN(X140:AA140)),(X140-MIN(X140:AA140))/(MAX(X140:AA140)-MIN(X140:AA140))))</f>
        <v>0</v>
      </c>
      <c r="AS140" s="0" t="n">
        <f aca="false">IF(MAX(X140:AA140)=MIN(X140:AA140),0,IF($F$17="custo",(MAX(X140:AA140)-Y140)/(MAX(X140:AA140)-MIN(X140:AA140)),(Y140-MIN(X140:AA140))/(MAX(X140:AA140)-MIN(X140:AA140))))</f>
        <v>0.517241379310345</v>
      </c>
      <c r="AT140" s="0" t="n">
        <f aca="false">IF(MAX(X140:AA140)=MIN(X140:AA140),0,IF($F$17="custo",(MAX(X140:AA140)-Z140)/(MAX(X140:AA140)-MIN(X140:AA140)),(Z140-MIN(X140:AA140))/(MAX(X140:AA140)-MIN(X140:AA140))))</f>
        <v>0.241379310344828</v>
      </c>
      <c r="AU140" s="0" t="n">
        <f aca="false">IF(MAX(X140:AA140)=MIN(X140:AA140),0,IF($F$17="custo",(MAX(X140:AA140)-AA140)/(MAX(X140:AA140)-MIN(X140:AA140)),(AA140-MIN(X140:AA140))/(MAX(X140:AA140)-MIN(X140:AA140))))</f>
        <v>1</v>
      </c>
      <c r="AV140" s="0" t="n">
        <f aca="false">STDEVP(AB140:AE140)</f>
        <v>0.394356947593634</v>
      </c>
      <c r="AW140" s="0" t="n">
        <f aca="false">STDEVP(AF140:AI140)</f>
        <v>0.381082720399151</v>
      </c>
      <c r="AX140" s="0" t="n">
        <f aca="false">STDEVP(AJ140:AM140)</f>
        <v>0.415302382024309</v>
      </c>
      <c r="AY140" s="0" t="n">
        <f aca="false">STDEVP(AN140:AQ140)</f>
        <v>0.370890082143085</v>
      </c>
      <c r="AZ140" s="0" t="n">
        <f aca="false">STDEVP(AR140:AU140)</f>
        <v>0.371690709263967</v>
      </c>
      <c r="BA140" s="0" t="n">
        <f aca="false">AV140*((1-IFERROR(CORREL(AB140:AE140,AF140:AI140),0))+(1-IFERROR(CORREL(AB140:AE140,AJ140:AM140),0))+(1-IFERROR(CORREL(AB140:AE140,AN140:AQ140),0))+(1-IFERROR(CORREL(AB140:AE140,AR140:AU140),0)))</f>
        <v>1.14087452621818</v>
      </c>
      <c r="BB140" s="0" t="n">
        <f aca="false">AW140*((1-IFERROR(CORREL(AF140:AI140,AB140:AE140),0))+(1-IFERROR(CORREL(AF140:AI140,AJ140:AM140),0))+(1-IFERROR(CORREL(AF140:AI140,AN140:AQ140),0))+(1-IFERROR(CORREL(AF140:AI140,AR140:AU140),0)))</f>
        <v>2.64790690495069</v>
      </c>
      <c r="BC140" s="0" t="n">
        <f aca="false">AX140*((1-IFERROR(CORREL(AJ140:AM140,AB140:AE140),0))+(1-IFERROR(CORREL(AJ140:AM140,AF140:AI140),0))+(1-IFERROR(CORREL(AJ140:AM140,AN140:AQ140),0))+(1-IFERROR(CORREL(AJ140:AM140,AR140:AU140),0)))</f>
        <v>1.11118103767255</v>
      </c>
      <c r="BD140" s="0" t="n">
        <f aca="false">AY140*((1-IFERROR(CORREL(AN140:AQ140,AB140:AE140),0))+(1-IFERROR(CORREL(AN140:AQ140,AF140:AI140),0))+(1-IFERROR(CORREL(AN140:AQ140,AJ140:AM140),0))+(1-IFERROR(CORREL(AN140:AQ140,AR140:AU140),0)))</f>
        <v>0.949621574248301</v>
      </c>
      <c r="BE140" s="0" t="n">
        <f aca="false">AZ140*((1-IFERROR(CORREL(AR140:AU140,AB140:AE140),0))+(1-IFERROR(CORREL(AR140:AU140,AF140:AI140),0))+(1-IFERROR(CORREL(AR140:AU140,AJ140:AM140),0))+(1-IFERROR(CORREL(AR140:AU140,AN140:AQ140),0)))</f>
        <v>1.07394315347267</v>
      </c>
      <c r="BF140" s="0" t="n">
        <f aca="false">IF(SUM(BA140:BE140)&gt;0,BA140/SUM(BA140:BE140),1/5)</f>
        <v>0.1647822697634</v>
      </c>
      <c r="BG140" s="0" t="n">
        <f aca="false">IF(SUM(BA140:BE140)&gt;0,BB140/SUM(BA140:BE140),1/5)</f>
        <v>0.382450567431209</v>
      </c>
      <c r="BH140" s="0" t="n">
        <f aca="false">IF(SUM(BA140:BE140)&gt;0,BC140/SUM(BA140:BE140),1/5)</f>
        <v>0.160493489246964</v>
      </c>
      <c r="BI140" s="0" t="n">
        <f aca="false">IF(SUM(BA140:BE140)&gt;0,BD140/SUM(BA140:BE140),1/5)</f>
        <v>0.137158639994915</v>
      </c>
      <c r="BJ140" s="0" t="n">
        <f aca="false">IF(SUM(BA140:BE140)&gt;0,BE140/SUM(BA140:BE140),1/5)</f>
        <v>0.155115033563513</v>
      </c>
      <c r="BK140" s="0" t="n">
        <f aca="false">BF140*AB140+BG140*AF140+BH140*AJ140+BI140*AN140+BJ140*AR140</f>
        <v>0.384867698603662</v>
      </c>
      <c r="BL140" s="0" t="n">
        <f aca="false">BF140*AC140+BG140*AG140+BH140*AK140+BI140*AO140+BJ140*AS140</f>
        <v>0.562004255132792</v>
      </c>
      <c r="BM140" s="0" t="n">
        <f aca="false">BF140*AD140+BG140*AH140+BH140*AL140+BI140*AP140+BJ140*AT140</f>
        <v>0.679327494908727</v>
      </c>
      <c r="BN140" s="0" t="n">
        <f aca="false">BF140*AE140+BG140*AI140+BH140*AM140+BI140*AQ140+BJ140*AU140</f>
        <v>0.617549432568792</v>
      </c>
      <c r="BO140" s="0" t="n">
        <f aca="false">RANK(BK140,$BK140:$BN140)</f>
        <v>4</v>
      </c>
      <c r="BP140" s="0" t="n">
        <f aca="false">RANK(BL140,$BK140:$BN140)</f>
        <v>3</v>
      </c>
      <c r="BQ140" s="0" t="n">
        <f aca="false">RANK(BM140,$BK140:$BN140)</f>
        <v>1</v>
      </c>
      <c r="BR140" s="0" t="n">
        <f aca="false">RANK(BN140,$BK140:$BN140)</f>
        <v>2</v>
      </c>
    </row>
    <row r="141" customFormat="false" ht="15" hidden="false" customHeight="false" outlineLevel="0" collapsed="false">
      <c r="A141" s="0" t="n">
        <v>118</v>
      </c>
      <c r="B141" s="0" t="n">
        <f aca="false">RANDBETWEEN(1,$B$5)</f>
        <v>4</v>
      </c>
      <c r="C141" s="0" t="n">
        <f aca="false">RANDBETWEEN(1,$B$5)</f>
        <v>2</v>
      </c>
      <c r="D141" s="0" t="n">
        <f aca="false">RANDBETWEEN(1,$B$5)</f>
        <v>3</v>
      </c>
      <c r="E141" s="0" t="n">
        <f aca="false">RANDBETWEEN(1,$B$5)</f>
        <v>1</v>
      </c>
      <c r="F141" s="0" t="n">
        <f aca="false">RANDBETWEEN(1,$B$5)</f>
        <v>2</v>
      </c>
      <c r="G141" s="0" t="n">
        <f aca="false">RANDBETWEEN(1,$B$5)</f>
        <v>4</v>
      </c>
      <c r="H141" s="0" t="n">
        <f aca="true">NORMINV(RAND(),$B$8,$B$13)</f>
        <v>39.8122578359199</v>
      </c>
      <c r="I141" s="0" t="n">
        <f aca="true">NORMINV(RAND(),$C$8,$C$13)</f>
        <v>66.5886725598941</v>
      </c>
      <c r="J141" s="0" t="n">
        <f aca="true">NORMINV(RAND(),$D$8,$D$13)</f>
        <v>15.9799079162502</v>
      </c>
      <c r="K141" s="0" t="n">
        <f aca="true">NORMINV(RAND(),$E$8,$E$13)</f>
        <v>3.14760191853524</v>
      </c>
      <c r="L141" s="0" t="n">
        <f aca="true">NORMINV(RAND(),$B$9,$B$14)</f>
        <v>48.4155796119835</v>
      </c>
      <c r="M141" s="0" t="n">
        <f aca="true">NORMINV(RAND(),$C$9,$C$14)</f>
        <v>46.630485543774</v>
      </c>
      <c r="N141" s="0" t="n">
        <f aca="true">NORMINV(RAND(),$D$9,$D$14)</f>
        <v>43.9104594086259</v>
      </c>
      <c r="O141" s="0" t="n">
        <f aca="true">NORMINV(RAND(),$E$9,$E$14)</f>
        <v>27.5038399329526</v>
      </c>
      <c r="P141" s="0" t="n">
        <f aca="true">NORMINV(RAND(),$B$10,$B$15)</f>
        <v>25.9369664408207</v>
      </c>
      <c r="Q141" s="0" t="n">
        <f aca="true">NORMINV(RAND(),$C$10,$C$15)</f>
        <v>31.5159207422976</v>
      </c>
      <c r="R141" s="0" t="n">
        <f aca="true">NORMINV(RAND(),$D$10,$D$15)</f>
        <v>9.19566389224811</v>
      </c>
      <c r="S141" s="0" t="n">
        <f aca="true">NORMINV(RAND(),$E$10,$E$15)</f>
        <v>4.24954068008295</v>
      </c>
      <c r="T141" s="0" t="n">
        <f aca="false">MEDIAN(INDEX(Avaliadores!$B$17:$B$22,$B141),INDEX(Avaliadores!$B$17:$B$22,$C141),INDEX(Avaliadores!$B$17:$B$22,$D141),INDEX(Avaliadores!$B$17:$B$22,$E141),INDEX(Avaliadores!$B$17:$B$22,$F141),INDEX(Avaliadores!$B$17:$B$22,$G141))</f>
        <v>3.04166666666667</v>
      </c>
      <c r="U141" s="0" t="n">
        <f aca="false">MEDIAN(INDEX(Avaliadores!$C$17:$C$22,$B141),INDEX(Avaliadores!$C$17:$C$22,$C141),INDEX(Avaliadores!$C$17:$C$22,$D141),INDEX(Avaliadores!$C$17:$C$22,$E141),INDEX(Avaliadores!$C$17:$C$22,$F141),INDEX(Avaliadores!$C$17:$C$22,$G141))</f>
        <v>5.04166666666667</v>
      </c>
      <c r="V141" s="0" t="n">
        <f aca="false">MEDIAN(INDEX(Avaliadores!$D$17:$D$22,$B141),INDEX(Avaliadores!$D$17:$D$22,$C141),INDEX(Avaliadores!$D$17:$D$22,$D141),INDEX(Avaliadores!$D$17:$D$22,$E141),INDEX(Avaliadores!$D$17:$D$22,$F141),INDEX(Avaliadores!$D$17:$D$22,$G141))</f>
        <v>5.91666666666667</v>
      </c>
      <c r="W141" s="0" t="n">
        <f aca="false">MEDIAN(INDEX(Avaliadores!$E$17:$E$22,$B141),INDEX(Avaliadores!$E$17:$E$22,$C141),INDEX(Avaliadores!$E$17:$E$22,$D141),INDEX(Avaliadores!$E$17:$E$22,$E141),INDEX(Avaliadores!$E$17:$E$22,$F141),INDEX(Avaliadores!$E$17:$E$22,$G141))</f>
        <v>6.29166666666667</v>
      </c>
      <c r="X141" s="0" t="n">
        <f aca="false">MEDIAN(INDEX(Avaliadores!$F$17:$F$22,$B141),INDEX(Avaliadores!$F$17:$F$22,$C141),INDEX(Avaliadores!$F$17:$F$22,$D141),INDEX(Avaliadores!$F$17:$F$22,$E141),INDEX(Avaliadores!$F$17:$F$22,$F141),INDEX(Avaliadores!$F$17:$F$22,$G141))</f>
        <v>2.41666666666667</v>
      </c>
      <c r="Y141" s="0" t="n">
        <f aca="false">MEDIAN(INDEX(Avaliadores!$G$17:$G$22,$B141),INDEX(Avaliadores!$G$17:$G$22,$C141),INDEX(Avaliadores!$G$17:$G$22,$D141),INDEX(Avaliadores!$G$17:$G$22,$E141),INDEX(Avaliadores!$G$17:$G$22,$F141),INDEX(Avaliadores!$G$17:$G$22,$G141))</f>
        <v>5.41666666666667</v>
      </c>
      <c r="Z141" s="0" t="n">
        <f aca="false">MEDIAN(INDEX(Avaliadores!$H$17:$H$22,$B141),INDEX(Avaliadores!$H$17:$H$22,$C141),INDEX(Avaliadores!$H$17:$H$22,$D141),INDEX(Avaliadores!$H$17:$H$22,$E141),INDEX(Avaliadores!$H$17:$H$22,$F141),INDEX(Avaliadores!$H$17:$H$22,$G141))</f>
        <v>3.91666666666667</v>
      </c>
      <c r="AA141" s="0" t="n">
        <f aca="false">MEDIAN(INDEX(Avaliadores!$I$17:$I$22,$B141),INDEX(Avaliadores!$I$17:$I$22,$C141),INDEX(Avaliadores!$I$17:$I$22,$D141),INDEX(Avaliadores!$I$17:$I$22,$E141),INDEX(Avaliadores!$I$17:$I$22,$F141),INDEX(Avaliadores!$I$17:$I$22,$G141))</f>
        <v>6.04166666666667</v>
      </c>
      <c r="AB141" s="0" t="n">
        <f aca="false">IF(MAX(H141:K141)=MIN(H141:K141),0,IF($B$17="custo",(MAX(H141:K141)-H141)/(MAX(H141:K141)-MIN(H141:K141)),(H141-MIN(H141:K141))/(MAX(H141:K141)-MIN(H141:K141))))</f>
        <v>0.422067510104691</v>
      </c>
      <c r="AC141" s="0" t="n">
        <f aca="false">IF(MAX(H141:K141)=MIN(H141:K141),0,IF($B$17="custo",(MAX(H141:K141)-I141)/(MAX(H141:K141)-MIN(H141:K141)),(I141-MIN(H141:K141))/(MAX(H141:K141)-MIN(H141:K141))))</f>
        <v>0</v>
      </c>
      <c r="AD141" s="0" t="n">
        <f aca="false">IF(MAX(H141:K141)=MIN(H141:K141),0,IF($B$17="custo",(MAX(H141:K141)-J141)/(MAX(H141:K141)-MIN(H141:K141)),(J141-MIN(H141:K141))/(MAX(H141:K141)-MIN(H141:K141))))</f>
        <v>0.797728728913519</v>
      </c>
      <c r="AE141" s="0" t="n">
        <f aca="false">IF(MAX(H141:K141)=MIN(H141:K141),0,IF($B$17="custo",(MAX(H141:K141)-K141)/(MAX(H141:K141)-MIN(H141:K141)),(K141-MIN(H141:K141))/(MAX(H141:K141)-MIN(H141:K141))))</f>
        <v>1</v>
      </c>
      <c r="AF141" s="0" t="n">
        <f aca="false">IF(MAX(L141:O141)=MIN(L141:O141),0,IF($C$17="custo",(MAX(L141:O141)-L141)/(MAX(L141:O141)-MIN(L141:O141)),(L141-MIN(L141:O141))/(MAX(L141:O141)-MIN(L141:O141))))</f>
        <v>1</v>
      </c>
      <c r="AG141" s="0" t="n">
        <f aca="false">IF(MAX(L141:O141)=MIN(L141:O141),0,IF($C$17="custo",(MAX(L141:O141)-M141)/(MAX(L141:O141)-MIN(L141:O141)),(M141-MIN(L141:O141))/(MAX(L141:O141)-MIN(L141:O141))))</f>
        <v>0.914636749710523</v>
      </c>
      <c r="AH141" s="0" t="n">
        <f aca="false">IF(MAX(L141:O141)=MIN(L141:O141),0,IF($C$17="custo",(MAX(L141:O141)-N141)/(MAX(L141:O141)-MIN(L141:O141)),(N141-MIN(L141:O141))/(MAX(L141:O141)-MIN(L141:O141))))</f>
        <v>0.784565020772756</v>
      </c>
      <c r="AI141" s="0" t="n">
        <f aca="false">IF(MAX(L141:O141)=MIN(L141:O141),0,IF($C$17="custo",(MAX(L141:O141)-O141)/(MAX(L141:O141)-MIN(L141:O141)),(O141-MIN(L141:O141))/(MAX(L141:O141)-MIN(L141:O141))))</f>
        <v>0</v>
      </c>
      <c r="AJ141" s="0" t="n">
        <f aca="false">IF(MAX(P141:S141)=MIN(P141:S141),0,IF($D$17="custo",(MAX(P141:S141)-P141)/(MAX(P141:S141)-MIN(P141:S141)),(P141-MIN(P141:S141))/(MAX(P141:S141)-MIN(P141:S141))))</f>
        <v>0.204609276653051</v>
      </c>
      <c r="AK141" s="0" t="n">
        <f aca="false">IF(MAX(P141:S141)=MIN(P141:S141),0,IF($D$17="custo",(MAX(P141:S141)-Q141)/(MAX(P141:S141)-MIN(P141:S141)),(Q141-MIN(P141:S141))/(MAX(P141:S141)-MIN(P141:S141))))</f>
        <v>0</v>
      </c>
      <c r="AL141" s="0" t="n">
        <f aca="false">IF(MAX(P141:S141)=MIN(P141:S141),0,IF($D$17="custo",(MAX(P141:S141)-R141)/(MAX(P141:S141)-MIN(P141:S141)),(R141-MIN(P141:S141))/(MAX(P141:S141)-MIN(P141:S141))))</f>
        <v>0.81859993145847</v>
      </c>
      <c r="AM141" s="0" t="n">
        <f aca="false">IF(MAX(P141:S141)=MIN(P141:S141),0,IF($D$17="custo",(MAX(P141:S141)-S141)/(MAX(P141:S141)-MIN(P141:S141)),(S141-MIN(P141:S141))/(MAX(P141:S141)-MIN(P141:S141))))</f>
        <v>1</v>
      </c>
      <c r="AN141" s="0" t="n">
        <f aca="false">IF(MAX(T141:W141)=MIN(T141:W141),0,IF($E$17="custo",(MAX(T141:W141)-T141)/(MAX(T141:W141)-MIN(T141:W141)),(T141-MIN(T141:W141))/(MAX(T141:W141)-MIN(T141:W141))))</f>
        <v>0</v>
      </c>
      <c r="AO141" s="0" t="n">
        <f aca="false">IF(MAX(T141:W141)=MIN(T141:W141),0,IF($E$17="custo",(MAX(T141:W141)-U141)/(MAX(T141:W141)-MIN(T141:W141)),(U141-MIN(T141:W141))/(MAX(T141:W141)-MIN(T141:W141))))</f>
        <v>0.615384615384615</v>
      </c>
      <c r="AP141" s="0" t="n">
        <f aca="false">IF(MAX(T141:W141)=MIN(T141:W141),0,IF($E$17="custo",(MAX(T141:W141)-V141)/(MAX(T141:W141)-MIN(T141:W141)),(V141-MIN(T141:W141))/(MAX(T141:W141)-MIN(T141:W141))))</f>
        <v>0.884615384615385</v>
      </c>
      <c r="AQ141" s="0" t="n">
        <f aca="false">IF(MAX(T141:W141)=MIN(T141:W141),0,IF($E$17="custo",(MAX(T141:W141)-W141)/(MAX(T141:W141)-MIN(T141:W141)),(W141-MIN(T141:W141))/(MAX(T141:W141)-MIN(T141:W141))))</f>
        <v>1</v>
      </c>
      <c r="AR141" s="0" t="n">
        <f aca="false">IF(MAX(X141:AA141)=MIN(X141:AA141),0,IF($F$17="custo",(MAX(X141:AA141)-X141)/(MAX(X141:AA141)-MIN(X141:AA141)),(X141-MIN(X141:AA141))/(MAX(X141:AA141)-MIN(X141:AA141))))</f>
        <v>0</v>
      </c>
      <c r="AS141" s="0" t="n">
        <f aca="false">IF(MAX(X141:AA141)=MIN(X141:AA141),0,IF($F$17="custo",(MAX(X141:AA141)-Y141)/(MAX(X141:AA141)-MIN(X141:AA141)),(Y141-MIN(X141:AA141))/(MAX(X141:AA141)-MIN(X141:AA141))))</f>
        <v>0.827586206896552</v>
      </c>
      <c r="AT141" s="0" t="n">
        <f aca="false">IF(MAX(X141:AA141)=MIN(X141:AA141),0,IF($F$17="custo",(MAX(X141:AA141)-Z141)/(MAX(X141:AA141)-MIN(X141:AA141)),(Z141-MIN(X141:AA141))/(MAX(X141:AA141)-MIN(X141:AA141))))</f>
        <v>0.413793103448276</v>
      </c>
      <c r="AU141" s="0" t="n">
        <f aca="false">IF(MAX(X141:AA141)=MIN(X141:AA141),0,IF($F$17="custo",(MAX(X141:AA141)-AA141)/(MAX(X141:AA141)-MIN(X141:AA141)),(AA141-MIN(X141:AA141))/(MAX(X141:AA141)-MIN(X141:AA141))))</f>
        <v>1</v>
      </c>
      <c r="AV141" s="0" t="n">
        <f aca="false">STDEVP(AB141:AE141)</f>
        <v>0.381653727981958</v>
      </c>
      <c r="AW141" s="0" t="n">
        <f aca="false">STDEVP(AF141:AI141)</f>
        <v>0.39707685222642</v>
      </c>
      <c r="AX141" s="0" t="n">
        <f aca="false">STDEVP(AJ141:AM141)</f>
        <v>0.414917741525198</v>
      </c>
      <c r="AY141" s="0" t="n">
        <f aca="false">STDEVP(AN141:AQ141)</f>
        <v>0.386892298821744</v>
      </c>
      <c r="AZ141" s="0" t="n">
        <f aca="false">STDEVP(AR141:AU141)</f>
        <v>0.387355895494155</v>
      </c>
      <c r="BA141" s="0" t="n">
        <f aca="false">AV141*((1-IFERROR(CORREL(AB141:AE141,AF141:AI141),0))+(1-IFERROR(CORREL(AB141:AE141,AJ141:AM141),0))+(1-IFERROR(CORREL(AB141:AE141,AN141:AQ141),0))+(1-IFERROR(CORREL(AB141:AE141,AR141:AU141),0)))</f>
        <v>1.17705793788049</v>
      </c>
      <c r="BB141" s="0" t="n">
        <f aca="false">AW141*((1-IFERROR(CORREL(AF141:AI141,AB141:AE141),0))+(1-IFERROR(CORREL(AF141:AI141,AJ141:AM141),0))+(1-IFERROR(CORREL(AF141:AI141,AN141:AQ141),0))+(1-IFERROR(CORREL(AF141:AI141,AR141:AU141),0)))</f>
        <v>2.75144773370046</v>
      </c>
      <c r="BC141" s="0" t="n">
        <f aca="false">AX141*((1-IFERROR(CORREL(AJ141:AM141,AB141:AE141),0))+(1-IFERROR(CORREL(AJ141:AM141,AF141:AI141),0))+(1-IFERROR(CORREL(AJ141:AM141,AN141:AQ141),0))+(1-IFERROR(CORREL(AJ141:AM141,AR141:AU141),0)))</f>
        <v>1.15282164089481</v>
      </c>
      <c r="BD141" s="0" t="n">
        <f aca="false">AY141*((1-IFERROR(CORREL(AN141:AQ141,AB141:AE141),0))+(1-IFERROR(CORREL(AN141:AQ141,AF141:AI141),0))+(1-IFERROR(CORREL(AN141:AQ141,AJ141:AM141),0))+(1-IFERROR(CORREL(AN141:AQ141,AR141:AU141),0)))</f>
        <v>1.02668927988856</v>
      </c>
      <c r="BE141" s="0" t="n">
        <f aca="false">AZ141*((1-IFERROR(CORREL(AR141:AU141,AB141:AE141),0))+(1-IFERROR(CORREL(AR141:AU141,AF141:AI141),0))+(1-IFERROR(CORREL(AR141:AU141,AJ141:AM141),0))+(1-IFERROR(CORREL(AR141:AU141,AN141:AQ141),0)))</f>
        <v>1.33409217910757</v>
      </c>
      <c r="BF141" s="0" t="n">
        <f aca="false">IF(SUM(BA141:BE141)&gt;0,BA141/SUM(BA141:BE141),1/5)</f>
        <v>0.158161883146958</v>
      </c>
      <c r="BG141" s="0" t="n">
        <f aca="false">IF(SUM(BA141:BE141)&gt;0,BB141/SUM(BA141:BE141),1/5)</f>
        <v>0.369713453295347</v>
      </c>
      <c r="BH141" s="0" t="n">
        <f aca="false">IF(SUM(BA141:BE141)&gt;0,BC141/SUM(BA141:BE141),1/5)</f>
        <v>0.154905239401225</v>
      </c>
      <c r="BI141" s="0" t="n">
        <f aca="false">IF(SUM(BA141:BE141)&gt;0,BD141/SUM(BA141:BE141),1/5)</f>
        <v>0.137956768896499</v>
      </c>
      <c r="BJ141" s="0" t="n">
        <f aca="false">IF(SUM(BA141:BE141)&gt;0,BE141/SUM(BA141:BE141),1/5)</f>
        <v>0.179262655259971</v>
      </c>
      <c r="BK141" s="0" t="n">
        <f aca="false">BF141*AB141+BG141*AF141+BH141*AJ141+BI141*AN141+BJ141*AR141</f>
        <v>0.468163494492305</v>
      </c>
      <c r="BL141" s="0" t="n">
        <f aca="false">BF141*AC141+BG141*AG141+BH141*AK141+BI141*AO141+BJ141*AS141</f>
        <v>0.571405285318189</v>
      </c>
      <c r="BM141" s="0" t="n">
        <f aca="false">BF141*AD141+BG141*AH141+BH141*AL141+BI141*AP141+BJ141*AT141</f>
        <v>0.739256270156497</v>
      </c>
      <c r="BN141" s="0" t="n">
        <f aca="false">BF141*AE141+BG141*AI141+BH141*AM141+BI141*AQ141+BJ141*AU141</f>
        <v>0.630286546704653</v>
      </c>
      <c r="BO141" s="0" t="n">
        <f aca="false">RANK(BK141,$BK141:$BN141)</f>
        <v>4</v>
      </c>
      <c r="BP141" s="0" t="n">
        <f aca="false">RANK(BL141,$BK141:$BN141)</f>
        <v>3</v>
      </c>
      <c r="BQ141" s="0" t="n">
        <f aca="false">RANK(BM141,$BK141:$BN141)</f>
        <v>1</v>
      </c>
      <c r="BR141" s="0" t="n">
        <f aca="false">RANK(BN141,$BK141:$BN141)</f>
        <v>2</v>
      </c>
    </row>
    <row r="142" customFormat="false" ht="15" hidden="false" customHeight="false" outlineLevel="0" collapsed="false">
      <c r="A142" s="0" t="n">
        <v>119</v>
      </c>
      <c r="B142" s="0" t="n">
        <f aca="false">RANDBETWEEN(1,$B$5)</f>
        <v>3</v>
      </c>
      <c r="C142" s="0" t="n">
        <f aca="false">RANDBETWEEN(1,$B$5)</f>
        <v>4</v>
      </c>
      <c r="D142" s="0" t="n">
        <f aca="false">RANDBETWEEN(1,$B$5)</f>
        <v>5</v>
      </c>
      <c r="E142" s="0" t="n">
        <f aca="false">RANDBETWEEN(1,$B$5)</f>
        <v>4</v>
      </c>
      <c r="F142" s="0" t="n">
        <f aca="false">RANDBETWEEN(1,$B$5)</f>
        <v>2</v>
      </c>
      <c r="G142" s="0" t="n">
        <f aca="false">RANDBETWEEN(1,$B$5)</f>
        <v>6</v>
      </c>
      <c r="H142" s="0" t="n">
        <f aca="true">NORMINV(RAND(),$B$8,$B$13)</f>
        <v>50.6952605485719</v>
      </c>
      <c r="I142" s="0" t="n">
        <f aca="true">NORMINV(RAND(),$C$8,$C$13)</f>
        <v>67.2563547254827</v>
      </c>
      <c r="J142" s="0" t="n">
        <f aca="true">NORMINV(RAND(),$D$8,$D$13)</f>
        <v>16.3050856522297</v>
      </c>
      <c r="K142" s="0" t="n">
        <f aca="true">NORMINV(RAND(),$E$8,$E$13)</f>
        <v>2.94879335859555</v>
      </c>
      <c r="L142" s="0" t="n">
        <f aca="true">NORMINV(RAND(),$B$9,$B$14)</f>
        <v>46.1658142024937</v>
      </c>
      <c r="M142" s="0" t="n">
        <f aca="true">NORMINV(RAND(),$C$9,$C$14)</f>
        <v>49.1310098247223</v>
      </c>
      <c r="N142" s="0" t="n">
        <f aca="true">NORMINV(RAND(),$D$9,$D$14)</f>
        <v>47.053392180386</v>
      </c>
      <c r="O142" s="0" t="n">
        <f aca="true">NORMINV(RAND(),$E$9,$E$14)</f>
        <v>27.9695580748067</v>
      </c>
      <c r="P142" s="0" t="n">
        <f aca="true">NORMINV(RAND(),$B$10,$B$15)</f>
        <v>22.1447431182401</v>
      </c>
      <c r="Q142" s="0" t="n">
        <f aca="true">NORMINV(RAND(),$C$10,$C$15)</f>
        <v>30.7065426660747</v>
      </c>
      <c r="R142" s="0" t="n">
        <f aca="true">NORMINV(RAND(),$D$10,$D$15)</f>
        <v>10.0029957851555</v>
      </c>
      <c r="S142" s="0" t="n">
        <f aca="true">NORMINV(RAND(),$E$10,$E$15)</f>
        <v>3.99385042729019</v>
      </c>
      <c r="T142" s="0" t="n">
        <f aca="false">MEDIAN(INDEX(Avaliadores!$B$17:$B$22,$B142),INDEX(Avaliadores!$B$17:$B$22,$C142),INDEX(Avaliadores!$B$17:$B$22,$D142),INDEX(Avaliadores!$B$17:$B$22,$E142),INDEX(Avaliadores!$B$17:$B$22,$F142),INDEX(Avaliadores!$B$17:$B$22,$G142))</f>
        <v>2.91666666666667</v>
      </c>
      <c r="U142" s="0" t="n">
        <f aca="false">MEDIAN(INDEX(Avaliadores!$C$17:$C$22,$B142),INDEX(Avaliadores!$C$17:$C$22,$C142),INDEX(Avaliadores!$C$17:$C$22,$D142),INDEX(Avaliadores!$C$17:$C$22,$E142),INDEX(Avaliadores!$C$17:$C$22,$F142),INDEX(Avaliadores!$C$17:$C$22,$G142))</f>
        <v>5.54166666666667</v>
      </c>
      <c r="V142" s="0" t="n">
        <f aca="false">MEDIAN(INDEX(Avaliadores!$D$17:$D$22,$B142),INDEX(Avaliadores!$D$17:$D$22,$C142),INDEX(Avaliadores!$D$17:$D$22,$D142),INDEX(Avaliadores!$D$17:$D$22,$E142),INDEX(Avaliadores!$D$17:$D$22,$F142),INDEX(Avaliadores!$D$17:$D$22,$G142))</f>
        <v>5.54166666666667</v>
      </c>
      <c r="W142" s="0" t="n">
        <f aca="false">MEDIAN(INDEX(Avaliadores!$E$17:$E$22,$B142),INDEX(Avaliadores!$E$17:$E$22,$C142),INDEX(Avaliadores!$E$17:$E$22,$D142),INDEX(Avaliadores!$E$17:$E$22,$E142),INDEX(Avaliadores!$E$17:$E$22,$F142),INDEX(Avaliadores!$E$17:$E$22,$G142))</f>
        <v>6.29166666666667</v>
      </c>
      <c r="X142" s="0" t="n">
        <f aca="false">MEDIAN(INDEX(Avaliadores!$F$17:$F$22,$B142),INDEX(Avaliadores!$F$17:$F$22,$C142),INDEX(Avaliadores!$F$17:$F$22,$D142),INDEX(Avaliadores!$F$17:$F$22,$E142),INDEX(Avaliadores!$F$17:$F$22,$F142),INDEX(Avaliadores!$F$17:$F$22,$G142))</f>
        <v>2.91666666666667</v>
      </c>
      <c r="Y142" s="0" t="n">
        <f aca="false">MEDIAN(INDEX(Avaliadores!$G$17:$G$22,$B142),INDEX(Avaliadores!$G$17:$G$22,$C142),INDEX(Avaliadores!$G$17:$G$22,$D142),INDEX(Avaliadores!$G$17:$G$22,$E142),INDEX(Avaliadores!$G$17:$G$22,$F142),INDEX(Avaliadores!$G$17:$G$22,$G142))</f>
        <v>4.79166666666667</v>
      </c>
      <c r="Z142" s="0" t="n">
        <f aca="false">MEDIAN(INDEX(Avaliadores!$H$17:$H$22,$B142),INDEX(Avaliadores!$H$17:$H$22,$C142),INDEX(Avaliadores!$H$17:$H$22,$D142),INDEX(Avaliadores!$H$17:$H$22,$E142),INDEX(Avaliadores!$H$17:$H$22,$F142),INDEX(Avaliadores!$H$17:$H$22,$G142))</f>
        <v>3.66666666666667</v>
      </c>
      <c r="AA142" s="0" t="n">
        <f aca="false">MEDIAN(INDEX(Avaliadores!$I$17:$I$22,$B142),INDEX(Avaliadores!$I$17:$I$22,$C142),INDEX(Avaliadores!$I$17:$I$22,$D142),INDEX(Avaliadores!$I$17:$I$22,$E142),INDEX(Avaliadores!$I$17:$I$22,$F142),INDEX(Avaliadores!$I$17:$I$22,$G142))</f>
        <v>6.29166666666667</v>
      </c>
      <c r="AB142" s="0" t="n">
        <f aca="false">IF(MAX(H142:K142)=MIN(H142:K142),0,IF($B$17="custo",(MAX(H142:K142)-H142)/(MAX(H142:K142)-MIN(H142:K142)),(H142-MIN(H142:K142))/(MAX(H142:K142)-MIN(H142:K142))))</f>
        <v>0.257529500806701</v>
      </c>
      <c r="AC142" s="0" t="n">
        <f aca="false">IF(MAX(H142:K142)=MIN(H142:K142),0,IF($B$17="custo",(MAX(H142:K142)-I142)/(MAX(H142:K142)-MIN(H142:K142)),(I142-MIN(H142:K142))/(MAX(H142:K142)-MIN(H142:K142))))</f>
        <v>0</v>
      </c>
      <c r="AD142" s="0" t="n">
        <f aca="false">IF(MAX(H142:K142)=MIN(H142:K142),0,IF($B$17="custo",(MAX(H142:K142)-J142)/(MAX(H142:K142)-MIN(H142:K142)),(J142-MIN(H142:K142))/(MAX(H142:K142)-MIN(H142:K142))))</f>
        <v>0.792306036650435</v>
      </c>
      <c r="AE142" s="0" t="n">
        <f aca="false">IF(MAX(H142:K142)=MIN(H142:K142),0,IF($B$17="custo",(MAX(H142:K142)-K142)/(MAX(H142:K142)-MIN(H142:K142)),(K142-MIN(H142:K142))/(MAX(H142:K142)-MIN(H142:K142))))</f>
        <v>1</v>
      </c>
      <c r="AF142" s="0" t="n">
        <f aca="false">IF(MAX(L142:O142)=MIN(L142:O142),0,IF($C$17="custo",(MAX(L142:O142)-L142)/(MAX(L142:O142)-MIN(L142:O142)),(L142-MIN(L142:O142))/(MAX(L142:O142)-MIN(L142:O142))))</f>
        <v>0.859877495302733</v>
      </c>
      <c r="AG142" s="0" t="n">
        <f aca="false">IF(MAX(L142:O142)=MIN(L142:O142),0,IF($C$17="custo",(MAX(L142:O142)-M142)/(MAX(L142:O142)-MIN(L142:O142)),(M142-MIN(L142:O142))/(MAX(L142:O142)-MIN(L142:O142))))</f>
        <v>1</v>
      </c>
      <c r="AH142" s="0" t="n">
        <f aca="false">IF(MAX(L142:O142)=MIN(L142:O142),0,IF($C$17="custo",(MAX(L142:O142)-N142)/(MAX(L142:O142)-MIN(L142:O142)),(N142-MIN(L142:O142))/(MAX(L142:O142)-MIN(L142:O142))))</f>
        <v>0.901820646858759</v>
      </c>
      <c r="AI142" s="0" t="n">
        <f aca="false">IF(MAX(L142:O142)=MIN(L142:O142),0,IF($C$17="custo",(MAX(L142:O142)-O142)/(MAX(L142:O142)-MIN(L142:O142)),(O142-MIN(L142:O142))/(MAX(L142:O142)-MIN(L142:O142))))</f>
        <v>0</v>
      </c>
      <c r="AJ142" s="0" t="n">
        <f aca="false">IF(MAX(P142:S142)=MIN(P142:S142),0,IF($D$17="custo",(MAX(P142:S142)-P142)/(MAX(P142:S142)-MIN(P142:S142)),(P142-MIN(P142:S142))/(MAX(P142:S142)-MIN(P142:S142))))</f>
        <v>0.320514288537475</v>
      </c>
      <c r="AK142" s="0" t="n">
        <f aca="false">IF(MAX(P142:S142)=MIN(P142:S142),0,IF($D$17="custo",(MAX(P142:S142)-Q142)/(MAX(P142:S142)-MIN(P142:S142)),(Q142-MIN(P142:S142))/(MAX(P142:S142)-MIN(P142:S142))))</f>
        <v>0</v>
      </c>
      <c r="AL142" s="0" t="n">
        <f aca="false">IF(MAX(P142:S142)=MIN(P142:S142),0,IF($D$17="custo",(MAX(P142:S142)-R142)/(MAX(P142:S142)-MIN(P142:S142)),(R142-MIN(P142:S142))/(MAX(P142:S142)-MIN(P142:S142))))</f>
        <v>0.775045311638765</v>
      </c>
      <c r="AM142" s="0" t="n">
        <f aca="false">IF(MAX(P142:S142)=MIN(P142:S142),0,IF($D$17="custo",(MAX(P142:S142)-S142)/(MAX(P142:S142)-MIN(P142:S142)),(S142-MIN(P142:S142))/(MAX(P142:S142)-MIN(P142:S142))))</f>
        <v>1</v>
      </c>
      <c r="AN142" s="0" t="n">
        <f aca="false">IF(MAX(T142:W142)=MIN(T142:W142),0,IF($E$17="custo",(MAX(T142:W142)-T142)/(MAX(T142:W142)-MIN(T142:W142)),(T142-MIN(T142:W142))/(MAX(T142:W142)-MIN(T142:W142))))</f>
        <v>0</v>
      </c>
      <c r="AO142" s="0" t="n">
        <f aca="false">IF(MAX(T142:W142)=MIN(T142:W142),0,IF($E$17="custo",(MAX(T142:W142)-U142)/(MAX(T142:W142)-MIN(T142:W142)),(U142-MIN(T142:W142))/(MAX(T142:W142)-MIN(T142:W142))))</f>
        <v>0.777777777777778</v>
      </c>
      <c r="AP142" s="0" t="n">
        <f aca="false">IF(MAX(T142:W142)=MIN(T142:W142),0,IF($E$17="custo",(MAX(T142:W142)-V142)/(MAX(T142:W142)-MIN(T142:W142)),(V142-MIN(T142:W142))/(MAX(T142:W142)-MIN(T142:W142))))</f>
        <v>0.777777777777778</v>
      </c>
      <c r="AQ142" s="0" t="n">
        <f aca="false">IF(MAX(T142:W142)=MIN(T142:W142),0,IF($E$17="custo",(MAX(T142:W142)-W142)/(MAX(T142:W142)-MIN(T142:W142)),(W142-MIN(T142:W142))/(MAX(T142:W142)-MIN(T142:W142))))</f>
        <v>1</v>
      </c>
      <c r="AR142" s="0" t="n">
        <f aca="false">IF(MAX(X142:AA142)=MIN(X142:AA142),0,IF($F$17="custo",(MAX(X142:AA142)-X142)/(MAX(X142:AA142)-MIN(X142:AA142)),(X142-MIN(X142:AA142))/(MAX(X142:AA142)-MIN(X142:AA142))))</f>
        <v>0</v>
      </c>
      <c r="AS142" s="0" t="n">
        <f aca="false">IF(MAX(X142:AA142)=MIN(X142:AA142),0,IF($F$17="custo",(MAX(X142:AA142)-Y142)/(MAX(X142:AA142)-MIN(X142:AA142)),(Y142-MIN(X142:AA142))/(MAX(X142:AA142)-MIN(X142:AA142))))</f>
        <v>0.555555555555556</v>
      </c>
      <c r="AT142" s="0" t="n">
        <f aca="false">IF(MAX(X142:AA142)=MIN(X142:AA142),0,IF($F$17="custo",(MAX(X142:AA142)-Z142)/(MAX(X142:AA142)-MIN(X142:AA142)),(Z142-MIN(X142:AA142))/(MAX(X142:AA142)-MIN(X142:AA142))))</f>
        <v>0.222222222222222</v>
      </c>
      <c r="AU142" s="0" t="n">
        <f aca="false">IF(MAX(X142:AA142)=MIN(X142:AA142),0,IF($F$17="custo",(MAX(X142:AA142)-AA142)/(MAX(X142:AA142)-MIN(X142:AA142)),(AA142-MIN(X142:AA142))/(MAX(X142:AA142)-MIN(X142:AA142))))</f>
        <v>1</v>
      </c>
      <c r="AV142" s="0" t="n">
        <f aca="false">STDEVP(AB142:AE142)</f>
        <v>0.401127743631291</v>
      </c>
      <c r="AW142" s="0" t="n">
        <f aca="false">STDEVP(AF142:AI142)</f>
        <v>0.401847492503155</v>
      </c>
      <c r="AX142" s="0" t="n">
        <f aca="false">STDEVP(AJ142:AM142)</f>
        <v>0.389095789869671</v>
      </c>
      <c r="AY142" s="0" t="n">
        <f aca="false">STDEVP(AN142:AQ142)</f>
        <v>0.37985539808826</v>
      </c>
      <c r="AZ142" s="0" t="n">
        <f aca="false">STDEVP(AR142:AU142)</f>
        <v>0.376796110173626</v>
      </c>
      <c r="BA142" s="0" t="n">
        <f aca="false">AV142*((1-IFERROR(CORREL(AB142:AE142,AF142:AI142),0))+(1-IFERROR(CORREL(AB142:AE142,AJ142:AM142),0))+(1-IFERROR(CORREL(AB142:AE142,AN142:AQ142),0))+(1-IFERROR(CORREL(AB142:AE142,AR142:AU142),0)))</f>
        <v>1.12493611198045</v>
      </c>
      <c r="BB142" s="0" t="n">
        <f aca="false">AW142*((1-IFERROR(CORREL(AF142:AI142,AB142:AE142),0))+(1-IFERROR(CORREL(AF142:AI142,AJ142:AM142),0))+(1-IFERROR(CORREL(AF142:AI142,AN142:AQ142),0))+(1-IFERROR(CORREL(AF142:AI142,AR142:AU142),0)))</f>
        <v>2.71007675038357</v>
      </c>
      <c r="BC142" s="0" t="n">
        <f aca="false">AX142*((1-IFERROR(CORREL(AJ142:AM142,AB142:AE142),0))+(1-IFERROR(CORREL(AJ142:AM142,AF142:AI142),0))+(1-IFERROR(CORREL(AJ142:AM142,AN142:AQ142),0))+(1-IFERROR(CORREL(AJ142:AM142,AR142:AU142),0)))</f>
        <v>1.12852986334352</v>
      </c>
      <c r="BD142" s="0" t="n">
        <f aca="false">AY142*((1-IFERROR(CORREL(AN142:AQ142,AB142:AE142),0))+(1-IFERROR(CORREL(AN142:AQ142,AF142:AI142),0))+(1-IFERROR(CORREL(AN142:AQ142,AJ142:AM142),0))+(1-IFERROR(CORREL(AN142:AQ142,AR142:AU142),0)))</f>
        <v>1.02488836263517</v>
      </c>
      <c r="BE142" s="0" t="n">
        <f aca="false">AZ142*((1-IFERROR(CORREL(AR142:AU142,AB142:AE142),0))+(1-IFERROR(CORREL(AR142:AU142,AF142:AI142),0))+(1-IFERROR(CORREL(AR142:AU142,AJ142:AM142),0))+(1-IFERROR(CORREL(AR142:AU142,AN142:AQ142),0)))</f>
        <v>1.1717912458629</v>
      </c>
      <c r="BF142" s="0" t="n">
        <f aca="false">IF(SUM(BA142:BE142)&gt;0,BA142/SUM(BA142:BE142),1/5)</f>
        <v>0.157109103526917</v>
      </c>
      <c r="BG142" s="0" t="n">
        <f aca="false">IF(SUM(BA142:BE142)&gt;0,BB142/SUM(BA142:BE142),1/5)</f>
        <v>0.378490586449678</v>
      </c>
      <c r="BH142" s="0" t="n">
        <f aca="false">IF(SUM(BA142:BE142)&gt;0,BC142/SUM(BA142:BE142),1/5)</f>
        <v>0.157611008523065</v>
      </c>
      <c r="BI142" s="0" t="n">
        <f aca="false">IF(SUM(BA142:BE142)&gt;0,BD142/SUM(BA142:BE142),1/5)</f>
        <v>0.143136388061458</v>
      </c>
      <c r="BJ142" s="0" t="n">
        <f aca="false">IF(SUM(BA142:BE142)&gt;0,BE142/SUM(BA142:BE142),1/5)</f>
        <v>0.163652913438881</v>
      </c>
      <c r="BK142" s="0" t="n">
        <f aca="false">BF142*AB142+BG142*AF142+BH142*AJ142+BI142*AN142+BJ142*AR142</f>
        <v>0.416432346737931</v>
      </c>
      <c r="BL142" s="0" t="n">
        <f aca="false">BF142*AC142+BG142*AG142+BH142*AK142+BI142*AO142+BJ142*AS142</f>
        <v>0.58073717351908</v>
      </c>
      <c r="BM142" s="0" t="n">
        <f aca="false">BF142*AD142+BG142*AH142+BH142*AL142+BI142*AP142+BJ142*AT142</f>
        <v>0.735660405780681</v>
      </c>
      <c r="BN142" s="0" t="n">
        <f aca="false">BF142*AE142+BG142*AI142+BH142*AM142+BI142*AQ142+BJ142*AU142</f>
        <v>0.621509413550322</v>
      </c>
      <c r="BO142" s="0" t="n">
        <f aca="false">RANK(BK142,$BK142:$BN142)</f>
        <v>4</v>
      </c>
      <c r="BP142" s="0" t="n">
        <f aca="false">RANK(BL142,$BK142:$BN142)</f>
        <v>3</v>
      </c>
      <c r="BQ142" s="0" t="n">
        <f aca="false">RANK(BM142,$BK142:$BN142)</f>
        <v>1</v>
      </c>
      <c r="BR142" s="0" t="n">
        <f aca="false">RANK(BN142,$BK142:$BN142)</f>
        <v>2</v>
      </c>
    </row>
    <row r="143" customFormat="false" ht="15" hidden="false" customHeight="false" outlineLevel="0" collapsed="false">
      <c r="A143" s="0" t="n">
        <v>120</v>
      </c>
      <c r="B143" s="0" t="n">
        <f aca="false">RANDBETWEEN(1,$B$5)</f>
        <v>3</v>
      </c>
      <c r="C143" s="0" t="n">
        <f aca="false">RANDBETWEEN(1,$B$5)</f>
        <v>6</v>
      </c>
      <c r="D143" s="0" t="n">
        <f aca="false">RANDBETWEEN(1,$B$5)</f>
        <v>4</v>
      </c>
      <c r="E143" s="0" t="n">
        <f aca="false">RANDBETWEEN(1,$B$5)</f>
        <v>5</v>
      </c>
      <c r="F143" s="0" t="n">
        <f aca="false">RANDBETWEEN(1,$B$5)</f>
        <v>2</v>
      </c>
      <c r="G143" s="0" t="n">
        <f aca="false">RANDBETWEEN(1,$B$5)</f>
        <v>1</v>
      </c>
      <c r="H143" s="0" t="n">
        <f aca="true">NORMINV(RAND(),$B$8,$B$13)</f>
        <v>49.759123144623</v>
      </c>
      <c r="I143" s="0" t="n">
        <f aca="true">NORMINV(RAND(),$C$8,$C$13)</f>
        <v>60.895247874186</v>
      </c>
      <c r="J143" s="0" t="n">
        <f aca="true">NORMINV(RAND(),$D$8,$D$13)</f>
        <v>12.6186315663514</v>
      </c>
      <c r="K143" s="0" t="n">
        <f aca="true">NORMINV(RAND(),$E$8,$E$13)</f>
        <v>3.33078889659447</v>
      </c>
      <c r="L143" s="0" t="n">
        <f aca="true">NORMINV(RAND(),$B$9,$B$14)</f>
        <v>42.8646359012881</v>
      </c>
      <c r="M143" s="0" t="n">
        <f aca="true">NORMINV(RAND(),$C$9,$C$14)</f>
        <v>55.3151553484882</v>
      </c>
      <c r="N143" s="0" t="n">
        <f aca="true">NORMINV(RAND(),$D$9,$D$14)</f>
        <v>50.3145109399396</v>
      </c>
      <c r="O143" s="0" t="n">
        <f aca="true">NORMINV(RAND(),$E$9,$E$14)</f>
        <v>28.2235487653858</v>
      </c>
      <c r="P143" s="0" t="n">
        <f aca="true">NORMINV(RAND(),$B$10,$B$15)</f>
        <v>24.8972299710614</v>
      </c>
      <c r="Q143" s="0" t="n">
        <f aca="true">NORMINV(RAND(),$C$10,$C$15)</f>
        <v>29.4564009940184</v>
      </c>
      <c r="R143" s="0" t="n">
        <f aca="true">NORMINV(RAND(),$D$10,$D$15)</f>
        <v>9.46543210761791</v>
      </c>
      <c r="S143" s="0" t="n">
        <f aca="true">NORMINV(RAND(),$E$10,$E$15)</f>
        <v>3.92811331186623</v>
      </c>
      <c r="T143" s="0" t="n">
        <f aca="false">MEDIAN(INDEX(Avaliadores!$B$17:$B$22,$B143),INDEX(Avaliadores!$B$17:$B$22,$C143),INDEX(Avaliadores!$B$17:$B$22,$D143),INDEX(Avaliadores!$B$17:$B$22,$E143),INDEX(Avaliadores!$B$17:$B$22,$F143),INDEX(Avaliadores!$B$17:$B$22,$G143))</f>
        <v>2.66666666666667</v>
      </c>
      <c r="U143" s="0" t="n">
        <f aca="false">MEDIAN(INDEX(Avaliadores!$C$17:$C$22,$B143),INDEX(Avaliadores!$C$17:$C$22,$C143),INDEX(Avaliadores!$C$17:$C$22,$D143),INDEX(Avaliadores!$C$17:$C$22,$E143),INDEX(Avaliadores!$C$17:$C$22,$F143),INDEX(Avaliadores!$C$17:$C$22,$G143))</f>
        <v>5.29166666666667</v>
      </c>
      <c r="V143" s="0" t="n">
        <f aca="false">MEDIAN(INDEX(Avaliadores!$D$17:$D$22,$B143),INDEX(Avaliadores!$D$17:$D$22,$C143),INDEX(Avaliadores!$D$17:$D$22,$D143),INDEX(Avaliadores!$D$17:$D$22,$E143),INDEX(Avaliadores!$D$17:$D$22,$F143),INDEX(Avaliadores!$D$17:$D$22,$G143))</f>
        <v>5.66666666666667</v>
      </c>
      <c r="W143" s="0" t="n">
        <f aca="false">MEDIAN(INDEX(Avaliadores!$E$17:$E$22,$B143),INDEX(Avaliadores!$E$17:$E$22,$C143),INDEX(Avaliadores!$E$17:$E$22,$D143),INDEX(Avaliadores!$E$17:$E$22,$E143),INDEX(Avaliadores!$E$17:$E$22,$F143),INDEX(Avaliadores!$E$17:$E$22,$G143))</f>
        <v>6.29166666666667</v>
      </c>
      <c r="X143" s="0" t="n">
        <f aca="false">MEDIAN(INDEX(Avaliadores!$F$17:$F$22,$B143),INDEX(Avaliadores!$F$17:$F$22,$C143),INDEX(Avaliadores!$F$17:$F$22,$D143),INDEX(Avaliadores!$F$17:$F$22,$E143),INDEX(Avaliadores!$F$17:$F$22,$F143),INDEX(Avaliadores!$F$17:$F$22,$G143))</f>
        <v>2.66666666666667</v>
      </c>
      <c r="Y143" s="0" t="n">
        <f aca="false">MEDIAN(INDEX(Avaliadores!$G$17:$G$22,$B143),INDEX(Avaliadores!$G$17:$G$22,$C143),INDEX(Avaliadores!$G$17:$G$22,$D143),INDEX(Avaliadores!$G$17:$G$22,$E143),INDEX(Avaliadores!$G$17:$G$22,$F143),INDEX(Avaliadores!$G$17:$G$22,$G143))</f>
        <v>5.04166666666667</v>
      </c>
      <c r="Z143" s="0" t="n">
        <f aca="false">MEDIAN(INDEX(Avaliadores!$H$17:$H$22,$B143),INDEX(Avaliadores!$H$17:$H$22,$C143),INDEX(Avaliadores!$H$17:$H$22,$D143),INDEX(Avaliadores!$H$17:$H$22,$E143),INDEX(Avaliadores!$H$17:$H$22,$F143),INDEX(Avaliadores!$H$17:$H$22,$G143))</f>
        <v>3.91666666666667</v>
      </c>
      <c r="AA143" s="0" t="n">
        <f aca="false">MEDIAN(INDEX(Avaliadores!$I$17:$I$22,$B143),INDEX(Avaliadores!$I$17:$I$22,$C143),INDEX(Avaliadores!$I$17:$I$22,$D143),INDEX(Avaliadores!$I$17:$I$22,$E143),INDEX(Avaliadores!$I$17:$I$22,$F143),INDEX(Avaliadores!$I$17:$I$22,$G143))</f>
        <v>6.66666666666667</v>
      </c>
      <c r="AB143" s="0" t="n">
        <f aca="false">IF(MAX(H143:K143)=MIN(H143:K143),0,IF($B$17="custo",(MAX(H143:K143)-H143)/(MAX(H143:K143)-MIN(H143:K143)),(H143-MIN(H143:K143))/(MAX(H143:K143)-MIN(H143:K143))))</f>
        <v>0.193454866550523</v>
      </c>
      <c r="AC143" s="0" t="n">
        <f aca="false">IF(MAX(H143:K143)=MIN(H143:K143),0,IF($B$17="custo",(MAX(H143:K143)-I143)/(MAX(H143:K143)-MIN(H143:K143)),(I143-MIN(H143:K143))/(MAX(H143:K143)-MIN(H143:K143))))</f>
        <v>0</v>
      </c>
      <c r="AD143" s="0" t="n">
        <f aca="false">IF(MAX(H143:K143)=MIN(H143:K143),0,IF($B$17="custo",(MAX(H143:K143)-J143)/(MAX(H143:K143)-MIN(H143:K143)),(J143-MIN(H143:K143))/(MAX(H143:K143)-MIN(H143:K143))))</f>
        <v>0.838653175332153</v>
      </c>
      <c r="AE143" s="0" t="n">
        <f aca="false">IF(MAX(H143:K143)=MIN(H143:K143),0,IF($B$17="custo",(MAX(H143:K143)-K143)/(MAX(H143:K143)-MIN(H143:K143)),(K143-MIN(H143:K143))/(MAX(H143:K143)-MIN(H143:K143))))</f>
        <v>1</v>
      </c>
      <c r="AF143" s="0" t="n">
        <f aca="false">IF(MAX(L143:O143)=MIN(L143:O143),0,IF($C$17="custo",(MAX(L143:O143)-L143)/(MAX(L143:O143)-MIN(L143:O143)),(L143-MIN(L143:O143))/(MAX(L143:O143)-MIN(L143:O143))))</f>
        <v>0.540428899666445</v>
      </c>
      <c r="AG143" s="0" t="n">
        <f aca="false">IF(MAX(L143:O143)=MIN(L143:O143),0,IF($C$17="custo",(MAX(L143:O143)-M143)/(MAX(L143:O143)-MIN(L143:O143)),(M143-MIN(L143:O143))/(MAX(L143:O143)-MIN(L143:O143))))</f>
        <v>1</v>
      </c>
      <c r="AH143" s="0" t="n">
        <f aca="false">IF(MAX(L143:O143)=MIN(L143:O143),0,IF($C$17="custo",(MAX(L143:O143)-N143)/(MAX(L143:O143)-MIN(L143:O143)),(N143-MIN(L143:O143))/(MAX(L143:O143)-MIN(L143:O143))))</f>
        <v>0.815417207052325</v>
      </c>
      <c r="AI143" s="0" t="n">
        <f aca="false">IF(MAX(L143:O143)=MIN(L143:O143),0,IF($C$17="custo",(MAX(L143:O143)-O143)/(MAX(L143:O143)-MIN(L143:O143)),(O143-MIN(L143:O143))/(MAX(L143:O143)-MIN(L143:O143))))</f>
        <v>0</v>
      </c>
      <c r="AJ143" s="0" t="n">
        <f aca="false">IF(MAX(P143:S143)=MIN(P143:S143),0,IF($D$17="custo",(MAX(P143:S143)-P143)/(MAX(P143:S143)-MIN(P143:S143)),(P143-MIN(P143:S143))/(MAX(P143:S143)-MIN(P143:S143))))</f>
        <v>0.178592903673069</v>
      </c>
      <c r="AK143" s="0" t="n">
        <f aca="false">IF(MAX(P143:S143)=MIN(P143:S143),0,IF($D$17="custo",(MAX(P143:S143)-Q143)/(MAX(P143:S143)-MIN(P143:S143)),(Q143-MIN(P143:S143))/(MAX(P143:S143)-MIN(P143:S143))))</f>
        <v>0</v>
      </c>
      <c r="AL143" s="0" t="n">
        <f aca="false">IF(MAX(P143:S143)=MIN(P143:S143),0,IF($D$17="custo",(MAX(P143:S143)-R143)/(MAX(P143:S143)-MIN(P143:S143)),(R143-MIN(P143:S143))/(MAX(P143:S143)-MIN(P143:S143))))</f>
        <v>0.783090865133778</v>
      </c>
      <c r="AM143" s="0" t="n">
        <f aca="false">IF(MAX(P143:S143)=MIN(P143:S143),0,IF($D$17="custo",(MAX(P143:S143)-S143)/(MAX(P143:S143)-MIN(P143:S143)),(S143-MIN(P143:S143))/(MAX(P143:S143)-MIN(P143:S143))))</f>
        <v>1</v>
      </c>
      <c r="AN143" s="0" t="n">
        <f aca="false">IF(MAX(T143:W143)=MIN(T143:W143),0,IF($E$17="custo",(MAX(T143:W143)-T143)/(MAX(T143:W143)-MIN(T143:W143)),(T143-MIN(T143:W143))/(MAX(T143:W143)-MIN(T143:W143))))</f>
        <v>0</v>
      </c>
      <c r="AO143" s="0" t="n">
        <f aca="false">IF(MAX(T143:W143)=MIN(T143:W143),0,IF($E$17="custo",(MAX(T143:W143)-U143)/(MAX(T143:W143)-MIN(T143:W143)),(U143-MIN(T143:W143))/(MAX(T143:W143)-MIN(T143:W143))))</f>
        <v>0.724137931034483</v>
      </c>
      <c r="AP143" s="0" t="n">
        <f aca="false">IF(MAX(T143:W143)=MIN(T143:W143),0,IF($E$17="custo",(MAX(T143:W143)-V143)/(MAX(T143:W143)-MIN(T143:W143)),(V143-MIN(T143:W143))/(MAX(T143:W143)-MIN(T143:W143))))</f>
        <v>0.827586206896552</v>
      </c>
      <c r="AQ143" s="0" t="n">
        <f aca="false">IF(MAX(T143:W143)=MIN(T143:W143),0,IF($E$17="custo",(MAX(T143:W143)-W143)/(MAX(T143:W143)-MIN(T143:W143)),(W143-MIN(T143:W143))/(MAX(T143:W143)-MIN(T143:W143))))</f>
        <v>1</v>
      </c>
      <c r="AR143" s="0" t="n">
        <f aca="false">IF(MAX(X143:AA143)=MIN(X143:AA143),0,IF($F$17="custo",(MAX(X143:AA143)-X143)/(MAX(X143:AA143)-MIN(X143:AA143)),(X143-MIN(X143:AA143))/(MAX(X143:AA143)-MIN(X143:AA143))))</f>
        <v>0</v>
      </c>
      <c r="AS143" s="0" t="n">
        <f aca="false">IF(MAX(X143:AA143)=MIN(X143:AA143),0,IF($F$17="custo",(MAX(X143:AA143)-Y143)/(MAX(X143:AA143)-MIN(X143:AA143)),(Y143-MIN(X143:AA143))/(MAX(X143:AA143)-MIN(X143:AA143))))</f>
        <v>0.59375</v>
      </c>
      <c r="AT143" s="0" t="n">
        <f aca="false">IF(MAX(X143:AA143)=MIN(X143:AA143),0,IF($F$17="custo",(MAX(X143:AA143)-Z143)/(MAX(X143:AA143)-MIN(X143:AA143)),(Z143-MIN(X143:AA143))/(MAX(X143:AA143)-MIN(X143:AA143))))</f>
        <v>0.3125</v>
      </c>
      <c r="AU143" s="0" t="n">
        <f aca="false">IF(MAX(X143:AA143)=MIN(X143:AA143),0,IF($F$17="custo",(MAX(X143:AA143)-AA143)/(MAX(X143:AA143)-MIN(X143:AA143)),(AA143-MIN(X143:AA143))/(MAX(X143:AA143)-MIN(X143:AA143))))</f>
        <v>1</v>
      </c>
      <c r="AV143" s="0" t="n">
        <f aca="false">STDEVP(AB143:AE143)</f>
        <v>0.420831961837419</v>
      </c>
      <c r="AW143" s="0" t="n">
        <f aca="false">STDEVP(AF143:AI143)</f>
        <v>0.377314821308481</v>
      </c>
      <c r="AX143" s="0" t="n">
        <f aca="false">STDEVP(AJ143:AM143)</f>
        <v>0.413242037460581</v>
      </c>
      <c r="AY143" s="0" t="n">
        <f aca="false">STDEVP(AN143:AQ143)</f>
        <v>0.381264558405103</v>
      </c>
      <c r="AZ143" s="0" t="n">
        <f aca="false">STDEVP(AR143:AU143)</f>
        <v>0.368017678541059</v>
      </c>
      <c r="BA143" s="0" t="n">
        <f aca="false">AV143*((1-IFERROR(CORREL(AB143:AE143,AF143:AI143),0))+(1-IFERROR(CORREL(AB143:AE143,AJ143:AM143),0))+(1-IFERROR(CORREL(AB143:AE143,AN143:AQ143),0))+(1-IFERROR(CORREL(AB143:AE143,AR143:AU143),0)))</f>
        <v>1.07340154944965</v>
      </c>
      <c r="BB143" s="0" t="n">
        <f aca="false">AW143*((1-IFERROR(CORREL(AF143:AI143,AB143:AE143),0))+(1-IFERROR(CORREL(AF143:AI143,AJ143:AM143),0))+(1-IFERROR(CORREL(AF143:AI143,AN143:AQ143),0))+(1-IFERROR(CORREL(AF143:AI143,AR143:AU143),0)))</f>
        <v>2.26051633958128</v>
      </c>
      <c r="BC143" s="0" t="n">
        <f aca="false">AX143*((1-IFERROR(CORREL(AJ143:AM143,AB143:AE143),0))+(1-IFERROR(CORREL(AJ143:AM143,AF143:AI143),0))+(1-IFERROR(CORREL(AJ143:AM143,AN143:AQ143),0))+(1-IFERROR(CORREL(AJ143:AM143,AR143:AU143),0)))</f>
        <v>1.04816980245633</v>
      </c>
      <c r="BD143" s="0" t="n">
        <f aca="false">AY143*((1-IFERROR(CORREL(AN143:AQ143,AB143:AE143),0))+(1-IFERROR(CORREL(AN143:AQ143,AF143:AI143),0))+(1-IFERROR(CORREL(AN143:AQ143,AJ143:AM143),0))+(1-IFERROR(CORREL(AN143:AQ143,AR143:AU143),0)))</f>
        <v>0.79667781510433</v>
      </c>
      <c r="BE143" s="0" t="n">
        <f aca="false">AZ143*((1-IFERROR(CORREL(AR143:AU143,AB143:AE143),0))+(1-IFERROR(CORREL(AR143:AU143,AF143:AI143),0))+(1-IFERROR(CORREL(AR143:AU143,AJ143:AM143),0))+(1-IFERROR(CORREL(AR143:AU143,AN143:AQ143),0)))</f>
        <v>0.981972197774026</v>
      </c>
      <c r="BF143" s="0" t="n">
        <f aca="false">IF(SUM(BA143:BE143)&gt;0,BA143/SUM(BA143:BE143),1/5)</f>
        <v>0.174232632674658</v>
      </c>
      <c r="BG143" s="0" t="n">
        <f aca="false">IF(SUM(BA143:BE143)&gt;0,BB143/SUM(BA143:BE143),1/5)</f>
        <v>0.366922996572218</v>
      </c>
      <c r="BH143" s="0" t="n">
        <f aca="false">IF(SUM(BA143:BE143)&gt;0,BC143/SUM(BA143:BE143),1/5)</f>
        <v>0.170137060325354</v>
      </c>
      <c r="BI143" s="0" t="n">
        <f aca="false">IF(SUM(BA143:BE143)&gt;0,BD143/SUM(BA143:BE143),1/5)</f>
        <v>0.129315327698465</v>
      </c>
      <c r="BJ143" s="0" t="n">
        <f aca="false">IF(SUM(BA143:BE143)&gt;0,BE143/SUM(BA143:BE143),1/5)</f>
        <v>0.159391982729305</v>
      </c>
      <c r="BK143" s="0" t="n">
        <f aca="false">BF143*AB143+BG143*AF143+BH143*AJ143+BI143*AN143+BJ143*AR143</f>
        <v>0.262387213628566</v>
      </c>
      <c r="BL143" s="0" t="n">
        <f aca="false">BF143*AC143+BG143*AG143+BH143*AK143+BI143*AO143+BJ143*AS143</f>
        <v>0.555204120168356</v>
      </c>
      <c r="BM143" s="0" t="n">
        <f aca="false">BF143*AD143+BG143*AH143+BH143*AL143+BI143*AP143+BJ143*AT143</f>
        <v>0.735378429615235</v>
      </c>
      <c r="BN143" s="0" t="n">
        <f aca="false">BF143*AE143+BG143*AI143+BH143*AM143+BI143*AQ143+BJ143*AU143</f>
        <v>0.633077003427782</v>
      </c>
      <c r="BO143" s="0" t="n">
        <f aca="false">RANK(BK143,$BK143:$BN143)</f>
        <v>4</v>
      </c>
      <c r="BP143" s="0" t="n">
        <f aca="false">RANK(BL143,$BK143:$BN143)</f>
        <v>3</v>
      </c>
      <c r="BQ143" s="0" t="n">
        <f aca="false">RANK(BM143,$BK143:$BN143)</f>
        <v>1</v>
      </c>
      <c r="BR143" s="0" t="n">
        <f aca="false">RANK(BN143,$BK143:$BN143)</f>
        <v>2</v>
      </c>
    </row>
    <row r="144" customFormat="false" ht="15" hidden="false" customHeight="false" outlineLevel="0" collapsed="false">
      <c r="A144" s="0" t="n">
        <v>121</v>
      </c>
      <c r="B144" s="0" t="n">
        <f aca="false">RANDBETWEEN(1,$B$5)</f>
        <v>4</v>
      </c>
      <c r="C144" s="0" t="n">
        <f aca="false">RANDBETWEEN(1,$B$5)</f>
        <v>6</v>
      </c>
      <c r="D144" s="0" t="n">
        <f aca="false">RANDBETWEEN(1,$B$5)</f>
        <v>6</v>
      </c>
      <c r="E144" s="0" t="n">
        <f aca="false">RANDBETWEEN(1,$B$5)</f>
        <v>4</v>
      </c>
      <c r="F144" s="0" t="n">
        <f aca="false">RANDBETWEEN(1,$B$5)</f>
        <v>4</v>
      </c>
      <c r="G144" s="0" t="n">
        <f aca="false">RANDBETWEEN(1,$B$5)</f>
        <v>4</v>
      </c>
      <c r="H144" s="0" t="n">
        <f aca="true">NORMINV(RAND(),$B$8,$B$13)</f>
        <v>46.0554764752506</v>
      </c>
      <c r="I144" s="0" t="n">
        <f aca="true">NORMINV(RAND(),$C$8,$C$13)</f>
        <v>68.8474191773633</v>
      </c>
      <c r="J144" s="0" t="n">
        <f aca="true">NORMINV(RAND(),$D$8,$D$13)</f>
        <v>14.410593518873</v>
      </c>
      <c r="K144" s="0" t="n">
        <f aca="true">NORMINV(RAND(),$E$8,$E$13)</f>
        <v>3.19175226948742</v>
      </c>
      <c r="L144" s="0" t="n">
        <f aca="true">NORMINV(RAND(),$B$9,$B$14)</f>
        <v>53.3526767766368</v>
      </c>
      <c r="M144" s="0" t="n">
        <f aca="true">NORMINV(RAND(),$C$9,$C$14)</f>
        <v>53.9831668793504</v>
      </c>
      <c r="N144" s="0" t="n">
        <f aca="true">NORMINV(RAND(),$D$9,$D$14)</f>
        <v>45.2931761349632</v>
      </c>
      <c r="O144" s="0" t="n">
        <f aca="true">NORMINV(RAND(),$E$9,$E$14)</f>
        <v>26.2346620862147</v>
      </c>
      <c r="P144" s="0" t="n">
        <f aca="true">NORMINV(RAND(),$B$10,$B$15)</f>
        <v>23.776770600446</v>
      </c>
      <c r="Q144" s="0" t="n">
        <f aca="true">NORMINV(RAND(),$C$10,$C$15)</f>
        <v>29.4709129881468</v>
      </c>
      <c r="R144" s="0" t="n">
        <f aca="true">NORMINV(RAND(),$D$10,$D$15)</f>
        <v>9.57234476561779</v>
      </c>
      <c r="S144" s="0" t="n">
        <f aca="true">NORMINV(RAND(),$E$10,$E$15)</f>
        <v>3.98758408761407</v>
      </c>
      <c r="T144" s="0" t="n">
        <f aca="false">MEDIAN(INDEX(Avaliadores!$B$17:$B$22,$B144),INDEX(Avaliadores!$B$17:$B$22,$C144),INDEX(Avaliadores!$B$17:$B$22,$D144),INDEX(Avaliadores!$B$17:$B$22,$E144),INDEX(Avaliadores!$B$17:$B$22,$F144),INDEX(Avaliadores!$B$17:$B$22,$G144))</f>
        <v>3.54166666666667</v>
      </c>
      <c r="U144" s="0" t="n">
        <f aca="false">MEDIAN(INDEX(Avaliadores!$C$17:$C$22,$B144),INDEX(Avaliadores!$C$17:$C$22,$C144),INDEX(Avaliadores!$C$17:$C$22,$D144),INDEX(Avaliadores!$C$17:$C$22,$E144),INDEX(Avaliadores!$C$17:$C$22,$F144),INDEX(Avaliadores!$C$17:$C$22,$G144))</f>
        <v>5.54166666666667</v>
      </c>
      <c r="V144" s="0" t="n">
        <f aca="false">MEDIAN(INDEX(Avaliadores!$D$17:$D$22,$B144),INDEX(Avaliadores!$D$17:$D$22,$C144),INDEX(Avaliadores!$D$17:$D$22,$D144),INDEX(Avaliadores!$D$17:$D$22,$E144),INDEX(Avaliadores!$D$17:$D$22,$F144),INDEX(Avaliadores!$D$17:$D$22,$G144))</f>
        <v>5.54166666666667</v>
      </c>
      <c r="W144" s="0" t="n">
        <f aca="false">MEDIAN(INDEX(Avaliadores!$E$17:$E$22,$B144),INDEX(Avaliadores!$E$17:$E$22,$C144),INDEX(Avaliadores!$E$17:$E$22,$D144),INDEX(Avaliadores!$E$17:$E$22,$E144),INDEX(Avaliadores!$E$17:$E$22,$F144),INDEX(Avaliadores!$E$17:$E$22,$G144))</f>
        <v>6.54166666666667</v>
      </c>
      <c r="X144" s="0" t="n">
        <f aca="false">MEDIAN(INDEX(Avaliadores!$F$17:$F$22,$B144),INDEX(Avaliadores!$F$17:$F$22,$C144),INDEX(Avaliadores!$F$17:$F$22,$D144),INDEX(Avaliadores!$F$17:$F$22,$E144),INDEX(Avaliadores!$F$17:$F$22,$F144),INDEX(Avaliadores!$F$17:$F$22,$G144))</f>
        <v>3.54166666666667</v>
      </c>
      <c r="Y144" s="0" t="n">
        <f aca="false">MEDIAN(INDEX(Avaliadores!$G$17:$G$22,$B144),INDEX(Avaliadores!$G$17:$G$22,$C144),INDEX(Avaliadores!$G$17:$G$22,$D144),INDEX(Avaliadores!$G$17:$G$22,$E144),INDEX(Avaliadores!$G$17:$G$22,$F144),INDEX(Avaliadores!$G$17:$G$22,$G144))</f>
        <v>4.54166666666667</v>
      </c>
      <c r="Z144" s="0" t="n">
        <f aca="false">MEDIAN(INDEX(Avaliadores!$H$17:$H$22,$B144),INDEX(Avaliadores!$H$17:$H$22,$C144),INDEX(Avaliadores!$H$17:$H$22,$D144),INDEX(Avaliadores!$H$17:$H$22,$E144),INDEX(Avaliadores!$H$17:$H$22,$F144),INDEX(Avaliadores!$H$17:$H$22,$G144))</f>
        <v>3.54166666666667</v>
      </c>
      <c r="AA144" s="0" t="n">
        <f aca="false">MEDIAN(INDEX(Avaliadores!$I$17:$I$22,$B144),INDEX(Avaliadores!$I$17:$I$22,$C144),INDEX(Avaliadores!$I$17:$I$22,$D144),INDEX(Avaliadores!$I$17:$I$22,$E144),INDEX(Avaliadores!$I$17:$I$22,$F144),INDEX(Avaliadores!$I$17:$I$22,$G144))</f>
        <v>5.54166666666667</v>
      </c>
      <c r="AB144" s="0" t="n">
        <f aca="false">IF(MAX(H144:K144)=MIN(H144:K144),0,IF($B$17="custo",(MAX(H144:K144)-H144)/(MAX(H144:K144)-MIN(H144:K144)),(H144-MIN(H144:K144))/(MAX(H144:K144)-MIN(H144:K144))))</f>
        <v>0.347143571538052</v>
      </c>
      <c r="AC144" s="0" t="n">
        <f aca="false">IF(MAX(H144:K144)=MIN(H144:K144),0,IF($B$17="custo",(MAX(H144:K144)-I144)/(MAX(H144:K144)-MIN(H144:K144)),(I144-MIN(H144:K144))/(MAX(H144:K144)-MIN(H144:K144))))</f>
        <v>0</v>
      </c>
      <c r="AD144" s="0" t="n">
        <f aca="false">IF(MAX(H144:K144)=MIN(H144:K144),0,IF($B$17="custo",(MAX(H144:K144)-J144)/(MAX(H144:K144)-MIN(H144:K144)),(J144-MIN(H144:K144))/(MAX(H144:K144)-MIN(H144:K144))))</f>
        <v>0.829126078863425</v>
      </c>
      <c r="AE144" s="0" t="n">
        <f aca="false">IF(MAX(H144:K144)=MIN(H144:K144),0,IF($B$17="custo",(MAX(H144:K144)-K144)/(MAX(H144:K144)-MIN(H144:K144)),(K144-MIN(H144:K144))/(MAX(H144:K144)-MIN(H144:K144))))</f>
        <v>1</v>
      </c>
      <c r="AF144" s="0" t="n">
        <f aca="false">IF(MAX(L144:O144)=MIN(L144:O144),0,IF($C$17="custo",(MAX(L144:O144)-L144)/(MAX(L144:O144)-MIN(L144:O144)),(L144-MIN(L144:O144))/(MAX(L144:O144)-MIN(L144:O144))))</f>
        <v>0.977278411668883</v>
      </c>
      <c r="AG144" s="0" t="n">
        <f aca="false">IF(MAX(L144:O144)=MIN(L144:O144),0,IF($C$17="custo",(MAX(L144:O144)-M144)/(MAX(L144:O144)-MIN(L144:O144)),(M144-MIN(L144:O144))/(MAX(L144:O144)-MIN(L144:O144))))</f>
        <v>1</v>
      </c>
      <c r="AH144" s="0" t="n">
        <f aca="false">IF(MAX(L144:O144)=MIN(L144:O144),0,IF($C$17="custo",(MAX(L144:O144)-N144)/(MAX(L144:O144)-MIN(L144:O144)),(N144-MIN(L144:O144))/(MAX(L144:O144)-MIN(L144:O144))))</f>
        <v>0.686830306383321</v>
      </c>
      <c r="AI144" s="0" t="n">
        <f aca="false">IF(MAX(L144:O144)=MIN(L144:O144),0,IF($C$17="custo",(MAX(L144:O144)-O144)/(MAX(L144:O144)-MIN(L144:O144)),(O144-MIN(L144:O144))/(MAX(L144:O144)-MIN(L144:O144))))</f>
        <v>0</v>
      </c>
      <c r="AJ144" s="0" t="n">
        <f aca="false">IF(MAX(P144:S144)=MIN(P144:S144),0,IF($D$17="custo",(MAX(P144:S144)-P144)/(MAX(P144:S144)-MIN(P144:S144)),(P144-MIN(P144:S144))/(MAX(P144:S144)-MIN(P144:S144))))</f>
        <v>0.223445783316865</v>
      </c>
      <c r="AK144" s="0" t="n">
        <f aca="false">IF(MAX(P144:S144)=MIN(P144:S144),0,IF($D$17="custo",(MAX(P144:S144)-Q144)/(MAX(P144:S144)-MIN(P144:S144)),(Q144-MIN(P144:S144))/(MAX(P144:S144)-MIN(P144:S144))))</f>
        <v>0</v>
      </c>
      <c r="AL144" s="0" t="n">
        <f aca="false">IF(MAX(P144:S144)=MIN(P144:S144),0,IF($D$17="custo",(MAX(P144:S144)-R144)/(MAX(P144:S144)-MIN(P144:S144)),(R144-MIN(P144:S144))/(MAX(P144:S144)-MIN(P144:S144))))</f>
        <v>0.780846501655952</v>
      </c>
      <c r="AM144" s="0" t="n">
        <f aca="false">IF(MAX(P144:S144)=MIN(P144:S144),0,IF($D$17="custo",(MAX(P144:S144)-S144)/(MAX(P144:S144)-MIN(P144:S144)),(S144-MIN(P144:S144))/(MAX(P144:S144)-MIN(P144:S144))))</f>
        <v>1</v>
      </c>
      <c r="AN144" s="0" t="n">
        <f aca="false">IF(MAX(T144:W144)=MIN(T144:W144),0,IF($E$17="custo",(MAX(T144:W144)-T144)/(MAX(T144:W144)-MIN(T144:W144)),(T144-MIN(T144:W144))/(MAX(T144:W144)-MIN(T144:W144))))</f>
        <v>0</v>
      </c>
      <c r="AO144" s="0" t="n">
        <f aca="false">IF(MAX(T144:W144)=MIN(T144:W144),0,IF($E$17="custo",(MAX(T144:W144)-U144)/(MAX(T144:W144)-MIN(T144:W144)),(U144-MIN(T144:W144))/(MAX(T144:W144)-MIN(T144:W144))))</f>
        <v>0.666666666666667</v>
      </c>
      <c r="AP144" s="0" t="n">
        <f aca="false">IF(MAX(T144:W144)=MIN(T144:W144),0,IF($E$17="custo",(MAX(T144:W144)-V144)/(MAX(T144:W144)-MIN(T144:W144)),(V144-MIN(T144:W144))/(MAX(T144:W144)-MIN(T144:W144))))</f>
        <v>0.666666666666667</v>
      </c>
      <c r="AQ144" s="0" t="n">
        <f aca="false">IF(MAX(T144:W144)=MIN(T144:W144),0,IF($E$17="custo",(MAX(T144:W144)-W144)/(MAX(T144:W144)-MIN(T144:W144)),(W144-MIN(T144:W144))/(MAX(T144:W144)-MIN(T144:W144))))</f>
        <v>1</v>
      </c>
      <c r="AR144" s="0" t="n">
        <f aca="false">IF(MAX(X144:AA144)=MIN(X144:AA144),0,IF($F$17="custo",(MAX(X144:AA144)-X144)/(MAX(X144:AA144)-MIN(X144:AA144)),(X144-MIN(X144:AA144))/(MAX(X144:AA144)-MIN(X144:AA144))))</f>
        <v>0</v>
      </c>
      <c r="AS144" s="0" t="n">
        <f aca="false">IF(MAX(X144:AA144)=MIN(X144:AA144),0,IF($F$17="custo",(MAX(X144:AA144)-Y144)/(MAX(X144:AA144)-MIN(X144:AA144)),(Y144-MIN(X144:AA144))/(MAX(X144:AA144)-MIN(X144:AA144))))</f>
        <v>0.5</v>
      </c>
      <c r="AT144" s="0" t="n">
        <f aca="false">IF(MAX(X144:AA144)=MIN(X144:AA144),0,IF($F$17="custo",(MAX(X144:AA144)-Z144)/(MAX(X144:AA144)-MIN(X144:AA144)),(Z144-MIN(X144:AA144))/(MAX(X144:AA144)-MIN(X144:AA144))))</f>
        <v>0</v>
      </c>
      <c r="AU144" s="0" t="n">
        <f aca="false">IF(MAX(X144:AA144)=MIN(X144:AA144),0,IF($F$17="custo",(MAX(X144:AA144)-AA144)/(MAX(X144:AA144)-MIN(X144:AA144)),(AA144-MIN(X144:AA144))/(MAX(X144:AA144)-MIN(X144:AA144))))</f>
        <v>1</v>
      </c>
      <c r="AV144" s="0" t="n">
        <f aca="false">STDEVP(AB144:AE144)</f>
        <v>0.394943450413155</v>
      </c>
      <c r="AW144" s="0" t="n">
        <f aca="false">STDEVP(AF144:AI144)</f>
        <v>0.403868836468049</v>
      </c>
      <c r="AX144" s="0" t="n">
        <f aca="false">STDEVP(AJ144:AM144)</f>
        <v>0.404769189270267</v>
      </c>
      <c r="AY144" s="0" t="n">
        <f aca="false">STDEVP(AN144:AQ144)</f>
        <v>0.363241578628389</v>
      </c>
      <c r="AZ144" s="0" t="n">
        <f aca="false">STDEVP(AR144:AU144)</f>
        <v>0.414578098794425</v>
      </c>
      <c r="BA144" s="0" t="n">
        <f aca="false">AV144*((1-IFERROR(CORREL(AB144:AE144,AF144:AI144),0))+(1-IFERROR(CORREL(AB144:AE144,AJ144:AM144),0))+(1-IFERROR(CORREL(AB144:AE144,AN144:AQ144),0))+(1-IFERROR(CORREL(AB144:AE144,AR144:AU144),0)))</f>
        <v>1.21674336750806</v>
      </c>
      <c r="BB144" s="0" t="n">
        <f aca="false">AW144*((1-IFERROR(CORREL(AF144:AI144,AB144:AE144),0))+(1-IFERROR(CORREL(AF144:AI144,AJ144:AM144),0))+(1-IFERROR(CORREL(AF144:AI144,AN144:AQ144),0))+(1-IFERROR(CORREL(AF144:AI144,AR144:AU144),0)))</f>
        <v>2.91267455382003</v>
      </c>
      <c r="BC144" s="0" t="n">
        <f aca="false">AX144*((1-IFERROR(CORREL(AJ144:AM144,AB144:AE144),0))+(1-IFERROR(CORREL(AJ144:AM144,AF144:AI144),0))+(1-IFERROR(CORREL(AJ144:AM144,AN144:AQ144),0))+(1-IFERROR(CORREL(AJ144:AM144,AR144:AU144),0)))</f>
        <v>1.18496795609303</v>
      </c>
      <c r="BD144" s="0" t="n">
        <f aca="false">AY144*((1-IFERROR(CORREL(AN144:AQ144,AB144:AE144),0))+(1-IFERROR(CORREL(AN144:AQ144,AF144:AI144),0))+(1-IFERROR(CORREL(AN144:AQ144,AJ144:AM144),0))+(1-IFERROR(CORREL(AN144:AQ144,AR144:AU144),0)))</f>
        <v>1.04611538123805</v>
      </c>
      <c r="BE144" s="0" t="n">
        <f aca="false">AZ144*((1-IFERROR(CORREL(AR144:AU144,AB144:AE144),0))+(1-IFERROR(CORREL(AR144:AU144,AF144:AI144),0))+(1-IFERROR(CORREL(AR144:AU144,AJ144:AM144),0))+(1-IFERROR(CORREL(AR144:AU144,AN144:AQ144),0)))</f>
        <v>1.38195521351148</v>
      </c>
      <c r="BF144" s="0" t="n">
        <f aca="false">IF(SUM(BA144:BE144)&gt;0,BA144/SUM(BA144:BE144),1/5)</f>
        <v>0.157152109525124</v>
      </c>
      <c r="BG144" s="0" t="n">
        <f aca="false">IF(SUM(BA144:BE144)&gt;0,BB144/SUM(BA144:BE144),1/5)</f>
        <v>0.376195147404354</v>
      </c>
      <c r="BH144" s="0" t="n">
        <f aca="false">IF(SUM(BA144:BE144)&gt;0,BC144/SUM(BA144:BE144),1/5)</f>
        <v>0.153048061729795</v>
      </c>
      <c r="BI144" s="0" t="n">
        <f aca="false">IF(SUM(BA144:BE144)&gt;0,BD144/SUM(BA144:BE144),1/5)</f>
        <v>0.135114144328507</v>
      </c>
      <c r="BJ144" s="0" t="n">
        <f aca="false">IF(SUM(BA144:BE144)&gt;0,BE144/SUM(BA144:BE144),1/5)</f>
        <v>0.178490537012221</v>
      </c>
      <c r="BK144" s="0" t="n">
        <f aca="false">BF144*AB144+BG144*AF144+BH144*AJ144+BI144*AN144+BJ144*AR144</f>
        <v>0.4563996847465</v>
      </c>
      <c r="BL144" s="0" t="n">
        <f aca="false">BF144*AC144+BG144*AG144+BH144*AK144+BI144*AO144+BJ144*AS144</f>
        <v>0.555516512129468</v>
      </c>
      <c r="BM144" s="0" t="n">
        <f aca="false">BF144*AD144+BG144*AH144+BH144*AL144+BI144*AP144+BJ144*AT144</f>
        <v>0.598264280513271</v>
      </c>
      <c r="BN144" s="0" t="n">
        <f aca="false">BF144*AE144+BG144*AI144+BH144*AM144+BI144*AQ144+BJ144*AU144</f>
        <v>0.623804852595647</v>
      </c>
      <c r="BO144" s="0" t="n">
        <f aca="false">RANK(BK144,$BK144:$BN144)</f>
        <v>4</v>
      </c>
      <c r="BP144" s="0" t="n">
        <f aca="false">RANK(BL144,$BK144:$BN144)</f>
        <v>3</v>
      </c>
      <c r="BQ144" s="0" t="n">
        <f aca="false">RANK(BM144,$BK144:$BN144)</f>
        <v>2</v>
      </c>
      <c r="BR144" s="0" t="n">
        <f aca="false">RANK(BN144,$BK144:$BN144)</f>
        <v>1</v>
      </c>
    </row>
    <row r="145" customFormat="false" ht="15" hidden="false" customHeight="false" outlineLevel="0" collapsed="false">
      <c r="A145" s="0" t="n">
        <v>122</v>
      </c>
      <c r="B145" s="0" t="n">
        <f aca="false">RANDBETWEEN(1,$B$5)</f>
        <v>5</v>
      </c>
      <c r="C145" s="0" t="n">
        <f aca="false">RANDBETWEEN(1,$B$5)</f>
        <v>2</v>
      </c>
      <c r="D145" s="0" t="n">
        <f aca="false">RANDBETWEEN(1,$B$5)</f>
        <v>1</v>
      </c>
      <c r="E145" s="0" t="n">
        <f aca="false">RANDBETWEEN(1,$B$5)</f>
        <v>6</v>
      </c>
      <c r="F145" s="0" t="n">
        <f aca="false">RANDBETWEEN(1,$B$5)</f>
        <v>6</v>
      </c>
      <c r="G145" s="0" t="n">
        <f aca="false">RANDBETWEEN(1,$B$5)</f>
        <v>6</v>
      </c>
      <c r="H145" s="0" t="n">
        <f aca="true">NORMINV(RAND(),$B$8,$B$13)</f>
        <v>51.3065235850617</v>
      </c>
      <c r="I145" s="0" t="n">
        <f aca="true">NORMINV(RAND(),$C$8,$C$13)</f>
        <v>64.6085864790077</v>
      </c>
      <c r="J145" s="0" t="n">
        <f aca="true">NORMINV(RAND(),$D$8,$D$13)</f>
        <v>14.7626839483443</v>
      </c>
      <c r="K145" s="0" t="n">
        <f aca="true">NORMINV(RAND(),$E$8,$E$13)</f>
        <v>3.38706070665474</v>
      </c>
      <c r="L145" s="0" t="n">
        <f aca="true">NORMINV(RAND(),$B$9,$B$14)</f>
        <v>46.5916123404403</v>
      </c>
      <c r="M145" s="0" t="n">
        <f aca="true">NORMINV(RAND(),$C$9,$C$14)</f>
        <v>51.1101898128154</v>
      </c>
      <c r="N145" s="0" t="n">
        <f aca="true">NORMINV(RAND(),$D$9,$D$14)</f>
        <v>47.5095470694194</v>
      </c>
      <c r="O145" s="0" t="n">
        <f aca="true">NORMINV(RAND(),$E$9,$E$14)</f>
        <v>24.6425613932169</v>
      </c>
      <c r="P145" s="0" t="n">
        <f aca="true">NORMINV(RAND(),$B$10,$B$15)</f>
        <v>23.6132049895441</v>
      </c>
      <c r="Q145" s="0" t="n">
        <f aca="true">NORMINV(RAND(),$C$10,$C$15)</f>
        <v>29.4666185378533</v>
      </c>
      <c r="R145" s="0" t="n">
        <f aca="true">NORMINV(RAND(),$D$10,$D$15)</f>
        <v>9.67496009467741</v>
      </c>
      <c r="S145" s="0" t="n">
        <f aca="true">NORMINV(RAND(),$E$10,$E$15)</f>
        <v>3.96150730457717</v>
      </c>
      <c r="T145" s="0" t="n">
        <f aca="false">MEDIAN(INDEX(Avaliadores!$B$17:$B$22,$B145),INDEX(Avaliadores!$B$17:$B$22,$C145),INDEX(Avaliadores!$B$17:$B$22,$D145),INDEX(Avaliadores!$B$17:$B$22,$E145),INDEX(Avaliadores!$B$17:$B$22,$F145),INDEX(Avaliadores!$B$17:$B$22,$G145))</f>
        <v>2.04166666666667</v>
      </c>
      <c r="U145" s="0" t="n">
        <f aca="false">MEDIAN(INDEX(Avaliadores!$C$17:$C$22,$B145),INDEX(Avaliadores!$C$17:$C$22,$C145),INDEX(Avaliadores!$C$17:$C$22,$D145),INDEX(Avaliadores!$C$17:$C$22,$E145),INDEX(Avaliadores!$C$17:$C$22,$F145),INDEX(Avaliadores!$C$17:$C$22,$G145))</f>
        <v>5.79166666666667</v>
      </c>
      <c r="V145" s="0" t="n">
        <f aca="false">MEDIAN(INDEX(Avaliadores!$D$17:$D$22,$B145),INDEX(Avaliadores!$D$17:$D$22,$C145),INDEX(Avaliadores!$D$17:$D$22,$D145),INDEX(Avaliadores!$D$17:$D$22,$E145),INDEX(Avaliadores!$D$17:$D$22,$F145),INDEX(Avaliadores!$D$17:$D$22,$G145))</f>
        <v>5.29166666666667</v>
      </c>
      <c r="W145" s="0" t="n">
        <f aca="false">MEDIAN(INDEX(Avaliadores!$E$17:$E$22,$B145),INDEX(Avaliadores!$E$17:$E$22,$C145),INDEX(Avaliadores!$E$17:$E$22,$D145),INDEX(Avaliadores!$E$17:$E$22,$E145),INDEX(Avaliadores!$E$17:$E$22,$F145),INDEX(Avaliadores!$E$17:$E$22,$G145))</f>
        <v>6.04166666666667</v>
      </c>
      <c r="X145" s="0" t="n">
        <f aca="false">MEDIAN(INDEX(Avaliadores!$F$17:$F$22,$B145),INDEX(Avaliadores!$F$17:$F$22,$C145),INDEX(Avaliadores!$F$17:$F$22,$D145),INDEX(Avaliadores!$F$17:$F$22,$E145),INDEX(Avaliadores!$F$17:$F$22,$F145),INDEX(Avaliadores!$F$17:$F$22,$G145))</f>
        <v>2.79166666666667</v>
      </c>
      <c r="Y145" s="0" t="n">
        <f aca="false">MEDIAN(INDEX(Avaliadores!$G$17:$G$22,$B145),INDEX(Avaliadores!$G$17:$G$22,$C145),INDEX(Avaliadores!$G$17:$G$22,$D145),INDEX(Avaliadores!$G$17:$G$22,$E145),INDEX(Avaliadores!$G$17:$G$22,$F145),INDEX(Avaliadores!$G$17:$G$22,$G145))</f>
        <v>5.04166666666667</v>
      </c>
      <c r="Z145" s="0" t="n">
        <f aca="false">MEDIAN(INDEX(Avaliadores!$H$17:$H$22,$B145),INDEX(Avaliadores!$H$17:$H$22,$C145),INDEX(Avaliadores!$H$17:$H$22,$D145),INDEX(Avaliadores!$H$17:$H$22,$E145),INDEX(Avaliadores!$H$17:$H$22,$F145),INDEX(Avaliadores!$H$17:$H$22,$G145))</f>
        <v>4.04166666666667</v>
      </c>
      <c r="AA145" s="0" t="n">
        <f aca="false">MEDIAN(INDEX(Avaliadores!$I$17:$I$22,$B145),INDEX(Avaliadores!$I$17:$I$22,$C145),INDEX(Avaliadores!$I$17:$I$22,$D145),INDEX(Avaliadores!$I$17:$I$22,$E145),INDEX(Avaliadores!$I$17:$I$22,$F145),INDEX(Avaliadores!$I$17:$I$22,$G145))</f>
        <v>7.04166666666667</v>
      </c>
      <c r="AB145" s="0" t="n">
        <f aca="false">IF(MAX(H145:K145)=MIN(H145:K145),0,IF($B$17="custo",(MAX(H145:K145)-H145)/(MAX(H145:K145)-MIN(H145:K145)),(H145-MIN(H145:K145))/(MAX(H145:K145)-MIN(H145:K145))))</f>
        <v>0.217277546191981</v>
      </c>
      <c r="AC145" s="0" t="n">
        <f aca="false">IF(MAX(H145:K145)=MIN(H145:K145),0,IF($B$17="custo",(MAX(H145:K145)-I145)/(MAX(H145:K145)-MIN(H145:K145)),(I145-MIN(H145:K145))/(MAX(H145:K145)-MIN(H145:K145))))</f>
        <v>0</v>
      </c>
      <c r="AD145" s="0" t="n">
        <f aca="false">IF(MAX(H145:K145)=MIN(H145:K145),0,IF($B$17="custo",(MAX(H145:K145)-J145)/(MAX(H145:K145)-MIN(H145:K145)),(J145-MIN(H145:K145))/(MAX(H145:K145)-MIN(H145:K145))))</f>
        <v>0.814189158173077</v>
      </c>
      <c r="AE145" s="0" t="n">
        <f aca="false">IF(MAX(H145:K145)=MIN(H145:K145),0,IF($B$17="custo",(MAX(H145:K145)-K145)/(MAX(H145:K145)-MIN(H145:K145)),(K145-MIN(H145:K145))/(MAX(H145:K145)-MIN(H145:K145))))</f>
        <v>1</v>
      </c>
      <c r="AF145" s="0" t="n">
        <f aca="false">IF(MAX(L145:O145)=MIN(L145:O145),0,IF($C$17="custo",(MAX(L145:O145)-L145)/(MAX(L145:O145)-MIN(L145:O145)),(L145-MIN(L145:O145))/(MAX(L145:O145)-MIN(L145:O145))))</f>
        <v>0.829279095174648</v>
      </c>
      <c r="AG145" s="0" t="n">
        <f aca="false">IF(MAX(L145:O145)=MIN(L145:O145),0,IF($C$17="custo",(MAX(L145:O145)-M145)/(MAX(L145:O145)-MIN(L145:O145)),(M145-MIN(L145:O145))/(MAX(L145:O145)-MIN(L145:O145))))</f>
        <v>1</v>
      </c>
      <c r="AH145" s="0" t="n">
        <f aca="false">IF(MAX(L145:O145)=MIN(L145:O145),0,IF($C$17="custo",(MAX(L145:O145)-N145)/(MAX(L145:O145)-MIN(L145:O145)),(N145-MIN(L145:O145))/(MAX(L145:O145)-MIN(L145:O145))))</f>
        <v>0.863960507291623</v>
      </c>
      <c r="AI145" s="0" t="n">
        <f aca="false">IF(MAX(L145:O145)=MIN(L145:O145),0,IF($C$17="custo",(MAX(L145:O145)-O145)/(MAX(L145:O145)-MIN(L145:O145)),(O145-MIN(L145:O145))/(MAX(L145:O145)-MIN(L145:O145))))</f>
        <v>0</v>
      </c>
      <c r="AJ145" s="0" t="n">
        <f aca="false">IF(MAX(P145:S145)=MIN(P145:S145),0,IF($D$17="custo",(MAX(P145:S145)-P145)/(MAX(P145:S145)-MIN(P145:S145)),(P145-MIN(P145:S145))/(MAX(P145:S145)-MIN(P145:S145))))</f>
        <v>0.229499628320475</v>
      </c>
      <c r="AK145" s="0" t="n">
        <f aca="false">IF(MAX(P145:S145)=MIN(P145:S145),0,IF($D$17="custo",(MAX(P145:S145)-Q145)/(MAX(P145:S145)-MIN(P145:S145)),(Q145-MIN(P145:S145))/(MAX(P145:S145)-MIN(P145:S145))))</f>
        <v>0</v>
      </c>
      <c r="AL145" s="0" t="n">
        <f aca="false">IF(MAX(P145:S145)=MIN(P145:S145),0,IF($D$17="custo",(MAX(P145:S145)-R145)/(MAX(P145:S145)-MIN(P145:S145)),(R145-MIN(P145:S145))/(MAX(P145:S145)-MIN(P145:S145))))</f>
        <v>0.775987928935359</v>
      </c>
      <c r="AM145" s="0" t="n">
        <f aca="false">IF(MAX(P145:S145)=MIN(P145:S145),0,IF($D$17="custo",(MAX(P145:S145)-S145)/(MAX(P145:S145)-MIN(P145:S145)),(S145-MIN(P145:S145))/(MAX(P145:S145)-MIN(P145:S145))))</f>
        <v>1</v>
      </c>
      <c r="AN145" s="0" t="n">
        <f aca="false">IF(MAX(T145:W145)=MIN(T145:W145),0,IF($E$17="custo",(MAX(T145:W145)-T145)/(MAX(T145:W145)-MIN(T145:W145)),(T145-MIN(T145:W145))/(MAX(T145:W145)-MIN(T145:W145))))</f>
        <v>0</v>
      </c>
      <c r="AO145" s="0" t="n">
        <f aca="false">IF(MAX(T145:W145)=MIN(T145:W145),0,IF($E$17="custo",(MAX(T145:W145)-U145)/(MAX(T145:W145)-MIN(T145:W145)),(U145-MIN(T145:W145))/(MAX(T145:W145)-MIN(T145:W145))))</f>
        <v>0.9375</v>
      </c>
      <c r="AP145" s="0" t="n">
        <f aca="false">IF(MAX(T145:W145)=MIN(T145:W145),0,IF($E$17="custo",(MAX(T145:W145)-V145)/(MAX(T145:W145)-MIN(T145:W145)),(V145-MIN(T145:W145))/(MAX(T145:W145)-MIN(T145:W145))))</f>
        <v>0.8125</v>
      </c>
      <c r="AQ145" s="0" t="n">
        <f aca="false">IF(MAX(T145:W145)=MIN(T145:W145),0,IF($E$17="custo",(MAX(T145:W145)-W145)/(MAX(T145:W145)-MIN(T145:W145)),(W145-MIN(T145:W145))/(MAX(T145:W145)-MIN(T145:W145))))</f>
        <v>1</v>
      </c>
      <c r="AR145" s="0" t="n">
        <f aca="false">IF(MAX(X145:AA145)=MIN(X145:AA145),0,IF($F$17="custo",(MAX(X145:AA145)-X145)/(MAX(X145:AA145)-MIN(X145:AA145)),(X145-MIN(X145:AA145))/(MAX(X145:AA145)-MIN(X145:AA145))))</f>
        <v>0</v>
      </c>
      <c r="AS145" s="0" t="n">
        <f aca="false">IF(MAX(X145:AA145)=MIN(X145:AA145),0,IF($F$17="custo",(MAX(X145:AA145)-Y145)/(MAX(X145:AA145)-MIN(X145:AA145)),(Y145-MIN(X145:AA145))/(MAX(X145:AA145)-MIN(X145:AA145))))</f>
        <v>0.529411764705882</v>
      </c>
      <c r="AT145" s="0" t="n">
        <f aca="false">IF(MAX(X145:AA145)=MIN(X145:AA145),0,IF($F$17="custo",(MAX(X145:AA145)-Z145)/(MAX(X145:AA145)-MIN(X145:AA145)),(Z145-MIN(X145:AA145))/(MAX(X145:AA145)-MIN(X145:AA145))))</f>
        <v>0.294117647058824</v>
      </c>
      <c r="AU145" s="0" t="n">
        <f aca="false">IF(MAX(X145:AA145)=MIN(X145:AA145),0,IF($F$17="custo",(MAX(X145:AA145)-AA145)/(MAX(X145:AA145)-MIN(X145:AA145)),(AA145-MIN(X145:AA145))/(MAX(X145:AA145)-MIN(X145:AA145))))</f>
        <v>1</v>
      </c>
      <c r="AV145" s="0" t="n">
        <f aca="false">STDEVP(AB145:AE145)</f>
        <v>0.411824985470113</v>
      </c>
      <c r="AW145" s="0" t="n">
        <f aca="false">STDEVP(AF145:AI145)</f>
        <v>0.393937395654472</v>
      </c>
      <c r="AX145" s="0" t="n">
        <f aca="false">STDEVP(AJ145:AM145)</f>
        <v>0.40290577672566</v>
      </c>
      <c r="AY145" s="0" t="n">
        <f aca="false">STDEVP(AN145:AQ145)</f>
        <v>0.40262808521016</v>
      </c>
      <c r="AZ145" s="0" t="n">
        <f aca="false">STDEVP(AR145:AU145)</f>
        <v>0.365878097194845</v>
      </c>
      <c r="BA145" s="0" t="n">
        <f aca="false">AV145*((1-IFERROR(CORREL(AB145:AE145,AF145:AI145),0))+(1-IFERROR(CORREL(AB145:AE145,AJ145:AM145),0))+(1-IFERROR(CORREL(AB145:AE145,AN145:AQ145),0))+(1-IFERROR(CORREL(AB145:AE145,AR145:AU145),0)))</f>
        <v>1.16451024697576</v>
      </c>
      <c r="BB145" s="0" t="n">
        <f aca="false">AW145*((1-IFERROR(CORREL(AF145:AI145,AB145:AE145),0))+(1-IFERROR(CORREL(AF145:AI145,AJ145:AM145),0))+(1-IFERROR(CORREL(AF145:AI145,AN145:AQ145),0))+(1-IFERROR(CORREL(AF145:AI145,AR145:AU145),0)))</f>
        <v>2.60874986737594</v>
      </c>
      <c r="BC145" s="0" t="n">
        <f aca="false">AX145*((1-IFERROR(CORREL(AJ145:AM145,AB145:AE145),0))+(1-IFERROR(CORREL(AJ145:AM145,AF145:AI145),0))+(1-IFERROR(CORREL(AJ145:AM145,AN145:AQ145),0))+(1-IFERROR(CORREL(AJ145:AM145,AR145:AU145),0)))</f>
        <v>1.14892441175351</v>
      </c>
      <c r="BD145" s="0" t="n">
        <f aca="false">AY145*((1-IFERROR(CORREL(AN145:AQ145,AB145:AE145),0))+(1-IFERROR(CORREL(AN145:AQ145,AF145:AI145),0))+(1-IFERROR(CORREL(AN145:AQ145,AJ145:AM145),0))+(1-IFERROR(CORREL(AN145:AQ145,AR145:AU145),0)))</f>
        <v>1.0990587350553</v>
      </c>
      <c r="BE145" s="0" t="n">
        <f aca="false">AZ145*((1-IFERROR(CORREL(AR145:AU145,AB145:AE145),0))+(1-IFERROR(CORREL(AR145:AU145,AF145:AI145),0))+(1-IFERROR(CORREL(AR145:AU145,AJ145:AM145),0))+(1-IFERROR(CORREL(AR145:AU145,AN145:AQ145),0)))</f>
        <v>1.06137805948795</v>
      </c>
      <c r="BF145" s="0" t="n">
        <f aca="false">IF(SUM(BA145:BE145)&gt;0,BA145/SUM(BA145:BE145),1/5)</f>
        <v>0.164417973834177</v>
      </c>
      <c r="BG145" s="0" t="n">
        <f aca="false">IF(SUM(BA145:BE145)&gt;0,BB145/SUM(BA145:BE145),1/5)</f>
        <v>0.36833112336113</v>
      </c>
      <c r="BH145" s="0" t="n">
        <f aca="false">IF(SUM(BA145:BE145)&gt;0,BC145/SUM(BA145:BE145),1/5)</f>
        <v>0.162217399425827</v>
      </c>
      <c r="BI145" s="0" t="n">
        <f aca="false">IF(SUM(BA145:BE145)&gt;0,BD145/SUM(BA145:BE145),1/5)</f>
        <v>0.155176831472147</v>
      </c>
      <c r="BJ145" s="0" t="n">
        <f aca="false">IF(SUM(BA145:BE145)&gt;0,BE145/SUM(BA145:BE145),1/5)</f>
        <v>0.14985667190672</v>
      </c>
      <c r="BK145" s="0" t="n">
        <f aca="false">BF145*AB145+BG145*AF145+BH145*AJ145+BI145*AN145+BJ145*AR145</f>
        <v>0.378402467485468</v>
      </c>
      <c r="BL145" s="0" t="n">
        <f aca="false">BF145*AC145+BG145*AG145+BH145*AK145+BI145*AO145+BJ145*AS145</f>
        <v>0.593145287993355</v>
      </c>
      <c r="BM145" s="0" t="n">
        <f aca="false">BF145*AD145+BG145*AH145+BH145*AL145+BI145*AP145+BJ145*AT145</f>
        <v>0.748126287021064</v>
      </c>
      <c r="BN145" s="0" t="n">
        <f aca="false">BF145*AE145+BG145*AI145+BH145*AM145+BI145*AQ145+BJ145*AU145</f>
        <v>0.63166887663887</v>
      </c>
      <c r="BO145" s="0" t="n">
        <f aca="false">RANK(BK145,$BK145:$BN145)</f>
        <v>4</v>
      </c>
      <c r="BP145" s="0" t="n">
        <f aca="false">RANK(BL145,$BK145:$BN145)</f>
        <v>3</v>
      </c>
      <c r="BQ145" s="0" t="n">
        <f aca="false">RANK(BM145,$BK145:$BN145)</f>
        <v>1</v>
      </c>
      <c r="BR145" s="0" t="n">
        <f aca="false">RANK(BN145,$BK145:$BN145)</f>
        <v>2</v>
      </c>
    </row>
    <row r="146" customFormat="false" ht="15" hidden="false" customHeight="false" outlineLevel="0" collapsed="false">
      <c r="A146" s="0" t="n">
        <v>123</v>
      </c>
      <c r="B146" s="0" t="n">
        <f aca="false">RANDBETWEEN(1,$B$5)</f>
        <v>4</v>
      </c>
      <c r="C146" s="0" t="n">
        <f aca="false">RANDBETWEEN(1,$B$5)</f>
        <v>5</v>
      </c>
      <c r="D146" s="0" t="n">
        <f aca="false">RANDBETWEEN(1,$B$5)</f>
        <v>3</v>
      </c>
      <c r="E146" s="0" t="n">
        <f aca="false">RANDBETWEEN(1,$B$5)</f>
        <v>6</v>
      </c>
      <c r="F146" s="0" t="n">
        <f aca="false">RANDBETWEEN(1,$B$5)</f>
        <v>1</v>
      </c>
      <c r="G146" s="0" t="n">
        <f aca="false">RANDBETWEEN(1,$B$5)</f>
        <v>6</v>
      </c>
      <c r="H146" s="0" t="n">
        <f aca="true">NORMINV(RAND(),$B$8,$B$13)</f>
        <v>47.58317796334</v>
      </c>
      <c r="I146" s="0" t="n">
        <f aca="true">NORMINV(RAND(),$C$8,$C$13)</f>
        <v>58.3757874773086</v>
      </c>
      <c r="J146" s="0" t="n">
        <f aca="true">NORMINV(RAND(),$D$8,$D$13)</f>
        <v>13.3013703258271</v>
      </c>
      <c r="K146" s="0" t="n">
        <f aca="true">NORMINV(RAND(),$E$8,$E$13)</f>
        <v>2.98440716560226</v>
      </c>
      <c r="L146" s="0" t="n">
        <f aca="true">NORMINV(RAND(),$B$9,$B$14)</f>
        <v>48.1611141719672</v>
      </c>
      <c r="M146" s="0" t="n">
        <f aca="true">NORMINV(RAND(),$C$9,$C$14)</f>
        <v>50.907760930305</v>
      </c>
      <c r="N146" s="0" t="n">
        <f aca="true">NORMINV(RAND(),$D$9,$D$14)</f>
        <v>39.3432537937429</v>
      </c>
      <c r="O146" s="0" t="n">
        <f aca="true">NORMINV(RAND(),$E$9,$E$14)</f>
        <v>28.4484302952001</v>
      </c>
      <c r="P146" s="0" t="n">
        <f aca="true">NORMINV(RAND(),$B$10,$B$15)</f>
        <v>23.6161206033132</v>
      </c>
      <c r="Q146" s="0" t="n">
        <f aca="true">NORMINV(RAND(),$C$10,$C$15)</f>
        <v>29.2755499270887</v>
      </c>
      <c r="R146" s="0" t="n">
        <f aca="true">NORMINV(RAND(),$D$10,$D$15)</f>
        <v>9.7996161585181</v>
      </c>
      <c r="S146" s="0" t="n">
        <f aca="true">NORMINV(RAND(),$E$10,$E$15)</f>
        <v>4.02726921113307</v>
      </c>
      <c r="T146" s="0" t="n">
        <f aca="false">MEDIAN(INDEX(Avaliadores!$B$17:$B$22,$B146),INDEX(Avaliadores!$B$17:$B$22,$C146),INDEX(Avaliadores!$B$17:$B$22,$D146),INDEX(Avaliadores!$B$17:$B$22,$E146),INDEX(Avaliadores!$B$17:$B$22,$F146),INDEX(Avaliadores!$B$17:$B$22,$G146))</f>
        <v>2.29166666666667</v>
      </c>
      <c r="U146" s="0" t="n">
        <f aca="false">MEDIAN(INDEX(Avaliadores!$C$17:$C$22,$B146),INDEX(Avaliadores!$C$17:$C$22,$C146),INDEX(Avaliadores!$C$17:$C$22,$D146),INDEX(Avaliadores!$C$17:$C$22,$E146),INDEX(Avaliadores!$C$17:$C$22,$F146),INDEX(Avaliadores!$C$17:$C$22,$G146))</f>
        <v>5.54166666666667</v>
      </c>
      <c r="V146" s="0" t="n">
        <f aca="false">MEDIAN(INDEX(Avaliadores!$D$17:$D$22,$B146),INDEX(Avaliadores!$D$17:$D$22,$C146),INDEX(Avaliadores!$D$17:$D$22,$D146),INDEX(Avaliadores!$D$17:$D$22,$E146),INDEX(Avaliadores!$D$17:$D$22,$F146),INDEX(Avaliadores!$D$17:$D$22,$G146))</f>
        <v>5.54166666666667</v>
      </c>
      <c r="W146" s="0" t="n">
        <f aca="false">MEDIAN(INDEX(Avaliadores!$E$17:$E$22,$B146),INDEX(Avaliadores!$E$17:$E$22,$C146),INDEX(Avaliadores!$E$17:$E$22,$D146),INDEX(Avaliadores!$E$17:$E$22,$E146),INDEX(Avaliadores!$E$17:$E$22,$F146),INDEX(Avaliadores!$E$17:$E$22,$G146))</f>
        <v>6.29166666666667</v>
      </c>
      <c r="X146" s="0" t="n">
        <f aca="false">MEDIAN(INDEX(Avaliadores!$F$17:$F$22,$B146),INDEX(Avaliadores!$F$17:$F$22,$C146),INDEX(Avaliadores!$F$17:$F$22,$D146),INDEX(Avaliadores!$F$17:$F$22,$E146),INDEX(Avaliadores!$F$17:$F$22,$F146),INDEX(Avaliadores!$F$17:$F$22,$G146))</f>
        <v>2.91666666666667</v>
      </c>
      <c r="Y146" s="0" t="n">
        <f aca="false">MEDIAN(INDEX(Avaliadores!$G$17:$G$22,$B146),INDEX(Avaliadores!$G$17:$G$22,$C146),INDEX(Avaliadores!$G$17:$G$22,$D146),INDEX(Avaliadores!$G$17:$G$22,$E146),INDEX(Avaliadores!$G$17:$G$22,$F146),INDEX(Avaliadores!$G$17:$G$22,$G146))</f>
        <v>5.04166666666667</v>
      </c>
      <c r="Z146" s="0" t="n">
        <f aca="false">MEDIAN(INDEX(Avaliadores!$H$17:$H$22,$B146),INDEX(Avaliadores!$H$17:$H$22,$C146),INDEX(Avaliadores!$H$17:$H$22,$D146),INDEX(Avaliadores!$H$17:$H$22,$E146),INDEX(Avaliadores!$H$17:$H$22,$F146),INDEX(Avaliadores!$H$17:$H$22,$G146))</f>
        <v>3.91666666666667</v>
      </c>
      <c r="AA146" s="0" t="n">
        <f aca="false">MEDIAN(INDEX(Avaliadores!$I$17:$I$22,$B146),INDEX(Avaliadores!$I$17:$I$22,$C146),INDEX(Avaliadores!$I$17:$I$22,$D146),INDEX(Avaliadores!$I$17:$I$22,$E146),INDEX(Avaliadores!$I$17:$I$22,$F146),INDEX(Avaliadores!$I$17:$I$22,$G146))</f>
        <v>6.91666666666667</v>
      </c>
      <c r="AB146" s="0" t="n">
        <f aca="false">IF(MAX(H146:K146)=MIN(H146:K146),0,IF($B$17="custo",(MAX(H146:K146)-H146)/(MAX(H146:K146)-MIN(H146:K146)),(H146-MIN(H146:K146))/(MAX(H146:K146)-MIN(H146:K146))))</f>
        <v>0.194842761693877</v>
      </c>
      <c r="AC146" s="0" t="n">
        <f aca="false">IF(MAX(H146:K146)=MIN(H146:K146),0,IF($B$17="custo",(MAX(H146:K146)-I146)/(MAX(H146:K146)-MIN(H146:K146)),(I146-MIN(H146:K146))/(MAX(H146:K146)-MIN(H146:K146))))</f>
        <v>0</v>
      </c>
      <c r="AD146" s="0" t="n">
        <f aca="false">IF(MAX(H146:K146)=MIN(H146:K146),0,IF($B$17="custo",(MAX(H146:K146)-J146)/(MAX(H146:K146)-MIN(H146:K146)),(J146-MIN(H146:K146))/(MAX(H146:K146)-MIN(H146:K146))))</f>
        <v>0.813744248614717</v>
      </c>
      <c r="AE146" s="0" t="n">
        <f aca="false">IF(MAX(H146:K146)=MIN(H146:K146),0,IF($B$17="custo",(MAX(H146:K146)-K146)/(MAX(H146:K146)-MIN(H146:K146)),(K146-MIN(H146:K146))/(MAX(H146:K146)-MIN(H146:K146))))</f>
        <v>1</v>
      </c>
      <c r="AF146" s="0" t="n">
        <f aca="false">IF(MAX(L146:O146)=MIN(L146:O146),0,IF($C$17="custo",(MAX(L146:O146)-L146)/(MAX(L146:O146)-MIN(L146:O146)),(L146-MIN(L146:O146))/(MAX(L146:O146)-MIN(L146:O146))))</f>
        <v>0.877705760560616</v>
      </c>
      <c r="AG146" s="0" t="n">
        <f aca="false">IF(MAX(L146:O146)=MIN(L146:O146),0,IF($C$17="custo",(MAX(L146:O146)-M146)/(MAX(L146:O146)-MIN(L146:O146)),(M146-MIN(L146:O146))/(MAX(L146:O146)-MIN(L146:O146))))</f>
        <v>1</v>
      </c>
      <c r="AH146" s="0" t="n">
        <f aca="false">IF(MAX(L146:O146)=MIN(L146:O146),0,IF($C$17="custo",(MAX(L146:O146)-N146)/(MAX(L146:O146)-MIN(L146:O146)),(N146-MIN(L146:O146))/(MAX(L146:O146)-MIN(L146:O146))))</f>
        <v>0.485091193301804</v>
      </c>
      <c r="AI146" s="0" t="n">
        <f aca="false">IF(MAX(L146:O146)=MIN(L146:O146),0,IF($C$17="custo",(MAX(L146:O146)-O146)/(MAX(L146:O146)-MIN(L146:O146)),(O146-MIN(L146:O146))/(MAX(L146:O146)-MIN(L146:O146))))</f>
        <v>0</v>
      </c>
      <c r="AJ146" s="0" t="n">
        <f aca="false">IF(MAX(P146:S146)=MIN(P146:S146),0,IF($D$17="custo",(MAX(P146:S146)-P146)/(MAX(P146:S146)-MIN(P146:S146)),(P146-MIN(P146:S146))/(MAX(P146:S146)-MIN(P146:S146))))</f>
        <v>0.224151077352328</v>
      </c>
      <c r="AK146" s="0" t="n">
        <f aca="false">IF(MAX(P146:S146)=MIN(P146:S146),0,IF($D$17="custo",(MAX(P146:S146)-Q146)/(MAX(P146:S146)-MIN(P146:S146)),(Q146-MIN(P146:S146))/(MAX(P146:S146)-MIN(P146:S146))))</f>
        <v>0</v>
      </c>
      <c r="AL146" s="0" t="n">
        <f aca="false">IF(MAX(P146:S146)=MIN(P146:S146),0,IF($D$17="custo",(MAX(P146:S146)-R146)/(MAX(P146:S146)-MIN(P146:S146)),(R146-MIN(P146:S146))/(MAX(P146:S146)-MIN(P146:S146))))</f>
        <v>0.771376633033979</v>
      </c>
      <c r="AM146" s="0" t="n">
        <f aca="false">IF(MAX(P146:S146)=MIN(P146:S146),0,IF($D$17="custo",(MAX(P146:S146)-S146)/(MAX(P146:S146)-MIN(P146:S146)),(S146-MIN(P146:S146))/(MAX(P146:S146)-MIN(P146:S146))))</f>
        <v>1</v>
      </c>
      <c r="AN146" s="0" t="n">
        <f aca="false">IF(MAX(T146:W146)=MIN(T146:W146),0,IF($E$17="custo",(MAX(T146:W146)-T146)/(MAX(T146:W146)-MIN(T146:W146)),(T146-MIN(T146:W146))/(MAX(T146:W146)-MIN(T146:W146))))</f>
        <v>0</v>
      </c>
      <c r="AO146" s="0" t="n">
        <f aca="false">IF(MAX(T146:W146)=MIN(T146:W146),0,IF($E$17="custo",(MAX(T146:W146)-U146)/(MAX(T146:W146)-MIN(T146:W146)),(U146-MIN(T146:W146))/(MAX(T146:W146)-MIN(T146:W146))))</f>
        <v>0.8125</v>
      </c>
      <c r="AP146" s="0" t="n">
        <f aca="false">IF(MAX(T146:W146)=MIN(T146:W146),0,IF($E$17="custo",(MAX(T146:W146)-V146)/(MAX(T146:W146)-MIN(T146:W146)),(V146-MIN(T146:W146))/(MAX(T146:W146)-MIN(T146:W146))))</f>
        <v>0.8125</v>
      </c>
      <c r="AQ146" s="0" t="n">
        <f aca="false">IF(MAX(T146:W146)=MIN(T146:W146),0,IF($E$17="custo",(MAX(T146:W146)-W146)/(MAX(T146:W146)-MIN(T146:W146)),(W146-MIN(T146:W146))/(MAX(T146:W146)-MIN(T146:W146))))</f>
        <v>1</v>
      </c>
      <c r="AR146" s="0" t="n">
        <f aca="false">IF(MAX(X146:AA146)=MIN(X146:AA146),0,IF($F$17="custo",(MAX(X146:AA146)-X146)/(MAX(X146:AA146)-MIN(X146:AA146)),(X146-MIN(X146:AA146))/(MAX(X146:AA146)-MIN(X146:AA146))))</f>
        <v>0</v>
      </c>
      <c r="AS146" s="0" t="n">
        <f aca="false">IF(MAX(X146:AA146)=MIN(X146:AA146),0,IF($F$17="custo",(MAX(X146:AA146)-Y146)/(MAX(X146:AA146)-MIN(X146:AA146)),(Y146-MIN(X146:AA146))/(MAX(X146:AA146)-MIN(X146:AA146))))</f>
        <v>0.53125</v>
      </c>
      <c r="AT146" s="0" t="n">
        <f aca="false">IF(MAX(X146:AA146)=MIN(X146:AA146),0,IF($F$17="custo",(MAX(X146:AA146)-Z146)/(MAX(X146:AA146)-MIN(X146:AA146)),(Z146-MIN(X146:AA146))/(MAX(X146:AA146)-MIN(X146:AA146))))</f>
        <v>0.25</v>
      </c>
      <c r="AU146" s="0" t="n">
        <f aca="false">IF(MAX(X146:AA146)=MIN(X146:AA146),0,IF($F$17="custo",(MAX(X146:AA146)-AA146)/(MAX(X146:AA146)-MIN(X146:AA146)),(AA146-MIN(X146:AA146))/(MAX(X146:AA146)-MIN(X146:AA146))))</f>
        <v>1</v>
      </c>
      <c r="AV146" s="0" t="n">
        <f aca="false">STDEVP(AB146:AE146)</f>
        <v>0.415793806905215</v>
      </c>
      <c r="AW146" s="0" t="n">
        <f aca="false">STDEVP(AF146:AI146)</f>
        <v>0.390505603879405</v>
      </c>
      <c r="AX146" s="0" t="n">
        <f aca="false">STDEVP(AJ146:AM146)</f>
        <v>0.403030056180412</v>
      </c>
      <c r="AY146" s="0" t="n">
        <f aca="false">STDEVP(AN146:AQ146)</f>
        <v>0.386541152401656</v>
      </c>
      <c r="AZ146" s="0" t="n">
        <f aca="false">STDEVP(AR146:AU146)</f>
        <v>0.37131983244738</v>
      </c>
      <c r="BA146" s="0" t="n">
        <f aca="false">AV146*((1-IFERROR(CORREL(AB146:AE146,AF146:AI146),0))+(1-IFERROR(CORREL(AB146:AE146,AJ146:AM146),0))+(1-IFERROR(CORREL(AB146:AE146,AN146:AQ146),0))+(1-IFERROR(CORREL(AB146:AE146,AR146:AU146),0)))</f>
        <v>1.21547598364298</v>
      </c>
      <c r="BB146" s="0" t="n">
        <f aca="false">AW146*((1-IFERROR(CORREL(AF146:AI146,AB146:AE146),0))+(1-IFERROR(CORREL(AF146:AI146,AJ146:AM146),0))+(1-IFERROR(CORREL(AF146:AI146,AN146:AQ146),0))+(1-IFERROR(CORREL(AF146:AI146,AR146:AU146),0)))</f>
        <v>2.80380531248763</v>
      </c>
      <c r="BC146" s="0" t="n">
        <f aca="false">AX146*((1-IFERROR(CORREL(AJ146:AM146,AB146:AE146),0))+(1-IFERROR(CORREL(AJ146:AM146,AF146:AI146),0))+(1-IFERROR(CORREL(AJ146:AM146,AN146:AQ146),0))+(1-IFERROR(CORREL(AJ146:AM146,AR146:AU146),0)))</f>
        <v>1.18885340347379</v>
      </c>
      <c r="BD146" s="0" t="n">
        <f aca="false">AY146*((1-IFERROR(CORREL(AN146:AQ146,AB146:AE146),0))+(1-IFERROR(CORREL(AN146:AQ146,AF146:AI146),0))+(1-IFERROR(CORREL(AN146:AQ146,AJ146:AM146),0))+(1-IFERROR(CORREL(AN146:AQ146,AR146:AU146),0)))</f>
        <v>1.04973708570159</v>
      </c>
      <c r="BE146" s="0" t="n">
        <f aca="false">AZ146*((1-IFERROR(CORREL(AR146:AU146,AB146:AE146),0))+(1-IFERROR(CORREL(AR146:AU146,AF146:AI146),0))+(1-IFERROR(CORREL(AR146:AU146,AJ146:AM146),0))+(1-IFERROR(CORREL(AR146:AU146,AN146:AQ146),0)))</f>
        <v>1.06538161470168</v>
      </c>
      <c r="BF146" s="0" t="n">
        <f aca="false">IF(SUM(BA146:BE146)&gt;0,BA146/SUM(BA146:BE146),1/5)</f>
        <v>0.165974863527419</v>
      </c>
      <c r="BG146" s="0" t="n">
        <f aca="false">IF(SUM(BA146:BE146)&gt;0,BB146/SUM(BA146:BE146),1/5)</f>
        <v>0.382863347659756</v>
      </c>
      <c r="BH146" s="0" t="n">
        <f aca="false">IF(SUM(BA146:BE146)&gt;0,BC146/SUM(BA146:BE146),1/5)</f>
        <v>0.162339514767104</v>
      </c>
      <c r="BI146" s="0" t="n">
        <f aca="false">IF(SUM(BA146:BE146)&gt;0,BD146/SUM(BA146:BE146),1/5)</f>
        <v>0.143342996392899</v>
      </c>
      <c r="BJ146" s="0" t="n">
        <f aca="false">IF(SUM(BA146:BE146)&gt;0,BE146/SUM(BA146:BE146),1/5)</f>
        <v>0.145479277652821</v>
      </c>
      <c r="BK146" s="0" t="n">
        <f aca="false">BF146*AB146+BG146*AF146+BH146*AJ146+BI146*AN146+BJ146*AR146</f>
        <v>0.404768943661837</v>
      </c>
      <c r="BL146" s="0" t="n">
        <f aca="false">BF146*AC146+BG146*AG146+BH146*AK146+BI146*AO146+BJ146*AS146</f>
        <v>0.576615398482048</v>
      </c>
      <c r="BM146" s="0" t="n">
        <f aca="false">BF146*AD146+BG146*AH146+BH146*AL146+BI146*AP146+BJ146*AT146</f>
        <v>0.598845641089699</v>
      </c>
      <c r="BN146" s="0" t="n">
        <f aca="false">BF146*AE146+BG146*AI146+BH146*AM146+BI146*AQ146+BJ146*AU146</f>
        <v>0.617136652340244</v>
      </c>
      <c r="BO146" s="0" t="n">
        <f aca="false">RANK(BK146,$BK146:$BN146)</f>
        <v>4</v>
      </c>
      <c r="BP146" s="0" t="n">
        <f aca="false">RANK(BL146,$BK146:$BN146)</f>
        <v>3</v>
      </c>
      <c r="BQ146" s="0" t="n">
        <f aca="false">RANK(BM146,$BK146:$BN146)</f>
        <v>2</v>
      </c>
      <c r="BR146" s="0" t="n">
        <f aca="false">RANK(BN146,$BK146:$BN146)</f>
        <v>1</v>
      </c>
    </row>
    <row r="147" customFormat="false" ht="15" hidden="false" customHeight="false" outlineLevel="0" collapsed="false">
      <c r="A147" s="0" t="n">
        <v>124</v>
      </c>
      <c r="B147" s="0" t="n">
        <f aca="false">RANDBETWEEN(1,$B$5)</f>
        <v>3</v>
      </c>
      <c r="C147" s="0" t="n">
        <f aca="false">RANDBETWEEN(1,$B$5)</f>
        <v>2</v>
      </c>
      <c r="D147" s="0" t="n">
        <f aca="false">RANDBETWEEN(1,$B$5)</f>
        <v>5</v>
      </c>
      <c r="E147" s="0" t="n">
        <f aca="false">RANDBETWEEN(1,$B$5)</f>
        <v>4</v>
      </c>
      <c r="F147" s="0" t="n">
        <f aca="false">RANDBETWEEN(1,$B$5)</f>
        <v>5</v>
      </c>
      <c r="G147" s="0" t="n">
        <f aca="false">RANDBETWEEN(1,$B$5)</f>
        <v>3</v>
      </c>
      <c r="H147" s="0" t="n">
        <f aca="true">NORMINV(RAND(),$B$8,$B$13)</f>
        <v>52.6222499302286</v>
      </c>
      <c r="I147" s="0" t="n">
        <f aca="true">NORMINV(RAND(),$C$8,$C$13)</f>
        <v>61.6788267190305</v>
      </c>
      <c r="J147" s="0" t="n">
        <f aca="true">NORMINV(RAND(),$D$8,$D$13)</f>
        <v>14.5216018238004</v>
      </c>
      <c r="K147" s="0" t="n">
        <f aca="true">NORMINV(RAND(),$E$8,$E$13)</f>
        <v>2.9820295843297</v>
      </c>
      <c r="L147" s="0" t="n">
        <f aca="true">NORMINV(RAND(),$B$9,$B$14)</f>
        <v>41.0096497006506</v>
      </c>
      <c r="M147" s="0" t="n">
        <f aca="true">NORMINV(RAND(),$C$9,$C$14)</f>
        <v>65.3721251257487</v>
      </c>
      <c r="N147" s="0" t="n">
        <f aca="true">NORMINV(RAND(),$D$9,$D$14)</f>
        <v>41.2789639176013</v>
      </c>
      <c r="O147" s="0" t="n">
        <f aca="true">NORMINV(RAND(),$E$9,$E$14)</f>
        <v>28.0195786246551</v>
      </c>
      <c r="P147" s="0" t="n">
        <f aca="true">NORMINV(RAND(),$B$10,$B$15)</f>
        <v>23.890802528453</v>
      </c>
      <c r="Q147" s="0" t="n">
        <f aca="true">NORMINV(RAND(),$C$10,$C$15)</f>
        <v>29.4028430391859</v>
      </c>
      <c r="R147" s="0" t="n">
        <f aca="true">NORMINV(RAND(),$D$10,$D$15)</f>
        <v>10.2899836081047</v>
      </c>
      <c r="S147" s="0" t="n">
        <f aca="true">NORMINV(RAND(),$E$10,$E$15)</f>
        <v>4.23049102587399</v>
      </c>
      <c r="T147" s="0" t="n">
        <f aca="false">MEDIAN(INDEX(Avaliadores!$B$17:$B$22,$B147),INDEX(Avaliadores!$B$17:$B$22,$C147),INDEX(Avaliadores!$B$17:$B$22,$D147),INDEX(Avaliadores!$B$17:$B$22,$E147),INDEX(Avaliadores!$B$17:$B$22,$F147),INDEX(Avaliadores!$B$17:$B$22,$G147))</f>
        <v>2.79166666666667</v>
      </c>
      <c r="U147" s="0" t="n">
        <f aca="false">MEDIAN(INDEX(Avaliadores!$C$17:$C$22,$B147),INDEX(Avaliadores!$C$17:$C$22,$C147),INDEX(Avaliadores!$C$17:$C$22,$D147),INDEX(Avaliadores!$C$17:$C$22,$E147),INDEX(Avaliadores!$C$17:$C$22,$F147),INDEX(Avaliadores!$C$17:$C$22,$G147))</f>
        <v>5.29166666666667</v>
      </c>
      <c r="V147" s="0" t="n">
        <f aca="false">MEDIAN(INDEX(Avaliadores!$D$17:$D$22,$B147),INDEX(Avaliadores!$D$17:$D$22,$C147),INDEX(Avaliadores!$D$17:$D$22,$D147),INDEX(Avaliadores!$D$17:$D$22,$E147),INDEX(Avaliadores!$D$17:$D$22,$F147),INDEX(Avaliadores!$D$17:$D$22,$G147))</f>
        <v>5.66666666666667</v>
      </c>
      <c r="W147" s="0" t="n">
        <f aca="false">MEDIAN(INDEX(Avaliadores!$E$17:$E$22,$B147),INDEX(Avaliadores!$E$17:$E$22,$C147),INDEX(Avaliadores!$E$17:$E$22,$D147),INDEX(Avaliadores!$E$17:$E$22,$E147),INDEX(Avaliadores!$E$17:$E$22,$F147),INDEX(Avaliadores!$E$17:$E$22,$G147))</f>
        <v>6.29166666666667</v>
      </c>
      <c r="X147" s="0" t="n">
        <f aca="false">MEDIAN(INDEX(Avaliadores!$F$17:$F$22,$B147),INDEX(Avaliadores!$F$17:$F$22,$C147),INDEX(Avaliadores!$F$17:$F$22,$D147),INDEX(Avaliadores!$F$17:$F$22,$E147),INDEX(Avaliadores!$F$17:$F$22,$F147),INDEX(Avaliadores!$F$17:$F$22,$G147))</f>
        <v>2.66666666666667</v>
      </c>
      <c r="Y147" s="0" t="n">
        <f aca="false">MEDIAN(INDEX(Avaliadores!$G$17:$G$22,$B147),INDEX(Avaliadores!$G$17:$G$22,$C147),INDEX(Avaliadores!$G$17:$G$22,$D147),INDEX(Avaliadores!$G$17:$G$22,$E147),INDEX(Avaliadores!$G$17:$G$22,$F147),INDEX(Avaliadores!$G$17:$G$22,$G147))</f>
        <v>5.16666666666667</v>
      </c>
      <c r="Z147" s="0" t="n">
        <f aca="false">MEDIAN(INDEX(Avaliadores!$H$17:$H$22,$B147),INDEX(Avaliadores!$H$17:$H$22,$C147),INDEX(Avaliadores!$H$17:$H$22,$D147),INDEX(Avaliadores!$H$17:$H$22,$E147),INDEX(Avaliadores!$H$17:$H$22,$F147),INDEX(Avaliadores!$H$17:$H$22,$G147))</f>
        <v>3.66666666666667</v>
      </c>
      <c r="AA147" s="0" t="n">
        <f aca="false">MEDIAN(INDEX(Avaliadores!$I$17:$I$22,$B147),INDEX(Avaliadores!$I$17:$I$22,$C147),INDEX(Avaliadores!$I$17:$I$22,$D147),INDEX(Avaliadores!$I$17:$I$22,$E147),INDEX(Avaliadores!$I$17:$I$22,$F147),INDEX(Avaliadores!$I$17:$I$22,$G147))</f>
        <v>6.54166666666667</v>
      </c>
      <c r="AB147" s="0" t="n">
        <f aca="false">IF(MAX(H147:K147)=MIN(H147:K147),0,IF($B$17="custo",(MAX(H147:K147)-H147)/(MAX(H147:K147)-MIN(H147:K147)),(H147-MIN(H147:K147))/(MAX(H147:K147)-MIN(H147:K147))))</f>
        <v>0.154294224402369</v>
      </c>
      <c r="AC147" s="0" t="n">
        <f aca="false">IF(MAX(H147:K147)=MIN(H147:K147),0,IF($B$17="custo",(MAX(H147:K147)-I147)/(MAX(H147:K147)-MIN(H147:K147)),(I147-MIN(H147:K147))/(MAX(H147:K147)-MIN(H147:K147))))</f>
        <v>0</v>
      </c>
      <c r="AD147" s="0" t="n">
        <f aca="false">IF(MAX(H147:K147)=MIN(H147:K147),0,IF($B$17="custo",(MAX(H147:K147)-J147)/(MAX(H147:K147)-MIN(H147:K147)),(J147-MIN(H147:K147))/(MAX(H147:K147)-MIN(H147:K147))))</f>
        <v>0.803403715317055</v>
      </c>
      <c r="AE147" s="0" t="n">
        <f aca="false">IF(MAX(H147:K147)=MIN(H147:K147),0,IF($B$17="custo",(MAX(H147:K147)-K147)/(MAX(H147:K147)-MIN(H147:K147)),(K147-MIN(H147:K147))/(MAX(H147:K147)-MIN(H147:K147))))</f>
        <v>1</v>
      </c>
      <c r="AF147" s="0" t="n">
        <f aca="false">IF(MAX(L147:O147)=MIN(L147:O147),0,IF($C$17="custo",(MAX(L147:O147)-L147)/(MAX(L147:O147)-MIN(L147:O147)),(L147-MIN(L147:O147))/(MAX(L147:O147)-MIN(L147:O147))))</f>
        <v>0.34776935691962</v>
      </c>
      <c r="AG147" s="0" t="n">
        <f aca="false">IF(MAX(L147:O147)=MIN(L147:O147),0,IF($C$17="custo",(MAX(L147:O147)-M147)/(MAX(L147:O147)-MIN(L147:O147)),(M147-MIN(L147:O147))/(MAX(L147:O147)-MIN(L147:O147))))</f>
        <v>1</v>
      </c>
      <c r="AH147" s="0" t="n">
        <f aca="false">IF(MAX(L147:O147)=MIN(L147:O147),0,IF($C$17="custo",(MAX(L147:O147)-N147)/(MAX(L147:O147)-MIN(L147:O147)),(N147-MIN(L147:O147))/(MAX(L147:O147)-MIN(L147:O147))))</f>
        <v>0.354979420012448</v>
      </c>
      <c r="AI147" s="0" t="n">
        <f aca="false">IF(MAX(L147:O147)=MIN(L147:O147),0,IF($C$17="custo",(MAX(L147:O147)-O147)/(MAX(L147:O147)-MIN(L147:O147)),(O147-MIN(L147:O147))/(MAX(L147:O147)-MIN(L147:O147))))</f>
        <v>0</v>
      </c>
      <c r="AJ147" s="0" t="n">
        <f aca="false">IF(MAX(P147:S147)=MIN(P147:S147),0,IF($D$17="custo",(MAX(P147:S147)-P147)/(MAX(P147:S147)-MIN(P147:S147)),(P147-MIN(P147:S147))/(MAX(P147:S147)-MIN(P147:S147))))</f>
        <v>0.218972009759675</v>
      </c>
      <c r="AK147" s="0" t="n">
        <f aca="false">IF(MAX(P147:S147)=MIN(P147:S147),0,IF($D$17="custo",(MAX(P147:S147)-Q147)/(MAX(P147:S147)-MIN(P147:S147)),(Q147-MIN(P147:S147))/(MAX(P147:S147)-MIN(P147:S147))))</f>
        <v>0</v>
      </c>
      <c r="AL147" s="0" t="n">
        <f aca="false">IF(MAX(P147:S147)=MIN(P147:S147),0,IF($D$17="custo",(MAX(P147:S147)-R147)/(MAX(P147:S147)-MIN(P147:S147)),(R147-MIN(P147:S147))/(MAX(P147:S147)-MIN(P147:S147))))</f>
        <v>0.759279840873578</v>
      </c>
      <c r="AM147" s="0" t="n">
        <f aca="false">IF(MAX(P147:S147)=MIN(P147:S147),0,IF($D$17="custo",(MAX(P147:S147)-S147)/(MAX(P147:S147)-MIN(P147:S147)),(S147-MIN(P147:S147))/(MAX(P147:S147)-MIN(P147:S147))))</f>
        <v>1</v>
      </c>
      <c r="AN147" s="0" t="n">
        <f aca="false">IF(MAX(T147:W147)=MIN(T147:W147),0,IF($E$17="custo",(MAX(T147:W147)-T147)/(MAX(T147:W147)-MIN(T147:W147)),(T147-MIN(T147:W147))/(MAX(T147:W147)-MIN(T147:W147))))</f>
        <v>0</v>
      </c>
      <c r="AO147" s="0" t="n">
        <f aca="false">IF(MAX(T147:W147)=MIN(T147:W147),0,IF($E$17="custo",(MAX(T147:W147)-U147)/(MAX(T147:W147)-MIN(T147:W147)),(U147-MIN(T147:W147))/(MAX(T147:W147)-MIN(T147:W147))))</f>
        <v>0.714285714285714</v>
      </c>
      <c r="AP147" s="0" t="n">
        <f aca="false">IF(MAX(T147:W147)=MIN(T147:W147),0,IF($E$17="custo",(MAX(T147:W147)-V147)/(MAX(T147:W147)-MIN(T147:W147)),(V147-MIN(T147:W147))/(MAX(T147:W147)-MIN(T147:W147))))</f>
        <v>0.821428571428571</v>
      </c>
      <c r="AQ147" s="0" t="n">
        <f aca="false">IF(MAX(T147:W147)=MIN(T147:W147),0,IF($E$17="custo",(MAX(T147:W147)-W147)/(MAX(T147:W147)-MIN(T147:W147)),(W147-MIN(T147:W147))/(MAX(T147:W147)-MIN(T147:W147))))</f>
        <v>1</v>
      </c>
      <c r="AR147" s="0" t="n">
        <f aca="false">IF(MAX(X147:AA147)=MIN(X147:AA147),0,IF($F$17="custo",(MAX(X147:AA147)-X147)/(MAX(X147:AA147)-MIN(X147:AA147)),(X147-MIN(X147:AA147))/(MAX(X147:AA147)-MIN(X147:AA147))))</f>
        <v>0</v>
      </c>
      <c r="AS147" s="0" t="n">
        <f aca="false">IF(MAX(X147:AA147)=MIN(X147:AA147),0,IF($F$17="custo",(MAX(X147:AA147)-Y147)/(MAX(X147:AA147)-MIN(X147:AA147)),(Y147-MIN(X147:AA147))/(MAX(X147:AA147)-MIN(X147:AA147))))</f>
        <v>0.645161290322581</v>
      </c>
      <c r="AT147" s="0" t="n">
        <f aca="false">IF(MAX(X147:AA147)=MIN(X147:AA147),0,IF($F$17="custo",(MAX(X147:AA147)-Z147)/(MAX(X147:AA147)-MIN(X147:AA147)),(Z147-MIN(X147:AA147))/(MAX(X147:AA147)-MIN(X147:AA147))))</f>
        <v>0.258064516129032</v>
      </c>
      <c r="AU147" s="0" t="n">
        <f aca="false">IF(MAX(X147:AA147)=MIN(X147:AA147),0,IF($F$17="custo",(MAX(X147:AA147)-AA147)/(MAX(X147:AA147)-MIN(X147:AA147)),(AA147-MIN(X147:AA147))/(MAX(X147:AA147)-MIN(X147:AA147))))</f>
        <v>1</v>
      </c>
      <c r="AV147" s="0" t="n">
        <f aca="false">STDEVP(AB147:AE147)</f>
        <v>0.421639339861023</v>
      </c>
      <c r="AW147" s="0" t="n">
        <f aca="false">STDEVP(AF147:AI147)</f>
        <v>0.361287823247874</v>
      </c>
      <c r="AX147" s="0" t="n">
        <f aca="false">STDEVP(AJ147:AM147)</f>
        <v>0.401896915166602</v>
      </c>
      <c r="AY147" s="0" t="n">
        <f aca="false">STDEVP(AN147:AQ147)</f>
        <v>0.379962907695593</v>
      </c>
      <c r="AZ147" s="0" t="n">
        <f aca="false">STDEVP(AR147:AU147)</f>
        <v>0.379889216558512</v>
      </c>
      <c r="BA147" s="0" t="n">
        <f aca="false">AV147*((1-IFERROR(CORREL(AB147:AE147,AF147:AI147),0))+(1-IFERROR(CORREL(AB147:AE147,AJ147:AM147),0))+(1-IFERROR(CORREL(AB147:AE147,AN147:AQ147),0))+(1-IFERROR(CORREL(AB147:AE147,AR147:AU147),0)))</f>
        <v>1.15134946388656</v>
      </c>
      <c r="BB147" s="0" t="n">
        <f aca="false">AW147*((1-IFERROR(CORREL(AF147:AI147,AB147:AE147),0))+(1-IFERROR(CORREL(AF147:AI147,AJ147:AM147),0))+(1-IFERROR(CORREL(AF147:AI147,AN147:AQ147),0))+(1-IFERROR(CORREL(AF147:AI147,AR147:AU147),0)))</f>
        <v>2.14386966413918</v>
      </c>
      <c r="BC147" s="0" t="n">
        <f aca="false">AX147*((1-IFERROR(CORREL(AJ147:AM147,AB147:AE147),0))+(1-IFERROR(CORREL(AJ147:AM147,AF147:AI147),0))+(1-IFERROR(CORREL(AJ147:AM147,AN147:AQ147),0))+(1-IFERROR(CORREL(AJ147:AM147,AR147:AU147),0)))</f>
        <v>1.1397353638021</v>
      </c>
      <c r="BD147" s="0" t="n">
        <f aca="false">AY147*((1-IFERROR(CORREL(AN147:AQ147,AB147:AE147),0))+(1-IFERROR(CORREL(AN147:AQ147,AF147:AI147),0))+(1-IFERROR(CORREL(AN147:AQ147,AJ147:AM147),0))+(1-IFERROR(CORREL(AN147:AQ147,AR147:AU147),0)))</f>
        <v>0.785576451158084</v>
      </c>
      <c r="BE147" s="0" t="n">
        <f aca="false">AZ147*((1-IFERROR(CORREL(AR147:AU147,AB147:AE147),0))+(1-IFERROR(CORREL(AR147:AU147,AF147:AI147),0))+(1-IFERROR(CORREL(AR147:AU147,AJ147:AM147),0))+(1-IFERROR(CORREL(AR147:AU147,AN147:AQ147),0)))</f>
        <v>0.941569358590498</v>
      </c>
      <c r="BF147" s="0" t="n">
        <f aca="false">IF(SUM(BA147:BE147)&gt;0,BA147/SUM(BA147:BE147),1/5)</f>
        <v>0.186843674646454</v>
      </c>
      <c r="BG147" s="0" t="n">
        <f aca="false">IF(SUM(BA147:BE147)&gt;0,BB147/SUM(BA147:BE147),1/5)</f>
        <v>0.347912166179886</v>
      </c>
      <c r="BH147" s="0" t="n">
        <f aca="false">IF(SUM(BA147:BE147)&gt;0,BC147/SUM(BA147:BE147),1/5)</f>
        <v>0.18495891141378</v>
      </c>
      <c r="BI147" s="0" t="n">
        <f aca="false">IF(SUM(BA147:BE147)&gt;0,BD147/SUM(BA147:BE147),1/5)</f>
        <v>0.127485177571211</v>
      </c>
      <c r="BJ147" s="0" t="n">
        <f aca="false">IF(SUM(BA147:BE147)&gt;0,BE147/SUM(BA147:BE147),1/5)</f>
        <v>0.152800070188669</v>
      </c>
      <c r="BK147" s="0" t="n">
        <f aca="false">BF147*AB147+BG147*AF147+BH147*AJ147+BI147*AN147+BJ147*AR147</f>
        <v>0.190322914716191</v>
      </c>
      <c r="BL147" s="0" t="n">
        <f aca="false">BF147*AC147+BG147*AG147+BH147*AK147+BI147*AO147+BJ147*AS147</f>
        <v>0.537553697746482</v>
      </c>
      <c r="BM147" s="0" t="n">
        <f aca="false">BF147*AD147+BG147*AH147+BH147*AL147+BI147*AP147+BJ147*AT147</f>
        <v>0.558200377655026</v>
      </c>
      <c r="BN147" s="0" t="n">
        <f aca="false">BF147*AE147+BG147*AI147+BH147*AM147+BI147*AQ147+BJ147*AU147</f>
        <v>0.652087833820114</v>
      </c>
      <c r="BO147" s="0" t="n">
        <f aca="false">RANK(BK147,$BK147:$BN147)</f>
        <v>4</v>
      </c>
      <c r="BP147" s="0" t="n">
        <f aca="false">RANK(BL147,$BK147:$BN147)</f>
        <v>3</v>
      </c>
      <c r="BQ147" s="0" t="n">
        <f aca="false">RANK(BM147,$BK147:$BN147)</f>
        <v>2</v>
      </c>
      <c r="BR147" s="0" t="n">
        <f aca="false">RANK(BN147,$BK147:$BN147)</f>
        <v>1</v>
      </c>
    </row>
    <row r="148" customFormat="false" ht="15" hidden="false" customHeight="false" outlineLevel="0" collapsed="false">
      <c r="A148" s="0" t="n">
        <v>125</v>
      </c>
      <c r="B148" s="0" t="n">
        <f aca="false">RANDBETWEEN(1,$B$5)</f>
        <v>3</v>
      </c>
      <c r="C148" s="0" t="n">
        <f aca="false">RANDBETWEEN(1,$B$5)</f>
        <v>2</v>
      </c>
      <c r="D148" s="0" t="n">
        <f aca="false">RANDBETWEEN(1,$B$5)</f>
        <v>3</v>
      </c>
      <c r="E148" s="0" t="n">
        <f aca="false">RANDBETWEEN(1,$B$5)</f>
        <v>2</v>
      </c>
      <c r="F148" s="0" t="n">
        <f aca="false">RANDBETWEEN(1,$B$5)</f>
        <v>6</v>
      </c>
      <c r="G148" s="0" t="n">
        <f aca="false">RANDBETWEEN(1,$B$5)</f>
        <v>3</v>
      </c>
      <c r="H148" s="0" t="n">
        <f aca="true">NORMINV(RAND(),$B$8,$B$13)</f>
        <v>47.5892564167305</v>
      </c>
      <c r="I148" s="0" t="n">
        <f aca="true">NORMINV(RAND(),$C$8,$C$13)</f>
        <v>67.5268215952972</v>
      </c>
      <c r="J148" s="0" t="n">
        <f aca="true">NORMINV(RAND(),$D$8,$D$13)</f>
        <v>13.1878463373221</v>
      </c>
      <c r="K148" s="0" t="n">
        <f aca="true">NORMINV(RAND(),$E$8,$E$13)</f>
        <v>3.58045175496001</v>
      </c>
      <c r="L148" s="0" t="n">
        <f aca="true">NORMINV(RAND(),$B$9,$B$14)</f>
        <v>44.179975525445</v>
      </c>
      <c r="M148" s="0" t="n">
        <f aca="true">NORMINV(RAND(),$C$9,$C$14)</f>
        <v>48.3957208504997</v>
      </c>
      <c r="N148" s="0" t="n">
        <f aca="true">NORMINV(RAND(),$D$9,$D$14)</f>
        <v>42.1064904199774</v>
      </c>
      <c r="O148" s="0" t="n">
        <f aca="true">NORMINV(RAND(),$E$9,$E$14)</f>
        <v>25.9641399504942</v>
      </c>
      <c r="P148" s="0" t="n">
        <f aca="true">NORMINV(RAND(),$B$10,$B$15)</f>
        <v>23.8029002477058</v>
      </c>
      <c r="Q148" s="0" t="n">
        <f aca="true">NORMINV(RAND(),$C$10,$C$15)</f>
        <v>28.7249935456829</v>
      </c>
      <c r="R148" s="0" t="n">
        <f aca="true">NORMINV(RAND(),$D$10,$D$15)</f>
        <v>10.0931011256316</v>
      </c>
      <c r="S148" s="0" t="n">
        <f aca="true">NORMINV(RAND(),$E$10,$E$15)</f>
        <v>4.10996727714288</v>
      </c>
      <c r="T148" s="0" t="n">
        <f aca="false">MEDIAN(INDEX(Avaliadores!$B$17:$B$22,$B148),INDEX(Avaliadores!$B$17:$B$22,$C148),INDEX(Avaliadores!$B$17:$B$22,$D148),INDEX(Avaliadores!$B$17:$B$22,$E148),INDEX(Avaliadores!$B$17:$B$22,$F148),INDEX(Avaliadores!$B$17:$B$22,$G148))</f>
        <v>2.79166666666667</v>
      </c>
      <c r="U148" s="0" t="n">
        <f aca="false">MEDIAN(INDEX(Avaliadores!$C$17:$C$22,$B148),INDEX(Avaliadores!$C$17:$C$22,$C148),INDEX(Avaliadores!$C$17:$C$22,$D148),INDEX(Avaliadores!$C$17:$C$22,$E148),INDEX(Avaliadores!$C$17:$C$22,$F148),INDEX(Avaliadores!$C$17:$C$22,$G148))</f>
        <v>4.91666666666667</v>
      </c>
      <c r="V148" s="0" t="n">
        <f aca="false">MEDIAN(INDEX(Avaliadores!$D$17:$D$22,$B148),INDEX(Avaliadores!$D$17:$D$22,$C148),INDEX(Avaliadores!$D$17:$D$22,$D148),INDEX(Avaliadores!$D$17:$D$22,$E148),INDEX(Avaliadores!$D$17:$D$22,$F148),INDEX(Avaliadores!$D$17:$D$22,$G148))</f>
        <v>5.79166666666667</v>
      </c>
      <c r="W148" s="0" t="n">
        <f aca="false">MEDIAN(INDEX(Avaliadores!$E$17:$E$22,$B148),INDEX(Avaliadores!$E$17:$E$22,$C148),INDEX(Avaliadores!$E$17:$E$22,$D148),INDEX(Avaliadores!$E$17:$E$22,$E148),INDEX(Avaliadores!$E$17:$E$22,$F148),INDEX(Avaliadores!$E$17:$E$22,$G148))</f>
        <v>5.91666666666667</v>
      </c>
      <c r="X148" s="0" t="n">
        <f aca="false">MEDIAN(INDEX(Avaliadores!$F$17:$F$22,$B148),INDEX(Avaliadores!$F$17:$F$22,$C148),INDEX(Avaliadores!$F$17:$F$22,$D148),INDEX(Avaliadores!$F$17:$F$22,$E148),INDEX(Avaliadores!$F$17:$F$22,$F148),INDEX(Avaliadores!$F$17:$F$22,$G148))</f>
        <v>2.79166666666667</v>
      </c>
      <c r="Y148" s="0" t="n">
        <f aca="false">MEDIAN(INDEX(Avaliadores!$G$17:$G$22,$B148),INDEX(Avaliadores!$G$17:$G$22,$C148),INDEX(Avaliadores!$G$17:$G$22,$D148),INDEX(Avaliadores!$G$17:$G$22,$E148),INDEX(Avaliadores!$G$17:$G$22,$F148),INDEX(Avaliadores!$G$17:$G$22,$G148))</f>
        <v>5.79166666666667</v>
      </c>
      <c r="Z148" s="0" t="n">
        <f aca="false">MEDIAN(INDEX(Avaliadores!$H$17:$H$22,$B148),INDEX(Avaliadores!$H$17:$H$22,$C148),INDEX(Avaliadores!$H$17:$H$22,$D148),INDEX(Avaliadores!$H$17:$H$22,$E148),INDEX(Avaliadores!$H$17:$H$22,$F148),INDEX(Avaliadores!$H$17:$H$22,$G148))</f>
        <v>3.91666666666667</v>
      </c>
      <c r="AA148" s="0" t="n">
        <f aca="false">MEDIAN(INDEX(Avaliadores!$I$17:$I$22,$B148),INDEX(Avaliadores!$I$17:$I$22,$C148),INDEX(Avaliadores!$I$17:$I$22,$D148),INDEX(Avaliadores!$I$17:$I$22,$E148),INDEX(Avaliadores!$I$17:$I$22,$F148),INDEX(Avaliadores!$I$17:$I$22,$G148))</f>
        <v>6.79166666666667</v>
      </c>
      <c r="AB148" s="0" t="n">
        <f aca="false">IF(MAX(H148:K148)=MIN(H148:K148),0,IF($B$17="custo",(MAX(H148:K148)-H148)/(MAX(H148:K148)-MIN(H148:K148)),(H148-MIN(H148:K148))/(MAX(H148:K148)-MIN(H148:K148))))</f>
        <v>0.311785723385821</v>
      </c>
      <c r="AC148" s="0" t="n">
        <f aca="false">IF(MAX(H148:K148)=MIN(H148:K148),0,IF($B$17="custo",(MAX(H148:K148)-I148)/(MAX(H148:K148)-MIN(H148:K148)),(I148-MIN(H148:K148))/(MAX(H148:K148)-MIN(H148:K148))))</f>
        <v>0</v>
      </c>
      <c r="AD148" s="0" t="n">
        <f aca="false">IF(MAX(H148:K148)=MIN(H148:K148),0,IF($B$17="custo",(MAX(H148:K148)-J148)/(MAX(H148:K148)-MIN(H148:K148)),(J148-MIN(H148:K148))/(MAX(H148:K148)-MIN(H148:K148))))</f>
        <v>0.849758561645484</v>
      </c>
      <c r="AE148" s="0" t="n">
        <f aca="false">IF(MAX(H148:K148)=MIN(H148:K148),0,IF($B$17="custo",(MAX(H148:K148)-K148)/(MAX(H148:K148)-MIN(H148:K148)),(K148-MIN(H148:K148))/(MAX(H148:K148)-MIN(H148:K148))))</f>
        <v>1</v>
      </c>
      <c r="AF148" s="0" t="n">
        <f aca="false">IF(MAX(L148:O148)=MIN(L148:O148),0,IF($C$17="custo",(MAX(L148:O148)-L148)/(MAX(L148:O148)-MIN(L148:O148)),(L148-MIN(L148:O148))/(MAX(L148:O148)-MIN(L148:O148))))</f>
        <v>0.812062050202906</v>
      </c>
      <c r="AG148" s="0" t="n">
        <f aca="false">IF(MAX(L148:O148)=MIN(L148:O148),0,IF($C$17="custo",(MAX(L148:O148)-M148)/(MAX(L148:O148)-MIN(L148:O148)),(M148-MIN(L148:O148))/(MAX(L148:O148)-MIN(L148:O148))))</f>
        <v>1</v>
      </c>
      <c r="AH148" s="0" t="n">
        <f aca="false">IF(MAX(L148:O148)=MIN(L148:O148),0,IF($C$17="custo",(MAX(L148:O148)-N148)/(MAX(L148:O148)-MIN(L148:O148)),(N148-MIN(L148:O148))/(MAX(L148:O148)-MIN(L148:O148))))</f>
        <v>0.719626072787373</v>
      </c>
      <c r="AI148" s="0" t="n">
        <f aca="false">IF(MAX(L148:O148)=MIN(L148:O148),0,IF($C$17="custo",(MAX(L148:O148)-O148)/(MAX(L148:O148)-MIN(L148:O148)),(O148-MIN(L148:O148))/(MAX(L148:O148)-MIN(L148:O148))))</f>
        <v>0</v>
      </c>
      <c r="AJ148" s="0" t="n">
        <f aca="false">IF(MAX(P148:S148)=MIN(P148:S148),0,IF($D$17="custo",(MAX(P148:S148)-P148)/(MAX(P148:S148)-MIN(P148:S148)),(P148-MIN(P148:S148))/(MAX(P148:S148)-MIN(P148:S148))))</f>
        <v>0.19996295125908</v>
      </c>
      <c r="AK148" s="0" t="n">
        <f aca="false">IF(MAX(P148:S148)=MIN(P148:S148),0,IF($D$17="custo",(MAX(P148:S148)-Q148)/(MAX(P148:S148)-MIN(P148:S148)),(Q148-MIN(P148:S148))/(MAX(P148:S148)-MIN(P148:S148))))</f>
        <v>0</v>
      </c>
      <c r="AL148" s="0" t="n">
        <f aca="false">IF(MAX(P148:S148)=MIN(P148:S148),0,IF($D$17="custo",(MAX(P148:S148)-R148)/(MAX(P148:S148)-MIN(P148:S148)),(R148-MIN(P148:S148))/(MAX(P148:S148)-MIN(P148:S148))))</f>
        <v>0.756931648854845</v>
      </c>
      <c r="AM148" s="0" t="n">
        <f aca="false">IF(MAX(P148:S148)=MIN(P148:S148),0,IF($D$17="custo",(MAX(P148:S148)-S148)/(MAX(P148:S148)-MIN(P148:S148)),(S148-MIN(P148:S148))/(MAX(P148:S148)-MIN(P148:S148))))</f>
        <v>1</v>
      </c>
      <c r="AN148" s="0" t="n">
        <f aca="false">IF(MAX(T148:W148)=MIN(T148:W148),0,IF($E$17="custo",(MAX(T148:W148)-T148)/(MAX(T148:W148)-MIN(T148:W148)),(T148-MIN(T148:W148))/(MAX(T148:W148)-MIN(T148:W148))))</f>
        <v>0</v>
      </c>
      <c r="AO148" s="0" t="n">
        <f aca="false">IF(MAX(T148:W148)=MIN(T148:W148),0,IF($E$17="custo",(MAX(T148:W148)-U148)/(MAX(T148:W148)-MIN(T148:W148)),(U148-MIN(T148:W148))/(MAX(T148:W148)-MIN(T148:W148))))</f>
        <v>0.68</v>
      </c>
      <c r="AP148" s="0" t="n">
        <f aca="false">IF(MAX(T148:W148)=MIN(T148:W148),0,IF($E$17="custo",(MAX(T148:W148)-V148)/(MAX(T148:W148)-MIN(T148:W148)),(V148-MIN(T148:W148))/(MAX(T148:W148)-MIN(T148:W148))))</f>
        <v>0.96</v>
      </c>
      <c r="AQ148" s="0" t="n">
        <f aca="false">IF(MAX(T148:W148)=MIN(T148:W148),0,IF($E$17="custo",(MAX(T148:W148)-W148)/(MAX(T148:W148)-MIN(T148:W148)),(W148-MIN(T148:W148))/(MAX(T148:W148)-MIN(T148:W148))))</f>
        <v>1</v>
      </c>
      <c r="AR148" s="0" t="n">
        <f aca="false">IF(MAX(X148:AA148)=MIN(X148:AA148),0,IF($F$17="custo",(MAX(X148:AA148)-X148)/(MAX(X148:AA148)-MIN(X148:AA148)),(X148-MIN(X148:AA148))/(MAX(X148:AA148)-MIN(X148:AA148))))</f>
        <v>0</v>
      </c>
      <c r="AS148" s="0" t="n">
        <f aca="false">IF(MAX(X148:AA148)=MIN(X148:AA148),0,IF($F$17="custo",(MAX(X148:AA148)-Y148)/(MAX(X148:AA148)-MIN(X148:AA148)),(Y148-MIN(X148:AA148))/(MAX(X148:AA148)-MIN(X148:AA148))))</f>
        <v>0.75</v>
      </c>
      <c r="AT148" s="0" t="n">
        <f aca="false">IF(MAX(X148:AA148)=MIN(X148:AA148),0,IF($F$17="custo",(MAX(X148:AA148)-Z148)/(MAX(X148:AA148)-MIN(X148:AA148)),(Z148-MIN(X148:AA148))/(MAX(X148:AA148)-MIN(X148:AA148))))</f>
        <v>0.28125</v>
      </c>
      <c r="AU148" s="0" t="n">
        <f aca="false">IF(MAX(X148:AA148)=MIN(X148:AA148),0,IF($F$17="custo",(MAX(X148:AA148)-AA148)/(MAX(X148:AA148)-MIN(X148:AA148)),(AA148-MIN(X148:AA148))/(MAX(X148:AA148)-MIN(X148:AA148))))</f>
        <v>1</v>
      </c>
      <c r="AV148" s="0" t="n">
        <f aca="false">STDEVP(AB148:AE148)</f>
        <v>0.403494586815966</v>
      </c>
      <c r="AW148" s="0" t="n">
        <f aca="false">STDEVP(AF148:AI148)</f>
        <v>0.3791257278241</v>
      </c>
      <c r="AX148" s="0" t="n">
        <f aca="false">STDEVP(AJ148:AM148)</f>
        <v>0.404836875767758</v>
      </c>
      <c r="AY148" s="0" t="n">
        <f aca="false">STDEVP(AN148:AQ148)</f>
        <v>0.400499687890016</v>
      </c>
      <c r="AZ148" s="0" t="n">
        <f aca="false">STDEVP(AR148:AU148)</f>
        <v>0.390546867185937</v>
      </c>
      <c r="BA148" s="0" t="n">
        <f aca="false">AV148*((1-IFERROR(CORREL(AB148:AE148,AF148:AI148),0))+(1-IFERROR(CORREL(AB148:AE148,AJ148:AM148),0))+(1-IFERROR(CORREL(AB148:AE148,AN148:AQ148),0))+(1-IFERROR(CORREL(AB148:AE148,AR148:AU148),0)))</f>
        <v>1.21232487588747</v>
      </c>
      <c r="BB148" s="0" t="n">
        <f aca="false">AW148*((1-IFERROR(CORREL(AF148:AI148,AB148:AE148),0))+(1-IFERROR(CORREL(AF148:AI148,AJ148:AM148),0))+(1-IFERROR(CORREL(AF148:AI148,AN148:AQ148),0))+(1-IFERROR(CORREL(AF148:AI148,AR148:AU148),0)))</f>
        <v>2.55721899695816</v>
      </c>
      <c r="BC148" s="0" t="n">
        <f aca="false">AX148*((1-IFERROR(CORREL(AJ148:AM148,AB148:AE148),0))+(1-IFERROR(CORREL(AJ148:AM148,AF148:AI148),0))+(1-IFERROR(CORREL(AJ148:AM148,AN148:AQ148),0))+(1-IFERROR(CORREL(AJ148:AM148,AR148:AU148),0)))</f>
        <v>1.15638094654003</v>
      </c>
      <c r="BD148" s="0" t="n">
        <f aca="false">AY148*((1-IFERROR(CORREL(AN148:AQ148,AB148:AE148),0))+(1-IFERROR(CORREL(AN148:AQ148,AF148:AI148),0))+(1-IFERROR(CORREL(AN148:AQ148,AJ148:AM148),0))+(1-IFERROR(CORREL(AN148:AQ148,AR148:AU148),0)))</f>
        <v>1.00881171442864</v>
      </c>
      <c r="BE148" s="0" t="n">
        <f aca="false">AZ148*((1-IFERROR(CORREL(AR148:AU148,AB148:AE148),0))+(1-IFERROR(CORREL(AR148:AU148,AF148:AI148),0))+(1-IFERROR(CORREL(AR148:AU148,AJ148:AM148),0))+(1-IFERROR(CORREL(AR148:AU148,AN148:AQ148),0)))</f>
        <v>1.2847524612714</v>
      </c>
      <c r="BF148" s="0" t="n">
        <f aca="false">IF(SUM(BA148:BE148)&gt;0,BA148/SUM(BA148:BE148),1/5)</f>
        <v>0.167923917705629</v>
      </c>
      <c r="BG148" s="0" t="n">
        <f aca="false">IF(SUM(BA148:BE148)&gt;0,BB148/SUM(BA148:BE148),1/5)</f>
        <v>0.35421052635427</v>
      </c>
      <c r="BH148" s="0" t="n">
        <f aca="false">IF(SUM(BA148:BE148)&gt;0,BC148/SUM(BA148:BE148),1/5)</f>
        <v>0.160174902590361</v>
      </c>
      <c r="BI148" s="0" t="n">
        <f aca="false">IF(SUM(BA148:BE148)&gt;0,BD148/SUM(BA148:BE148),1/5)</f>
        <v>0.13973450407852</v>
      </c>
      <c r="BJ148" s="0" t="n">
        <f aca="false">IF(SUM(BA148:BE148)&gt;0,BE148/SUM(BA148:BE148),1/5)</f>
        <v>0.17795614927122</v>
      </c>
      <c r="BK148" s="0" t="n">
        <f aca="false">BF148*AB148+BG148*AF148+BH148*AJ148+BI148*AN148+BJ148*AR148</f>
        <v>0.372026252629934</v>
      </c>
      <c r="BL148" s="0" t="n">
        <f aca="false">BF148*AC148+BG148*AG148+BH148*AK148+BI148*AO148+BJ148*AS148</f>
        <v>0.582697101081079</v>
      </c>
      <c r="BM148" s="0" t="n">
        <f aca="false">BF148*AD148+BG148*AH148+BH148*AL148+BI148*AP148+BJ148*AT148</f>
        <v>0.703030660816478</v>
      </c>
      <c r="BN148" s="0" t="n">
        <f aca="false">BF148*AE148+BG148*AI148+BH148*AM148+BI148*AQ148+BJ148*AU148</f>
        <v>0.64578947364573</v>
      </c>
      <c r="BO148" s="0" t="n">
        <f aca="false">RANK(BK148,$BK148:$BN148)</f>
        <v>4</v>
      </c>
      <c r="BP148" s="0" t="n">
        <f aca="false">RANK(BL148,$BK148:$BN148)</f>
        <v>3</v>
      </c>
      <c r="BQ148" s="0" t="n">
        <f aca="false">RANK(BM148,$BK148:$BN148)</f>
        <v>1</v>
      </c>
      <c r="BR148" s="0" t="n">
        <f aca="false">RANK(BN148,$BK148:$BN148)</f>
        <v>2</v>
      </c>
    </row>
    <row r="149" customFormat="false" ht="15" hidden="false" customHeight="false" outlineLevel="0" collapsed="false">
      <c r="A149" s="0" t="n">
        <v>126</v>
      </c>
      <c r="B149" s="0" t="n">
        <f aca="false">RANDBETWEEN(1,$B$5)</f>
        <v>3</v>
      </c>
      <c r="C149" s="0" t="n">
        <f aca="false">RANDBETWEEN(1,$B$5)</f>
        <v>6</v>
      </c>
      <c r="D149" s="0" t="n">
        <f aca="false">RANDBETWEEN(1,$B$5)</f>
        <v>6</v>
      </c>
      <c r="E149" s="0" t="n">
        <f aca="false">RANDBETWEEN(1,$B$5)</f>
        <v>3</v>
      </c>
      <c r="F149" s="0" t="n">
        <f aca="false">RANDBETWEEN(1,$B$5)</f>
        <v>2</v>
      </c>
      <c r="G149" s="0" t="n">
        <f aca="false">RANDBETWEEN(1,$B$5)</f>
        <v>6</v>
      </c>
      <c r="H149" s="0" t="n">
        <f aca="true">NORMINV(RAND(),$B$8,$B$13)</f>
        <v>47.8868189002857</v>
      </c>
      <c r="I149" s="0" t="n">
        <f aca="true">NORMINV(RAND(),$C$8,$C$13)</f>
        <v>66.3360242939473</v>
      </c>
      <c r="J149" s="0" t="n">
        <f aca="true">NORMINV(RAND(),$D$8,$D$13)</f>
        <v>15.8948509166083</v>
      </c>
      <c r="K149" s="0" t="n">
        <f aca="true">NORMINV(RAND(),$E$8,$E$13)</f>
        <v>3.09440574367915</v>
      </c>
      <c r="L149" s="0" t="n">
        <f aca="true">NORMINV(RAND(),$B$9,$B$14)</f>
        <v>44.2219791420855</v>
      </c>
      <c r="M149" s="0" t="n">
        <f aca="true">NORMINV(RAND(),$C$9,$C$14)</f>
        <v>50.9539743394522</v>
      </c>
      <c r="N149" s="0" t="n">
        <f aca="true">NORMINV(RAND(),$D$9,$D$14)</f>
        <v>45.6804009178899</v>
      </c>
      <c r="O149" s="0" t="n">
        <f aca="true">NORMINV(RAND(),$E$9,$E$14)</f>
        <v>26.9839961699939</v>
      </c>
      <c r="P149" s="0" t="n">
        <f aca="true">NORMINV(RAND(),$B$10,$B$15)</f>
        <v>24.1886810947462</v>
      </c>
      <c r="Q149" s="0" t="n">
        <f aca="true">NORMINV(RAND(),$C$10,$C$15)</f>
        <v>27.7849648666541</v>
      </c>
      <c r="R149" s="0" t="n">
        <f aca="true">NORMINV(RAND(),$D$10,$D$15)</f>
        <v>9.77075716391428</v>
      </c>
      <c r="S149" s="0" t="n">
        <f aca="true">NORMINV(RAND(),$E$10,$E$15)</f>
        <v>4.04724660917404</v>
      </c>
      <c r="T149" s="0" t="n">
        <f aca="false">MEDIAN(INDEX(Avaliadores!$B$17:$B$22,$B149),INDEX(Avaliadores!$B$17:$B$22,$C149),INDEX(Avaliadores!$B$17:$B$22,$D149),INDEX(Avaliadores!$B$17:$B$22,$E149),INDEX(Avaliadores!$B$17:$B$22,$F149),INDEX(Avaliadores!$B$17:$B$22,$G149))</f>
        <v>2.41666666666667</v>
      </c>
      <c r="U149" s="0" t="n">
        <f aca="false">MEDIAN(INDEX(Avaliadores!$C$17:$C$22,$B149),INDEX(Avaliadores!$C$17:$C$22,$C149),INDEX(Avaliadores!$C$17:$C$22,$D149),INDEX(Avaliadores!$C$17:$C$22,$E149),INDEX(Avaliadores!$C$17:$C$22,$F149),INDEX(Avaliadores!$C$17:$C$22,$G149))</f>
        <v>5.54166666666667</v>
      </c>
      <c r="V149" s="0" t="n">
        <f aca="false">MEDIAN(INDEX(Avaliadores!$D$17:$D$22,$B149),INDEX(Avaliadores!$D$17:$D$22,$C149),INDEX(Avaliadores!$D$17:$D$22,$D149),INDEX(Avaliadores!$D$17:$D$22,$E149),INDEX(Avaliadores!$D$17:$D$22,$F149),INDEX(Avaliadores!$D$17:$D$22,$G149))</f>
        <v>5.41666666666667</v>
      </c>
      <c r="W149" s="0" t="n">
        <f aca="false">MEDIAN(INDEX(Avaliadores!$E$17:$E$22,$B149),INDEX(Avaliadores!$E$17:$E$22,$C149),INDEX(Avaliadores!$E$17:$E$22,$D149),INDEX(Avaliadores!$E$17:$E$22,$E149),INDEX(Avaliadores!$E$17:$E$22,$F149),INDEX(Avaliadores!$E$17:$E$22,$G149))</f>
        <v>6.04166666666667</v>
      </c>
      <c r="X149" s="0" t="n">
        <f aca="false">MEDIAN(INDEX(Avaliadores!$F$17:$F$22,$B149),INDEX(Avaliadores!$F$17:$F$22,$C149),INDEX(Avaliadores!$F$17:$F$22,$D149),INDEX(Avaliadores!$F$17:$F$22,$E149),INDEX(Avaliadores!$F$17:$F$22,$F149),INDEX(Avaliadores!$F$17:$F$22,$G149))</f>
        <v>2.91666666666667</v>
      </c>
      <c r="Y149" s="0" t="n">
        <f aca="false">MEDIAN(INDEX(Avaliadores!$G$17:$G$22,$B149),INDEX(Avaliadores!$G$17:$G$22,$C149),INDEX(Avaliadores!$G$17:$G$22,$D149),INDEX(Avaliadores!$G$17:$G$22,$E149),INDEX(Avaliadores!$G$17:$G$22,$F149),INDEX(Avaliadores!$G$17:$G$22,$G149))</f>
        <v>5.41666666666667</v>
      </c>
      <c r="Z149" s="0" t="n">
        <f aca="false">MEDIAN(INDEX(Avaliadores!$H$17:$H$22,$B149),INDEX(Avaliadores!$H$17:$H$22,$C149),INDEX(Avaliadores!$H$17:$H$22,$D149),INDEX(Avaliadores!$H$17:$H$22,$E149),INDEX(Avaliadores!$H$17:$H$22,$F149),INDEX(Avaliadores!$H$17:$H$22,$G149))</f>
        <v>4.04166666666667</v>
      </c>
      <c r="AA149" s="0" t="n">
        <f aca="false">MEDIAN(INDEX(Avaliadores!$I$17:$I$22,$B149),INDEX(Avaliadores!$I$17:$I$22,$C149),INDEX(Avaliadores!$I$17:$I$22,$D149),INDEX(Avaliadores!$I$17:$I$22,$E149),INDEX(Avaliadores!$I$17:$I$22,$F149),INDEX(Avaliadores!$I$17:$I$22,$G149))</f>
        <v>6.91666666666667</v>
      </c>
      <c r="AB149" s="0" t="n">
        <f aca="false">IF(MAX(H149:K149)=MIN(H149:K149),0,IF($B$17="custo",(MAX(H149:K149)-H149)/(MAX(H149:K149)-MIN(H149:K149)),(H149-MIN(H149:K149))/(MAX(H149:K149)-MIN(H149:K149))))</f>
        <v>0.291725699256053</v>
      </c>
      <c r="AC149" s="0" t="n">
        <f aca="false">IF(MAX(H149:K149)=MIN(H149:K149),0,IF($B$17="custo",(MAX(H149:K149)-I149)/(MAX(H149:K149)-MIN(H149:K149)),(I149-MIN(H149:K149))/(MAX(H149:K149)-MIN(H149:K149))))</f>
        <v>0</v>
      </c>
      <c r="AD149" s="0" t="n">
        <f aca="false">IF(MAX(H149:K149)=MIN(H149:K149),0,IF($B$17="custo",(MAX(H149:K149)-J149)/(MAX(H149:K149)-MIN(H149:K149)),(J149-MIN(H149:K149))/(MAX(H149:K149)-MIN(H149:K149))))</f>
        <v>0.797594598835976</v>
      </c>
      <c r="AE149" s="0" t="n">
        <f aca="false">IF(MAX(H149:K149)=MIN(H149:K149),0,IF($B$17="custo",(MAX(H149:K149)-K149)/(MAX(H149:K149)-MIN(H149:K149)),(K149-MIN(H149:K149))/(MAX(H149:K149)-MIN(H149:K149))))</f>
        <v>1</v>
      </c>
      <c r="AF149" s="0" t="n">
        <f aca="false">IF(MAX(L149:O149)=MIN(L149:O149),0,IF($C$17="custo",(MAX(L149:O149)-L149)/(MAX(L149:O149)-MIN(L149:O149)),(L149-MIN(L149:O149))/(MAX(L149:O149)-MIN(L149:O149))))</f>
        <v>0.719148880746818</v>
      </c>
      <c r="AG149" s="0" t="n">
        <f aca="false">IF(MAX(L149:O149)=MIN(L149:O149),0,IF($C$17="custo",(MAX(L149:O149)-M149)/(MAX(L149:O149)-MIN(L149:O149)),(M149-MIN(L149:O149))/(MAX(L149:O149)-MIN(L149:O149))))</f>
        <v>1</v>
      </c>
      <c r="AH149" s="0" t="n">
        <f aca="false">IF(MAX(L149:O149)=MIN(L149:O149),0,IF($C$17="custo",(MAX(L149:O149)-N149)/(MAX(L149:O149)-MIN(L149:O149)),(N149-MIN(L149:O149))/(MAX(L149:O149)-MIN(L149:O149))))</f>
        <v>0.779992564687368</v>
      </c>
      <c r="AI149" s="0" t="n">
        <f aca="false">IF(MAX(L149:O149)=MIN(L149:O149),0,IF($C$17="custo",(MAX(L149:O149)-O149)/(MAX(L149:O149)-MIN(L149:O149)),(O149-MIN(L149:O149))/(MAX(L149:O149)-MIN(L149:O149))))</f>
        <v>0</v>
      </c>
      <c r="AJ149" s="0" t="n">
        <f aca="false">IF(MAX(P149:S149)=MIN(P149:S149),0,IF($D$17="custo",(MAX(P149:S149)-P149)/(MAX(P149:S149)-MIN(P149:S149)),(P149-MIN(P149:S149))/(MAX(P149:S149)-MIN(P149:S149))))</f>
        <v>0.151500819619621</v>
      </c>
      <c r="AK149" s="0" t="n">
        <f aca="false">IF(MAX(P149:S149)=MIN(P149:S149),0,IF($D$17="custo",(MAX(P149:S149)-Q149)/(MAX(P149:S149)-MIN(P149:S149)),(Q149-MIN(P149:S149))/(MAX(P149:S149)-MIN(P149:S149))))</f>
        <v>0</v>
      </c>
      <c r="AL149" s="0" t="n">
        <f aca="false">IF(MAX(P149:S149)=MIN(P149:S149),0,IF($D$17="custo",(MAX(P149:S149)-R149)/(MAX(P149:S149)-MIN(P149:S149)),(R149-MIN(P149:S149))/(MAX(P149:S149)-MIN(P149:S149))))</f>
        <v>0.758885395274389</v>
      </c>
      <c r="AM149" s="0" t="n">
        <f aca="false">IF(MAX(P149:S149)=MIN(P149:S149),0,IF($D$17="custo",(MAX(P149:S149)-S149)/(MAX(P149:S149)-MIN(P149:S149)),(S149-MIN(P149:S149))/(MAX(P149:S149)-MIN(P149:S149))))</f>
        <v>1</v>
      </c>
      <c r="AN149" s="0" t="n">
        <f aca="false">IF(MAX(T149:W149)=MIN(T149:W149),0,IF($E$17="custo",(MAX(T149:W149)-T149)/(MAX(T149:W149)-MIN(T149:W149)),(T149-MIN(T149:W149))/(MAX(T149:W149)-MIN(T149:W149))))</f>
        <v>0</v>
      </c>
      <c r="AO149" s="0" t="n">
        <f aca="false">IF(MAX(T149:W149)=MIN(T149:W149),0,IF($E$17="custo",(MAX(T149:W149)-U149)/(MAX(T149:W149)-MIN(T149:W149)),(U149-MIN(T149:W149))/(MAX(T149:W149)-MIN(T149:W149))))</f>
        <v>0.862068965517241</v>
      </c>
      <c r="AP149" s="0" t="n">
        <f aca="false">IF(MAX(T149:W149)=MIN(T149:W149),0,IF($E$17="custo",(MAX(T149:W149)-V149)/(MAX(T149:W149)-MIN(T149:W149)),(V149-MIN(T149:W149))/(MAX(T149:W149)-MIN(T149:W149))))</f>
        <v>0.827586206896552</v>
      </c>
      <c r="AQ149" s="0" t="n">
        <f aca="false">IF(MAX(T149:W149)=MIN(T149:W149),0,IF($E$17="custo",(MAX(T149:W149)-W149)/(MAX(T149:W149)-MIN(T149:W149)),(W149-MIN(T149:W149))/(MAX(T149:W149)-MIN(T149:W149))))</f>
        <v>1</v>
      </c>
      <c r="AR149" s="0" t="n">
        <f aca="false">IF(MAX(X149:AA149)=MIN(X149:AA149),0,IF($F$17="custo",(MAX(X149:AA149)-X149)/(MAX(X149:AA149)-MIN(X149:AA149)),(X149-MIN(X149:AA149))/(MAX(X149:AA149)-MIN(X149:AA149))))</f>
        <v>0</v>
      </c>
      <c r="AS149" s="0" t="n">
        <f aca="false">IF(MAX(X149:AA149)=MIN(X149:AA149),0,IF($F$17="custo",(MAX(X149:AA149)-Y149)/(MAX(X149:AA149)-MIN(X149:AA149)),(Y149-MIN(X149:AA149))/(MAX(X149:AA149)-MIN(X149:AA149))))</f>
        <v>0.625</v>
      </c>
      <c r="AT149" s="0" t="n">
        <f aca="false">IF(MAX(X149:AA149)=MIN(X149:AA149),0,IF($F$17="custo",(MAX(X149:AA149)-Z149)/(MAX(X149:AA149)-MIN(X149:AA149)),(Z149-MIN(X149:AA149))/(MAX(X149:AA149)-MIN(X149:AA149))))</f>
        <v>0.28125</v>
      </c>
      <c r="AU149" s="0" t="n">
        <f aca="false">IF(MAX(X149:AA149)=MIN(X149:AA149),0,IF($F$17="custo",(MAX(X149:AA149)-AA149)/(MAX(X149:AA149)-MIN(X149:AA149)),(AA149-MIN(X149:AA149))/(MAX(X149:AA149)-MIN(X149:AA149))))</f>
        <v>1</v>
      </c>
      <c r="AV149" s="0" t="n">
        <f aca="false">STDEVP(AB149:AE149)</f>
        <v>0.396845751109267</v>
      </c>
      <c r="AW149" s="0" t="n">
        <f aca="false">STDEVP(AF149:AI149)</f>
        <v>0.375545111329938</v>
      </c>
      <c r="AX149" s="0" t="n">
        <f aca="false">STDEVP(AJ149:AM149)</f>
        <v>0.41426611887527</v>
      </c>
      <c r="AY149" s="0" t="n">
        <f aca="false">STDEVP(AN149:AQ149)</f>
        <v>0.393541800362529</v>
      </c>
      <c r="AZ149" s="0" t="n">
        <f aca="false">STDEVP(AR149:AU149)</f>
        <v>0.374592877960527</v>
      </c>
      <c r="BA149" s="0" t="n">
        <f aca="false">AV149*((1-IFERROR(CORREL(AB149:AE149,AF149:AI149),0))+(1-IFERROR(CORREL(AB149:AE149,AJ149:AM149),0))+(1-IFERROR(CORREL(AB149:AE149,AN149:AQ149),0))+(1-IFERROR(CORREL(AB149:AE149,AR149:AU149),0)))</f>
        <v>1.1946276488661</v>
      </c>
      <c r="BB149" s="0" t="n">
        <f aca="false">AW149*((1-IFERROR(CORREL(AF149:AI149,AB149:AE149),0))+(1-IFERROR(CORREL(AF149:AI149,AJ149:AM149),0))+(1-IFERROR(CORREL(AF149:AI149,AN149:AQ149),0))+(1-IFERROR(CORREL(AF149:AI149,AR149:AU149),0)))</f>
        <v>2.43893903697332</v>
      </c>
      <c r="BC149" s="0" t="n">
        <f aca="false">AX149*((1-IFERROR(CORREL(AJ149:AM149,AB149:AE149),0))+(1-IFERROR(CORREL(AJ149:AM149,AF149:AI149),0))+(1-IFERROR(CORREL(AJ149:AM149,AN149:AQ149),0))+(1-IFERROR(CORREL(AJ149:AM149,AR149:AU149),0)))</f>
        <v>1.15412820059852</v>
      </c>
      <c r="BD149" s="0" t="n">
        <f aca="false">AY149*((1-IFERROR(CORREL(AN149:AQ149,AB149:AE149),0))+(1-IFERROR(CORREL(AN149:AQ149,AF149:AI149),0))+(1-IFERROR(CORREL(AN149:AQ149,AJ149:AM149),0))+(1-IFERROR(CORREL(AN149:AQ149,AR149:AU149),0)))</f>
        <v>0.994348054558628</v>
      </c>
      <c r="BE149" s="0" t="n">
        <f aca="false">AZ149*((1-IFERROR(CORREL(AR149:AU149,AB149:AE149),0))+(1-IFERROR(CORREL(AR149:AU149,AF149:AI149),0))+(1-IFERROR(CORREL(AR149:AU149,AJ149:AM149),0))+(1-IFERROR(CORREL(AR149:AU149,AN149:AQ149),0)))</f>
        <v>1.09109875658097</v>
      </c>
      <c r="BF149" s="0" t="n">
        <f aca="false">IF(SUM(BA149:BE149)&gt;0,BA149/SUM(BA149:BE149),1/5)</f>
        <v>0.173811002512453</v>
      </c>
      <c r="BG149" s="0" t="n">
        <f aca="false">IF(SUM(BA149:BE149)&gt;0,BB149/SUM(BA149:BE149),1/5)</f>
        <v>0.354850684634209</v>
      </c>
      <c r="BH149" s="0" t="n">
        <f aca="false">IF(SUM(BA149:BE149)&gt;0,BC149/SUM(BA149:BE149),1/5)</f>
        <v>0.167918580960625</v>
      </c>
      <c r="BI149" s="0" t="n">
        <f aca="false">IF(SUM(BA149:BE149)&gt;0,BD149/SUM(BA149:BE149),1/5)</f>
        <v>0.144671548807016</v>
      </c>
      <c r="BJ149" s="0" t="n">
        <f aca="false">IF(SUM(BA149:BE149)&gt;0,BE149/SUM(BA149:BE149),1/5)</f>
        <v>0.158748183085696</v>
      </c>
      <c r="BK149" s="0" t="n">
        <f aca="false">BF149*AB149+BG149*AF149+BH149*AJ149+BI149*AN149+BJ149*AR149</f>
        <v>0.331335411578173</v>
      </c>
      <c r="BL149" s="0" t="n">
        <f aca="false">BF149*AC149+BG149*AG149+BH149*AK149+BI149*AO149+BJ149*AS149</f>
        <v>0.578785151482611</v>
      </c>
      <c r="BM149" s="0" t="n">
        <f aca="false">BF149*AD149+BG149*AH149+BH149*AL149+BI149*AP149+BJ149*AT149</f>
        <v>0.707218675913223</v>
      </c>
      <c r="BN149" s="0" t="n">
        <f aca="false">BF149*AE149+BG149*AI149+BH149*AM149+BI149*AQ149+BJ149*AU149</f>
        <v>0.645149315365791</v>
      </c>
      <c r="BO149" s="0" t="n">
        <f aca="false">RANK(BK149,$BK149:$BN149)</f>
        <v>4</v>
      </c>
      <c r="BP149" s="0" t="n">
        <f aca="false">RANK(BL149,$BK149:$BN149)</f>
        <v>3</v>
      </c>
      <c r="BQ149" s="0" t="n">
        <f aca="false">RANK(BM149,$BK149:$BN149)</f>
        <v>1</v>
      </c>
      <c r="BR149" s="0" t="n">
        <f aca="false">RANK(BN149,$BK149:$BN149)</f>
        <v>2</v>
      </c>
    </row>
    <row r="150" customFormat="false" ht="15" hidden="false" customHeight="false" outlineLevel="0" collapsed="false">
      <c r="A150" s="0" t="n">
        <v>127</v>
      </c>
      <c r="B150" s="0" t="n">
        <f aca="false">RANDBETWEEN(1,$B$5)</f>
        <v>5</v>
      </c>
      <c r="C150" s="0" t="n">
        <f aca="false">RANDBETWEEN(1,$B$5)</f>
        <v>6</v>
      </c>
      <c r="D150" s="0" t="n">
        <f aca="false">RANDBETWEEN(1,$B$5)</f>
        <v>2</v>
      </c>
      <c r="E150" s="0" t="n">
        <f aca="false">RANDBETWEEN(1,$B$5)</f>
        <v>4</v>
      </c>
      <c r="F150" s="0" t="n">
        <f aca="false">RANDBETWEEN(1,$B$5)</f>
        <v>4</v>
      </c>
      <c r="G150" s="0" t="n">
        <f aca="false">RANDBETWEEN(1,$B$5)</f>
        <v>6</v>
      </c>
      <c r="H150" s="0" t="n">
        <f aca="true">NORMINV(RAND(),$B$8,$B$13)</f>
        <v>45.787229331308</v>
      </c>
      <c r="I150" s="0" t="n">
        <f aca="true">NORMINV(RAND(),$C$8,$C$13)</f>
        <v>57.9604728364733</v>
      </c>
      <c r="J150" s="0" t="n">
        <f aca="true">NORMINV(RAND(),$D$8,$D$13)</f>
        <v>13.8246991310689</v>
      </c>
      <c r="K150" s="0" t="n">
        <f aca="true">NORMINV(RAND(),$E$8,$E$13)</f>
        <v>3.3782932823846</v>
      </c>
      <c r="L150" s="0" t="n">
        <f aca="true">NORMINV(RAND(),$B$9,$B$14)</f>
        <v>49.0799152612783</v>
      </c>
      <c r="M150" s="0" t="n">
        <f aca="true">NORMINV(RAND(),$C$9,$C$14)</f>
        <v>47.8166606670564</v>
      </c>
      <c r="N150" s="0" t="n">
        <f aca="true">NORMINV(RAND(),$D$9,$D$14)</f>
        <v>44.2272821219166</v>
      </c>
      <c r="O150" s="0" t="n">
        <f aca="true">NORMINV(RAND(),$E$9,$E$14)</f>
        <v>26.8864746643856</v>
      </c>
      <c r="P150" s="0" t="n">
        <f aca="true">NORMINV(RAND(),$B$10,$B$15)</f>
        <v>23.1427112158805</v>
      </c>
      <c r="Q150" s="0" t="n">
        <f aca="true">NORMINV(RAND(),$C$10,$C$15)</f>
        <v>28.3684668190685</v>
      </c>
      <c r="R150" s="0" t="n">
        <f aca="true">NORMINV(RAND(),$D$10,$D$15)</f>
        <v>9.19482001685963</v>
      </c>
      <c r="S150" s="0" t="n">
        <f aca="true">NORMINV(RAND(),$E$10,$E$15)</f>
        <v>4.0183127194451</v>
      </c>
      <c r="T150" s="0" t="n">
        <f aca="false">MEDIAN(INDEX(Avaliadores!$B$17:$B$22,$B150),INDEX(Avaliadores!$B$17:$B$22,$C150),INDEX(Avaliadores!$B$17:$B$22,$D150),INDEX(Avaliadores!$B$17:$B$22,$E150),INDEX(Avaliadores!$B$17:$B$22,$F150),INDEX(Avaliadores!$B$17:$B$22,$G150))</f>
        <v>2.79166666666667</v>
      </c>
      <c r="U150" s="0" t="n">
        <f aca="false">MEDIAN(INDEX(Avaliadores!$C$17:$C$22,$B150),INDEX(Avaliadores!$C$17:$C$22,$C150),INDEX(Avaliadores!$C$17:$C$22,$D150),INDEX(Avaliadores!$C$17:$C$22,$E150),INDEX(Avaliadores!$C$17:$C$22,$F150),INDEX(Avaliadores!$C$17:$C$22,$G150))</f>
        <v>5.54166666666667</v>
      </c>
      <c r="V150" s="0" t="n">
        <f aca="false">MEDIAN(INDEX(Avaliadores!$D$17:$D$22,$B150),INDEX(Avaliadores!$D$17:$D$22,$C150),INDEX(Avaliadores!$D$17:$D$22,$D150),INDEX(Avaliadores!$D$17:$D$22,$E150),INDEX(Avaliadores!$D$17:$D$22,$F150),INDEX(Avaliadores!$D$17:$D$22,$G150))</f>
        <v>5.54166666666667</v>
      </c>
      <c r="W150" s="0" t="n">
        <f aca="false">MEDIAN(INDEX(Avaliadores!$E$17:$E$22,$B150),INDEX(Avaliadores!$E$17:$E$22,$C150),INDEX(Avaliadores!$E$17:$E$22,$D150),INDEX(Avaliadores!$E$17:$E$22,$E150),INDEX(Avaliadores!$E$17:$E$22,$F150),INDEX(Avaliadores!$E$17:$E$22,$G150))</f>
        <v>6.29166666666667</v>
      </c>
      <c r="X150" s="0" t="n">
        <f aca="false">MEDIAN(INDEX(Avaliadores!$F$17:$F$22,$B150),INDEX(Avaliadores!$F$17:$F$22,$C150),INDEX(Avaliadores!$F$17:$F$22,$D150),INDEX(Avaliadores!$F$17:$F$22,$E150),INDEX(Avaliadores!$F$17:$F$22,$F150),INDEX(Avaliadores!$F$17:$F$22,$G150))</f>
        <v>3.04166666666667</v>
      </c>
      <c r="Y150" s="0" t="n">
        <f aca="false">MEDIAN(INDEX(Avaliadores!$G$17:$G$22,$B150),INDEX(Avaliadores!$G$17:$G$22,$C150),INDEX(Avaliadores!$G$17:$G$22,$D150),INDEX(Avaliadores!$G$17:$G$22,$E150),INDEX(Avaliadores!$G$17:$G$22,$F150),INDEX(Avaliadores!$G$17:$G$22,$G150))</f>
        <v>4.79166666666667</v>
      </c>
      <c r="Z150" s="0" t="n">
        <f aca="false">MEDIAN(INDEX(Avaliadores!$H$17:$H$22,$B150),INDEX(Avaliadores!$H$17:$H$22,$C150),INDEX(Avaliadores!$H$17:$H$22,$D150),INDEX(Avaliadores!$H$17:$H$22,$E150),INDEX(Avaliadores!$H$17:$H$22,$F150),INDEX(Avaliadores!$H$17:$H$22,$G150))</f>
        <v>3.79166666666667</v>
      </c>
      <c r="AA150" s="0" t="n">
        <f aca="false">MEDIAN(INDEX(Avaliadores!$I$17:$I$22,$B150),INDEX(Avaliadores!$I$17:$I$22,$C150),INDEX(Avaliadores!$I$17:$I$22,$D150),INDEX(Avaliadores!$I$17:$I$22,$E150),INDEX(Avaliadores!$I$17:$I$22,$F150),INDEX(Avaliadores!$I$17:$I$22,$G150))</f>
        <v>6.29166666666667</v>
      </c>
      <c r="AB150" s="0" t="n">
        <f aca="false">IF(MAX(H150:K150)=MIN(H150:K150),0,IF($B$17="custo",(MAX(H150:K150)-H150)/(MAX(H150:K150)-MIN(H150:K150)),(H150-MIN(H150:K150))/(MAX(H150:K150)-MIN(H150:K150))))</f>
        <v>0.223025969366103</v>
      </c>
      <c r="AC150" s="0" t="n">
        <f aca="false">IF(MAX(H150:K150)=MIN(H150:K150),0,IF($B$17="custo",(MAX(H150:K150)-I150)/(MAX(H150:K150)-MIN(H150:K150)),(I150-MIN(H150:K150))/(MAX(H150:K150)-MIN(H150:K150))))</f>
        <v>0</v>
      </c>
      <c r="AD150" s="0" t="n">
        <f aca="false">IF(MAX(H150:K150)=MIN(H150:K150),0,IF($B$17="custo",(MAX(H150:K150)-J150)/(MAX(H150:K150)-MIN(H150:K150)),(J150-MIN(H150:K150))/(MAX(H150:K150)-MIN(H150:K150))))</f>
        <v>0.808611419807222</v>
      </c>
      <c r="AE150" s="0" t="n">
        <f aca="false">IF(MAX(H150:K150)=MIN(H150:K150),0,IF($B$17="custo",(MAX(H150:K150)-K150)/(MAX(H150:K150)-MIN(H150:K150)),(K150-MIN(H150:K150))/(MAX(H150:K150)-MIN(H150:K150))))</f>
        <v>1</v>
      </c>
      <c r="AF150" s="0" t="n">
        <f aca="false">IF(MAX(L150:O150)=MIN(L150:O150),0,IF($C$17="custo",(MAX(L150:O150)-L150)/(MAX(L150:O150)-MIN(L150:O150)),(L150-MIN(L150:O150))/(MAX(L150:O150)-MIN(L150:O150))))</f>
        <v>1</v>
      </c>
      <c r="AG150" s="0" t="n">
        <f aca="false">IF(MAX(L150:O150)=MIN(L150:O150),0,IF($C$17="custo",(MAX(L150:O150)-M150)/(MAX(L150:O150)-MIN(L150:O150)),(M150-MIN(L150:O150))/(MAX(L150:O150)-MIN(L150:O150))))</f>
        <v>0.943079821774061</v>
      </c>
      <c r="AH150" s="0" t="n">
        <f aca="false">IF(MAX(L150:O150)=MIN(L150:O150),0,IF($C$17="custo",(MAX(L150:O150)-N150)/(MAX(L150:O150)-MIN(L150:O150)),(N150-MIN(L150:O150))/(MAX(L150:O150)-MIN(L150:O150))))</f>
        <v>0.781348316941847</v>
      </c>
      <c r="AI150" s="0" t="n">
        <f aca="false">IF(MAX(L150:O150)=MIN(L150:O150),0,IF($C$17="custo",(MAX(L150:O150)-O150)/(MAX(L150:O150)-MIN(L150:O150)),(O150-MIN(L150:O150))/(MAX(L150:O150)-MIN(L150:O150))))</f>
        <v>0</v>
      </c>
      <c r="AJ150" s="0" t="n">
        <f aca="false">IF(MAX(P150:S150)=MIN(P150:S150),0,IF($D$17="custo",(MAX(P150:S150)-P150)/(MAX(P150:S150)-MIN(P150:S150)),(P150-MIN(P150:S150))/(MAX(P150:S150)-MIN(P150:S150))))</f>
        <v>0.214608728216176</v>
      </c>
      <c r="AK150" s="0" t="n">
        <f aca="false">IF(MAX(P150:S150)=MIN(P150:S150),0,IF($D$17="custo",(MAX(P150:S150)-Q150)/(MAX(P150:S150)-MIN(P150:S150)),(Q150-MIN(P150:S150))/(MAX(P150:S150)-MIN(P150:S150))))</f>
        <v>0</v>
      </c>
      <c r="AL150" s="0" t="n">
        <f aca="false">IF(MAX(P150:S150)=MIN(P150:S150),0,IF($D$17="custo",(MAX(P150:S150)-R150)/(MAX(P150:S150)-MIN(P150:S150)),(R150-MIN(P150:S150))/(MAX(P150:S150)-MIN(P150:S150))))</f>
        <v>0.787413776675254</v>
      </c>
      <c r="AM150" s="0" t="n">
        <f aca="false">IF(MAX(P150:S150)=MIN(P150:S150),0,IF($D$17="custo",(MAX(P150:S150)-S150)/(MAX(P150:S150)-MIN(P150:S150)),(S150-MIN(P150:S150))/(MAX(P150:S150)-MIN(P150:S150))))</f>
        <v>1</v>
      </c>
      <c r="AN150" s="0" t="n">
        <f aca="false">IF(MAX(T150:W150)=MIN(T150:W150),0,IF($E$17="custo",(MAX(T150:W150)-T150)/(MAX(T150:W150)-MIN(T150:W150)),(T150-MIN(T150:W150))/(MAX(T150:W150)-MIN(T150:W150))))</f>
        <v>0</v>
      </c>
      <c r="AO150" s="0" t="n">
        <f aca="false">IF(MAX(T150:W150)=MIN(T150:W150),0,IF($E$17="custo",(MAX(T150:W150)-U150)/(MAX(T150:W150)-MIN(T150:W150)),(U150-MIN(T150:W150))/(MAX(T150:W150)-MIN(T150:W150))))</f>
        <v>0.785714285714286</v>
      </c>
      <c r="AP150" s="0" t="n">
        <f aca="false">IF(MAX(T150:W150)=MIN(T150:W150),0,IF($E$17="custo",(MAX(T150:W150)-V150)/(MAX(T150:W150)-MIN(T150:W150)),(V150-MIN(T150:W150))/(MAX(T150:W150)-MIN(T150:W150))))</f>
        <v>0.785714285714286</v>
      </c>
      <c r="AQ150" s="0" t="n">
        <f aca="false">IF(MAX(T150:W150)=MIN(T150:W150),0,IF($E$17="custo",(MAX(T150:W150)-W150)/(MAX(T150:W150)-MIN(T150:W150)),(W150-MIN(T150:W150))/(MAX(T150:W150)-MIN(T150:W150))))</f>
        <v>1</v>
      </c>
      <c r="AR150" s="0" t="n">
        <f aca="false">IF(MAX(X150:AA150)=MIN(X150:AA150),0,IF($F$17="custo",(MAX(X150:AA150)-X150)/(MAX(X150:AA150)-MIN(X150:AA150)),(X150-MIN(X150:AA150))/(MAX(X150:AA150)-MIN(X150:AA150))))</f>
        <v>0</v>
      </c>
      <c r="AS150" s="0" t="n">
        <f aca="false">IF(MAX(X150:AA150)=MIN(X150:AA150),0,IF($F$17="custo",(MAX(X150:AA150)-Y150)/(MAX(X150:AA150)-MIN(X150:AA150)),(Y150-MIN(X150:AA150))/(MAX(X150:AA150)-MIN(X150:AA150))))</f>
        <v>0.538461538461538</v>
      </c>
      <c r="AT150" s="0" t="n">
        <f aca="false">IF(MAX(X150:AA150)=MIN(X150:AA150),0,IF($F$17="custo",(MAX(X150:AA150)-Z150)/(MAX(X150:AA150)-MIN(X150:AA150)),(Z150-MIN(X150:AA150))/(MAX(X150:AA150)-MIN(X150:AA150))))</f>
        <v>0.230769230769231</v>
      </c>
      <c r="AU150" s="0" t="n">
        <f aca="false">IF(MAX(X150:AA150)=MIN(X150:AA150),0,IF($F$17="custo",(MAX(X150:AA150)-AA150)/(MAX(X150:AA150)-MIN(X150:AA150)),(AA150-MIN(X150:AA150))/(MAX(X150:AA150)-MIN(X150:AA150))))</f>
        <v>1</v>
      </c>
      <c r="AV150" s="0" t="n">
        <f aca="false">STDEVP(AB150:AE150)</f>
        <v>0.409788174238408</v>
      </c>
      <c r="AW150" s="0" t="n">
        <f aca="false">STDEVP(AF150:AI150)</f>
        <v>0.401334515045895</v>
      </c>
      <c r="AX150" s="0" t="n">
        <f aca="false">STDEVP(AJ150:AM150)</f>
        <v>0.407447491832264</v>
      </c>
      <c r="AY150" s="0" t="n">
        <f aca="false">STDEVP(AN150:AQ150)</f>
        <v>0.381324223286833</v>
      </c>
      <c r="AZ150" s="0" t="n">
        <f aca="false">STDEVP(AR150:AU150)</f>
        <v>0.37438312180638</v>
      </c>
      <c r="BA150" s="0" t="n">
        <f aca="false">AV150*((1-IFERROR(CORREL(AB150:AE150,AF150:AI150),0))+(1-IFERROR(CORREL(AB150:AE150,AJ150:AM150),0))+(1-IFERROR(CORREL(AB150:AE150,AN150:AQ150),0))+(1-IFERROR(CORREL(AB150:AE150,AR150:AU150),0)))</f>
        <v>1.15073700066358</v>
      </c>
      <c r="BB150" s="0" t="n">
        <f aca="false">AW150*((1-IFERROR(CORREL(AF150:AI150,AB150:AE150),0))+(1-IFERROR(CORREL(AF150:AI150,AJ150:AM150),0))+(1-IFERROR(CORREL(AF150:AI150,AN150:AQ150),0))+(1-IFERROR(CORREL(AF150:AI150,AR150:AU150),0)))</f>
        <v>2.86064383711366</v>
      </c>
      <c r="BC150" s="0" t="n">
        <f aca="false">AX150*((1-IFERROR(CORREL(AJ150:AM150,AB150:AE150),0))+(1-IFERROR(CORREL(AJ150:AM150,AF150:AI150),0))+(1-IFERROR(CORREL(AJ150:AM150,AN150:AQ150),0))+(1-IFERROR(CORREL(AJ150:AM150,AR150:AU150),0)))</f>
        <v>1.13966749048289</v>
      </c>
      <c r="BD150" s="0" t="n">
        <f aca="false">AY150*((1-IFERROR(CORREL(AN150:AQ150,AB150:AE150),0))+(1-IFERROR(CORREL(AN150:AQ150,AF150:AI150),0))+(1-IFERROR(CORREL(AN150:AQ150,AJ150:AM150),0))+(1-IFERROR(CORREL(AN150:AQ150,AR150:AU150),0)))</f>
        <v>1.05603274844089</v>
      </c>
      <c r="BE150" s="0" t="n">
        <f aca="false">AZ150*((1-IFERROR(CORREL(AR150:AU150,AB150:AE150),0))+(1-IFERROR(CORREL(AR150:AU150,AF150:AI150),0))+(1-IFERROR(CORREL(AR150:AU150,AJ150:AM150),0))+(1-IFERROR(CORREL(AR150:AU150,AN150:AQ150),0)))</f>
        <v>1.15589828640243</v>
      </c>
      <c r="BF150" s="0" t="n">
        <f aca="false">IF(SUM(BA150:BE150)&gt;0,BA150/SUM(BA150:BE150),1/5)</f>
        <v>0.156286870289224</v>
      </c>
      <c r="BG150" s="0" t="n">
        <f aca="false">IF(SUM(BA150:BE150)&gt;0,BB150/SUM(BA150:BE150),1/5)</f>
        <v>0.388517160790726</v>
      </c>
      <c r="BH150" s="0" t="n">
        <f aca="false">IF(SUM(BA150:BE150)&gt;0,BC150/SUM(BA150:BE150),1/5)</f>
        <v>0.15478346933768</v>
      </c>
      <c r="BI150" s="0" t="n">
        <f aca="false">IF(SUM(BA150:BE150)&gt;0,BD150/SUM(BA150:BE150),1/5)</f>
        <v>0.14342465140304</v>
      </c>
      <c r="BJ150" s="0" t="n">
        <f aca="false">IF(SUM(BA150:BE150)&gt;0,BE150/SUM(BA150:BE150),1/5)</f>
        <v>0.15698784817933</v>
      </c>
      <c r="BK150" s="0" t="n">
        <f aca="false">BF150*AB150+BG150*AF150+BH150*AJ150+BI150*AN150+BJ150*AR150</f>
        <v>0.456591075039622</v>
      </c>
      <c r="BL150" s="0" t="n">
        <f aca="false">BF150*AC150+BG150*AG150+BH150*AK150+BI150*AO150+BJ150*AS150</f>
        <v>0.563625410536051</v>
      </c>
      <c r="BM150" s="0" t="n">
        <f aca="false">BF150*AD150+BG150*AH150+BH150*AL150+BI150*AP150+BJ150*AT150</f>
        <v>0.700739976422157</v>
      </c>
      <c r="BN150" s="0" t="n">
        <f aca="false">BF150*AE150+BG150*AI150+BH150*AM150+BI150*AQ150+BJ150*AU150</f>
        <v>0.611482839209274</v>
      </c>
      <c r="BO150" s="0" t="n">
        <f aca="false">RANK(BK150,$BK150:$BN150)</f>
        <v>4</v>
      </c>
      <c r="BP150" s="0" t="n">
        <f aca="false">RANK(BL150,$BK150:$BN150)</f>
        <v>3</v>
      </c>
      <c r="BQ150" s="0" t="n">
        <f aca="false">RANK(BM150,$BK150:$BN150)</f>
        <v>1</v>
      </c>
      <c r="BR150" s="0" t="n">
        <f aca="false">RANK(BN150,$BK150:$BN150)</f>
        <v>2</v>
      </c>
    </row>
    <row r="151" customFormat="false" ht="15" hidden="false" customHeight="false" outlineLevel="0" collapsed="false">
      <c r="A151" s="0" t="n">
        <v>128</v>
      </c>
      <c r="B151" s="0" t="n">
        <f aca="false">RANDBETWEEN(1,$B$5)</f>
        <v>4</v>
      </c>
      <c r="C151" s="0" t="n">
        <f aca="false">RANDBETWEEN(1,$B$5)</f>
        <v>4</v>
      </c>
      <c r="D151" s="0" t="n">
        <f aca="false">RANDBETWEEN(1,$B$5)</f>
        <v>3</v>
      </c>
      <c r="E151" s="0" t="n">
        <f aca="false">RANDBETWEEN(1,$B$5)</f>
        <v>5</v>
      </c>
      <c r="F151" s="0" t="n">
        <f aca="false">RANDBETWEEN(1,$B$5)</f>
        <v>1</v>
      </c>
      <c r="G151" s="0" t="n">
        <f aca="false">RANDBETWEEN(1,$B$5)</f>
        <v>1</v>
      </c>
      <c r="H151" s="0" t="n">
        <f aca="true">NORMINV(RAND(),$B$8,$B$13)</f>
        <v>47.9581709347268</v>
      </c>
      <c r="I151" s="0" t="n">
        <f aca="true">NORMINV(RAND(),$C$8,$C$13)</f>
        <v>60.1171321252607</v>
      </c>
      <c r="J151" s="0" t="n">
        <f aca="true">NORMINV(RAND(),$D$8,$D$13)</f>
        <v>15.2778318674725</v>
      </c>
      <c r="K151" s="0" t="n">
        <f aca="true">NORMINV(RAND(),$E$8,$E$13)</f>
        <v>3.23759646299258</v>
      </c>
      <c r="L151" s="0" t="n">
        <f aca="true">NORMINV(RAND(),$B$9,$B$14)</f>
        <v>42.6217668516952</v>
      </c>
      <c r="M151" s="0" t="n">
        <f aca="true">NORMINV(RAND(),$C$9,$C$14)</f>
        <v>50.1323158829171</v>
      </c>
      <c r="N151" s="0" t="n">
        <f aca="true">NORMINV(RAND(),$D$9,$D$14)</f>
        <v>45.0865780121195</v>
      </c>
      <c r="O151" s="0" t="n">
        <f aca="true">NORMINV(RAND(),$E$9,$E$14)</f>
        <v>27.1460868860013</v>
      </c>
      <c r="P151" s="0" t="n">
        <f aca="true">NORMINV(RAND(),$B$10,$B$15)</f>
        <v>25.0234645470085</v>
      </c>
      <c r="Q151" s="0" t="n">
        <f aca="true">NORMINV(RAND(),$C$10,$C$15)</f>
        <v>31.7546146421091</v>
      </c>
      <c r="R151" s="0" t="n">
        <f aca="true">NORMINV(RAND(),$D$10,$D$15)</f>
        <v>10.3793687563311</v>
      </c>
      <c r="S151" s="0" t="n">
        <f aca="true">NORMINV(RAND(),$E$10,$E$15)</f>
        <v>4.41162725460968</v>
      </c>
      <c r="T151" s="0" t="n">
        <f aca="false">MEDIAN(INDEX(Avaliadores!$B$17:$B$22,$B151),INDEX(Avaliadores!$B$17:$B$22,$C151),INDEX(Avaliadores!$B$17:$B$22,$D151),INDEX(Avaliadores!$B$17:$B$22,$E151),INDEX(Avaliadores!$B$17:$B$22,$F151),INDEX(Avaliadores!$B$17:$B$22,$G151))</f>
        <v>2.66666666666667</v>
      </c>
      <c r="U151" s="0" t="n">
        <f aca="false">MEDIAN(INDEX(Avaliadores!$C$17:$C$22,$B151),INDEX(Avaliadores!$C$17:$C$22,$C151),INDEX(Avaliadores!$C$17:$C$22,$D151),INDEX(Avaliadores!$C$17:$C$22,$E151),INDEX(Avaliadores!$C$17:$C$22,$F151),INDEX(Avaliadores!$C$17:$C$22,$G151))</f>
        <v>5.16666666666667</v>
      </c>
      <c r="V151" s="0" t="n">
        <f aca="false">MEDIAN(INDEX(Avaliadores!$D$17:$D$22,$B151),INDEX(Avaliadores!$D$17:$D$22,$C151),INDEX(Avaliadores!$D$17:$D$22,$D151),INDEX(Avaliadores!$D$17:$D$22,$E151),INDEX(Avaliadores!$D$17:$D$22,$F151),INDEX(Avaliadores!$D$17:$D$22,$G151))</f>
        <v>5.66666666666667</v>
      </c>
      <c r="W151" s="0" t="n">
        <f aca="false">MEDIAN(INDEX(Avaliadores!$E$17:$E$22,$B151),INDEX(Avaliadores!$E$17:$E$22,$C151),INDEX(Avaliadores!$E$17:$E$22,$D151),INDEX(Avaliadores!$E$17:$E$22,$E151),INDEX(Avaliadores!$E$17:$E$22,$F151),INDEX(Avaliadores!$E$17:$E$22,$G151))</f>
        <v>6.79166666666667</v>
      </c>
      <c r="X151" s="0" t="n">
        <f aca="false">MEDIAN(INDEX(Avaliadores!$F$17:$F$22,$B151),INDEX(Avaliadores!$F$17:$F$22,$C151),INDEX(Avaliadores!$F$17:$F$22,$D151),INDEX(Avaliadores!$F$17:$F$22,$E151),INDEX(Avaliadores!$F$17:$F$22,$F151),INDEX(Avaliadores!$F$17:$F$22,$G151))</f>
        <v>2.66666666666667</v>
      </c>
      <c r="Y151" s="0" t="n">
        <f aca="false">MEDIAN(INDEX(Avaliadores!$G$17:$G$22,$B151),INDEX(Avaliadores!$G$17:$G$22,$C151),INDEX(Avaliadores!$G$17:$G$22,$D151),INDEX(Avaliadores!$G$17:$G$22,$E151),INDEX(Avaliadores!$G$17:$G$22,$F151),INDEX(Avaliadores!$G$17:$G$22,$G151))</f>
        <v>4.79166666666667</v>
      </c>
      <c r="Z151" s="0" t="n">
        <f aca="false">MEDIAN(INDEX(Avaliadores!$H$17:$H$22,$B151),INDEX(Avaliadores!$H$17:$H$22,$C151),INDEX(Avaliadores!$H$17:$H$22,$D151),INDEX(Avaliadores!$H$17:$H$22,$E151),INDEX(Avaliadores!$H$17:$H$22,$F151),INDEX(Avaliadores!$H$17:$H$22,$G151))</f>
        <v>3.66666666666667</v>
      </c>
      <c r="AA151" s="0" t="n">
        <f aca="false">MEDIAN(INDEX(Avaliadores!$I$17:$I$22,$B151),INDEX(Avaliadores!$I$17:$I$22,$C151),INDEX(Avaliadores!$I$17:$I$22,$D151),INDEX(Avaliadores!$I$17:$I$22,$E151),INDEX(Avaliadores!$I$17:$I$22,$F151),INDEX(Avaliadores!$I$17:$I$22,$G151))</f>
        <v>6.66666666666667</v>
      </c>
      <c r="AB151" s="0" t="n">
        <f aca="false">IF(MAX(H151:K151)=MIN(H151:K151),0,IF($B$17="custo",(MAX(H151:K151)-H151)/(MAX(H151:K151)-MIN(H151:K151)),(H151-MIN(H151:K151))/(MAX(H151:K151)-MIN(H151:K151))))</f>
        <v>0.213766885558451</v>
      </c>
      <c r="AC151" s="0" t="n">
        <f aca="false">IF(MAX(H151:K151)=MIN(H151:K151),0,IF($B$17="custo",(MAX(H151:K151)-I151)/(MAX(H151:K151)-MIN(H151:K151)),(I151-MIN(H151:K151))/(MAX(H151:K151)-MIN(H151:K151))))</f>
        <v>0</v>
      </c>
      <c r="AD151" s="0" t="n">
        <f aca="false">IF(MAX(H151:K151)=MIN(H151:K151),0,IF($B$17="custo",(MAX(H151:K151)-J151)/(MAX(H151:K151)-MIN(H151:K151)),(J151-MIN(H151:K151))/(MAX(H151:K151)-MIN(H151:K151))))</f>
        <v>0.788320434330357</v>
      </c>
      <c r="AE151" s="0" t="n">
        <f aca="false">IF(MAX(H151:K151)=MIN(H151:K151),0,IF($B$17="custo",(MAX(H151:K151)-K151)/(MAX(H151:K151)-MIN(H151:K151)),(K151-MIN(H151:K151))/(MAX(H151:K151)-MIN(H151:K151))))</f>
        <v>1</v>
      </c>
      <c r="AF151" s="0" t="n">
        <f aca="false">IF(MAX(L151:O151)=MIN(L151:O151),0,IF($C$17="custo",(MAX(L151:O151)-L151)/(MAX(L151:O151)-MIN(L151:O151)),(L151-MIN(L151:O151))/(MAX(L151:O151)-MIN(L151:O151))))</f>
        <v>0.673258757135432</v>
      </c>
      <c r="AG151" s="0" t="n">
        <f aca="false">IF(MAX(L151:O151)=MIN(L151:O151),0,IF($C$17="custo",(MAX(L151:O151)-M151)/(MAX(L151:O151)-MIN(L151:O151)),(M151-MIN(L151:O151))/(MAX(L151:O151)-MIN(L151:O151))))</f>
        <v>1</v>
      </c>
      <c r="AH151" s="0" t="n">
        <f aca="false">IF(MAX(L151:O151)=MIN(L151:O151),0,IF($C$17="custo",(MAX(L151:O151)-N151)/(MAX(L151:O151)-MIN(L151:O151)),(N151-MIN(L151:O151))/(MAX(L151:O151)-MIN(L151:O151))))</f>
        <v>0.780488662517258</v>
      </c>
      <c r="AI151" s="0" t="n">
        <f aca="false">IF(MAX(L151:O151)=MIN(L151:O151),0,IF($C$17="custo",(MAX(L151:O151)-O151)/(MAX(L151:O151)-MIN(L151:O151)),(O151-MIN(L151:O151))/(MAX(L151:O151)-MIN(L151:O151))))</f>
        <v>0</v>
      </c>
      <c r="AJ151" s="0" t="n">
        <f aca="false">IF(MAX(P151:S151)=MIN(P151:S151),0,IF($D$17="custo",(MAX(P151:S151)-P151)/(MAX(P151:S151)-MIN(P151:S151)),(P151-MIN(P151:S151))/(MAX(P151:S151)-MIN(P151:S151))))</f>
        <v>0.246174640675067</v>
      </c>
      <c r="AK151" s="0" t="n">
        <f aca="false">IF(MAX(P151:S151)=MIN(P151:S151),0,IF($D$17="custo",(MAX(P151:S151)-Q151)/(MAX(P151:S151)-MIN(P151:S151)),(Q151-MIN(P151:S151))/(MAX(P151:S151)-MIN(P151:S151))))</f>
        <v>0</v>
      </c>
      <c r="AL151" s="0" t="n">
        <f aca="false">IF(MAX(P151:S151)=MIN(P151:S151),0,IF($D$17="custo",(MAX(P151:S151)-R151)/(MAX(P151:S151)-MIN(P151:S151)),(R151-MIN(P151:S151))/(MAX(P151:S151)-MIN(P151:S151))))</f>
        <v>0.78174508084476</v>
      </c>
      <c r="AM151" s="0" t="n">
        <f aca="false">IF(MAX(P151:S151)=MIN(P151:S151),0,IF($D$17="custo",(MAX(P151:S151)-S151)/(MAX(P151:S151)-MIN(P151:S151)),(S151-MIN(P151:S151))/(MAX(P151:S151)-MIN(P151:S151))))</f>
        <v>1</v>
      </c>
      <c r="AN151" s="0" t="n">
        <f aca="false">IF(MAX(T151:W151)=MIN(T151:W151),0,IF($E$17="custo",(MAX(T151:W151)-T151)/(MAX(T151:W151)-MIN(T151:W151)),(T151-MIN(T151:W151))/(MAX(T151:W151)-MIN(T151:W151))))</f>
        <v>0</v>
      </c>
      <c r="AO151" s="0" t="n">
        <f aca="false">IF(MAX(T151:W151)=MIN(T151:W151),0,IF($E$17="custo",(MAX(T151:W151)-U151)/(MAX(T151:W151)-MIN(T151:W151)),(U151-MIN(T151:W151))/(MAX(T151:W151)-MIN(T151:W151))))</f>
        <v>0.606060606060606</v>
      </c>
      <c r="AP151" s="0" t="n">
        <f aca="false">IF(MAX(T151:W151)=MIN(T151:W151),0,IF($E$17="custo",(MAX(T151:W151)-V151)/(MAX(T151:W151)-MIN(T151:W151)),(V151-MIN(T151:W151))/(MAX(T151:W151)-MIN(T151:W151))))</f>
        <v>0.727272727272727</v>
      </c>
      <c r="AQ151" s="0" t="n">
        <f aca="false">IF(MAX(T151:W151)=MIN(T151:W151),0,IF($E$17="custo",(MAX(T151:W151)-W151)/(MAX(T151:W151)-MIN(T151:W151)),(W151-MIN(T151:W151))/(MAX(T151:W151)-MIN(T151:W151))))</f>
        <v>1</v>
      </c>
      <c r="AR151" s="0" t="n">
        <f aca="false">IF(MAX(X151:AA151)=MIN(X151:AA151),0,IF($F$17="custo",(MAX(X151:AA151)-X151)/(MAX(X151:AA151)-MIN(X151:AA151)),(X151-MIN(X151:AA151))/(MAX(X151:AA151)-MIN(X151:AA151))))</f>
        <v>0</v>
      </c>
      <c r="AS151" s="0" t="n">
        <f aca="false">IF(MAX(X151:AA151)=MIN(X151:AA151),0,IF($F$17="custo",(MAX(X151:AA151)-Y151)/(MAX(X151:AA151)-MIN(X151:AA151)),(Y151-MIN(X151:AA151))/(MAX(X151:AA151)-MIN(X151:AA151))))</f>
        <v>0.53125</v>
      </c>
      <c r="AT151" s="0" t="n">
        <f aca="false">IF(MAX(X151:AA151)=MIN(X151:AA151),0,IF($F$17="custo",(MAX(X151:AA151)-Z151)/(MAX(X151:AA151)-MIN(X151:AA151)),(Z151-MIN(X151:AA151))/(MAX(X151:AA151)-MIN(X151:AA151))))</f>
        <v>0.25</v>
      </c>
      <c r="AU151" s="0" t="n">
        <f aca="false">IF(MAX(X151:AA151)=MIN(X151:AA151),0,IF($F$17="custo",(MAX(X151:AA151)-AA151)/(MAX(X151:AA151)-MIN(X151:AA151)),(AA151-MIN(X151:AA151))/(MAX(X151:AA151)-MIN(X151:AA151))))</f>
        <v>1</v>
      </c>
      <c r="AV151" s="0" t="n">
        <f aca="false">STDEVP(AB151:AE151)</f>
        <v>0.407755128548151</v>
      </c>
      <c r="AW151" s="0" t="n">
        <f aca="false">STDEVP(AF151:AI151)</f>
        <v>0.373236120476859</v>
      </c>
      <c r="AX151" s="0" t="n">
        <f aca="false">STDEVP(AJ151:AM151)</f>
        <v>0.401127388090185</v>
      </c>
      <c r="AY151" s="0" t="n">
        <f aca="false">STDEVP(AN151:AQ151)</f>
        <v>0.365760839532525</v>
      </c>
      <c r="AZ151" s="0" t="n">
        <f aca="false">STDEVP(AR151:AU151)</f>
        <v>0.37131983244738</v>
      </c>
      <c r="BA151" s="0" t="n">
        <f aca="false">AV151*((1-IFERROR(CORREL(AB151:AE151,AF151:AI151),0))+(1-IFERROR(CORREL(AB151:AE151,AJ151:AM151),0))+(1-IFERROR(CORREL(AB151:AE151,AN151:AQ151),0))+(1-IFERROR(CORREL(AB151:AE151,AR151:AU151),0)))</f>
        <v>1.05479273689594</v>
      </c>
      <c r="BB151" s="0" t="n">
        <f aca="false">AW151*((1-IFERROR(CORREL(AF151:AI151,AB151:AE151),0))+(1-IFERROR(CORREL(AF151:AI151,AJ151:AM151),0))+(1-IFERROR(CORREL(AF151:AI151,AN151:AQ151),0))+(1-IFERROR(CORREL(AF151:AI151,AR151:AU151),0)))</f>
        <v>2.49496429528564</v>
      </c>
      <c r="BC151" s="0" t="n">
        <f aca="false">AX151*((1-IFERROR(CORREL(AJ151:AM151,AB151:AE151),0))+(1-IFERROR(CORREL(AJ151:AM151,AF151:AI151),0))+(1-IFERROR(CORREL(AJ151:AM151,AN151:AQ151),0))+(1-IFERROR(CORREL(AJ151:AM151,AR151:AU151),0)))</f>
        <v>1.0567629169262</v>
      </c>
      <c r="BD151" s="0" t="n">
        <f aca="false">AY151*((1-IFERROR(CORREL(AN151:AQ151,AB151:AE151),0))+(1-IFERROR(CORREL(AN151:AQ151,AF151:AI151),0))+(1-IFERROR(CORREL(AN151:AQ151,AJ151:AM151),0))+(1-IFERROR(CORREL(AN151:AQ151,AR151:AU151),0)))</f>
        <v>0.833847596488906</v>
      </c>
      <c r="BE151" s="0" t="n">
        <f aca="false">AZ151*((1-IFERROR(CORREL(AR151:AU151,AB151:AE151),0))+(1-IFERROR(CORREL(AR151:AU151,AF151:AI151),0))+(1-IFERROR(CORREL(AR151:AU151,AJ151:AM151),0))+(1-IFERROR(CORREL(AR151:AU151,AN151:AQ151),0)))</f>
        <v>1.04345409238915</v>
      </c>
      <c r="BF151" s="0" t="n">
        <f aca="false">IF(SUM(BA151:BE151)&gt;0,BA151/SUM(BA151:BE151),1/5)</f>
        <v>0.16268071452126</v>
      </c>
      <c r="BG151" s="0" t="n">
        <f aca="false">IF(SUM(BA151:BE151)&gt;0,BB151/SUM(BA151:BE151),1/5)</f>
        <v>0.384798415901626</v>
      </c>
      <c r="BH151" s="0" t="n">
        <f aca="false">IF(SUM(BA151:BE151)&gt;0,BC151/SUM(BA151:BE151),1/5)</f>
        <v>0.162984575444687</v>
      </c>
      <c r="BI151" s="0" t="n">
        <f aca="false">IF(SUM(BA151:BE151)&gt;0,BD151/SUM(BA151:BE151),1/5)</f>
        <v>0.128604339083568</v>
      </c>
      <c r="BJ151" s="0" t="n">
        <f aca="false">IF(SUM(BA151:BE151)&gt;0,BE151/SUM(BA151:BE151),1/5)</f>
        <v>0.160931955048859</v>
      </c>
      <c r="BK151" s="0" t="n">
        <f aca="false">BF151*AB151+BG151*AF151+BH151*AJ151+BI151*AN151+BJ151*AR151</f>
        <v>0.333967322216919</v>
      </c>
      <c r="BL151" s="0" t="n">
        <f aca="false">BF151*AC151+BG151*AG151+BH151*AK151+BI151*AO151+BJ151*AS151</f>
        <v>0.548235540708344</v>
      </c>
      <c r="BM151" s="0" t="n">
        <f aca="false">BF151*AD151+BG151*AH151+BH151*AL151+BI151*AP151+BJ151*AT151</f>
        <v>0.689751139788476</v>
      </c>
      <c r="BN151" s="0" t="n">
        <f aca="false">BF151*AE151+BG151*AI151+BH151*AM151+BI151*AQ151+BJ151*AU151</f>
        <v>0.615201584098374</v>
      </c>
      <c r="BO151" s="0" t="n">
        <f aca="false">RANK(BK151,$BK151:$BN151)</f>
        <v>4</v>
      </c>
      <c r="BP151" s="0" t="n">
        <f aca="false">RANK(BL151,$BK151:$BN151)</f>
        <v>3</v>
      </c>
      <c r="BQ151" s="0" t="n">
        <f aca="false">RANK(BM151,$BK151:$BN151)</f>
        <v>1</v>
      </c>
      <c r="BR151" s="0" t="n">
        <f aca="false">RANK(BN151,$BK151:$BN151)</f>
        <v>2</v>
      </c>
    </row>
    <row r="152" customFormat="false" ht="15" hidden="false" customHeight="false" outlineLevel="0" collapsed="false">
      <c r="A152" s="0" t="n">
        <v>129</v>
      </c>
      <c r="B152" s="0" t="n">
        <f aca="false">RANDBETWEEN(1,$B$5)</f>
        <v>1</v>
      </c>
      <c r="C152" s="0" t="n">
        <f aca="false">RANDBETWEEN(1,$B$5)</f>
        <v>3</v>
      </c>
      <c r="D152" s="0" t="n">
        <f aca="false">RANDBETWEEN(1,$B$5)</f>
        <v>5</v>
      </c>
      <c r="E152" s="0" t="n">
        <f aca="false">RANDBETWEEN(1,$B$5)</f>
        <v>2</v>
      </c>
      <c r="F152" s="0" t="n">
        <f aca="false">RANDBETWEEN(1,$B$5)</f>
        <v>5</v>
      </c>
      <c r="G152" s="0" t="n">
        <f aca="false">RANDBETWEEN(1,$B$5)</f>
        <v>4</v>
      </c>
      <c r="H152" s="0" t="n">
        <f aca="true">NORMINV(RAND(),$B$8,$B$13)</f>
        <v>45.4659473182835</v>
      </c>
      <c r="I152" s="0" t="n">
        <f aca="true">NORMINV(RAND(),$C$8,$C$13)</f>
        <v>58.6157699564537</v>
      </c>
      <c r="J152" s="0" t="n">
        <f aca="true">NORMINV(RAND(),$D$8,$D$13)</f>
        <v>16.2221336579659</v>
      </c>
      <c r="K152" s="0" t="n">
        <f aca="true">NORMINV(RAND(),$E$8,$E$13)</f>
        <v>3.22221288379699</v>
      </c>
      <c r="L152" s="0" t="n">
        <f aca="true">NORMINV(RAND(),$B$9,$B$14)</f>
        <v>42.6513471159564</v>
      </c>
      <c r="M152" s="0" t="n">
        <f aca="true">NORMINV(RAND(),$C$9,$C$14)</f>
        <v>55.2071860071718</v>
      </c>
      <c r="N152" s="0" t="n">
        <f aca="true">NORMINV(RAND(),$D$9,$D$14)</f>
        <v>50.6935393127306</v>
      </c>
      <c r="O152" s="0" t="n">
        <f aca="true">NORMINV(RAND(),$E$9,$E$14)</f>
        <v>27.4810614301161</v>
      </c>
      <c r="P152" s="0" t="n">
        <f aca="true">NORMINV(RAND(),$B$10,$B$15)</f>
        <v>24.7496891900071</v>
      </c>
      <c r="Q152" s="0" t="n">
        <f aca="true">NORMINV(RAND(),$C$10,$C$15)</f>
        <v>29.0599386905421</v>
      </c>
      <c r="R152" s="0" t="n">
        <f aca="true">NORMINV(RAND(),$D$10,$D$15)</f>
        <v>10.0643974675352</v>
      </c>
      <c r="S152" s="0" t="n">
        <f aca="true">NORMINV(RAND(),$E$10,$E$15)</f>
        <v>4.12703297605534</v>
      </c>
      <c r="T152" s="0" t="n">
        <f aca="false">MEDIAN(INDEX(Avaliadores!$B$17:$B$22,$B152),INDEX(Avaliadores!$B$17:$B$22,$C152),INDEX(Avaliadores!$B$17:$B$22,$D152),INDEX(Avaliadores!$B$17:$B$22,$E152),INDEX(Avaliadores!$B$17:$B$22,$F152),INDEX(Avaliadores!$B$17:$B$22,$G152))</f>
        <v>2.66666666666667</v>
      </c>
      <c r="U152" s="0" t="n">
        <f aca="false">MEDIAN(INDEX(Avaliadores!$C$17:$C$22,$B152),INDEX(Avaliadores!$C$17:$C$22,$C152),INDEX(Avaliadores!$C$17:$C$22,$D152),INDEX(Avaliadores!$C$17:$C$22,$E152),INDEX(Avaliadores!$C$17:$C$22,$F152),INDEX(Avaliadores!$C$17:$C$22,$G152))</f>
        <v>5.29166666666667</v>
      </c>
      <c r="V152" s="0" t="n">
        <f aca="false">MEDIAN(INDEX(Avaliadores!$D$17:$D$22,$B152),INDEX(Avaliadores!$D$17:$D$22,$C152),INDEX(Avaliadores!$D$17:$D$22,$D152),INDEX(Avaliadores!$D$17:$D$22,$E152),INDEX(Avaliadores!$D$17:$D$22,$F152),INDEX(Avaliadores!$D$17:$D$22,$G152))</f>
        <v>5.66666666666667</v>
      </c>
      <c r="W152" s="0" t="n">
        <f aca="false">MEDIAN(INDEX(Avaliadores!$E$17:$E$22,$B152),INDEX(Avaliadores!$E$17:$E$22,$C152),INDEX(Avaliadores!$E$17:$E$22,$D152),INDEX(Avaliadores!$E$17:$E$22,$E152),INDEX(Avaliadores!$E$17:$E$22,$F152),INDEX(Avaliadores!$E$17:$E$22,$G152))</f>
        <v>6.79166666666667</v>
      </c>
      <c r="X152" s="0" t="n">
        <f aca="false">MEDIAN(INDEX(Avaliadores!$F$17:$F$22,$B152),INDEX(Avaliadores!$F$17:$F$22,$C152),INDEX(Avaliadores!$F$17:$F$22,$D152),INDEX(Avaliadores!$F$17:$F$22,$E152),INDEX(Avaliadores!$F$17:$F$22,$F152),INDEX(Avaliadores!$F$17:$F$22,$G152))</f>
        <v>2.54166666666667</v>
      </c>
      <c r="Y152" s="0" t="n">
        <f aca="false">MEDIAN(INDEX(Avaliadores!$G$17:$G$22,$B152),INDEX(Avaliadores!$G$17:$G$22,$C152),INDEX(Avaliadores!$G$17:$G$22,$D152),INDEX(Avaliadores!$G$17:$G$22,$E152),INDEX(Avaliadores!$G$17:$G$22,$F152),INDEX(Avaliadores!$G$17:$G$22,$G152))</f>
        <v>4.79166666666667</v>
      </c>
      <c r="Z152" s="0" t="n">
        <f aca="false">MEDIAN(INDEX(Avaliadores!$H$17:$H$22,$B152),INDEX(Avaliadores!$H$17:$H$22,$C152),INDEX(Avaliadores!$H$17:$H$22,$D152),INDEX(Avaliadores!$H$17:$H$22,$E152),INDEX(Avaliadores!$H$17:$H$22,$F152),INDEX(Avaliadores!$H$17:$H$22,$G152))</f>
        <v>3.66666666666667</v>
      </c>
      <c r="AA152" s="0" t="n">
        <f aca="false">MEDIAN(INDEX(Avaliadores!$I$17:$I$22,$B152),INDEX(Avaliadores!$I$17:$I$22,$C152),INDEX(Avaliadores!$I$17:$I$22,$D152),INDEX(Avaliadores!$I$17:$I$22,$E152),INDEX(Avaliadores!$I$17:$I$22,$F152),INDEX(Avaliadores!$I$17:$I$22,$G152))</f>
        <v>6.54166666666667</v>
      </c>
      <c r="AB152" s="0" t="n">
        <f aca="false">IF(MAX(H152:K152)=MIN(H152:K152),0,IF($B$17="custo",(MAX(H152:K152)-H152)/(MAX(H152:K152)-MIN(H152:K152)),(H152-MIN(H152:K152))/(MAX(H152:K152)-MIN(H152:K152))))</f>
        <v>0.23738902740841</v>
      </c>
      <c r="AC152" s="0" t="n">
        <f aca="false">IF(MAX(H152:K152)=MIN(H152:K152),0,IF($B$17="custo",(MAX(H152:K152)-I152)/(MAX(H152:K152)-MIN(H152:K152)),(I152-MIN(H152:K152))/(MAX(H152:K152)-MIN(H152:K152))))</f>
        <v>0</v>
      </c>
      <c r="AD152" s="0" t="n">
        <f aca="false">IF(MAX(H152:K152)=MIN(H152:K152),0,IF($B$17="custo",(MAX(H152:K152)-J152)/(MAX(H152:K152)-MIN(H152:K152)),(J152-MIN(H152:K152))/(MAX(H152:K152)-MIN(H152:K152))))</f>
        <v>0.765317097128865</v>
      </c>
      <c r="AE152" s="0" t="n">
        <f aca="false">IF(MAX(H152:K152)=MIN(H152:K152),0,IF($B$17="custo",(MAX(H152:K152)-K152)/(MAX(H152:K152)-MIN(H152:K152)),(K152-MIN(H152:K152))/(MAX(H152:K152)-MIN(H152:K152))))</f>
        <v>1</v>
      </c>
      <c r="AF152" s="0" t="n">
        <f aca="false">IF(MAX(L152:O152)=MIN(L152:O152),0,IF($C$17="custo",(MAX(L152:O152)-L152)/(MAX(L152:O152)-MIN(L152:O152)),(L152-MIN(L152:O152))/(MAX(L152:O152)-MIN(L152:O152))))</f>
        <v>0.547147714195665</v>
      </c>
      <c r="AG152" s="0" t="n">
        <f aca="false">IF(MAX(L152:O152)=MIN(L152:O152),0,IF($C$17="custo",(MAX(L152:O152)-M152)/(MAX(L152:O152)-MIN(L152:O152)),(M152-MIN(L152:O152))/(MAX(L152:O152)-MIN(L152:O152))))</f>
        <v>1</v>
      </c>
      <c r="AH152" s="0" t="n">
        <f aca="false">IF(MAX(L152:O152)=MIN(L152:O152),0,IF($C$17="custo",(MAX(L152:O152)-N152)/(MAX(L152:O152)-MIN(L152:O152)),(N152-MIN(L152:O152))/(MAX(L152:O152)-MIN(L152:O152))))</f>
        <v>0.837206001080426</v>
      </c>
      <c r="AI152" s="0" t="n">
        <f aca="false">IF(MAX(L152:O152)=MIN(L152:O152),0,IF($C$17="custo",(MAX(L152:O152)-O152)/(MAX(L152:O152)-MIN(L152:O152)),(O152-MIN(L152:O152))/(MAX(L152:O152)-MIN(L152:O152))))</f>
        <v>0</v>
      </c>
      <c r="AJ152" s="0" t="n">
        <f aca="false">IF(MAX(P152:S152)=MIN(P152:S152),0,IF($D$17="custo",(MAX(P152:S152)-P152)/(MAX(P152:S152)-MIN(P152:S152)),(P152-MIN(P152:S152))/(MAX(P152:S152)-MIN(P152:S152))))</f>
        <v>0.172873934145215</v>
      </c>
      <c r="AK152" s="0" t="n">
        <f aca="false">IF(MAX(P152:S152)=MIN(P152:S152),0,IF($D$17="custo",(MAX(P152:S152)-Q152)/(MAX(P152:S152)-MIN(P152:S152)),(Q152-MIN(P152:S152))/(MAX(P152:S152)-MIN(P152:S152))))</f>
        <v>0</v>
      </c>
      <c r="AL152" s="0" t="n">
        <f aca="false">IF(MAX(P152:S152)=MIN(P152:S152),0,IF($D$17="custo",(MAX(P152:S152)-R152)/(MAX(P152:S152)-MIN(P152:S152)),(R152-MIN(P152:S152))/(MAX(P152:S152)-MIN(P152:S152))))</f>
        <v>0.761866323986856</v>
      </c>
      <c r="AM152" s="0" t="n">
        <f aca="false">IF(MAX(P152:S152)=MIN(P152:S152),0,IF($D$17="custo",(MAX(P152:S152)-S152)/(MAX(P152:S152)-MIN(P152:S152)),(S152-MIN(P152:S152))/(MAX(P152:S152)-MIN(P152:S152))))</f>
        <v>1</v>
      </c>
      <c r="AN152" s="0" t="n">
        <f aca="false">IF(MAX(T152:W152)=MIN(T152:W152),0,IF($E$17="custo",(MAX(T152:W152)-T152)/(MAX(T152:W152)-MIN(T152:W152)),(T152-MIN(T152:W152))/(MAX(T152:W152)-MIN(T152:W152))))</f>
        <v>0</v>
      </c>
      <c r="AO152" s="0" t="n">
        <f aca="false">IF(MAX(T152:W152)=MIN(T152:W152),0,IF($E$17="custo",(MAX(T152:W152)-U152)/(MAX(T152:W152)-MIN(T152:W152)),(U152-MIN(T152:W152))/(MAX(T152:W152)-MIN(T152:W152))))</f>
        <v>0.636363636363636</v>
      </c>
      <c r="AP152" s="0" t="n">
        <f aca="false">IF(MAX(T152:W152)=MIN(T152:W152),0,IF($E$17="custo",(MAX(T152:W152)-V152)/(MAX(T152:W152)-MIN(T152:W152)),(V152-MIN(T152:W152))/(MAX(T152:W152)-MIN(T152:W152))))</f>
        <v>0.727272727272727</v>
      </c>
      <c r="AQ152" s="0" t="n">
        <f aca="false">IF(MAX(T152:W152)=MIN(T152:W152),0,IF($E$17="custo",(MAX(T152:W152)-W152)/(MAX(T152:W152)-MIN(T152:W152)),(W152-MIN(T152:W152))/(MAX(T152:W152)-MIN(T152:W152))))</f>
        <v>1</v>
      </c>
      <c r="AR152" s="0" t="n">
        <f aca="false">IF(MAX(X152:AA152)=MIN(X152:AA152),0,IF($F$17="custo",(MAX(X152:AA152)-X152)/(MAX(X152:AA152)-MIN(X152:AA152)),(X152-MIN(X152:AA152))/(MAX(X152:AA152)-MIN(X152:AA152))))</f>
        <v>0</v>
      </c>
      <c r="AS152" s="0" t="n">
        <f aca="false">IF(MAX(X152:AA152)=MIN(X152:AA152),0,IF($F$17="custo",(MAX(X152:AA152)-Y152)/(MAX(X152:AA152)-MIN(X152:AA152)),(Y152-MIN(X152:AA152))/(MAX(X152:AA152)-MIN(X152:AA152))))</f>
        <v>0.5625</v>
      </c>
      <c r="AT152" s="0" t="n">
        <f aca="false">IF(MAX(X152:AA152)=MIN(X152:AA152),0,IF($F$17="custo",(MAX(X152:AA152)-Z152)/(MAX(X152:AA152)-MIN(X152:AA152)),(Z152-MIN(X152:AA152))/(MAX(X152:AA152)-MIN(X152:AA152))))</f>
        <v>0.28125</v>
      </c>
      <c r="AU152" s="0" t="n">
        <f aca="false">IF(MAX(X152:AA152)=MIN(X152:AA152),0,IF($F$17="custo",(MAX(X152:AA152)-AA152)/(MAX(X152:AA152)-MIN(X152:AA152)),(AA152-MIN(X152:AA152))/(MAX(X152:AA152)-MIN(X152:AA152))))</f>
        <v>1</v>
      </c>
      <c r="AV152" s="0" t="n">
        <f aca="false">STDEVP(AB152:AE152)</f>
        <v>0.399798653754889</v>
      </c>
      <c r="AW152" s="0" t="n">
        <f aca="false">STDEVP(AF152:AI152)</f>
        <v>0.380459869600887</v>
      </c>
      <c r="AX152" s="0" t="n">
        <f aca="false">STDEVP(AJ152:AM152)</f>
        <v>0.410646053835554</v>
      </c>
      <c r="AY152" s="0" t="n">
        <f aca="false">STDEVP(AN152:AQ152)</f>
        <v>0.366466261286298</v>
      </c>
      <c r="AZ152" s="0" t="n">
        <f aca="false">STDEVP(AR152:AU152)</f>
        <v>0.36934208292415</v>
      </c>
      <c r="BA152" s="0" t="n">
        <f aca="false">AV152*((1-IFERROR(CORREL(AB152:AE152,AF152:AI152),0))+(1-IFERROR(CORREL(AB152:AE152,AJ152:AM152),0))+(1-IFERROR(CORREL(AB152:AE152,AN152:AQ152),0))+(1-IFERROR(CORREL(AB152:AE152,AR152:AU152),0)))</f>
        <v>1.02592979353655</v>
      </c>
      <c r="BB152" s="0" t="n">
        <f aca="false">AW152*((1-IFERROR(CORREL(AF152:AI152,AB152:AE152),0))+(1-IFERROR(CORREL(AF152:AI152,AJ152:AM152),0))+(1-IFERROR(CORREL(AF152:AI152,AN152:AQ152),0))+(1-IFERROR(CORREL(AF152:AI152,AR152:AU152),0)))</f>
        <v>2.35813126984642</v>
      </c>
      <c r="BC152" s="0" t="n">
        <f aca="false">AX152*((1-IFERROR(CORREL(AJ152:AM152,AB152:AE152),0))+(1-IFERROR(CORREL(AJ152:AM152,AF152:AI152),0))+(1-IFERROR(CORREL(AJ152:AM152,AN152:AQ152),0))+(1-IFERROR(CORREL(AJ152:AM152,AR152:AU152),0)))</f>
        <v>1.01073083417899</v>
      </c>
      <c r="BD152" s="0" t="n">
        <f aca="false">AY152*((1-IFERROR(CORREL(AN152:AQ152,AB152:AE152),0))+(1-IFERROR(CORREL(AN152:AQ152,AF152:AI152),0))+(1-IFERROR(CORREL(AN152:AQ152,AJ152:AM152),0))+(1-IFERROR(CORREL(AN152:AQ152,AR152:AU152),0)))</f>
        <v>0.769793274330468</v>
      </c>
      <c r="BE152" s="0" t="n">
        <f aca="false">AZ152*((1-IFERROR(CORREL(AR152:AU152,AB152:AE152),0))+(1-IFERROR(CORREL(AR152:AU152,AF152:AI152),0))+(1-IFERROR(CORREL(AR152:AU152,AJ152:AM152),0))+(1-IFERROR(CORREL(AR152:AU152,AN152:AQ152),0)))</f>
        <v>0.973525695891139</v>
      </c>
      <c r="BF152" s="0" t="n">
        <f aca="false">IF(SUM(BA152:BE152)&gt;0,BA152/SUM(BA152:BE152),1/5)</f>
        <v>0.167140968228716</v>
      </c>
      <c r="BG152" s="0" t="n">
        <f aca="false">IF(SUM(BA152:BE152)&gt;0,BB152/SUM(BA152:BE152),1/5)</f>
        <v>0.384178670056822</v>
      </c>
      <c r="BH152" s="0" t="n">
        <f aca="false">IF(SUM(BA152:BE152)&gt;0,BC152/SUM(BA152:BE152),1/5)</f>
        <v>0.164664805825503</v>
      </c>
      <c r="BI152" s="0" t="n">
        <f aca="false">IF(SUM(BA152:BE152)&gt;0,BD152/SUM(BA152:BE152),1/5)</f>
        <v>0.125412083768444</v>
      </c>
      <c r="BJ152" s="0" t="n">
        <f aca="false">IF(SUM(BA152:BE152)&gt;0,BE152/SUM(BA152:BE152),1/5)</f>
        <v>0.158603472120515</v>
      </c>
      <c r="BK152" s="0" t="n">
        <f aca="false">BF152*AB152+BG152*AF152+BH152*AJ152+BI152*AN152+BJ152*AR152</f>
        <v>0.278346165850548</v>
      </c>
      <c r="BL152" s="0" t="n">
        <f aca="false">BF152*AC152+BG152*AG152+BH152*AK152+BI152*AO152+BJ152*AS152</f>
        <v>0.55320081279544</v>
      </c>
      <c r="BM152" s="0" t="n">
        <f aca="false">BF152*AD152+BG152*AH152+BH152*AL152+BI152*AP152+BJ152*AT152</f>
        <v>0.710821113708189</v>
      </c>
      <c r="BN152" s="0" t="n">
        <f aca="false">BF152*AE152+BG152*AI152+BH152*AM152+BI152*AQ152+BJ152*AU152</f>
        <v>0.615821329943178</v>
      </c>
      <c r="BO152" s="0" t="n">
        <f aca="false">RANK(BK152,$BK152:$BN152)</f>
        <v>4</v>
      </c>
      <c r="BP152" s="0" t="n">
        <f aca="false">RANK(BL152,$BK152:$BN152)</f>
        <v>3</v>
      </c>
      <c r="BQ152" s="0" t="n">
        <f aca="false">RANK(BM152,$BK152:$BN152)</f>
        <v>1</v>
      </c>
      <c r="BR152" s="0" t="n">
        <f aca="false">RANK(BN152,$BK152:$BN152)</f>
        <v>2</v>
      </c>
    </row>
    <row r="153" customFormat="false" ht="15" hidden="false" customHeight="false" outlineLevel="0" collapsed="false">
      <c r="A153" s="0" t="n">
        <v>130</v>
      </c>
      <c r="B153" s="0" t="n">
        <f aca="false">RANDBETWEEN(1,$B$5)</f>
        <v>1</v>
      </c>
      <c r="C153" s="0" t="n">
        <f aca="false">RANDBETWEEN(1,$B$5)</f>
        <v>2</v>
      </c>
      <c r="D153" s="0" t="n">
        <f aca="false">RANDBETWEEN(1,$B$5)</f>
        <v>6</v>
      </c>
      <c r="E153" s="0" t="n">
        <f aca="false">RANDBETWEEN(1,$B$5)</f>
        <v>1</v>
      </c>
      <c r="F153" s="0" t="n">
        <f aca="false">RANDBETWEEN(1,$B$5)</f>
        <v>3</v>
      </c>
      <c r="G153" s="0" t="n">
        <f aca="false">RANDBETWEEN(1,$B$5)</f>
        <v>6</v>
      </c>
      <c r="H153" s="0" t="n">
        <f aca="true">NORMINV(RAND(),$B$8,$B$13)</f>
        <v>40.6371519476145</v>
      </c>
      <c r="I153" s="0" t="n">
        <f aca="true">NORMINV(RAND(),$C$8,$C$13)</f>
        <v>68.4732028854252</v>
      </c>
      <c r="J153" s="0" t="n">
        <f aca="true">NORMINV(RAND(),$D$8,$D$13)</f>
        <v>14.8471747314962</v>
      </c>
      <c r="K153" s="0" t="n">
        <f aca="true">NORMINV(RAND(),$E$8,$E$13)</f>
        <v>3.09111358425957</v>
      </c>
      <c r="L153" s="0" t="n">
        <f aca="true">NORMINV(RAND(),$B$9,$B$14)</f>
        <v>54.5940266779309</v>
      </c>
      <c r="M153" s="0" t="n">
        <f aca="true">NORMINV(RAND(),$C$9,$C$14)</f>
        <v>62.4604791746117</v>
      </c>
      <c r="N153" s="0" t="n">
        <f aca="true">NORMINV(RAND(),$D$9,$D$14)</f>
        <v>47.0431038155229</v>
      </c>
      <c r="O153" s="0" t="n">
        <f aca="true">NORMINV(RAND(),$E$9,$E$14)</f>
        <v>24.6681707604465</v>
      </c>
      <c r="P153" s="0" t="n">
        <f aca="true">NORMINV(RAND(),$B$10,$B$15)</f>
        <v>24.6026134636802</v>
      </c>
      <c r="Q153" s="0" t="n">
        <f aca="true">NORMINV(RAND(),$C$10,$C$15)</f>
        <v>27.8986976759789</v>
      </c>
      <c r="R153" s="0" t="n">
        <f aca="true">NORMINV(RAND(),$D$10,$D$15)</f>
        <v>9.611091970236</v>
      </c>
      <c r="S153" s="0" t="n">
        <f aca="true">NORMINV(RAND(),$E$10,$E$15)</f>
        <v>3.69963013107729</v>
      </c>
      <c r="T153" s="0" t="n">
        <f aca="false">MEDIAN(INDEX(Avaliadores!$B$17:$B$22,$B153),INDEX(Avaliadores!$B$17:$B$22,$C153),INDEX(Avaliadores!$B$17:$B$22,$D153),INDEX(Avaliadores!$B$17:$B$22,$E153),INDEX(Avaliadores!$B$17:$B$22,$F153),INDEX(Avaliadores!$B$17:$B$22,$G153))</f>
        <v>2.04166666666667</v>
      </c>
      <c r="U153" s="0" t="n">
        <f aca="false">MEDIAN(INDEX(Avaliadores!$C$17:$C$22,$B153),INDEX(Avaliadores!$C$17:$C$22,$C153),INDEX(Avaliadores!$C$17:$C$22,$D153),INDEX(Avaliadores!$C$17:$C$22,$E153),INDEX(Avaliadores!$C$17:$C$22,$F153),INDEX(Avaliadores!$C$17:$C$22,$G153))</f>
        <v>4.91666666666667</v>
      </c>
      <c r="V153" s="0" t="n">
        <f aca="false">MEDIAN(INDEX(Avaliadores!$D$17:$D$22,$B153),INDEX(Avaliadores!$D$17:$D$22,$C153),INDEX(Avaliadores!$D$17:$D$22,$D153),INDEX(Avaliadores!$D$17:$D$22,$E153),INDEX(Avaliadores!$D$17:$D$22,$F153),INDEX(Avaliadores!$D$17:$D$22,$G153))</f>
        <v>5.91666666666667</v>
      </c>
      <c r="W153" s="0" t="n">
        <f aca="false">MEDIAN(INDEX(Avaliadores!$E$17:$E$22,$B153),INDEX(Avaliadores!$E$17:$E$22,$C153),INDEX(Avaliadores!$E$17:$E$22,$D153),INDEX(Avaliadores!$E$17:$E$22,$E153),INDEX(Avaliadores!$E$17:$E$22,$F153),INDEX(Avaliadores!$E$17:$E$22,$G153))</f>
        <v>6.04166666666667</v>
      </c>
      <c r="X153" s="0" t="n">
        <f aca="false">MEDIAN(INDEX(Avaliadores!$F$17:$F$22,$B153),INDEX(Avaliadores!$F$17:$F$22,$C153),INDEX(Avaliadores!$F$17:$F$22,$D153),INDEX(Avaliadores!$F$17:$F$22,$E153),INDEX(Avaliadores!$F$17:$F$22,$F153),INDEX(Avaliadores!$F$17:$F$22,$G153))</f>
        <v>2.41666666666667</v>
      </c>
      <c r="Y153" s="0" t="n">
        <f aca="false">MEDIAN(INDEX(Avaliadores!$G$17:$G$22,$B153),INDEX(Avaliadores!$G$17:$G$22,$C153),INDEX(Avaliadores!$G$17:$G$22,$D153),INDEX(Avaliadores!$G$17:$G$22,$E153),INDEX(Avaliadores!$G$17:$G$22,$F153),INDEX(Avaliadores!$G$17:$G$22,$G153))</f>
        <v>5.04166666666667</v>
      </c>
      <c r="Z153" s="0" t="n">
        <f aca="false">MEDIAN(INDEX(Avaliadores!$H$17:$H$22,$B153),INDEX(Avaliadores!$H$17:$H$22,$C153),INDEX(Avaliadores!$H$17:$H$22,$D153),INDEX(Avaliadores!$H$17:$H$22,$E153),INDEX(Avaliadores!$H$17:$H$22,$F153),INDEX(Avaliadores!$H$17:$H$22,$G153))</f>
        <v>4.04166666666667</v>
      </c>
      <c r="AA153" s="0" t="n">
        <f aca="false">MEDIAN(INDEX(Avaliadores!$I$17:$I$22,$B153),INDEX(Avaliadores!$I$17:$I$22,$C153),INDEX(Avaliadores!$I$17:$I$22,$D153),INDEX(Avaliadores!$I$17:$I$22,$E153),INDEX(Avaliadores!$I$17:$I$22,$F153),INDEX(Avaliadores!$I$17:$I$22,$G153))</f>
        <v>7.04166666666667</v>
      </c>
      <c r="AB153" s="0" t="n">
        <f aca="false">IF(MAX(H153:K153)=MIN(H153:K153),0,IF($B$17="custo",(MAX(H153:K153)-H153)/(MAX(H153:K153)-MIN(H153:K153)),(H153-MIN(H153:K153))/(MAX(H153:K153)-MIN(H153:K153))))</f>
        <v>0.425744286169735</v>
      </c>
      <c r="AC153" s="0" t="n">
        <f aca="false">IF(MAX(H153:K153)=MIN(H153:K153),0,IF($B$17="custo",(MAX(H153:K153)-I153)/(MAX(H153:K153)-MIN(H153:K153)),(I153-MIN(H153:K153))/(MAX(H153:K153)-MIN(H153:K153))))</f>
        <v>0</v>
      </c>
      <c r="AD153" s="0" t="n">
        <f aca="false">IF(MAX(H153:K153)=MIN(H153:K153),0,IF($B$17="custo",(MAX(H153:K153)-J153)/(MAX(H153:K153)-MIN(H153:K153)),(J153-MIN(H153:K153))/(MAX(H153:K153)-MIN(H153:K153))))</f>
        <v>0.82019447110224</v>
      </c>
      <c r="AE153" s="0" t="n">
        <f aca="false">IF(MAX(H153:K153)=MIN(H153:K153),0,IF($B$17="custo",(MAX(H153:K153)-K153)/(MAX(H153:K153)-MIN(H153:K153)),(K153-MIN(H153:K153))/(MAX(H153:K153)-MIN(H153:K153))))</f>
        <v>1</v>
      </c>
      <c r="AF153" s="0" t="n">
        <f aca="false">IF(MAX(L153:O153)=MIN(L153:O153),0,IF($C$17="custo",(MAX(L153:O153)-L153)/(MAX(L153:O153)-MIN(L153:O153)),(L153-MIN(L153:O153))/(MAX(L153:O153)-MIN(L153:O153))))</f>
        <v>0.79185043658957</v>
      </c>
      <c r="AG153" s="0" t="n">
        <f aca="false">IF(MAX(L153:O153)=MIN(L153:O153),0,IF($C$17="custo",(MAX(L153:O153)-M153)/(MAX(L153:O153)-MIN(L153:O153)),(M153-MIN(L153:O153))/(MAX(L153:O153)-MIN(L153:O153))))</f>
        <v>1</v>
      </c>
      <c r="AH153" s="0" t="n">
        <f aca="false">IF(MAX(L153:O153)=MIN(L153:O153),0,IF($C$17="custo",(MAX(L153:O153)-N153)/(MAX(L153:O153)-MIN(L153:O153)),(N153-MIN(L153:O153))/(MAX(L153:O153)-MIN(L153:O153))))</f>
        <v>0.592049916873824</v>
      </c>
      <c r="AI153" s="0" t="n">
        <f aca="false">IF(MAX(L153:O153)=MIN(L153:O153),0,IF($C$17="custo",(MAX(L153:O153)-O153)/(MAX(L153:O153)-MIN(L153:O153)),(O153-MIN(L153:O153))/(MAX(L153:O153)-MIN(L153:O153))))</f>
        <v>0</v>
      </c>
      <c r="AJ153" s="0" t="n">
        <f aca="false">IF(MAX(P153:S153)=MIN(P153:S153),0,IF($D$17="custo",(MAX(P153:S153)-P153)/(MAX(P153:S153)-MIN(P153:S153)),(P153-MIN(P153:S153))/(MAX(P153:S153)-MIN(P153:S153))))</f>
        <v>0.136207075176872</v>
      </c>
      <c r="AK153" s="0" t="n">
        <f aca="false">IF(MAX(P153:S153)=MIN(P153:S153),0,IF($D$17="custo",(MAX(P153:S153)-Q153)/(MAX(P153:S153)-MIN(P153:S153)),(Q153-MIN(P153:S153))/(MAX(P153:S153)-MIN(P153:S153))))</f>
        <v>0</v>
      </c>
      <c r="AL153" s="0" t="n">
        <f aca="false">IF(MAX(P153:S153)=MIN(P153:S153),0,IF($D$17="custo",(MAX(P153:S153)-R153)/(MAX(P153:S153)-MIN(P153:S153)),(R153-MIN(P153:S153))/(MAX(P153:S153)-MIN(P153:S153))))</f>
        <v>0.755715304807099</v>
      </c>
      <c r="AM153" s="0" t="n">
        <f aca="false">IF(MAX(P153:S153)=MIN(P153:S153),0,IF($D$17="custo",(MAX(P153:S153)-S153)/(MAX(P153:S153)-MIN(P153:S153)),(S153-MIN(P153:S153))/(MAX(P153:S153)-MIN(P153:S153))))</f>
        <v>1</v>
      </c>
      <c r="AN153" s="0" t="n">
        <f aca="false">IF(MAX(T153:W153)=MIN(T153:W153),0,IF($E$17="custo",(MAX(T153:W153)-T153)/(MAX(T153:W153)-MIN(T153:W153)),(T153-MIN(T153:W153))/(MAX(T153:W153)-MIN(T153:W153))))</f>
        <v>0</v>
      </c>
      <c r="AO153" s="0" t="n">
        <f aca="false">IF(MAX(T153:W153)=MIN(T153:W153),0,IF($E$17="custo",(MAX(T153:W153)-U153)/(MAX(T153:W153)-MIN(T153:W153)),(U153-MIN(T153:W153))/(MAX(T153:W153)-MIN(T153:W153))))</f>
        <v>0.71875</v>
      </c>
      <c r="AP153" s="0" t="n">
        <f aca="false">IF(MAX(T153:W153)=MIN(T153:W153),0,IF($E$17="custo",(MAX(T153:W153)-V153)/(MAX(T153:W153)-MIN(T153:W153)),(V153-MIN(T153:W153))/(MAX(T153:W153)-MIN(T153:W153))))</f>
        <v>0.96875</v>
      </c>
      <c r="AQ153" s="0" t="n">
        <f aca="false">IF(MAX(T153:W153)=MIN(T153:W153),0,IF($E$17="custo",(MAX(T153:W153)-W153)/(MAX(T153:W153)-MIN(T153:W153)),(W153-MIN(T153:W153))/(MAX(T153:W153)-MIN(T153:W153))))</f>
        <v>1</v>
      </c>
      <c r="AR153" s="0" t="n">
        <f aca="false">IF(MAX(X153:AA153)=MIN(X153:AA153),0,IF($F$17="custo",(MAX(X153:AA153)-X153)/(MAX(X153:AA153)-MIN(X153:AA153)),(X153-MIN(X153:AA153))/(MAX(X153:AA153)-MIN(X153:AA153))))</f>
        <v>0</v>
      </c>
      <c r="AS153" s="0" t="n">
        <f aca="false">IF(MAX(X153:AA153)=MIN(X153:AA153),0,IF($F$17="custo",(MAX(X153:AA153)-Y153)/(MAX(X153:AA153)-MIN(X153:AA153)),(Y153-MIN(X153:AA153))/(MAX(X153:AA153)-MIN(X153:AA153))))</f>
        <v>0.567567567567568</v>
      </c>
      <c r="AT153" s="0" t="n">
        <f aca="false">IF(MAX(X153:AA153)=MIN(X153:AA153),0,IF($F$17="custo",(MAX(X153:AA153)-Z153)/(MAX(X153:AA153)-MIN(X153:AA153)),(Z153-MIN(X153:AA153))/(MAX(X153:AA153)-MIN(X153:AA153))))</f>
        <v>0.351351351351351</v>
      </c>
      <c r="AU153" s="0" t="n">
        <f aca="false">IF(MAX(X153:AA153)=MIN(X153:AA153),0,IF($F$17="custo",(MAX(X153:AA153)-AA153)/(MAX(X153:AA153)-MIN(X153:AA153)),(AA153-MIN(X153:AA153))/(MAX(X153:AA153)-MIN(X153:AA153))))</f>
        <v>1</v>
      </c>
      <c r="AV153" s="0" t="n">
        <f aca="false">STDEVP(AB153:AE153)</f>
        <v>0.385005500700563</v>
      </c>
      <c r="AW153" s="0" t="n">
        <f aca="false">STDEVP(AF153:AI153)</f>
        <v>0.373096835347967</v>
      </c>
      <c r="AX153" s="0" t="n">
        <f aca="false">STDEVP(AJ153:AM153)</f>
        <v>0.416777943357392</v>
      </c>
      <c r="AY153" s="0" t="n">
        <f aca="false">STDEVP(AN153:AQ153)</f>
        <v>0.402931154944613</v>
      </c>
      <c r="AZ153" s="0" t="n">
        <f aca="false">STDEVP(AR153:AU153)</f>
        <v>0.36229071941769</v>
      </c>
      <c r="BA153" s="0" t="n">
        <f aca="false">AV153*((1-IFERROR(CORREL(AB153:AE153,AF153:AI153),0))+(1-IFERROR(CORREL(AB153:AE153,AJ153:AM153),0))+(1-IFERROR(CORREL(AB153:AE153,AN153:AQ153),0))+(1-IFERROR(CORREL(AB153:AE153,AR153:AU153),0)))</f>
        <v>1.19381813136037</v>
      </c>
      <c r="BB153" s="0" t="n">
        <f aca="false">AW153*((1-IFERROR(CORREL(AF153:AI153,AB153:AE153),0))+(1-IFERROR(CORREL(AF153:AI153,AJ153:AM153),0))+(1-IFERROR(CORREL(AF153:AI153,AN153:AQ153),0))+(1-IFERROR(CORREL(AF153:AI153,AR153:AU153),0)))</f>
        <v>2.61651211595703</v>
      </c>
      <c r="BC153" s="0" t="n">
        <f aca="false">AX153*((1-IFERROR(CORREL(AJ153:AM153,AB153:AE153),0))+(1-IFERROR(CORREL(AJ153:AM153,AF153:AI153),0))+(1-IFERROR(CORREL(AJ153:AM153,AN153:AQ153),0))+(1-IFERROR(CORREL(AJ153:AM153,AR153:AU153),0)))</f>
        <v>1.11788799458574</v>
      </c>
      <c r="BD153" s="0" t="n">
        <f aca="false">AY153*((1-IFERROR(CORREL(AN153:AQ153,AB153:AE153),0))+(1-IFERROR(CORREL(AN153:AQ153,AF153:AI153),0))+(1-IFERROR(CORREL(AN153:AQ153,AJ153:AM153),0))+(1-IFERROR(CORREL(AN153:AQ153,AR153:AU153),0)))</f>
        <v>1.04033394782721</v>
      </c>
      <c r="BE153" s="0" t="n">
        <f aca="false">AZ153*((1-IFERROR(CORREL(AR153:AU153,AB153:AE153),0))+(1-IFERROR(CORREL(AR153:AU153,AF153:AI153),0))+(1-IFERROR(CORREL(AR153:AU153,AJ153:AM153),0))+(1-IFERROR(CORREL(AR153:AU153,AN153:AQ153),0)))</f>
        <v>1.05943882240679</v>
      </c>
      <c r="BF153" s="0" t="n">
        <f aca="false">IF(SUM(BA153:BE153)&gt;0,BA153/SUM(BA153:BE153),1/5)</f>
        <v>0.169866200639512</v>
      </c>
      <c r="BG153" s="0" t="n">
        <f aca="false">IF(SUM(BA153:BE153)&gt;0,BB153/SUM(BA153:BE153),1/5)</f>
        <v>0.372298728248</v>
      </c>
      <c r="BH153" s="0" t="n">
        <f aca="false">IF(SUM(BA153:BE153)&gt;0,BC153/SUM(BA153:BE153),1/5)</f>
        <v>0.159062240212769</v>
      </c>
      <c r="BI153" s="0" t="n">
        <f aca="false">IF(SUM(BA153:BE153)&gt;0,BD153/SUM(BA153:BE153),1/5)</f>
        <v>0.148027216601527</v>
      </c>
      <c r="BJ153" s="0" t="n">
        <f aca="false">IF(SUM(BA153:BE153)&gt;0,BE153/SUM(BA153:BE153),1/5)</f>
        <v>0.150745614298193</v>
      </c>
      <c r="BK153" s="0" t="n">
        <f aca="false">BF153*AB153+BG153*AF153+BH153*AJ153+BI153*AN153+BJ153*AR153</f>
        <v>0.388789877351016</v>
      </c>
      <c r="BL153" s="0" t="n">
        <f aca="false">BF153*AC153+BG153*AG153+BH153*AK153+BI153*AO153+BJ153*AS153</f>
        <v>0.564251611809051</v>
      </c>
      <c r="BM153" s="0" t="n">
        <f aca="false">BF153*AD153+BG153*AH153+BH153*AL153+BI153*AP153+BJ153*AT153</f>
        <v>0.676314560425511</v>
      </c>
      <c r="BN153" s="0" t="n">
        <f aca="false">BF153*AE153+BG153*AI153+BH153*AM153+BI153*AQ153+BJ153*AU153</f>
        <v>0.627701271752001</v>
      </c>
      <c r="BO153" s="0" t="n">
        <f aca="false">RANK(BK153,$BK153:$BN153)</f>
        <v>4</v>
      </c>
      <c r="BP153" s="0" t="n">
        <f aca="false">RANK(BL153,$BK153:$BN153)</f>
        <v>3</v>
      </c>
      <c r="BQ153" s="0" t="n">
        <f aca="false">RANK(BM153,$BK153:$BN153)</f>
        <v>1</v>
      </c>
      <c r="BR153" s="0" t="n">
        <f aca="false">RANK(BN153,$BK153:$BN153)</f>
        <v>2</v>
      </c>
    </row>
    <row r="154" customFormat="false" ht="15" hidden="false" customHeight="false" outlineLevel="0" collapsed="false">
      <c r="A154" s="0" t="n">
        <v>131</v>
      </c>
      <c r="B154" s="0" t="n">
        <f aca="false">RANDBETWEEN(1,$B$5)</f>
        <v>1</v>
      </c>
      <c r="C154" s="0" t="n">
        <f aca="false">RANDBETWEEN(1,$B$5)</f>
        <v>3</v>
      </c>
      <c r="D154" s="0" t="n">
        <f aca="false">RANDBETWEEN(1,$B$5)</f>
        <v>6</v>
      </c>
      <c r="E154" s="0" t="n">
        <f aca="false">RANDBETWEEN(1,$B$5)</f>
        <v>6</v>
      </c>
      <c r="F154" s="0" t="n">
        <f aca="false">RANDBETWEEN(1,$B$5)</f>
        <v>1</v>
      </c>
      <c r="G154" s="0" t="n">
        <f aca="false">RANDBETWEEN(1,$B$5)</f>
        <v>4</v>
      </c>
      <c r="H154" s="0" t="n">
        <f aca="true">NORMINV(RAND(),$B$8,$B$13)</f>
        <v>46.2073848993038</v>
      </c>
      <c r="I154" s="0" t="n">
        <f aca="true">NORMINV(RAND(),$C$8,$C$13)</f>
        <v>64.5601377401798</v>
      </c>
      <c r="J154" s="0" t="n">
        <f aca="true">NORMINV(RAND(),$D$8,$D$13)</f>
        <v>13.40199792942</v>
      </c>
      <c r="K154" s="0" t="n">
        <f aca="true">NORMINV(RAND(),$E$8,$E$13)</f>
        <v>2.65450281575782</v>
      </c>
      <c r="L154" s="0" t="n">
        <f aca="true">NORMINV(RAND(),$B$9,$B$14)</f>
        <v>39.2784935057689</v>
      </c>
      <c r="M154" s="0" t="n">
        <f aca="true">NORMINV(RAND(),$C$9,$C$14)</f>
        <v>46.4049692247614</v>
      </c>
      <c r="N154" s="0" t="n">
        <f aca="true">NORMINV(RAND(),$D$9,$D$14)</f>
        <v>54.2994482392594</v>
      </c>
      <c r="O154" s="0" t="n">
        <f aca="true">NORMINV(RAND(),$E$9,$E$14)</f>
        <v>26.8354390445296</v>
      </c>
      <c r="P154" s="0" t="n">
        <f aca="true">NORMINV(RAND(),$B$10,$B$15)</f>
        <v>24.1328008055931</v>
      </c>
      <c r="Q154" s="0" t="n">
        <f aca="true">NORMINV(RAND(),$C$10,$C$15)</f>
        <v>30.1002662463875</v>
      </c>
      <c r="R154" s="0" t="n">
        <f aca="true">NORMINV(RAND(),$D$10,$D$15)</f>
        <v>10.1545407313476</v>
      </c>
      <c r="S154" s="0" t="n">
        <f aca="true">NORMINV(RAND(),$E$10,$E$15)</f>
        <v>4.35013103881995</v>
      </c>
      <c r="T154" s="0" t="n">
        <f aca="false">MEDIAN(INDEX(Avaliadores!$B$17:$B$22,$B154),INDEX(Avaliadores!$B$17:$B$22,$C154),INDEX(Avaliadores!$B$17:$B$22,$D154),INDEX(Avaliadores!$B$17:$B$22,$E154),INDEX(Avaliadores!$B$17:$B$22,$F154),INDEX(Avaliadores!$B$17:$B$22,$G154))</f>
        <v>2.04166666666667</v>
      </c>
      <c r="U154" s="0" t="n">
        <f aca="false">MEDIAN(INDEX(Avaliadores!$C$17:$C$22,$B154),INDEX(Avaliadores!$C$17:$C$22,$C154),INDEX(Avaliadores!$C$17:$C$22,$D154),INDEX(Avaliadores!$C$17:$C$22,$E154),INDEX(Avaliadores!$C$17:$C$22,$F154),INDEX(Avaliadores!$C$17:$C$22,$G154))</f>
        <v>5.16666666666667</v>
      </c>
      <c r="V154" s="0" t="n">
        <f aca="false">MEDIAN(INDEX(Avaliadores!$D$17:$D$22,$B154),INDEX(Avaliadores!$D$17:$D$22,$C154),INDEX(Avaliadores!$D$17:$D$22,$D154),INDEX(Avaliadores!$D$17:$D$22,$E154),INDEX(Avaliadores!$D$17:$D$22,$F154),INDEX(Avaliadores!$D$17:$D$22,$G154))</f>
        <v>5.66666666666667</v>
      </c>
      <c r="W154" s="0" t="n">
        <f aca="false">MEDIAN(INDEX(Avaliadores!$E$17:$E$22,$B154),INDEX(Avaliadores!$E$17:$E$22,$C154),INDEX(Avaliadores!$E$17:$E$22,$D154),INDEX(Avaliadores!$E$17:$E$22,$E154),INDEX(Avaliadores!$E$17:$E$22,$F154),INDEX(Avaliadores!$E$17:$E$22,$G154))</f>
        <v>6.29166666666667</v>
      </c>
      <c r="X154" s="0" t="n">
        <f aca="false">MEDIAN(INDEX(Avaliadores!$F$17:$F$22,$B154),INDEX(Avaliadores!$F$17:$F$22,$C154),INDEX(Avaliadores!$F$17:$F$22,$D154),INDEX(Avaliadores!$F$17:$F$22,$E154),INDEX(Avaliadores!$F$17:$F$22,$F154),INDEX(Avaliadores!$F$17:$F$22,$G154))</f>
        <v>2.91666666666667</v>
      </c>
      <c r="Y154" s="0" t="n">
        <f aca="false">MEDIAN(INDEX(Avaliadores!$G$17:$G$22,$B154),INDEX(Avaliadores!$G$17:$G$22,$C154),INDEX(Avaliadores!$G$17:$G$22,$D154),INDEX(Avaliadores!$G$17:$G$22,$E154),INDEX(Avaliadores!$G$17:$G$22,$F154),INDEX(Avaliadores!$G$17:$G$22,$G154))</f>
        <v>5.04166666666667</v>
      </c>
      <c r="Z154" s="0" t="n">
        <f aca="false">MEDIAN(INDEX(Avaliadores!$H$17:$H$22,$B154),INDEX(Avaliadores!$H$17:$H$22,$C154),INDEX(Avaliadores!$H$17:$H$22,$D154),INDEX(Avaliadores!$H$17:$H$22,$E154),INDEX(Avaliadores!$H$17:$H$22,$F154),INDEX(Avaliadores!$H$17:$H$22,$G154))</f>
        <v>4.04166666666667</v>
      </c>
      <c r="AA154" s="0" t="n">
        <f aca="false">MEDIAN(INDEX(Avaliadores!$I$17:$I$22,$B154),INDEX(Avaliadores!$I$17:$I$22,$C154),INDEX(Avaliadores!$I$17:$I$22,$D154),INDEX(Avaliadores!$I$17:$I$22,$E154),INDEX(Avaliadores!$I$17:$I$22,$F154),INDEX(Avaliadores!$I$17:$I$22,$G154))</f>
        <v>7.04166666666667</v>
      </c>
      <c r="AB154" s="0" t="n">
        <f aca="false">IF(MAX(H154:K154)=MIN(H154:K154),0,IF($B$17="custo",(MAX(H154:K154)-H154)/(MAX(H154:K154)-MIN(H154:K154)),(H154-MIN(H154:K154))/(MAX(H154:K154)-MIN(H154:K154))))</f>
        <v>0.29646336497933</v>
      </c>
      <c r="AC154" s="0" t="n">
        <f aca="false">IF(MAX(H154:K154)=MIN(H154:K154),0,IF($B$17="custo",(MAX(H154:K154)-I154)/(MAX(H154:K154)-MIN(H154:K154)),(I154-MIN(H154:K154))/(MAX(H154:K154)-MIN(H154:K154))))</f>
        <v>0</v>
      </c>
      <c r="AD154" s="0" t="n">
        <f aca="false">IF(MAX(H154:K154)=MIN(H154:K154),0,IF($B$17="custo",(MAX(H154:K154)-J154)/(MAX(H154:K154)-MIN(H154:K154)),(J154-MIN(H154:K154))/(MAX(H154:K154)-MIN(H154:K154))))</f>
        <v>0.826389065764638</v>
      </c>
      <c r="AE154" s="0" t="n">
        <f aca="false">IF(MAX(H154:K154)=MIN(H154:K154),0,IF($B$17="custo",(MAX(H154:K154)-K154)/(MAX(H154:K154)-MIN(H154:K154)),(K154-MIN(H154:K154))/(MAX(H154:K154)-MIN(H154:K154))))</f>
        <v>1</v>
      </c>
      <c r="AF154" s="0" t="n">
        <f aca="false">IF(MAX(L154:O154)=MIN(L154:O154),0,IF($C$17="custo",(MAX(L154:O154)-L154)/(MAX(L154:O154)-MIN(L154:O154)),(L154-MIN(L154:O154))/(MAX(L154:O154)-MIN(L154:O154))))</f>
        <v>0.45306766295531</v>
      </c>
      <c r="AG154" s="0" t="n">
        <f aca="false">IF(MAX(L154:O154)=MIN(L154:O154),0,IF($C$17="custo",(MAX(L154:O154)-M154)/(MAX(L154:O154)-MIN(L154:O154)),(M154-MIN(L154:O154))/(MAX(L154:O154)-MIN(L154:O154))))</f>
        <v>0.712551836167718</v>
      </c>
      <c r="AH154" s="0" t="n">
        <f aca="false">IF(MAX(L154:O154)=MIN(L154:O154),0,IF($C$17="custo",(MAX(L154:O154)-N154)/(MAX(L154:O154)-MIN(L154:O154)),(N154-MIN(L154:O154))/(MAX(L154:O154)-MIN(L154:O154))))</f>
        <v>1</v>
      </c>
      <c r="AI154" s="0" t="n">
        <f aca="false">IF(MAX(L154:O154)=MIN(L154:O154),0,IF($C$17="custo",(MAX(L154:O154)-O154)/(MAX(L154:O154)-MIN(L154:O154)),(O154-MIN(L154:O154))/(MAX(L154:O154)-MIN(L154:O154))))</f>
        <v>0</v>
      </c>
      <c r="AJ154" s="0" t="n">
        <f aca="false">IF(MAX(P154:S154)=MIN(P154:S154),0,IF($D$17="custo",(MAX(P154:S154)-P154)/(MAX(P154:S154)-MIN(P154:S154)),(P154-MIN(P154:S154))/(MAX(P154:S154)-MIN(P154:S154))))</f>
        <v>0.231745013868533</v>
      </c>
      <c r="AK154" s="0" t="n">
        <f aca="false">IF(MAX(P154:S154)=MIN(P154:S154),0,IF($D$17="custo",(MAX(P154:S154)-Q154)/(MAX(P154:S154)-MIN(P154:S154)),(Q154-MIN(P154:S154))/(MAX(P154:S154)-MIN(P154:S154))))</f>
        <v>0</v>
      </c>
      <c r="AL154" s="0" t="n">
        <f aca="false">IF(MAX(P154:S154)=MIN(P154:S154),0,IF($D$17="custo",(MAX(P154:S154)-R154)/(MAX(P154:S154)-MIN(P154:S154)),(R154-MIN(P154:S154))/(MAX(P154:S154)-MIN(P154:S154))))</f>
        <v>0.77458721495094</v>
      </c>
      <c r="AM154" s="0" t="n">
        <f aca="false">IF(MAX(P154:S154)=MIN(P154:S154),0,IF($D$17="custo",(MAX(P154:S154)-S154)/(MAX(P154:S154)-MIN(P154:S154)),(S154-MIN(P154:S154))/(MAX(P154:S154)-MIN(P154:S154))))</f>
        <v>1</v>
      </c>
      <c r="AN154" s="0" t="n">
        <f aca="false">IF(MAX(T154:W154)=MIN(T154:W154),0,IF($E$17="custo",(MAX(T154:W154)-T154)/(MAX(T154:W154)-MIN(T154:W154)),(T154-MIN(T154:W154))/(MAX(T154:W154)-MIN(T154:W154))))</f>
        <v>0</v>
      </c>
      <c r="AO154" s="0" t="n">
        <f aca="false">IF(MAX(T154:W154)=MIN(T154:W154),0,IF($E$17="custo",(MAX(T154:W154)-U154)/(MAX(T154:W154)-MIN(T154:W154)),(U154-MIN(T154:W154))/(MAX(T154:W154)-MIN(T154:W154))))</f>
        <v>0.735294117647059</v>
      </c>
      <c r="AP154" s="0" t="n">
        <f aca="false">IF(MAX(T154:W154)=MIN(T154:W154),0,IF($E$17="custo",(MAX(T154:W154)-V154)/(MAX(T154:W154)-MIN(T154:W154)),(V154-MIN(T154:W154))/(MAX(T154:W154)-MIN(T154:W154))))</f>
        <v>0.852941176470588</v>
      </c>
      <c r="AQ154" s="0" t="n">
        <f aca="false">IF(MAX(T154:W154)=MIN(T154:W154),0,IF($E$17="custo",(MAX(T154:W154)-W154)/(MAX(T154:W154)-MIN(T154:W154)),(W154-MIN(T154:W154))/(MAX(T154:W154)-MIN(T154:W154))))</f>
        <v>1</v>
      </c>
      <c r="AR154" s="0" t="n">
        <f aca="false">IF(MAX(X154:AA154)=MIN(X154:AA154),0,IF($F$17="custo",(MAX(X154:AA154)-X154)/(MAX(X154:AA154)-MIN(X154:AA154)),(X154-MIN(X154:AA154))/(MAX(X154:AA154)-MIN(X154:AA154))))</f>
        <v>0</v>
      </c>
      <c r="AS154" s="0" t="n">
        <f aca="false">IF(MAX(X154:AA154)=MIN(X154:AA154),0,IF($F$17="custo",(MAX(X154:AA154)-Y154)/(MAX(X154:AA154)-MIN(X154:AA154)),(Y154-MIN(X154:AA154))/(MAX(X154:AA154)-MIN(X154:AA154))))</f>
        <v>0.515151515151515</v>
      </c>
      <c r="AT154" s="0" t="n">
        <f aca="false">IF(MAX(X154:AA154)=MIN(X154:AA154),0,IF($F$17="custo",(MAX(X154:AA154)-Z154)/(MAX(X154:AA154)-MIN(X154:AA154)),(Z154-MIN(X154:AA154))/(MAX(X154:AA154)-MIN(X154:AA154))))</f>
        <v>0.272727272727273</v>
      </c>
      <c r="AU154" s="0" t="n">
        <f aca="false">IF(MAX(X154:AA154)=MIN(X154:AA154),0,IF($F$17="custo",(MAX(X154:AA154)-AA154)/(MAX(X154:AA154)-MIN(X154:AA154)),(AA154-MIN(X154:AA154))/(MAX(X154:AA154)-MIN(X154:AA154))))</f>
        <v>1</v>
      </c>
      <c r="AV154" s="0" t="n">
        <f aca="false">STDEVP(AB154:AE154)</f>
        <v>0.401305308995323</v>
      </c>
      <c r="AW154" s="0" t="n">
        <f aca="false">STDEVP(AF154:AI154)</f>
        <v>0.367601507306589</v>
      </c>
      <c r="AX154" s="0" t="n">
        <f aca="false">STDEVP(AJ154:AM154)</f>
        <v>0.402289961320952</v>
      </c>
      <c r="AY154" s="0" t="n">
        <f aca="false">STDEVP(AN154:AQ154)</f>
        <v>0.385170613344376</v>
      </c>
      <c r="AZ154" s="0" t="n">
        <f aca="false">STDEVP(AR154:AU154)</f>
        <v>0.367638956319725</v>
      </c>
      <c r="BA154" s="0" t="n">
        <f aca="false">AV154*((1-IFERROR(CORREL(AB154:AE154,AF154:AI154),0))+(1-IFERROR(CORREL(AB154:AE154,AJ154:AM154),0))+(1-IFERROR(CORREL(AB154:AE154,AN154:AQ154),0))+(1-IFERROR(CORREL(AB154:AE154,AR154:AU154),0)))</f>
        <v>0.9302238642229</v>
      </c>
      <c r="BB154" s="0" t="n">
        <f aca="false">AW154*((1-IFERROR(CORREL(AF154:AI154,AB154:AE154),0))+(1-IFERROR(CORREL(AF154:AI154,AJ154:AM154),0))+(1-IFERROR(CORREL(AF154:AI154,AN154:AQ154),0))+(1-IFERROR(CORREL(AF154:AI154,AR154:AU154),0)))</f>
        <v>1.95533127545957</v>
      </c>
      <c r="BC154" s="0" t="n">
        <f aca="false">AX154*((1-IFERROR(CORREL(AJ154:AM154,AB154:AE154),0))+(1-IFERROR(CORREL(AJ154:AM154,AF154:AI154),0))+(1-IFERROR(CORREL(AJ154:AM154,AN154:AQ154),0))+(1-IFERROR(CORREL(AJ154:AM154,AR154:AU154),0)))</f>
        <v>0.899381549582294</v>
      </c>
      <c r="BD154" s="0" t="n">
        <f aca="false">AY154*((1-IFERROR(CORREL(AN154:AQ154,AB154:AE154),0))+(1-IFERROR(CORREL(AN154:AQ154,AF154:AI154),0))+(1-IFERROR(CORREL(AN154:AQ154,AJ154:AM154),0))+(1-IFERROR(CORREL(AN154:AQ154,AR154:AU154),0)))</f>
        <v>0.816575619918337</v>
      </c>
      <c r="BE154" s="0" t="n">
        <f aca="false">AZ154*((1-IFERROR(CORREL(AR154:AU154,AB154:AE154),0))+(1-IFERROR(CORREL(AR154:AU154,AF154:AI154),0))+(1-IFERROR(CORREL(AR154:AU154,AJ154:AM154),0))+(1-IFERROR(CORREL(AR154:AU154,AN154:AQ154),0)))</f>
        <v>1.03100836128987</v>
      </c>
      <c r="BF154" s="0" t="n">
        <f aca="false">IF(SUM(BA154:BE154)&gt;0,BA154/SUM(BA154:BE154),1/5)</f>
        <v>0.165152321428549</v>
      </c>
      <c r="BG154" s="0" t="n">
        <f aca="false">IF(SUM(BA154:BE154)&gt;0,BB154/SUM(BA154:BE154),1/5)</f>
        <v>0.347150306204802</v>
      </c>
      <c r="BH154" s="0" t="n">
        <f aca="false">IF(SUM(BA154:BE154)&gt;0,BC154/SUM(BA154:BE154),1/5)</f>
        <v>0.159676564401631</v>
      </c>
      <c r="BI154" s="0" t="n">
        <f aca="false">IF(SUM(BA154:BE154)&gt;0,BD154/SUM(BA154:BE154),1/5)</f>
        <v>0.144975166127489</v>
      </c>
      <c r="BJ154" s="0" t="n">
        <f aca="false">IF(SUM(BA154:BE154)&gt;0,BE154/SUM(BA154:BE154),1/5)</f>
        <v>0.183045641837529</v>
      </c>
      <c r="BK154" s="0" t="n">
        <f aca="false">BF154*AB154+BG154*AF154+BH154*AJ154+BI154*AN154+BJ154*AR154</f>
        <v>0.243248438503021</v>
      </c>
      <c r="BL154" s="0" t="n">
        <f aca="false">BF154*AC154+BG154*AG154+BH154*AK154+BI154*AO154+BJ154*AS154</f>
        <v>0.44825821470535</v>
      </c>
      <c r="BM154" s="0" t="n">
        <f aca="false">BF154*AD154+BG154*AH154+BH154*AL154+BI154*AP154+BJ154*AT154</f>
        <v>0.780890631570558</v>
      </c>
      <c r="BN154" s="0" t="n">
        <f aca="false">BF154*AE154+BG154*AI154+BH154*AM154+BI154*AQ154+BJ154*AU154</f>
        <v>0.652849693795198</v>
      </c>
      <c r="BO154" s="0" t="n">
        <f aca="false">RANK(BK154,$BK154:$BN154)</f>
        <v>4</v>
      </c>
      <c r="BP154" s="0" t="n">
        <f aca="false">RANK(BL154,$BK154:$BN154)</f>
        <v>3</v>
      </c>
      <c r="BQ154" s="0" t="n">
        <f aca="false">RANK(BM154,$BK154:$BN154)</f>
        <v>1</v>
      </c>
      <c r="BR154" s="0" t="n">
        <f aca="false">RANK(BN154,$BK154:$BN154)</f>
        <v>2</v>
      </c>
    </row>
    <row r="155" customFormat="false" ht="15" hidden="false" customHeight="false" outlineLevel="0" collapsed="false">
      <c r="A155" s="0" t="n">
        <v>132</v>
      </c>
      <c r="B155" s="0" t="n">
        <f aca="false">RANDBETWEEN(1,$B$5)</f>
        <v>4</v>
      </c>
      <c r="C155" s="0" t="n">
        <f aca="false">RANDBETWEEN(1,$B$5)</f>
        <v>5</v>
      </c>
      <c r="D155" s="0" t="n">
        <f aca="false">RANDBETWEEN(1,$B$5)</f>
        <v>4</v>
      </c>
      <c r="E155" s="0" t="n">
        <f aca="false">RANDBETWEEN(1,$B$5)</f>
        <v>6</v>
      </c>
      <c r="F155" s="0" t="n">
        <f aca="false">RANDBETWEEN(1,$B$5)</f>
        <v>5</v>
      </c>
      <c r="G155" s="0" t="n">
        <f aca="false">RANDBETWEEN(1,$B$5)</f>
        <v>5</v>
      </c>
      <c r="H155" s="0" t="n">
        <f aca="true">NORMINV(RAND(),$B$8,$B$13)</f>
        <v>51.9989647891822</v>
      </c>
      <c r="I155" s="0" t="n">
        <f aca="true">NORMINV(RAND(),$C$8,$C$13)</f>
        <v>69.337305935448</v>
      </c>
      <c r="J155" s="0" t="n">
        <f aca="true">NORMINV(RAND(),$D$8,$D$13)</f>
        <v>12.962150411408</v>
      </c>
      <c r="K155" s="0" t="n">
        <f aca="true">NORMINV(RAND(),$E$8,$E$13)</f>
        <v>2.90087821633236</v>
      </c>
      <c r="L155" s="0" t="n">
        <f aca="true">NORMINV(RAND(),$B$9,$B$14)</f>
        <v>46.5420662032517</v>
      </c>
      <c r="M155" s="0" t="n">
        <f aca="true">NORMINV(RAND(),$C$9,$C$14)</f>
        <v>53.8950149891344</v>
      </c>
      <c r="N155" s="0" t="n">
        <f aca="true">NORMINV(RAND(),$D$9,$D$14)</f>
        <v>44.814172363214</v>
      </c>
      <c r="O155" s="0" t="n">
        <f aca="true">NORMINV(RAND(),$E$9,$E$14)</f>
        <v>29.9429812736246</v>
      </c>
      <c r="P155" s="0" t="n">
        <f aca="true">NORMINV(RAND(),$B$10,$B$15)</f>
        <v>24.0526629902956</v>
      </c>
      <c r="Q155" s="0" t="n">
        <f aca="true">NORMINV(RAND(),$C$10,$C$15)</f>
        <v>28.0508132446982</v>
      </c>
      <c r="R155" s="0" t="n">
        <f aca="true">NORMINV(RAND(),$D$10,$D$15)</f>
        <v>10.6721167477022</v>
      </c>
      <c r="S155" s="0" t="n">
        <f aca="true">NORMINV(RAND(),$E$10,$E$15)</f>
        <v>4.10455285063734</v>
      </c>
      <c r="T155" s="0" t="n">
        <f aca="false">MEDIAN(INDEX(Avaliadores!$B$17:$B$22,$B155),INDEX(Avaliadores!$B$17:$B$22,$C155),INDEX(Avaliadores!$B$17:$B$22,$D155),INDEX(Avaliadores!$B$17:$B$22,$E155),INDEX(Avaliadores!$B$17:$B$22,$F155),INDEX(Avaliadores!$B$17:$B$22,$G155))</f>
        <v>2.54166666666667</v>
      </c>
      <c r="U155" s="0" t="n">
        <f aca="false">MEDIAN(INDEX(Avaliadores!$C$17:$C$22,$B155),INDEX(Avaliadores!$C$17:$C$22,$C155),INDEX(Avaliadores!$C$17:$C$22,$D155),INDEX(Avaliadores!$C$17:$C$22,$E155),INDEX(Avaliadores!$C$17:$C$22,$F155),INDEX(Avaliadores!$C$17:$C$22,$G155))</f>
        <v>5.54166666666667</v>
      </c>
      <c r="V155" s="0" t="n">
        <f aca="false">MEDIAN(INDEX(Avaliadores!$D$17:$D$22,$B155),INDEX(Avaliadores!$D$17:$D$22,$C155),INDEX(Avaliadores!$D$17:$D$22,$D155),INDEX(Avaliadores!$D$17:$D$22,$E155),INDEX(Avaliadores!$D$17:$D$22,$F155),INDEX(Avaliadores!$D$17:$D$22,$G155))</f>
        <v>5.54166666666667</v>
      </c>
      <c r="W155" s="0" t="n">
        <f aca="false">MEDIAN(INDEX(Avaliadores!$E$17:$E$22,$B155),INDEX(Avaliadores!$E$17:$E$22,$C155),INDEX(Avaliadores!$E$17:$E$22,$D155),INDEX(Avaliadores!$E$17:$E$22,$E155),INDEX(Avaliadores!$E$17:$E$22,$F155),INDEX(Avaliadores!$E$17:$E$22,$G155))</f>
        <v>7.04166666666667</v>
      </c>
      <c r="X155" s="0" t="n">
        <f aca="false">MEDIAN(INDEX(Avaliadores!$F$17:$F$22,$B155),INDEX(Avaliadores!$F$17:$F$22,$C155),INDEX(Avaliadores!$F$17:$F$22,$D155),INDEX(Avaliadores!$F$17:$F$22,$E155),INDEX(Avaliadores!$F$17:$F$22,$F155),INDEX(Avaliadores!$F$17:$F$22,$G155))</f>
        <v>2.79166666666667</v>
      </c>
      <c r="Y155" s="0" t="n">
        <f aca="false">MEDIAN(INDEX(Avaliadores!$G$17:$G$22,$B155),INDEX(Avaliadores!$G$17:$G$22,$C155),INDEX(Avaliadores!$G$17:$G$22,$D155),INDEX(Avaliadores!$G$17:$G$22,$E155),INDEX(Avaliadores!$G$17:$G$22,$F155),INDEX(Avaliadores!$G$17:$G$22,$G155))</f>
        <v>4.54166666666667</v>
      </c>
      <c r="Z155" s="0" t="n">
        <f aca="false">MEDIAN(INDEX(Avaliadores!$H$17:$H$22,$B155),INDEX(Avaliadores!$H$17:$H$22,$C155),INDEX(Avaliadores!$H$17:$H$22,$D155),INDEX(Avaliadores!$H$17:$H$22,$E155),INDEX(Avaliadores!$H$17:$H$22,$F155),INDEX(Avaliadores!$H$17:$H$22,$G155))</f>
        <v>3.54166666666667</v>
      </c>
      <c r="AA155" s="0" t="n">
        <f aca="false">MEDIAN(INDEX(Avaliadores!$I$17:$I$22,$B155),INDEX(Avaliadores!$I$17:$I$22,$C155),INDEX(Avaliadores!$I$17:$I$22,$D155),INDEX(Avaliadores!$I$17:$I$22,$E155),INDEX(Avaliadores!$I$17:$I$22,$F155),INDEX(Avaliadores!$I$17:$I$22,$G155))</f>
        <v>6.54166666666667</v>
      </c>
      <c r="AB155" s="0" t="n">
        <f aca="false">IF(MAX(H155:K155)=MIN(H155:K155),0,IF($B$17="custo",(MAX(H155:K155)-H155)/(MAX(H155:K155)-MIN(H155:K155)),(H155-MIN(H155:K155))/(MAX(H155:K155)-MIN(H155:K155))))</f>
        <v>0.260976421242425</v>
      </c>
      <c r="AC155" s="0" t="n">
        <f aca="false">IF(MAX(H155:K155)=MIN(H155:K155),0,IF($B$17="custo",(MAX(H155:K155)-I155)/(MAX(H155:K155)-MIN(H155:K155)),(I155-MIN(H155:K155))/(MAX(H155:K155)-MIN(H155:K155))))</f>
        <v>0</v>
      </c>
      <c r="AD155" s="0" t="n">
        <f aca="false">IF(MAX(H155:K155)=MIN(H155:K155),0,IF($B$17="custo",(MAX(H155:K155)-J155)/(MAX(H155:K155)-MIN(H155:K155)),(J155-MIN(H155:K155))/(MAX(H155:K155)-MIN(H155:K155))))</f>
        <v>0.848557899024714</v>
      </c>
      <c r="AE155" s="0" t="n">
        <f aca="false">IF(MAX(H155:K155)=MIN(H155:K155),0,IF($B$17="custo",(MAX(H155:K155)-K155)/(MAX(H155:K155)-MIN(H155:K155)),(K155-MIN(H155:K155))/(MAX(H155:K155)-MIN(H155:K155))))</f>
        <v>1</v>
      </c>
      <c r="AF155" s="0" t="n">
        <f aca="false">IF(MAX(L155:O155)=MIN(L155:O155),0,IF($C$17="custo",(MAX(L155:O155)-L155)/(MAX(L155:O155)-MIN(L155:O155)),(L155-MIN(L155:O155))/(MAX(L155:O155)-MIN(L155:O155))))</f>
        <v>0.693013592364752</v>
      </c>
      <c r="AG155" s="0" t="n">
        <f aca="false">IF(MAX(L155:O155)=MIN(L155:O155),0,IF($C$17="custo",(MAX(L155:O155)-M155)/(MAX(L155:O155)-MIN(L155:O155)),(M155-MIN(L155:O155))/(MAX(L155:O155)-MIN(L155:O155))))</f>
        <v>1</v>
      </c>
      <c r="AH155" s="0" t="n">
        <f aca="false">IF(MAX(L155:O155)=MIN(L155:O155),0,IF($C$17="custo",(MAX(L155:O155)-N155)/(MAX(L155:O155)-MIN(L155:O155)),(N155-MIN(L155:O155))/(MAX(L155:O155)-MIN(L155:O155))))</f>
        <v>0.6208738375297</v>
      </c>
      <c r="AI155" s="0" t="n">
        <f aca="false">IF(MAX(L155:O155)=MIN(L155:O155),0,IF($C$17="custo",(MAX(L155:O155)-O155)/(MAX(L155:O155)-MIN(L155:O155)),(O155-MIN(L155:O155))/(MAX(L155:O155)-MIN(L155:O155))))</f>
        <v>0</v>
      </c>
      <c r="AJ155" s="0" t="n">
        <f aca="false">IF(MAX(P155:S155)=MIN(P155:S155),0,IF($D$17="custo",(MAX(P155:S155)-P155)/(MAX(P155:S155)-MIN(P155:S155)),(P155-MIN(P155:S155))/(MAX(P155:S155)-MIN(P155:S155))))</f>
        <v>0.16696345018424</v>
      </c>
      <c r="AK155" s="0" t="n">
        <f aca="false">IF(MAX(P155:S155)=MIN(P155:S155),0,IF($D$17="custo",(MAX(P155:S155)-Q155)/(MAX(P155:S155)-MIN(P155:S155)),(Q155-MIN(P155:S155))/(MAX(P155:S155)-MIN(P155:S155))))</f>
        <v>0</v>
      </c>
      <c r="AL155" s="0" t="n">
        <f aca="false">IF(MAX(P155:S155)=MIN(P155:S155),0,IF($D$17="custo",(MAX(P155:S155)-R155)/(MAX(P155:S155)-MIN(P155:S155)),(R155-MIN(P155:S155))/(MAX(P155:S155)-MIN(P155:S155))))</f>
        <v>0.725737389095889</v>
      </c>
      <c r="AM155" s="0" t="n">
        <f aca="false">IF(MAX(P155:S155)=MIN(P155:S155),0,IF($D$17="custo",(MAX(P155:S155)-S155)/(MAX(P155:S155)-MIN(P155:S155)),(S155-MIN(P155:S155))/(MAX(P155:S155)-MIN(P155:S155))))</f>
        <v>1</v>
      </c>
      <c r="AN155" s="0" t="n">
        <f aca="false">IF(MAX(T155:W155)=MIN(T155:W155),0,IF($E$17="custo",(MAX(T155:W155)-T155)/(MAX(T155:W155)-MIN(T155:W155)),(T155-MIN(T155:W155))/(MAX(T155:W155)-MIN(T155:W155))))</f>
        <v>0</v>
      </c>
      <c r="AO155" s="0" t="n">
        <f aca="false">IF(MAX(T155:W155)=MIN(T155:W155),0,IF($E$17="custo",(MAX(T155:W155)-U155)/(MAX(T155:W155)-MIN(T155:W155)),(U155-MIN(T155:W155))/(MAX(T155:W155)-MIN(T155:W155))))</f>
        <v>0.666666666666667</v>
      </c>
      <c r="AP155" s="0" t="n">
        <f aca="false">IF(MAX(T155:W155)=MIN(T155:W155),0,IF($E$17="custo",(MAX(T155:W155)-V155)/(MAX(T155:W155)-MIN(T155:W155)),(V155-MIN(T155:W155))/(MAX(T155:W155)-MIN(T155:W155))))</f>
        <v>0.666666666666667</v>
      </c>
      <c r="AQ155" s="0" t="n">
        <f aca="false">IF(MAX(T155:W155)=MIN(T155:W155),0,IF($E$17="custo",(MAX(T155:W155)-W155)/(MAX(T155:W155)-MIN(T155:W155)),(W155-MIN(T155:W155))/(MAX(T155:W155)-MIN(T155:W155))))</f>
        <v>1</v>
      </c>
      <c r="AR155" s="0" t="n">
        <f aca="false">IF(MAX(X155:AA155)=MIN(X155:AA155),0,IF($F$17="custo",(MAX(X155:AA155)-X155)/(MAX(X155:AA155)-MIN(X155:AA155)),(X155-MIN(X155:AA155))/(MAX(X155:AA155)-MIN(X155:AA155))))</f>
        <v>0</v>
      </c>
      <c r="AS155" s="0" t="n">
        <f aca="false">IF(MAX(X155:AA155)=MIN(X155:AA155),0,IF($F$17="custo",(MAX(X155:AA155)-Y155)/(MAX(X155:AA155)-MIN(X155:AA155)),(Y155-MIN(X155:AA155))/(MAX(X155:AA155)-MIN(X155:AA155))))</f>
        <v>0.466666666666667</v>
      </c>
      <c r="AT155" s="0" t="n">
        <f aca="false">IF(MAX(X155:AA155)=MIN(X155:AA155),0,IF($F$17="custo",(MAX(X155:AA155)-Z155)/(MAX(X155:AA155)-MIN(X155:AA155)),(Z155-MIN(X155:AA155))/(MAX(X155:AA155)-MIN(X155:AA155))))</f>
        <v>0.2</v>
      </c>
      <c r="AU155" s="0" t="n">
        <f aca="false">IF(MAX(X155:AA155)=MIN(X155:AA155),0,IF($F$17="custo",(MAX(X155:AA155)-AA155)/(MAX(X155:AA155)-MIN(X155:AA155)),(AA155-MIN(X155:AA155))/(MAX(X155:AA155)-MIN(X155:AA155))))</f>
        <v>1</v>
      </c>
      <c r="AV155" s="0" t="n">
        <f aca="false">STDEVP(AB155:AE155)</f>
        <v>0.410982188891899</v>
      </c>
      <c r="AW155" s="0" t="n">
        <f aca="false">STDEVP(AF155:AI155)</f>
        <v>0.363054197667258</v>
      </c>
      <c r="AX155" s="0" t="n">
        <f aca="false">STDEVP(AJ155:AM155)</f>
        <v>0.405891745073799</v>
      </c>
      <c r="AY155" s="0" t="n">
        <f aca="false">STDEVP(AN155:AQ155)</f>
        <v>0.363241578628389</v>
      </c>
      <c r="AZ155" s="0" t="n">
        <f aca="false">STDEVP(AR155:AU155)</f>
        <v>0.375277674973257</v>
      </c>
      <c r="BA155" s="0" t="n">
        <f aca="false">AV155*((1-IFERROR(CORREL(AB155:AE155,AF155:AI155),0))+(1-IFERROR(CORREL(AB155:AE155,AJ155:AM155),0))+(1-IFERROR(CORREL(AB155:AE155,AN155:AQ155),0))+(1-IFERROR(CORREL(AB155:AE155,AR155:AU155),0)))</f>
        <v>1.16529477694969</v>
      </c>
      <c r="BB155" s="0" t="n">
        <f aca="false">AW155*((1-IFERROR(CORREL(AF155:AI155,AB155:AE155),0))+(1-IFERROR(CORREL(AF155:AI155,AJ155:AM155),0))+(1-IFERROR(CORREL(AF155:AI155,AN155:AQ155),0))+(1-IFERROR(CORREL(AF155:AI155,AR155:AU155),0)))</f>
        <v>2.52352788889604</v>
      </c>
      <c r="BC155" s="0" t="n">
        <f aca="false">AX155*((1-IFERROR(CORREL(AJ155:AM155,AB155:AE155),0))+(1-IFERROR(CORREL(AJ155:AM155,AF155:AI155),0))+(1-IFERROR(CORREL(AJ155:AM155,AN155:AQ155),0))+(1-IFERROR(CORREL(AJ155:AM155,AR155:AU155),0)))</f>
        <v>1.08645583947619</v>
      </c>
      <c r="BD155" s="0" t="n">
        <f aca="false">AY155*((1-IFERROR(CORREL(AN155:AQ155,AB155:AE155),0))+(1-IFERROR(CORREL(AN155:AQ155,AF155:AI155),0))+(1-IFERROR(CORREL(AN155:AQ155,AJ155:AM155),0))+(1-IFERROR(CORREL(AN155:AQ155,AR155:AU155),0)))</f>
        <v>0.885980269657836</v>
      </c>
      <c r="BE155" s="0" t="n">
        <f aca="false">AZ155*((1-IFERROR(CORREL(AR155:AU155,AB155:AE155),0))+(1-IFERROR(CORREL(AR155:AU155,AF155:AI155),0))+(1-IFERROR(CORREL(AR155:AU155,AJ155:AM155),0))+(1-IFERROR(CORREL(AR155:AU155,AN155:AQ155),0)))</f>
        <v>1.03669738464924</v>
      </c>
      <c r="BF155" s="0" t="n">
        <f aca="false">IF(SUM(BA155:BE155)&gt;0,BA155/SUM(BA155:BE155),1/5)</f>
        <v>0.17397766560094</v>
      </c>
      <c r="BG155" s="0" t="n">
        <f aca="false">IF(SUM(BA155:BE155)&gt;0,BB155/SUM(BA155:BE155),1/5)</f>
        <v>0.376760884776502</v>
      </c>
      <c r="BH155" s="0" t="n">
        <f aca="false">IF(SUM(BA155:BE155)&gt;0,BC155/SUM(BA155:BE155),1/5)</f>
        <v>0.162207069378067</v>
      </c>
      <c r="BI155" s="0" t="n">
        <f aca="false">IF(SUM(BA155:BE155)&gt;0,BD155/SUM(BA155:BE155),1/5)</f>
        <v>0.132276212107502</v>
      </c>
      <c r="BJ155" s="0" t="n">
        <f aca="false">IF(SUM(BA155:BE155)&gt;0,BE155/SUM(BA155:BE155),1/5)</f>
        <v>0.15477816813699</v>
      </c>
      <c r="BK155" s="0" t="n">
        <f aca="false">BF155*AB155+BG155*AF155+BH155*AJ155+BI155*AN155+BJ155*AR155</f>
        <v>0.333587134713767</v>
      </c>
      <c r="BL155" s="0" t="n">
        <f aca="false">BF155*AC155+BG155*AG155+BH155*AK155+BI155*AO155+BJ155*AS155</f>
        <v>0.537174837978765</v>
      </c>
      <c r="BM155" s="0" t="n">
        <f aca="false">BF155*AD155+BG155*AH155+BH155*AL155+BI155*AP155+BJ155*AT155</f>
        <v>0.618410608817563</v>
      </c>
      <c r="BN155" s="0" t="n">
        <f aca="false">BF155*AE155+BG155*AI155+BH155*AM155+BI155*AQ155+BJ155*AU155</f>
        <v>0.623239115223499</v>
      </c>
      <c r="BO155" s="0" t="n">
        <f aca="false">RANK(BK155,$BK155:$BN155)</f>
        <v>4</v>
      </c>
      <c r="BP155" s="0" t="n">
        <f aca="false">RANK(BL155,$BK155:$BN155)</f>
        <v>3</v>
      </c>
      <c r="BQ155" s="0" t="n">
        <f aca="false">RANK(BM155,$BK155:$BN155)</f>
        <v>2</v>
      </c>
      <c r="BR155" s="0" t="n">
        <f aca="false">RANK(BN155,$BK155:$BN155)</f>
        <v>1</v>
      </c>
    </row>
    <row r="156" customFormat="false" ht="15" hidden="false" customHeight="false" outlineLevel="0" collapsed="false">
      <c r="A156" s="0" t="n">
        <v>133</v>
      </c>
      <c r="B156" s="0" t="n">
        <f aca="false">RANDBETWEEN(1,$B$5)</f>
        <v>1</v>
      </c>
      <c r="C156" s="0" t="n">
        <f aca="false">RANDBETWEEN(1,$B$5)</f>
        <v>2</v>
      </c>
      <c r="D156" s="0" t="n">
        <f aca="false">RANDBETWEEN(1,$B$5)</f>
        <v>2</v>
      </c>
      <c r="E156" s="0" t="n">
        <f aca="false">RANDBETWEEN(1,$B$5)</f>
        <v>4</v>
      </c>
      <c r="F156" s="0" t="n">
        <f aca="false">RANDBETWEEN(1,$B$5)</f>
        <v>3</v>
      </c>
      <c r="G156" s="0" t="n">
        <f aca="false">RANDBETWEEN(1,$B$5)</f>
        <v>1</v>
      </c>
      <c r="H156" s="0" t="n">
        <f aca="true">NORMINV(RAND(),$B$8,$B$13)</f>
        <v>48.695871797565</v>
      </c>
      <c r="I156" s="0" t="n">
        <f aca="true">NORMINV(RAND(),$C$8,$C$13)</f>
        <v>70.4032684094287</v>
      </c>
      <c r="J156" s="0" t="n">
        <f aca="true">NORMINV(RAND(),$D$8,$D$13)</f>
        <v>12.8283528324056</v>
      </c>
      <c r="K156" s="0" t="n">
        <f aca="true">NORMINV(RAND(),$E$8,$E$13)</f>
        <v>2.97072301162163</v>
      </c>
      <c r="L156" s="0" t="n">
        <f aca="true">NORMINV(RAND(),$B$9,$B$14)</f>
        <v>39.5417320774656</v>
      </c>
      <c r="M156" s="0" t="n">
        <f aca="true">NORMINV(RAND(),$C$9,$C$14)</f>
        <v>53.2652082757591</v>
      </c>
      <c r="N156" s="0" t="n">
        <f aca="true">NORMINV(RAND(),$D$9,$D$14)</f>
        <v>45.0779976281853</v>
      </c>
      <c r="O156" s="0" t="n">
        <f aca="true">NORMINV(RAND(),$E$9,$E$14)</f>
        <v>23.9193062710612</v>
      </c>
      <c r="P156" s="0" t="n">
        <f aca="true">NORMINV(RAND(),$B$10,$B$15)</f>
        <v>24.3362300290299</v>
      </c>
      <c r="Q156" s="0" t="n">
        <f aca="true">NORMINV(RAND(),$C$10,$C$15)</f>
        <v>28.5949083909386</v>
      </c>
      <c r="R156" s="0" t="n">
        <f aca="true">NORMINV(RAND(),$D$10,$D$15)</f>
        <v>10.4063065354169</v>
      </c>
      <c r="S156" s="0" t="n">
        <f aca="true">NORMINV(RAND(),$E$10,$E$15)</f>
        <v>4.13222087189788</v>
      </c>
      <c r="T156" s="0" t="n">
        <f aca="false">MEDIAN(INDEX(Avaliadores!$B$17:$B$22,$B156),INDEX(Avaliadores!$B$17:$B$22,$C156),INDEX(Avaliadores!$B$17:$B$22,$D156),INDEX(Avaliadores!$B$17:$B$22,$E156),INDEX(Avaliadores!$B$17:$B$22,$F156),INDEX(Avaliadores!$B$17:$B$22,$G156))</f>
        <v>2.91666666666667</v>
      </c>
      <c r="U156" s="0" t="n">
        <f aca="false">MEDIAN(INDEX(Avaliadores!$C$17:$C$22,$B156),INDEX(Avaliadores!$C$17:$C$22,$C156),INDEX(Avaliadores!$C$17:$C$22,$D156),INDEX(Avaliadores!$C$17:$C$22,$E156),INDEX(Avaliadores!$C$17:$C$22,$F156),INDEX(Avaliadores!$C$17:$C$22,$G156))</f>
        <v>4.91666666666667</v>
      </c>
      <c r="V156" s="0" t="n">
        <f aca="false">MEDIAN(INDEX(Avaliadores!$D$17:$D$22,$B156),INDEX(Avaliadores!$D$17:$D$22,$C156),INDEX(Avaliadores!$D$17:$D$22,$D156),INDEX(Avaliadores!$D$17:$D$22,$E156),INDEX(Avaliadores!$D$17:$D$22,$F156),INDEX(Avaliadores!$D$17:$D$22,$G156))</f>
        <v>6.04166666666667</v>
      </c>
      <c r="W156" s="0" t="n">
        <f aca="false">MEDIAN(INDEX(Avaliadores!$E$17:$E$22,$B156),INDEX(Avaliadores!$E$17:$E$22,$C156),INDEX(Avaliadores!$E$17:$E$22,$D156),INDEX(Avaliadores!$E$17:$E$22,$E156),INDEX(Avaliadores!$E$17:$E$22,$F156),INDEX(Avaliadores!$E$17:$E$22,$G156))</f>
        <v>6.29166666666667</v>
      </c>
      <c r="X156" s="0" t="n">
        <f aca="false">MEDIAN(INDEX(Avaliadores!$F$17:$F$22,$B156),INDEX(Avaliadores!$F$17:$F$22,$C156),INDEX(Avaliadores!$F$17:$F$22,$D156),INDEX(Avaliadores!$F$17:$F$22,$E156),INDEX(Avaliadores!$F$17:$F$22,$F156),INDEX(Avaliadores!$F$17:$F$22,$G156))</f>
        <v>2.04166666666667</v>
      </c>
      <c r="Y156" s="0" t="n">
        <f aca="false">MEDIAN(INDEX(Avaliadores!$G$17:$G$22,$B156),INDEX(Avaliadores!$G$17:$G$22,$C156),INDEX(Avaliadores!$G$17:$G$22,$D156),INDEX(Avaliadores!$G$17:$G$22,$E156),INDEX(Avaliadores!$G$17:$G$22,$F156),INDEX(Avaliadores!$G$17:$G$22,$G156))</f>
        <v>5.41666666666667</v>
      </c>
      <c r="Z156" s="0" t="n">
        <f aca="false">MEDIAN(INDEX(Avaliadores!$H$17:$H$22,$B156),INDEX(Avaliadores!$H$17:$H$22,$C156),INDEX(Avaliadores!$H$17:$H$22,$D156),INDEX(Avaliadores!$H$17:$H$22,$E156),INDEX(Avaliadores!$H$17:$H$22,$F156),INDEX(Avaliadores!$H$17:$H$22,$G156))</f>
        <v>4.04166666666667</v>
      </c>
      <c r="AA156" s="0" t="n">
        <f aca="false">MEDIAN(INDEX(Avaliadores!$I$17:$I$22,$B156),INDEX(Avaliadores!$I$17:$I$22,$C156),INDEX(Avaliadores!$I$17:$I$22,$D156),INDEX(Avaliadores!$I$17:$I$22,$E156),INDEX(Avaliadores!$I$17:$I$22,$F156),INDEX(Avaliadores!$I$17:$I$22,$G156))</f>
        <v>6.41666666666667</v>
      </c>
      <c r="AB156" s="0" t="n">
        <f aca="false">IF(MAX(H156:K156)=MIN(H156:K156),0,IF($B$17="custo",(MAX(H156:K156)-H156)/(MAX(H156:K156)-MIN(H156:K156)),(H156-MIN(H156:K156))/(MAX(H156:K156)-MIN(H156:K156))))</f>
        <v>0.321912757167989</v>
      </c>
      <c r="AC156" s="0" t="n">
        <f aca="false">IF(MAX(H156:K156)=MIN(H156:K156),0,IF($B$17="custo",(MAX(H156:K156)-I156)/(MAX(H156:K156)-MIN(H156:K156)),(I156-MIN(H156:K156))/(MAX(H156:K156)-MIN(H156:K156))))</f>
        <v>0</v>
      </c>
      <c r="AD156" s="0" t="n">
        <f aca="false">IF(MAX(H156:K156)=MIN(H156:K156),0,IF($B$17="custo",(MAX(H156:K156)-J156)/(MAX(H156:K156)-MIN(H156:K156)),(J156-MIN(H156:K156))/(MAX(H156:K156)-MIN(H156:K156))))</f>
        <v>0.853814952963284</v>
      </c>
      <c r="AE156" s="0" t="n">
        <f aca="false">IF(MAX(H156:K156)=MIN(H156:K156),0,IF($B$17="custo",(MAX(H156:K156)-K156)/(MAX(H156:K156)-MIN(H156:K156)),(K156-MIN(H156:K156))/(MAX(H156:K156)-MIN(H156:K156))))</f>
        <v>1</v>
      </c>
      <c r="AF156" s="0" t="n">
        <f aca="false">IF(MAX(L156:O156)=MIN(L156:O156),0,IF($C$17="custo",(MAX(L156:O156)-L156)/(MAX(L156:O156)-MIN(L156:O156)),(L156-MIN(L156:O156))/(MAX(L156:O156)-MIN(L156:O156))))</f>
        <v>0.532354596014923</v>
      </c>
      <c r="AG156" s="0" t="n">
        <f aca="false">IF(MAX(L156:O156)=MIN(L156:O156),0,IF($C$17="custo",(MAX(L156:O156)-M156)/(MAX(L156:O156)-MIN(L156:O156)),(M156-MIN(L156:O156))/(MAX(L156:O156)-MIN(L156:O156))))</f>
        <v>1</v>
      </c>
      <c r="AH156" s="0" t="n">
        <f aca="false">IF(MAX(L156:O156)=MIN(L156:O156),0,IF($C$17="custo",(MAX(L156:O156)-N156)/(MAX(L156:O156)-MIN(L156:O156)),(N156-MIN(L156:O156))/(MAX(L156:O156)-MIN(L156:O156))))</f>
        <v>0.721010086987168</v>
      </c>
      <c r="AI156" s="0" t="n">
        <f aca="false">IF(MAX(L156:O156)=MIN(L156:O156),0,IF($C$17="custo",(MAX(L156:O156)-O156)/(MAX(L156:O156)-MIN(L156:O156)),(O156-MIN(L156:O156))/(MAX(L156:O156)-MIN(L156:O156))))</f>
        <v>0</v>
      </c>
      <c r="AJ156" s="0" t="n">
        <f aca="false">IF(MAX(P156:S156)=MIN(P156:S156),0,IF($D$17="custo",(MAX(P156:S156)-P156)/(MAX(P156:S156)-MIN(P156:S156)),(P156-MIN(P156:S156))/(MAX(P156:S156)-MIN(P156:S156))))</f>
        <v>0.174088736513267</v>
      </c>
      <c r="AK156" s="0" t="n">
        <f aca="false">IF(MAX(P156:S156)=MIN(P156:S156),0,IF($D$17="custo",(MAX(P156:S156)-Q156)/(MAX(P156:S156)-MIN(P156:S156)),(Q156-MIN(P156:S156))/(MAX(P156:S156)-MIN(P156:S156))))</f>
        <v>0</v>
      </c>
      <c r="AL156" s="0" t="n">
        <f aca="false">IF(MAX(P156:S156)=MIN(P156:S156),0,IF($D$17="custo",(MAX(P156:S156)-R156)/(MAX(P156:S156)-MIN(P156:S156)),(R156-MIN(P156:S156))/(MAX(P156:S156)-MIN(P156:S156))))</f>
        <v>0.743524269006193</v>
      </c>
      <c r="AM156" s="0" t="n">
        <f aca="false">IF(MAX(P156:S156)=MIN(P156:S156),0,IF($D$17="custo",(MAX(P156:S156)-S156)/(MAX(P156:S156)-MIN(P156:S156)),(S156-MIN(P156:S156))/(MAX(P156:S156)-MIN(P156:S156))))</f>
        <v>1</v>
      </c>
      <c r="AN156" s="0" t="n">
        <f aca="false">IF(MAX(T156:W156)=MIN(T156:W156),0,IF($E$17="custo",(MAX(T156:W156)-T156)/(MAX(T156:W156)-MIN(T156:W156)),(T156-MIN(T156:W156))/(MAX(T156:W156)-MIN(T156:W156))))</f>
        <v>0</v>
      </c>
      <c r="AO156" s="0" t="n">
        <f aca="false">IF(MAX(T156:W156)=MIN(T156:W156),0,IF($E$17="custo",(MAX(T156:W156)-U156)/(MAX(T156:W156)-MIN(T156:W156)),(U156-MIN(T156:W156))/(MAX(T156:W156)-MIN(T156:W156))))</f>
        <v>0.592592592592593</v>
      </c>
      <c r="AP156" s="0" t="n">
        <f aca="false">IF(MAX(T156:W156)=MIN(T156:W156),0,IF($E$17="custo",(MAX(T156:W156)-V156)/(MAX(T156:W156)-MIN(T156:W156)),(V156-MIN(T156:W156))/(MAX(T156:W156)-MIN(T156:W156))))</f>
        <v>0.925925925925926</v>
      </c>
      <c r="AQ156" s="0" t="n">
        <f aca="false">IF(MAX(T156:W156)=MIN(T156:W156),0,IF($E$17="custo",(MAX(T156:W156)-W156)/(MAX(T156:W156)-MIN(T156:W156)),(W156-MIN(T156:W156))/(MAX(T156:W156)-MIN(T156:W156))))</f>
        <v>1</v>
      </c>
      <c r="AR156" s="0" t="n">
        <f aca="false">IF(MAX(X156:AA156)=MIN(X156:AA156),0,IF($F$17="custo",(MAX(X156:AA156)-X156)/(MAX(X156:AA156)-MIN(X156:AA156)),(X156-MIN(X156:AA156))/(MAX(X156:AA156)-MIN(X156:AA156))))</f>
        <v>0</v>
      </c>
      <c r="AS156" s="0" t="n">
        <f aca="false">IF(MAX(X156:AA156)=MIN(X156:AA156),0,IF($F$17="custo",(MAX(X156:AA156)-Y156)/(MAX(X156:AA156)-MIN(X156:AA156)),(Y156-MIN(X156:AA156))/(MAX(X156:AA156)-MIN(X156:AA156))))</f>
        <v>0.771428571428572</v>
      </c>
      <c r="AT156" s="0" t="n">
        <f aca="false">IF(MAX(X156:AA156)=MIN(X156:AA156),0,IF($F$17="custo",(MAX(X156:AA156)-Z156)/(MAX(X156:AA156)-MIN(X156:AA156)),(Z156-MIN(X156:AA156))/(MAX(X156:AA156)-MIN(X156:AA156))))</f>
        <v>0.457142857142857</v>
      </c>
      <c r="AU156" s="0" t="n">
        <f aca="false">IF(MAX(X156:AA156)=MIN(X156:AA156),0,IF($F$17="custo",(MAX(X156:AA156)-AA156)/(MAX(X156:AA156)-MIN(X156:AA156)),(AA156-MIN(X156:AA156))/(MAX(X156:AA156)-MIN(X156:AA156))))</f>
        <v>1</v>
      </c>
      <c r="AV156" s="0" t="n">
        <f aca="false">STDEVP(AB156:AE156)</f>
        <v>0.402858545265247</v>
      </c>
      <c r="AW156" s="0" t="n">
        <f aca="false">STDEVP(AF156:AI156)</f>
        <v>0.365323097676966</v>
      </c>
      <c r="AX156" s="0" t="n">
        <f aca="false">STDEVP(AJ156:AM156)</f>
        <v>0.40737737941853</v>
      </c>
      <c r="AY156" s="0" t="n">
        <f aca="false">STDEVP(AN156:AQ156)</f>
        <v>0.394579180604861</v>
      </c>
      <c r="AZ156" s="0" t="n">
        <f aca="false">STDEVP(AR156:AU156)</f>
        <v>0.37498299281162</v>
      </c>
      <c r="BA156" s="0" t="n">
        <f aca="false">AV156*((1-IFERROR(CORREL(AB156:AE156,AF156:AI156),0))+(1-IFERROR(CORREL(AB156:AE156,AJ156:AM156),0))+(1-IFERROR(CORREL(AB156:AE156,AN156:AQ156),0))+(1-IFERROR(CORREL(AB156:AE156,AR156:AU156),0)))</f>
        <v>1.1288047650671</v>
      </c>
      <c r="BB156" s="0" t="n">
        <f aca="false">AW156*((1-IFERROR(CORREL(AF156:AI156,AB156:AE156),0))+(1-IFERROR(CORREL(AF156:AI156,AJ156:AM156),0))+(1-IFERROR(CORREL(AF156:AI156,AN156:AQ156),0))+(1-IFERROR(CORREL(AF156:AI156,AR156:AU156),0)))</f>
        <v>2.21403961584894</v>
      </c>
      <c r="BC156" s="0" t="n">
        <f aca="false">AX156*((1-IFERROR(CORREL(AJ156:AM156,AB156:AE156),0))+(1-IFERROR(CORREL(AJ156:AM156,AF156:AI156),0))+(1-IFERROR(CORREL(AJ156:AM156,AN156:AQ156),0))+(1-IFERROR(CORREL(AJ156:AM156,AR156:AU156),0)))</f>
        <v>1.05065869376296</v>
      </c>
      <c r="BD156" s="0" t="n">
        <f aca="false">AY156*((1-IFERROR(CORREL(AN156:AQ156,AB156:AE156),0))+(1-IFERROR(CORREL(AN156:AQ156,AF156:AI156),0))+(1-IFERROR(CORREL(AN156:AQ156,AJ156:AM156),0))+(1-IFERROR(CORREL(AN156:AQ156,AR156:AU156),0)))</f>
        <v>0.812393844917969</v>
      </c>
      <c r="BE156" s="0" t="n">
        <f aca="false">AZ156*((1-IFERROR(CORREL(AR156:AU156,AB156:AE156),0))+(1-IFERROR(CORREL(AR156:AU156,AF156:AI156),0))+(1-IFERROR(CORREL(AR156:AU156,AJ156:AM156),0))+(1-IFERROR(CORREL(AR156:AU156,AN156:AQ156),0)))</f>
        <v>1.02606250347786</v>
      </c>
      <c r="BF156" s="0" t="n">
        <f aca="false">IF(SUM(BA156:BE156)&gt;0,BA156/SUM(BA156:BE156),1/5)</f>
        <v>0.181131597373295</v>
      </c>
      <c r="BG156" s="0" t="n">
        <f aca="false">IF(SUM(BA156:BE156)&gt;0,BB156/SUM(BA156:BE156),1/5)</f>
        <v>0.355271827934422</v>
      </c>
      <c r="BH156" s="0" t="n">
        <f aca="false">IF(SUM(BA156:BE156)&gt;0,BC156/SUM(BA156:BE156),1/5)</f>
        <v>0.1685920306016</v>
      </c>
      <c r="BI156" s="0" t="n">
        <f aca="false">IF(SUM(BA156:BE156)&gt;0,BD156/SUM(BA156:BE156),1/5)</f>
        <v>0.130359296292904</v>
      </c>
      <c r="BJ156" s="0" t="n">
        <f aca="false">IF(SUM(BA156:BE156)&gt;0,BE156/SUM(BA156:BE156),1/5)</f>
        <v>0.164645247797779</v>
      </c>
      <c r="BK156" s="0" t="n">
        <f aca="false">BF156*AB156+BG156*AF156+BH156*AJ156+BI156*AN156+BJ156*AR156</f>
        <v>0.276789135949831</v>
      </c>
      <c r="BL156" s="0" t="n">
        <f aca="false">BF156*AC156+BG156*AG156+BH156*AK156+BI156*AO156+BJ156*AS156</f>
        <v>0.559533829594324</v>
      </c>
      <c r="BM156" s="0" t="n">
        <f aca="false">BF156*AD156+BG156*AH156+BH156*AL156+BI156*AP156+BJ156*AT156</f>
        <v>0.732129155284186</v>
      </c>
      <c r="BN156" s="0" t="n">
        <f aca="false">BF156*AE156+BG156*AI156+BH156*AM156+BI156*AQ156+BJ156*AU156</f>
        <v>0.644728172065578</v>
      </c>
      <c r="BO156" s="0" t="n">
        <f aca="false">RANK(BK156,$BK156:$BN156)</f>
        <v>4</v>
      </c>
      <c r="BP156" s="0" t="n">
        <f aca="false">RANK(BL156,$BK156:$BN156)</f>
        <v>3</v>
      </c>
      <c r="BQ156" s="0" t="n">
        <f aca="false">RANK(BM156,$BK156:$BN156)</f>
        <v>1</v>
      </c>
      <c r="BR156" s="0" t="n">
        <f aca="false">RANK(BN156,$BK156:$BN156)</f>
        <v>2</v>
      </c>
    </row>
    <row r="157" customFormat="false" ht="15" hidden="false" customHeight="false" outlineLevel="0" collapsed="false">
      <c r="A157" s="0" t="n">
        <v>134</v>
      </c>
      <c r="B157" s="0" t="n">
        <f aca="false">RANDBETWEEN(1,$B$5)</f>
        <v>1</v>
      </c>
      <c r="C157" s="0" t="n">
        <f aca="false">RANDBETWEEN(1,$B$5)</f>
        <v>2</v>
      </c>
      <c r="D157" s="0" t="n">
        <f aca="false">RANDBETWEEN(1,$B$5)</f>
        <v>6</v>
      </c>
      <c r="E157" s="0" t="n">
        <f aca="false">RANDBETWEEN(1,$B$5)</f>
        <v>5</v>
      </c>
      <c r="F157" s="0" t="n">
        <f aca="false">RANDBETWEEN(1,$B$5)</f>
        <v>5</v>
      </c>
      <c r="G157" s="0" t="n">
        <f aca="false">RANDBETWEEN(1,$B$5)</f>
        <v>4</v>
      </c>
      <c r="H157" s="0" t="n">
        <f aca="true">NORMINV(RAND(),$B$8,$B$13)</f>
        <v>54.9225900663665</v>
      </c>
      <c r="I157" s="0" t="n">
        <f aca="true">NORMINV(RAND(),$C$8,$C$13)</f>
        <v>66.7784287323917</v>
      </c>
      <c r="J157" s="0" t="n">
        <f aca="true">NORMINV(RAND(),$D$8,$D$13)</f>
        <v>14.5342044311195</v>
      </c>
      <c r="K157" s="0" t="n">
        <f aca="true">NORMINV(RAND(),$E$8,$E$13)</f>
        <v>3.33598820571712</v>
      </c>
      <c r="L157" s="0" t="n">
        <f aca="true">NORMINV(RAND(),$B$9,$B$14)</f>
        <v>49.0760510620275</v>
      </c>
      <c r="M157" s="0" t="n">
        <f aca="true">NORMINV(RAND(),$C$9,$C$14)</f>
        <v>61.4037762559239</v>
      </c>
      <c r="N157" s="0" t="n">
        <f aca="true">NORMINV(RAND(),$D$9,$D$14)</f>
        <v>48.0022148595706</v>
      </c>
      <c r="O157" s="0" t="n">
        <f aca="true">NORMINV(RAND(),$E$9,$E$14)</f>
        <v>27.9102450997334</v>
      </c>
      <c r="P157" s="0" t="n">
        <f aca="true">NORMINV(RAND(),$B$10,$B$15)</f>
        <v>26.0414497384707</v>
      </c>
      <c r="Q157" s="0" t="n">
        <f aca="true">NORMINV(RAND(),$C$10,$C$15)</f>
        <v>28.8249444051554</v>
      </c>
      <c r="R157" s="0" t="n">
        <f aca="true">NORMINV(RAND(),$D$10,$D$15)</f>
        <v>10.4800085654937</v>
      </c>
      <c r="S157" s="0" t="n">
        <f aca="true">NORMINV(RAND(),$E$10,$E$15)</f>
        <v>4.28190364133075</v>
      </c>
      <c r="T157" s="0" t="n">
        <f aca="false">MEDIAN(INDEX(Avaliadores!$B$17:$B$22,$B157),INDEX(Avaliadores!$B$17:$B$22,$C157),INDEX(Avaliadores!$B$17:$B$22,$D157),INDEX(Avaliadores!$B$17:$B$22,$E157),INDEX(Avaliadores!$B$17:$B$22,$F157),INDEX(Avaliadores!$B$17:$B$22,$G157))</f>
        <v>2.54166666666667</v>
      </c>
      <c r="U157" s="0" t="n">
        <f aca="false">MEDIAN(INDEX(Avaliadores!$C$17:$C$22,$B157),INDEX(Avaliadores!$C$17:$C$22,$C157),INDEX(Avaliadores!$C$17:$C$22,$D157),INDEX(Avaliadores!$C$17:$C$22,$E157),INDEX(Avaliadores!$C$17:$C$22,$F157),INDEX(Avaliadores!$C$17:$C$22,$G157))</f>
        <v>5.54166666666667</v>
      </c>
      <c r="V157" s="0" t="n">
        <f aca="false">MEDIAN(INDEX(Avaliadores!$D$17:$D$22,$B157),INDEX(Avaliadores!$D$17:$D$22,$C157),INDEX(Avaliadores!$D$17:$D$22,$D157),INDEX(Avaliadores!$D$17:$D$22,$E157),INDEX(Avaliadores!$D$17:$D$22,$F157),INDEX(Avaliadores!$D$17:$D$22,$G157))</f>
        <v>5.54166666666667</v>
      </c>
      <c r="W157" s="0" t="n">
        <f aca="false">MEDIAN(INDEX(Avaliadores!$E$17:$E$22,$B157),INDEX(Avaliadores!$E$17:$E$22,$C157),INDEX(Avaliadores!$E$17:$E$22,$D157),INDEX(Avaliadores!$E$17:$E$22,$E157),INDEX(Avaliadores!$E$17:$E$22,$F157),INDEX(Avaliadores!$E$17:$E$22,$G157))</f>
        <v>6.79166666666667</v>
      </c>
      <c r="X157" s="0" t="n">
        <f aca="false">MEDIAN(INDEX(Avaliadores!$F$17:$F$22,$B157),INDEX(Avaliadores!$F$17:$F$22,$C157),INDEX(Avaliadores!$F$17:$F$22,$D157),INDEX(Avaliadores!$F$17:$F$22,$E157),INDEX(Avaliadores!$F$17:$F$22,$F157),INDEX(Avaliadores!$F$17:$F$22,$G157))</f>
        <v>2.54166666666667</v>
      </c>
      <c r="Y157" s="0" t="n">
        <f aca="false">MEDIAN(INDEX(Avaliadores!$G$17:$G$22,$B157),INDEX(Avaliadores!$G$17:$G$22,$C157),INDEX(Avaliadores!$G$17:$G$22,$D157),INDEX(Avaliadores!$G$17:$G$22,$E157),INDEX(Avaliadores!$G$17:$G$22,$F157),INDEX(Avaliadores!$G$17:$G$22,$G157))</f>
        <v>4.79166666666667</v>
      </c>
      <c r="Z157" s="0" t="n">
        <f aca="false">MEDIAN(INDEX(Avaliadores!$H$17:$H$22,$B157),INDEX(Avaliadores!$H$17:$H$22,$C157),INDEX(Avaliadores!$H$17:$H$22,$D157),INDEX(Avaliadores!$H$17:$H$22,$E157),INDEX(Avaliadores!$H$17:$H$22,$F157),INDEX(Avaliadores!$H$17:$H$22,$G157))</f>
        <v>3.79166666666667</v>
      </c>
      <c r="AA157" s="0" t="n">
        <f aca="false">MEDIAN(INDEX(Avaliadores!$I$17:$I$22,$B157),INDEX(Avaliadores!$I$17:$I$22,$C157),INDEX(Avaliadores!$I$17:$I$22,$D157),INDEX(Avaliadores!$I$17:$I$22,$E157),INDEX(Avaliadores!$I$17:$I$22,$F157),INDEX(Avaliadores!$I$17:$I$22,$G157))</f>
        <v>6.54166666666667</v>
      </c>
      <c r="AB157" s="0" t="n">
        <f aca="false">IF(MAX(H157:K157)=MIN(H157:K157),0,IF($B$17="custo",(MAX(H157:K157)-H157)/(MAX(H157:K157)-MIN(H157:K157)),(H157-MIN(H157:K157))/(MAX(H157:K157)-MIN(H157:K157))))</f>
        <v>0.186875513735011</v>
      </c>
      <c r="AC157" s="0" t="n">
        <f aca="false">IF(MAX(H157:K157)=MIN(H157:K157),0,IF($B$17="custo",(MAX(H157:K157)-I157)/(MAX(H157:K157)-MIN(H157:K157)),(I157-MIN(H157:K157))/(MAX(H157:K157)-MIN(H157:K157))))</f>
        <v>0</v>
      </c>
      <c r="AD157" s="0" t="n">
        <f aca="false">IF(MAX(H157:K157)=MIN(H157:K157),0,IF($B$17="custo",(MAX(H157:K157)-J157)/(MAX(H157:K157)-MIN(H157:K157)),(J157-MIN(H157:K157))/(MAX(H157:K157)-MIN(H157:K157))))</f>
        <v>0.823490141103666</v>
      </c>
      <c r="AE157" s="0" t="n">
        <f aca="false">IF(MAX(H157:K157)=MIN(H157:K157),0,IF($B$17="custo",(MAX(H157:K157)-K157)/(MAX(H157:K157)-MIN(H157:K157)),(K157-MIN(H157:K157))/(MAX(H157:K157)-MIN(H157:K157))))</f>
        <v>1</v>
      </c>
      <c r="AF157" s="0" t="n">
        <f aca="false">IF(MAX(L157:O157)=MIN(L157:O157),0,IF($C$17="custo",(MAX(L157:O157)-L157)/(MAX(L157:O157)-MIN(L157:O157)),(L157-MIN(L157:O157))/(MAX(L157:O157)-MIN(L157:O157))))</f>
        <v>0.631937130295146</v>
      </c>
      <c r="AG157" s="0" t="n">
        <f aca="false">IF(MAX(L157:O157)=MIN(L157:O157),0,IF($C$17="custo",(MAX(L157:O157)-M157)/(MAX(L157:O157)-MIN(L157:O157)),(M157-MIN(L157:O157))/(MAX(L157:O157)-MIN(L157:O157))))</f>
        <v>1</v>
      </c>
      <c r="AH157" s="0" t="n">
        <f aca="false">IF(MAX(L157:O157)=MIN(L157:O157),0,IF($C$17="custo",(MAX(L157:O157)-N157)/(MAX(L157:O157)-MIN(L157:O157)),(N157-MIN(L157:O157))/(MAX(L157:O157)-MIN(L157:O157))))</f>
        <v>0.599876127307755</v>
      </c>
      <c r="AI157" s="0" t="n">
        <f aca="false">IF(MAX(L157:O157)=MIN(L157:O157),0,IF($C$17="custo",(MAX(L157:O157)-O157)/(MAX(L157:O157)-MIN(L157:O157)),(O157-MIN(L157:O157))/(MAX(L157:O157)-MIN(L157:O157))))</f>
        <v>0</v>
      </c>
      <c r="AJ157" s="0" t="n">
        <f aca="false">IF(MAX(P157:S157)=MIN(P157:S157),0,IF($D$17="custo",(MAX(P157:S157)-P157)/(MAX(P157:S157)-MIN(P157:S157)),(P157-MIN(P157:S157))/(MAX(P157:S157)-MIN(P157:S157))))</f>
        <v>0.113412787497277</v>
      </c>
      <c r="AK157" s="0" t="n">
        <f aca="false">IF(MAX(P157:S157)=MIN(P157:S157),0,IF($D$17="custo",(MAX(P157:S157)-Q157)/(MAX(P157:S157)-MIN(P157:S157)),(Q157-MIN(P157:S157))/(MAX(P157:S157)-MIN(P157:S157))))</f>
        <v>0</v>
      </c>
      <c r="AL157" s="0" t="n">
        <f aca="false">IF(MAX(P157:S157)=MIN(P157:S157),0,IF($D$17="custo",(MAX(P157:S157)-R157)/(MAX(P157:S157)-MIN(P157:S157)),(R157-MIN(P157:S157))/(MAX(P157:S157)-MIN(P157:S157))))</f>
        <v>0.747459779584498</v>
      </c>
      <c r="AM157" s="0" t="n">
        <f aca="false">IF(MAX(P157:S157)=MIN(P157:S157),0,IF($D$17="custo",(MAX(P157:S157)-S157)/(MAX(P157:S157)-MIN(P157:S157)),(S157-MIN(P157:S157))/(MAX(P157:S157)-MIN(P157:S157))))</f>
        <v>1</v>
      </c>
      <c r="AN157" s="0" t="n">
        <f aca="false">IF(MAX(T157:W157)=MIN(T157:W157),0,IF($E$17="custo",(MAX(T157:W157)-T157)/(MAX(T157:W157)-MIN(T157:W157)),(T157-MIN(T157:W157))/(MAX(T157:W157)-MIN(T157:W157))))</f>
        <v>0</v>
      </c>
      <c r="AO157" s="0" t="n">
        <f aca="false">IF(MAX(T157:W157)=MIN(T157:W157),0,IF($E$17="custo",(MAX(T157:W157)-U157)/(MAX(T157:W157)-MIN(T157:W157)),(U157-MIN(T157:W157))/(MAX(T157:W157)-MIN(T157:W157))))</f>
        <v>0.705882352941177</v>
      </c>
      <c r="AP157" s="0" t="n">
        <f aca="false">IF(MAX(T157:W157)=MIN(T157:W157),0,IF($E$17="custo",(MAX(T157:W157)-V157)/(MAX(T157:W157)-MIN(T157:W157)),(V157-MIN(T157:W157))/(MAX(T157:W157)-MIN(T157:W157))))</f>
        <v>0.705882352941177</v>
      </c>
      <c r="AQ157" s="0" t="n">
        <f aca="false">IF(MAX(T157:W157)=MIN(T157:W157),0,IF($E$17="custo",(MAX(T157:W157)-W157)/(MAX(T157:W157)-MIN(T157:W157)),(W157-MIN(T157:W157))/(MAX(T157:W157)-MIN(T157:W157))))</f>
        <v>1</v>
      </c>
      <c r="AR157" s="0" t="n">
        <f aca="false">IF(MAX(X157:AA157)=MIN(X157:AA157),0,IF($F$17="custo",(MAX(X157:AA157)-X157)/(MAX(X157:AA157)-MIN(X157:AA157)),(X157-MIN(X157:AA157))/(MAX(X157:AA157)-MIN(X157:AA157))))</f>
        <v>0</v>
      </c>
      <c r="AS157" s="0" t="n">
        <f aca="false">IF(MAX(X157:AA157)=MIN(X157:AA157),0,IF($F$17="custo",(MAX(X157:AA157)-Y157)/(MAX(X157:AA157)-MIN(X157:AA157)),(Y157-MIN(X157:AA157))/(MAX(X157:AA157)-MIN(X157:AA157))))</f>
        <v>0.5625</v>
      </c>
      <c r="AT157" s="0" t="n">
        <f aca="false">IF(MAX(X157:AA157)=MIN(X157:AA157),0,IF($F$17="custo",(MAX(X157:AA157)-Z157)/(MAX(X157:AA157)-MIN(X157:AA157)),(Z157-MIN(X157:AA157))/(MAX(X157:AA157)-MIN(X157:AA157))))</f>
        <v>0.3125</v>
      </c>
      <c r="AU157" s="0" t="n">
        <f aca="false">IF(MAX(X157:AA157)=MIN(X157:AA157),0,IF($F$17="custo",(MAX(X157:AA157)-AA157)/(MAX(X157:AA157)-MIN(X157:AA157)),(AA157-MIN(X157:AA157))/(MAX(X157:AA157)-MIN(X157:AA157))))</f>
        <v>1</v>
      </c>
      <c r="AV157" s="0" t="n">
        <f aca="false">STDEVP(AB157:AE157)</f>
        <v>0.419125862238876</v>
      </c>
      <c r="AW157" s="0" t="n">
        <f aca="false">STDEVP(AF157:AI157)</f>
        <v>0.358450938259476</v>
      </c>
      <c r="AX157" s="0" t="n">
        <f aca="false">STDEVP(AJ157:AM157)</f>
        <v>0.420073477124845</v>
      </c>
      <c r="AY157" s="0" t="n">
        <f aca="false">STDEVP(AN157:AQ157)</f>
        <v>0.36823482428085</v>
      </c>
      <c r="AZ157" s="0" t="n">
        <f aca="false">STDEVP(AR157:AU157)</f>
        <v>0.365771872209988</v>
      </c>
      <c r="BA157" s="0" t="n">
        <f aca="false">AV157*((1-IFERROR(CORREL(AB157:AE157,AF157:AI157),0))+(1-IFERROR(CORREL(AB157:AE157,AJ157:AM157),0))+(1-IFERROR(CORREL(AB157:AE157,AN157:AQ157),0))+(1-IFERROR(CORREL(AB157:AE157,AR157:AU157),0)))</f>
        <v>1.14855107377288</v>
      </c>
      <c r="BB157" s="0" t="n">
        <f aca="false">AW157*((1-IFERROR(CORREL(AF157:AI157,AB157:AE157),0))+(1-IFERROR(CORREL(AF157:AI157,AJ157:AM157),0))+(1-IFERROR(CORREL(AF157:AI157,AN157:AQ157),0))+(1-IFERROR(CORREL(AF157:AI157,AR157:AU157),0)))</f>
        <v>2.39550440115537</v>
      </c>
      <c r="BC157" s="0" t="n">
        <f aca="false">AX157*((1-IFERROR(CORREL(AJ157:AM157,AB157:AE157),0))+(1-IFERROR(CORREL(AJ157:AM157,AF157:AI157),0))+(1-IFERROR(CORREL(AJ157:AM157,AN157:AQ157),0))+(1-IFERROR(CORREL(AJ157:AM157,AR157:AU157),0)))</f>
        <v>1.10099743026606</v>
      </c>
      <c r="BD157" s="0" t="n">
        <f aca="false">AY157*((1-IFERROR(CORREL(AN157:AQ157,AB157:AE157),0))+(1-IFERROR(CORREL(AN157:AQ157,AF157:AI157),0))+(1-IFERROR(CORREL(AN157:AQ157,AJ157:AM157),0))+(1-IFERROR(CORREL(AN157:AQ157,AR157:AU157),0)))</f>
        <v>0.829275159251662</v>
      </c>
      <c r="BE157" s="0" t="n">
        <f aca="false">AZ157*((1-IFERROR(CORREL(AR157:AU157,AB157:AE157),0))+(1-IFERROR(CORREL(AR157:AU157,AF157:AI157),0))+(1-IFERROR(CORREL(AR157:AU157,AJ157:AM157),0))+(1-IFERROR(CORREL(AR157:AU157,AN157:AQ157),0)))</f>
        <v>0.936050002854723</v>
      </c>
      <c r="BF157" s="0" t="n">
        <f aca="false">IF(SUM(BA157:BE157)&gt;0,BA157/SUM(BA157:BE157),1/5)</f>
        <v>0.179170567120158</v>
      </c>
      <c r="BG157" s="0" t="n">
        <f aca="false">IF(SUM(BA157:BE157)&gt;0,BB157/SUM(BA157:BE157),1/5)</f>
        <v>0.37369159447472</v>
      </c>
      <c r="BH157" s="0" t="n">
        <f aca="false">IF(SUM(BA157:BE157)&gt;0,BC157/SUM(BA157:BE157),1/5)</f>
        <v>0.171752339519917</v>
      </c>
      <c r="BI157" s="0" t="n">
        <f aca="false">IF(SUM(BA157:BE157)&gt;0,BD157/SUM(BA157:BE157),1/5)</f>
        <v>0.129364469699812</v>
      </c>
      <c r="BJ157" s="0" t="n">
        <f aca="false">IF(SUM(BA157:BE157)&gt;0,BE157/SUM(BA157:BE157),1/5)</f>
        <v>0.146021029185394</v>
      </c>
      <c r="BK157" s="0" t="n">
        <f aca="false">BF157*AB157+BG157*AF157+BH157*AJ157+BI157*AN157+BJ157*AR157</f>
        <v>0.289111097188677</v>
      </c>
      <c r="BL157" s="0" t="n">
        <f aca="false">BF157*AC157+BG157*AG157+BH157*AK157+BI157*AO157+BJ157*AS157</f>
        <v>0.547144519650195</v>
      </c>
      <c r="BM157" s="0" t="n">
        <f aca="false">BF157*AD157+BG157*AH157+BH157*AL157+BI157*AP157+BJ157*AT157</f>
        <v>0.637039495820163</v>
      </c>
      <c r="BN157" s="0" t="n">
        <f aca="false">BF157*AE157+BG157*AI157+BH157*AM157+BI157*AQ157+BJ157*AU157</f>
        <v>0.626308405525281</v>
      </c>
      <c r="BO157" s="0" t="n">
        <f aca="false">RANK(BK157,$BK157:$BN157)</f>
        <v>4</v>
      </c>
      <c r="BP157" s="0" t="n">
        <f aca="false">RANK(BL157,$BK157:$BN157)</f>
        <v>3</v>
      </c>
      <c r="BQ157" s="0" t="n">
        <f aca="false">RANK(BM157,$BK157:$BN157)</f>
        <v>1</v>
      </c>
      <c r="BR157" s="0" t="n">
        <f aca="false">RANK(BN157,$BK157:$BN157)</f>
        <v>2</v>
      </c>
    </row>
    <row r="158" customFormat="false" ht="15" hidden="false" customHeight="false" outlineLevel="0" collapsed="false">
      <c r="A158" s="0" t="n">
        <v>135</v>
      </c>
      <c r="B158" s="0" t="n">
        <f aca="false">RANDBETWEEN(1,$B$5)</f>
        <v>5</v>
      </c>
      <c r="C158" s="0" t="n">
        <f aca="false">RANDBETWEEN(1,$B$5)</f>
        <v>3</v>
      </c>
      <c r="D158" s="0" t="n">
        <f aca="false">RANDBETWEEN(1,$B$5)</f>
        <v>4</v>
      </c>
      <c r="E158" s="0" t="n">
        <f aca="false">RANDBETWEEN(1,$B$5)</f>
        <v>6</v>
      </c>
      <c r="F158" s="0" t="n">
        <f aca="false">RANDBETWEEN(1,$B$5)</f>
        <v>3</v>
      </c>
      <c r="G158" s="0" t="n">
        <f aca="false">RANDBETWEEN(1,$B$5)</f>
        <v>1</v>
      </c>
      <c r="H158" s="0" t="n">
        <f aca="true">NORMINV(RAND(),$B$8,$B$13)</f>
        <v>48.4537144460334</v>
      </c>
      <c r="I158" s="0" t="n">
        <f aca="true">NORMINV(RAND(),$C$8,$C$13)</f>
        <v>65.0958410927542</v>
      </c>
      <c r="J158" s="0" t="n">
        <f aca="true">NORMINV(RAND(),$D$8,$D$13)</f>
        <v>15.1737296385778</v>
      </c>
      <c r="K158" s="0" t="n">
        <f aca="true">NORMINV(RAND(),$E$8,$E$13)</f>
        <v>3.16515979656067</v>
      </c>
      <c r="L158" s="0" t="n">
        <f aca="true">NORMINV(RAND(),$B$9,$B$14)</f>
        <v>51.0631725489098</v>
      </c>
      <c r="M158" s="0" t="n">
        <f aca="true">NORMINV(RAND(),$C$9,$C$14)</f>
        <v>56.2555459873874</v>
      </c>
      <c r="N158" s="0" t="n">
        <f aca="true">NORMINV(RAND(),$D$9,$D$14)</f>
        <v>42.4902702284088</v>
      </c>
      <c r="O158" s="0" t="n">
        <f aca="true">NORMINV(RAND(),$E$9,$E$14)</f>
        <v>27.0091829750816</v>
      </c>
      <c r="P158" s="0" t="n">
        <f aca="true">NORMINV(RAND(),$B$10,$B$15)</f>
        <v>24.9234221477208</v>
      </c>
      <c r="Q158" s="0" t="n">
        <f aca="true">NORMINV(RAND(),$C$10,$C$15)</f>
        <v>30.6828503831099</v>
      </c>
      <c r="R158" s="0" t="n">
        <f aca="true">NORMINV(RAND(),$D$10,$D$15)</f>
        <v>10.1339480418349</v>
      </c>
      <c r="S158" s="0" t="n">
        <f aca="true">NORMINV(RAND(),$E$10,$E$15)</f>
        <v>3.72198782733908</v>
      </c>
      <c r="T158" s="0" t="n">
        <f aca="false">MEDIAN(INDEX(Avaliadores!$B$17:$B$22,$B158),INDEX(Avaliadores!$B$17:$B$22,$C158),INDEX(Avaliadores!$B$17:$B$22,$D158),INDEX(Avaliadores!$B$17:$B$22,$E158),INDEX(Avaliadores!$B$17:$B$22,$F158),INDEX(Avaliadores!$B$17:$B$22,$G158))</f>
        <v>2.66666666666667</v>
      </c>
      <c r="U158" s="0" t="n">
        <f aca="false">MEDIAN(INDEX(Avaliadores!$C$17:$C$22,$B158),INDEX(Avaliadores!$C$17:$C$22,$C158),INDEX(Avaliadores!$C$17:$C$22,$D158),INDEX(Avaliadores!$C$17:$C$22,$E158),INDEX(Avaliadores!$C$17:$C$22,$F158),INDEX(Avaliadores!$C$17:$C$22,$G158))</f>
        <v>5.16666666666667</v>
      </c>
      <c r="V158" s="0" t="n">
        <f aca="false">MEDIAN(INDEX(Avaliadores!$D$17:$D$22,$B158),INDEX(Avaliadores!$D$17:$D$22,$C158),INDEX(Avaliadores!$D$17:$D$22,$D158),INDEX(Avaliadores!$D$17:$D$22,$E158),INDEX(Avaliadores!$D$17:$D$22,$F158),INDEX(Avaliadores!$D$17:$D$22,$G158))</f>
        <v>5.66666666666667</v>
      </c>
      <c r="W158" s="0" t="n">
        <f aca="false">MEDIAN(INDEX(Avaliadores!$E$17:$E$22,$B158),INDEX(Avaliadores!$E$17:$E$22,$C158),INDEX(Avaliadores!$E$17:$E$22,$D158),INDEX(Avaliadores!$E$17:$E$22,$E158),INDEX(Avaliadores!$E$17:$E$22,$F158),INDEX(Avaliadores!$E$17:$E$22,$G158))</f>
        <v>6.29166666666667</v>
      </c>
      <c r="X158" s="0" t="n">
        <f aca="false">MEDIAN(INDEX(Avaliadores!$F$17:$F$22,$B158),INDEX(Avaliadores!$F$17:$F$22,$C158),INDEX(Avaliadores!$F$17:$F$22,$D158),INDEX(Avaliadores!$F$17:$F$22,$E158),INDEX(Avaliadores!$F$17:$F$22,$F158),INDEX(Avaliadores!$F$17:$F$22,$G158))</f>
        <v>2.79166666666667</v>
      </c>
      <c r="Y158" s="0" t="n">
        <f aca="false">MEDIAN(INDEX(Avaliadores!$G$17:$G$22,$B158),INDEX(Avaliadores!$G$17:$G$22,$C158),INDEX(Avaliadores!$G$17:$G$22,$D158),INDEX(Avaliadores!$G$17:$G$22,$E158),INDEX(Avaliadores!$G$17:$G$22,$F158),INDEX(Avaliadores!$G$17:$G$22,$G158))</f>
        <v>5.04166666666667</v>
      </c>
      <c r="Z158" s="0" t="n">
        <f aca="false">MEDIAN(INDEX(Avaliadores!$H$17:$H$22,$B158),INDEX(Avaliadores!$H$17:$H$22,$C158),INDEX(Avaliadores!$H$17:$H$22,$D158),INDEX(Avaliadores!$H$17:$H$22,$E158),INDEX(Avaliadores!$H$17:$H$22,$F158),INDEX(Avaliadores!$H$17:$H$22,$G158))</f>
        <v>3.79166666666667</v>
      </c>
      <c r="AA158" s="0" t="n">
        <f aca="false">MEDIAN(INDEX(Avaliadores!$I$17:$I$22,$B158),INDEX(Avaliadores!$I$17:$I$22,$C158),INDEX(Avaliadores!$I$17:$I$22,$D158),INDEX(Avaliadores!$I$17:$I$22,$E158),INDEX(Avaliadores!$I$17:$I$22,$F158),INDEX(Avaliadores!$I$17:$I$22,$G158))</f>
        <v>6.79166666666667</v>
      </c>
      <c r="AB158" s="0" t="n">
        <f aca="false">IF(MAX(H158:K158)=MIN(H158:K158),0,IF($B$17="custo",(MAX(H158:K158)-H158)/(MAX(H158:K158)-MIN(H158:K158)),(H158-MIN(H158:K158))/(MAX(H158:K158)-MIN(H158:K158))))</f>
        <v>0.268721840264071</v>
      </c>
      <c r="AC158" s="0" t="n">
        <f aca="false">IF(MAX(H158:K158)=MIN(H158:K158),0,IF($B$17="custo",(MAX(H158:K158)-I158)/(MAX(H158:K158)-MIN(H158:K158)),(I158-MIN(H158:K158))/(MAX(H158:K158)-MIN(H158:K158))))</f>
        <v>0</v>
      </c>
      <c r="AD158" s="0" t="n">
        <f aca="false">IF(MAX(H158:K158)=MIN(H158:K158),0,IF($B$17="custo",(MAX(H158:K158)-J158)/(MAX(H158:K158)-MIN(H158:K158)),(J158-MIN(H158:K158))/(MAX(H158:K158)-MIN(H158:K158))))</f>
        <v>0.806096597184453</v>
      </c>
      <c r="AE158" s="0" t="n">
        <f aca="false">IF(MAX(H158:K158)=MIN(H158:K158),0,IF($B$17="custo",(MAX(H158:K158)-K158)/(MAX(H158:K158)-MIN(H158:K158)),(K158-MIN(H158:K158))/(MAX(H158:K158)-MIN(H158:K158))))</f>
        <v>1</v>
      </c>
      <c r="AF158" s="0" t="n">
        <f aca="false">IF(MAX(L158:O158)=MIN(L158:O158),0,IF($C$17="custo",(MAX(L158:O158)-L158)/(MAX(L158:O158)-MIN(L158:O158)),(L158-MIN(L158:O158))/(MAX(L158:O158)-MIN(L158:O158))))</f>
        <v>0.822460883895448</v>
      </c>
      <c r="AG158" s="0" t="n">
        <f aca="false">IF(MAX(L158:O158)=MIN(L158:O158),0,IF($C$17="custo",(MAX(L158:O158)-M158)/(MAX(L158:O158)-MIN(L158:O158)),(M158-MIN(L158:O158))/(MAX(L158:O158)-MIN(L158:O158))))</f>
        <v>1</v>
      </c>
      <c r="AH158" s="0" t="n">
        <f aca="false">IF(MAX(L158:O158)=MIN(L158:O158),0,IF($C$17="custo",(MAX(L158:O158)-N158)/(MAX(L158:O158)-MIN(L158:O158)),(N158-MIN(L158:O158))/(MAX(L158:O158)-MIN(L158:O158))))</f>
        <v>0.529333758416845</v>
      </c>
      <c r="AI158" s="0" t="n">
        <f aca="false">IF(MAX(L158:O158)=MIN(L158:O158),0,IF($C$17="custo",(MAX(L158:O158)-O158)/(MAX(L158:O158)-MIN(L158:O158)),(O158-MIN(L158:O158))/(MAX(L158:O158)-MIN(L158:O158))))</f>
        <v>0</v>
      </c>
      <c r="AJ158" s="0" t="n">
        <f aca="false">IF(MAX(P158:S158)=MIN(P158:S158),0,IF($D$17="custo",(MAX(P158:S158)-P158)/(MAX(P158:S158)-MIN(P158:S158)),(P158-MIN(P158:S158))/(MAX(P158:S158)-MIN(P158:S158))))</f>
        <v>0.213621809149289</v>
      </c>
      <c r="AK158" s="0" t="n">
        <f aca="false">IF(MAX(P158:S158)=MIN(P158:S158),0,IF($D$17="custo",(MAX(P158:S158)-Q158)/(MAX(P158:S158)-MIN(P158:S158)),(Q158-MIN(P158:S158))/(MAX(P158:S158)-MIN(P158:S158))))</f>
        <v>0</v>
      </c>
      <c r="AL158" s="0" t="n">
        <f aca="false">IF(MAX(P158:S158)=MIN(P158:S158),0,IF($D$17="custo",(MAX(P158:S158)-R158)/(MAX(P158:S158)-MIN(P158:S158)),(R158-MIN(P158:S158))/(MAX(P158:S158)-MIN(P158:S158))))</f>
        <v>0.762175256773327</v>
      </c>
      <c r="AM158" s="0" t="n">
        <f aca="false">IF(MAX(P158:S158)=MIN(P158:S158),0,IF($D$17="custo",(MAX(P158:S158)-S158)/(MAX(P158:S158)-MIN(P158:S158)),(S158-MIN(P158:S158))/(MAX(P158:S158)-MIN(P158:S158))))</f>
        <v>1</v>
      </c>
      <c r="AN158" s="0" t="n">
        <f aca="false">IF(MAX(T158:W158)=MIN(T158:W158),0,IF($E$17="custo",(MAX(T158:W158)-T158)/(MAX(T158:W158)-MIN(T158:W158)),(T158-MIN(T158:W158))/(MAX(T158:W158)-MIN(T158:W158))))</f>
        <v>0</v>
      </c>
      <c r="AO158" s="0" t="n">
        <f aca="false">IF(MAX(T158:W158)=MIN(T158:W158),0,IF($E$17="custo",(MAX(T158:W158)-U158)/(MAX(T158:W158)-MIN(T158:W158)),(U158-MIN(T158:W158))/(MAX(T158:W158)-MIN(T158:W158))))</f>
        <v>0.689655172413793</v>
      </c>
      <c r="AP158" s="0" t="n">
        <f aca="false">IF(MAX(T158:W158)=MIN(T158:W158),0,IF($E$17="custo",(MAX(T158:W158)-V158)/(MAX(T158:W158)-MIN(T158:W158)),(V158-MIN(T158:W158))/(MAX(T158:W158)-MIN(T158:W158))))</f>
        <v>0.827586206896552</v>
      </c>
      <c r="AQ158" s="0" t="n">
        <f aca="false">IF(MAX(T158:W158)=MIN(T158:W158),0,IF($E$17="custo",(MAX(T158:W158)-W158)/(MAX(T158:W158)-MIN(T158:W158)),(W158-MIN(T158:W158))/(MAX(T158:W158)-MIN(T158:W158))))</f>
        <v>1</v>
      </c>
      <c r="AR158" s="0" t="n">
        <f aca="false">IF(MAX(X158:AA158)=MIN(X158:AA158),0,IF($F$17="custo",(MAX(X158:AA158)-X158)/(MAX(X158:AA158)-MIN(X158:AA158)),(X158-MIN(X158:AA158))/(MAX(X158:AA158)-MIN(X158:AA158))))</f>
        <v>0</v>
      </c>
      <c r="AS158" s="0" t="n">
        <f aca="false">IF(MAX(X158:AA158)=MIN(X158:AA158),0,IF($F$17="custo",(MAX(X158:AA158)-Y158)/(MAX(X158:AA158)-MIN(X158:AA158)),(Y158-MIN(X158:AA158))/(MAX(X158:AA158)-MIN(X158:AA158))))</f>
        <v>0.5625</v>
      </c>
      <c r="AT158" s="0" t="n">
        <f aca="false">IF(MAX(X158:AA158)=MIN(X158:AA158),0,IF($F$17="custo",(MAX(X158:AA158)-Z158)/(MAX(X158:AA158)-MIN(X158:AA158)),(Z158-MIN(X158:AA158))/(MAX(X158:AA158)-MIN(X158:AA158))))</f>
        <v>0.25</v>
      </c>
      <c r="AU158" s="0" t="n">
        <f aca="false">IF(MAX(X158:AA158)=MIN(X158:AA158),0,IF($F$17="custo",(MAX(X158:AA158)-AA158)/(MAX(X158:AA158)-MIN(X158:AA158)),(AA158-MIN(X158:AA158))/(MAX(X158:AA158)-MIN(X158:AA158))))</f>
        <v>1</v>
      </c>
      <c r="AV158" s="0" t="n">
        <f aca="false">STDEVP(AB158:AE158)</f>
        <v>0.401803827860431</v>
      </c>
      <c r="AW158" s="0" t="n">
        <f aca="false">STDEVP(AF158:AI158)</f>
        <v>0.378781475073552</v>
      </c>
      <c r="AX158" s="0" t="n">
        <f aca="false">STDEVP(AJ158:AM158)</f>
        <v>0.403299481760948</v>
      </c>
      <c r="AY158" s="0" t="n">
        <f aca="false">STDEVP(AN158:AQ158)</f>
        <v>0.379604118212138</v>
      </c>
      <c r="AZ158" s="0" t="n">
        <f aca="false">STDEVP(AR158:AU158)</f>
        <v>0.373368848292141</v>
      </c>
      <c r="BA158" s="0" t="n">
        <f aca="false">AV158*((1-IFERROR(CORREL(AB158:AE158,AF158:AI158),0))+(1-IFERROR(CORREL(AB158:AE158,AJ158:AM158),0))+(1-IFERROR(CORREL(AB158:AE158,AN158:AQ158),0))+(1-IFERROR(CORREL(AB158:AE158,AR158:AU158),0)))</f>
        <v>1.17080582465675</v>
      </c>
      <c r="BB158" s="0" t="n">
        <f aca="false">AW158*((1-IFERROR(CORREL(AF158:AI158,AB158:AE158),0))+(1-IFERROR(CORREL(AF158:AI158,AJ158:AM158),0))+(1-IFERROR(CORREL(AF158:AI158,AN158:AQ158),0))+(1-IFERROR(CORREL(AF158:AI158,AR158:AU158),0)))</f>
        <v>2.71253638842509</v>
      </c>
      <c r="BC158" s="0" t="n">
        <f aca="false">AX158*((1-IFERROR(CORREL(AJ158:AM158,AB158:AE158),0))+(1-IFERROR(CORREL(AJ158:AM158,AF158:AI158),0))+(1-IFERROR(CORREL(AJ158:AM158,AN158:AQ158),0))+(1-IFERROR(CORREL(AJ158:AM158,AR158:AU158),0)))</f>
        <v>1.14233272606979</v>
      </c>
      <c r="BD158" s="0" t="n">
        <f aca="false">AY158*((1-IFERROR(CORREL(AN158:AQ158,AB158:AE158),0))+(1-IFERROR(CORREL(AN158:AQ158,AF158:AI158),0))+(1-IFERROR(CORREL(AN158:AQ158,AJ158:AM158),0))+(1-IFERROR(CORREL(AN158:AQ158,AR158:AU158),0)))</f>
        <v>0.981807006558226</v>
      </c>
      <c r="BE158" s="0" t="n">
        <f aca="false">AZ158*((1-IFERROR(CORREL(AR158:AU158,AB158:AE158),0))+(1-IFERROR(CORREL(AR158:AU158,AF158:AI158),0))+(1-IFERROR(CORREL(AR158:AU158,AJ158:AM158),0))+(1-IFERROR(CORREL(AR158:AU158,AN158:AQ158),0)))</f>
        <v>1.09344152634129</v>
      </c>
      <c r="BF158" s="0" t="n">
        <f aca="false">IF(SUM(BA158:BE158)&gt;0,BA158/SUM(BA158:BE158),1/5)</f>
        <v>0.16488078336078</v>
      </c>
      <c r="BG158" s="0" t="n">
        <f aca="false">IF(SUM(BA158:BE158)&gt;0,BB158/SUM(BA158:BE158),1/5)</f>
        <v>0.381997693553731</v>
      </c>
      <c r="BH158" s="0" t="n">
        <f aca="false">IF(SUM(BA158:BE158)&gt;0,BC158/SUM(BA158:BE158),1/5)</f>
        <v>0.160871009322372</v>
      </c>
      <c r="BI158" s="0" t="n">
        <f aca="false">IF(SUM(BA158:BE158)&gt;0,BD158/SUM(BA158:BE158),1/5)</f>
        <v>0.138264693377216</v>
      </c>
      <c r="BJ158" s="0" t="n">
        <f aca="false">IF(SUM(BA158:BE158)&gt;0,BE158/SUM(BA158:BE158),1/5)</f>
        <v>0.1539858203859</v>
      </c>
      <c r="BK158" s="0" t="n">
        <f aca="false">BF158*AB158+BG158*AF158+BH158*AJ158+BI158*AN158+BJ158*AR158</f>
        <v>0.392850784266232</v>
      </c>
      <c r="BL158" s="0" t="n">
        <f aca="false">BF158*AC158+BG158*AG158+BH158*AK158+BI158*AO158+BJ158*AS158</f>
        <v>0.563969678470604</v>
      </c>
      <c r="BM158" s="0" t="n">
        <f aca="false">BF158*AD158+BG158*AH158+BH158*AL158+BI158*AP158+BJ158*AT158</f>
        <v>0.610648424317498</v>
      </c>
      <c r="BN158" s="0" t="n">
        <f aca="false">BF158*AE158+BG158*AI158+BH158*AM158+BI158*AQ158+BJ158*AU158</f>
        <v>0.618002306446269</v>
      </c>
      <c r="BO158" s="0" t="n">
        <f aca="false">RANK(BK158,$BK158:$BN158)</f>
        <v>4</v>
      </c>
      <c r="BP158" s="0" t="n">
        <f aca="false">RANK(BL158,$BK158:$BN158)</f>
        <v>3</v>
      </c>
      <c r="BQ158" s="0" t="n">
        <f aca="false">RANK(BM158,$BK158:$BN158)</f>
        <v>2</v>
      </c>
      <c r="BR158" s="0" t="n">
        <f aca="false">RANK(BN158,$BK158:$BN158)</f>
        <v>1</v>
      </c>
    </row>
    <row r="159" customFormat="false" ht="15" hidden="false" customHeight="false" outlineLevel="0" collapsed="false">
      <c r="A159" s="0" t="n">
        <v>136</v>
      </c>
      <c r="B159" s="0" t="n">
        <f aca="false">RANDBETWEEN(1,$B$5)</f>
        <v>5</v>
      </c>
      <c r="C159" s="0" t="n">
        <f aca="false">RANDBETWEEN(1,$B$5)</f>
        <v>3</v>
      </c>
      <c r="D159" s="0" t="n">
        <f aca="false">RANDBETWEEN(1,$B$5)</f>
        <v>2</v>
      </c>
      <c r="E159" s="0" t="n">
        <f aca="false">RANDBETWEEN(1,$B$5)</f>
        <v>3</v>
      </c>
      <c r="F159" s="0" t="n">
        <f aca="false">RANDBETWEEN(1,$B$5)</f>
        <v>4</v>
      </c>
      <c r="G159" s="0" t="n">
        <f aca="false">RANDBETWEEN(1,$B$5)</f>
        <v>1</v>
      </c>
      <c r="H159" s="0" t="n">
        <f aca="true">NORMINV(RAND(),$B$8,$B$13)</f>
        <v>50.8423979468913</v>
      </c>
      <c r="I159" s="0" t="n">
        <f aca="true">NORMINV(RAND(),$C$8,$C$13)</f>
        <v>66.8650275364752</v>
      </c>
      <c r="J159" s="0" t="n">
        <f aca="true">NORMINV(RAND(),$D$8,$D$13)</f>
        <v>13.5192500597333</v>
      </c>
      <c r="K159" s="0" t="n">
        <f aca="true">NORMINV(RAND(),$E$8,$E$13)</f>
        <v>2.76468405248456</v>
      </c>
      <c r="L159" s="0" t="n">
        <f aca="true">NORMINV(RAND(),$B$9,$B$14)</f>
        <v>42.7850651414924</v>
      </c>
      <c r="M159" s="0" t="n">
        <f aca="true">NORMINV(RAND(),$C$9,$C$14)</f>
        <v>48.6171858695192</v>
      </c>
      <c r="N159" s="0" t="n">
        <f aca="true">NORMINV(RAND(),$D$9,$D$14)</f>
        <v>45.2558608335602</v>
      </c>
      <c r="O159" s="0" t="n">
        <f aca="true">NORMINV(RAND(),$E$9,$E$14)</f>
        <v>25.7331458241105</v>
      </c>
      <c r="P159" s="0" t="n">
        <f aca="true">NORMINV(RAND(),$B$10,$B$15)</f>
        <v>25.4999086487092</v>
      </c>
      <c r="Q159" s="0" t="n">
        <f aca="true">NORMINV(RAND(),$C$10,$C$15)</f>
        <v>32.3304120082056</v>
      </c>
      <c r="R159" s="0" t="n">
        <f aca="true">NORMINV(RAND(),$D$10,$D$15)</f>
        <v>9.61586742163172</v>
      </c>
      <c r="S159" s="0" t="n">
        <f aca="true">NORMINV(RAND(),$E$10,$E$15)</f>
        <v>4.01286011444914</v>
      </c>
      <c r="T159" s="0" t="n">
        <f aca="false">MEDIAN(INDEX(Avaliadores!$B$17:$B$22,$B159),INDEX(Avaliadores!$B$17:$B$22,$C159),INDEX(Avaliadores!$B$17:$B$22,$D159),INDEX(Avaliadores!$B$17:$B$22,$E159),INDEX(Avaliadores!$B$17:$B$22,$F159),INDEX(Avaliadores!$B$17:$B$22,$G159))</f>
        <v>2.79166666666667</v>
      </c>
      <c r="U159" s="0" t="n">
        <f aca="false">MEDIAN(INDEX(Avaliadores!$C$17:$C$22,$B159),INDEX(Avaliadores!$C$17:$C$22,$C159),INDEX(Avaliadores!$C$17:$C$22,$D159),INDEX(Avaliadores!$C$17:$C$22,$E159),INDEX(Avaliadores!$C$17:$C$22,$F159),INDEX(Avaliadores!$C$17:$C$22,$G159))</f>
        <v>4.91666666666667</v>
      </c>
      <c r="V159" s="0" t="n">
        <f aca="false">MEDIAN(INDEX(Avaliadores!$D$17:$D$22,$B159),INDEX(Avaliadores!$D$17:$D$22,$C159),INDEX(Avaliadores!$D$17:$D$22,$D159),INDEX(Avaliadores!$D$17:$D$22,$E159),INDEX(Avaliadores!$D$17:$D$22,$F159),INDEX(Avaliadores!$D$17:$D$22,$G159))</f>
        <v>5.79166666666667</v>
      </c>
      <c r="W159" s="0" t="n">
        <f aca="false">MEDIAN(INDEX(Avaliadores!$E$17:$E$22,$B159),INDEX(Avaliadores!$E$17:$E$22,$C159),INDEX(Avaliadores!$E$17:$E$22,$D159),INDEX(Avaliadores!$E$17:$E$22,$E159),INDEX(Avaliadores!$E$17:$E$22,$F159),INDEX(Avaliadores!$E$17:$E$22,$G159))</f>
        <v>6.29166666666667</v>
      </c>
      <c r="X159" s="0" t="n">
        <f aca="false">MEDIAN(INDEX(Avaliadores!$F$17:$F$22,$B159),INDEX(Avaliadores!$F$17:$F$22,$C159),INDEX(Avaliadores!$F$17:$F$22,$D159),INDEX(Avaliadores!$F$17:$F$22,$E159),INDEX(Avaliadores!$F$17:$F$22,$F159),INDEX(Avaliadores!$F$17:$F$22,$G159))</f>
        <v>2.66666666666667</v>
      </c>
      <c r="Y159" s="0" t="n">
        <f aca="false">MEDIAN(INDEX(Avaliadores!$G$17:$G$22,$B159),INDEX(Avaliadores!$G$17:$G$22,$C159),INDEX(Avaliadores!$G$17:$G$22,$D159),INDEX(Avaliadores!$G$17:$G$22,$E159),INDEX(Avaliadores!$G$17:$G$22,$F159),INDEX(Avaliadores!$G$17:$G$22,$G159))</f>
        <v>5.41666666666667</v>
      </c>
      <c r="Z159" s="0" t="n">
        <f aca="false">MEDIAN(INDEX(Avaliadores!$H$17:$H$22,$B159),INDEX(Avaliadores!$H$17:$H$22,$C159),INDEX(Avaliadores!$H$17:$H$22,$D159),INDEX(Avaliadores!$H$17:$H$22,$E159),INDEX(Avaliadores!$H$17:$H$22,$F159),INDEX(Avaliadores!$H$17:$H$22,$G159))</f>
        <v>3.79166666666667</v>
      </c>
      <c r="AA159" s="0" t="n">
        <f aca="false">MEDIAN(INDEX(Avaliadores!$I$17:$I$22,$B159),INDEX(Avaliadores!$I$17:$I$22,$C159),INDEX(Avaliadores!$I$17:$I$22,$D159),INDEX(Avaliadores!$I$17:$I$22,$E159),INDEX(Avaliadores!$I$17:$I$22,$F159),INDEX(Avaliadores!$I$17:$I$22,$G159))</f>
        <v>6.66666666666667</v>
      </c>
      <c r="AB159" s="0" t="n">
        <f aca="false">IF(MAX(H159:K159)=MIN(H159:K159),0,IF($B$17="custo",(MAX(H159:K159)-H159)/(MAX(H159:K159)-MIN(H159:K159)),(H159-MIN(H159:K159))/(MAX(H159:K159)-MIN(H159:K159))))</f>
        <v>0.249961680682501</v>
      </c>
      <c r="AC159" s="0" t="n">
        <f aca="false">IF(MAX(H159:K159)=MIN(H159:K159),0,IF($B$17="custo",(MAX(H159:K159)-I159)/(MAX(H159:K159)-MIN(H159:K159)),(I159-MIN(H159:K159))/(MAX(H159:K159)-MIN(H159:K159))))</f>
        <v>0</v>
      </c>
      <c r="AD159" s="0" t="n">
        <f aca="false">IF(MAX(H159:K159)=MIN(H159:K159),0,IF($B$17="custo",(MAX(H159:K159)-J159)/(MAX(H159:K159)-MIN(H159:K159)),(J159-MIN(H159:K159))/(MAX(H159:K159)-MIN(H159:K159))))</f>
        <v>0.832222958213403</v>
      </c>
      <c r="AE159" s="0" t="n">
        <f aca="false">IF(MAX(H159:K159)=MIN(H159:K159),0,IF($B$17="custo",(MAX(H159:K159)-K159)/(MAX(H159:K159)-MIN(H159:K159)),(K159-MIN(H159:K159))/(MAX(H159:K159)-MIN(H159:K159))))</f>
        <v>1</v>
      </c>
      <c r="AF159" s="0" t="n">
        <f aca="false">IF(MAX(L159:O159)=MIN(L159:O159),0,IF($C$17="custo",(MAX(L159:O159)-L159)/(MAX(L159:O159)-MIN(L159:O159)),(L159-MIN(L159:O159))/(MAX(L159:O159)-MIN(L159:O159))))</f>
        <v>0.745144619723871</v>
      </c>
      <c r="AG159" s="0" t="n">
        <f aca="false">IF(MAX(L159:O159)=MIN(L159:O159),0,IF($C$17="custo",(MAX(L159:O159)-M159)/(MAX(L159:O159)-MIN(L159:O159)),(M159-MIN(L159:O159))/(MAX(L159:O159)-MIN(L159:O159))))</f>
        <v>1</v>
      </c>
      <c r="AH159" s="0" t="n">
        <f aca="false">IF(MAX(L159:O159)=MIN(L159:O159),0,IF($C$17="custo",(MAX(L159:O159)-N159)/(MAX(L159:O159)-MIN(L159:O159)),(N159-MIN(L159:O159))/(MAX(L159:O159)-MIN(L159:O159))))</f>
        <v>0.853114877037048</v>
      </c>
      <c r="AI159" s="0" t="n">
        <f aca="false">IF(MAX(L159:O159)=MIN(L159:O159),0,IF($C$17="custo",(MAX(L159:O159)-O159)/(MAX(L159:O159)-MIN(L159:O159)),(O159-MIN(L159:O159))/(MAX(L159:O159)-MIN(L159:O159))))</f>
        <v>0</v>
      </c>
      <c r="AJ159" s="0" t="n">
        <f aca="false">IF(MAX(P159:S159)=MIN(P159:S159),0,IF($D$17="custo",(MAX(P159:S159)-P159)/(MAX(P159:S159)-MIN(P159:S159)),(P159-MIN(P159:S159))/(MAX(P159:S159)-MIN(P159:S159))))</f>
        <v>0.241210941719946</v>
      </c>
      <c r="AK159" s="0" t="n">
        <f aca="false">IF(MAX(P159:S159)=MIN(P159:S159),0,IF($D$17="custo",(MAX(P159:S159)-Q159)/(MAX(P159:S159)-MIN(P159:S159)),(Q159-MIN(P159:S159))/(MAX(P159:S159)-MIN(P159:S159))))</f>
        <v>0</v>
      </c>
      <c r="AL159" s="0" t="n">
        <f aca="false">IF(MAX(P159:S159)=MIN(P159:S159),0,IF($D$17="custo",(MAX(P159:S159)-R159)/(MAX(P159:S159)-MIN(P159:S159)),(R159-MIN(P159:S159))/(MAX(P159:S159)-MIN(P159:S159))))</f>
        <v>0.802136592590903</v>
      </c>
      <c r="AM159" s="0" t="n">
        <f aca="false">IF(MAX(P159:S159)=MIN(P159:S159),0,IF($D$17="custo",(MAX(P159:S159)-S159)/(MAX(P159:S159)-MIN(P159:S159)),(S159-MIN(P159:S159))/(MAX(P159:S159)-MIN(P159:S159))))</f>
        <v>1</v>
      </c>
      <c r="AN159" s="0" t="n">
        <f aca="false">IF(MAX(T159:W159)=MIN(T159:W159),0,IF($E$17="custo",(MAX(T159:W159)-T159)/(MAX(T159:W159)-MIN(T159:W159)),(T159-MIN(T159:W159))/(MAX(T159:W159)-MIN(T159:W159))))</f>
        <v>0</v>
      </c>
      <c r="AO159" s="0" t="n">
        <f aca="false">IF(MAX(T159:W159)=MIN(T159:W159),0,IF($E$17="custo",(MAX(T159:W159)-U159)/(MAX(T159:W159)-MIN(T159:W159)),(U159-MIN(T159:W159))/(MAX(T159:W159)-MIN(T159:W159))))</f>
        <v>0.607142857142857</v>
      </c>
      <c r="AP159" s="0" t="n">
        <f aca="false">IF(MAX(T159:W159)=MIN(T159:W159),0,IF($E$17="custo",(MAX(T159:W159)-V159)/(MAX(T159:W159)-MIN(T159:W159)),(V159-MIN(T159:W159))/(MAX(T159:W159)-MIN(T159:W159))))</f>
        <v>0.857142857142857</v>
      </c>
      <c r="AQ159" s="0" t="n">
        <f aca="false">IF(MAX(T159:W159)=MIN(T159:W159),0,IF($E$17="custo",(MAX(T159:W159)-W159)/(MAX(T159:W159)-MIN(T159:W159)),(W159-MIN(T159:W159))/(MAX(T159:W159)-MIN(T159:W159))))</f>
        <v>1</v>
      </c>
      <c r="AR159" s="0" t="n">
        <f aca="false">IF(MAX(X159:AA159)=MIN(X159:AA159),0,IF($F$17="custo",(MAX(X159:AA159)-X159)/(MAX(X159:AA159)-MIN(X159:AA159)),(X159-MIN(X159:AA159))/(MAX(X159:AA159)-MIN(X159:AA159))))</f>
        <v>0</v>
      </c>
      <c r="AS159" s="0" t="n">
        <f aca="false">IF(MAX(X159:AA159)=MIN(X159:AA159),0,IF($F$17="custo",(MAX(X159:AA159)-Y159)/(MAX(X159:AA159)-MIN(X159:AA159)),(Y159-MIN(X159:AA159))/(MAX(X159:AA159)-MIN(X159:AA159))))</f>
        <v>0.6875</v>
      </c>
      <c r="AT159" s="0" t="n">
        <f aca="false">IF(MAX(X159:AA159)=MIN(X159:AA159),0,IF($F$17="custo",(MAX(X159:AA159)-Z159)/(MAX(X159:AA159)-MIN(X159:AA159)),(Z159-MIN(X159:AA159))/(MAX(X159:AA159)-MIN(X159:AA159))))</f>
        <v>0.28125</v>
      </c>
      <c r="AU159" s="0" t="n">
        <f aca="false">IF(MAX(X159:AA159)=MIN(X159:AA159),0,IF($F$17="custo",(MAX(X159:AA159)-AA159)/(MAX(X159:AA159)-MIN(X159:AA159)),(AA159-MIN(X159:AA159))/(MAX(X159:AA159)-MIN(X159:AA159))))</f>
        <v>1</v>
      </c>
      <c r="AV159" s="0" t="n">
        <f aca="false">STDEVP(AB159:AE159)</f>
        <v>0.409634799661104</v>
      </c>
      <c r="AW159" s="0" t="n">
        <f aca="false">STDEVP(AF159:AI159)</f>
        <v>0.385780829810883</v>
      </c>
      <c r="AX159" s="0" t="n">
        <f aca="false">STDEVP(AJ159:AM159)</f>
        <v>0.40552082100837</v>
      </c>
      <c r="AY159" s="0" t="n">
        <f aca="false">STDEVP(AN159:AQ159)</f>
        <v>0.382472321260784</v>
      </c>
      <c r="AZ159" s="0" t="n">
        <f aca="false">STDEVP(AR159:AU159)</f>
        <v>0.381694796884566</v>
      </c>
      <c r="BA159" s="0" t="n">
        <f aca="false">AV159*((1-IFERROR(CORREL(AB159:AE159,AF159:AI159),0))+(1-IFERROR(CORREL(AB159:AE159,AJ159:AM159),0))+(1-IFERROR(CORREL(AB159:AE159,AN159:AQ159),0))+(1-IFERROR(CORREL(AB159:AE159,AR159:AU159),0)))</f>
        <v>1.10627565398208</v>
      </c>
      <c r="BB159" s="0" t="n">
        <f aca="false">AW159*((1-IFERROR(CORREL(AF159:AI159,AB159:AE159),0))+(1-IFERROR(CORREL(AF159:AI159,AJ159:AM159),0))+(1-IFERROR(CORREL(AF159:AI159,AN159:AQ159),0))+(1-IFERROR(CORREL(AF159:AI159,AR159:AU159),0)))</f>
        <v>2.50879001783422</v>
      </c>
      <c r="BC159" s="0" t="n">
        <f aca="false">AX159*((1-IFERROR(CORREL(AJ159:AM159,AB159:AE159),0))+(1-IFERROR(CORREL(AJ159:AM159,AF159:AI159),0))+(1-IFERROR(CORREL(AJ159:AM159,AN159:AQ159),0))+(1-IFERROR(CORREL(AJ159:AM159,AR159:AU159),0)))</f>
        <v>1.0926820396252</v>
      </c>
      <c r="BD159" s="0" t="n">
        <f aca="false">AY159*((1-IFERROR(CORREL(AN159:AQ159,AB159:AE159),0))+(1-IFERROR(CORREL(AN159:AQ159,AF159:AI159),0))+(1-IFERROR(CORREL(AN159:AQ159,AJ159:AM159),0))+(1-IFERROR(CORREL(AN159:AQ159,AR159:AU159),0)))</f>
        <v>0.880978890199618</v>
      </c>
      <c r="BE159" s="0" t="n">
        <f aca="false">AZ159*((1-IFERROR(CORREL(AR159:AU159,AB159:AE159),0))+(1-IFERROR(CORREL(AR159:AU159,AF159:AI159),0))+(1-IFERROR(CORREL(AR159:AU159,AJ159:AM159),0))+(1-IFERROR(CORREL(AR159:AU159,AN159:AQ159),0)))</f>
        <v>1.1999785060638</v>
      </c>
      <c r="BF159" s="0" t="n">
        <f aca="false">IF(SUM(BA159:BE159)&gt;0,BA159/SUM(BA159:BE159),1/5)</f>
        <v>0.162958272075554</v>
      </c>
      <c r="BG159" s="0" t="n">
        <f aca="false">IF(SUM(BA159:BE159)&gt;0,BB159/SUM(BA159:BE159),1/5)</f>
        <v>0.369553541954096</v>
      </c>
      <c r="BH159" s="0" t="n">
        <f aca="false">IF(SUM(BA159:BE159)&gt;0,BC159/SUM(BA159:BE159),1/5)</f>
        <v>0.160955885148855</v>
      </c>
      <c r="BI159" s="0" t="n">
        <f aca="false">IF(SUM(BA159:BE159)&gt;0,BD159/SUM(BA159:BE159),1/5)</f>
        <v>0.129771270989477</v>
      </c>
      <c r="BJ159" s="0" t="n">
        <f aca="false">IF(SUM(BA159:BE159)&gt;0,BE159/SUM(BA159:BE159),1/5)</f>
        <v>0.176761029832018</v>
      </c>
      <c r="BK159" s="0" t="n">
        <f aca="false">BF159*AB159+BG159*AF159+BH159*AJ159+BI159*AN159+BJ159*AR159</f>
        <v>0.354928477688239</v>
      </c>
      <c r="BL159" s="0" t="n">
        <f aca="false">BF159*AC159+BG159*AG159+BH159*AK159+BI159*AO159+BJ159*AS159</f>
        <v>0.56986645020722</v>
      </c>
      <c r="BM159" s="0" t="n">
        <f aca="false">BF159*AD159+BG159*AH159+BH159*AL159+BI159*AP159+BJ159*AT159</f>
        <v>0.740944402656827</v>
      </c>
      <c r="BN159" s="0" t="n">
        <f aca="false">BF159*AE159+BG159*AI159+BH159*AM159+BI159*AQ159+BJ159*AU159</f>
        <v>0.630446458045904</v>
      </c>
      <c r="BO159" s="0" t="n">
        <f aca="false">RANK(BK159,$BK159:$BN159)</f>
        <v>4</v>
      </c>
      <c r="BP159" s="0" t="n">
        <f aca="false">RANK(BL159,$BK159:$BN159)</f>
        <v>3</v>
      </c>
      <c r="BQ159" s="0" t="n">
        <f aca="false">RANK(BM159,$BK159:$BN159)</f>
        <v>1</v>
      </c>
      <c r="BR159" s="0" t="n">
        <f aca="false">RANK(BN159,$BK159:$BN159)</f>
        <v>2</v>
      </c>
    </row>
    <row r="160" customFormat="false" ht="15" hidden="false" customHeight="false" outlineLevel="0" collapsed="false">
      <c r="A160" s="0" t="n">
        <v>137</v>
      </c>
      <c r="B160" s="0" t="n">
        <f aca="false">RANDBETWEEN(1,$B$5)</f>
        <v>2</v>
      </c>
      <c r="C160" s="0" t="n">
        <f aca="false">RANDBETWEEN(1,$B$5)</f>
        <v>3</v>
      </c>
      <c r="D160" s="0" t="n">
        <f aca="false">RANDBETWEEN(1,$B$5)</f>
        <v>3</v>
      </c>
      <c r="E160" s="0" t="n">
        <f aca="false">RANDBETWEEN(1,$B$5)</f>
        <v>2</v>
      </c>
      <c r="F160" s="0" t="n">
        <f aca="false">RANDBETWEEN(1,$B$5)</f>
        <v>1</v>
      </c>
      <c r="G160" s="0" t="n">
        <f aca="false">RANDBETWEEN(1,$B$5)</f>
        <v>6</v>
      </c>
      <c r="H160" s="0" t="n">
        <f aca="true">NORMINV(RAND(),$B$8,$B$13)</f>
        <v>50.8704946659428</v>
      </c>
      <c r="I160" s="0" t="n">
        <f aca="true">NORMINV(RAND(),$C$8,$C$13)</f>
        <v>56.9971179331415</v>
      </c>
      <c r="J160" s="0" t="n">
        <f aca="true">NORMINV(RAND(),$D$8,$D$13)</f>
        <v>12.5809456185991</v>
      </c>
      <c r="K160" s="0" t="n">
        <f aca="true">NORMINV(RAND(),$E$8,$E$13)</f>
        <v>3.36500782245006</v>
      </c>
      <c r="L160" s="0" t="n">
        <f aca="true">NORMINV(RAND(),$B$9,$B$14)</f>
        <v>49.7452346647029</v>
      </c>
      <c r="M160" s="0" t="n">
        <f aca="true">NORMINV(RAND(),$C$9,$C$14)</f>
        <v>59.4744341703306</v>
      </c>
      <c r="N160" s="0" t="n">
        <f aca="true">NORMINV(RAND(),$D$9,$D$14)</f>
        <v>45.660973719289</v>
      </c>
      <c r="O160" s="0" t="n">
        <f aca="true">NORMINV(RAND(),$E$9,$E$14)</f>
        <v>30.6845130749836</v>
      </c>
      <c r="P160" s="0" t="n">
        <f aca="true">NORMINV(RAND(),$B$10,$B$15)</f>
        <v>25.1599991767316</v>
      </c>
      <c r="Q160" s="0" t="n">
        <f aca="true">NORMINV(RAND(),$C$10,$C$15)</f>
        <v>31.2213858622799</v>
      </c>
      <c r="R160" s="0" t="n">
        <f aca="true">NORMINV(RAND(),$D$10,$D$15)</f>
        <v>9.92656713098856</v>
      </c>
      <c r="S160" s="0" t="n">
        <f aca="true">NORMINV(RAND(),$E$10,$E$15)</f>
        <v>3.64337605646344</v>
      </c>
      <c r="T160" s="0" t="n">
        <f aca="false">MEDIAN(INDEX(Avaliadores!$B$17:$B$22,$B160),INDEX(Avaliadores!$B$17:$B$22,$C160),INDEX(Avaliadores!$B$17:$B$22,$D160),INDEX(Avaliadores!$B$17:$B$22,$E160),INDEX(Avaliadores!$B$17:$B$22,$F160),INDEX(Avaliadores!$B$17:$B$22,$G160))</f>
        <v>2.79166666666667</v>
      </c>
      <c r="U160" s="0" t="n">
        <f aca="false">MEDIAN(INDEX(Avaliadores!$C$17:$C$22,$B160),INDEX(Avaliadores!$C$17:$C$22,$C160),INDEX(Avaliadores!$C$17:$C$22,$D160),INDEX(Avaliadores!$C$17:$C$22,$E160),INDEX(Avaliadores!$C$17:$C$22,$F160),INDEX(Avaliadores!$C$17:$C$22,$G160))</f>
        <v>4.91666666666667</v>
      </c>
      <c r="V160" s="0" t="n">
        <f aca="false">MEDIAN(INDEX(Avaliadores!$D$17:$D$22,$B160),INDEX(Avaliadores!$D$17:$D$22,$C160),INDEX(Avaliadores!$D$17:$D$22,$D160),INDEX(Avaliadores!$D$17:$D$22,$E160),INDEX(Avaliadores!$D$17:$D$22,$F160),INDEX(Avaliadores!$D$17:$D$22,$G160))</f>
        <v>5.91666666666667</v>
      </c>
      <c r="W160" s="0" t="n">
        <f aca="false">MEDIAN(INDEX(Avaliadores!$E$17:$E$22,$B160),INDEX(Avaliadores!$E$17:$E$22,$C160),INDEX(Avaliadores!$E$17:$E$22,$D160),INDEX(Avaliadores!$E$17:$E$22,$E160),INDEX(Avaliadores!$E$17:$E$22,$F160),INDEX(Avaliadores!$E$17:$E$22,$G160))</f>
        <v>6.04166666666667</v>
      </c>
      <c r="X160" s="0" t="n">
        <f aca="false">MEDIAN(INDEX(Avaliadores!$F$17:$F$22,$B160),INDEX(Avaliadores!$F$17:$F$22,$C160),INDEX(Avaliadores!$F$17:$F$22,$D160),INDEX(Avaliadores!$F$17:$F$22,$E160),INDEX(Avaliadores!$F$17:$F$22,$F160),INDEX(Avaliadores!$F$17:$F$22,$G160))</f>
        <v>2.41666666666667</v>
      </c>
      <c r="Y160" s="0" t="n">
        <f aca="false">MEDIAN(INDEX(Avaliadores!$G$17:$G$22,$B160),INDEX(Avaliadores!$G$17:$G$22,$C160),INDEX(Avaliadores!$G$17:$G$22,$D160),INDEX(Avaliadores!$G$17:$G$22,$E160),INDEX(Avaliadores!$G$17:$G$22,$F160),INDEX(Avaliadores!$G$17:$G$22,$G160))</f>
        <v>5.79166666666667</v>
      </c>
      <c r="Z160" s="0" t="n">
        <f aca="false">MEDIAN(INDEX(Avaliadores!$H$17:$H$22,$B160),INDEX(Avaliadores!$H$17:$H$22,$C160),INDEX(Avaliadores!$H$17:$H$22,$D160),INDEX(Avaliadores!$H$17:$H$22,$E160),INDEX(Avaliadores!$H$17:$H$22,$F160),INDEX(Avaliadores!$H$17:$H$22,$G160))</f>
        <v>4.04166666666667</v>
      </c>
      <c r="AA160" s="0" t="n">
        <f aca="false">MEDIAN(INDEX(Avaliadores!$I$17:$I$22,$B160),INDEX(Avaliadores!$I$17:$I$22,$C160),INDEX(Avaliadores!$I$17:$I$22,$D160),INDEX(Avaliadores!$I$17:$I$22,$E160),INDEX(Avaliadores!$I$17:$I$22,$F160),INDEX(Avaliadores!$I$17:$I$22,$G160))</f>
        <v>6.79166666666667</v>
      </c>
      <c r="AB160" s="0" t="n">
        <f aca="false">IF(MAX(H160:K160)=MIN(H160:K160),0,IF($B$17="custo",(MAX(H160:K160)-H160)/(MAX(H160:K160)-MIN(H160:K160)),(H160-MIN(H160:K160))/(MAX(H160:K160)-MIN(H160:K160))))</f>
        <v>0.114234238678171</v>
      </c>
      <c r="AC160" s="0" t="n">
        <f aca="false">IF(MAX(H160:K160)=MIN(H160:K160),0,IF($B$17="custo",(MAX(H160:K160)-I160)/(MAX(H160:K160)-MIN(H160:K160)),(I160-MIN(H160:K160))/(MAX(H160:K160)-MIN(H160:K160))))</f>
        <v>0</v>
      </c>
      <c r="AD160" s="0" t="n">
        <f aca="false">IF(MAX(H160:K160)=MIN(H160:K160),0,IF($B$17="custo",(MAX(H160:K160)-J160)/(MAX(H160:K160)-MIN(H160:K160)),(J160-MIN(H160:K160))/(MAX(H160:K160)-MIN(H160:K160))))</f>
        <v>0.828163803789778</v>
      </c>
      <c r="AE160" s="0" t="n">
        <f aca="false">IF(MAX(H160:K160)=MIN(H160:K160),0,IF($B$17="custo",(MAX(H160:K160)-K160)/(MAX(H160:K160)-MIN(H160:K160)),(K160-MIN(H160:K160))/(MAX(H160:K160)-MIN(H160:K160))))</f>
        <v>1</v>
      </c>
      <c r="AF160" s="0" t="n">
        <f aca="false">IF(MAX(L160:O160)=MIN(L160:O160),0,IF($C$17="custo",(MAX(L160:O160)-L160)/(MAX(L160:O160)-MIN(L160:O160)),(L160-MIN(L160:O160))/(MAX(L160:O160)-MIN(L160:O160))))</f>
        <v>0.662062307381589</v>
      </c>
      <c r="AG160" s="0" t="n">
        <f aca="false">IF(MAX(L160:O160)=MIN(L160:O160),0,IF($C$17="custo",(MAX(L160:O160)-M160)/(MAX(L160:O160)-MIN(L160:O160)),(M160-MIN(L160:O160))/(MAX(L160:O160)-MIN(L160:O160))))</f>
        <v>1</v>
      </c>
      <c r="AH160" s="0" t="n">
        <f aca="false">IF(MAX(L160:O160)=MIN(L160:O160),0,IF($C$17="custo",(MAX(L160:O160)-N160)/(MAX(L160:O160)-MIN(L160:O160)),(N160-MIN(L160:O160))/(MAX(L160:O160)-MIN(L160:O160))))</f>
        <v>0.520198044124751</v>
      </c>
      <c r="AI160" s="0" t="n">
        <f aca="false">IF(MAX(L160:O160)=MIN(L160:O160),0,IF($C$17="custo",(MAX(L160:O160)-O160)/(MAX(L160:O160)-MIN(L160:O160)),(O160-MIN(L160:O160))/(MAX(L160:O160)-MIN(L160:O160))))</f>
        <v>0</v>
      </c>
      <c r="AJ160" s="0" t="n">
        <f aca="false">IF(MAX(P160:S160)=MIN(P160:S160),0,IF($D$17="custo",(MAX(P160:S160)-P160)/(MAX(P160:S160)-MIN(P160:S160)),(P160-MIN(P160:S160))/(MAX(P160:S160)-MIN(P160:S160))))</f>
        <v>0.219790576920813</v>
      </c>
      <c r="AK160" s="0" t="n">
        <f aca="false">IF(MAX(P160:S160)=MIN(P160:S160),0,IF($D$17="custo",(MAX(P160:S160)-Q160)/(MAX(P160:S160)-MIN(P160:S160)),(Q160-MIN(P160:S160))/(MAX(P160:S160)-MIN(P160:S160))))</f>
        <v>0</v>
      </c>
      <c r="AL160" s="0" t="n">
        <f aca="false">IF(MAX(P160:S160)=MIN(P160:S160),0,IF($D$17="custo",(MAX(P160:S160)-R160)/(MAX(P160:S160)-MIN(P160:S160)),(R160-MIN(P160:S160))/(MAX(P160:S160)-MIN(P160:S160))))</f>
        <v>0.77216662410498</v>
      </c>
      <c r="AM160" s="0" t="n">
        <f aca="false">IF(MAX(P160:S160)=MIN(P160:S160),0,IF($D$17="custo",(MAX(P160:S160)-S160)/(MAX(P160:S160)-MIN(P160:S160)),(S160-MIN(P160:S160))/(MAX(P160:S160)-MIN(P160:S160))))</f>
        <v>1</v>
      </c>
      <c r="AN160" s="0" t="n">
        <f aca="false">IF(MAX(T160:W160)=MIN(T160:W160),0,IF($E$17="custo",(MAX(T160:W160)-T160)/(MAX(T160:W160)-MIN(T160:W160)),(T160-MIN(T160:W160))/(MAX(T160:W160)-MIN(T160:W160))))</f>
        <v>0</v>
      </c>
      <c r="AO160" s="0" t="n">
        <f aca="false">IF(MAX(T160:W160)=MIN(T160:W160),0,IF($E$17="custo",(MAX(T160:W160)-U160)/(MAX(T160:W160)-MIN(T160:W160)),(U160-MIN(T160:W160))/(MAX(T160:W160)-MIN(T160:W160))))</f>
        <v>0.653846153846154</v>
      </c>
      <c r="AP160" s="0" t="n">
        <f aca="false">IF(MAX(T160:W160)=MIN(T160:W160),0,IF($E$17="custo",(MAX(T160:W160)-V160)/(MAX(T160:W160)-MIN(T160:W160)),(V160-MIN(T160:W160))/(MAX(T160:W160)-MIN(T160:W160))))</f>
        <v>0.961538461538462</v>
      </c>
      <c r="AQ160" s="0" t="n">
        <f aca="false">IF(MAX(T160:W160)=MIN(T160:W160),0,IF($E$17="custo",(MAX(T160:W160)-W160)/(MAX(T160:W160)-MIN(T160:W160)),(W160-MIN(T160:W160))/(MAX(T160:W160)-MIN(T160:W160))))</f>
        <v>1</v>
      </c>
      <c r="AR160" s="0" t="n">
        <f aca="false">IF(MAX(X160:AA160)=MIN(X160:AA160),0,IF($F$17="custo",(MAX(X160:AA160)-X160)/(MAX(X160:AA160)-MIN(X160:AA160)),(X160-MIN(X160:AA160))/(MAX(X160:AA160)-MIN(X160:AA160))))</f>
        <v>0</v>
      </c>
      <c r="AS160" s="0" t="n">
        <f aca="false">IF(MAX(X160:AA160)=MIN(X160:AA160),0,IF($F$17="custo",(MAX(X160:AA160)-Y160)/(MAX(X160:AA160)-MIN(X160:AA160)),(Y160-MIN(X160:AA160))/(MAX(X160:AA160)-MIN(X160:AA160))))</f>
        <v>0.771428571428572</v>
      </c>
      <c r="AT160" s="0" t="n">
        <f aca="false">IF(MAX(X160:AA160)=MIN(X160:AA160),0,IF($F$17="custo",(MAX(X160:AA160)-Z160)/(MAX(X160:AA160)-MIN(X160:AA160)),(Z160-MIN(X160:AA160))/(MAX(X160:AA160)-MIN(X160:AA160))))</f>
        <v>0.371428571428571</v>
      </c>
      <c r="AU160" s="0" t="n">
        <f aca="false">IF(MAX(X160:AA160)=MIN(X160:AA160),0,IF($F$17="custo",(MAX(X160:AA160)-AA160)/(MAX(X160:AA160)-MIN(X160:AA160)),(AA160-MIN(X160:AA160))/(MAX(X160:AA160)-MIN(X160:AA160))))</f>
        <v>1</v>
      </c>
      <c r="AV160" s="0" t="n">
        <f aca="false">STDEVP(AB160:AE160)</f>
        <v>0.43464848105915</v>
      </c>
      <c r="AW160" s="0" t="n">
        <f aca="false">STDEVP(AF160:AI160)</f>
        <v>0.359988695491784</v>
      </c>
      <c r="AX160" s="0" t="n">
        <f aca="false">STDEVP(AJ160:AM160)</f>
        <v>0.403910825679765</v>
      </c>
      <c r="AY160" s="0" t="n">
        <f aca="false">STDEVP(AN160:AQ160)</f>
        <v>0.40062820492307</v>
      </c>
      <c r="AZ160" s="0" t="n">
        <f aca="false">STDEVP(AR160:AU160)</f>
        <v>0.382459815149359</v>
      </c>
      <c r="BA160" s="0" t="n">
        <f aca="false">AV160*((1-IFERROR(CORREL(AB160:AE160,AF160:AI160),0))+(1-IFERROR(CORREL(AB160:AE160,AJ160:AM160),0))+(1-IFERROR(CORREL(AB160:AE160,AN160:AQ160),0))+(1-IFERROR(CORREL(AB160:AE160,AR160:AU160),0)))</f>
        <v>1.188268156781</v>
      </c>
      <c r="BB160" s="0" t="n">
        <f aca="false">AW160*((1-IFERROR(CORREL(AF160:AI160,AB160:AE160),0))+(1-IFERROR(CORREL(AF160:AI160,AJ160:AM160),0))+(1-IFERROR(CORREL(AF160:AI160,AN160:AQ160),0))+(1-IFERROR(CORREL(AF160:AI160,AR160:AU160),0)))</f>
        <v>2.39600538676321</v>
      </c>
      <c r="BC160" s="0" t="n">
        <f aca="false">AX160*((1-IFERROR(CORREL(AJ160:AM160,AB160:AE160),0))+(1-IFERROR(CORREL(AJ160:AM160,AF160:AI160),0))+(1-IFERROR(CORREL(AJ160:AM160,AN160:AQ160),0))+(1-IFERROR(CORREL(AJ160:AM160,AR160:AU160),0)))</f>
        <v>1.17108266998414</v>
      </c>
      <c r="BD160" s="0" t="n">
        <f aca="false">AY160*((1-IFERROR(CORREL(AN160:AQ160,AB160:AE160),0))+(1-IFERROR(CORREL(AN160:AQ160,AF160:AI160),0))+(1-IFERROR(CORREL(AN160:AQ160,AJ160:AM160),0))+(1-IFERROR(CORREL(AN160:AQ160,AR160:AU160),0)))</f>
        <v>0.915944674561408</v>
      </c>
      <c r="BE160" s="0" t="n">
        <f aca="false">AZ160*((1-IFERROR(CORREL(AR160:AU160,AB160:AE160),0))+(1-IFERROR(CORREL(AR160:AU160,AF160:AI160),0))+(1-IFERROR(CORREL(AR160:AU160,AJ160:AM160),0))+(1-IFERROR(CORREL(AR160:AU160,AN160:AQ160),0)))</f>
        <v>1.09491556663383</v>
      </c>
      <c r="BF160" s="0" t="n">
        <f aca="false">IF(SUM(BA160:BE160)&gt;0,BA160/SUM(BA160:BE160),1/5)</f>
        <v>0.175617816061952</v>
      </c>
      <c r="BG160" s="0" t="n">
        <f aca="false">IF(SUM(BA160:BE160)&gt;0,BB160/SUM(BA160:BE160),1/5)</f>
        <v>0.354113026503981</v>
      </c>
      <c r="BH160" s="0" t="n">
        <f aca="false">IF(SUM(BA160:BE160)&gt;0,BC160/SUM(BA160:BE160),1/5)</f>
        <v>0.173077919960215</v>
      </c>
      <c r="BI160" s="0" t="n">
        <f aca="false">IF(SUM(BA160:BE160)&gt;0,BD160/SUM(BA160:BE160),1/5)</f>
        <v>0.135370288652527</v>
      </c>
      <c r="BJ160" s="0" t="n">
        <f aca="false">IF(SUM(BA160:BE160)&gt;0,BE160/SUM(BA160:BE160),1/5)</f>
        <v>0.161820948821325</v>
      </c>
      <c r="BK160" s="0" t="n">
        <f aca="false">BF160*AB160+BG160*AF160+BH160*AJ160+BI160*AN160+BJ160*AR160</f>
        <v>0.292547350797574</v>
      </c>
      <c r="BL160" s="0" t="n">
        <f aca="false">BF160*AC160+BG160*AG160+BH160*AK160+BI160*AO160+BJ160*AS160</f>
        <v>0.56745767246093</v>
      </c>
      <c r="BM160" s="0" t="n">
        <f aca="false">BF160*AD160+BG160*AH160+BH160*AL160+BI160*AP160+BJ160*AT160</f>
        <v>0.653562878449267</v>
      </c>
      <c r="BN160" s="0" t="n">
        <f aca="false">BF160*AE160+BG160*AI160+BH160*AM160+BI160*AQ160+BJ160*AU160</f>
        <v>0.645886973496019</v>
      </c>
      <c r="BO160" s="0" t="n">
        <f aca="false">RANK(BK160,$BK160:$BN160)</f>
        <v>4</v>
      </c>
      <c r="BP160" s="0" t="n">
        <f aca="false">RANK(BL160,$BK160:$BN160)</f>
        <v>3</v>
      </c>
      <c r="BQ160" s="0" t="n">
        <f aca="false">RANK(BM160,$BK160:$BN160)</f>
        <v>1</v>
      </c>
      <c r="BR160" s="0" t="n">
        <f aca="false">RANK(BN160,$BK160:$BN160)</f>
        <v>2</v>
      </c>
    </row>
    <row r="161" customFormat="false" ht="15" hidden="false" customHeight="false" outlineLevel="0" collapsed="false">
      <c r="A161" s="0" t="n">
        <v>138</v>
      </c>
      <c r="B161" s="0" t="n">
        <f aca="false">RANDBETWEEN(1,$B$5)</f>
        <v>5</v>
      </c>
      <c r="C161" s="0" t="n">
        <f aca="false">RANDBETWEEN(1,$B$5)</f>
        <v>2</v>
      </c>
      <c r="D161" s="0" t="n">
        <f aca="false">RANDBETWEEN(1,$B$5)</f>
        <v>2</v>
      </c>
      <c r="E161" s="0" t="n">
        <f aca="false">RANDBETWEEN(1,$B$5)</f>
        <v>5</v>
      </c>
      <c r="F161" s="0" t="n">
        <f aca="false">RANDBETWEEN(1,$B$5)</f>
        <v>3</v>
      </c>
      <c r="G161" s="0" t="n">
        <f aca="false">RANDBETWEEN(1,$B$5)</f>
        <v>4</v>
      </c>
      <c r="H161" s="0" t="n">
        <f aca="true">NORMINV(RAND(),$B$8,$B$13)</f>
        <v>48.6046158757652</v>
      </c>
      <c r="I161" s="0" t="n">
        <f aca="true">NORMINV(RAND(),$C$8,$C$13)</f>
        <v>62.0796674916399</v>
      </c>
      <c r="J161" s="0" t="n">
        <f aca="true">NORMINV(RAND(),$D$8,$D$13)</f>
        <v>11.7377479594415</v>
      </c>
      <c r="K161" s="0" t="n">
        <f aca="true">NORMINV(RAND(),$E$8,$E$13)</f>
        <v>3.3459133541647</v>
      </c>
      <c r="L161" s="0" t="n">
        <f aca="true">NORMINV(RAND(),$B$9,$B$14)</f>
        <v>48.2946259650579</v>
      </c>
      <c r="M161" s="0" t="n">
        <f aca="true">NORMINV(RAND(),$C$9,$C$14)</f>
        <v>43.3879231956361</v>
      </c>
      <c r="N161" s="0" t="n">
        <f aca="true">NORMINV(RAND(),$D$9,$D$14)</f>
        <v>45.5859111834436</v>
      </c>
      <c r="O161" s="0" t="n">
        <f aca="true">NORMINV(RAND(),$E$9,$E$14)</f>
        <v>26.3581154455515</v>
      </c>
      <c r="P161" s="0" t="n">
        <f aca="true">NORMINV(RAND(),$B$10,$B$15)</f>
        <v>25.7281987506299</v>
      </c>
      <c r="Q161" s="0" t="n">
        <f aca="true">NORMINV(RAND(),$C$10,$C$15)</f>
        <v>29.5916779772711</v>
      </c>
      <c r="R161" s="0" t="n">
        <f aca="true">NORMINV(RAND(),$D$10,$D$15)</f>
        <v>10.2536721023619</v>
      </c>
      <c r="S161" s="0" t="n">
        <f aca="true">NORMINV(RAND(),$E$10,$E$15)</f>
        <v>4.22172602190818</v>
      </c>
      <c r="T161" s="0" t="n">
        <f aca="false">MEDIAN(INDEX(Avaliadores!$B$17:$B$22,$B161),INDEX(Avaliadores!$B$17:$B$22,$C161),INDEX(Avaliadores!$B$17:$B$22,$D161),INDEX(Avaliadores!$B$17:$B$22,$E161),INDEX(Avaliadores!$B$17:$B$22,$F161),INDEX(Avaliadores!$B$17:$B$22,$G161))</f>
        <v>2.91666666666667</v>
      </c>
      <c r="U161" s="0" t="n">
        <f aca="false">MEDIAN(INDEX(Avaliadores!$C$17:$C$22,$B161),INDEX(Avaliadores!$C$17:$C$22,$C161),INDEX(Avaliadores!$C$17:$C$22,$D161),INDEX(Avaliadores!$C$17:$C$22,$E161),INDEX(Avaliadores!$C$17:$C$22,$F161),INDEX(Avaliadores!$C$17:$C$22,$G161))</f>
        <v>5.29166666666667</v>
      </c>
      <c r="V161" s="0" t="n">
        <f aca="false">MEDIAN(INDEX(Avaliadores!$D$17:$D$22,$B161),INDEX(Avaliadores!$D$17:$D$22,$C161),INDEX(Avaliadores!$D$17:$D$22,$D161),INDEX(Avaliadores!$D$17:$D$22,$E161),INDEX(Avaliadores!$D$17:$D$22,$F161),INDEX(Avaliadores!$D$17:$D$22,$G161))</f>
        <v>5.66666666666667</v>
      </c>
      <c r="W161" s="0" t="n">
        <f aca="false">MEDIAN(INDEX(Avaliadores!$E$17:$E$22,$B161),INDEX(Avaliadores!$E$17:$E$22,$C161),INDEX(Avaliadores!$E$17:$E$22,$D161),INDEX(Avaliadores!$E$17:$E$22,$E161),INDEX(Avaliadores!$E$17:$E$22,$F161),INDEX(Avaliadores!$E$17:$E$22,$G161))</f>
        <v>6.29166666666667</v>
      </c>
      <c r="X161" s="0" t="n">
        <f aca="false">MEDIAN(INDEX(Avaliadores!$F$17:$F$22,$B161),INDEX(Avaliadores!$F$17:$F$22,$C161),INDEX(Avaliadores!$F$17:$F$22,$D161),INDEX(Avaliadores!$F$17:$F$22,$E161),INDEX(Avaliadores!$F$17:$F$22,$F161),INDEX(Avaliadores!$F$17:$F$22,$G161))</f>
        <v>2.54166666666667</v>
      </c>
      <c r="Y161" s="0" t="n">
        <f aca="false">MEDIAN(INDEX(Avaliadores!$G$17:$G$22,$B161),INDEX(Avaliadores!$G$17:$G$22,$C161),INDEX(Avaliadores!$G$17:$G$22,$D161),INDEX(Avaliadores!$G$17:$G$22,$E161),INDEX(Avaliadores!$G$17:$G$22,$F161),INDEX(Avaliadores!$G$17:$G$22,$G161))</f>
        <v>5.16666666666667</v>
      </c>
      <c r="Z161" s="0" t="n">
        <f aca="false">MEDIAN(INDEX(Avaliadores!$H$17:$H$22,$B161),INDEX(Avaliadores!$H$17:$H$22,$C161),INDEX(Avaliadores!$H$17:$H$22,$D161),INDEX(Avaliadores!$H$17:$H$22,$E161),INDEX(Avaliadores!$H$17:$H$22,$F161),INDEX(Avaliadores!$H$17:$H$22,$G161))</f>
        <v>3.66666666666667</v>
      </c>
      <c r="AA161" s="0" t="n">
        <f aca="false">MEDIAN(INDEX(Avaliadores!$I$17:$I$22,$B161),INDEX(Avaliadores!$I$17:$I$22,$C161),INDEX(Avaliadores!$I$17:$I$22,$D161),INDEX(Avaliadores!$I$17:$I$22,$E161),INDEX(Avaliadores!$I$17:$I$22,$F161),INDEX(Avaliadores!$I$17:$I$22,$G161))</f>
        <v>6.29166666666667</v>
      </c>
      <c r="AB161" s="0" t="n">
        <f aca="false">IF(MAX(H161:K161)=MIN(H161:K161),0,IF($B$17="custo",(MAX(H161:K161)-H161)/(MAX(H161:K161)-MIN(H161:K161)),(H161-MIN(H161:K161))/(MAX(H161:K161)-MIN(H161:K161))))</f>
        <v>0.229426022800013</v>
      </c>
      <c r="AC161" s="0" t="n">
        <f aca="false">IF(MAX(H161:K161)=MIN(H161:K161),0,IF($B$17="custo",(MAX(H161:K161)-I161)/(MAX(H161:K161)-MIN(H161:K161)),(I161-MIN(H161:K161))/(MAX(H161:K161)-MIN(H161:K161))))</f>
        <v>0</v>
      </c>
      <c r="AD161" s="0" t="n">
        <f aca="false">IF(MAX(H161:K161)=MIN(H161:K161),0,IF($B$17="custo",(MAX(H161:K161)-J161)/(MAX(H161:K161)-MIN(H161:K161)),(J161-MIN(H161:K161))/(MAX(H161:K161)-MIN(H161:K161))))</f>
        <v>0.857120752308214</v>
      </c>
      <c r="AE161" s="0" t="n">
        <f aca="false">IF(MAX(H161:K161)=MIN(H161:K161),0,IF($B$17="custo",(MAX(H161:K161)-K161)/(MAX(H161:K161)-MIN(H161:K161)),(K161-MIN(H161:K161))/(MAX(H161:K161)-MIN(H161:K161))))</f>
        <v>1</v>
      </c>
      <c r="AF161" s="0" t="n">
        <f aca="false">IF(MAX(L161:O161)=MIN(L161:O161),0,IF($C$17="custo",(MAX(L161:O161)-L161)/(MAX(L161:O161)-MIN(L161:O161)),(L161-MIN(L161:O161))/(MAX(L161:O161)-MIN(L161:O161))))</f>
        <v>1</v>
      </c>
      <c r="AG161" s="0" t="n">
        <f aca="false">IF(MAX(L161:O161)=MIN(L161:O161),0,IF($C$17="custo",(MAX(L161:O161)-M161)/(MAX(L161:O161)-MIN(L161:O161)),(M161-MIN(L161:O161))/(MAX(L161:O161)-MIN(L161:O161))))</f>
        <v>0.77632254842635</v>
      </c>
      <c r="AH161" s="0" t="n">
        <f aca="false">IF(MAX(L161:O161)=MIN(L161:O161),0,IF($C$17="custo",(MAX(L161:O161)-N161)/(MAX(L161:O161)-MIN(L161:O161)),(N161-MIN(L161:O161))/(MAX(L161:O161)-MIN(L161:O161))))</f>
        <v>0.876520252425488</v>
      </c>
      <c r="AI161" s="0" t="n">
        <f aca="false">IF(MAX(L161:O161)=MIN(L161:O161),0,IF($C$17="custo",(MAX(L161:O161)-O161)/(MAX(L161:O161)-MIN(L161:O161)),(O161-MIN(L161:O161))/(MAX(L161:O161)-MIN(L161:O161))))</f>
        <v>0</v>
      </c>
      <c r="AJ161" s="0" t="n">
        <f aca="false">IF(MAX(P161:S161)=MIN(P161:S161),0,IF($D$17="custo",(MAX(P161:S161)-P161)/(MAX(P161:S161)-MIN(P161:S161)),(P161-MIN(P161:S161))/(MAX(P161:S161)-MIN(P161:S161))))</f>
        <v>0.152285634337769</v>
      </c>
      <c r="AK161" s="0" t="n">
        <f aca="false">IF(MAX(P161:S161)=MIN(P161:S161),0,IF($D$17="custo",(MAX(P161:S161)-Q161)/(MAX(P161:S161)-MIN(P161:S161)),(Q161-MIN(P161:S161))/(MAX(P161:S161)-MIN(P161:S161))))</f>
        <v>0</v>
      </c>
      <c r="AL161" s="0" t="n">
        <f aca="false">IF(MAX(P161:S161)=MIN(P161:S161),0,IF($D$17="custo",(MAX(P161:S161)-R161)/(MAX(P161:S161)-MIN(P161:S161)),(R161-MIN(P161:S161))/(MAX(P161:S161)-MIN(P161:S161))))</f>
        <v>0.762240539869108</v>
      </c>
      <c r="AM161" s="0" t="n">
        <f aca="false">IF(MAX(P161:S161)=MIN(P161:S161),0,IF($D$17="custo",(MAX(P161:S161)-S161)/(MAX(P161:S161)-MIN(P161:S161)),(S161-MIN(P161:S161))/(MAX(P161:S161)-MIN(P161:S161))))</f>
        <v>1</v>
      </c>
      <c r="AN161" s="0" t="n">
        <f aca="false">IF(MAX(T161:W161)=MIN(T161:W161),0,IF($E$17="custo",(MAX(T161:W161)-T161)/(MAX(T161:W161)-MIN(T161:W161)),(T161-MIN(T161:W161))/(MAX(T161:W161)-MIN(T161:W161))))</f>
        <v>0</v>
      </c>
      <c r="AO161" s="0" t="n">
        <f aca="false">IF(MAX(T161:W161)=MIN(T161:W161),0,IF($E$17="custo",(MAX(T161:W161)-U161)/(MAX(T161:W161)-MIN(T161:W161)),(U161-MIN(T161:W161))/(MAX(T161:W161)-MIN(T161:W161))))</f>
        <v>0.703703703703704</v>
      </c>
      <c r="AP161" s="0" t="n">
        <f aca="false">IF(MAX(T161:W161)=MIN(T161:W161),0,IF($E$17="custo",(MAX(T161:W161)-V161)/(MAX(T161:W161)-MIN(T161:W161)),(V161-MIN(T161:W161))/(MAX(T161:W161)-MIN(T161:W161))))</f>
        <v>0.814814814814815</v>
      </c>
      <c r="AQ161" s="0" t="n">
        <f aca="false">IF(MAX(T161:W161)=MIN(T161:W161),0,IF($E$17="custo",(MAX(T161:W161)-W161)/(MAX(T161:W161)-MIN(T161:W161)),(W161-MIN(T161:W161))/(MAX(T161:W161)-MIN(T161:W161))))</f>
        <v>1</v>
      </c>
      <c r="AR161" s="0" t="n">
        <f aca="false">IF(MAX(X161:AA161)=MIN(X161:AA161),0,IF($F$17="custo",(MAX(X161:AA161)-X161)/(MAX(X161:AA161)-MIN(X161:AA161)),(X161-MIN(X161:AA161))/(MAX(X161:AA161)-MIN(X161:AA161))))</f>
        <v>0</v>
      </c>
      <c r="AS161" s="0" t="n">
        <f aca="false">IF(MAX(X161:AA161)=MIN(X161:AA161),0,IF($F$17="custo",(MAX(X161:AA161)-Y161)/(MAX(X161:AA161)-MIN(X161:AA161)),(Y161-MIN(X161:AA161))/(MAX(X161:AA161)-MIN(X161:AA161))))</f>
        <v>0.7</v>
      </c>
      <c r="AT161" s="0" t="n">
        <f aca="false">IF(MAX(X161:AA161)=MIN(X161:AA161),0,IF($F$17="custo",(MAX(X161:AA161)-Z161)/(MAX(X161:AA161)-MIN(X161:AA161)),(Z161-MIN(X161:AA161))/(MAX(X161:AA161)-MIN(X161:AA161))))</f>
        <v>0.3</v>
      </c>
      <c r="AU161" s="0" t="n">
        <f aca="false">IF(MAX(X161:AA161)=MIN(X161:AA161),0,IF($F$17="custo",(MAX(X161:AA161)-AA161)/(MAX(X161:AA161)-MIN(X161:AA161)),(AA161-MIN(X161:AA161))/(MAX(X161:AA161)-MIN(X161:AA161))))</f>
        <v>1</v>
      </c>
      <c r="AV161" s="0" t="n">
        <f aca="false">STDEVP(AB161:AE161)</f>
        <v>0.417993098865458</v>
      </c>
      <c r="AW161" s="0" t="n">
        <f aca="false">STDEVP(AF161:AI161)</f>
        <v>0.391014935967722</v>
      </c>
      <c r="AX161" s="0" t="n">
        <f aca="false">STDEVP(AJ161:AM161)</f>
        <v>0.414683293946959</v>
      </c>
      <c r="AY161" s="0" t="n">
        <f aca="false">STDEVP(AN161:AQ161)</f>
        <v>0.378612005560387</v>
      </c>
      <c r="AZ161" s="0" t="n">
        <f aca="false">STDEVP(AR161:AU161)</f>
        <v>0.380788655293195</v>
      </c>
      <c r="BA161" s="0" t="n">
        <f aca="false">AV161*((1-IFERROR(CORREL(AB161:AE161,AF161:AI161),0))+(1-IFERROR(CORREL(AB161:AE161,AJ161:AM161),0))+(1-IFERROR(CORREL(AB161:AE161,AN161:AQ161),0))+(1-IFERROR(CORREL(AB161:AE161,AR161:AU161),0)))</f>
        <v>1.11958671311724</v>
      </c>
      <c r="BB161" s="0" t="n">
        <f aca="false">AW161*((1-IFERROR(CORREL(AF161:AI161,AB161:AE161),0))+(1-IFERROR(CORREL(AF161:AI161,AJ161:AM161),0))+(1-IFERROR(CORREL(AF161:AI161,AN161:AQ161),0))+(1-IFERROR(CORREL(AF161:AI161,AR161:AU161),0)))</f>
        <v>2.68806560982669</v>
      </c>
      <c r="BC161" s="0" t="n">
        <f aca="false">AX161*((1-IFERROR(CORREL(AJ161:AM161,AB161:AE161),0))+(1-IFERROR(CORREL(AJ161:AM161,AF161:AI161),0))+(1-IFERROR(CORREL(AJ161:AM161,AN161:AQ161),0))+(1-IFERROR(CORREL(AJ161:AM161,AR161:AU161),0)))</f>
        <v>1.08093986995821</v>
      </c>
      <c r="BD161" s="0" t="n">
        <f aca="false">AY161*((1-IFERROR(CORREL(AN161:AQ161,AB161:AE161),0))+(1-IFERROR(CORREL(AN161:AQ161,AF161:AI161),0))+(1-IFERROR(CORREL(AN161:AQ161,AJ161:AM161),0))+(1-IFERROR(CORREL(AN161:AQ161,AR161:AU161),0)))</f>
        <v>0.982153922865269</v>
      </c>
      <c r="BE161" s="0" t="n">
        <f aca="false">AZ161*((1-IFERROR(CORREL(AR161:AU161,AB161:AE161),0))+(1-IFERROR(CORREL(AR161:AU161,AF161:AI161),0))+(1-IFERROR(CORREL(AR161:AU161,AJ161:AM161),0))+(1-IFERROR(CORREL(AR161:AU161,AN161:AQ161),0)))</f>
        <v>1.24863338817808</v>
      </c>
      <c r="BF161" s="0" t="n">
        <f aca="false">IF(SUM(BA161:BE161)&gt;0,BA161/SUM(BA161:BE161),1/5)</f>
        <v>0.157259029736619</v>
      </c>
      <c r="BG161" s="0" t="n">
        <f aca="false">IF(SUM(BA161:BE161)&gt;0,BB161/SUM(BA161:BE161),1/5)</f>
        <v>0.377570209361222</v>
      </c>
      <c r="BH161" s="0" t="n">
        <f aca="false">IF(SUM(BA161:BE161)&gt;0,BC161/SUM(BA161:BE161),1/5)</f>
        <v>0.151830629250648</v>
      </c>
      <c r="BI161" s="0" t="n">
        <f aca="false">IF(SUM(BA161:BE161)&gt;0,BD161/SUM(BA161:BE161),1/5)</f>
        <v>0.137954989240421</v>
      </c>
      <c r="BJ161" s="0" t="n">
        <f aca="false">IF(SUM(BA161:BE161)&gt;0,BE161/SUM(BA161:BE161),1/5)</f>
        <v>0.175385142411091</v>
      </c>
      <c r="BK161" s="0" t="n">
        <f aca="false">BF161*AB161+BG161*AF161+BH161*AJ161+BI161*AN161+BJ161*AR161</f>
        <v>0.436771146790421</v>
      </c>
      <c r="BL161" s="0" t="n">
        <f aca="false">BF161*AC161+BG161*AG161+BH161*AK161+BI161*AO161+BJ161*AS161</f>
        <v>0.512965303701826</v>
      </c>
      <c r="BM161" s="0" t="n">
        <f aca="false">BF161*AD161+BG161*AH161+BH161*AL161+BI161*AP161+BJ161*AT161</f>
        <v>0.746492685635473</v>
      </c>
      <c r="BN161" s="0" t="n">
        <f aca="false">BF161*AE161+BG161*AI161+BH161*AM161+BI161*AQ161+BJ161*AU161</f>
        <v>0.622429790638778</v>
      </c>
      <c r="BO161" s="0" t="n">
        <f aca="false">RANK(BK161,$BK161:$BN161)</f>
        <v>4</v>
      </c>
      <c r="BP161" s="0" t="n">
        <f aca="false">RANK(BL161,$BK161:$BN161)</f>
        <v>3</v>
      </c>
      <c r="BQ161" s="0" t="n">
        <f aca="false">RANK(BM161,$BK161:$BN161)</f>
        <v>1</v>
      </c>
      <c r="BR161" s="0" t="n">
        <f aca="false">RANK(BN161,$BK161:$BN161)</f>
        <v>2</v>
      </c>
    </row>
    <row r="162" customFormat="false" ht="15" hidden="false" customHeight="false" outlineLevel="0" collapsed="false">
      <c r="A162" s="0" t="n">
        <v>139</v>
      </c>
      <c r="B162" s="0" t="n">
        <f aca="false">RANDBETWEEN(1,$B$5)</f>
        <v>5</v>
      </c>
      <c r="C162" s="0" t="n">
        <f aca="false">RANDBETWEEN(1,$B$5)</f>
        <v>4</v>
      </c>
      <c r="D162" s="0" t="n">
        <f aca="false">RANDBETWEEN(1,$B$5)</f>
        <v>1</v>
      </c>
      <c r="E162" s="0" t="n">
        <f aca="false">RANDBETWEEN(1,$B$5)</f>
        <v>4</v>
      </c>
      <c r="F162" s="0" t="n">
        <f aca="false">RANDBETWEEN(1,$B$5)</f>
        <v>2</v>
      </c>
      <c r="G162" s="0" t="n">
        <f aca="false">RANDBETWEEN(1,$B$5)</f>
        <v>2</v>
      </c>
      <c r="H162" s="0" t="n">
        <f aca="true">NORMINV(RAND(),$B$8,$B$13)</f>
        <v>53.6454331090941</v>
      </c>
      <c r="I162" s="0" t="n">
        <f aca="true">NORMINV(RAND(),$C$8,$C$13)</f>
        <v>63.4537243965719</v>
      </c>
      <c r="J162" s="0" t="n">
        <f aca="true">NORMINV(RAND(),$D$8,$D$13)</f>
        <v>14.8605635964306</v>
      </c>
      <c r="K162" s="0" t="n">
        <f aca="true">NORMINV(RAND(),$E$8,$E$13)</f>
        <v>3.29182108730962</v>
      </c>
      <c r="L162" s="0" t="n">
        <f aca="true">NORMINV(RAND(),$B$9,$B$14)</f>
        <v>43.7647277266077</v>
      </c>
      <c r="M162" s="0" t="n">
        <f aca="true">NORMINV(RAND(),$C$9,$C$14)</f>
        <v>50.3269543755913</v>
      </c>
      <c r="N162" s="0" t="n">
        <f aca="true">NORMINV(RAND(),$D$9,$D$14)</f>
        <v>47.1631186765126</v>
      </c>
      <c r="O162" s="0" t="n">
        <f aca="true">NORMINV(RAND(),$E$9,$E$14)</f>
        <v>26.0796573074192</v>
      </c>
      <c r="P162" s="0" t="n">
        <f aca="true">NORMINV(RAND(),$B$10,$B$15)</f>
        <v>23.9724365480906</v>
      </c>
      <c r="Q162" s="0" t="n">
        <f aca="true">NORMINV(RAND(),$C$10,$C$15)</f>
        <v>27.1050929344881</v>
      </c>
      <c r="R162" s="0" t="n">
        <f aca="true">NORMINV(RAND(),$D$10,$D$15)</f>
        <v>9.63936526507199</v>
      </c>
      <c r="S162" s="0" t="n">
        <f aca="true">NORMINV(RAND(),$E$10,$E$15)</f>
        <v>3.89202303728443</v>
      </c>
      <c r="T162" s="0" t="n">
        <f aca="false">MEDIAN(INDEX(Avaliadores!$B$17:$B$22,$B162),INDEX(Avaliadores!$B$17:$B$22,$C162),INDEX(Avaliadores!$B$17:$B$22,$D162),INDEX(Avaliadores!$B$17:$B$22,$E162),INDEX(Avaliadores!$B$17:$B$22,$F162),INDEX(Avaliadores!$B$17:$B$22,$G162))</f>
        <v>3.04166666666667</v>
      </c>
      <c r="U162" s="0" t="n">
        <f aca="false">MEDIAN(INDEX(Avaliadores!$C$17:$C$22,$B162),INDEX(Avaliadores!$C$17:$C$22,$C162),INDEX(Avaliadores!$C$17:$C$22,$D162),INDEX(Avaliadores!$C$17:$C$22,$E162),INDEX(Avaliadores!$C$17:$C$22,$F162),INDEX(Avaliadores!$C$17:$C$22,$G162))</f>
        <v>5.29166666666667</v>
      </c>
      <c r="V162" s="0" t="n">
        <f aca="false">MEDIAN(INDEX(Avaliadores!$D$17:$D$22,$B162),INDEX(Avaliadores!$D$17:$D$22,$C162),INDEX(Avaliadores!$D$17:$D$22,$D162),INDEX(Avaliadores!$D$17:$D$22,$E162),INDEX(Avaliadores!$D$17:$D$22,$F162),INDEX(Avaliadores!$D$17:$D$22,$G162))</f>
        <v>5.79166666666667</v>
      </c>
      <c r="W162" s="0" t="n">
        <f aca="false">MEDIAN(INDEX(Avaliadores!$E$17:$E$22,$B162),INDEX(Avaliadores!$E$17:$E$22,$C162),INDEX(Avaliadores!$E$17:$E$22,$D162),INDEX(Avaliadores!$E$17:$E$22,$E162),INDEX(Avaliadores!$E$17:$E$22,$F162),INDEX(Avaliadores!$E$17:$E$22,$G162))</f>
        <v>6.54166666666667</v>
      </c>
      <c r="X162" s="0" t="n">
        <f aca="false">MEDIAN(INDEX(Avaliadores!$F$17:$F$22,$B162),INDEX(Avaliadores!$F$17:$F$22,$C162),INDEX(Avaliadores!$F$17:$F$22,$D162),INDEX(Avaliadores!$F$17:$F$22,$E162),INDEX(Avaliadores!$F$17:$F$22,$F162),INDEX(Avaliadores!$F$17:$F$22,$G162))</f>
        <v>2.29166666666667</v>
      </c>
      <c r="Y162" s="0" t="n">
        <f aca="false">MEDIAN(INDEX(Avaliadores!$G$17:$G$22,$B162),INDEX(Avaliadores!$G$17:$G$22,$C162),INDEX(Avaliadores!$G$17:$G$22,$D162),INDEX(Avaliadores!$G$17:$G$22,$E162),INDEX(Avaliadores!$G$17:$G$22,$F162),INDEX(Avaliadores!$G$17:$G$22,$G162))</f>
        <v>4.79166666666667</v>
      </c>
      <c r="Z162" s="0" t="n">
        <f aca="false">MEDIAN(INDEX(Avaliadores!$H$17:$H$22,$B162),INDEX(Avaliadores!$H$17:$H$22,$C162),INDEX(Avaliadores!$H$17:$H$22,$D162),INDEX(Avaliadores!$H$17:$H$22,$E162),INDEX(Avaliadores!$H$17:$H$22,$F162),INDEX(Avaliadores!$H$17:$H$22,$G162))</f>
        <v>3.79166666666667</v>
      </c>
      <c r="AA162" s="0" t="n">
        <f aca="false">MEDIAN(INDEX(Avaliadores!$I$17:$I$22,$B162),INDEX(Avaliadores!$I$17:$I$22,$C162),INDEX(Avaliadores!$I$17:$I$22,$D162),INDEX(Avaliadores!$I$17:$I$22,$E162),INDEX(Avaliadores!$I$17:$I$22,$F162),INDEX(Avaliadores!$I$17:$I$22,$G162))</f>
        <v>6.04166666666667</v>
      </c>
      <c r="AB162" s="0" t="n">
        <f aca="false">IF(MAX(H162:K162)=MIN(H162:K162),0,IF($B$17="custo",(MAX(H162:K162)-H162)/(MAX(H162:K162)-MIN(H162:K162)),(H162-MIN(H162:K162))/(MAX(H162:K162)-MIN(H162:K162))))</f>
        <v>0.163031598868444</v>
      </c>
      <c r="AC162" s="0" t="n">
        <f aca="false">IF(MAX(H162:K162)=MIN(H162:K162),0,IF($B$17="custo",(MAX(H162:K162)-I162)/(MAX(H162:K162)-MIN(H162:K162)),(I162-MIN(H162:K162))/(MAX(H162:K162)-MIN(H162:K162))))</f>
        <v>0</v>
      </c>
      <c r="AD162" s="0" t="n">
        <f aca="false">IF(MAX(H162:K162)=MIN(H162:K162),0,IF($B$17="custo",(MAX(H162:K162)-J162)/(MAX(H162:K162)-MIN(H162:K162)),(J162-MIN(H162:K162))/(MAX(H162:K162)-MIN(H162:K162))))</f>
        <v>0.807706507394691</v>
      </c>
      <c r="AE162" s="0" t="n">
        <f aca="false">IF(MAX(H162:K162)=MIN(H162:K162),0,IF($B$17="custo",(MAX(H162:K162)-K162)/(MAX(H162:K162)-MIN(H162:K162)),(K162-MIN(H162:K162))/(MAX(H162:K162)-MIN(H162:K162))))</f>
        <v>1</v>
      </c>
      <c r="AF162" s="0" t="n">
        <f aca="false">IF(MAX(L162:O162)=MIN(L162:O162),0,IF($C$17="custo",(MAX(L162:O162)-L162)/(MAX(L162:O162)-MIN(L162:O162)),(L162-MIN(L162:O162))/(MAX(L162:O162)-MIN(L162:O162))))</f>
        <v>0.729362549956241</v>
      </c>
      <c r="AG162" s="0" t="n">
        <f aca="false">IF(MAX(L162:O162)=MIN(L162:O162),0,IF($C$17="custo",(MAX(L162:O162)-M162)/(MAX(L162:O162)-MIN(L162:O162)),(M162-MIN(L162:O162))/(MAX(L162:O162)-MIN(L162:O162))))</f>
        <v>1</v>
      </c>
      <c r="AH162" s="0" t="n">
        <f aca="false">IF(MAX(L162:O162)=MIN(L162:O162),0,IF($C$17="custo",(MAX(L162:O162)-N162)/(MAX(L162:O162)-MIN(L162:O162)),(N162-MIN(L162:O162))/(MAX(L162:O162)-MIN(L162:O162))))</f>
        <v>0.869518004824065</v>
      </c>
      <c r="AI162" s="0" t="n">
        <f aca="false">IF(MAX(L162:O162)=MIN(L162:O162),0,IF($C$17="custo",(MAX(L162:O162)-O162)/(MAX(L162:O162)-MIN(L162:O162)),(O162-MIN(L162:O162))/(MAX(L162:O162)-MIN(L162:O162))))</f>
        <v>0</v>
      </c>
      <c r="AJ162" s="0" t="n">
        <f aca="false">IF(MAX(P162:S162)=MIN(P162:S162),0,IF($D$17="custo",(MAX(P162:S162)-P162)/(MAX(P162:S162)-MIN(P162:S162)),(P162-MIN(P162:S162))/(MAX(P162:S162)-MIN(P162:S162))))</f>
        <v>0.134952266127237</v>
      </c>
      <c r="AK162" s="0" t="n">
        <f aca="false">IF(MAX(P162:S162)=MIN(P162:S162),0,IF($D$17="custo",(MAX(P162:S162)-Q162)/(MAX(P162:S162)-MIN(P162:S162)),(Q162-MIN(P162:S162))/(MAX(P162:S162)-MIN(P162:S162))))</f>
        <v>0</v>
      </c>
      <c r="AL162" s="0" t="n">
        <f aca="false">IF(MAX(P162:S162)=MIN(P162:S162),0,IF($D$17="custo",(MAX(P162:S162)-R162)/(MAX(P162:S162)-MIN(P162:S162)),(R162-MIN(P162:S162))/(MAX(P162:S162)-MIN(P162:S162))))</f>
        <v>0.752409213721452</v>
      </c>
      <c r="AM162" s="0" t="n">
        <f aca="false">IF(MAX(P162:S162)=MIN(P162:S162),0,IF($D$17="custo",(MAX(P162:S162)-S162)/(MAX(P162:S162)-MIN(P162:S162)),(S162-MIN(P162:S162))/(MAX(P162:S162)-MIN(P162:S162))))</f>
        <v>1</v>
      </c>
      <c r="AN162" s="0" t="n">
        <f aca="false">IF(MAX(T162:W162)=MIN(T162:W162),0,IF($E$17="custo",(MAX(T162:W162)-T162)/(MAX(T162:W162)-MIN(T162:W162)),(T162-MIN(T162:W162))/(MAX(T162:W162)-MIN(T162:W162))))</f>
        <v>0</v>
      </c>
      <c r="AO162" s="0" t="n">
        <f aca="false">IF(MAX(T162:W162)=MIN(T162:W162),0,IF($E$17="custo",(MAX(T162:W162)-U162)/(MAX(T162:W162)-MIN(T162:W162)),(U162-MIN(T162:W162))/(MAX(T162:W162)-MIN(T162:W162))))</f>
        <v>0.642857142857143</v>
      </c>
      <c r="AP162" s="0" t="n">
        <f aca="false">IF(MAX(T162:W162)=MIN(T162:W162),0,IF($E$17="custo",(MAX(T162:W162)-V162)/(MAX(T162:W162)-MIN(T162:W162)),(V162-MIN(T162:W162))/(MAX(T162:W162)-MIN(T162:W162))))</f>
        <v>0.785714285714286</v>
      </c>
      <c r="AQ162" s="0" t="n">
        <f aca="false">IF(MAX(T162:W162)=MIN(T162:W162),0,IF($E$17="custo",(MAX(T162:W162)-W162)/(MAX(T162:W162)-MIN(T162:W162)),(W162-MIN(T162:W162))/(MAX(T162:W162)-MIN(T162:W162))))</f>
        <v>1</v>
      </c>
      <c r="AR162" s="0" t="n">
        <f aca="false">IF(MAX(X162:AA162)=MIN(X162:AA162),0,IF($F$17="custo",(MAX(X162:AA162)-X162)/(MAX(X162:AA162)-MIN(X162:AA162)),(X162-MIN(X162:AA162))/(MAX(X162:AA162)-MIN(X162:AA162))))</f>
        <v>0</v>
      </c>
      <c r="AS162" s="0" t="n">
        <f aca="false">IF(MAX(X162:AA162)=MIN(X162:AA162),0,IF($F$17="custo",(MAX(X162:AA162)-Y162)/(MAX(X162:AA162)-MIN(X162:AA162)),(Y162-MIN(X162:AA162))/(MAX(X162:AA162)-MIN(X162:AA162))))</f>
        <v>0.666666666666667</v>
      </c>
      <c r="AT162" s="0" t="n">
        <f aca="false">IF(MAX(X162:AA162)=MIN(X162:AA162),0,IF($F$17="custo",(MAX(X162:AA162)-Z162)/(MAX(X162:AA162)-MIN(X162:AA162)),(Z162-MIN(X162:AA162))/(MAX(X162:AA162)-MIN(X162:AA162))))</f>
        <v>0.4</v>
      </c>
      <c r="AU162" s="0" t="n">
        <f aca="false">IF(MAX(X162:AA162)=MIN(X162:AA162),0,IF($F$17="custo",(MAX(X162:AA162)-AA162)/(MAX(X162:AA162)-MIN(X162:AA162)),(AA162-MIN(X162:AA162))/(MAX(X162:AA162)-MIN(X162:AA162))))</f>
        <v>1</v>
      </c>
      <c r="AV162" s="0" t="n">
        <f aca="false">STDEVP(AB162:AE162)</f>
        <v>0.420718710496672</v>
      </c>
      <c r="AW162" s="0" t="n">
        <f aca="false">STDEVP(AF162:AI162)</f>
        <v>0.38713248878391</v>
      </c>
      <c r="AX162" s="0" t="n">
        <f aca="false">STDEVP(AJ162:AM162)</f>
        <v>0.416472808272537</v>
      </c>
      <c r="AY162" s="0" t="n">
        <f aca="false">STDEVP(AN162:AQ162)</f>
        <v>0.372868089603948</v>
      </c>
      <c r="AZ162" s="0" t="n">
        <f aca="false">STDEVP(AR162:AU162)</f>
        <v>0.366287682930599</v>
      </c>
      <c r="BA162" s="0" t="n">
        <f aca="false">AV162*((1-IFERROR(CORREL(AB162:AE162,AF162:AI162),0))+(1-IFERROR(CORREL(AB162:AE162,AJ162:AM162),0))+(1-IFERROR(CORREL(AB162:AE162,AN162:AQ162),0))+(1-IFERROR(CORREL(AB162:AE162,AR162:AU162),0)))</f>
        <v>1.05748818216734</v>
      </c>
      <c r="BB162" s="0" t="n">
        <f aca="false">AW162*((1-IFERROR(CORREL(AF162:AI162,AB162:AE162),0))+(1-IFERROR(CORREL(AF162:AI162,AJ162:AM162),0))+(1-IFERROR(CORREL(AF162:AI162,AN162:AQ162),0))+(1-IFERROR(CORREL(AF162:AI162,AR162:AU162),0)))</f>
        <v>2.49860156795725</v>
      </c>
      <c r="BC162" s="0" t="n">
        <f aca="false">AX162*((1-IFERROR(CORREL(AJ162:AM162,AB162:AE162),0))+(1-IFERROR(CORREL(AJ162:AM162,AF162:AI162),0))+(1-IFERROR(CORREL(AJ162:AM162,AN162:AQ162),0))+(1-IFERROR(CORREL(AJ162:AM162,AR162:AU162),0)))</f>
        <v>1.03492254208939</v>
      </c>
      <c r="BD162" s="0" t="n">
        <f aca="false">AY162*((1-IFERROR(CORREL(AN162:AQ162,AB162:AE162),0))+(1-IFERROR(CORREL(AN162:AQ162,AF162:AI162),0))+(1-IFERROR(CORREL(AN162:AQ162,AJ162:AM162),0))+(1-IFERROR(CORREL(AN162:AQ162,AR162:AU162),0)))</f>
        <v>0.793343500899509</v>
      </c>
      <c r="BE162" s="0" t="n">
        <f aca="false">AZ162*((1-IFERROR(CORREL(AR162:AU162,AB162:AE162),0))+(1-IFERROR(CORREL(AR162:AU162,AF162:AI162),0))+(1-IFERROR(CORREL(AR162:AU162,AJ162:AM162),0))+(1-IFERROR(CORREL(AR162:AU162,AN162:AQ162),0)))</f>
        <v>0.973142579323058</v>
      </c>
      <c r="BF162" s="0" t="n">
        <f aca="false">IF(SUM(BA162:BE162)&gt;0,BA162/SUM(BA162:BE162),1/5)</f>
        <v>0.166337153423769</v>
      </c>
      <c r="BG162" s="0" t="n">
        <f aca="false">IF(SUM(BA162:BE162)&gt;0,BB162/SUM(BA162:BE162),1/5)</f>
        <v>0.393016469935744</v>
      </c>
      <c r="BH162" s="0" t="n">
        <f aca="false">IF(SUM(BA162:BE162)&gt;0,BC162/SUM(BA162:BE162),1/5)</f>
        <v>0.162787700674275</v>
      </c>
      <c r="BI162" s="0" t="n">
        <f aca="false">IF(SUM(BA162:BE162)&gt;0,BD162/SUM(BA162:BE162),1/5)</f>
        <v>0.124788628234513</v>
      </c>
      <c r="BJ162" s="0" t="n">
        <f aca="false">IF(SUM(BA162:BE162)&gt;0,BE162/SUM(BA162:BE162),1/5)</f>
        <v>0.153070047731699</v>
      </c>
      <c r="BK162" s="0" t="n">
        <f aca="false">BF162*AB162+BG162*AF162+BH162*AJ162+BI162*AN162+BJ162*AR162</f>
        <v>0.335738275864673</v>
      </c>
      <c r="BL162" s="0" t="n">
        <f aca="false">BF162*AC162+BG162*AG162+BH162*AK162+BI162*AO162+BJ162*AS162</f>
        <v>0.575284429431444</v>
      </c>
      <c r="BM162" s="0" t="n">
        <f aca="false">BF162*AD162+BG162*AH162+BH162*AL162+BI162*AP162+BJ162*AT162</f>
        <v>0.757845690902493</v>
      </c>
      <c r="BN162" s="0" t="n">
        <f aca="false">BF162*AE162+BG162*AI162+BH162*AM162+BI162*AQ162+BJ162*AU162</f>
        <v>0.606983530064256</v>
      </c>
      <c r="BO162" s="0" t="n">
        <f aca="false">RANK(BK162,$BK162:$BN162)</f>
        <v>4</v>
      </c>
      <c r="BP162" s="0" t="n">
        <f aca="false">RANK(BL162,$BK162:$BN162)</f>
        <v>3</v>
      </c>
      <c r="BQ162" s="0" t="n">
        <f aca="false">RANK(BM162,$BK162:$BN162)</f>
        <v>1</v>
      </c>
      <c r="BR162" s="0" t="n">
        <f aca="false">RANK(BN162,$BK162:$BN162)</f>
        <v>2</v>
      </c>
    </row>
    <row r="163" customFormat="false" ht="15" hidden="false" customHeight="false" outlineLevel="0" collapsed="false">
      <c r="A163" s="0" t="n">
        <v>140</v>
      </c>
      <c r="B163" s="0" t="n">
        <f aca="false">RANDBETWEEN(1,$B$5)</f>
        <v>5</v>
      </c>
      <c r="C163" s="0" t="n">
        <f aca="false">RANDBETWEEN(1,$B$5)</f>
        <v>2</v>
      </c>
      <c r="D163" s="0" t="n">
        <f aca="false">RANDBETWEEN(1,$B$5)</f>
        <v>3</v>
      </c>
      <c r="E163" s="0" t="n">
        <f aca="false">RANDBETWEEN(1,$B$5)</f>
        <v>2</v>
      </c>
      <c r="F163" s="0" t="n">
        <f aca="false">RANDBETWEEN(1,$B$5)</f>
        <v>2</v>
      </c>
      <c r="G163" s="0" t="n">
        <f aca="false">RANDBETWEEN(1,$B$5)</f>
        <v>6</v>
      </c>
      <c r="H163" s="0" t="n">
        <f aca="true">NORMINV(RAND(),$B$8,$B$13)</f>
        <v>44.7720251490104</v>
      </c>
      <c r="I163" s="0" t="n">
        <f aca="true">NORMINV(RAND(),$C$8,$C$13)</f>
        <v>63.6750002245514</v>
      </c>
      <c r="J163" s="0" t="n">
        <f aca="true">NORMINV(RAND(),$D$8,$D$13)</f>
        <v>12.8022871459518</v>
      </c>
      <c r="K163" s="0" t="n">
        <f aca="true">NORMINV(RAND(),$E$8,$E$13)</f>
        <v>3.01936476249078</v>
      </c>
      <c r="L163" s="0" t="n">
        <f aca="true">NORMINV(RAND(),$B$9,$B$14)</f>
        <v>45.9012262832472</v>
      </c>
      <c r="M163" s="0" t="n">
        <f aca="true">NORMINV(RAND(),$C$9,$C$14)</f>
        <v>49.4100569920781</v>
      </c>
      <c r="N163" s="0" t="n">
        <f aca="true">NORMINV(RAND(),$D$9,$D$14)</f>
        <v>45.5171163853648</v>
      </c>
      <c r="O163" s="0" t="n">
        <f aca="true">NORMINV(RAND(),$E$9,$E$14)</f>
        <v>25.4697336582461</v>
      </c>
      <c r="P163" s="0" t="n">
        <f aca="true">NORMINV(RAND(),$B$10,$B$15)</f>
        <v>24.9273770149319</v>
      </c>
      <c r="Q163" s="0" t="n">
        <f aca="true">NORMINV(RAND(),$C$10,$C$15)</f>
        <v>28.5107584488581</v>
      </c>
      <c r="R163" s="0" t="n">
        <f aca="true">NORMINV(RAND(),$D$10,$D$15)</f>
        <v>10.5796863229801</v>
      </c>
      <c r="S163" s="0" t="n">
        <f aca="true">NORMINV(RAND(),$E$10,$E$15)</f>
        <v>4.59450488228266</v>
      </c>
      <c r="T163" s="0" t="n">
        <f aca="false">MEDIAN(INDEX(Avaliadores!$B$17:$B$22,$B163),INDEX(Avaliadores!$B$17:$B$22,$C163),INDEX(Avaliadores!$B$17:$B$22,$D163),INDEX(Avaliadores!$B$17:$B$22,$E163),INDEX(Avaliadores!$B$17:$B$22,$F163),INDEX(Avaliadores!$B$17:$B$22,$G163))</f>
        <v>2.91666666666667</v>
      </c>
      <c r="U163" s="0" t="n">
        <f aca="false">MEDIAN(INDEX(Avaliadores!$C$17:$C$22,$B163),INDEX(Avaliadores!$C$17:$C$22,$C163),INDEX(Avaliadores!$C$17:$C$22,$D163),INDEX(Avaliadores!$C$17:$C$22,$E163),INDEX(Avaliadores!$C$17:$C$22,$F163),INDEX(Avaliadores!$C$17:$C$22,$G163))</f>
        <v>5.04166666666667</v>
      </c>
      <c r="V163" s="0" t="n">
        <f aca="false">MEDIAN(INDEX(Avaliadores!$D$17:$D$22,$B163),INDEX(Avaliadores!$D$17:$D$22,$C163),INDEX(Avaliadores!$D$17:$D$22,$D163),INDEX(Avaliadores!$D$17:$D$22,$E163),INDEX(Avaliadores!$D$17:$D$22,$F163),INDEX(Avaliadores!$D$17:$D$22,$G163))</f>
        <v>5.91666666666667</v>
      </c>
      <c r="W163" s="0" t="n">
        <f aca="false">MEDIAN(INDEX(Avaliadores!$E$17:$E$22,$B163),INDEX(Avaliadores!$E$17:$E$22,$C163),INDEX(Avaliadores!$E$17:$E$22,$D163),INDEX(Avaliadores!$E$17:$E$22,$E163),INDEX(Avaliadores!$E$17:$E$22,$F163),INDEX(Avaliadores!$E$17:$E$22,$G163))</f>
        <v>6.04166666666667</v>
      </c>
      <c r="X163" s="0" t="n">
        <f aca="false">MEDIAN(INDEX(Avaliadores!$F$17:$F$22,$B163),INDEX(Avaliadores!$F$17:$F$22,$C163),INDEX(Avaliadores!$F$17:$F$22,$D163),INDEX(Avaliadores!$F$17:$F$22,$E163),INDEX(Avaliadores!$F$17:$F$22,$F163),INDEX(Avaliadores!$F$17:$F$22,$G163))</f>
        <v>2.29166666666667</v>
      </c>
      <c r="Y163" s="0" t="n">
        <f aca="false">MEDIAN(INDEX(Avaliadores!$G$17:$G$22,$B163),INDEX(Avaliadores!$G$17:$G$22,$C163),INDEX(Avaliadores!$G$17:$G$22,$D163),INDEX(Avaliadores!$G$17:$G$22,$E163),INDEX(Avaliadores!$G$17:$G$22,$F163),INDEX(Avaliadores!$G$17:$G$22,$G163))</f>
        <v>5.91666666666667</v>
      </c>
      <c r="Z163" s="0" t="n">
        <f aca="false">MEDIAN(INDEX(Avaliadores!$H$17:$H$22,$B163),INDEX(Avaliadores!$H$17:$H$22,$C163),INDEX(Avaliadores!$H$17:$H$22,$D163),INDEX(Avaliadores!$H$17:$H$22,$E163),INDEX(Avaliadores!$H$17:$H$22,$F163),INDEX(Avaliadores!$H$17:$H$22,$G163))</f>
        <v>4.04166666666667</v>
      </c>
      <c r="AA163" s="0" t="n">
        <f aca="false">MEDIAN(INDEX(Avaliadores!$I$17:$I$22,$B163),INDEX(Avaliadores!$I$17:$I$22,$C163),INDEX(Avaliadores!$I$17:$I$22,$D163),INDEX(Avaliadores!$I$17:$I$22,$E163),INDEX(Avaliadores!$I$17:$I$22,$F163),INDEX(Avaliadores!$I$17:$I$22,$G163))</f>
        <v>6.29166666666667</v>
      </c>
      <c r="AB163" s="0" t="n">
        <f aca="false">IF(MAX(H163:K163)=MIN(H163:K163),0,IF($B$17="custo",(MAX(H163:K163)-H163)/(MAX(H163:K163)-MIN(H163:K163)),(H163-MIN(H163:K163))/(MAX(H163:K163)-MIN(H163:K163))))</f>
        <v>0.311644168452652</v>
      </c>
      <c r="AC163" s="0" t="n">
        <f aca="false">IF(MAX(H163:K163)=MIN(H163:K163),0,IF($B$17="custo",(MAX(H163:K163)-I163)/(MAX(H163:K163)-MIN(H163:K163)),(I163-MIN(H163:K163))/(MAX(H163:K163)-MIN(H163:K163))))</f>
        <v>0</v>
      </c>
      <c r="AD163" s="0" t="n">
        <f aca="false">IF(MAX(H163:K163)=MIN(H163:K163),0,IF($B$17="custo",(MAX(H163:K163)-J163)/(MAX(H163:K163)-MIN(H163:K163)),(J163-MIN(H163:K163))/(MAX(H163:K163)-MIN(H163:K163))))</f>
        <v>0.838713710458444</v>
      </c>
      <c r="AE163" s="0" t="n">
        <f aca="false">IF(MAX(H163:K163)=MIN(H163:K163),0,IF($B$17="custo",(MAX(H163:K163)-K163)/(MAX(H163:K163)-MIN(H163:K163)),(K163-MIN(H163:K163))/(MAX(H163:K163)-MIN(H163:K163))))</f>
        <v>1</v>
      </c>
      <c r="AF163" s="0" t="n">
        <f aca="false">IF(MAX(L163:O163)=MIN(L163:O163),0,IF($C$17="custo",(MAX(L163:O163)-L163)/(MAX(L163:O163)-MIN(L163:O163)),(L163-MIN(L163:O163))/(MAX(L163:O163)-MIN(L163:O163))))</f>
        <v>0.853434280736202</v>
      </c>
      <c r="AG163" s="0" t="n">
        <f aca="false">IF(MAX(L163:O163)=MIN(L163:O163),0,IF($C$17="custo",(MAX(L163:O163)-M163)/(MAX(L163:O163)-MIN(L163:O163)),(M163-MIN(L163:O163))/(MAX(L163:O163)-MIN(L163:O163))))</f>
        <v>1</v>
      </c>
      <c r="AH163" s="0" t="n">
        <f aca="false">IF(MAX(L163:O163)=MIN(L163:O163),0,IF($C$17="custo",(MAX(L163:O163)-N163)/(MAX(L163:O163)-MIN(L163:O163)),(N163-MIN(L163:O163))/(MAX(L163:O163)-MIN(L163:O163))))</f>
        <v>0.837389806627553</v>
      </c>
      <c r="AI163" s="0" t="n">
        <f aca="false">IF(MAX(L163:O163)=MIN(L163:O163),0,IF($C$17="custo",(MAX(L163:O163)-O163)/(MAX(L163:O163)-MIN(L163:O163)),(O163-MIN(L163:O163))/(MAX(L163:O163)-MIN(L163:O163))))</f>
        <v>0</v>
      </c>
      <c r="AJ163" s="0" t="n">
        <f aca="false">IF(MAX(P163:S163)=MIN(P163:S163),0,IF($D$17="custo",(MAX(P163:S163)-P163)/(MAX(P163:S163)-MIN(P163:S163)),(P163-MIN(P163:S163))/(MAX(P163:S163)-MIN(P163:S163))))</f>
        <v>0.149830383088686</v>
      </c>
      <c r="AK163" s="0" t="n">
        <f aca="false">IF(MAX(P163:S163)=MIN(P163:S163),0,IF($D$17="custo",(MAX(P163:S163)-Q163)/(MAX(P163:S163)-MIN(P163:S163)),(Q163-MIN(P163:S163))/(MAX(P163:S163)-MIN(P163:S163))))</f>
        <v>0</v>
      </c>
      <c r="AL163" s="0" t="n">
        <f aca="false">IF(MAX(P163:S163)=MIN(P163:S163),0,IF($D$17="custo",(MAX(P163:S163)-R163)/(MAX(P163:S163)-MIN(P163:S163)),(R163-MIN(P163:S163))/(MAX(P163:S163)-MIN(P163:S163))))</f>
        <v>0.749744188652435</v>
      </c>
      <c r="AM163" s="0" t="n">
        <f aca="false">IF(MAX(P163:S163)=MIN(P163:S163),0,IF($D$17="custo",(MAX(P163:S163)-S163)/(MAX(P163:S163)-MIN(P163:S163)),(S163-MIN(P163:S163))/(MAX(P163:S163)-MIN(P163:S163))))</f>
        <v>1</v>
      </c>
      <c r="AN163" s="0" t="n">
        <f aca="false">IF(MAX(T163:W163)=MIN(T163:W163),0,IF($E$17="custo",(MAX(T163:W163)-T163)/(MAX(T163:W163)-MIN(T163:W163)),(T163-MIN(T163:W163))/(MAX(T163:W163)-MIN(T163:W163))))</f>
        <v>0</v>
      </c>
      <c r="AO163" s="0" t="n">
        <f aca="false">IF(MAX(T163:W163)=MIN(T163:W163),0,IF($E$17="custo",(MAX(T163:W163)-U163)/(MAX(T163:W163)-MIN(T163:W163)),(U163-MIN(T163:W163))/(MAX(T163:W163)-MIN(T163:W163))))</f>
        <v>0.68</v>
      </c>
      <c r="AP163" s="0" t="n">
        <f aca="false">IF(MAX(T163:W163)=MIN(T163:W163),0,IF($E$17="custo",(MAX(T163:W163)-V163)/(MAX(T163:W163)-MIN(T163:W163)),(V163-MIN(T163:W163))/(MAX(T163:W163)-MIN(T163:W163))))</f>
        <v>0.96</v>
      </c>
      <c r="AQ163" s="0" t="n">
        <f aca="false">IF(MAX(T163:W163)=MIN(T163:W163),0,IF($E$17="custo",(MAX(T163:W163)-W163)/(MAX(T163:W163)-MIN(T163:W163)),(W163-MIN(T163:W163))/(MAX(T163:W163)-MIN(T163:W163))))</f>
        <v>1</v>
      </c>
      <c r="AR163" s="0" t="n">
        <f aca="false">IF(MAX(X163:AA163)=MIN(X163:AA163),0,IF($F$17="custo",(MAX(X163:AA163)-X163)/(MAX(X163:AA163)-MIN(X163:AA163)),(X163-MIN(X163:AA163))/(MAX(X163:AA163)-MIN(X163:AA163))))</f>
        <v>0</v>
      </c>
      <c r="AS163" s="0" t="n">
        <f aca="false">IF(MAX(X163:AA163)=MIN(X163:AA163),0,IF($F$17="custo",(MAX(X163:AA163)-Y163)/(MAX(X163:AA163)-MIN(X163:AA163)),(Y163-MIN(X163:AA163))/(MAX(X163:AA163)-MIN(X163:AA163))))</f>
        <v>0.90625</v>
      </c>
      <c r="AT163" s="0" t="n">
        <f aca="false">IF(MAX(X163:AA163)=MIN(X163:AA163),0,IF($F$17="custo",(MAX(X163:AA163)-Z163)/(MAX(X163:AA163)-MIN(X163:AA163)),(Z163-MIN(X163:AA163))/(MAX(X163:AA163)-MIN(X163:AA163))))</f>
        <v>0.4375</v>
      </c>
      <c r="AU163" s="0" t="n">
        <f aca="false">IF(MAX(X163:AA163)=MIN(X163:AA163),0,IF($F$17="custo",(MAX(X163:AA163)-AA163)/(MAX(X163:AA163)-MIN(X163:AA163)),(AA163-MIN(X163:AA163))/(MAX(X163:AA163)-MIN(X163:AA163))))</f>
        <v>1</v>
      </c>
      <c r="AV163" s="0" t="n">
        <f aca="false">STDEVP(AB163:AE163)</f>
        <v>0.40142029843817</v>
      </c>
      <c r="AW163" s="0" t="n">
        <f aca="false">STDEVP(AF163:AI163)</f>
        <v>0.393521979213107</v>
      </c>
      <c r="AX163" s="0" t="n">
        <f aca="false">STDEVP(AJ163:AM163)</f>
        <v>0.413058592609219</v>
      </c>
      <c r="AY163" s="0" t="n">
        <f aca="false">STDEVP(AN163:AQ163)</f>
        <v>0.400499687890016</v>
      </c>
      <c r="AZ163" s="0" t="n">
        <f aca="false">STDEVP(AR163:AU163)</f>
        <v>0.399813799435125</v>
      </c>
      <c r="BA163" s="0" t="n">
        <f aca="false">AV163*((1-IFERROR(CORREL(AB163:AE163,AF163:AI163),0))+(1-IFERROR(CORREL(AB163:AE163,AJ163:AM163),0))+(1-IFERROR(CORREL(AB163:AE163,AN163:AQ163),0))+(1-IFERROR(CORREL(AB163:AE163,AR163:AU163),0)))</f>
        <v>1.20570440815812</v>
      </c>
      <c r="BB163" s="0" t="n">
        <f aca="false">AW163*((1-IFERROR(CORREL(AF163:AI163,AB163:AE163),0))+(1-IFERROR(CORREL(AF163:AI163,AJ163:AM163),0))+(1-IFERROR(CORREL(AF163:AI163,AN163:AQ163),0))+(1-IFERROR(CORREL(AF163:AI163,AR163:AU163),0)))</f>
        <v>2.5603948287927</v>
      </c>
      <c r="BC163" s="0" t="n">
        <f aca="false">AX163*((1-IFERROR(CORREL(AJ163:AM163,AB163:AE163),0))+(1-IFERROR(CORREL(AJ163:AM163,AF163:AI163),0))+(1-IFERROR(CORREL(AJ163:AM163,AN163:AQ163),0))+(1-IFERROR(CORREL(AJ163:AM163,AR163:AU163),0)))</f>
        <v>1.15111513105836</v>
      </c>
      <c r="BD163" s="0" t="n">
        <f aca="false">AY163*((1-IFERROR(CORREL(AN163:AQ163,AB163:AE163),0))+(1-IFERROR(CORREL(AN163:AQ163,AF163:AI163),0))+(1-IFERROR(CORREL(AN163:AQ163,AJ163:AM163),0))+(1-IFERROR(CORREL(AN163:AQ163,AR163:AU163),0)))</f>
        <v>0.959116957140167</v>
      </c>
      <c r="BE163" s="0" t="n">
        <f aca="false">AZ163*((1-IFERROR(CORREL(AR163:AU163,AB163:AE163),0))+(1-IFERROR(CORREL(AR163:AU163,AF163:AI163),0))+(1-IFERROR(CORREL(AR163:AU163,AJ163:AM163),0))+(1-IFERROR(CORREL(AR163:AU163,AN163:AQ163),0)))</f>
        <v>1.29020475582991</v>
      </c>
      <c r="BF163" s="0" t="n">
        <f aca="false">IF(SUM(BA163:BE163)&gt;0,BA163/SUM(BA163:BE163),1/5)</f>
        <v>0.168240889954938</v>
      </c>
      <c r="BG163" s="0" t="n">
        <f aca="false">IF(SUM(BA163:BE163)&gt;0,BB163/SUM(BA163:BE163),1/5)</f>
        <v>0.357270904640843</v>
      </c>
      <c r="BH163" s="0" t="n">
        <f aca="false">IF(SUM(BA163:BE163)&gt;0,BC163/SUM(BA163:BE163),1/5)</f>
        <v>0.16062364272658</v>
      </c>
      <c r="BI163" s="0" t="n">
        <f aca="false">IF(SUM(BA163:BE163)&gt;0,BD163/SUM(BA163:BE163),1/5)</f>
        <v>0.133832711689789</v>
      </c>
      <c r="BJ163" s="0" t="n">
        <f aca="false">IF(SUM(BA163:BE163)&gt;0,BE163/SUM(BA163:BE163),1/5)</f>
        <v>0.18003185098785</v>
      </c>
      <c r="BK163" s="0" t="n">
        <f aca="false">BF163*AB163+BG163*AF163+BH163*AJ163+BI163*AN163+BJ163*AR163</f>
        <v>0.381404831702694</v>
      </c>
      <c r="BL163" s="0" t="n">
        <f aca="false">BF163*AC163+BG163*AG163+BH163*AK163+BI163*AO163+BJ163*AS163</f>
        <v>0.611431013547638</v>
      </c>
      <c r="BM163" s="0" t="n">
        <f aca="false">BF163*AD163+BG163*AH163+BH163*AL163+BI163*AP163+BJ163*AT163</f>
        <v>0.767950935539603</v>
      </c>
      <c r="BN163" s="0" t="n">
        <f aca="false">BF163*AE163+BG163*AI163+BH163*AM163+BI163*AQ163+BJ163*AU163</f>
        <v>0.642729095359157</v>
      </c>
      <c r="BO163" s="0" t="n">
        <f aca="false">RANK(BK163,$BK163:$BN163)</f>
        <v>4</v>
      </c>
      <c r="BP163" s="0" t="n">
        <f aca="false">RANK(BL163,$BK163:$BN163)</f>
        <v>3</v>
      </c>
      <c r="BQ163" s="0" t="n">
        <f aca="false">RANK(BM163,$BK163:$BN163)</f>
        <v>1</v>
      </c>
      <c r="BR163" s="0" t="n">
        <f aca="false">RANK(BN163,$BK163:$BN163)</f>
        <v>2</v>
      </c>
    </row>
    <row r="164" customFormat="false" ht="15" hidden="false" customHeight="false" outlineLevel="0" collapsed="false">
      <c r="A164" s="0" t="n">
        <v>141</v>
      </c>
      <c r="B164" s="0" t="n">
        <f aca="false">RANDBETWEEN(1,$B$5)</f>
        <v>2</v>
      </c>
      <c r="C164" s="0" t="n">
        <f aca="false">RANDBETWEEN(1,$B$5)</f>
        <v>4</v>
      </c>
      <c r="D164" s="0" t="n">
        <f aca="false">RANDBETWEEN(1,$B$5)</f>
        <v>3</v>
      </c>
      <c r="E164" s="0" t="n">
        <f aca="false">RANDBETWEEN(1,$B$5)</f>
        <v>1</v>
      </c>
      <c r="F164" s="0" t="n">
        <f aca="false">RANDBETWEEN(1,$B$5)</f>
        <v>6</v>
      </c>
      <c r="G164" s="0" t="n">
        <f aca="false">RANDBETWEEN(1,$B$5)</f>
        <v>5</v>
      </c>
      <c r="H164" s="0" t="n">
        <f aca="true">NORMINV(RAND(),$B$8,$B$13)</f>
        <v>46.7388590673065</v>
      </c>
      <c r="I164" s="0" t="n">
        <f aca="true">NORMINV(RAND(),$C$8,$C$13)</f>
        <v>72.73194298002</v>
      </c>
      <c r="J164" s="0" t="n">
        <f aca="true">NORMINV(RAND(),$D$8,$D$13)</f>
        <v>14.0623337827629</v>
      </c>
      <c r="K164" s="0" t="n">
        <f aca="true">NORMINV(RAND(),$E$8,$E$13)</f>
        <v>2.84474074711245</v>
      </c>
      <c r="L164" s="0" t="n">
        <f aca="true">NORMINV(RAND(),$B$9,$B$14)</f>
        <v>41.6134278551364</v>
      </c>
      <c r="M164" s="0" t="n">
        <f aca="true">NORMINV(RAND(),$C$9,$C$14)</f>
        <v>54.1837567278115</v>
      </c>
      <c r="N164" s="0" t="n">
        <f aca="true">NORMINV(RAND(),$D$9,$D$14)</f>
        <v>46.1600214500985</v>
      </c>
      <c r="O164" s="0" t="n">
        <f aca="true">NORMINV(RAND(),$E$9,$E$14)</f>
        <v>23.7242563908449</v>
      </c>
      <c r="P164" s="0" t="n">
        <f aca="true">NORMINV(RAND(),$B$10,$B$15)</f>
        <v>24.4230996585184</v>
      </c>
      <c r="Q164" s="0" t="n">
        <f aca="true">NORMINV(RAND(),$C$10,$C$15)</f>
        <v>31.1641053290528</v>
      </c>
      <c r="R164" s="0" t="n">
        <f aca="true">NORMINV(RAND(),$D$10,$D$15)</f>
        <v>10.3920914533465</v>
      </c>
      <c r="S164" s="0" t="n">
        <f aca="true">NORMINV(RAND(),$E$10,$E$15)</f>
        <v>4.1229939126293</v>
      </c>
      <c r="T164" s="0" t="n">
        <f aca="false">MEDIAN(INDEX(Avaliadores!$B$17:$B$22,$B164),INDEX(Avaliadores!$B$17:$B$22,$C164),INDEX(Avaliadores!$B$17:$B$22,$D164),INDEX(Avaliadores!$B$17:$B$22,$E164),INDEX(Avaliadores!$B$17:$B$22,$F164),INDEX(Avaliadores!$B$17:$B$22,$G164))</f>
        <v>2.66666666666667</v>
      </c>
      <c r="U164" s="0" t="n">
        <f aca="false">MEDIAN(INDEX(Avaliadores!$C$17:$C$22,$B164),INDEX(Avaliadores!$C$17:$C$22,$C164),INDEX(Avaliadores!$C$17:$C$22,$D164),INDEX(Avaliadores!$C$17:$C$22,$E164),INDEX(Avaliadores!$C$17:$C$22,$F164),INDEX(Avaliadores!$C$17:$C$22,$G164))</f>
        <v>5.29166666666667</v>
      </c>
      <c r="V164" s="0" t="n">
        <f aca="false">MEDIAN(INDEX(Avaliadores!$D$17:$D$22,$B164),INDEX(Avaliadores!$D$17:$D$22,$C164),INDEX(Avaliadores!$D$17:$D$22,$D164),INDEX(Avaliadores!$D$17:$D$22,$E164),INDEX(Avaliadores!$D$17:$D$22,$F164),INDEX(Avaliadores!$D$17:$D$22,$G164))</f>
        <v>5.66666666666667</v>
      </c>
      <c r="W164" s="0" t="n">
        <f aca="false">MEDIAN(INDEX(Avaliadores!$E$17:$E$22,$B164),INDEX(Avaliadores!$E$17:$E$22,$C164),INDEX(Avaliadores!$E$17:$E$22,$D164),INDEX(Avaliadores!$E$17:$E$22,$E164),INDEX(Avaliadores!$E$17:$E$22,$F164),INDEX(Avaliadores!$E$17:$E$22,$G164))</f>
        <v>6.29166666666667</v>
      </c>
      <c r="X164" s="0" t="n">
        <f aca="false">MEDIAN(INDEX(Avaliadores!$F$17:$F$22,$B164),INDEX(Avaliadores!$F$17:$F$22,$C164),INDEX(Avaliadores!$F$17:$F$22,$D164),INDEX(Avaliadores!$F$17:$F$22,$E164),INDEX(Avaliadores!$F$17:$F$22,$F164),INDEX(Avaliadores!$F$17:$F$22,$G164))</f>
        <v>2.66666666666667</v>
      </c>
      <c r="Y164" s="0" t="n">
        <f aca="false">MEDIAN(INDEX(Avaliadores!$G$17:$G$22,$B164),INDEX(Avaliadores!$G$17:$G$22,$C164),INDEX(Avaliadores!$G$17:$G$22,$D164),INDEX(Avaliadores!$G$17:$G$22,$E164),INDEX(Avaliadores!$G$17:$G$22,$F164),INDEX(Avaliadores!$G$17:$G$22,$G164))</f>
        <v>5.04166666666667</v>
      </c>
      <c r="Z164" s="0" t="n">
        <f aca="false">MEDIAN(INDEX(Avaliadores!$H$17:$H$22,$B164),INDEX(Avaliadores!$H$17:$H$22,$C164),INDEX(Avaliadores!$H$17:$H$22,$D164),INDEX(Avaliadores!$H$17:$H$22,$E164),INDEX(Avaliadores!$H$17:$H$22,$F164),INDEX(Avaliadores!$H$17:$H$22,$G164))</f>
        <v>3.91666666666667</v>
      </c>
      <c r="AA164" s="0" t="n">
        <f aca="false">MEDIAN(INDEX(Avaliadores!$I$17:$I$22,$B164),INDEX(Avaliadores!$I$17:$I$22,$C164),INDEX(Avaliadores!$I$17:$I$22,$D164),INDEX(Avaliadores!$I$17:$I$22,$E164),INDEX(Avaliadores!$I$17:$I$22,$F164),INDEX(Avaliadores!$I$17:$I$22,$G164))</f>
        <v>6.66666666666667</v>
      </c>
      <c r="AB164" s="0" t="n">
        <f aca="false">IF(MAX(H164:K164)=MIN(H164:K164),0,IF($B$17="custo",(MAX(H164:K164)-H164)/(MAX(H164:K164)-MIN(H164:K164)),(H164-MIN(H164:K164))/(MAX(H164:K164)-MIN(H164:K164))))</f>
        <v>0.371929095488591</v>
      </c>
      <c r="AC164" s="0" t="n">
        <f aca="false">IF(MAX(H164:K164)=MIN(H164:K164),0,IF($B$17="custo",(MAX(H164:K164)-I164)/(MAX(H164:K164)-MIN(H164:K164)),(I164-MIN(H164:K164))/(MAX(H164:K164)-MIN(H164:K164))))</f>
        <v>0</v>
      </c>
      <c r="AD164" s="0" t="n">
        <f aca="false">IF(MAX(H164:K164)=MIN(H164:K164),0,IF($B$17="custo",(MAX(H164:K164)-J164)/(MAX(H164:K164)-MIN(H164:K164)),(J164-MIN(H164:K164))/(MAX(H164:K164)-MIN(H164:K164))))</f>
        <v>0.839490025680719</v>
      </c>
      <c r="AE164" s="0" t="n">
        <f aca="false">IF(MAX(H164:K164)=MIN(H164:K164),0,IF($B$17="custo",(MAX(H164:K164)-K164)/(MAX(H164:K164)-MIN(H164:K164)),(K164-MIN(H164:K164))/(MAX(H164:K164)-MIN(H164:K164))))</f>
        <v>1</v>
      </c>
      <c r="AF164" s="0" t="n">
        <f aca="false">IF(MAX(L164:O164)=MIN(L164:O164),0,IF($C$17="custo",(MAX(L164:O164)-L164)/(MAX(L164:O164)-MIN(L164:O164)),(L164-MIN(L164:O164))/(MAX(L164:O164)-MIN(L164:O164))))</f>
        <v>0.587310076212271</v>
      </c>
      <c r="AG164" s="0" t="n">
        <f aca="false">IF(MAX(L164:O164)=MIN(L164:O164),0,IF($C$17="custo",(MAX(L164:O164)-M164)/(MAX(L164:O164)-MIN(L164:O164)),(M164-MIN(L164:O164))/(MAX(L164:O164)-MIN(L164:O164))))</f>
        <v>1</v>
      </c>
      <c r="AH164" s="0" t="n">
        <f aca="false">IF(MAX(L164:O164)=MIN(L164:O164),0,IF($C$17="custo",(MAX(L164:O164)-N164)/(MAX(L164:O164)-MIN(L164:O164)),(N164-MIN(L164:O164))/(MAX(L164:O164)-MIN(L164:O164))))</f>
        <v>0.736576923818572</v>
      </c>
      <c r="AI164" s="0" t="n">
        <f aca="false">IF(MAX(L164:O164)=MIN(L164:O164),0,IF($C$17="custo",(MAX(L164:O164)-O164)/(MAX(L164:O164)-MIN(L164:O164)),(O164-MIN(L164:O164))/(MAX(L164:O164)-MIN(L164:O164))))</f>
        <v>0</v>
      </c>
      <c r="AJ164" s="0" t="n">
        <f aca="false">IF(MAX(P164:S164)=MIN(P164:S164),0,IF($D$17="custo",(MAX(P164:S164)-P164)/(MAX(P164:S164)-MIN(P164:S164)),(P164-MIN(P164:S164))/(MAX(P164:S164)-MIN(P164:S164))))</f>
        <v>0.249287300611479</v>
      </c>
      <c r="AK164" s="0" t="n">
        <f aca="false">IF(MAX(P164:S164)=MIN(P164:S164),0,IF($D$17="custo",(MAX(P164:S164)-Q164)/(MAX(P164:S164)-MIN(P164:S164)),(Q164-MIN(P164:S164))/(MAX(P164:S164)-MIN(P164:S164))))</f>
        <v>0</v>
      </c>
      <c r="AL164" s="0" t="n">
        <f aca="false">IF(MAX(P164:S164)=MIN(P164:S164),0,IF($D$17="custo",(MAX(P164:S164)-R164)/(MAX(P164:S164)-MIN(P164:S164)),(R164-MIN(P164:S164))/(MAX(P164:S164)-MIN(P164:S164))))</f>
        <v>0.768164205820711</v>
      </c>
      <c r="AM164" s="0" t="n">
        <f aca="false">IF(MAX(P164:S164)=MIN(P164:S164),0,IF($D$17="custo",(MAX(P164:S164)-S164)/(MAX(P164:S164)-MIN(P164:S164)),(S164-MIN(P164:S164))/(MAX(P164:S164)-MIN(P164:S164))))</f>
        <v>1</v>
      </c>
      <c r="AN164" s="0" t="n">
        <f aca="false">IF(MAX(T164:W164)=MIN(T164:W164),0,IF($E$17="custo",(MAX(T164:W164)-T164)/(MAX(T164:W164)-MIN(T164:W164)),(T164-MIN(T164:W164))/(MAX(T164:W164)-MIN(T164:W164))))</f>
        <v>0</v>
      </c>
      <c r="AO164" s="0" t="n">
        <f aca="false">IF(MAX(T164:W164)=MIN(T164:W164),0,IF($E$17="custo",(MAX(T164:W164)-U164)/(MAX(T164:W164)-MIN(T164:W164)),(U164-MIN(T164:W164))/(MAX(T164:W164)-MIN(T164:W164))))</f>
        <v>0.724137931034483</v>
      </c>
      <c r="AP164" s="0" t="n">
        <f aca="false">IF(MAX(T164:W164)=MIN(T164:W164),0,IF($E$17="custo",(MAX(T164:W164)-V164)/(MAX(T164:W164)-MIN(T164:W164)),(V164-MIN(T164:W164))/(MAX(T164:W164)-MIN(T164:W164))))</f>
        <v>0.827586206896552</v>
      </c>
      <c r="AQ164" s="0" t="n">
        <f aca="false">IF(MAX(T164:W164)=MIN(T164:W164),0,IF($E$17="custo",(MAX(T164:W164)-W164)/(MAX(T164:W164)-MIN(T164:W164)),(W164-MIN(T164:W164))/(MAX(T164:W164)-MIN(T164:W164))))</f>
        <v>1</v>
      </c>
      <c r="AR164" s="0" t="n">
        <f aca="false">IF(MAX(X164:AA164)=MIN(X164:AA164),0,IF($F$17="custo",(MAX(X164:AA164)-X164)/(MAX(X164:AA164)-MIN(X164:AA164)),(X164-MIN(X164:AA164))/(MAX(X164:AA164)-MIN(X164:AA164))))</f>
        <v>0</v>
      </c>
      <c r="AS164" s="0" t="n">
        <f aca="false">IF(MAX(X164:AA164)=MIN(X164:AA164),0,IF($F$17="custo",(MAX(X164:AA164)-Y164)/(MAX(X164:AA164)-MIN(X164:AA164)),(Y164-MIN(X164:AA164))/(MAX(X164:AA164)-MIN(X164:AA164))))</f>
        <v>0.59375</v>
      </c>
      <c r="AT164" s="0" t="n">
        <f aca="false">IF(MAX(X164:AA164)=MIN(X164:AA164),0,IF($F$17="custo",(MAX(X164:AA164)-Z164)/(MAX(X164:AA164)-MIN(X164:AA164)),(Z164-MIN(X164:AA164))/(MAX(X164:AA164)-MIN(X164:AA164))))</f>
        <v>0.3125</v>
      </c>
      <c r="AU164" s="0" t="n">
        <f aca="false">IF(MAX(X164:AA164)=MIN(X164:AA164),0,IF($F$17="custo",(MAX(X164:AA164)-AA164)/(MAX(X164:AA164)-MIN(X164:AA164)),(AA164-MIN(X164:AA164))/(MAX(X164:AA164)-MIN(X164:AA164))))</f>
        <v>1</v>
      </c>
      <c r="AV164" s="0" t="n">
        <f aca="false">STDEVP(AB164:AE164)</f>
        <v>0.393853120756985</v>
      </c>
      <c r="AW164" s="0" t="n">
        <f aca="false">STDEVP(AF164:AI164)</f>
        <v>0.366526258641317</v>
      </c>
      <c r="AX164" s="0" t="n">
        <f aca="false">STDEVP(AJ164:AM164)</f>
        <v>0.398338034886497</v>
      </c>
      <c r="AY164" s="0" t="n">
        <f aca="false">STDEVP(AN164:AQ164)</f>
        <v>0.381264558405103</v>
      </c>
      <c r="AZ164" s="0" t="n">
        <f aca="false">STDEVP(AR164:AU164)</f>
        <v>0.368017678541059</v>
      </c>
      <c r="BA164" s="0" t="n">
        <f aca="false">AV164*((1-IFERROR(CORREL(AB164:AE164,AF164:AI164),0))+(1-IFERROR(CORREL(AB164:AE164,AJ164:AM164),0))+(1-IFERROR(CORREL(AB164:AE164,AN164:AQ164),0))+(1-IFERROR(CORREL(AB164:AE164,AR164:AU164),0)))</f>
        <v>1.16261572595347</v>
      </c>
      <c r="BB164" s="0" t="n">
        <f aca="false">AW164*((1-IFERROR(CORREL(AF164:AI164,AB164:AE164),0))+(1-IFERROR(CORREL(AF164:AI164,AJ164:AM164),0))+(1-IFERROR(CORREL(AF164:AI164,AN164:AQ164),0))+(1-IFERROR(CORREL(AF164:AI164,AR164:AU164),0)))</f>
        <v>2.32924041897433</v>
      </c>
      <c r="BC164" s="0" t="n">
        <f aca="false">AX164*((1-IFERROR(CORREL(AJ164:AM164,AB164:AE164),0))+(1-IFERROR(CORREL(AJ164:AM164,AF164:AI164),0))+(1-IFERROR(CORREL(AJ164:AM164,AN164:AQ164),0))+(1-IFERROR(CORREL(AJ164:AM164,AR164:AU164),0)))</f>
        <v>1.09412505520862</v>
      </c>
      <c r="BD164" s="0" t="n">
        <f aca="false">AY164*((1-IFERROR(CORREL(AN164:AQ164,AB164:AE164),0))+(1-IFERROR(CORREL(AN164:AQ164,AF164:AI164),0))+(1-IFERROR(CORREL(AN164:AQ164,AJ164:AM164),0))+(1-IFERROR(CORREL(AN164:AQ164,AR164:AU164),0)))</f>
        <v>0.90638865327212</v>
      </c>
      <c r="BE164" s="0" t="n">
        <f aca="false">AZ164*((1-IFERROR(CORREL(AR164:AU164,AB164:AE164),0))+(1-IFERROR(CORREL(AR164:AU164,AF164:AI164),0))+(1-IFERROR(CORREL(AR164:AU164,AJ164:AM164),0))+(1-IFERROR(CORREL(AR164:AU164,AN164:AQ164),0)))</f>
        <v>1.04845480808104</v>
      </c>
      <c r="BF164" s="0" t="n">
        <f aca="false">IF(SUM(BA164:BE164)&gt;0,BA164/SUM(BA164:BE164),1/5)</f>
        <v>0.177747575592204</v>
      </c>
      <c r="BG164" s="0" t="n">
        <f aca="false">IF(SUM(BA164:BE164)&gt;0,BB164/SUM(BA164:BE164),1/5)</f>
        <v>0.356108065805249</v>
      </c>
      <c r="BH164" s="0" t="n">
        <f aca="false">IF(SUM(BA164:BE164)&gt;0,BC164/SUM(BA164:BE164),1/5)</f>
        <v>0.167276316341347</v>
      </c>
      <c r="BI164" s="0" t="n">
        <f aca="false">IF(SUM(BA164:BE164)&gt;0,BD164/SUM(BA164:BE164),1/5)</f>
        <v>0.138574063696993</v>
      </c>
      <c r="BJ164" s="0" t="n">
        <f aca="false">IF(SUM(BA164:BE164)&gt;0,BE164/SUM(BA164:BE164),1/5)</f>
        <v>0.160293978564206</v>
      </c>
      <c r="BK164" s="0" t="n">
        <f aca="false">BF164*AB164+BG164*AF164+BH164*AJ164+BI164*AN164+BJ164*AR164</f>
        <v>0.31695521164015</v>
      </c>
      <c r="BL164" s="0" t="n">
        <f aca="false">BF164*AC164+BG164*AG164+BH164*AK164+BI164*AO164+BJ164*AS164</f>
        <v>0.551629351358328</v>
      </c>
      <c r="BM164" s="0" t="n">
        <f aca="false">BF164*AD164+BG164*AH164+BH164*AL164+BI164*AP164+BJ164*AT164</f>
        <v>0.704787831201913</v>
      </c>
      <c r="BN164" s="0" t="n">
        <f aca="false">BF164*AE164+BG164*AI164+BH164*AM164+BI164*AQ164+BJ164*AU164</f>
        <v>0.643891934194751</v>
      </c>
      <c r="BO164" s="0" t="n">
        <f aca="false">RANK(BK164,$BK164:$BN164)</f>
        <v>4</v>
      </c>
      <c r="BP164" s="0" t="n">
        <f aca="false">RANK(BL164,$BK164:$BN164)</f>
        <v>3</v>
      </c>
      <c r="BQ164" s="0" t="n">
        <f aca="false">RANK(BM164,$BK164:$BN164)</f>
        <v>1</v>
      </c>
      <c r="BR164" s="0" t="n">
        <f aca="false">RANK(BN164,$BK164:$BN164)</f>
        <v>2</v>
      </c>
    </row>
    <row r="165" customFormat="false" ht="15" hidden="false" customHeight="false" outlineLevel="0" collapsed="false">
      <c r="A165" s="0" t="n">
        <v>142</v>
      </c>
      <c r="B165" s="0" t="n">
        <f aca="false">RANDBETWEEN(1,$B$5)</f>
        <v>2</v>
      </c>
      <c r="C165" s="0" t="n">
        <f aca="false">RANDBETWEEN(1,$B$5)</f>
        <v>5</v>
      </c>
      <c r="D165" s="0" t="n">
        <f aca="false">RANDBETWEEN(1,$B$5)</f>
        <v>5</v>
      </c>
      <c r="E165" s="0" t="n">
        <f aca="false">RANDBETWEEN(1,$B$5)</f>
        <v>3</v>
      </c>
      <c r="F165" s="0" t="n">
        <f aca="false">RANDBETWEEN(1,$B$5)</f>
        <v>4</v>
      </c>
      <c r="G165" s="0" t="n">
        <f aca="false">RANDBETWEEN(1,$B$5)</f>
        <v>6</v>
      </c>
      <c r="H165" s="0" t="n">
        <f aca="true">NORMINV(RAND(),$B$8,$B$13)</f>
        <v>48.8053092243272</v>
      </c>
      <c r="I165" s="0" t="n">
        <f aca="true">NORMINV(RAND(),$C$8,$C$13)</f>
        <v>65.8314749442666</v>
      </c>
      <c r="J165" s="0" t="n">
        <f aca="true">NORMINV(RAND(),$D$8,$D$13)</f>
        <v>16.4807870133402</v>
      </c>
      <c r="K165" s="0" t="n">
        <f aca="true">NORMINV(RAND(),$E$8,$E$13)</f>
        <v>2.91530943169787</v>
      </c>
      <c r="L165" s="0" t="n">
        <f aca="true">NORMINV(RAND(),$B$9,$B$14)</f>
        <v>44.6247126694199</v>
      </c>
      <c r="M165" s="0" t="n">
        <f aca="true">NORMINV(RAND(),$C$9,$C$14)</f>
        <v>53.6812809001217</v>
      </c>
      <c r="N165" s="0" t="n">
        <f aca="true">NORMINV(RAND(),$D$9,$D$14)</f>
        <v>42.9883313211431</v>
      </c>
      <c r="O165" s="0" t="n">
        <f aca="true">NORMINV(RAND(),$E$9,$E$14)</f>
        <v>28.1071538738424</v>
      </c>
      <c r="P165" s="0" t="n">
        <f aca="true">NORMINV(RAND(),$B$10,$B$15)</f>
        <v>25.0362059145111</v>
      </c>
      <c r="Q165" s="0" t="n">
        <f aca="true">NORMINV(RAND(),$C$10,$C$15)</f>
        <v>31.9553640660223</v>
      </c>
      <c r="R165" s="0" t="n">
        <f aca="true">NORMINV(RAND(),$D$10,$D$15)</f>
        <v>9.84220113791124</v>
      </c>
      <c r="S165" s="0" t="n">
        <f aca="true">NORMINV(RAND(),$E$10,$E$15)</f>
        <v>3.94717820705531</v>
      </c>
      <c r="T165" s="0" t="n">
        <f aca="false">MEDIAN(INDEX(Avaliadores!$B$17:$B$22,$B165),INDEX(Avaliadores!$B$17:$B$22,$C165),INDEX(Avaliadores!$B$17:$B$22,$D165),INDEX(Avaliadores!$B$17:$B$22,$E165),INDEX(Avaliadores!$B$17:$B$22,$F165),INDEX(Avaliadores!$B$17:$B$22,$G165))</f>
        <v>2.66666666666667</v>
      </c>
      <c r="U165" s="0" t="n">
        <f aca="false">MEDIAN(INDEX(Avaliadores!$C$17:$C$22,$B165),INDEX(Avaliadores!$C$17:$C$22,$C165),INDEX(Avaliadores!$C$17:$C$22,$D165),INDEX(Avaliadores!$C$17:$C$22,$E165),INDEX(Avaliadores!$C$17:$C$22,$F165),INDEX(Avaliadores!$C$17:$C$22,$G165))</f>
        <v>5.54166666666667</v>
      </c>
      <c r="V165" s="0" t="n">
        <f aca="false">MEDIAN(INDEX(Avaliadores!$D$17:$D$22,$B165),INDEX(Avaliadores!$D$17:$D$22,$C165),INDEX(Avaliadores!$D$17:$D$22,$D165),INDEX(Avaliadores!$D$17:$D$22,$E165),INDEX(Avaliadores!$D$17:$D$22,$F165),INDEX(Avaliadores!$D$17:$D$22,$G165))</f>
        <v>5.54166666666667</v>
      </c>
      <c r="W165" s="0" t="n">
        <f aca="false">MEDIAN(INDEX(Avaliadores!$E$17:$E$22,$B165),INDEX(Avaliadores!$E$17:$E$22,$C165),INDEX(Avaliadores!$E$17:$E$22,$D165),INDEX(Avaliadores!$E$17:$E$22,$E165),INDEX(Avaliadores!$E$17:$E$22,$F165),INDEX(Avaliadores!$E$17:$E$22,$G165))</f>
        <v>6.29166666666667</v>
      </c>
      <c r="X165" s="0" t="n">
        <f aca="false">MEDIAN(INDEX(Avaliadores!$F$17:$F$22,$B165),INDEX(Avaliadores!$F$17:$F$22,$C165),INDEX(Avaliadores!$F$17:$F$22,$D165),INDEX(Avaliadores!$F$17:$F$22,$E165),INDEX(Avaliadores!$F$17:$F$22,$F165),INDEX(Avaliadores!$F$17:$F$22,$G165))</f>
        <v>2.66666666666667</v>
      </c>
      <c r="Y165" s="0" t="n">
        <f aca="false">MEDIAN(INDEX(Avaliadores!$G$17:$G$22,$B165),INDEX(Avaliadores!$G$17:$G$22,$C165),INDEX(Avaliadores!$G$17:$G$22,$D165),INDEX(Avaliadores!$G$17:$G$22,$E165),INDEX(Avaliadores!$G$17:$G$22,$F165),INDEX(Avaliadores!$G$17:$G$22,$G165))</f>
        <v>4.79166666666667</v>
      </c>
      <c r="Z165" s="0" t="n">
        <f aca="false">MEDIAN(INDEX(Avaliadores!$H$17:$H$22,$B165),INDEX(Avaliadores!$H$17:$H$22,$C165),INDEX(Avaliadores!$H$17:$H$22,$D165),INDEX(Avaliadores!$H$17:$H$22,$E165),INDEX(Avaliadores!$H$17:$H$22,$F165),INDEX(Avaliadores!$H$17:$H$22,$G165))</f>
        <v>3.66666666666667</v>
      </c>
      <c r="AA165" s="0" t="n">
        <f aca="false">MEDIAN(INDEX(Avaliadores!$I$17:$I$22,$B165),INDEX(Avaliadores!$I$17:$I$22,$C165),INDEX(Avaliadores!$I$17:$I$22,$D165),INDEX(Avaliadores!$I$17:$I$22,$E165),INDEX(Avaliadores!$I$17:$I$22,$F165),INDEX(Avaliadores!$I$17:$I$22,$G165))</f>
        <v>6.54166666666667</v>
      </c>
      <c r="AB165" s="0" t="n">
        <f aca="false">IF(MAX(H165:K165)=MIN(H165:K165),0,IF($B$17="custo",(MAX(H165:K165)-H165)/(MAX(H165:K165)-MIN(H165:K165)),(H165-MIN(H165:K165))/(MAX(H165:K165)-MIN(H165:K165))))</f>
        <v>0.270616710049472</v>
      </c>
      <c r="AC165" s="0" t="n">
        <f aca="false">IF(MAX(H165:K165)=MIN(H165:K165),0,IF($B$17="custo",(MAX(H165:K165)-I165)/(MAX(H165:K165)-MIN(H165:K165)),(I165-MIN(H165:K165))/(MAX(H165:K165)-MIN(H165:K165))))</f>
        <v>0</v>
      </c>
      <c r="AD165" s="0" t="n">
        <f aca="false">IF(MAX(H165:K165)=MIN(H165:K165),0,IF($B$17="custo",(MAX(H165:K165)-J165)/(MAX(H165:K165)-MIN(H165:K165)),(J165-MIN(H165:K165))/(MAX(H165:K165)-MIN(H165:K165))))</f>
        <v>0.784388042864241</v>
      </c>
      <c r="AE165" s="0" t="n">
        <f aca="false">IF(MAX(H165:K165)=MIN(H165:K165),0,IF($B$17="custo",(MAX(H165:K165)-K165)/(MAX(H165:K165)-MIN(H165:K165)),(K165-MIN(H165:K165))/(MAX(H165:K165)-MIN(H165:K165))))</f>
        <v>1</v>
      </c>
      <c r="AF165" s="0" t="n">
        <f aca="false">IF(MAX(L165:O165)=MIN(L165:O165),0,IF($C$17="custo",(MAX(L165:O165)-L165)/(MAX(L165:O165)-MIN(L165:O165)),(L165-MIN(L165:O165))/(MAX(L165:O165)-MIN(L165:O165))))</f>
        <v>0.645869897283471</v>
      </c>
      <c r="AG165" s="0" t="n">
        <f aca="false">IF(MAX(L165:O165)=MIN(L165:O165),0,IF($C$17="custo",(MAX(L165:O165)-M165)/(MAX(L165:O165)-MIN(L165:O165)),(M165-MIN(L165:O165))/(MAX(L165:O165)-MIN(L165:O165))))</f>
        <v>1</v>
      </c>
      <c r="AH165" s="0" t="n">
        <f aca="false">IF(MAX(L165:O165)=MIN(L165:O165),0,IF($C$17="custo",(MAX(L165:O165)-N165)/(MAX(L165:O165)-MIN(L165:O165)),(N165-MIN(L165:O165))/(MAX(L165:O165)-MIN(L165:O165))))</f>
        <v>0.581884082768853</v>
      </c>
      <c r="AI165" s="0" t="n">
        <f aca="false">IF(MAX(L165:O165)=MIN(L165:O165),0,IF($C$17="custo",(MAX(L165:O165)-O165)/(MAX(L165:O165)-MIN(L165:O165)),(O165-MIN(L165:O165))/(MAX(L165:O165)-MIN(L165:O165))))</f>
        <v>0</v>
      </c>
      <c r="AJ165" s="0" t="n">
        <f aca="false">IF(MAX(P165:S165)=MIN(P165:S165),0,IF($D$17="custo",(MAX(P165:S165)-P165)/(MAX(P165:S165)-MIN(P165:S165)),(P165-MIN(P165:S165))/(MAX(P165:S165)-MIN(P165:S165))))</f>
        <v>0.247040568295002</v>
      </c>
      <c r="AK165" s="0" t="n">
        <f aca="false">IF(MAX(P165:S165)=MIN(P165:S165),0,IF($D$17="custo",(MAX(P165:S165)-Q165)/(MAX(P165:S165)-MIN(P165:S165)),(Q165-MIN(P165:S165))/(MAX(P165:S165)-MIN(P165:S165))))</f>
        <v>0</v>
      </c>
      <c r="AL165" s="0" t="n">
        <f aca="false">IF(MAX(P165:S165)=MIN(P165:S165),0,IF($D$17="custo",(MAX(P165:S165)-R165)/(MAX(P165:S165)-MIN(P165:S165)),(R165-MIN(P165:S165))/(MAX(P165:S165)-MIN(P165:S165))))</f>
        <v>0.789524999564775</v>
      </c>
      <c r="AM165" s="0" t="n">
        <f aca="false">IF(MAX(P165:S165)=MIN(P165:S165),0,IF($D$17="custo",(MAX(P165:S165)-S165)/(MAX(P165:S165)-MIN(P165:S165)),(S165-MIN(P165:S165))/(MAX(P165:S165)-MIN(P165:S165))))</f>
        <v>1</v>
      </c>
      <c r="AN165" s="0" t="n">
        <f aca="false">IF(MAX(T165:W165)=MIN(T165:W165),0,IF($E$17="custo",(MAX(T165:W165)-T165)/(MAX(T165:W165)-MIN(T165:W165)),(T165-MIN(T165:W165))/(MAX(T165:W165)-MIN(T165:W165))))</f>
        <v>0</v>
      </c>
      <c r="AO165" s="0" t="n">
        <f aca="false">IF(MAX(T165:W165)=MIN(T165:W165),0,IF($E$17="custo",(MAX(T165:W165)-U165)/(MAX(T165:W165)-MIN(T165:W165)),(U165-MIN(T165:W165))/(MAX(T165:W165)-MIN(T165:W165))))</f>
        <v>0.793103448275862</v>
      </c>
      <c r="AP165" s="0" t="n">
        <f aca="false">IF(MAX(T165:W165)=MIN(T165:W165),0,IF($E$17="custo",(MAX(T165:W165)-V165)/(MAX(T165:W165)-MIN(T165:W165)),(V165-MIN(T165:W165))/(MAX(T165:W165)-MIN(T165:W165))))</f>
        <v>0.793103448275862</v>
      </c>
      <c r="AQ165" s="0" t="n">
        <f aca="false">IF(MAX(T165:W165)=MIN(T165:W165),0,IF($E$17="custo",(MAX(T165:W165)-W165)/(MAX(T165:W165)-MIN(T165:W165)),(W165-MIN(T165:W165))/(MAX(T165:W165)-MIN(T165:W165))))</f>
        <v>1</v>
      </c>
      <c r="AR165" s="0" t="n">
        <f aca="false">IF(MAX(X165:AA165)=MIN(X165:AA165),0,IF($F$17="custo",(MAX(X165:AA165)-X165)/(MAX(X165:AA165)-MIN(X165:AA165)),(X165-MIN(X165:AA165))/(MAX(X165:AA165)-MIN(X165:AA165))))</f>
        <v>0</v>
      </c>
      <c r="AS165" s="0" t="n">
        <f aca="false">IF(MAX(X165:AA165)=MIN(X165:AA165),0,IF($F$17="custo",(MAX(X165:AA165)-Y165)/(MAX(X165:AA165)-MIN(X165:AA165)),(Y165-MIN(X165:AA165))/(MAX(X165:AA165)-MIN(X165:AA165))))</f>
        <v>0.548387096774194</v>
      </c>
      <c r="AT165" s="0" t="n">
        <f aca="false">IF(MAX(X165:AA165)=MIN(X165:AA165),0,IF($F$17="custo",(MAX(X165:AA165)-Z165)/(MAX(X165:AA165)-MIN(X165:AA165)),(Z165-MIN(X165:AA165))/(MAX(X165:AA165)-MIN(X165:AA165))))</f>
        <v>0.258064516129032</v>
      </c>
      <c r="AU165" s="0" t="n">
        <f aca="false">IF(MAX(X165:AA165)=MIN(X165:AA165),0,IF($F$17="custo",(MAX(X165:AA165)-AA165)/(MAX(X165:AA165)-MIN(X165:AA165)),(AA165-MIN(X165:AA165))/(MAX(X165:AA165)-MIN(X165:AA165))))</f>
        <v>1</v>
      </c>
      <c r="AV165" s="0" t="n">
        <f aca="false">STDEVP(AB165:AE165)</f>
        <v>0.397723796095326</v>
      </c>
      <c r="AW165" s="0" t="n">
        <f aca="false">STDEVP(AF165:AI165)</f>
        <v>0.358822749100084</v>
      </c>
      <c r="AX165" s="0" t="n">
        <f aca="false">STDEVP(AJ165:AM165)</f>
        <v>0.40233038018315</v>
      </c>
      <c r="AY165" s="0" t="n">
        <f aca="false">STDEVP(AN165:AQ165)</f>
        <v>0.382723670352123</v>
      </c>
      <c r="AZ165" s="0" t="n">
        <f aca="false">STDEVP(AR165:AU165)</f>
        <v>0.371318207523269</v>
      </c>
      <c r="BA165" s="0" t="n">
        <f aca="false">AV165*((1-IFERROR(CORREL(AB165:AE165,AF165:AI165),0))+(1-IFERROR(CORREL(AB165:AE165,AJ165:AM165),0))+(1-IFERROR(CORREL(AB165:AE165,AN165:AQ165),0))+(1-IFERROR(CORREL(AB165:AE165,AR165:AU165),0)))</f>
        <v>1.17453845475081</v>
      </c>
      <c r="BB165" s="0" t="n">
        <f aca="false">AW165*((1-IFERROR(CORREL(AF165:AI165,AB165:AE165),0))+(1-IFERROR(CORREL(AF165:AI165,AJ165:AM165),0))+(1-IFERROR(CORREL(AF165:AI165,AN165:AQ165),0))+(1-IFERROR(CORREL(AF165:AI165,AR165:AU165),0)))</f>
        <v>2.40651858120198</v>
      </c>
      <c r="BC165" s="0" t="n">
        <f aca="false">AX165*((1-IFERROR(CORREL(AJ165:AM165,AB165:AE165),0))+(1-IFERROR(CORREL(AJ165:AM165,AF165:AI165),0))+(1-IFERROR(CORREL(AJ165:AM165,AN165:AQ165),0))+(1-IFERROR(CORREL(AJ165:AM165,AR165:AU165),0)))</f>
        <v>1.17278322220556</v>
      </c>
      <c r="BD165" s="0" t="n">
        <f aca="false">AY165*((1-IFERROR(CORREL(AN165:AQ165,AB165:AE165),0))+(1-IFERROR(CORREL(AN165:AQ165,AF165:AI165),0))+(1-IFERROR(CORREL(AN165:AQ165,AJ165:AM165),0))+(1-IFERROR(CORREL(AN165:AQ165,AR165:AU165),0)))</f>
        <v>0.966057719132402</v>
      </c>
      <c r="BE165" s="0" t="n">
        <f aca="false">AZ165*((1-IFERROR(CORREL(AR165:AU165,AB165:AE165),0))+(1-IFERROR(CORREL(AR165:AU165,AF165:AI165),0))+(1-IFERROR(CORREL(AR165:AU165,AJ165:AM165),0))+(1-IFERROR(CORREL(AR165:AU165,AN165:AQ165),0)))</f>
        <v>1.04252765294742</v>
      </c>
      <c r="BF165" s="0" t="n">
        <f aca="false">IF(SUM(BA165:BE165)&gt;0,BA165/SUM(BA165:BE165),1/5)</f>
        <v>0.173685969942333</v>
      </c>
      <c r="BG165" s="0" t="n">
        <f aca="false">IF(SUM(BA165:BE165)&gt;0,BB165/SUM(BA165:BE165),1/5)</f>
        <v>0.35586618068541</v>
      </c>
      <c r="BH165" s="0" t="n">
        <f aca="false">IF(SUM(BA165:BE165)&gt;0,BC165/SUM(BA165:BE165),1/5)</f>
        <v>0.173426413291921</v>
      </c>
      <c r="BI165" s="0" t="n">
        <f aca="false">IF(SUM(BA165:BE165)&gt;0,BD165/SUM(BA165:BE165),1/5)</f>
        <v>0.142856686632187</v>
      </c>
      <c r="BJ165" s="0" t="n">
        <f aca="false">IF(SUM(BA165:BE165)&gt;0,BE165/SUM(BA165:BE165),1/5)</f>
        <v>0.15416474944815</v>
      </c>
      <c r="BK165" s="0" t="n">
        <f aca="false">BF165*AB165+BG165*AF165+BH165*AJ165+BI165*AN165+BJ165*AR165</f>
        <v>0.319688939030492</v>
      </c>
      <c r="BL165" s="0" t="n">
        <f aca="false">BF165*AC165+BG165*AG165+BH165*AK165+BI165*AO165+BJ165*AS165</f>
        <v>0.553708270837453</v>
      </c>
      <c r="BM165" s="0" t="n">
        <f aca="false">BF165*AD165+BG165*AH165+BH165*AL165+BI165*AP165+BJ165*AT165</f>
        <v>0.633319135299194</v>
      </c>
      <c r="BN165" s="0" t="n">
        <f aca="false">BF165*AE165+BG165*AI165+BH165*AM165+BI165*AQ165+BJ165*AU165</f>
        <v>0.644133819314591</v>
      </c>
      <c r="BO165" s="0" t="n">
        <f aca="false">RANK(BK165,$BK165:$BN165)</f>
        <v>4</v>
      </c>
      <c r="BP165" s="0" t="n">
        <f aca="false">RANK(BL165,$BK165:$BN165)</f>
        <v>3</v>
      </c>
      <c r="BQ165" s="0" t="n">
        <f aca="false">RANK(BM165,$BK165:$BN165)</f>
        <v>2</v>
      </c>
      <c r="BR165" s="0" t="n">
        <f aca="false">RANK(BN165,$BK165:$BN165)</f>
        <v>1</v>
      </c>
    </row>
    <row r="166" customFormat="false" ht="15" hidden="false" customHeight="false" outlineLevel="0" collapsed="false">
      <c r="A166" s="0" t="n">
        <v>143</v>
      </c>
      <c r="B166" s="0" t="n">
        <f aca="false">RANDBETWEEN(1,$B$5)</f>
        <v>1</v>
      </c>
      <c r="C166" s="0" t="n">
        <f aca="false">RANDBETWEEN(1,$B$5)</f>
        <v>3</v>
      </c>
      <c r="D166" s="0" t="n">
        <f aca="false">RANDBETWEEN(1,$B$5)</f>
        <v>4</v>
      </c>
      <c r="E166" s="0" t="n">
        <f aca="false">RANDBETWEEN(1,$B$5)</f>
        <v>1</v>
      </c>
      <c r="F166" s="0" t="n">
        <f aca="false">RANDBETWEEN(1,$B$5)</f>
        <v>4</v>
      </c>
      <c r="G166" s="0" t="n">
        <f aca="false">RANDBETWEEN(1,$B$5)</f>
        <v>5</v>
      </c>
      <c r="H166" s="0" t="n">
        <f aca="true">NORMINV(RAND(),$B$8,$B$13)</f>
        <v>51.5516209120403</v>
      </c>
      <c r="I166" s="0" t="n">
        <f aca="true">NORMINV(RAND(),$C$8,$C$13)</f>
        <v>60.8072994305823</v>
      </c>
      <c r="J166" s="0" t="n">
        <f aca="true">NORMINV(RAND(),$D$8,$D$13)</f>
        <v>14.219012142595</v>
      </c>
      <c r="K166" s="0" t="n">
        <f aca="true">NORMINV(RAND(),$E$8,$E$13)</f>
        <v>2.83554790561077</v>
      </c>
      <c r="L166" s="0" t="n">
        <f aca="true">NORMINV(RAND(),$B$9,$B$14)</f>
        <v>45.9652756070241</v>
      </c>
      <c r="M166" s="0" t="n">
        <f aca="true">NORMINV(RAND(),$C$9,$C$14)</f>
        <v>55.9666655315949</v>
      </c>
      <c r="N166" s="0" t="n">
        <f aca="true">NORMINV(RAND(),$D$9,$D$14)</f>
        <v>38.9372744564776</v>
      </c>
      <c r="O166" s="0" t="n">
        <f aca="true">NORMINV(RAND(),$E$9,$E$14)</f>
        <v>23.3934854045005</v>
      </c>
      <c r="P166" s="0" t="n">
        <f aca="true">NORMINV(RAND(),$B$10,$B$15)</f>
        <v>23.7259692923668</v>
      </c>
      <c r="Q166" s="0" t="n">
        <f aca="true">NORMINV(RAND(),$C$10,$C$15)</f>
        <v>27.5859673465593</v>
      </c>
      <c r="R166" s="0" t="n">
        <f aca="true">NORMINV(RAND(),$D$10,$D$15)</f>
        <v>9.6478108749765</v>
      </c>
      <c r="S166" s="0" t="n">
        <f aca="true">NORMINV(RAND(),$E$10,$E$15)</f>
        <v>4.31876341589674</v>
      </c>
      <c r="T166" s="0" t="n">
        <f aca="false">MEDIAN(INDEX(Avaliadores!$B$17:$B$22,$B166),INDEX(Avaliadores!$B$17:$B$22,$C166),INDEX(Avaliadores!$B$17:$B$22,$D166),INDEX(Avaliadores!$B$17:$B$22,$E166),INDEX(Avaliadores!$B$17:$B$22,$F166),INDEX(Avaliadores!$B$17:$B$22,$G166))</f>
        <v>2.66666666666667</v>
      </c>
      <c r="U166" s="0" t="n">
        <f aca="false">MEDIAN(INDEX(Avaliadores!$C$17:$C$22,$B166),INDEX(Avaliadores!$C$17:$C$22,$C166),INDEX(Avaliadores!$C$17:$C$22,$D166),INDEX(Avaliadores!$C$17:$C$22,$E166),INDEX(Avaliadores!$C$17:$C$22,$F166),INDEX(Avaliadores!$C$17:$C$22,$G166))</f>
        <v>5.16666666666667</v>
      </c>
      <c r="V166" s="0" t="n">
        <f aca="false">MEDIAN(INDEX(Avaliadores!$D$17:$D$22,$B166),INDEX(Avaliadores!$D$17:$D$22,$C166),INDEX(Avaliadores!$D$17:$D$22,$D166),INDEX(Avaliadores!$D$17:$D$22,$E166),INDEX(Avaliadores!$D$17:$D$22,$F166),INDEX(Avaliadores!$D$17:$D$22,$G166))</f>
        <v>5.66666666666667</v>
      </c>
      <c r="W166" s="0" t="n">
        <f aca="false">MEDIAN(INDEX(Avaliadores!$E$17:$E$22,$B166),INDEX(Avaliadores!$E$17:$E$22,$C166),INDEX(Avaliadores!$E$17:$E$22,$D166),INDEX(Avaliadores!$E$17:$E$22,$E166),INDEX(Avaliadores!$E$17:$E$22,$F166),INDEX(Avaliadores!$E$17:$E$22,$G166))</f>
        <v>6.79166666666667</v>
      </c>
      <c r="X166" s="0" t="n">
        <f aca="false">MEDIAN(INDEX(Avaliadores!$F$17:$F$22,$B166),INDEX(Avaliadores!$F$17:$F$22,$C166),INDEX(Avaliadores!$F$17:$F$22,$D166),INDEX(Avaliadores!$F$17:$F$22,$E166),INDEX(Avaliadores!$F$17:$F$22,$F166),INDEX(Avaliadores!$F$17:$F$22,$G166))</f>
        <v>2.66666666666667</v>
      </c>
      <c r="Y166" s="0" t="n">
        <f aca="false">MEDIAN(INDEX(Avaliadores!$G$17:$G$22,$B166),INDEX(Avaliadores!$G$17:$G$22,$C166),INDEX(Avaliadores!$G$17:$G$22,$D166),INDEX(Avaliadores!$G$17:$G$22,$E166),INDEX(Avaliadores!$G$17:$G$22,$F166),INDEX(Avaliadores!$G$17:$G$22,$G166))</f>
        <v>4.79166666666667</v>
      </c>
      <c r="Z166" s="0" t="n">
        <f aca="false">MEDIAN(INDEX(Avaliadores!$H$17:$H$22,$B166),INDEX(Avaliadores!$H$17:$H$22,$C166),INDEX(Avaliadores!$H$17:$H$22,$D166),INDEX(Avaliadores!$H$17:$H$22,$E166),INDEX(Avaliadores!$H$17:$H$22,$F166),INDEX(Avaliadores!$H$17:$H$22,$G166))</f>
        <v>3.66666666666667</v>
      </c>
      <c r="AA166" s="0" t="n">
        <f aca="false">MEDIAN(INDEX(Avaliadores!$I$17:$I$22,$B166),INDEX(Avaliadores!$I$17:$I$22,$C166),INDEX(Avaliadores!$I$17:$I$22,$D166),INDEX(Avaliadores!$I$17:$I$22,$E166),INDEX(Avaliadores!$I$17:$I$22,$F166),INDEX(Avaliadores!$I$17:$I$22,$G166))</f>
        <v>6.66666666666667</v>
      </c>
      <c r="AB166" s="0" t="n">
        <f aca="false">IF(MAX(H166:K166)=MIN(H166:K166),0,IF($B$17="custo",(MAX(H166:K166)-H166)/(MAX(H166:K166)-MIN(H166:K166)),(H166-MIN(H166:K166))/(MAX(H166:K166)-MIN(H166:K166))))</f>
        <v>0.159658424578652</v>
      </c>
      <c r="AC166" s="0" t="n">
        <f aca="false">IF(MAX(H166:K166)=MIN(H166:K166),0,IF($B$17="custo",(MAX(H166:K166)-I166)/(MAX(H166:K166)-MIN(H166:K166)),(I166-MIN(H166:K166))/(MAX(H166:K166)-MIN(H166:K166))))</f>
        <v>0</v>
      </c>
      <c r="AD166" s="0" t="n">
        <f aca="false">IF(MAX(H166:K166)=MIN(H166:K166),0,IF($B$17="custo",(MAX(H166:K166)-J166)/(MAX(H166:K166)-MIN(H166:K166)),(J166-MIN(H166:K166))/(MAX(H166:K166)-MIN(H166:K166))))</f>
        <v>0.803637738423674</v>
      </c>
      <c r="AE166" s="0" t="n">
        <f aca="false">IF(MAX(H166:K166)=MIN(H166:K166),0,IF($B$17="custo",(MAX(H166:K166)-K166)/(MAX(H166:K166)-MIN(H166:K166)),(K166-MIN(H166:K166))/(MAX(H166:K166)-MIN(H166:K166))))</f>
        <v>1</v>
      </c>
      <c r="AF166" s="0" t="n">
        <f aca="false">IF(MAX(L166:O166)=MIN(L166:O166),0,IF($C$17="custo",(MAX(L166:O166)-L166)/(MAX(L166:O166)-MIN(L166:O166)),(L166-MIN(L166:O166))/(MAX(L166:O166)-MIN(L166:O166))))</f>
        <v>0.692956294548236</v>
      </c>
      <c r="AG166" s="0" t="n">
        <f aca="false">IF(MAX(L166:O166)=MIN(L166:O166),0,IF($C$17="custo",(MAX(L166:O166)-M166)/(MAX(L166:O166)-MIN(L166:O166)),(M166-MIN(L166:O166))/(MAX(L166:O166)-MIN(L166:O166))))</f>
        <v>1</v>
      </c>
      <c r="AH166" s="0" t="n">
        <f aca="false">IF(MAX(L166:O166)=MIN(L166:O166),0,IF($C$17="custo",(MAX(L166:O166)-N166)/(MAX(L166:O166)-MIN(L166:O166)),(N166-MIN(L166:O166))/(MAX(L166:O166)-MIN(L166:O166))))</f>
        <v>0.477195932092852</v>
      </c>
      <c r="AI166" s="0" t="n">
        <f aca="false">IF(MAX(L166:O166)=MIN(L166:O166),0,IF($C$17="custo",(MAX(L166:O166)-O166)/(MAX(L166:O166)-MIN(L166:O166)),(O166-MIN(L166:O166))/(MAX(L166:O166)-MIN(L166:O166))))</f>
        <v>0</v>
      </c>
      <c r="AJ166" s="0" t="n">
        <f aca="false">IF(MAX(P166:S166)=MIN(P166:S166),0,IF($D$17="custo",(MAX(P166:S166)-P166)/(MAX(P166:S166)-MIN(P166:S166)),(P166-MIN(P166:S166))/(MAX(P166:S166)-MIN(P166:S166))))</f>
        <v>0.16589866430429</v>
      </c>
      <c r="AK166" s="0" t="n">
        <f aca="false">IF(MAX(P166:S166)=MIN(P166:S166),0,IF($D$17="custo",(MAX(P166:S166)-Q166)/(MAX(P166:S166)-MIN(P166:S166)),(Q166-MIN(P166:S166))/(MAX(P166:S166)-MIN(P166:S166))))</f>
        <v>0</v>
      </c>
      <c r="AL166" s="0" t="n">
        <f aca="false">IF(MAX(P166:S166)=MIN(P166:S166),0,IF($D$17="custo",(MAX(P166:S166)-R166)/(MAX(P166:S166)-MIN(P166:S166)),(R166-MIN(P166:S166))/(MAX(P166:S166)-MIN(P166:S166))))</f>
        <v>0.770963134420423</v>
      </c>
      <c r="AM166" s="0" t="n">
        <f aca="false">IF(MAX(P166:S166)=MIN(P166:S166),0,IF($D$17="custo",(MAX(P166:S166)-S166)/(MAX(P166:S166)-MIN(P166:S166)),(S166-MIN(P166:S166))/(MAX(P166:S166)-MIN(P166:S166))))</f>
        <v>1</v>
      </c>
      <c r="AN166" s="0" t="n">
        <f aca="false">IF(MAX(T166:W166)=MIN(T166:W166),0,IF($E$17="custo",(MAX(T166:W166)-T166)/(MAX(T166:W166)-MIN(T166:W166)),(T166-MIN(T166:W166))/(MAX(T166:W166)-MIN(T166:W166))))</f>
        <v>0</v>
      </c>
      <c r="AO166" s="0" t="n">
        <f aca="false">IF(MAX(T166:W166)=MIN(T166:W166),0,IF($E$17="custo",(MAX(T166:W166)-U166)/(MAX(T166:W166)-MIN(T166:W166)),(U166-MIN(T166:W166))/(MAX(T166:W166)-MIN(T166:W166))))</f>
        <v>0.606060606060606</v>
      </c>
      <c r="AP166" s="0" t="n">
        <f aca="false">IF(MAX(T166:W166)=MIN(T166:W166),0,IF($E$17="custo",(MAX(T166:W166)-V166)/(MAX(T166:W166)-MIN(T166:W166)),(V166-MIN(T166:W166))/(MAX(T166:W166)-MIN(T166:W166))))</f>
        <v>0.727272727272727</v>
      </c>
      <c r="AQ166" s="0" t="n">
        <f aca="false">IF(MAX(T166:W166)=MIN(T166:W166),0,IF($E$17="custo",(MAX(T166:W166)-W166)/(MAX(T166:W166)-MIN(T166:W166)),(W166-MIN(T166:W166))/(MAX(T166:W166)-MIN(T166:W166))))</f>
        <v>1</v>
      </c>
      <c r="AR166" s="0" t="n">
        <f aca="false">IF(MAX(X166:AA166)=MIN(X166:AA166),0,IF($F$17="custo",(MAX(X166:AA166)-X166)/(MAX(X166:AA166)-MIN(X166:AA166)),(X166-MIN(X166:AA166))/(MAX(X166:AA166)-MIN(X166:AA166))))</f>
        <v>0</v>
      </c>
      <c r="AS166" s="0" t="n">
        <f aca="false">IF(MAX(X166:AA166)=MIN(X166:AA166),0,IF($F$17="custo",(MAX(X166:AA166)-Y166)/(MAX(X166:AA166)-MIN(X166:AA166)),(Y166-MIN(X166:AA166))/(MAX(X166:AA166)-MIN(X166:AA166))))</f>
        <v>0.53125</v>
      </c>
      <c r="AT166" s="0" t="n">
        <f aca="false">IF(MAX(X166:AA166)=MIN(X166:AA166),0,IF($F$17="custo",(MAX(X166:AA166)-Z166)/(MAX(X166:AA166)-MIN(X166:AA166)),(Z166-MIN(X166:AA166))/(MAX(X166:AA166)-MIN(X166:AA166))))</f>
        <v>0.25</v>
      </c>
      <c r="AU166" s="0" t="n">
        <f aca="false">IF(MAX(X166:AA166)=MIN(X166:AA166),0,IF($F$17="custo",(MAX(X166:AA166)-AA166)/(MAX(X166:AA166)-MIN(X166:AA166)),(AA166-MIN(X166:AA166))/(MAX(X166:AA166)-MIN(X166:AA166))))</f>
        <v>1</v>
      </c>
      <c r="AV166" s="0" t="n">
        <f aca="false">STDEVP(AB166:AE166)</f>
        <v>0.420622001101565</v>
      </c>
      <c r="AW166" s="0" t="n">
        <f aca="false">STDEVP(AF166:AI166)</f>
        <v>0.364182032801307</v>
      </c>
      <c r="AX166" s="0" t="n">
        <f aca="false">STDEVP(AJ166:AM166)</f>
        <v>0.413536006477528</v>
      </c>
      <c r="AY166" s="0" t="n">
        <f aca="false">STDEVP(AN166:AQ166)</f>
        <v>0.365760839532525</v>
      </c>
      <c r="AZ166" s="0" t="n">
        <f aca="false">STDEVP(AR166:AU166)</f>
        <v>0.37131983244738</v>
      </c>
      <c r="BA166" s="0" t="n">
        <f aca="false">AV166*((1-IFERROR(CORREL(AB166:AE166,AF166:AI166),0))+(1-IFERROR(CORREL(AB166:AE166,AJ166:AM166),0))+(1-IFERROR(CORREL(AB166:AE166,AN166:AQ166),0))+(1-IFERROR(CORREL(AB166:AE166,AR166:AU166),0)))</f>
        <v>1.1339722287943</v>
      </c>
      <c r="BB166" s="0" t="n">
        <f aca="false">AW166*((1-IFERROR(CORREL(AF166:AI166,AB166:AE166),0))+(1-IFERROR(CORREL(AF166:AI166,AJ166:AM166),0))+(1-IFERROR(CORREL(AF166:AI166,AN166:AQ166),0))+(1-IFERROR(CORREL(AF166:AI166,AR166:AU166),0)))</f>
        <v>2.5659418542105</v>
      </c>
      <c r="BC166" s="0" t="n">
        <f aca="false">AX166*((1-IFERROR(CORREL(AJ166:AM166,AB166:AE166),0))+(1-IFERROR(CORREL(AJ166:AM166,AF166:AI166),0))+(1-IFERROR(CORREL(AJ166:AM166,AN166:AQ166),0))+(1-IFERROR(CORREL(AJ166:AM166,AR166:AU166),0)))</f>
        <v>1.11387750107231</v>
      </c>
      <c r="BD166" s="0" t="n">
        <f aca="false">AY166*((1-IFERROR(CORREL(AN166:AQ166,AB166:AE166),0))+(1-IFERROR(CORREL(AN166:AQ166,AF166:AI166),0))+(1-IFERROR(CORREL(AN166:AQ166,AJ166:AM166),0))+(1-IFERROR(CORREL(AN166:AQ166,AR166:AU166),0)))</f>
        <v>0.843368114918362</v>
      </c>
      <c r="BE166" s="0" t="n">
        <f aca="false">AZ166*((1-IFERROR(CORREL(AR166:AU166,AB166:AE166),0))+(1-IFERROR(CORREL(AR166:AU166,AF166:AI166),0))+(1-IFERROR(CORREL(AR166:AU166,AJ166:AM166),0))+(1-IFERROR(CORREL(AR166:AU166,AN166:AQ166),0)))</f>
        <v>0.990682007187886</v>
      </c>
      <c r="BF166" s="0" t="n">
        <f aca="false">IF(SUM(BA166:BE166)&gt;0,BA166/SUM(BA166:BE166),1/5)</f>
        <v>0.170577501527986</v>
      </c>
      <c r="BG166" s="0" t="n">
        <f aca="false">IF(SUM(BA166:BE166)&gt;0,BB166/SUM(BA166:BE166),1/5)</f>
        <v>0.38598119022958</v>
      </c>
      <c r="BH166" s="0" t="n">
        <f aca="false">IF(SUM(BA166:BE166)&gt;0,BC166/SUM(BA166:BE166),1/5)</f>
        <v>0.167554756912497</v>
      </c>
      <c r="BI166" s="0" t="n">
        <f aca="false">IF(SUM(BA166:BE166)&gt;0,BD166/SUM(BA166:BE166),1/5)</f>
        <v>0.126863447144645</v>
      </c>
      <c r="BJ166" s="0" t="n">
        <f aca="false">IF(SUM(BA166:BE166)&gt;0,BE166/SUM(BA166:BE166),1/5)</f>
        <v>0.149023104185291</v>
      </c>
      <c r="BK166" s="0" t="n">
        <f aca="false">BF166*AB166+BG166*AF166+BH166*AJ166+BI166*AN166+BJ166*AR166</f>
        <v>0.322499340878942</v>
      </c>
      <c r="BL166" s="0" t="n">
        <f aca="false">BF166*AC166+BG166*AG166+BH166*AK166+BI166*AO166+BJ166*AS166</f>
        <v>0.542036651991437</v>
      </c>
      <c r="BM166" s="0" t="n">
        <f aca="false">BF166*AD166+BG166*AH166+BH166*AL166+BI166*AP166+BJ166*AT166</f>
        <v>0.579969813214564</v>
      </c>
      <c r="BN166" s="0" t="n">
        <f aca="false">BF166*AE166+BG166*AI166+BH166*AM166+BI166*AQ166+BJ166*AU166</f>
        <v>0.61401880977042</v>
      </c>
      <c r="BO166" s="0" t="n">
        <f aca="false">RANK(BK166,$BK166:$BN166)</f>
        <v>4</v>
      </c>
      <c r="BP166" s="0" t="n">
        <f aca="false">RANK(BL166,$BK166:$BN166)</f>
        <v>3</v>
      </c>
      <c r="BQ166" s="0" t="n">
        <f aca="false">RANK(BM166,$BK166:$BN166)</f>
        <v>2</v>
      </c>
      <c r="BR166" s="0" t="n">
        <f aca="false">RANK(BN166,$BK166:$BN166)</f>
        <v>1</v>
      </c>
    </row>
    <row r="167" customFormat="false" ht="15" hidden="false" customHeight="false" outlineLevel="0" collapsed="false">
      <c r="A167" s="0" t="n">
        <v>144</v>
      </c>
      <c r="B167" s="0" t="n">
        <f aca="false">RANDBETWEEN(1,$B$5)</f>
        <v>1</v>
      </c>
      <c r="C167" s="0" t="n">
        <f aca="false">RANDBETWEEN(1,$B$5)</f>
        <v>5</v>
      </c>
      <c r="D167" s="0" t="n">
        <f aca="false">RANDBETWEEN(1,$B$5)</f>
        <v>2</v>
      </c>
      <c r="E167" s="0" t="n">
        <f aca="false">RANDBETWEEN(1,$B$5)</f>
        <v>1</v>
      </c>
      <c r="F167" s="0" t="n">
        <f aca="false">RANDBETWEEN(1,$B$5)</f>
        <v>4</v>
      </c>
      <c r="G167" s="0" t="n">
        <f aca="false">RANDBETWEEN(1,$B$5)</f>
        <v>1</v>
      </c>
      <c r="H167" s="0" t="n">
        <f aca="true">NORMINV(RAND(),$B$8,$B$13)</f>
        <v>44.6479220399878</v>
      </c>
      <c r="I167" s="0" t="n">
        <f aca="true">NORMINV(RAND(),$C$8,$C$13)</f>
        <v>60.9720630780427</v>
      </c>
      <c r="J167" s="0" t="n">
        <f aca="true">NORMINV(RAND(),$D$8,$D$13)</f>
        <v>15.4943092967684</v>
      </c>
      <c r="K167" s="0" t="n">
        <f aca="true">NORMINV(RAND(),$E$8,$E$13)</f>
        <v>3.25075350622266</v>
      </c>
      <c r="L167" s="0" t="n">
        <f aca="true">NORMINV(RAND(),$B$9,$B$14)</f>
        <v>43.4152302177666</v>
      </c>
      <c r="M167" s="0" t="n">
        <f aca="true">NORMINV(RAND(),$C$9,$C$14)</f>
        <v>53.6035002748071</v>
      </c>
      <c r="N167" s="0" t="n">
        <f aca="true">NORMINV(RAND(),$D$9,$D$14)</f>
        <v>41.5598634638446</v>
      </c>
      <c r="O167" s="0" t="n">
        <f aca="true">NORMINV(RAND(),$E$9,$E$14)</f>
        <v>28.3690855348598</v>
      </c>
      <c r="P167" s="0" t="n">
        <f aca="true">NORMINV(RAND(),$B$10,$B$15)</f>
        <v>25.9778093341612</v>
      </c>
      <c r="Q167" s="0" t="n">
        <f aca="true">NORMINV(RAND(),$C$10,$C$15)</f>
        <v>30.91898892416</v>
      </c>
      <c r="R167" s="0" t="n">
        <f aca="true">NORMINV(RAND(),$D$10,$D$15)</f>
        <v>10.9258451993419</v>
      </c>
      <c r="S167" s="0" t="n">
        <f aca="true">NORMINV(RAND(),$E$10,$E$15)</f>
        <v>4.11907582213124</v>
      </c>
      <c r="T167" s="0" t="n">
        <f aca="false">MEDIAN(INDEX(Avaliadores!$B$17:$B$22,$B167),INDEX(Avaliadores!$B$17:$B$22,$C167),INDEX(Avaliadores!$B$17:$B$22,$D167),INDEX(Avaliadores!$B$17:$B$22,$E167),INDEX(Avaliadores!$B$17:$B$22,$F167),INDEX(Avaliadores!$B$17:$B$22,$G167))</f>
        <v>2.29166666666667</v>
      </c>
      <c r="U167" s="0" t="n">
        <f aca="false">MEDIAN(INDEX(Avaliadores!$C$17:$C$22,$B167),INDEX(Avaliadores!$C$17:$C$22,$C167),INDEX(Avaliadores!$C$17:$C$22,$D167),INDEX(Avaliadores!$C$17:$C$22,$E167),INDEX(Avaliadores!$C$17:$C$22,$F167),INDEX(Avaliadores!$C$17:$C$22,$G167))</f>
        <v>4.54166666666667</v>
      </c>
      <c r="V167" s="0" t="n">
        <f aca="false">MEDIAN(INDEX(Avaliadores!$D$17:$D$22,$B167),INDEX(Avaliadores!$D$17:$D$22,$C167),INDEX(Avaliadores!$D$17:$D$22,$D167),INDEX(Avaliadores!$D$17:$D$22,$E167),INDEX(Avaliadores!$D$17:$D$22,$F167),INDEX(Avaliadores!$D$17:$D$22,$G167))</f>
        <v>6.54166666666667</v>
      </c>
      <c r="W167" s="0" t="n">
        <f aca="false">MEDIAN(INDEX(Avaliadores!$E$17:$E$22,$B167),INDEX(Avaliadores!$E$17:$E$22,$C167),INDEX(Avaliadores!$E$17:$E$22,$D167),INDEX(Avaliadores!$E$17:$E$22,$E167),INDEX(Avaliadores!$E$17:$E$22,$F167),INDEX(Avaliadores!$E$17:$E$22,$G167))</f>
        <v>7.04166666666667</v>
      </c>
      <c r="X167" s="0" t="n">
        <f aca="false">MEDIAN(INDEX(Avaliadores!$F$17:$F$22,$B167),INDEX(Avaliadores!$F$17:$F$22,$C167),INDEX(Avaliadores!$F$17:$F$22,$D167),INDEX(Avaliadores!$F$17:$F$22,$E167),INDEX(Avaliadores!$F$17:$F$22,$F167),INDEX(Avaliadores!$F$17:$F$22,$G167))</f>
        <v>2.04166666666667</v>
      </c>
      <c r="Y167" s="0" t="n">
        <f aca="false">MEDIAN(INDEX(Avaliadores!$G$17:$G$22,$B167),INDEX(Avaliadores!$G$17:$G$22,$C167),INDEX(Avaliadores!$G$17:$G$22,$D167),INDEX(Avaliadores!$G$17:$G$22,$E167),INDEX(Avaliadores!$G$17:$G$22,$F167),INDEX(Avaliadores!$G$17:$G$22,$G167))</f>
        <v>5.04166666666667</v>
      </c>
      <c r="Z167" s="0" t="n">
        <f aca="false">MEDIAN(INDEX(Avaliadores!$H$17:$H$22,$B167),INDEX(Avaliadores!$H$17:$H$22,$C167),INDEX(Avaliadores!$H$17:$H$22,$D167),INDEX(Avaliadores!$H$17:$H$22,$E167),INDEX(Avaliadores!$H$17:$H$22,$F167),INDEX(Avaliadores!$H$17:$H$22,$G167))</f>
        <v>4.04166666666667</v>
      </c>
      <c r="AA167" s="0" t="n">
        <f aca="false">MEDIAN(INDEX(Avaliadores!$I$17:$I$22,$B167),INDEX(Avaliadores!$I$17:$I$22,$C167),INDEX(Avaliadores!$I$17:$I$22,$D167),INDEX(Avaliadores!$I$17:$I$22,$E167),INDEX(Avaliadores!$I$17:$I$22,$F167),INDEX(Avaliadores!$I$17:$I$22,$G167))</f>
        <v>6.79166666666667</v>
      </c>
      <c r="AB167" s="0" t="n">
        <f aca="false">IF(MAX(H167:K167)=MIN(H167:K167),0,IF($B$17="custo",(MAX(H167:K167)-H167)/(MAX(H167:K167)-MIN(H167:K167)),(H167-MIN(H167:K167))/(MAX(H167:K167)-MIN(H167:K167))))</f>
        <v>0.282809609815653</v>
      </c>
      <c r="AC167" s="0" t="n">
        <f aca="false">IF(MAX(H167:K167)=MIN(H167:K167),0,IF($B$17="custo",(MAX(H167:K167)-I167)/(MAX(H167:K167)-MIN(H167:K167)),(I167-MIN(H167:K167))/(MAX(H167:K167)-MIN(H167:K167))))</f>
        <v>0</v>
      </c>
      <c r="AD167" s="0" t="n">
        <f aca="false">IF(MAX(H167:K167)=MIN(H167:K167),0,IF($B$17="custo",(MAX(H167:K167)-J167)/(MAX(H167:K167)-MIN(H167:K167)),(J167-MIN(H167:K167))/(MAX(H167:K167)-MIN(H167:K167))))</f>
        <v>0.78788499634937</v>
      </c>
      <c r="AE167" s="0" t="n">
        <f aca="false">IF(MAX(H167:K167)=MIN(H167:K167),0,IF($B$17="custo",(MAX(H167:K167)-K167)/(MAX(H167:K167)-MIN(H167:K167)),(K167-MIN(H167:K167))/(MAX(H167:K167)-MIN(H167:K167))))</f>
        <v>1</v>
      </c>
      <c r="AF167" s="0" t="n">
        <f aca="false">IF(MAX(L167:O167)=MIN(L167:O167),0,IF($C$17="custo",(MAX(L167:O167)-L167)/(MAX(L167:O167)-MIN(L167:O167)),(L167-MIN(L167:O167))/(MAX(L167:O167)-MIN(L167:O167))))</f>
        <v>0.596254949360409</v>
      </c>
      <c r="AG167" s="0" t="n">
        <f aca="false">IF(MAX(L167:O167)=MIN(L167:O167),0,IF($C$17="custo",(MAX(L167:O167)-M167)/(MAX(L167:O167)-MIN(L167:O167)),(M167-MIN(L167:O167))/(MAX(L167:O167)-MIN(L167:O167))))</f>
        <v>1</v>
      </c>
      <c r="AH167" s="0" t="n">
        <f aca="false">IF(MAX(L167:O167)=MIN(L167:O167),0,IF($C$17="custo",(MAX(L167:O167)-N167)/(MAX(L167:O167)-MIN(L167:O167)),(N167-MIN(L167:O167))/(MAX(L167:O167)-MIN(L167:O167))))</f>
        <v>0.522729695335599</v>
      </c>
      <c r="AI167" s="0" t="n">
        <f aca="false">IF(MAX(L167:O167)=MIN(L167:O167),0,IF($C$17="custo",(MAX(L167:O167)-O167)/(MAX(L167:O167)-MIN(L167:O167)),(O167-MIN(L167:O167))/(MAX(L167:O167)-MIN(L167:O167))))</f>
        <v>0</v>
      </c>
      <c r="AJ167" s="0" t="n">
        <f aca="false">IF(MAX(P167:S167)=MIN(P167:S167),0,IF($D$17="custo",(MAX(P167:S167)-P167)/(MAX(P167:S167)-MIN(P167:S167)),(P167-MIN(P167:S167))/(MAX(P167:S167)-MIN(P167:S167))))</f>
        <v>0.184372970583428</v>
      </c>
      <c r="AK167" s="0" t="n">
        <f aca="false">IF(MAX(P167:S167)=MIN(P167:S167),0,IF($D$17="custo",(MAX(P167:S167)-Q167)/(MAX(P167:S167)-MIN(P167:S167)),(Q167-MIN(P167:S167))/(MAX(P167:S167)-MIN(P167:S167))))</f>
        <v>0</v>
      </c>
      <c r="AL167" s="0" t="n">
        <f aca="false">IF(MAX(P167:S167)=MIN(P167:S167),0,IF($D$17="custo",(MAX(P167:S167)-R167)/(MAX(P167:S167)-MIN(P167:S167)),(R167-MIN(P167:S167))/(MAX(P167:S167)-MIN(P167:S167))))</f>
        <v>0.746015244478707</v>
      </c>
      <c r="AM167" s="0" t="n">
        <f aca="false">IF(MAX(P167:S167)=MIN(P167:S167),0,IF($D$17="custo",(MAX(P167:S167)-S167)/(MAX(P167:S167)-MIN(P167:S167)),(S167-MIN(P167:S167))/(MAX(P167:S167)-MIN(P167:S167))))</f>
        <v>1</v>
      </c>
      <c r="AN167" s="0" t="n">
        <f aca="false">IF(MAX(T167:W167)=MIN(T167:W167),0,IF($E$17="custo",(MAX(T167:W167)-T167)/(MAX(T167:W167)-MIN(T167:W167)),(T167-MIN(T167:W167))/(MAX(T167:W167)-MIN(T167:W167))))</f>
        <v>0</v>
      </c>
      <c r="AO167" s="0" t="n">
        <f aca="false">IF(MAX(T167:W167)=MIN(T167:W167),0,IF($E$17="custo",(MAX(T167:W167)-U167)/(MAX(T167:W167)-MIN(T167:W167)),(U167-MIN(T167:W167))/(MAX(T167:W167)-MIN(T167:W167))))</f>
        <v>0.473684210526316</v>
      </c>
      <c r="AP167" s="0" t="n">
        <f aca="false">IF(MAX(T167:W167)=MIN(T167:W167),0,IF($E$17="custo",(MAX(T167:W167)-V167)/(MAX(T167:W167)-MIN(T167:W167)),(V167-MIN(T167:W167))/(MAX(T167:W167)-MIN(T167:W167))))</f>
        <v>0.894736842105263</v>
      </c>
      <c r="AQ167" s="0" t="n">
        <f aca="false">IF(MAX(T167:W167)=MIN(T167:W167),0,IF($E$17="custo",(MAX(T167:W167)-W167)/(MAX(T167:W167)-MIN(T167:W167)),(W167-MIN(T167:W167))/(MAX(T167:W167)-MIN(T167:W167))))</f>
        <v>1</v>
      </c>
      <c r="AR167" s="0" t="n">
        <f aca="false">IF(MAX(X167:AA167)=MIN(X167:AA167),0,IF($F$17="custo",(MAX(X167:AA167)-X167)/(MAX(X167:AA167)-MIN(X167:AA167)),(X167-MIN(X167:AA167))/(MAX(X167:AA167)-MIN(X167:AA167))))</f>
        <v>0</v>
      </c>
      <c r="AS167" s="0" t="n">
        <f aca="false">IF(MAX(X167:AA167)=MIN(X167:AA167),0,IF($F$17="custo",(MAX(X167:AA167)-Y167)/(MAX(X167:AA167)-MIN(X167:AA167)),(Y167-MIN(X167:AA167))/(MAX(X167:AA167)-MIN(X167:AA167))))</f>
        <v>0.631578947368421</v>
      </c>
      <c r="AT167" s="0" t="n">
        <f aca="false">IF(MAX(X167:AA167)=MIN(X167:AA167),0,IF($F$17="custo",(MAX(X167:AA167)-Z167)/(MAX(X167:AA167)-MIN(X167:AA167)),(Z167-MIN(X167:AA167))/(MAX(X167:AA167)-MIN(X167:AA167))))</f>
        <v>0.421052631578947</v>
      </c>
      <c r="AU167" s="0" t="n">
        <f aca="false">IF(MAX(X167:AA167)=MIN(X167:AA167),0,IF($F$17="custo",(MAX(X167:AA167)-AA167)/(MAX(X167:AA167)-MIN(X167:AA167)),(AA167-MIN(X167:AA167))/(MAX(X167:AA167)-MIN(X167:AA167))))</f>
        <v>1</v>
      </c>
      <c r="AV167" s="0" t="n">
        <f aca="false">STDEVP(AB167:AE167)</f>
        <v>0.396484553569335</v>
      </c>
      <c r="AW167" s="0" t="n">
        <f aca="false">STDEVP(AF167:AI167)</f>
        <v>0.355753537546735</v>
      </c>
      <c r="AX167" s="0" t="n">
        <f aca="false">STDEVP(AJ167:AM167)</f>
        <v>0.405873278272815</v>
      </c>
      <c r="AY167" s="0" t="n">
        <f aca="false">STDEVP(AN167:AQ167)</f>
        <v>0.394517482909604</v>
      </c>
      <c r="AZ167" s="0" t="n">
        <f aca="false">STDEVP(AR167:AU167)</f>
        <v>0.361542938527213</v>
      </c>
      <c r="BA167" s="0" t="n">
        <f aca="false">AV167*((1-IFERROR(CORREL(AB167:AE167,AF167:AI167),0))+(1-IFERROR(CORREL(AB167:AE167,AJ167:AM167),0))+(1-IFERROR(CORREL(AB167:AE167,AN167:AQ167),0))+(1-IFERROR(CORREL(AB167:AE167,AR167:AU167),0)))</f>
        <v>1.06472070555229</v>
      </c>
      <c r="BB167" s="0" t="n">
        <f aca="false">AW167*((1-IFERROR(CORREL(AF167:AI167,AB167:AE167),0))+(1-IFERROR(CORREL(AF167:AI167,AJ167:AM167),0))+(1-IFERROR(CORREL(AF167:AI167,AN167:AQ167),0))+(1-IFERROR(CORREL(AF167:AI167,AR167:AU167),0)))</f>
        <v>2.43213481069522</v>
      </c>
      <c r="BC167" s="0" t="n">
        <f aca="false">AX167*((1-IFERROR(CORREL(AJ167:AM167,AB167:AE167),0))+(1-IFERROR(CORREL(AJ167:AM167,AF167:AI167),0))+(1-IFERROR(CORREL(AJ167:AM167,AN167:AQ167),0))+(1-IFERROR(CORREL(AJ167:AM167,AR167:AU167),0)))</f>
        <v>1.0308255967499</v>
      </c>
      <c r="BD167" s="0" t="n">
        <f aca="false">AY167*((1-IFERROR(CORREL(AN167:AQ167,AB167:AE167),0))+(1-IFERROR(CORREL(AN167:AQ167,AF167:AI167),0))+(1-IFERROR(CORREL(AN167:AQ167,AJ167:AM167),0))+(1-IFERROR(CORREL(AN167:AQ167,AR167:AU167),0)))</f>
        <v>0.854752367073764</v>
      </c>
      <c r="BE167" s="0" t="n">
        <f aca="false">AZ167*((1-IFERROR(CORREL(AR167:AU167,AB167:AE167),0))+(1-IFERROR(CORREL(AR167:AU167,AF167:AI167),0))+(1-IFERROR(CORREL(AR167:AU167,AJ167:AM167),0))+(1-IFERROR(CORREL(AR167:AU167,AN167:AQ167),0)))</f>
        <v>0.950994387826576</v>
      </c>
      <c r="BF167" s="0" t="n">
        <f aca="false">IF(SUM(BA167:BE167)&gt;0,BA167/SUM(BA167:BE167),1/5)</f>
        <v>0.168111286298695</v>
      </c>
      <c r="BG167" s="0" t="n">
        <f aca="false">IF(SUM(BA167:BE167)&gt;0,BB167/SUM(BA167:BE167),1/5)</f>
        <v>0.384015553887174</v>
      </c>
      <c r="BH167" s="0" t="n">
        <f aca="false">IF(SUM(BA167:BE167)&gt;0,BC167/SUM(BA167:BE167),1/5)</f>
        <v>0.162759506897496</v>
      </c>
      <c r="BI167" s="0" t="n">
        <f aca="false">IF(SUM(BA167:BE167)&gt;0,BD167/SUM(BA167:BE167),1/5)</f>
        <v>0.1349588855991</v>
      </c>
      <c r="BJ167" s="0" t="n">
        <f aca="false">IF(SUM(BA167:BE167)&gt;0,BE167/SUM(BA167:BE167),1/5)</f>
        <v>0.150154767317535</v>
      </c>
      <c r="BK167" s="0" t="n">
        <f aca="false">BF167*AB167+BG167*AF167+BH167*AJ167+BI167*AN167+BJ167*AR167</f>
        <v>0.306523115697733</v>
      </c>
      <c r="BL167" s="0" t="n">
        <f aca="false">BF167*AC167+BG167*AG167+BH167*AK167+BI167*AO167+BJ167*AS167</f>
        <v>0.542778036950454</v>
      </c>
      <c r="BM167" s="0" t="n">
        <f aca="false">BF167*AD167+BG167*AH167+BH167*AL167+BI167*AP167+BJ167*AT167</f>
        <v>0.638585514046835</v>
      </c>
      <c r="BN167" s="0" t="n">
        <f aca="false">BF167*AE167+BG167*AI167+BH167*AM167+BI167*AQ167+BJ167*AU167</f>
        <v>0.615984446112826</v>
      </c>
      <c r="BO167" s="0" t="n">
        <f aca="false">RANK(BK167,$BK167:$BN167)</f>
        <v>4</v>
      </c>
      <c r="BP167" s="0" t="n">
        <f aca="false">RANK(BL167,$BK167:$BN167)</f>
        <v>3</v>
      </c>
      <c r="BQ167" s="0" t="n">
        <f aca="false">RANK(BM167,$BK167:$BN167)</f>
        <v>1</v>
      </c>
      <c r="BR167" s="0" t="n">
        <f aca="false">RANK(BN167,$BK167:$BN167)</f>
        <v>2</v>
      </c>
    </row>
    <row r="168" customFormat="false" ht="15" hidden="false" customHeight="false" outlineLevel="0" collapsed="false">
      <c r="A168" s="0" t="n">
        <v>145</v>
      </c>
      <c r="B168" s="0" t="n">
        <f aca="false">RANDBETWEEN(1,$B$5)</f>
        <v>3</v>
      </c>
      <c r="C168" s="0" t="n">
        <f aca="false">RANDBETWEEN(1,$B$5)</f>
        <v>3</v>
      </c>
      <c r="D168" s="0" t="n">
        <f aca="false">RANDBETWEEN(1,$B$5)</f>
        <v>1</v>
      </c>
      <c r="E168" s="0" t="n">
        <f aca="false">RANDBETWEEN(1,$B$5)</f>
        <v>2</v>
      </c>
      <c r="F168" s="0" t="n">
        <f aca="false">RANDBETWEEN(1,$B$5)</f>
        <v>6</v>
      </c>
      <c r="G168" s="0" t="n">
        <f aca="false">RANDBETWEEN(1,$B$5)</f>
        <v>3</v>
      </c>
      <c r="H168" s="0" t="n">
        <f aca="true">NORMINV(RAND(),$B$8,$B$13)</f>
        <v>46.4365055240067</v>
      </c>
      <c r="I168" s="0" t="n">
        <f aca="true">NORMINV(RAND(),$C$8,$C$13)</f>
        <v>60.0696333420593</v>
      </c>
      <c r="J168" s="0" t="n">
        <f aca="true">NORMINV(RAND(),$D$8,$D$13)</f>
        <v>14.6855757683443</v>
      </c>
      <c r="K168" s="0" t="n">
        <f aca="true">NORMINV(RAND(),$E$8,$E$13)</f>
        <v>3.36307976311089</v>
      </c>
      <c r="L168" s="0" t="n">
        <f aca="true">NORMINV(RAND(),$B$9,$B$14)</f>
        <v>46.6978451001668</v>
      </c>
      <c r="M168" s="0" t="n">
        <f aca="true">NORMINV(RAND(),$C$9,$C$14)</f>
        <v>58.2763437960847</v>
      </c>
      <c r="N168" s="0" t="n">
        <f aca="true">NORMINV(RAND(),$D$9,$D$14)</f>
        <v>44.1293415926173</v>
      </c>
      <c r="O168" s="0" t="n">
        <f aca="true">NORMINV(RAND(),$E$9,$E$14)</f>
        <v>27.1729991630066</v>
      </c>
      <c r="P168" s="0" t="n">
        <f aca="true">NORMINV(RAND(),$B$10,$B$15)</f>
        <v>24.5237148527534</v>
      </c>
      <c r="Q168" s="0" t="n">
        <f aca="true">NORMINV(RAND(),$C$10,$C$15)</f>
        <v>29.5755333019343</v>
      </c>
      <c r="R168" s="0" t="n">
        <f aca="true">NORMINV(RAND(),$D$10,$D$15)</f>
        <v>10.823200647816</v>
      </c>
      <c r="S168" s="0" t="n">
        <f aca="true">NORMINV(RAND(),$E$10,$E$15)</f>
        <v>4.06880766428098</v>
      </c>
      <c r="T168" s="0" t="n">
        <f aca="false">MEDIAN(INDEX(Avaliadores!$B$17:$B$22,$B168),INDEX(Avaliadores!$B$17:$B$22,$C168),INDEX(Avaliadores!$B$17:$B$22,$D168),INDEX(Avaliadores!$B$17:$B$22,$E168),INDEX(Avaliadores!$B$17:$B$22,$F168),INDEX(Avaliadores!$B$17:$B$22,$G168))</f>
        <v>2.79166666666667</v>
      </c>
      <c r="U168" s="0" t="n">
        <f aca="false">MEDIAN(INDEX(Avaliadores!$C$17:$C$22,$B168),INDEX(Avaliadores!$C$17:$C$22,$C168),INDEX(Avaliadores!$C$17:$C$22,$D168),INDEX(Avaliadores!$C$17:$C$22,$E168),INDEX(Avaliadores!$C$17:$C$22,$F168),INDEX(Avaliadores!$C$17:$C$22,$G168))</f>
        <v>4.79166666666667</v>
      </c>
      <c r="V168" s="0" t="n">
        <f aca="false">MEDIAN(INDEX(Avaliadores!$D$17:$D$22,$B168),INDEX(Avaliadores!$D$17:$D$22,$C168),INDEX(Avaliadores!$D$17:$D$22,$D168),INDEX(Avaliadores!$D$17:$D$22,$E168),INDEX(Avaliadores!$D$17:$D$22,$F168),INDEX(Avaliadores!$D$17:$D$22,$G168))</f>
        <v>5.79166666666667</v>
      </c>
      <c r="W168" s="0" t="n">
        <f aca="false">MEDIAN(INDEX(Avaliadores!$E$17:$E$22,$B168),INDEX(Avaliadores!$E$17:$E$22,$C168),INDEX(Avaliadores!$E$17:$E$22,$D168),INDEX(Avaliadores!$E$17:$E$22,$E168),INDEX(Avaliadores!$E$17:$E$22,$F168),INDEX(Avaliadores!$E$17:$E$22,$G168))</f>
        <v>5.91666666666667</v>
      </c>
      <c r="X168" s="0" t="n">
        <f aca="false">MEDIAN(INDEX(Avaliadores!$F$17:$F$22,$B168),INDEX(Avaliadores!$F$17:$F$22,$C168),INDEX(Avaliadores!$F$17:$F$22,$D168),INDEX(Avaliadores!$F$17:$F$22,$E168),INDEX(Avaliadores!$F$17:$F$22,$F168),INDEX(Avaliadores!$F$17:$F$22,$G168))</f>
        <v>2.79166666666667</v>
      </c>
      <c r="Y168" s="0" t="n">
        <f aca="false">MEDIAN(INDEX(Avaliadores!$G$17:$G$22,$B168),INDEX(Avaliadores!$G$17:$G$22,$C168),INDEX(Avaliadores!$G$17:$G$22,$D168),INDEX(Avaliadores!$G$17:$G$22,$E168),INDEX(Avaliadores!$G$17:$G$22,$F168),INDEX(Avaliadores!$G$17:$G$22,$G168))</f>
        <v>5.79166666666667</v>
      </c>
      <c r="Z168" s="0" t="n">
        <f aca="false">MEDIAN(INDEX(Avaliadores!$H$17:$H$22,$B168),INDEX(Avaliadores!$H$17:$H$22,$C168),INDEX(Avaliadores!$H$17:$H$22,$D168),INDEX(Avaliadores!$H$17:$H$22,$E168),INDEX(Avaliadores!$H$17:$H$22,$F168),INDEX(Avaliadores!$H$17:$H$22,$G168))</f>
        <v>3.91666666666667</v>
      </c>
      <c r="AA168" s="0" t="n">
        <f aca="false">MEDIAN(INDEX(Avaliadores!$I$17:$I$22,$B168),INDEX(Avaliadores!$I$17:$I$22,$C168),INDEX(Avaliadores!$I$17:$I$22,$D168),INDEX(Avaliadores!$I$17:$I$22,$E168),INDEX(Avaliadores!$I$17:$I$22,$F168),INDEX(Avaliadores!$I$17:$I$22,$G168))</f>
        <v>6.79166666666667</v>
      </c>
      <c r="AB168" s="0" t="n">
        <f aca="false">IF(MAX(H168:K168)=MIN(H168:K168),0,IF($B$17="custo",(MAX(H168:K168)-H168)/(MAX(H168:K168)-MIN(H168:K168)),(H168-MIN(H168:K168))/(MAX(H168:K168)-MIN(H168:K168))))</f>
        <v>0.240415383366089</v>
      </c>
      <c r="AC168" s="0" t="n">
        <f aca="false">IF(MAX(H168:K168)=MIN(H168:K168),0,IF($B$17="custo",(MAX(H168:K168)-I168)/(MAX(H168:K168)-MIN(H168:K168)),(I168-MIN(H168:K168))/(MAX(H168:K168)-MIN(H168:K168))))</f>
        <v>0</v>
      </c>
      <c r="AD168" s="0" t="n">
        <f aca="false">IF(MAX(H168:K168)=MIN(H168:K168),0,IF($B$17="custo",(MAX(H168:K168)-J168)/(MAX(H168:K168)-MIN(H168:K168)),(J168-MIN(H168:K168))/(MAX(H168:K168)-MIN(H168:K168))))</f>
        <v>0.800331790760834</v>
      </c>
      <c r="AE168" s="0" t="n">
        <f aca="false">IF(MAX(H168:K168)=MIN(H168:K168),0,IF($B$17="custo",(MAX(H168:K168)-K168)/(MAX(H168:K168)-MIN(H168:K168)),(K168-MIN(H168:K168))/(MAX(H168:K168)-MIN(H168:K168))))</f>
        <v>1</v>
      </c>
      <c r="AF168" s="0" t="n">
        <f aca="false">IF(MAX(L168:O168)=MIN(L168:O168),0,IF($C$17="custo",(MAX(L168:O168)-L168)/(MAX(L168:O168)-MIN(L168:O168)),(L168-MIN(L168:O168))/(MAX(L168:O168)-MIN(L168:O168))))</f>
        <v>0.62774104095531</v>
      </c>
      <c r="AG168" s="0" t="n">
        <f aca="false">IF(MAX(L168:O168)=MIN(L168:O168),0,IF($C$17="custo",(MAX(L168:O168)-M168)/(MAX(L168:O168)-MIN(L168:O168)),(M168-MIN(L168:O168))/(MAX(L168:O168)-MIN(L168:O168))))</f>
        <v>1</v>
      </c>
      <c r="AH168" s="0" t="n">
        <f aca="false">IF(MAX(L168:O168)=MIN(L168:O168),0,IF($C$17="custo",(MAX(L168:O168)-N168)/(MAX(L168:O168)-MIN(L168:O168)),(N168-MIN(L168:O168))/(MAX(L168:O168)-MIN(L168:O168))))</f>
        <v>0.545161384720592</v>
      </c>
      <c r="AI168" s="0" t="n">
        <f aca="false">IF(MAX(L168:O168)=MIN(L168:O168),0,IF($C$17="custo",(MAX(L168:O168)-O168)/(MAX(L168:O168)-MIN(L168:O168)),(O168-MIN(L168:O168))/(MAX(L168:O168)-MIN(L168:O168))))</f>
        <v>0</v>
      </c>
      <c r="AJ168" s="0" t="n">
        <f aca="false">IF(MAX(P168:S168)=MIN(P168:S168),0,IF($D$17="custo",(MAX(P168:S168)-P168)/(MAX(P168:S168)-MIN(P168:S168)),(P168-MIN(P168:S168))/(MAX(P168:S168)-MIN(P168:S168))))</f>
        <v>0.19805828944674</v>
      </c>
      <c r="AK168" s="0" t="n">
        <f aca="false">IF(MAX(P168:S168)=MIN(P168:S168),0,IF($D$17="custo",(MAX(P168:S168)-Q168)/(MAX(P168:S168)-MIN(P168:S168)),(Q168-MIN(P168:S168))/(MAX(P168:S168)-MIN(P168:S168))))</f>
        <v>0</v>
      </c>
      <c r="AL168" s="0" t="n">
        <f aca="false">IF(MAX(P168:S168)=MIN(P168:S168),0,IF($D$17="custo",(MAX(P168:S168)-R168)/(MAX(P168:S168)-MIN(P168:S168)),(R168-MIN(P168:S168))/(MAX(P168:S168)-MIN(P168:S168))))</f>
        <v>0.735191687106868</v>
      </c>
      <c r="AM168" s="0" t="n">
        <f aca="false">IF(MAX(P168:S168)=MIN(P168:S168),0,IF($D$17="custo",(MAX(P168:S168)-S168)/(MAX(P168:S168)-MIN(P168:S168)),(S168-MIN(P168:S168))/(MAX(P168:S168)-MIN(P168:S168))))</f>
        <v>1</v>
      </c>
      <c r="AN168" s="0" t="n">
        <f aca="false">IF(MAX(T168:W168)=MIN(T168:W168),0,IF($E$17="custo",(MAX(T168:W168)-T168)/(MAX(T168:W168)-MIN(T168:W168)),(T168-MIN(T168:W168))/(MAX(T168:W168)-MIN(T168:W168))))</f>
        <v>0</v>
      </c>
      <c r="AO168" s="0" t="n">
        <f aca="false">IF(MAX(T168:W168)=MIN(T168:W168),0,IF($E$17="custo",(MAX(T168:W168)-U168)/(MAX(T168:W168)-MIN(T168:W168)),(U168-MIN(T168:W168))/(MAX(T168:W168)-MIN(T168:W168))))</f>
        <v>0.64</v>
      </c>
      <c r="AP168" s="0" t="n">
        <f aca="false">IF(MAX(T168:W168)=MIN(T168:W168),0,IF($E$17="custo",(MAX(T168:W168)-V168)/(MAX(T168:W168)-MIN(T168:W168)),(V168-MIN(T168:W168))/(MAX(T168:W168)-MIN(T168:W168))))</f>
        <v>0.96</v>
      </c>
      <c r="AQ168" s="0" t="n">
        <f aca="false">IF(MAX(T168:W168)=MIN(T168:W168),0,IF($E$17="custo",(MAX(T168:W168)-W168)/(MAX(T168:W168)-MIN(T168:W168)),(W168-MIN(T168:W168))/(MAX(T168:W168)-MIN(T168:W168))))</f>
        <v>1</v>
      </c>
      <c r="AR168" s="0" t="n">
        <f aca="false">IF(MAX(X168:AA168)=MIN(X168:AA168),0,IF($F$17="custo",(MAX(X168:AA168)-X168)/(MAX(X168:AA168)-MIN(X168:AA168)),(X168-MIN(X168:AA168))/(MAX(X168:AA168)-MIN(X168:AA168))))</f>
        <v>0</v>
      </c>
      <c r="AS168" s="0" t="n">
        <f aca="false">IF(MAX(X168:AA168)=MIN(X168:AA168),0,IF($F$17="custo",(MAX(X168:AA168)-Y168)/(MAX(X168:AA168)-MIN(X168:AA168)),(Y168-MIN(X168:AA168))/(MAX(X168:AA168)-MIN(X168:AA168))))</f>
        <v>0.75</v>
      </c>
      <c r="AT168" s="0" t="n">
        <f aca="false">IF(MAX(X168:AA168)=MIN(X168:AA168),0,IF($F$17="custo",(MAX(X168:AA168)-Z168)/(MAX(X168:AA168)-MIN(X168:AA168)),(Z168-MIN(X168:AA168))/(MAX(X168:AA168)-MIN(X168:AA168))))</f>
        <v>0.28125</v>
      </c>
      <c r="AU168" s="0" t="n">
        <f aca="false">IF(MAX(X168:AA168)=MIN(X168:AA168),0,IF($F$17="custo",(MAX(X168:AA168)-AA168)/(MAX(X168:AA168)-MIN(X168:AA168)),(AA168-MIN(X168:AA168))/(MAX(X168:AA168)-MIN(X168:AA168))))</f>
        <v>1</v>
      </c>
      <c r="AV168" s="0" t="n">
        <f aca="false">STDEVP(AB168:AE168)</f>
        <v>0.405329580306185</v>
      </c>
      <c r="AW168" s="0" t="n">
        <f aca="false">STDEVP(AF168:AI168)</f>
        <v>0.357380578659877</v>
      </c>
      <c r="AX168" s="0" t="n">
        <f aca="false">STDEVP(AJ168:AM168)</f>
        <v>0.401674630406403</v>
      </c>
      <c r="AY168" s="0" t="n">
        <f aca="false">STDEVP(AN168:AQ168)</f>
        <v>0.400374824383352</v>
      </c>
      <c r="AZ168" s="0" t="n">
        <f aca="false">STDEVP(AR168:AU168)</f>
        <v>0.390546867185937</v>
      </c>
      <c r="BA168" s="0" t="n">
        <f aca="false">AV168*((1-IFERROR(CORREL(AB168:AE168,AF168:AI168),0))+(1-IFERROR(CORREL(AB168:AE168,AJ168:AM168),0))+(1-IFERROR(CORREL(AB168:AE168,AN168:AQ168),0))+(1-IFERROR(CORREL(AB168:AE168,AR168:AU168),0)))</f>
        <v>1.18493134074472</v>
      </c>
      <c r="BB168" s="0" t="n">
        <f aca="false">AW168*((1-IFERROR(CORREL(AF168:AI168,AB168:AE168),0))+(1-IFERROR(CORREL(AF168:AI168,AJ168:AM168),0))+(1-IFERROR(CORREL(AF168:AI168,AN168:AQ168),0))+(1-IFERROR(CORREL(AF168:AI168,AR168:AU168),0)))</f>
        <v>2.36147169782935</v>
      </c>
      <c r="BC168" s="0" t="n">
        <f aca="false">AX168*((1-IFERROR(CORREL(AJ168:AM168,AB168:AE168),0))+(1-IFERROR(CORREL(AJ168:AM168,AF168:AI168),0))+(1-IFERROR(CORREL(AJ168:AM168,AN168:AQ168),0))+(1-IFERROR(CORREL(AJ168:AM168,AR168:AU168),0)))</f>
        <v>1.1487518333827</v>
      </c>
      <c r="BD168" s="0" t="n">
        <f aca="false">AY168*((1-IFERROR(CORREL(AN168:AQ168,AB168:AE168),0))+(1-IFERROR(CORREL(AN168:AQ168,AF168:AI168),0))+(1-IFERROR(CORREL(AN168:AQ168,AJ168:AM168),0))+(1-IFERROR(CORREL(AN168:AQ168,AR168:AU168),0)))</f>
        <v>0.948574112124458</v>
      </c>
      <c r="BE168" s="0" t="n">
        <f aca="false">AZ168*((1-IFERROR(CORREL(AR168:AU168,AB168:AE168),0))+(1-IFERROR(CORREL(AR168:AU168,AF168:AI168),0))+(1-IFERROR(CORREL(AR168:AU168,AJ168:AM168),0))+(1-IFERROR(CORREL(AR168:AU168,AN168:AQ168),0)))</f>
        <v>1.17736120105115</v>
      </c>
      <c r="BF168" s="0" t="n">
        <f aca="false">IF(SUM(BA168:BE168)&gt;0,BA168/SUM(BA168:BE168),1/5)</f>
        <v>0.173715829667149</v>
      </c>
      <c r="BG168" s="0" t="n">
        <f aca="false">IF(SUM(BA168:BE168)&gt;0,BB168/SUM(BA168:BE168),1/5)</f>
        <v>0.346201506465424</v>
      </c>
      <c r="BH168" s="0" t="n">
        <f aca="false">IF(SUM(BA168:BE168)&gt;0,BC168/SUM(BA168:BE168),1/5)</f>
        <v>0.168411764425368</v>
      </c>
      <c r="BI168" s="0" t="n">
        <f aca="false">IF(SUM(BA168:BE168)&gt;0,BD168/SUM(BA168:BE168),1/5)</f>
        <v>0.139064883527273</v>
      </c>
      <c r="BJ168" s="0" t="n">
        <f aca="false">IF(SUM(BA168:BE168)&gt;0,BE168/SUM(BA168:BE168),1/5)</f>
        <v>0.172606015914786</v>
      </c>
      <c r="BK168" s="0" t="n">
        <f aca="false">BF168*AB168+BG168*AF168+BH168*AJ168+BI168*AN168+BJ168*AR168</f>
        <v>0.292444197819883</v>
      </c>
      <c r="BL168" s="0" t="n">
        <f aca="false">BF168*AC168+BG168*AG168+BH168*AK168+BI168*AO168+BJ168*AS168</f>
        <v>0.564657543858969</v>
      </c>
      <c r="BM168" s="0" t="n">
        <f aca="false">BF168*AD168+BG168*AH168+BH168*AL168+BI168*AP168+BJ168*AT168</f>
        <v>0.633628653076805</v>
      </c>
      <c r="BN168" s="0" t="n">
        <f aca="false">BF168*AE168+BG168*AI168+BH168*AM168+BI168*AQ168+BJ168*AU168</f>
        <v>0.653798493534576</v>
      </c>
      <c r="BO168" s="0" t="n">
        <f aca="false">RANK(BK168,$BK168:$BN168)</f>
        <v>4</v>
      </c>
      <c r="BP168" s="0" t="n">
        <f aca="false">RANK(BL168,$BK168:$BN168)</f>
        <v>3</v>
      </c>
      <c r="BQ168" s="0" t="n">
        <f aca="false">RANK(BM168,$BK168:$BN168)</f>
        <v>2</v>
      </c>
      <c r="BR168" s="0" t="n">
        <f aca="false">RANK(BN168,$BK168:$BN168)</f>
        <v>1</v>
      </c>
    </row>
    <row r="169" customFormat="false" ht="15" hidden="false" customHeight="false" outlineLevel="0" collapsed="false">
      <c r="A169" s="0" t="n">
        <v>146</v>
      </c>
      <c r="B169" s="0" t="n">
        <f aca="false">RANDBETWEEN(1,$B$5)</f>
        <v>5</v>
      </c>
      <c r="C169" s="0" t="n">
        <f aca="false">RANDBETWEEN(1,$B$5)</f>
        <v>1</v>
      </c>
      <c r="D169" s="0" t="n">
        <f aca="false">RANDBETWEEN(1,$B$5)</f>
        <v>2</v>
      </c>
      <c r="E169" s="0" t="n">
        <f aca="false">RANDBETWEEN(1,$B$5)</f>
        <v>4</v>
      </c>
      <c r="F169" s="0" t="n">
        <f aca="false">RANDBETWEEN(1,$B$5)</f>
        <v>4</v>
      </c>
      <c r="G169" s="0" t="n">
        <f aca="false">RANDBETWEEN(1,$B$5)</f>
        <v>1</v>
      </c>
      <c r="H169" s="0" t="n">
        <f aca="true">NORMINV(RAND(),$B$8,$B$13)</f>
        <v>51.3303651335936</v>
      </c>
      <c r="I169" s="0" t="n">
        <f aca="true">NORMINV(RAND(),$C$8,$C$13)</f>
        <v>57.694556344252</v>
      </c>
      <c r="J169" s="0" t="n">
        <f aca="true">NORMINV(RAND(),$D$8,$D$13)</f>
        <v>14.0888623363263</v>
      </c>
      <c r="K169" s="0" t="n">
        <f aca="true">NORMINV(RAND(),$E$8,$E$13)</f>
        <v>3.25607153045411</v>
      </c>
      <c r="L169" s="0" t="n">
        <f aca="true">NORMINV(RAND(),$B$9,$B$14)</f>
        <v>48.5890564093128</v>
      </c>
      <c r="M169" s="0" t="n">
        <f aca="true">NORMINV(RAND(),$C$9,$C$14)</f>
        <v>52.9566210959364</v>
      </c>
      <c r="N169" s="0" t="n">
        <f aca="true">NORMINV(RAND(),$D$9,$D$14)</f>
        <v>39.4496909806246</v>
      </c>
      <c r="O169" s="0" t="n">
        <f aca="true">NORMINV(RAND(),$E$9,$E$14)</f>
        <v>22.4655890109289</v>
      </c>
      <c r="P169" s="0" t="n">
        <f aca="true">NORMINV(RAND(),$B$10,$B$15)</f>
        <v>24.2391815060928</v>
      </c>
      <c r="Q169" s="0" t="n">
        <f aca="true">NORMINV(RAND(),$C$10,$C$15)</f>
        <v>28.8812291667161</v>
      </c>
      <c r="R169" s="0" t="n">
        <f aca="true">NORMINV(RAND(),$D$10,$D$15)</f>
        <v>10.1186924327647</v>
      </c>
      <c r="S169" s="0" t="n">
        <f aca="true">NORMINV(RAND(),$E$10,$E$15)</f>
        <v>3.90356458050963</v>
      </c>
      <c r="T169" s="0" t="n">
        <f aca="false">MEDIAN(INDEX(Avaliadores!$B$17:$B$22,$B169),INDEX(Avaliadores!$B$17:$B$22,$C169),INDEX(Avaliadores!$B$17:$B$22,$D169),INDEX(Avaliadores!$B$17:$B$22,$E169),INDEX(Avaliadores!$B$17:$B$22,$F169),INDEX(Avaliadores!$B$17:$B$22,$G169))</f>
        <v>2.79166666666667</v>
      </c>
      <c r="U169" s="0" t="n">
        <f aca="false">MEDIAN(INDEX(Avaliadores!$C$17:$C$22,$B169),INDEX(Avaliadores!$C$17:$C$22,$C169),INDEX(Avaliadores!$C$17:$C$22,$D169),INDEX(Avaliadores!$C$17:$C$22,$E169),INDEX(Avaliadores!$C$17:$C$22,$F169),INDEX(Avaliadores!$C$17:$C$22,$G169))</f>
        <v>5.29166666666667</v>
      </c>
      <c r="V169" s="0" t="n">
        <f aca="false">MEDIAN(INDEX(Avaliadores!$D$17:$D$22,$B169),INDEX(Avaliadores!$D$17:$D$22,$C169),INDEX(Avaliadores!$D$17:$D$22,$D169),INDEX(Avaliadores!$D$17:$D$22,$E169),INDEX(Avaliadores!$D$17:$D$22,$F169),INDEX(Avaliadores!$D$17:$D$22,$G169))</f>
        <v>5.79166666666667</v>
      </c>
      <c r="W169" s="0" t="n">
        <f aca="false">MEDIAN(INDEX(Avaliadores!$E$17:$E$22,$B169),INDEX(Avaliadores!$E$17:$E$22,$C169),INDEX(Avaliadores!$E$17:$E$22,$D169),INDEX(Avaliadores!$E$17:$E$22,$E169),INDEX(Avaliadores!$E$17:$E$22,$F169),INDEX(Avaliadores!$E$17:$E$22,$G169))</f>
        <v>6.79166666666667</v>
      </c>
      <c r="X169" s="0" t="n">
        <f aca="false">MEDIAN(INDEX(Avaliadores!$F$17:$F$22,$B169),INDEX(Avaliadores!$F$17:$F$22,$C169),INDEX(Avaliadores!$F$17:$F$22,$D169),INDEX(Avaliadores!$F$17:$F$22,$E169),INDEX(Avaliadores!$F$17:$F$22,$F169),INDEX(Avaliadores!$F$17:$F$22,$G169))</f>
        <v>2.29166666666667</v>
      </c>
      <c r="Y169" s="0" t="n">
        <f aca="false">MEDIAN(INDEX(Avaliadores!$G$17:$G$22,$B169),INDEX(Avaliadores!$G$17:$G$22,$C169),INDEX(Avaliadores!$G$17:$G$22,$D169),INDEX(Avaliadores!$G$17:$G$22,$E169),INDEX(Avaliadores!$G$17:$G$22,$F169),INDEX(Avaliadores!$G$17:$G$22,$G169))</f>
        <v>4.79166666666667</v>
      </c>
      <c r="Z169" s="0" t="n">
        <f aca="false">MEDIAN(INDEX(Avaliadores!$H$17:$H$22,$B169),INDEX(Avaliadores!$H$17:$H$22,$C169),INDEX(Avaliadores!$H$17:$H$22,$D169),INDEX(Avaliadores!$H$17:$H$22,$E169),INDEX(Avaliadores!$H$17:$H$22,$F169),INDEX(Avaliadores!$H$17:$H$22,$G169))</f>
        <v>3.79166666666667</v>
      </c>
      <c r="AA169" s="0" t="n">
        <f aca="false">MEDIAN(INDEX(Avaliadores!$I$17:$I$22,$B169),INDEX(Avaliadores!$I$17:$I$22,$C169),INDEX(Avaliadores!$I$17:$I$22,$D169),INDEX(Avaliadores!$I$17:$I$22,$E169),INDEX(Avaliadores!$I$17:$I$22,$F169),INDEX(Avaliadores!$I$17:$I$22,$G169))</f>
        <v>6.29166666666667</v>
      </c>
      <c r="AB169" s="0" t="n">
        <f aca="false">IF(MAX(H169:K169)=MIN(H169:K169),0,IF($B$17="custo",(MAX(H169:K169)-H169)/(MAX(H169:K169)-MIN(H169:K169)),(H169-MIN(H169:K169))/(MAX(H169:K169)-MIN(H169:K169))))</f>
        <v>0.116906104797489</v>
      </c>
      <c r="AC169" s="0" t="n">
        <f aca="false">IF(MAX(H169:K169)=MIN(H169:K169),0,IF($B$17="custo",(MAX(H169:K169)-I169)/(MAX(H169:K169)-MIN(H169:K169)),(I169-MIN(H169:K169))/(MAX(H169:K169)-MIN(H169:K169))))</f>
        <v>0</v>
      </c>
      <c r="AD169" s="0" t="n">
        <f aca="false">IF(MAX(H169:K169)=MIN(H169:K169),0,IF($B$17="custo",(MAX(H169:K169)-J169)/(MAX(H169:K169)-MIN(H169:K169)),(J169-MIN(H169:K169))/(MAX(H169:K169)-MIN(H169:K169))))</f>
        <v>0.801008590835604</v>
      </c>
      <c r="AE169" s="0" t="n">
        <f aca="false">IF(MAX(H169:K169)=MIN(H169:K169),0,IF($B$17="custo",(MAX(H169:K169)-K169)/(MAX(H169:K169)-MIN(H169:K169)),(K169-MIN(H169:K169))/(MAX(H169:K169)-MIN(H169:K169))))</f>
        <v>1</v>
      </c>
      <c r="AF169" s="0" t="n">
        <f aca="false">IF(MAX(L169:O169)=MIN(L169:O169),0,IF($C$17="custo",(MAX(L169:O169)-L169)/(MAX(L169:O169)-MIN(L169:O169)),(L169-MIN(L169:O169))/(MAX(L169:O169)-MIN(L169:O169))))</f>
        <v>0.856759040676386</v>
      </c>
      <c r="AG169" s="0" t="n">
        <f aca="false">IF(MAX(L169:O169)=MIN(L169:O169),0,IF($C$17="custo",(MAX(L169:O169)-M169)/(MAX(L169:O169)-MIN(L169:O169)),(M169-MIN(L169:O169))/(MAX(L169:O169)-MIN(L169:O169))))</f>
        <v>1</v>
      </c>
      <c r="AH169" s="0" t="n">
        <f aca="false">IF(MAX(L169:O169)=MIN(L169:O169),0,IF($C$17="custo",(MAX(L169:O169)-N169)/(MAX(L169:O169)-MIN(L169:O169)),(N169-MIN(L169:O169))/(MAX(L169:O169)-MIN(L169:O169))))</f>
        <v>0.557019582752887</v>
      </c>
      <c r="AI169" s="0" t="n">
        <f aca="false">IF(MAX(L169:O169)=MIN(L169:O169),0,IF($C$17="custo",(MAX(L169:O169)-O169)/(MAX(L169:O169)-MIN(L169:O169)),(O169-MIN(L169:O169))/(MAX(L169:O169)-MIN(L169:O169))))</f>
        <v>0</v>
      </c>
      <c r="AJ169" s="0" t="n">
        <f aca="false">IF(MAX(P169:S169)=MIN(P169:S169),0,IF($D$17="custo",(MAX(P169:S169)-P169)/(MAX(P169:S169)-MIN(P169:S169)),(P169-MIN(P169:S169))/(MAX(P169:S169)-MIN(P169:S169))))</f>
        <v>0.185847946056046</v>
      </c>
      <c r="AK169" s="0" t="n">
        <f aca="false">IF(MAX(P169:S169)=MIN(P169:S169),0,IF($D$17="custo",(MAX(P169:S169)-Q169)/(MAX(P169:S169)-MIN(P169:S169)),(Q169-MIN(P169:S169))/(MAX(P169:S169)-MIN(P169:S169))))</f>
        <v>0</v>
      </c>
      <c r="AL169" s="0" t="n">
        <f aca="false">IF(MAX(P169:S169)=MIN(P169:S169),0,IF($D$17="custo",(MAX(P169:S169)-R169)/(MAX(P169:S169)-MIN(P169:S169)),(R169-MIN(P169:S169))/(MAX(P169:S169)-MIN(P169:S169))))</f>
        <v>0.751172579373682</v>
      </c>
      <c r="AM169" s="0" t="n">
        <f aca="false">IF(MAX(P169:S169)=MIN(P169:S169),0,IF($D$17="custo",(MAX(P169:S169)-S169)/(MAX(P169:S169)-MIN(P169:S169)),(S169-MIN(P169:S169))/(MAX(P169:S169)-MIN(P169:S169))))</f>
        <v>1</v>
      </c>
      <c r="AN169" s="0" t="n">
        <f aca="false">IF(MAX(T169:W169)=MIN(T169:W169),0,IF($E$17="custo",(MAX(T169:W169)-T169)/(MAX(T169:W169)-MIN(T169:W169)),(T169-MIN(T169:W169))/(MAX(T169:W169)-MIN(T169:W169))))</f>
        <v>0</v>
      </c>
      <c r="AO169" s="0" t="n">
        <f aca="false">IF(MAX(T169:W169)=MIN(T169:W169),0,IF($E$17="custo",(MAX(T169:W169)-U169)/(MAX(T169:W169)-MIN(T169:W169)),(U169-MIN(T169:W169))/(MAX(T169:W169)-MIN(T169:W169))))</f>
        <v>0.625</v>
      </c>
      <c r="AP169" s="0" t="n">
        <f aca="false">IF(MAX(T169:W169)=MIN(T169:W169),0,IF($E$17="custo",(MAX(T169:W169)-V169)/(MAX(T169:W169)-MIN(T169:W169)),(V169-MIN(T169:W169))/(MAX(T169:W169)-MIN(T169:W169))))</f>
        <v>0.75</v>
      </c>
      <c r="AQ169" s="0" t="n">
        <f aca="false">IF(MAX(T169:W169)=MIN(T169:W169),0,IF($E$17="custo",(MAX(T169:W169)-W169)/(MAX(T169:W169)-MIN(T169:W169)),(W169-MIN(T169:W169))/(MAX(T169:W169)-MIN(T169:W169))))</f>
        <v>1</v>
      </c>
      <c r="AR169" s="0" t="n">
        <f aca="false">IF(MAX(X169:AA169)=MIN(X169:AA169),0,IF($F$17="custo",(MAX(X169:AA169)-X169)/(MAX(X169:AA169)-MIN(X169:AA169)),(X169-MIN(X169:AA169))/(MAX(X169:AA169)-MIN(X169:AA169))))</f>
        <v>0</v>
      </c>
      <c r="AS169" s="0" t="n">
        <f aca="false">IF(MAX(X169:AA169)=MIN(X169:AA169),0,IF($F$17="custo",(MAX(X169:AA169)-Y169)/(MAX(X169:AA169)-MIN(X169:AA169)),(Y169-MIN(X169:AA169))/(MAX(X169:AA169)-MIN(X169:AA169))))</f>
        <v>0.625</v>
      </c>
      <c r="AT169" s="0" t="n">
        <f aca="false">IF(MAX(X169:AA169)=MIN(X169:AA169),0,IF($F$17="custo",(MAX(X169:AA169)-Z169)/(MAX(X169:AA169)-MIN(X169:AA169)),(Z169-MIN(X169:AA169))/(MAX(X169:AA169)-MIN(X169:AA169))))</f>
        <v>0.375</v>
      </c>
      <c r="AU169" s="0" t="n">
        <f aca="false">IF(MAX(X169:AA169)=MIN(X169:AA169),0,IF($F$17="custo",(MAX(X169:AA169)-AA169)/(MAX(X169:AA169)-MIN(X169:AA169)),(AA169-MIN(X169:AA169))/(MAX(X169:AA169)-MIN(X169:AA169))))</f>
        <v>1</v>
      </c>
      <c r="AV169" s="0" t="n">
        <f aca="false">STDEVP(AB169:AE169)</f>
        <v>0.428859710453202</v>
      </c>
      <c r="AW169" s="0" t="n">
        <f aca="false">STDEVP(AF169:AI169)</f>
        <v>0.383316141918095</v>
      </c>
      <c r="AX169" s="0" t="n">
        <f aca="false">STDEVP(AJ169:AM169)</f>
        <v>0.406444207140459</v>
      </c>
      <c r="AY169" s="0" t="n">
        <f aca="false">STDEVP(AN169:AQ169)</f>
        <v>0.368432066329737</v>
      </c>
      <c r="AZ169" s="0" t="n">
        <f aca="false">STDEVP(AR169:AU169)</f>
        <v>0.364434493427831</v>
      </c>
      <c r="BA169" s="0" t="n">
        <f aca="false">AV169*((1-IFERROR(CORREL(AB169:AE169,AF169:AI169),0))+(1-IFERROR(CORREL(AB169:AE169,AJ169:AM169),0))+(1-IFERROR(CORREL(AB169:AE169,AN169:AQ169),0))+(1-IFERROR(CORREL(AB169:AE169,AR169:AU169),0)))</f>
        <v>1.13896636457509</v>
      </c>
      <c r="BB169" s="0" t="n">
        <f aca="false">AW169*((1-IFERROR(CORREL(AF169:AI169,AB169:AE169),0))+(1-IFERROR(CORREL(AF169:AI169,AJ169:AM169),0))+(1-IFERROR(CORREL(AF169:AI169,AN169:AQ169),0))+(1-IFERROR(CORREL(AF169:AI169,AR169:AU169),0)))</f>
        <v>2.77391613083943</v>
      </c>
      <c r="BC169" s="0" t="n">
        <f aca="false">AX169*((1-IFERROR(CORREL(AJ169:AM169,AB169:AE169),0))+(1-IFERROR(CORREL(AJ169:AM169,AF169:AI169),0))+(1-IFERROR(CORREL(AJ169:AM169,AN169:AQ169),0))+(1-IFERROR(CORREL(AJ169:AM169,AR169:AU169),0)))</f>
        <v>1.11117149752219</v>
      </c>
      <c r="BD169" s="0" t="n">
        <f aca="false">AY169*((1-IFERROR(CORREL(AN169:AQ169,AB169:AE169),0))+(1-IFERROR(CORREL(AN169:AQ169,AF169:AI169),0))+(1-IFERROR(CORREL(AN169:AQ169,AJ169:AM169),0))+(1-IFERROR(CORREL(AN169:AQ169,AR169:AU169),0)))</f>
        <v>0.872564227651104</v>
      </c>
      <c r="BE169" s="0" t="n">
        <f aca="false">AZ169*((1-IFERROR(CORREL(AR169:AU169,AB169:AE169),0))+(1-IFERROR(CORREL(AR169:AU169,AF169:AI169),0))+(1-IFERROR(CORREL(AR169:AU169,AJ169:AM169),0))+(1-IFERROR(CORREL(AR169:AU169,AN169:AQ169),0)))</f>
        <v>0.980679059368107</v>
      </c>
      <c r="BF169" s="0" t="n">
        <f aca="false">IF(SUM(BA169:BE169)&gt;0,BA169/SUM(BA169:BE169),1/5)</f>
        <v>0.165612495463101</v>
      </c>
      <c r="BG169" s="0" t="n">
        <f aca="false">IF(SUM(BA169:BE169)&gt;0,BB169/SUM(BA169:BE169),1/5)</f>
        <v>0.40334393264111</v>
      </c>
      <c r="BH169" s="0" t="n">
        <f aca="false">IF(SUM(BA169:BE169)&gt;0,BC169/SUM(BA169:BE169),1/5)</f>
        <v>0.161570956189538</v>
      </c>
      <c r="BI169" s="0" t="n">
        <f aca="false">IF(SUM(BA169:BE169)&gt;0,BD169/SUM(BA169:BE169),1/5)</f>
        <v>0.126876037508836</v>
      </c>
      <c r="BJ169" s="0" t="n">
        <f aca="false">IF(SUM(BA169:BE169)&gt;0,BE169/SUM(BA169:BE169),1/5)</f>
        <v>0.142596578197415</v>
      </c>
      <c r="BK169" s="0" t="n">
        <f aca="false">BF169*AB169+BG169*AF169+BH169*AJ169+BI169*AN169+BJ169*AR169</f>
        <v>0.394957302892758</v>
      </c>
      <c r="BL169" s="0" t="n">
        <f aca="false">BF169*AC169+BG169*AG169+BH169*AK169+BI169*AO169+BJ169*AS169</f>
        <v>0.571764317457517</v>
      </c>
      <c r="BM169" s="0" t="n">
        <f aca="false">BF169*AD169+BG169*AH169+BH169*AL169+BI169*AP169+BJ169*AT169</f>
        <v>0.627325917549751</v>
      </c>
      <c r="BN169" s="0" t="n">
        <f aca="false">BF169*AE169+BG169*AI169+BH169*AM169+BI169*AQ169+BJ169*AU169</f>
        <v>0.59665606735889</v>
      </c>
      <c r="BO169" s="0" t="n">
        <f aca="false">RANK(BK169,$BK169:$BN169)</f>
        <v>4</v>
      </c>
      <c r="BP169" s="0" t="n">
        <f aca="false">RANK(BL169,$BK169:$BN169)</f>
        <v>3</v>
      </c>
      <c r="BQ169" s="0" t="n">
        <f aca="false">RANK(BM169,$BK169:$BN169)</f>
        <v>1</v>
      </c>
      <c r="BR169" s="0" t="n">
        <f aca="false">RANK(BN169,$BK169:$BN169)</f>
        <v>2</v>
      </c>
    </row>
    <row r="170" customFormat="false" ht="15" hidden="false" customHeight="false" outlineLevel="0" collapsed="false">
      <c r="A170" s="0" t="n">
        <v>147</v>
      </c>
      <c r="B170" s="0" t="n">
        <f aca="false">RANDBETWEEN(1,$B$5)</f>
        <v>2</v>
      </c>
      <c r="C170" s="0" t="n">
        <f aca="false">RANDBETWEEN(1,$B$5)</f>
        <v>5</v>
      </c>
      <c r="D170" s="0" t="n">
        <f aca="false">RANDBETWEEN(1,$B$5)</f>
        <v>1</v>
      </c>
      <c r="E170" s="0" t="n">
        <f aca="false">RANDBETWEEN(1,$B$5)</f>
        <v>5</v>
      </c>
      <c r="F170" s="0" t="n">
        <f aca="false">RANDBETWEEN(1,$B$5)</f>
        <v>6</v>
      </c>
      <c r="G170" s="0" t="n">
        <f aca="false">RANDBETWEEN(1,$B$5)</f>
        <v>6</v>
      </c>
      <c r="H170" s="0" t="n">
        <f aca="true">NORMINV(RAND(),$B$8,$B$13)</f>
        <v>45.5903425751664</v>
      </c>
      <c r="I170" s="0" t="n">
        <f aca="true">NORMINV(RAND(),$C$8,$C$13)</f>
        <v>58.1923027156828</v>
      </c>
      <c r="J170" s="0" t="n">
        <f aca="true">NORMINV(RAND(),$D$8,$D$13)</f>
        <v>13.8364938924329</v>
      </c>
      <c r="K170" s="0" t="n">
        <f aca="true">NORMINV(RAND(),$E$8,$E$13)</f>
        <v>2.9889305471277</v>
      </c>
      <c r="L170" s="0" t="n">
        <f aca="true">NORMINV(RAND(),$B$9,$B$14)</f>
        <v>51.5252443395536</v>
      </c>
      <c r="M170" s="0" t="n">
        <f aca="true">NORMINV(RAND(),$C$9,$C$14)</f>
        <v>48.294687610417</v>
      </c>
      <c r="N170" s="0" t="n">
        <f aca="true">NORMINV(RAND(),$D$9,$D$14)</f>
        <v>45.9331741920528</v>
      </c>
      <c r="O170" s="0" t="n">
        <f aca="true">NORMINV(RAND(),$E$9,$E$14)</f>
        <v>20.2428754060103</v>
      </c>
      <c r="P170" s="0" t="n">
        <f aca="true">NORMINV(RAND(),$B$10,$B$15)</f>
        <v>24.1489198423475</v>
      </c>
      <c r="Q170" s="0" t="n">
        <f aca="true">NORMINV(RAND(),$C$10,$C$15)</f>
        <v>31.6906185754675</v>
      </c>
      <c r="R170" s="0" t="n">
        <f aca="true">NORMINV(RAND(),$D$10,$D$15)</f>
        <v>9.56294207740873</v>
      </c>
      <c r="S170" s="0" t="n">
        <f aca="true">NORMINV(RAND(),$E$10,$E$15)</f>
        <v>4.13764378274551</v>
      </c>
      <c r="T170" s="0" t="n">
        <f aca="false">MEDIAN(INDEX(Avaliadores!$B$17:$B$22,$B170),INDEX(Avaliadores!$B$17:$B$22,$C170),INDEX(Avaliadores!$B$17:$B$22,$D170),INDEX(Avaliadores!$B$17:$B$22,$E170),INDEX(Avaliadores!$B$17:$B$22,$F170),INDEX(Avaliadores!$B$17:$B$22,$G170))</f>
        <v>2.29166666666667</v>
      </c>
      <c r="U170" s="0" t="n">
        <f aca="false">MEDIAN(INDEX(Avaliadores!$C$17:$C$22,$B170),INDEX(Avaliadores!$C$17:$C$22,$C170),INDEX(Avaliadores!$C$17:$C$22,$D170),INDEX(Avaliadores!$C$17:$C$22,$E170),INDEX(Avaliadores!$C$17:$C$22,$F170),INDEX(Avaliadores!$C$17:$C$22,$G170))</f>
        <v>5.54166666666667</v>
      </c>
      <c r="V170" s="0" t="n">
        <f aca="false">MEDIAN(INDEX(Avaliadores!$D$17:$D$22,$B170),INDEX(Avaliadores!$D$17:$D$22,$C170),INDEX(Avaliadores!$D$17:$D$22,$D170),INDEX(Avaliadores!$D$17:$D$22,$E170),INDEX(Avaliadores!$D$17:$D$22,$F170),INDEX(Avaliadores!$D$17:$D$22,$G170))</f>
        <v>5.54166666666667</v>
      </c>
      <c r="W170" s="0" t="n">
        <f aca="false">MEDIAN(INDEX(Avaliadores!$E$17:$E$22,$B170),INDEX(Avaliadores!$E$17:$E$22,$C170),INDEX(Avaliadores!$E$17:$E$22,$D170),INDEX(Avaliadores!$E$17:$E$22,$E170),INDEX(Avaliadores!$E$17:$E$22,$F170),INDEX(Avaliadores!$E$17:$E$22,$G170))</f>
        <v>6.54166666666667</v>
      </c>
      <c r="X170" s="0" t="n">
        <f aca="false">MEDIAN(INDEX(Avaliadores!$F$17:$F$22,$B170),INDEX(Avaliadores!$F$17:$F$22,$C170),INDEX(Avaliadores!$F$17:$F$22,$D170),INDEX(Avaliadores!$F$17:$F$22,$E170),INDEX(Avaliadores!$F$17:$F$22,$F170),INDEX(Avaliadores!$F$17:$F$22,$G170))</f>
        <v>2.54166666666667</v>
      </c>
      <c r="Y170" s="0" t="n">
        <f aca="false">MEDIAN(INDEX(Avaliadores!$G$17:$G$22,$B170),INDEX(Avaliadores!$G$17:$G$22,$C170),INDEX(Avaliadores!$G$17:$G$22,$D170),INDEX(Avaliadores!$G$17:$G$22,$E170),INDEX(Avaliadores!$G$17:$G$22,$F170),INDEX(Avaliadores!$G$17:$G$22,$G170))</f>
        <v>5.04166666666667</v>
      </c>
      <c r="Z170" s="0" t="n">
        <f aca="false">MEDIAN(INDEX(Avaliadores!$H$17:$H$22,$B170),INDEX(Avaliadores!$H$17:$H$22,$C170),INDEX(Avaliadores!$H$17:$H$22,$D170),INDEX(Avaliadores!$H$17:$H$22,$E170),INDEX(Avaliadores!$H$17:$H$22,$F170),INDEX(Avaliadores!$H$17:$H$22,$G170))</f>
        <v>4.04166666666667</v>
      </c>
      <c r="AA170" s="0" t="n">
        <f aca="false">MEDIAN(INDEX(Avaliadores!$I$17:$I$22,$B170),INDEX(Avaliadores!$I$17:$I$22,$C170),INDEX(Avaliadores!$I$17:$I$22,$D170),INDEX(Avaliadores!$I$17:$I$22,$E170),INDEX(Avaliadores!$I$17:$I$22,$F170),INDEX(Avaliadores!$I$17:$I$22,$G170))</f>
        <v>6.79166666666667</v>
      </c>
      <c r="AB170" s="0" t="n">
        <f aca="false">IF(MAX(H170:K170)=MIN(H170:K170),0,IF($B$17="custo",(MAX(H170:K170)-H170)/(MAX(H170:K170)-MIN(H170:K170)),(H170-MIN(H170:K170))/(MAX(H170:K170)-MIN(H170:K170))))</f>
        <v>0.228282433581019</v>
      </c>
      <c r="AC170" s="0" t="n">
        <f aca="false">IF(MAX(H170:K170)=MIN(H170:K170),0,IF($B$17="custo",(MAX(H170:K170)-I170)/(MAX(H170:K170)-MIN(H170:K170)),(I170-MIN(H170:K170))/(MAX(H170:K170)-MIN(H170:K170))))</f>
        <v>0</v>
      </c>
      <c r="AD170" s="0" t="n">
        <f aca="false">IF(MAX(H170:K170)=MIN(H170:K170),0,IF($B$17="custo",(MAX(H170:K170)-J170)/(MAX(H170:K170)-MIN(H170:K170)),(J170-MIN(H170:K170))/(MAX(H170:K170)-MIN(H170:K170))))</f>
        <v>0.803498175579133</v>
      </c>
      <c r="AE170" s="0" t="n">
        <f aca="false">IF(MAX(H170:K170)=MIN(H170:K170),0,IF($B$17="custo",(MAX(H170:K170)-K170)/(MAX(H170:K170)-MIN(H170:K170)),(K170-MIN(H170:K170))/(MAX(H170:K170)-MIN(H170:K170))))</f>
        <v>1</v>
      </c>
      <c r="AF170" s="0" t="n">
        <f aca="false">IF(MAX(L170:O170)=MIN(L170:O170),0,IF($C$17="custo",(MAX(L170:O170)-L170)/(MAX(L170:O170)-MIN(L170:O170)),(L170-MIN(L170:O170))/(MAX(L170:O170)-MIN(L170:O170))))</f>
        <v>1</v>
      </c>
      <c r="AG170" s="0" t="n">
        <f aca="false">IF(MAX(L170:O170)=MIN(L170:O170),0,IF($C$17="custo",(MAX(L170:O170)-M170)/(MAX(L170:O170)-MIN(L170:O170)),(M170-MIN(L170:O170))/(MAX(L170:O170)-MIN(L170:O170))))</f>
        <v>0.896729153217274</v>
      </c>
      <c r="AH170" s="0" t="n">
        <f aca="false">IF(MAX(L170:O170)=MIN(L170:O170),0,IF($C$17="custo",(MAX(L170:O170)-N170)/(MAX(L170:O170)-MIN(L170:O170)),(N170-MIN(L170:O170))/(MAX(L170:O170)-MIN(L170:O170))))</f>
        <v>0.821238917059615</v>
      </c>
      <c r="AI170" s="0" t="n">
        <f aca="false">IF(MAX(L170:O170)=MIN(L170:O170),0,IF($C$17="custo",(MAX(L170:O170)-O170)/(MAX(L170:O170)-MIN(L170:O170)),(O170-MIN(L170:O170))/(MAX(L170:O170)-MIN(L170:O170))))</f>
        <v>0</v>
      </c>
      <c r="AJ170" s="0" t="n">
        <f aca="false">IF(MAX(P170:S170)=MIN(P170:S170),0,IF($D$17="custo",(MAX(P170:S170)-P170)/(MAX(P170:S170)-MIN(P170:S170)),(P170-MIN(P170:S170))/(MAX(P170:S170)-MIN(P170:S170))))</f>
        <v>0.273716315202092</v>
      </c>
      <c r="AK170" s="0" t="n">
        <f aca="false">IF(MAX(P170:S170)=MIN(P170:S170),0,IF($D$17="custo",(MAX(P170:S170)-Q170)/(MAX(P170:S170)-MIN(P170:S170)),(Q170-MIN(P170:S170))/(MAX(P170:S170)-MIN(P170:S170))))</f>
        <v>0</v>
      </c>
      <c r="AL170" s="0" t="n">
        <f aca="false">IF(MAX(P170:S170)=MIN(P170:S170),0,IF($D$17="custo",(MAX(P170:S170)-R170)/(MAX(P170:S170)-MIN(P170:S170)),(R170-MIN(P170:S170))/(MAX(P170:S170)-MIN(P170:S170))))</f>
        <v>0.803095733383522</v>
      </c>
      <c r="AM170" s="0" t="n">
        <f aca="false">IF(MAX(P170:S170)=MIN(P170:S170),0,IF($D$17="custo",(MAX(P170:S170)-S170)/(MAX(P170:S170)-MIN(P170:S170)),(S170-MIN(P170:S170))/(MAX(P170:S170)-MIN(P170:S170))))</f>
        <v>1</v>
      </c>
      <c r="AN170" s="0" t="n">
        <f aca="false">IF(MAX(T170:W170)=MIN(T170:W170),0,IF($E$17="custo",(MAX(T170:W170)-T170)/(MAX(T170:W170)-MIN(T170:W170)),(T170-MIN(T170:W170))/(MAX(T170:W170)-MIN(T170:W170))))</f>
        <v>0</v>
      </c>
      <c r="AO170" s="0" t="n">
        <f aca="false">IF(MAX(T170:W170)=MIN(T170:W170),0,IF($E$17="custo",(MAX(T170:W170)-U170)/(MAX(T170:W170)-MIN(T170:W170)),(U170-MIN(T170:W170))/(MAX(T170:W170)-MIN(T170:W170))))</f>
        <v>0.764705882352941</v>
      </c>
      <c r="AP170" s="0" t="n">
        <f aca="false">IF(MAX(T170:W170)=MIN(T170:W170),0,IF($E$17="custo",(MAX(T170:W170)-V170)/(MAX(T170:W170)-MIN(T170:W170)),(V170-MIN(T170:W170))/(MAX(T170:W170)-MIN(T170:W170))))</f>
        <v>0.764705882352941</v>
      </c>
      <c r="AQ170" s="0" t="n">
        <f aca="false">IF(MAX(T170:W170)=MIN(T170:W170),0,IF($E$17="custo",(MAX(T170:W170)-W170)/(MAX(T170:W170)-MIN(T170:W170)),(W170-MIN(T170:W170))/(MAX(T170:W170)-MIN(T170:W170))))</f>
        <v>1</v>
      </c>
      <c r="AR170" s="0" t="n">
        <f aca="false">IF(MAX(X170:AA170)=MIN(X170:AA170),0,IF($F$17="custo",(MAX(X170:AA170)-X170)/(MAX(X170:AA170)-MIN(X170:AA170)),(X170-MIN(X170:AA170))/(MAX(X170:AA170)-MIN(X170:AA170))))</f>
        <v>0</v>
      </c>
      <c r="AS170" s="0" t="n">
        <f aca="false">IF(MAX(X170:AA170)=MIN(X170:AA170),0,IF($F$17="custo",(MAX(X170:AA170)-Y170)/(MAX(X170:AA170)-MIN(X170:AA170)),(Y170-MIN(X170:AA170))/(MAX(X170:AA170)-MIN(X170:AA170))))</f>
        <v>0.588235294117647</v>
      </c>
      <c r="AT170" s="0" t="n">
        <f aca="false">IF(MAX(X170:AA170)=MIN(X170:AA170),0,IF($F$17="custo",(MAX(X170:AA170)-Z170)/(MAX(X170:AA170)-MIN(X170:AA170)),(Z170-MIN(X170:AA170))/(MAX(X170:AA170)-MIN(X170:AA170))))</f>
        <v>0.352941176470588</v>
      </c>
      <c r="AU170" s="0" t="n">
        <f aca="false">IF(MAX(X170:AA170)=MIN(X170:AA170),0,IF($F$17="custo",(MAX(X170:AA170)-AA170)/(MAX(X170:AA170)-MIN(X170:AA170)),(AA170-MIN(X170:AA170))/(MAX(X170:AA170)-MIN(X170:AA170))))</f>
        <v>1</v>
      </c>
      <c r="AV170" s="0" t="n">
        <f aca="false">STDEVP(AB170:AE170)</f>
        <v>0.407948856077839</v>
      </c>
      <c r="AW170" s="0" t="n">
        <f aca="false">STDEVP(AF170:AI170)</f>
        <v>0.397403738458086</v>
      </c>
      <c r="AX170" s="0" t="n">
        <f aca="false">STDEVP(AJ170:AM170)</f>
        <v>0.400498535234224</v>
      </c>
      <c r="AY170" s="0" t="n">
        <f aca="false">STDEVP(AN170:AQ170)</f>
        <v>0.377514636852748</v>
      </c>
      <c r="AZ170" s="0" t="n">
        <f aca="false">STDEVP(AR170:AU170)</f>
        <v>0.363506091009067</v>
      </c>
      <c r="BA170" s="0" t="n">
        <f aca="false">AV170*((1-IFERROR(CORREL(AB170:AE170,AF170:AI170),0))+(1-IFERROR(CORREL(AB170:AE170,AJ170:AM170),0))+(1-IFERROR(CORREL(AB170:AE170,AN170:AQ170),0))+(1-IFERROR(CORREL(AB170:AE170,AR170:AU170),0)))</f>
        <v>1.11109272229426</v>
      </c>
      <c r="BB170" s="0" t="n">
        <f aca="false">AW170*((1-IFERROR(CORREL(AF170:AI170,AB170:AE170),0))+(1-IFERROR(CORREL(AF170:AI170,AJ170:AM170),0))+(1-IFERROR(CORREL(AF170:AI170,AN170:AQ170),0))+(1-IFERROR(CORREL(AF170:AI170,AR170:AU170),0)))</f>
        <v>2.80293256509535</v>
      </c>
      <c r="BC170" s="0" t="n">
        <f aca="false">AX170*((1-IFERROR(CORREL(AJ170:AM170,AB170:AE170),0))+(1-IFERROR(CORREL(AJ170:AM170,AF170:AI170),0))+(1-IFERROR(CORREL(AJ170:AM170,AN170:AQ170),0))+(1-IFERROR(CORREL(AJ170:AM170,AR170:AU170),0)))</f>
        <v>1.11379791122109</v>
      </c>
      <c r="BD170" s="0" t="n">
        <f aca="false">AY170*((1-IFERROR(CORREL(AN170:AQ170,AB170:AE170),0))+(1-IFERROR(CORREL(AN170:AQ170,AF170:AI170),0))+(1-IFERROR(CORREL(AN170:AQ170,AJ170:AM170),0))+(1-IFERROR(CORREL(AN170:AQ170,AR170:AU170),0)))</f>
        <v>1.03649405477438</v>
      </c>
      <c r="BE170" s="0" t="n">
        <f aca="false">AZ170*((1-IFERROR(CORREL(AR170:AU170,AB170:AE170),0))+(1-IFERROR(CORREL(AR170:AU170,AF170:AI170),0))+(1-IFERROR(CORREL(AR170:AU170,AJ170:AM170),0))+(1-IFERROR(CORREL(AR170:AU170,AN170:AQ170),0)))</f>
        <v>1.08927876034123</v>
      </c>
      <c r="BF170" s="0" t="n">
        <f aca="false">IF(SUM(BA170:BE170)&gt;0,BA170/SUM(BA170:BE170),1/5)</f>
        <v>0.15531946732277</v>
      </c>
      <c r="BG170" s="0" t="n">
        <f aca="false">IF(SUM(BA170:BE170)&gt;0,BB170/SUM(BA170:BE170),1/5)</f>
        <v>0.391821478277091</v>
      </c>
      <c r="BH170" s="0" t="n">
        <f aca="false">IF(SUM(BA170:BE170)&gt;0,BC170/SUM(BA170:BE170),1/5)</f>
        <v>0.155697625234069</v>
      </c>
      <c r="BI170" s="0" t="n">
        <f aca="false">IF(SUM(BA170:BE170)&gt;0,BD170/SUM(BA170:BE170),1/5)</f>
        <v>0.144891331965848</v>
      </c>
      <c r="BJ170" s="0" t="n">
        <f aca="false">IF(SUM(BA170:BE170)&gt;0,BE170/SUM(BA170:BE170),1/5)</f>
        <v>0.152270097200222</v>
      </c>
      <c r="BK170" s="0" t="n">
        <f aca="false">BF170*AB170+BG170*AF170+BH170*AJ170+BI170*AN170+BJ170*AR170</f>
        <v>0.469895164524826</v>
      </c>
      <c r="BL170" s="0" t="n">
        <f aca="false">BF170*AC170+BG170*AG170+BH170*AK170+BI170*AO170+BJ170*AS170</f>
        <v>0.551727641695889</v>
      </c>
      <c r="BM170" s="0" t="n">
        <f aca="false">BF170*AD170+BG170*AH170+BH170*AL170+BI170*AP170+BJ170*AT170</f>
        <v>0.736159694753545</v>
      </c>
      <c r="BN170" s="0" t="n">
        <f aca="false">BF170*AE170+BG170*AI170+BH170*AM170+BI170*AQ170+BJ170*AU170</f>
        <v>0.608178521722909</v>
      </c>
      <c r="BO170" s="0" t="n">
        <f aca="false">RANK(BK170,$BK170:$BN170)</f>
        <v>4</v>
      </c>
      <c r="BP170" s="0" t="n">
        <f aca="false">RANK(BL170,$BK170:$BN170)</f>
        <v>3</v>
      </c>
      <c r="BQ170" s="0" t="n">
        <f aca="false">RANK(BM170,$BK170:$BN170)</f>
        <v>1</v>
      </c>
      <c r="BR170" s="0" t="n">
        <f aca="false">RANK(BN170,$BK170:$BN170)</f>
        <v>2</v>
      </c>
    </row>
    <row r="171" customFormat="false" ht="15" hidden="false" customHeight="false" outlineLevel="0" collapsed="false">
      <c r="A171" s="0" t="n">
        <v>148</v>
      </c>
      <c r="B171" s="0" t="n">
        <f aca="false">RANDBETWEEN(1,$B$5)</f>
        <v>3</v>
      </c>
      <c r="C171" s="0" t="n">
        <f aca="false">RANDBETWEEN(1,$B$5)</f>
        <v>3</v>
      </c>
      <c r="D171" s="0" t="n">
        <f aca="false">RANDBETWEEN(1,$B$5)</f>
        <v>1</v>
      </c>
      <c r="E171" s="0" t="n">
        <f aca="false">RANDBETWEEN(1,$B$5)</f>
        <v>5</v>
      </c>
      <c r="F171" s="0" t="n">
        <f aca="false">RANDBETWEEN(1,$B$5)</f>
        <v>6</v>
      </c>
      <c r="G171" s="0" t="n">
        <f aca="false">RANDBETWEEN(1,$B$5)</f>
        <v>4</v>
      </c>
      <c r="H171" s="0" t="n">
        <f aca="true">NORMINV(RAND(),$B$8,$B$13)</f>
        <v>49.7231375030231</v>
      </c>
      <c r="I171" s="0" t="n">
        <f aca="true">NORMINV(RAND(),$C$8,$C$13)</f>
        <v>69.343352250404</v>
      </c>
      <c r="J171" s="0" t="n">
        <f aca="true">NORMINV(RAND(),$D$8,$D$13)</f>
        <v>13.9013444060796</v>
      </c>
      <c r="K171" s="0" t="n">
        <f aca="true">NORMINV(RAND(),$E$8,$E$13)</f>
        <v>3.14396981079518</v>
      </c>
      <c r="L171" s="0" t="n">
        <f aca="true">NORMINV(RAND(),$B$9,$B$14)</f>
        <v>40.4950463771138</v>
      </c>
      <c r="M171" s="0" t="n">
        <f aca="true">NORMINV(RAND(),$C$9,$C$14)</f>
        <v>54.7542106160461</v>
      </c>
      <c r="N171" s="0" t="n">
        <f aca="true">NORMINV(RAND(),$D$9,$D$14)</f>
        <v>38.8871235746982</v>
      </c>
      <c r="O171" s="0" t="n">
        <f aca="true">NORMINV(RAND(),$E$9,$E$14)</f>
        <v>22.4011958863608</v>
      </c>
      <c r="P171" s="0" t="n">
        <f aca="true">NORMINV(RAND(),$B$10,$B$15)</f>
        <v>24.819471261721</v>
      </c>
      <c r="Q171" s="0" t="n">
        <f aca="true">NORMINV(RAND(),$C$10,$C$15)</f>
        <v>31.2643443482116</v>
      </c>
      <c r="R171" s="0" t="n">
        <f aca="true">NORMINV(RAND(),$D$10,$D$15)</f>
        <v>9.22090771202004</v>
      </c>
      <c r="S171" s="0" t="n">
        <f aca="true">NORMINV(RAND(),$E$10,$E$15)</f>
        <v>4.1847938372123</v>
      </c>
      <c r="T171" s="0" t="n">
        <f aca="false">MEDIAN(INDEX(Avaliadores!$B$17:$B$22,$B171),INDEX(Avaliadores!$B$17:$B$22,$C171),INDEX(Avaliadores!$B$17:$B$22,$D171),INDEX(Avaliadores!$B$17:$B$22,$E171),INDEX(Avaliadores!$B$17:$B$22,$F171),INDEX(Avaliadores!$B$17:$B$22,$G171))</f>
        <v>2.66666666666667</v>
      </c>
      <c r="U171" s="0" t="n">
        <f aca="false">MEDIAN(INDEX(Avaliadores!$C$17:$C$22,$B171),INDEX(Avaliadores!$C$17:$C$22,$C171),INDEX(Avaliadores!$C$17:$C$22,$D171),INDEX(Avaliadores!$C$17:$C$22,$E171),INDEX(Avaliadores!$C$17:$C$22,$F171),INDEX(Avaliadores!$C$17:$C$22,$G171))</f>
        <v>5.16666666666667</v>
      </c>
      <c r="V171" s="0" t="n">
        <f aca="false">MEDIAN(INDEX(Avaliadores!$D$17:$D$22,$B171),INDEX(Avaliadores!$D$17:$D$22,$C171),INDEX(Avaliadores!$D$17:$D$22,$D171),INDEX(Avaliadores!$D$17:$D$22,$E171),INDEX(Avaliadores!$D$17:$D$22,$F171),INDEX(Avaliadores!$D$17:$D$22,$G171))</f>
        <v>5.66666666666667</v>
      </c>
      <c r="W171" s="0" t="n">
        <f aca="false">MEDIAN(INDEX(Avaliadores!$E$17:$E$22,$B171),INDEX(Avaliadores!$E$17:$E$22,$C171),INDEX(Avaliadores!$E$17:$E$22,$D171),INDEX(Avaliadores!$E$17:$E$22,$E171),INDEX(Avaliadores!$E$17:$E$22,$F171),INDEX(Avaliadores!$E$17:$E$22,$G171))</f>
        <v>6.29166666666667</v>
      </c>
      <c r="X171" s="0" t="n">
        <f aca="false">MEDIAN(INDEX(Avaliadores!$F$17:$F$22,$B171),INDEX(Avaliadores!$F$17:$F$22,$C171),INDEX(Avaliadores!$F$17:$F$22,$D171),INDEX(Avaliadores!$F$17:$F$22,$E171),INDEX(Avaliadores!$F$17:$F$22,$F171),INDEX(Avaliadores!$F$17:$F$22,$G171))</f>
        <v>2.79166666666667</v>
      </c>
      <c r="Y171" s="0" t="n">
        <f aca="false">MEDIAN(INDEX(Avaliadores!$G$17:$G$22,$B171),INDEX(Avaliadores!$G$17:$G$22,$C171),INDEX(Avaliadores!$G$17:$G$22,$D171),INDEX(Avaliadores!$G$17:$G$22,$E171),INDEX(Avaliadores!$G$17:$G$22,$F171),INDEX(Avaliadores!$G$17:$G$22,$G171))</f>
        <v>5.04166666666667</v>
      </c>
      <c r="Z171" s="0" t="n">
        <f aca="false">MEDIAN(INDEX(Avaliadores!$H$17:$H$22,$B171),INDEX(Avaliadores!$H$17:$H$22,$C171),INDEX(Avaliadores!$H$17:$H$22,$D171),INDEX(Avaliadores!$H$17:$H$22,$E171),INDEX(Avaliadores!$H$17:$H$22,$F171),INDEX(Avaliadores!$H$17:$H$22,$G171))</f>
        <v>3.79166666666667</v>
      </c>
      <c r="AA171" s="0" t="n">
        <f aca="false">MEDIAN(INDEX(Avaliadores!$I$17:$I$22,$B171),INDEX(Avaliadores!$I$17:$I$22,$C171),INDEX(Avaliadores!$I$17:$I$22,$D171),INDEX(Avaliadores!$I$17:$I$22,$E171),INDEX(Avaliadores!$I$17:$I$22,$F171),INDEX(Avaliadores!$I$17:$I$22,$G171))</f>
        <v>6.79166666666667</v>
      </c>
      <c r="AB171" s="0" t="n">
        <f aca="false">IF(MAX(H171:K171)=MIN(H171:K171),0,IF($B$17="custo",(MAX(H171:K171)-H171)/(MAX(H171:K171)-MIN(H171:K171)),(H171-MIN(H171:K171))/(MAX(H171:K171)-MIN(H171:K171))))</f>
        <v>0.29638063112265</v>
      </c>
      <c r="AC171" s="0" t="n">
        <f aca="false">IF(MAX(H171:K171)=MIN(H171:K171),0,IF($B$17="custo",(MAX(H171:K171)-I171)/(MAX(H171:K171)-MIN(H171:K171)),(I171-MIN(H171:K171))/(MAX(H171:K171)-MIN(H171:K171))))</f>
        <v>0</v>
      </c>
      <c r="AD171" s="0" t="n">
        <f aca="false">IF(MAX(H171:K171)=MIN(H171:K171),0,IF($B$17="custo",(MAX(H171:K171)-J171)/(MAX(H171:K171)-MIN(H171:K171)),(J171-MIN(H171:K171))/(MAX(H171:K171)-MIN(H171:K171))))</f>
        <v>0.837500378419724</v>
      </c>
      <c r="AE171" s="0" t="n">
        <f aca="false">IF(MAX(H171:K171)=MIN(H171:K171),0,IF($B$17="custo",(MAX(H171:K171)-K171)/(MAX(H171:K171)-MIN(H171:K171)),(K171-MIN(H171:K171))/(MAX(H171:K171)-MIN(H171:K171))))</f>
        <v>1</v>
      </c>
      <c r="AF171" s="0" t="n">
        <f aca="false">IF(MAX(L171:O171)=MIN(L171:O171),0,IF($C$17="custo",(MAX(L171:O171)-L171)/(MAX(L171:O171)-MIN(L171:O171)),(L171-MIN(L171:O171))/(MAX(L171:O171)-MIN(L171:O171))))</f>
        <v>0.559263198249994</v>
      </c>
      <c r="AG171" s="0" t="n">
        <f aca="false">IF(MAX(L171:O171)=MIN(L171:O171),0,IF($C$17="custo",(MAX(L171:O171)-M171)/(MAX(L171:O171)-MIN(L171:O171)),(M171-MIN(L171:O171))/(MAX(L171:O171)-MIN(L171:O171))))</f>
        <v>1</v>
      </c>
      <c r="AH171" s="0" t="n">
        <f aca="false">IF(MAX(L171:O171)=MIN(L171:O171),0,IF($C$17="custo",(MAX(L171:O171)-N171)/(MAX(L171:O171)-MIN(L171:O171)),(N171-MIN(L171:O171))/(MAX(L171:O171)-MIN(L171:O171))))</f>
        <v>0.509563879164893</v>
      </c>
      <c r="AI171" s="0" t="n">
        <f aca="false">IF(MAX(L171:O171)=MIN(L171:O171),0,IF($C$17="custo",(MAX(L171:O171)-O171)/(MAX(L171:O171)-MIN(L171:O171)),(O171-MIN(L171:O171))/(MAX(L171:O171)-MIN(L171:O171))))</f>
        <v>0</v>
      </c>
      <c r="AJ171" s="0" t="n">
        <f aca="false">IF(MAX(P171:S171)=MIN(P171:S171),0,IF($D$17="custo",(MAX(P171:S171)-P171)/(MAX(P171:S171)-MIN(P171:S171)),(P171-MIN(P171:S171))/(MAX(P171:S171)-MIN(P171:S171))))</f>
        <v>0.237997786701545</v>
      </c>
      <c r="AK171" s="0" t="n">
        <f aca="false">IF(MAX(P171:S171)=MIN(P171:S171),0,IF($D$17="custo",(MAX(P171:S171)-Q171)/(MAX(P171:S171)-MIN(P171:S171)),(Q171-MIN(P171:S171))/(MAX(P171:S171)-MIN(P171:S171))))</f>
        <v>0</v>
      </c>
      <c r="AL171" s="0" t="n">
        <f aca="false">IF(MAX(P171:S171)=MIN(P171:S171),0,IF($D$17="custo",(MAX(P171:S171)-R171)/(MAX(P171:S171)-MIN(P171:S171)),(R171-MIN(P171:S171))/(MAX(P171:S171)-MIN(P171:S171))))</f>
        <v>0.814025204267621</v>
      </c>
      <c r="AM171" s="0" t="n">
        <f aca="false">IF(MAX(P171:S171)=MIN(P171:S171),0,IF($D$17="custo",(MAX(P171:S171)-S171)/(MAX(P171:S171)-MIN(P171:S171)),(S171-MIN(P171:S171))/(MAX(P171:S171)-MIN(P171:S171))))</f>
        <v>1</v>
      </c>
      <c r="AN171" s="0" t="n">
        <f aca="false">IF(MAX(T171:W171)=MIN(T171:W171),0,IF($E$17="custo",(MAX(T171:W171)-T171)/(MAX(T171:W171)-MIN(T171:W171)),(T171-MIN(T171:W171))/(MAX(T171:W171)-MIN(T171:W171))))</f>
        <v>0</v>
      </c>
      <c r="AO171" s="0" t="n">
        <f aca="false">IF(MAX(T171:W171)=MIN(T171:W171),0,IF($E$17="custo",(MAX(T171:W171)-U171)/(MAX(T171:W171)-MIN(T171:W171)),(U171-MIN(T171:W171))/(MAX(T171:W171)-MIN(T171:W171))))</f>
        <v>0.689655172413793</v>
      </c>
      <c r="AP171" s="0" t="n">
        <f aca="false">IF(MAX(T171:W171)=MIN(T171:W171),0,IF($E$17="custo",(MAX(T171:W171)-V171)/(MAX(T171:W171)-MIN(T171:W171)),(V171-MIN(T171:W171))/(MAX(T171:W171)-MIN(T171:W171))))</f>
        <v>0.827586206896552</v>
      </c>
      <c r="AQ171" s="0" t="n">
        <f aca="false">IF(MAX(T171:W171)=MIN(T171:W171),0,IF($E$17="custo",(MAX(T171:W171)-W171)/(MAX(T171:W171)-MIN(T171:W171)),(W171-MIN(T171:W171))/(MAX(T171:W171)-MIN(T171:W171))))</f>
        <v>1</v>
      </c>
      <c r="AR171" s="0" t="n">
        <f aca="false">IF(MAX(X171:AA171)=MIN(X171:AA171),0,IF($F$17="custo",(MAX(X171:AA171)-X171)/(MAX(X171:AA171)-MIN(X171:AA171)),(X171-MIN(X171:AA171))/(MAX(X171:AA171)-MIN(X171:AA171))))</f>
        <v>0</v>
      </c>
      <c r="AS171" s="0" t="n">
        <f aca="false">IF(MAX(X171:AA171)=MIN(X171:AA171),0,IF($F$17="custo",(MAX(X171:AA171)-Y171)/(MAX(X171:AA171)-MIN(X171:AA171)),(Y171-MIN(X171:AA171))/(MAX(X171:AA171)-MIN(X171:AA171))))</f>
        <v>0.5625</v>
      </c>
      <c r="AT171" s="0" t="n">
        <f aca="false">IF(MAX(X171:AA171)=MIN(X171:AA171),0,IF($F$17="custo",(MAX(X171:AA171)-Z171)/(MAX(X171:AA171)-MIN(X171:AA171)),(Z171-MIN(X171:AA171))/(MAX(X171:AA171)-MIN(X171:AA171))))</f>
        <v>0.25</v>
      </c>
      <c r="AU171" s="0" t="n">
        <f aca="false">IF(MAX(X171:AA171)=MIN(X171:AA171),0,IF($F$17="custo",(MAX(X171:AA171)-AA171)/(MAX(X171:AA171)-MIN(X171:AA171)),(AA171-MIN(X171:AA171))/(MAX(X171:AA171)-MIN(X171:AA171))))</f>
        <v>1</v>
      </c>
      <c r="AV171" s="0" t="n">
        <f aca="false">STDEVP(AB171:AE171)</f>
        <v>0.403387630461212</v>
      </c>
      <c r="AW171" s="0" t="n">
        <f aca="false">STDEVP(AF171:AI171)</f>
        <v>0.354407711119951</v>
      </c>
      <c r="AX171" s="0" t="n">
        <f aca="false">STDEVP(AJ171:AM171)</f>
        <v>0.408221873125163</v>
      </c>
      <c r="AY171" s="0" t="n">
        <f aca="false">STDEVP(AN171:AQ171)</f>
        <v>0.379604118212138</v>
      </c>
      <c r="AZ171" s="0" t="n">
        <f aca="false">STDEVP(AR171:AU171)</f>
        <v>0.373368848292141</v>
      </c>
      <c r="BA171" s="0" t="n">
        <f aca="false">AV171*((1-IFERROR(CORREL(AB171:AE171,AF171:AI171),0))+(1-IFERROR(CORREL(AB171:AE171,AJ171:AM171),0))+(1-IFERROR(CORREL(AB171:AE171,AN171:AQ171),0))+(1-IFERROR(CORREL(AB171:AE171,AR171:AU171),0)))</f>
        <v>1.17839384643947</v>
      </c>
      <c r="BB171" s="0" t="n">
        <f aca="false">AW171*((1-IFERROR(CORREL(AF171:AI171,AB171:AE171),0))+(1-IFERROR(CORREL(AF171:AI171,AJ171:AM171),0))+(1-IFERROR(CORREL(AF171:AI171,AN171:AQ171),0))+(1-IFERROR(CORREL(AF171:AI171,AR171:AU171),0)))</f>
        <v>2.340094612858</v>
      </c>
      <c r="BC171" s="0" t="n">
        <f aca="false">AX171*((1-IFERROR(CORREL(AJ171:AM171,AB171:AE171),0))+(1-IFERROR(CORREL(AJ171:AM171,AF171:AI171),0))+(1-IFERROR(CORREL(AJ171:AM171,AN171:AQ171),0))+(1-IFERROR(CORREL(AJ171:AM171,AR171:AU171),0)))</f>
        <v>1.15247226057943</v>
      </c>
      <c r="BD171" s="0" t="n">
        <f aca="false">AY171*((1-IFERROR(CORREL(AN171:AQ171,AB171:AE171),0))+(1-IFERROR(CORREL(AN171:AQ171,AF171:AI171),0))+(1-IFERROR(CORREL(AN171:AQ171,AJ171:AM171),0))+(1-IFERROR(CORREL(AN171:AQ171,AR171:AU171),0)))</f>
        <v>0.897530051313622</v>
      </c>
      <c r="BE171" s="0" t="n">
        <f aca="false">AZ171*((1-IFERROR(CORREL(AR171:AU171,AB171:AE171),0))+(1-IFERROR(CORREL(AR171:AU171,AF171:AI171),0))+(1-IFERROR(CORREL(AR171:AU171,AJ171:AM171),0))+(1-IFERROR(CORREL(AR171:AU171,AN171:AQ171),0)))</f>
        <v>1.05109392688824</v>
      </c>
      <c r="BF171" s="0" t="n">
        <f aca="false">IF(SUM(BA171:BE171)&gt;0,BA171/SUM(BA171:BE171),1/5)</f>
        <v>0.178016280504951</v>
      </c>
      <c r="BG171" s="0" t="n">
        <f aca="false">IF(SUM(BA171:BE171)&gt;0,BB171/SUM(BA171:BE171),1/5)</f>
        <v>0.353510789511792</v>
      </c>
      <c r="BH171" s="0" t="n">
        <f aca="false">IF(SUM(BA171:BE171)&gt;0,BC171/SUM(BA171:BE171),1/5)</f>
        <v>0.174100387432752</v>
      </c>
      <c r="BI171" s="0" t="n">
        <f aca="false">IF(SUM(BA171:BE171)&gt;0,BD171/SUM(BA171:BE171),1/5)</f>
        <v>0.135587063577284</v>
      </c>
      <c r="BJ171" s="0" t="n">
        <f aca="false">IF(SUM(BA171:BE171)&gt;0,BE171/SUM(BA171:BE171),1/5)</f>
        <v>0.158785478973221</v>
      </c>
      <c r="BK171" s="0" t="n">
        <f aca="false">BF171*AB171+BG171*AF171+BH171*AJ171+BI171*AN171+BJ171*AR171</f>
        <v>0.291901659197286</v>
      </c>
      <c r="BL171" s="0" t="n">
        <f aca="false">BF171*AC171+BG171*AG171+BH171*AK171+BI171*AO171+BJ171*AS171</f>
        <v>0.5363359411427</v>
      </c>
      <c r="BM171" s="0" t="n">
        <f aca="false">BF171*AD171+BG171*AH171+BH171*AL171+BI171*AP171+BJ171*AT171</f>
        <v>0.62285348835453</v>
      </c>
      <c r="BN171" s="0" t="n">
        <f aca="false">BF171*AE171+BG171*AI171+BH171*AM171+BI171*AQ171+BJ171*AU171</f>
        <v>0.646489210488208</v>
      </c>
      <c r="BO171" s="0" t="n">
        <f aca="false">RANK(BK171,$BK171:$BN171)</f>
        <v>4</v>
      </c>
      <c r="BP171" s="0" t="n">
        <f aca="false">RANK(BL171,$BK171:$BN171)</f>
        <v>3</v>
      </c>
      <c r="BQ171" s="0" t="n">
        <f aca="false">RANK(BM171,$BK171:$BN171)</f>
        <v>2</v>
      </c>
      <c r="BR171" s="0" t="n">
        <f aca="false">RANK(BN171,$BK171:$BN171)</f>
        <v>1</v>
      </c>
    </row>
    <row r="172" customFormat="false" ht="15" hidden="false" customHeight="false" outlineLevel="0" collapsed="false">
      <c r="A172" s="0" t="n">
        <v>149</v>
      </c>
      <c r="B172" s="0" t="n">
        <f aca="false">RANDBETWEEN(1,$B$5)</f>
        <v>5</v>
      </c>
      <c r="C172" s="0" t="n">
        <f aca="false">RANDBETWEEN(1,$B$5)</f>
        <v>4</v>
      </c>
      <c r="D172" s="0" t="n">
        <f aca="false">RANDBETWEEN(1,$B$5)</f>
        <v>4</v>
      </c>
      <c r="E172" s="0" t="n">
        <f aca="false">RANDBETWEEN(1,$B$5)</f>
        <v>2</v>
      </c>
      <c r="F172" s="0" t="n">
        <f aca="false">RANDBETWEEN(1,$B$5)</f>
        <v>6</v>
      </c>
      <c r="G172" s="0" t="n">
        <f aca="false">RANDBETWEEN(1,$B$5)</f>
        <v>1</v>
      </c>
      <c r="H172" s="0" t="n">
        <f aca="true">NORMINV(RAND(),$B$8,$B$13)</f>
        <v>53.7771651284227</v>
      </c>
      <c r="I172" s="0" t="n">
        <f aca="true">NORMINV(RAND(),$C$8,$C$13)</f>
        <v>63.392177015892</v>
      </c>
      <c r="J172" s="0" t="n">
        <f aca="true">NORMINV(RAND(),$D$8,$D$13)</f>
        <v>13.7897661949847</v>
      </c>
      <c r="K172" s="0" t="n">
        <f aca="true">NORMINV(RAND(),$E$8,$E$13)</f>
        <v>3.14920325577505</v>
      </c>
      <c r="L172" s="0" t="n">
        <f aca="true">NORMINV(RAND(),$B$9,$B$14)</f>
        <v>49.9024730571692</v>
      </c>
      <c r="M172" s="0" t="n">
        <f aca="true">NORMINV(RAND(),$C$9,$C$14)</f>
        <v>48.8088028820554</v>
      </c>
      <c r="N172" s="0" t="n">
        <f aca="true">NORMINV(RAND(),$D$9,$D$14)</f>
        <v>44.9495138958827</v>
      </c>
      <c r="O172" s="0" t="n">
        <f aca="true">NORMINV(RAND(),$E$9,$E$14)</f>
        <v>26.3395074869624</v>
      </c>
      <c r="P172" s="0" t="n">
        <f aca="true">NORMINV(RAND(),$B$10,$B$15)</f>
        <v>24.0779858277967</v>
      </c>
      <c r="Q172" s="0" t="n">
        <f aca="true">NORMINV(RAND(),$C$10,$C$15)</f>
        <v>27.4742273694345</v>
      </c>
      <c r="R172" s="0" t="n">
        <f aca="true">NORMINV(RAND(),$D$10,$D$15)</f>
        <v>9.97711331802348</v>
      </c>
      <c r="S172" s="0" t="n">
        <f aca="true">NORMINV(RAND(),$E$10,$E$15)</f>
        <v>3.67530198231302</v>
      </c>
      <c r="T172" s="0" t="n">
        <f aca="false">MEDIAN(INDEX(Avaliadores!$B$17:$B$22,$B172),INDEX(Avaliadores!$B$17:$B$22,$C172),INDEX(Avaliadores!$B$17:$B$22,$D172),INDEX(Avaliadores!$B$17:$B$22,$E172),INDEX(Avaliadores!$B$17:$B$22,$F172),INDEX(Avaliadores!$B$17:$B$22,$G172))</f>
        <v>2.79166666666667</v>
      </c>
      <c r="U172" s="0" t="n">
        <f aca="false">MEDIAN(INDEX(Avaliadores!$C$17:$C$22,$B172),INDEX(Avaliadores!$C$17:$C$22,$C172),INDEX(Avaliadores!$C$17:$C$22,$D172),INDEX(Avaliadores!$C$17:$C$22,$E172),INDEX(Avaliadores!$C$17:$C$22,$F172),INDEX(Avaliadores!$C$17:$C$22,$G172))</f>
        <v>5.54166666666667</v>
      </c>
      <c r="V172" s="0" t="n">
        <f aca="false">MEDIAN(INDEX(Avaliadores!$D$17:$D$22,$B172),INDEX(Avaliadores!$D$17:$D$22,$C172),INDEX(Avaliadores!$D$17:$D$22,$D172),INDEX(Avaliadores!$D$17:$D$22,$E172),INDEX(Avaliadores!$D$17:$D$22,$F172),INDEX(Avaliadores!$D$17:$D$22,$G172))</f>
        <v>5.54166666666667</v>
      </c>
      <c r="W172" s="0" t="n">
        <f aca="false">MEDIAN(INDEX(Avaliadores!$E$17:$E$22,$B172),INDEX(Avaliadores!$E$17:$E$22,$C172),INDEX(Avaliadores!$E$17:$E$22,$D172),INDEX(Avaliadores!$E$17:$E$22,$E172),INDEX(Avaliadores!$E$17:$E$22,$F172),INDEX(Avaliadores!$E$17:$E$22,$G172))</f>
        <v>6.54166666666667</v>
      </c>
      <c r="X172" s="0" t="n">
        <f aca="false">MEDIAN(INDEX(Avaliadores!$F$17:$F$22,$B172),INDEX(Avaliadores!$F$17:$F$22,$C172),INDEX(Avaliadores!$F$17:$F$22,$D172),INDEX(Avaliadores!$F$17:$F$22,$E172),INDEX(Avaliadores!$F$17:$F$22,$F172),INDEX(Avaliadores!$F$17:$F$22,$G172))</f>
        <v>2.79166666666667</v>
      </c>
      <c r="Y172" s="0" t="n">
        <f aca="false">MEDIAN(INDEX(Avaliadores!$G$17:$G$22,$B172),INDEX(Avaliadores!$G$17:$G$22,$C172),INDEX(Avaliadores!$G$17:$G$22,$D172),INDEX(Avaliadores!$G$17:$G$22,$E172),INDEX(Avaliadores!$G$17:$G$22,$F172),INDEX(Avaliadores!$G$17:$G$22,$G172))</f>
        <v>4.79166666666667</v>
      </c>
      <c r="Z172" s="0" t="n">
        <f aca="false">MEDIAN(INDEX(Avaliadores!$H$17:$H$22,$B172),INDEX(Avaliadores!$H$17:$H$22,$C172),INDEX(Avaliadores!$H$17:$H$22,$D172),INDEX(Avaliadores!$H$17:$H$22,$E172),INDEX(Avaliadores!$H$17:$H$22,$F172),INDEX(Avaliadores!$H$17:$H$22,$G172))</f>
        <v>3.79166666666667</v>
      </c>
      <c r="AA172" s="0" t="n">
        <f aca="false">MEDIAN(INDEX(Avaliadores!$I$17:$I$22,$B172),INDEX(Avaliadores!$I$17:$I$22,$C172),INDEX(Avaliadores!$I$17:$I$22,$D172),INDEX(Avaliadores!$I$17:$I$22,$E172),INDEX(Avaliadores!$I$17:$I$22,$F172),INDEX(Avaliadores!$I$17:$I$22,$G172))</f>
        <v>6.29166666666667</v>
      </c>
      <c r="AB172" s="0" t="n">
        <f aca="false">IF(MAX(H172:K172)=MIN(H172:K172),0,IF($B$17="custo",(MAX(H172:K172)-H172)/(MAX(H172:K172)-MIN(H172:K172)),(H172-MIN(H172:K172))/(MAX(H172:K172)-MIN(H172:K172))))</f>
        <v>0.159603872241692</v>
      </c>
      <c r="AC172" s="0" t="n">
        <f aca="false">IF(MAX(H172:K172)=MIN(H172:K172),0,IF($B$17="custo",(MAX(H172:K172)-I172)/(MAX(H172:K172)-MIN(H172:K172)),(I172-MIN(H172:K172))/(MAX(H172:K172)-MIN(H172:K172))))</f>
        <v>0</v>
      </c>
      <c r="AD172" s="0" t="n">
        <f aca="false">IF(MAX(H172:K172)=MIN(H172:K172),0,IF($B$17="custo",(MAX(H172:K172)-J172)/(MAX(H172:K172)-MIN(H172:K172)),(J172-MIN(H172:K172))/(MAX(H172:K172)-MIN(H172:K172))))</f>
        <v>0.823372548281238</v>
      </c>
      <c r="AE172" s="0" t="n">
        <f aca="false">IF(MAX(H172:K172)=MIN(H172:K172),0,IF($B$17="custo",(MAX(H172:K172)-K172)/(MAX(H172:K172)-MIN(H172:K172)),(K172-MIN(H172:K172))/(MAX(H172:K172)-MIN(H172:K172))))</f>
        <v>1</v>
      </c>
      <c r="AF172" s="0" t="n">
        <f aca="false">IF(MAX(L172:O172)=MIN(L172:O172),0,IF($C$17="custo",(MAX(L172:O172)-L172)/(MAX(L172:O172)-MIN(L172:O172)),(L172-MIN(L172:O172))/(MAX(L172:O172)-MIN(L172:O172))))</f>
        <v>1</v>
      </c>
      <c r="AG172" s="0" t="n">
        <f aca="false">IF(MAX(L172:O172)=MIN(L172:O172),0,IF($C$17="custo",(MAX(L172:O172)-M172)/(MAX(L172:O172)-MIN(L172:O172)),(M172-MIN(L172:O172))/(MAX(L172:O172)-MIN(L172:O172))))</f>
        <v>0.953585206757816</v>
      </c>
      <c r="AH172" s="0" t="n">
        <f aca="false">IF(MAX(L172:O172)=MIN(L172:O172),0,IF($C$17="custo",(MAX(L172:O172)-N172)/(MAX(L172:O172)-MIN(L172:O172)),(N172-MIN(L172:O172))/(MAX(L172:O172)-MIN(L172:O172))))</f>
        <v>0.789798990007052</v>
      </c>
      <c r="AI172" s="0" t="n">
        <f aca="false">IF(MAX(L172:O172)=MIN(L172:O172),0,IF($C$17="custo",(MAX(L172:O172)-O172)/(MAX(L172:O172)-MIN(L172:O172)),(O172-MIN(L172:O172))/(MAX(L172:O172)-MIN(L172:O172))))</f>
        <v>0</v>
      </c>
      <c r="AJ172" s="0" t="n">
        <f aca="false">IF(MAX(P172:S172)=MIN(P172:S172),0,IF($D$17="custo",(MAX(P172:S172)-P172)/(MAX(P172:S172)-MIN(P172:S172)),(P172-MIN(P172:S172))/(MAX(P172:S172)-MIN(P172:S172))))</f>
        <v>0.142705667856567</v>
      </c>
      <c r="AK172" s="0" t="n">
        <f aca="false">IF(MAX(P172:S172)=MIN(P172:S172),0,IF($D$17="custo",(MAX(P172:S172)-Q172)/(MAX(P172:S172)-MIN(P172:S172)),(Q172-MIN(P172:S172))/(MAX(P172:S172)-MIN(P172:S172))))</f>
        <v>0</v>
      </c>
      <c r="AL172" s="0" t="n">
        <f aca="false">IF(MAX(P172:S172)=MIN(P172:S172),0,IF($D$17="custo",(MAX(P172:S172)-R172)/(MAX(P172:S172)-MIN(P172:S172)),(R172-MIN(P172:S172))/(MAX(P172:S172)-MIN(P172:S172))))</f>
        <v>0.735206055180936</v>
      </c>
      <c r="AM172" s="0" t="n">
        <f aca="false">IF(MAX(P172:S172)=MIN(P172:S172),0,IF($D$17="custo",(MAX(P172:S172)-S172)/(MAX(P172:S172)-MIN(P172:S172)),(S172-MIN(P172:S172))/(MAX(P172:S172)-MIN(P172:S172))))</f>
        <v>1</v>
      </c>
      <c r="AN172" s="0" t="n">
        <f aca="false">IF(MAX(T172:W172)=MIN(T172:W172),0,IF($E$17="custo",(MAX(T172:W172)-T172)/(MAX(T172:W172)-MIN(T172:W172)),(T172-MIN(T172:W172))/(MAX(T172:W172)-MIN(T172:W172))))</f>
        <v>0</v>
      </c>
      <c r="AO172" s="0" t="n">
        <f aca="false">IF(MAX(T172:W172)=MIN(T172:W172),0,IF($E$17="custo",(MAX(T172:W172)-U172)/(MAX(T172:W172)-MIN(T172:W172)),(U172-MIN(T172:W172))/(MAX(T172:W172)-MIN(T172:W172))))</f>
        <v>0.733333333333333</v>
      </c>
      <c r="AP172" s="0" t="n">
        <f aca="false">IF(MAX(T172:W172)=MIN(T172:W172),0,IF($E$17="custo",(MAX(T172:W172)-V172)/(MAX(T172:W172)-MIN(T172:W172)),(V172-MIN(T172:W172))/(MAX(T172:W172)-MIN(T172:W172))))</f>
        <v>0.733333333333333</v>
      </c>
      <c r="AQ172" s="0" t="n">
        <f aca="false">IF(MAX(T172:W172)=MIN(T172:W172),0,IF($E$17="custo",(MAX(T172:W172)-W172)/(MAX(T172:W172)-MIN(T172:W172)),(W172-MIN(T172:W172))/(MAX(T172:W172)-MIN(T172:W172))))</f>
        <v>1</v>
      </c>
      <c r="AR172" s="0" t="n">
        <f aca="false">IF(MAX(X172:AA172)=MIN(X172:AA172),0,IF($F$17="custo",(MAX(X172:AA172)-X172)/(MAX(X172:AA172)-MIN(X172:AA172)),(X172-MIN(X172:AA172))/(MAX(X172:AA172)-MIN(X172:AA172))))</f>
        <v>0</v>
      </c>
      <c r="AS172" s="0" t="n">
        <f aca="false">IF(MAX(X172:AA172)=MIN(X172:AA172),0,IF($F$17="custo",(MAX(X172:AA172)-Y172)/(MAX(X172:AA172)-MIN(X172:AA172)),(Y172-MIN(X172:AA172))/(MAX(X172:AA172)-MIN(X172:AA172))))</f>
        <v>0.571428571428571</v>
      </c>
      <c r="AT172" s="0" t="n">
        <f aca="false">IF(MAX(X172:AA172)=MIN(X172:AA172),0,IF($F$17="custo",(MAX(X172:AA172)-Z172)/(MAX(X172:AA172)-MIN(X172:AA172)),(Z172-MIN(X172:AA172))/(MAX(X172:AA172)-MIN(X172:AA172))))</f>
        <v>0.285714285714286</v>
      </c>
      <c r="AU172" s="0" t="n">
        <f aca="false">IF(MAX(X172:AA172)=MIN(X172:AA172),0,IF($F$17="custo",(MAX(X172:AA172)-AA172)/(MAX(X172:AA172)-MIN(X172:AA172)),(AA172-MIN(X172:AA172))/(MAX(X172:AA172)-MIN(X172:AA172))))</f>
        <v>1</v>
      </c>
      <c r="AV172" s="0" t="n">
        <f aca="false">STDEVP(AB172:AE172)</f>
        <v>0.424372147475008</v>
      </c>
      <c r="AW172" s="0" t="n">
        <f aca="false">STDEVP(AF172:AI172)</f>
        <v>0.403598804011701</v>
      </c>
      <c r="AX172" s="0" t="n">
        <f aca="false">STDEVP(AJ172:AM172)</f>
        <v>0.412084560901243</v>
      </c>
      <c r="AY172" s="0" t="n">
        <f aca="false">STDEVP(AN172:AQ172)</f>
        <v>0.372305131728145</v>
      </c>
      <c r="AZ172" s="0" t="n">
        <f aca="false">STDEVP(AR172:AU172)</f>
        <v>0.369431444028164</v>
      </c>
      <c r="BA172" s="0" t="n">
        <f aca="false">AV172*((1-IFERROR(CORREL(AB172:AE172,AF172:AI172),0))+(1-IFERROR(CORREL(AB172:AE172,AJ172:AM172),0))+(1-IFERROR(CORREL(AB172:AE172,AN172:AQ172),0))+(1-IFERROR(CORREL(AB172:AE172,AR172:AU172),0)))</f>
        <v>1.14659465500298</v>
      </c>
      <c r="BB172" s="0" t="n">
        <f aca="false">AW172*((1-IFERROR(CORREL(AF172:AI172,AB172:AE172),0))+(1-IFERROR(CORREL(AF172:AI172,AJ172:AM172),0))+(1-IFERROR(CORREL(AF172:AI172,AN172:AQ172),0))+(1-IFERROR(CORREL(AF172:AI172,AR172:AU172),0)))</f>
        <v>2.89898887139657</v>
      </c>
      <c r="BC172" s="0" t="n">
        <f aca="false">AX172*((1-IFERROR(CORREL(AJ172:AM172,AB172:AE172),0))+(1-IFERROR(CORREL(AJ172:AM172,AF172:AI172),0))+(1-IFERROR(CORREL(AJ172:AM172,AN172:AQ172),0))+(1-IFERROR(CORREL(AJ172:AM172,AR172:AU172),0)))</f>
        <v>1.10260237022897</v>
      </c>
      <c r="BD172" s="0" t="n">
        <f aca="false">AY172*((1-IFERROR(CORREL(AN172:AQ172,AB172:AE172),0))+(1-IFERROR(CORREL(AN172:AQ172,AF172:AI172),0))+(1-IFERROR(CORREL(AN172:AQ172,AJ172:AM172),0))+(1-IFERROR(CORREL(AN172:AQ172,AR172:AU172),0)))</f>
        <v>0.962494992892323</v>
      </c>
      <c r="BE172" s="0" t="n">
        <f aca="false">AZ172*((1-IFERROR(CORREL(AR172:AU172,AB172:AE172),0))+(1-IFERROR(CORREL(AR172:AU172,AF172:AI172),0))+(1-IFERROR(CORREL(AR172:AU172,AJ172:AM172),0))+(1-IFERROR(CORREL(AR172:AU172,AN172:AQ172),0)))</f>
        <v>1.07435603556794</v>
      </c>
      <c r="BF172" s="0" t="n">
        <f aca="false">IF(SUM(BA172:BE172)&gt;0,BA172/SUM(BA172:BE172),1/5)</f>
        <v>0.159580899438288</v>
      </c>
      <c r="BG172" s="0" t="n">
        <f aca="false">IF(SUM(BA172:BE172)&gt;0,BB172/SUM(BA172:BE172),1/5)</f>
        <v>0.403475848714688</v>
      </c>
      <c r="BH172" s="0" t="n">
        <f aca="false">IF(SUM(BA172:BE172)&gt;0,BC172/SUM(BA172:BE172),1/5)</f>
        <v>0.153458135528697</v>
      </c>
      <c r="BI172" s="0" t="n">
        <f aca="false">IF(SUM(BA172:BE172)&gt;0,BD172/SUM(BA172:BE172),1/5)</f>
        <v>0.133958252814467</v>
      </c>
      <c r="BJ172" s="0" t="n">
        <f aca="false">IF(SUM(BA172:BE172)&gt;0,BE172/SUM(BA172:BE172),1/5)</f>
        <v>0.14952686350386</v>
      </c>
      <c r="BK172" s="0" t="n">
        <f aca="false">BF172*AB172+BG172*AF172+BH172*AJ172+BI172*AN172+BJ172*AR172</f>
        <v>0.450844923919497</v>
      </c>
      <c r="BL172" s="0" t="n">
        <f aca="false">BF172*AC172+BG172*AG172+BH172*AK172+BI172*AO172+BJ172*AS172</f>
        <v>0.568428574684529</v>
      </c>
      <c r="BM172" s="0" t="n">
        <f aca="false">BF172*AD172+BG172*AH172+BH172*AL172+BI172*AP172+BJ172*AT172</f>
        <v>0.703840713157134</v>
      </c>
      <c r="BN172" s="0" t="n">
        <f aca="false">BF172*AE172+BG172*AI172+BH172*AM172+BI172*AQ172+BJ172*AU172</f>
        <v>0.596524151285312</v>
      </c>
      <c r="BO172" s="0" t="n">
        <f aca="false">RANK(BK172,$BK172:$BN172)</f>
        <v>4</v>
      </c>
      <c r="BP172" s="0" t="n">
        <f aca="false">RANK(BL172,$BK172:$BN172)</f>
        <v>3</v>
      </c>
      <c r="BQ172" s="0" t="n">
        <f aca="false">RANK(BM172,$BK172:$BN172)</f>
        <v>1</v>
      </c>
      <c r="BR172" s="0" t="n">
        <f aca="false">RANK(BN172,$BK172:$BN172)</f>
        <v>2</v>
      </c>
    </row>
    <row r="173" customFormat="false" ht="15" hidden="false" customHeight="false" outlineLevel="0" collapsed="false">
      <c r="A173" s="0" t="n">
        <v>150</v>
      </c>
      <c r="B173" s="0" t="n">
        <f aca="false">RANDBETWEEN(1,$B$5)</f>
        <v>2</v>
      </c>
      <c r="C173" s="0" t="n">
        <f aca="false">RANDBETWEEN(1,$B$5)</f>
        <v>6</v>
      </c>
      <c r="D173" s="0" t="n">
        <f aca="false">RANDBETWEEN(1,$B$5)</f>
        <v>6</v>
      </c>
      <c r="E173" s="0" t="n">
        <f aca="false">RANDBETWEEN(1,$B$5)</f>
        <v>4</v>
      </c>
      <c r="F173" s="0" t="n">
        <f aca="false">RANDBETWEEN(1,$B$5)</f>
        <v>4</v>
      </c>
      <c r="G173" s="0" t="n">
        <f aca="false">RANDBETWEEN(1,$B$5)</f>
        <v>3</v>
      </c>
      <c r="H173" s="0" t="n">
        <f aca="true">NORMINV(RAND(),$B$8,$B$13)</f>
        <v>46.1481531207192</v>
      </c>
      <c r="I173" s="0" t="n">
        <f aca="true">NORMINV(RAND(),$C$8,$C$13)</f>
        <v>70.9362890439363</v>
      </c>
      <c r="J173" s="0" t="n">
        <f aca="true">NORMINV(RAND(),$D$8,$D$13)</f>
        <v>15.4475111301211</v>
      </c>
      <c r="K173" s="0" t="n">
        <f aca="true">NORMINV(RAND(),$E$8,$E$13)</f>
        <v>3.28723111154667</v>
      </c>
      <c r="L173" s="0" t="n">
        <f aca="true">NORMINV(RAND(),$B$9,$B$14)</f>
        <v>46.3164692081143</v>
      </c>
      <c r="M173" s="0" t="n">
        <f aca="true">NORMINV(RAND(),$C$9,$C$14)</f>
        <v>61.2698347724938</v>
      </c>
      <c r="N173" s="0" t="n">
        <f aca="true">NORMINV(RAND(),$D$9,$D$14)</f>
        <v>56.0913156330132</v>
      </c>
      <c r="O173" s="0" t="n">
        <f aca="true">NORMINV(RAND(),$E$9,$E$14)</f>
        <v>26.7428513410663</v>
      </c>
      <c r="P173" s="0" t="n">
        <f aca="true">NORMINV(RAND(),$B$10,$B$15)</f>
        <v>23.3294624882892</v>
      </c>
      <c r="Q173" s="0" t="n">
        <f aca="true">NORMINV(RAND(),$C$10,$C$15)</f>
        <v>31.0910448676968</v>
      </c>
      <c r="R173" s="0" t="n">
        <f aca="true">NORMINV(RAND(),$D$10,$D$15)</f>
        <v>9.93507308048103</v>
      </c>
      <c r="S173" s="0" t="n">
        <f aca="true">NORMINV(RAND(),$E$10,$E$15)</f>
        <v>3.93764117998689</v>
      </c>
      <c r="T173" s="0" t="n">
        <f aca="false">MEDIAN(INDEX(Avaliadores!$B$17:$B$22,$B173),INDEX(Avaliadores!$B$17:$B$22,$C173),INDEX(Avaliadores!$B$17:$B$22,$D173),INDEX(Avaliadores!$B$17:$B$22,$E173),INDEX(Avaliadores!$B$17:$B$22,$F173),INDEX(Avaliadores!$B$17:$B$22,$G173))</f>
        <v>2.91666666666667</v>
      </c>
      <c r="U173" s="0" t="n">
        <f aca="false">MEDIAN(INDEX(Avaliadores!$C$17:$C$22,$B173),INDEX(Avaliadores!$C$17:$C$22,$C173),INDEX(Avaliadores!$C$17:$C$22,$D173),INDEX(Avaliadores!$C$17:$C$22,$E173),INDEX(Avaliadores!$C$17:$C$22,$F173),INDEX(Avaliadores!$C$17:$C$22,$G173))</f>
        <v>5.54166666666667</v>
      </c>
      <c r="V173" s="0" t="n">
        <f aca="false">MEDIAN(INDEX(Avaliadores!$D$17:$D$22,$B173),INDEX(Avaliadores!$D$17:$D$22,$C173),INDEX(Avaliadores!$D$17:$D$22,$D173),INDEX(Avaliadores!$D$17:$D$22,$E173),INDEX(Avaliadores!$D$17:$D$22,$F173),INDEX(Avaliadores!$D$17:$D$22,$G173))</f>
        <v>5.54166666666667</v>
      </c>
      <c r="W173" s="0" t="n">
        <f aca="false">MEDIAN(INDEX(Avaliadores!$E$17:$E$22,$B173),INDEX(Avaliadores!$E$17:$E$22,$C173),INDEX(Avaliadores!$E$17:$E$22,$D173),INDEX(Avaliadores!$E$17:$E$22,$E173),INDEX(Avaliadores!$E$17:$E$22,$F173),INDEX(Avaliadores!$E$17:$E$22,$G173))</f>
        <v>6.04166666666667</v>
      </c>
      <c r="X173" s="0" t="n">
        <f aca="false">MEDIAN(INDEX(Avaliadores!$F$17:$F$22,$B173),INDEX(Avaliadores!$F$17:$F$22,$C173),INDEX(Avaliadores!$F$17:$F$22,$D173),INDEX(Avaliadores!$F$17:$F$22,$E173),INDEX(Avaliadores!$F$17:$F$22,$F173),INDEX(Avaliadores!$F$17:$F$22,$G173))</f>
        <v>3.04166666666667</v>
      </c>
      <c r="Y173" s="0" t="n">
        <f aca="false">MEDIAN(INDEX(Avaliadores!$G$17:$G$22,$B173),INDEX(Avaliadores!$G$17:$G$22,$C173),INDEX(Avaliadores!$G$17:$G$22,$D173),INDEX(Avaliadores!$G$17:$G$22,$E173),INDEX(Avaliadores!$G$17:$G$22,$F173),INDEX(Avaliadores!$G$17:$G$22,$G173))</f>
        <v>5.04166666666667</v>
      </c>
      <c r="Z173" s="0" t="n">
        <f aca="false">MEDIAN(INDEX(Avaliadores!$H$17:$H$22,$B173),INDEX(Avaliadores!$H$17:$H$22,$C173),INDEX(Avaliadores!$H$17:$H$22,$D173),INDEX(Avaliadores!$H$17:$H$22,$E173),INDEX(Avaliadores!$H$17:$H$22,$F173),INDEX(Avaliadores!$H$17:$H$22,$G173))</f>
        <v>3.91666666666667</v>
      </c>
      <c r="AA173" s="0" t="n">
        <f aca="false">MEDIAN(INDEX(Avaliadores!$I$17:$I$22,$B173),INDEX(Avaliadores!$I$17:$I$22,$C173),INDEX(Avaliadores!$I$17:$I$22,$D173),INDEX(Avaliadores!$I$17:$I$22,$E173),INDEX(Avaliadores!$I$17:$I$22,$F173),INDEX(Avaliadores!$I$17:$I$22,$G173))</f>
        <v>6.41666666666667</v>
      </c>
      <c r="AB173" s="0" t="n">
        <f aca="false">IF(MAX(H173:K173)=MIN(H173:K173),0,IF($B$17="custo",(MAX(H173:K173)-H173)/(MAX(H173:K173)-MIN(H173:K173)),(H173-MIN(H173:K173))/(MAX(H173:K173)-MIN(H173:K173))))</f>
        <v>0.366422485114146</v>
      </c>
      <c r="AC173" s="0" t="n">
        <f aca="false">IF(MAX(H173:K173)=MIN(H173:K173),0,IF($B$17="custo",(MAX(H173:K173)-I173)/(MAX(H173:K173)-MIN(H173:K173)),(I173-MIN(H173:K173))/(MAX(H173:K173)-MIN(H173:K173))))</f>
        <v>0</v>
      </c>
      <c r="AD173" s="0" t="n">
        <f aca="false">IF(MAX(H173:K173)=MIN(H173:K173),0,IF($B$17="custo",(MAX(H173:K173)-J173)/(MAX(H173:K173)-MIN(H173:K173)),(J173-MIN(H173:K173))/(MAX(H173:K173)-MIN(H173:K173))))</f>
        <v>0.820244650993844</v>
      </c>
      <c r="AE173" s="0" t="n">
        <f aca="false">IF(MAX(H173:K173)=MIN(H173:K173),0,IF($B$17="custo",(MAX(H173:K173)-K173)/(MAX(H173:K173)-MIN(H173:K173)),(K173-MIN(H173:K173))/(MAX(H173:K173)-MIN(H173:K173))))</f>
        <v>1</v>
      </c>
      <c r="AF173" s="0" t="n">
        <f aca="false">IF(MAX(L173:O173)=MIN(L173:O173),0,IF($C$17="custo",(MAX(L173:O173)-L173)/(MAX(L173:O173)-MIN(L173:O173)),(L173-MIN(L173:O173))/(MAX(L173:O173)-MIN(L173:O173))))</f>
        <v>0.566907847768465</v>
      </c>
      <c r="AG173" s="0" t="n">
        <f aca="false">IF(MAX(L173:O173)=MIN(L173:O173),0,IF($C$17="custo",(MAX(L173:O173)-M173)/(MAX(L173:O173)-MIN(L173:O173)),(M173-MIN(L173:O173))/(MAX(L173:O173)-MIN(L173:O173))))</f>
        <v>1</v>
      </c>
      <c r="AH173" s="0" t="n">
        <f aca="false">IF(MAX(L173:O173)=MIN(L173:O173),0,IF($C$17="custo",(MAX(L173:O173)-N173)/(MAX(L173:O173)-MIN(L173:O173)),(N173-MIN(L173:O173))/(MAX(L173:O173)-MIN(L173:O173))))</f>
        <v>0.850015303255048</v>
      </c>
      <c r="AI173" s="0" t="n">
        <f aca="false">IF(MAX(L173:O173)=MIN(L173:O173),0,IF($C$17="custo",(MAX(L173:O173)-O173)/(MAX(L173:O173)-MIN(L173:O173)),(O173-MIN(L173:O173))/(MAX(L173:O173)-MIN(L173:O173))))</f>
        <v>0</v>
      </c>
      <c r="AJ173" s="0" t="n">
        <f aca="false">IF(MAX(P173:S173)=MIN(P173:S173),0,IF($D$17="custo",(MAX(P173:S173)-P173)/(MAX(P173:S173)-MIN(P173:S173)),(P173-MIN(P173:S173))/(MAX(P173:S173)-MIN(P173:S173))))</f>
        <v>0.285841969156913</v>
      </c>
      <c r="AK173" s="0" t="n">
        <f aca="false">IF(MAX(P173:S173)=MIN(P173:S173),0,IF($D$17="custo",(MAX(P173:S173)-Q173)/(MAX(P173:S173)-MIN(P173:S173)),(Q173-MIN(P173:S173))/(MAX(P173:S173)-MIN(P173:S173))))</f>
        <v>0</v>
      </c>
      <c r="AL173" s="0" t="n">
        <f aca="false">IF(MAX(P173:S173)=MIN(P173:S173),0,IF($D$17="custo",(MAX(P173:S173)-R173)/(MAX(P173:S173)-MIN(P173:S173)),(R173-MIN(P173:S173))/(MAX(P173:S173)-MIN(P173:S173))))</f>
        <v>0.779127804032587</v>
      </c>
      <c r="AM173" s="0" t="n">
        <f aca="false">IF(MAX(P173:S173)=MIN(P173:S173),0,IF($D$17="custo",(MAX(P173:S173)-S173)/(MAX(P173:S173)-MIN(P173:S173)),(S173-MIN(P173:S173))/(MAX(P173:S173)-MIN(P173:S173))))</f>
        <v>1</v>
      </c>
      <c r="AN173" s="0" t="n">
        <f aca="false">IF(MAX(T173:W173)=MIN(T173:W173),0,IF($E$17="custo",(MAX(T173:W173)-T173)/(MAX(T173:W173)-MIN(T173:W173)),(T173-MIN(T173:W173))/(MAX(T173:W173)-MIN(T173:W173))))</f>
        <v>0</v>
      </c>
      <c r="AO173" s="0" t="n">
        <f aca="false">IF(MAX(T173:W173)=MIN(T173:W173),0,IF($E$17="custo",(MAX(T173:W173)-U173)/(MAX(T173:W173)-MIN(T173:W173)),(U173-MIN(T173:W173))/(MAX(T173:W173)-MIN(T173:W173))))</f>
        <v>0.84</v>
      </c>
      <c r="AP173" s="0" t="n">
        <f aca="false">IF(MAX(T173:W173)=MIN(T173:W173),0,IF($E$17="custo",(MAX(T173:W173)-V173)/(MAX(T173:W173)-MIN(T173:W173)),(V173-MIN(T173:W173))/(MAX(T173:W173)-MIN(T173:W173))))</f>
        <v>0.84</v>
      </c>
      <c r="AQ173" s="0" t="n">
        <f aca="false">IF(MAX(T173:W173)=MIN(T173:W173),0,IF($E$17="custo",(MAX(T173:W173)-W173)/(MAX(T173:W173)-MIN(T173:W173)),(W173-MIN(T173:W173))/(MAX(T173:W173)-MIN(T173:W173))))</f>
        <v>1</v>
      </c>
      <c r="AR173" s="0" t="n">
        <f aca="false">IF(MAX(X173:AA173)=MIN(X173:AA173),0,IF($F$17="custo",(MAX(X173:AA173)-X173)/(MAX(X173:AA173)-MIN(X173:AA173)),(X173-MIN(X173:AA173))/(MAX(X173:AA173)-MIN(X173:AA173))))</f>
        <v>0</v>
      </c>
      <c r="AS173" s="0" t="n">
        <f aca="false">IF(MAX(X173:AA173)=MIN(X173:AA173),0,IF($F$17="custo",(MAX(X173:AA173)-Y173)/(MAX(X173:AA173)-MIN(X173:AA173)),(Y173-MIN(X173:AA173))/(MAX(X173:AA173)-MIN(X173:AA173))))</f>
        <v>0.592592592592593</v>
      </c>
      <c r="AT173" s="0" t="n">
        <f aca="false">IF(MAX(X173:AA173)=MIN(X173:AA173),0,IF($F$17="custo",(MAX(X173:AA173)-Z173)/(MAX(X173:AA173)-MIN(X173:AA173)),(Z173-MIN(X173:AA173))/(MAX(X173:AA173)-MIN(X173:AA173))))</f>
        <v>0.259259259259259</v>
      </c>
      <c r="AU173" s="0" t="n">
        <f aca="false">IF(MAX(X173:AA173)=MIN(X173:AA173),0,IF($F$17="custo",(MAX(X173:AA173)-AA173)/(MAX(X173:AA173)-MIN(X173:AA173)),(AA173-MIN(X173:AA173))/(MAX(X173:AA173)-MIN(X173:AA173))))</f>
        <v>1</v>
      </c>
      <c r="AV173" s="0" t="n">
        <f aca="false">STDEVP(AB173:AE173)</f>
        <v>0.391052564896191</v>
      </c>
      <c r="AW173" s="0" t="n">
        <f aca="false">STDEVP(AF173:AI173)</f>
        <v>0.381946051210406</v>
      </c>
      <c r="AX173" s="0" t="n">
        <f aca="false">STDEVP(AJ173:AM173)</f>
        <v>0.394563279240976</v>
      </c>
      <c r="AY173" s="0" t="n">
        <f aca="false">STDEVP(AN173:AQ173)</f>
        <v>0.392300904918661</v>
      </c>
      <c r="AZ173" s="0" t="n">
        <f aca="false">STDEVP(AR173:AU173)</f>
        <v>0.374513859558457</v>
      </c>
      <c r="BA173" s="0" t="n">
        <f aca="false">AV173*((1-IFERROR(CORREL(AB173:AE173,AF173:AI173),0))+(1-IFERROR(CORREL(AB173:AE173,AJ173:AM173),0))+(1-IFERROR(CORREL(AB173:AE173,AN173:AQ173),0))+(1-IFERROR(CORREL(AB173:AE173,AR173:AU173),0)))</f>
        <v>1.17062824403687</v>
      </c>
      <c r="BB173" s="0" t="n">
        <f aca="false">AW173*((1-IFERROR(CORREL(AF173:AI173,AB173:AE173),0))+(1-IFERROR(CORREL(AF173:AI173,AJ173:AM173),0))+(1-IFERROR(CORREL(AF173:AI173,AN173:AQ173),0))+(1-IFERROR(CORREL(AF173:AI173,AR173:AU173),0)))</f>
        <v>2.30807996760875</v>
      </c>
      <c r="BC173" s="0" t="n">
        <f aca="false">AX173*((1-IFERROR(CORREL(AJ173:AM173,AB173:AE173),0))+(1-IFERROR(CORREL(AJ173:AM173,AF173:AI173),0))+(1-IFERROR(CORREL(AJ173:AM173,AN173:AQ173),0))+(1-IFERROR(CORREL(AJ173:AM173,AR173:AU173),0)))</f>
        <v>1.12537444295506</v>
      </c>
      <c r="BD173" s="0" t="n">
        <f aca="false">AY173*((1-IFERROR(CORREL(AN173:AQ173,AB173:AE173),0))+(1-IFERROR(CORREL(AN173:AQ173,AF173:AI173),0))+(1-IFERROR(CORREL(AN173:AQ173,AJ173:AM173),0))+(1-IFERROR(CORREL(AN173:AQ173,AR173:AU173),0)))</f>
        <v>0.980174696496469</v>
      </c>
      <c r="BE173" s="0" t="n">
        <f aca="false">AZ173*((1-IFERROR(CORREL(AR173:AU173,AB173:AE173),0))+(1-IFERROR(CORREL(AR173:AU173,AF173:AI173),0))+(1-IFERROR(CORREL(AR173:AU173,AJ173:AM173),0))+(1-IFERROR(CORREL(AR173:AU173,AN173:AQ173),0)))</f>
        <v>1.11182693235186</v>
      </c>
      <c r="BF173" s="0" t="n">
        <f aca="false">IF(SUM(BA173:BE173)&gt;0,BA173/SUM(BA173:BE173),1/5)</f>
        <v>0.174822806058514</v>
      </c>
      <c r="BG173" s="0" t="n">
        <f aca="false">IF(SUM(BA173:BE173)&gt;0,BB173/SUM(BA173:BE173),1/5)</f>
        <v>0.344690996992635</v>
      </c>
      <c r="BH173" s="0" t="n">
        <f aca="false">IF(SUM(BA173:BE173)&gt;0,BC173/SUM(BA173:BE173),1/5)</f>
        <v>0.168064557630598</v>
      </c>
      <c r="BI173" s="0" t="n">
        <f aca="false">IF(SUM(BA173:BE173)&gt;0,BD173/SUM(BA173:BE173),1/5)</f>
        <v>0.146380280624485</v>
      </c>
      <c r="BJ173" s="0" t="n">
        <f aca="false">IF(SUM(BA173:BE173)&gt;0,BE173/SUM(BA173:BE173),1/5)</f>
        <v>0.166041358693769</v>
      </c>
      <c r="BK173" s="0" t="n">
        <f aca="false">BF173*AB173+BG173*AF173+BH173*AJ173+BI173*AN173+BJ173*AR173</f>
        <v>0.307506942399466</v>
      </c>
      <c r="BL173" s="0" t="n">
        <f aca="false">BF173*AC173+BG173*AG173+BH173*AK173+BI173*AO173+BJ173*AS173</f>
        <v>0.566045311943139</v>
      </c>
      <c r="BM173" s="0" t="n">
        <f aca="false">BF173*AD173+BG173*AH173+BH173*AL173+BI173*AP173+BJ173*AT173</f>
        <v>0.73334105898756</v>
      </c>
      <c r="BN173" s="0" t="n">
        <f aca="false">BF173*AE173+BG173*AI173+BH173*AM173+BI173*AQ173+BJ173*AU173</f>
        <v>0.655309003007365</v>
      </c>
      <c r="BO173" s="0" t="n">
        <f aca="false">RANK(BK173,$BK173:$BN173)</f>
        <v>4</v>
      </c>
      <c r="BP173" s="0" t="n">
        <f aca="false">RANK(BL173,$BK173:$BN173)</f>
        <v>3</v>
      </c>
      <c r="BQ173" s="0" t="n">
        <f aca="false">RANK(BM173,$BK173:$BN173)</f>
        <v>1</v>
      </c>
      <c r="BR173" s="0" t="n">
        <f aca="false">RANK(BN173,$BK173:$BN173)</f>
        <v>2</v>
      </c>
    </row>
    <row r="174" customFormat="false" ht="15" hidden="false" customHeight="false" outlineLevel="0" collapsed="false">
      <c r="A174" s="0" t="n">
        <v>151</v>
      </c>
      <c r="B174" s="0" t="n">
        <f aca="false">RANDBETWEEN(1,$B$5)</f>
        <v>3</v>
      </c>
      <c r="C174" s="0" t="n">
        <f aca="false">RANDBETWEEN(1,$B$5)</f>
        <v>5</v>
      </c>
      <c r="D174" s="0" t="n">
        <f aca="false">RANDBETWEEN(1,$B$5)</f>
        <v>5</v>
      </c>
      <c r="E174" s="0" t="n">
        <f aca="false">RANDBETWEEN(1,$B$5)</f>
        <v>5</v>
      </c>
      <c r="F174" s="0" t="n">
        <f aca="false">RANDBETWEEN(1,$B$5)</f>
        <v>5</v>
      </c>
      <c r="G174" s="0" t="n">
        <f aca="false">RANDBETWEEN(1,$B$5)</f>
        <v>6</v>
      </c>
      <c r="H174" s="0" t="n">
        <f aca="true">NORMINV(RAND(),$B$8,$B$13)</f>
        <v>49.4927360124739</v>
      </c>
      <c r="I174" s="0" t="n">
        <f aca="true">NORMINV(RAND(),$C$8,$C$13)</f>
        <v>65.9537301347329</v>
      </c>
      <c r="J174" s="0" t="n">
        <f aca="true">NORMINV(RAND(),$D$8,$D$13)</f>
        <v>13.2721180437256</v>
      </c>
      <c r="K174" s="0" t="n">
        <f aca="true">NORMINV(RAND(),$E$8,$E$13)</f>
        <v>3.04034456504781</v>
      </c>
      <c r="L174" s="0" t="n">
        <f aca="true">NORMINV(RAND(),$B$9,$B$14)</f>
        <v>49.5200390189857</v>
      </c>
      <c r="M174" s="0" t="n">
        <f aca="true">NORMINV(RAND(),$C$9,$C$14)</f>
        <v>52.3171248610642</v>
      </c>
      <c r="N174" s="0" t="n">
        <f aca="true">NORMINV(RAND(),$D$9,$D$14)</f>
        <v>46.4670860409383</v>
      </c>
      <c r="O174" s="0" t="n">
        <f aca="true">NORMINV(RAND(),$E$9,$E$14)</f>
        <v>29.9026823466291</v>
      </c>
      <c r="P174" s="0" t="n">
        <f aca="true">NORMINV(RAND(),$B$10,$B$15)</f>
        <v>21.4338921647139</v>
      </c>
      <c r="Q174" s="0" t="n">
        <f aca="true">NORMINV(RAND(),$C$10,$C$15)</f>
        <v>30.633073130227</v>
      </c>
      <c r="R174" s="0" t="n">
        <f aca="true">NORMINV(RAND(),$D$10,$D$15)</f>
        <v>10.5466841108251</v>
      </c>
      <c r="S174" s="0" t="n">
        <f aca="true">NORMINV(RAND(),$E$10,$E$15)</f>
        <v>3.75988154620307</v>
      </c>
      <c r="T174" s="0" t="n">
        <f aca="false">MEDIAN(INDEX(Avaliadores!$B$17:$B$22,$B174),INDEX(Avaliadores!$B$17:$B$22,$C174),INDEX(Avaliadores!$B$17:$B$22,$D174),INDEX(Avaliadores!$B$17:$B$22,$E174),INDEX(Avaliadores!$B$17:$B$22,$F174),INDEX(Avaliadores!$B$17:$B$22,$G174))</f>
        <v>2.54166666666667</v>
      </c>
      <c r="U174" s="0" t="n">
        <f aca="false">MEDIAN(INDEX(Avaliadores!$C$17:$C$22,$B174),INDEX(Avaliadores!$C$17:$C$22,$C174),INDEX(Avaliadores!$C$17:$C$22,$D174),INDEX(Avaliadores!$C$17:$C$22,$E174),INDEX(Avaliadores!$C$17:$C$22,$F174),INDEX(Avaliadores!$C$17:$C$22,$G174))</f>
        <v>5.54166666666667</v>
      </c>
      <c r="V174" s="0" t="n">
        <f aca="false">MEDIAN(INDEX(Avaliadores!$D$17:$D$22,$B174),INDEX(Avaliadores!$D$17:$D$22,$C174),INDEX(Avaliadores!$D$17:$D$22,$D174),INDEX(Avaliadores!$D$17:$D$22,$E174),INDEX(Avaliadores!$D$17:$D$22,$F174),INDEX(Avaliadores!$D$17:$D$22,$G174))</f>
        <v>5.54166666666667</v>
      </c>
      <c r="W174" s="0" t="n">
        <f aca="false">MEDIAN(INDEX(Avaliadores!$E$17:$E$22,$B174),INDEX(Avaliadores!$E$17:$E$22,$C174),INDEX(Avaliadores!$E$17:$E$22,$D174),INDEX(Avaliadores!$E$17:$E$22,$E174),INDEX(Avaliadores!$E$17:$E$22,$F174),INDEX(Avaliadores!$E$17:$E$22,$G174))</f>
        <v>7.54166666666667</v>
      </c>
      <c r="X174" s="0" t="n">
        <f aca="false">MEDIAN(INDEX(Avaliadores!$F$17:$F$22,$B174),INDEX(Avaliadores!$F$17:$F$22,$C174),INDEX(Avaliadores!$F$17:$F$22,$D174),INDEX(Avaliadores!$F$17:$F$22,$E174),INDEX(Avaliadores!$F$17:$F$22,$F174),INDEX(Avaliadores!$F$17:$F$22,$G174))</f>
        <v>2.54166666666667</v>
      </c>
      <c r="Y174" s="0" t="n">
        <f aca="false">MEDIAN(INDEX(Avaliadores!$G$17:$G$22,$B174),INDEX(Avaliadores!$G$17:$G$22,$C174),INDEX(Avaliadores!$G$17:$G$22,$D174),INDEX(Avaliadores!$G$17:$G$22,$E174),INDEX(Avaliadores!$G$17:$G$22,$F174),INDEX(Avaliadores!$G$17:$G$22,$G174))</f>
        <v>4.54166666666667</v>
      </c>
      <c r="Z174" s="0" t="n">
        <f aca="false">MEDIAN(INDEX(Avaliadores!$H$17:$H$22,$B174),INDEX(Avaliadores!$H$17:$H$22,$C174),INDEX(Avaliadores!$H$17:$H$22,$D174),INDEX(Avaliadores!$H$17:$H$22,$E174),INDEX(Avaliadores!$H$17:$H$22,$F174),INDEX(Avaliadores!$H$17:$H$22,$G174))</f>
        <v>3.54166666666667</v>
      </c>
      <c r="AA174" s="0" t="n">
        <f aca="false">MEDIAN(INDEX(Avaliadores!$I$17:$I$22,$B174),INDEX(Avaliadores!$I$17:$I$22,$C174),INDEX(Avaliadores!$I$17:$I$22,$D174),INDEX(Avaliadores!$I$17:$I$22,$E174),INDEX(Avaliadores!$I$17:$I$22,$F174),INDEX(Avaliadores!$I$17:$I$22,$G174))</f>
        <v>6.54166666666667</v>
      </c>
      <c r="AB174" s="0" t="n">
        <f aca="false">IF(MAX(H174:K174)=MIN(H174:K174),0,IF($B$17="custo",(MAX(H174:K174)-H174)/(MAX(H174:K174)-MIN(H174:K174)),(H174-MIN(H174:K174))/(MAX(H174:K174)-MIN(H174:K174))))</f>
        <v>0.261645339432993</v>
      </c>
      <c r="AC174" s="0" t="n">
        <f aca="false">IF(MAX(H174:K174)=MIN(H174:K174),0,IF($B$17="custo",(MAX(H174:K174)-I174)/(MAX(H174:K174)-MIN(H174:K174)),(I174-MIN(H174:K174))/(MAX(H174:K174)-MIN(H174:K174))))</f>
        <v>0</v>
      </c>
      <c r="AD174" s="0" t="n">
        <f aca="false">IF(MAX(H174:K174)=MIN(H174:K174),0,IF($B$17="custo",(MAX(H174:K174)-J174)/(MAX(H174:K174)-MIN(H174:K174)),(J174-MIN(H174:K174))/(MAX(H174:K174)-MIN(H174:K174))))</f>
        <v>0.837367304492861</v>
      </c>
      <c r="AE174" s="0" t="n">
        <f aca="false">IF(MAX(H174:K174)=MIN(H174:K174),0,IF($B$17="custo",(MAX(H174:K174)-K174)/(MAX(H174:K174)-MIN(H174:K174)),(K174-MIN(H174:K174))/(MAX(H174:K174)-MIN(H174:K174))))</f>
        <v>1</v>
      </c>
      <c r="AF174" s="0" t="n">
        <f aca="false">IF(MAX(L174:O174)=MIN(L174:O174),0,IF($C$17="custo",(MAX(L174:O174)-L174)/(MAX(L174:O174)-MIN(L174:O174)),(L174-MIN(L174:O174))/(MAX(L174:O174)-MIN(L174:O174))))</f>
        <v>0.875210554967976</v>
      </c>
      <c r="AG174" s="0" t="n">
        <f aca="false">IF(MAX(L174:O174)=MIN(L174:O174),0,IF($C$17="custo",(MAX(L174:O174)-M174)/(MAX(L174:O174)-MIN(L174:O174)),(M174-MIN(L174:O174))/(MAX(L174:O174)-MIN(L174:O174))))</f>
        <v>1</v>
      </c>
      <c r="AH174" s="0" t="n">
        <f aca="false">IF(MAX(L174:O174)=MIN(L174:O174),0,IF($C$17="custo",(MAX(L174:O174)-N174)/(MAX(L174:O174)-MIN(L174:O174)),(N174-MIN(L174:O174))/(MAX(L174:O174)-MIN(L174:O174))))</f>
        <v>0.739005829997402</v>
      </c>
      <c r="AI174" s="0" t="n">
        <f aca="false">IF(MAX(L174:O174)=MIN(L174:O174),0,IF($C$17="custo",(MAX(L174:O174)-O174)/(MAX(L174:O174)-MIN(L174:O174)),(O174-MIN(L174:O174))/(MAX(L174:O174)-MIN(L174:O174))))</f>
        <v>0</v>
      </c>
      <c r="AJ174" s="0" t="n">
        <f aca="false">IF(MAX(P174:S174)=MIN(P174:S174),0,IF($D$17="custo",(MAX(P174:S174)-P174)/(MAX(P174:S174)-MIN(P174:S174)),(P174-MIN(P174:S174))/(MAX(P174:S174)-MIN(P174:S174))))</f>
        <v>0.342318140245834</v>
      </c>
      <c r="AK174" s="0" t="n">
        <f aca="false">IF(MAX(P174:S174)=MIN(P174:S174),0,IF($D$17="custo",(MAX(P174:S174)-Q174)/(MAX(P174:S174)-MIN(P174:S174)),(Q174-MIN(P174:S174))/(MAX(P174:S174)-MIN(P174:S174))))</f>
        <v>0</v>
      </c>
      <c r="AL174" s="0" t="n">
        <f aca="false">IF(MAX(P174:S174)=MIN(P174:S174),0,IF($D$17="custo",(MAX(P174:S174)-R174)/(MAX(P174:S174)-MIN(P174:S174)),(R174-MIN(P174:S174))/(MAX(P174:S174)-MIN(P174:S174))))</f>
        <v>0.747450817540528</v>
      </c>
      <c r="AM174" s="0" t="n">
        <f aca="false">IF(MAX(P174:S174)=MIN(P174:S174),0,IF($D$17="custo",(MAX(P174:S174)-S174)/(MAX(P174:S174)-MIN(P174:S174)),(S174-MIN(P174:S174))/(MAX(P174:S174)-MIN(P174:S174))))</f>
        <v>1</v>
      </c>
      <c r="AN174" s="0" t="n">
        <f aca="false">IF(MAX(T174:W174)=MIN(T174:W174),0,IF($E$17="custo",(MAX(T174:W174)-T174)/(MAX(T174:W174)-MIN(T174:W174)),(T174-MIN(T174:W174))/(MAX(T174:W174)-MIN(T174:W174))))</f>
        <v>0</v>
      </c>
      <c r="AO174" s="0" t="n">
        <f aca="false">IF(MAX(T174:W174)=MIN(T174:W174),0,IF($E$17="custo",(MAX(T174:W174)-U174)/(MAX(T174:W174)-MIN(T174:W174)),(U174-MIN(T174:W174))/(MAX(T174:W174)-MIN(T174:W174))))</f>
        <v>0.6</v>
      </c>
      <c r="AP174" s="0" t="n">
        <f aca="false">IF(MAX(T174:W174)=MIN(T174:W174),0,IF($E$17="custo",(MAX(T174:W174)-V174)/(MAX(T174:W174)-MIN(T174:W174)),(V174-MIN(T174:W174))/(MAX(T174:W174)-MIN(T174:W174))))</f>
        <v>0.6</v>
      </c>
      <c r="AQ174" s="0" t="n">
        <f aca="false">IF(MAX(T174:W174)=MIN(T174:W174),0,IF($E$17="custo",(MAX(T174:W174)-W174)/(MAX(T174:W174)-MIN(T174:W174)),(W174-MIN(T174:W174))/(MAX(T174:W174)-MIN(T174:W174))))</f>
        <v>1</v>
      </c>
      <c r="AR174" s="0" t="n">
        <f aca="false">IF(MAX(X174:AA174)=MIN(X174:AA174),0,IF($F$17="custo",(MAX(X174:AA174)-X174)/(MAX(X174:AA174)-MIN(X174:AA174)),(X174-MIN(X174:AA174))/(MAX(X174:AA174)-MIN(X174:AA174))))</f>
        <v>0</v>
      </c>
      <c r="AS174" s="0" t="n">
        <f aca="false">IF(MAX(X174:AA174)=MIN(X174:AA174),0,IF($F$17="custo",(MAX(X174:AA174)-Y174)/(MAX(X174:AA174)-MIN(X174:AA174)),(Y174-MIN(X174:AA174))/(MAX(X174:AA174)-MIN(X174:AA174))))</f>
        <v>0.5</v>
      </c>
      <c r="AT174" s="0" t="n">
        <f aca="false">IF(MAX(X174:AA174)=MIN(X174:AA174),0,IF($F$17="custo",(MAX(X174:AA174)-Z174)/(MAX(X174:AA174)-MIN(X174:AA174)),(Z174-MIN(X174:AA174))/(MAX(X174:AA174)-MIN(X174:AA174))))</f>
        <v>0.25</v>
      </c>
      <c r="AU174" s="0" t="n">
        <f aca="false">IF(MAX(X174:AA174)=MIN(X174:AA174),0,IF($F$17="custo",(MAX(X174:AA174)-AA174)/(MAX(X174:AA174)-MIN(X174:AA174)),(AA174-MIN(X174:AA174))/(MAX(X174:AA174)-MIN(X174:AA174))))</f>
        <v>1</v>
      </c>
      <c r="AV174" s="0" t="n">
        <f aca="false">STDEVP(AB174:AE174)</f>
        <v>0.408711012342613</v>
      </c>
      <c r="AW174" s="0" t="n">
        <f aca="false">STDEVP(AF174:AI174)</f>
        <v>0.388455694205317</v>
      </c>
      <c r="AX174" s="0" t="n">
        <f aca="false">STDEVP(AJ174:AM174)</f>
        <v>0.382125914965046</v>
      </c>
      <c r="AY174" s="0" t="n">
        <f aca="false">STDEVP(AN174:AQ174)</f>
        <v>0.357071421427143</v>
      </c>
      <c r="AZ174" s="0" t="n">
        <f aca="false">STDEVP(AR174:AU174)</f>
        <v>0.369754986443726</v>
      </c>
      <c r="BA174" s="0" t="n">
        <f aca="false">AV174*((1-IFERROR(CORREL(AB174:AE174,AF174:AI174),0))+(1-IFERROR(CORREL(AB174:AE174,AJ174:AM174),0))+(1-IFERROR(CORREL(AB174:AE174,AN174:AQ174),0))+(1-IFERROR(CORREL(AB174:AE174,AR174:AU174),0)))</f>
        <v>1.1268193034516</v>
      </c>
      <c r="BB174" s="0" t="n">
        <f aca="false">AW174*((1-IFERROR(CORREL(AF174:AI174,AB174:AE174),0))+(1-IFERROR(CORREL(AF174:AI174,AJ174:AM174),0))+(1-IFERROR(CORREL(AF174:AI174,AN174:AQ174),0))+(1-IFERROR(CORREL(AF174:AI174,AR174:AU174),0)))</f>
        <v>2.79696021126271</v>
      </c>
      <c r="BC174" s="0" t="n">
        <f aca="false">AX174*((1-IFERROR(CORREL(AJ174:AM174,AB174:AE174),0))+(1-IFERROR(CORREL(AJ174:AM174,AF174:AI174),0))+(1-IFERROR(CORREL(AJ174:AM174,AN174:AQ174),0))+(1-IFERROR(CORREL(AJ174:AM174,AR174:AU174),0)))</f>
        <v>1.08692815137045</v>
      </c>
      <c r="BD174" s="0" t="n">
        <f aca="false">AY174*((1-IFERROR(CORREL(AN174:AQ174,AB174:AE174),0))+(1-IFERROR(CORREL(AN174:AQ174,AF174:AI174),0))+(1-IFERROR(CORREL(AN174:AQ174,AJ174:AM174),0))+(1-IFERROR(CORREL(AN174:AQ174,AR174:AU174),0)))</f>
        <v>0.943989162437504</v>
      </c>
      <c r="BE174" s="0" t="n">
        <f aca="false">AZ174*((1-IFERROR(CORREL(AR174:AU174,AB174:AE174),0))+(1-IFERROR(CORREL(AR174:AU174,AF174:AI174),0))+(1-IFERROR(CORREL(AR174:AU174,AJ174:AM174),0))+(1-IFERROR(CORREL(AR174:AU174,AN174:AQ174),0)))</f>
        <v>1.07673149813547</v>
      </c>
      <c r="BF174" s="0" t="n">
        <f aca="false">IF(SUM(BA174:BE174)&gt;0,BA174/SUM(BA174:BE174),1/5)</f>
        <v>0.160254680998393</v>
      </c>
      <c r="BG174" s="0" t="n">
        <f aca="false">IF(SUM(BA174:BE174)&gt;0,BB174/SUM(BA174:BE174),1/5)</f>
        <v>0.397779808216035</v>
      </c>
      <c r="BH174" s="0" t="n">
        <f aca="false">IF(SUM(BA174:BE174)&gt;0,BC174/SUM(BA174:BE174),1/5)</f>
        <v>0.154581416587816</v>
      </c>
      <c r="BI174" s="0" t="n">
        <f aca="false">IF(SUM(BA174:BE174)&gt;0,BD174/SUM(BA174:BE174),1/5)</f>
        <v>0.134252831513425</v>
      </c>
      <c r="BJ174" s="0" t="n">
        <f aca="false">IF(SUM(BA174:BE174)&gt;0,BE174/SUM(BA174:BE174),1/5)</f>
        <v>0.153131262684332</v>
      </c>
      <c r="BK174" s="0" t="n">
        <f aca="false">BF174*AB174+BG174*AF174+BH174*AJ174+BI174*AN174+BJ174*AR174</f>
        <v>0.442987000152269</v>
      </c>
      <c r="BL174" s="0" t="n">
        <f aca="false">BF174*AC174+BG174*AG174+BH174*AK174+BI174*AO174+BJ174*AS174</f>
        <v>0.554897138466256</v>
      </c>
      <c r="BM174" s="0" t="n">
        <f aca="false">BF174*AD174+BG174*AH174+BH174*AL174+BI174*AP174+BJ174*AT174</f>
        <v>0.662530148371159</v>
      </c>
      <c r="BN174" s="0" t="n">
        <f aca="false">BF174*AE174+BG174*AI174+BH174*AM174+BI174*AQ174+BJ174*AU174</f>
        <v>0.602220191783965</v>
      </c>
      <c r="BO174" s="0" t="n">
        <f aca="false">RANK(BK174,$BK174:$BN174)</f>
        <v>4</v>
      </c>
      <c r="BP174" s="0" t="n">
        <f aca="false">RANK(BL174,$BK174:$BN174)</f>
        <v>3</v>
      </c>
      <c r="BQ174" s="0" t="n">
        <f aca="false">RANK(BM174,$BK174:$BN174)</f>
        <v>1</v>
      </c>
      <c r="BR174" s="0" t="n">
        <f aca="false">RANK(BN174,$BK174:$BN174)</f>
        <v>2</v>
      </c>
    </row>
    <row r="175" customFormat="false" ht="15" hidden="false" customHeight="false" outlineLevel="0" collapsed="false">
      <c r="A175" s="0" t="n">
        <v>152</v>
      </c>
      <c r="B175" s="0" t="n">
        <f aca="false">RANDBETWEEN(1,$B$5)</f>
        <v>6</v>
      </c>
      <c r="C175" s="0" t="n">
        <f aca="false">RANDBETWEEN(1,$B$5)</f>
        <v>5</v>
      </c>
      <c r="D175" s="0" t="n">
        <f aca="false">RANDBETWEEN(1,$B$5)</f>
        <v>6</v>
      </c>
      <c r="E175" s="0" t="n">
        <f aca="false">RANDBETWEEN(1,$B$5)</f>
        <v>5</v>
      </c>
      <c r="F175" s="0" t="n">
        <f aca="false">RANDBETWEEN(1,$B$5)</f>
        <v>5</v>
      </c>
      <c r="G175" s="0" t="n">
        <f aca="false">RANDBETWEEN(1,$B$5)</f>
        <v>4</v>
      </c>
      <c r="H175" s="0" t="n">
        <f aca="true">NORMINV(RAND(),$B$8,$B$13)</f>
        <v>47.2348897401072</v>
      </c>
      <c r="I175" s="0" t="n">
        <f aca="true">NORMINV(RAND(),$C$8,$C$13)</f>
        <v>62.6698987966031</v>
      </c>
      <c r="J175" s="0" t="n">
        <f aca="true">NORMINV(RAND(),$D$8,$D$13)</f>
        <v>14.5805773537703</v>
      </c>
      <c r="K175" s="0" t="n">
        <f aca="true">NORMINV(RAND(),$E$8,$E$13)</f>
        <v>3.36202086230617</v>
      </c>
      <c r="L175" s="0" t="n">
        <f aca="true">NORMINV(RAND(),$B$9,$B$14)</f>
        <v>42.5117702576919</v>
      </c>
      <c r="M175" s="0" t="n">
        <f aca="true">NORMINV(RAND(),$C$9,$C$14)</f>
        <v>58.6827468250613</v>
      </c>
      <c r="N175" s="0" t="n">
        <f aca="true">NORMINV(RAND(),$D$9,$D$14)</f>
        <v>41.5152285096379</v>
      </c>
      <c r="O175" s="0" t="n">
        <f aca="true">NORMINV(RAND(),$E$9,$E$14)</f>
        <v>22.6774040073866</v>
      </c>
      <c r="P175" s="0" t="n">
        <f aca="true">NORMINV(RAND(),$B$10,$B$15)</f>
        <v>25.3830622678336</v>
      </c>
      <c r="Q175" s="0" t="n">
        <f aca="true">NORMINV(RAND(),$C$10,$C$15)</f>
        <v>28.3359070160782</v>
      </c>
      <c r="R175" s="0" t="n">
        <f aca="true">NORMINV(RAND(),$D$10,$D$15)</f>
        <v>9.63408099158425</v>
      </c>
      <c r="S175" s="0" t="n">
        <f aca="true">NORMINV(RAND(),$E$10,$E$15)</f>
        <v>3.88384920997384</v>
      </c>
      <c r="T175" s="0" t="n">
        <f aca="false">MEDIAN(INDEX(Avaliadores!$B$17:$B$22,$B175),INDEX(Avaliadores!$B$17:$B$22,$C175),INDEX(Avaliadores!$B$17:$B$22,$D175),INDEX(Avaliadores!$B$17:$B$22,$E175),INDEX(Avaliadores!$B$17:$B$22,$F175),INDEX(Avaliadores!$B$17:$B$22,$G175))</f>
        <v>2.54166666666667</v>
      </c>
      <c r="U175" s="0" t="n">
        <f aca="false">MEDIAN(INDEX(Avaliadores!$C$17:$C$22,$B175),INDEX(Avaliadores!$C$17:$C$22,$C175),INDEX(Avaliadores!$C$17:$C$22,$D175),INDEX(Avaliadores!$C$17:$C$22,$E175),INDEX(Avaliadores!$C$17:$C$22,$F175),INDEX(Avaliadores!$C$17:$C$22,$G175))</f>
        <v>5.54166666666667</v>
      </c>
      <c r="V175" s="0" t="n">
        <f aca="false">MEDIAN(INDEX(Avaliadores!$D$17:$D$22,$B175),INDEX(Avaliadores!$D$17:$D$22,$C175),INDEX(Avaliadores!$D$17:$D$22,$D175),INDEX(Avaliadores!$D$17:$D$22,$E175),INDEX(Avaliadores!$D$17:$D$22,$F175),INDEX(Avaliadores!$D$17:$D$22,$G175))</f>
        <v>5.54166666666667</v>
      </c>
      <c r="W175" s="0" t="n">
        <f aca="false">MEDIAN(INDEX(Avaliadores!$E$17:$E$22,$B175),INDEX(Avaliadores!$E$17:$E$22,$C175),INDEX(Avaliadores!$E$17:$E$22,$D175),INDEX(Avaliadores!$E$17:$E$22,$E175),INDEX(Avaliadores!$E$17:$E$22,$F175),INDEX(Avaliadores!$E$17:$E$22,$G175))</f>
        <v>7.04166666666667</v>
      </c>
      <c r="X175" s="0" t="n">
        <f aca="false">MEDIAN(INDEX(Avaliadores!$F$17:$F$22,$B175),INDEX(Avaliadores!$F$17:$F$22,$C175),INDEX(Avaliadores!$F$17:$F$22,$D175),INDEX(Avaliadores!$F$17:$F$22,$E175),INDEX(Avaliadores!$F$17:$F$22,$F175),INDEX(Avaliadores!$F$17:$F$22,$G175))</f>
        <v>2.79166666666667</v>
      </c>
      <c r="Y175" s="0" t="n">
        <f aca="false">MEDIAN(INDEX(Avaliadores!$G$17:$G$22,$B175),INDEX(Avaliadores!$G$17:$G$22,$C175),INDEX(Avaliadores!$G$17:$G$22,$D175),INDEX(Avaliadores!$G$17:$G$22,$E175),INDEX(Avaliadores!$G$17:$G$22,$F175),INDEX(Avaliadores!$G$17:$G$22,$G175))</f>
        <v>4.54166666666667</v>
      </c>
      <c r="Z175" s="0" t="n">
        <f aca="false">MEDIAN(INDEX(Avaliadores!$H$17:$H$22,$B175),INDEX(Avaliadores!$H$17:$H$22,$C175),INDEX(Avaliadores!$H$17:$H$22,$D175),INDEX(Avaliadores!$H$17:$H$22,$E175),INDEX(Avaliadores!$H$17:$H$22,$F175),INDEX(Avaliadores!$H$17:$H$22,$G175))</f>
        <v>3.54166666666667</v>
      </c>
      <c r="AA175" s="0" t="n">
        <f aca="false">MEDIAN(INDEX(Avaliadores!$I$17:$I$22,$B175),INDEX(Avaliadores!$I$17:$I$22,$C175),INDEX(Avaliadores!$I$17:$I$22,$D175),INDEX(Avaliadores!$I$17:$I$22,$E175),INDEX(Avaliadores!$I$17:$I$22,$F175),INDEX(Avaliadores!$I$17:$I$22,$G175))</f>
        <v>6.54166666666667</v>
      </c>
      <c r="AB175" s="0" t="n">
        <f aca="false">IF(MAX(H175:K175)=MIN(H175:K175),0,IF($B$17="custo",(MAX(H175:K175)-H175)/(MAX(H175:K175)-MIN(H175:K175)),(H175-MIN(H175:K175))/(MAX(H175:K175)-MIN(H175:K175))))</f>
        <v>0.26025225643034</v>
      </c>
      <c r="AC175" s="0" t="n">
        <f aca="false">IF(MAX(H175:K175)=MIN(H175:K175),0,IF($B$17="custo",(MAX(H175:K175)-I175)/(MAX(H175:K175)-MIN(H175:K175)),(I175-MIN(H175:K175))/(MAX(H175:K175)-MIN(H175:K175))))</f>
        <v>0</v>
      </c>
      <c r="AD175" s="0" t="n">
        <f aca="false">IF(MAX(H175:K175)=MIN(H175:K175),0,IF($B$17="custo",(MAX(H175:K175)-J175)/(MAX(H175:K175)-MIN(H175:K175)),(J175-MIN(H175:K175))/(MAX(H175:K175)-MIN(H175:K175))))</f>
        <v>0.810842051980137</v>
      </c>
      <c r="AE175" s="0" t="n">
        <f aca="false">IF(MAX(H175:K175)=MIN(H175:K175),0,IF($B$17="custo",(MAX(H175:K175)-K175)/(MAX(H175:K175)-MIN(H175:K175)),(K175-MIN(H175:K175))/(MAX(H175:K175)-MIN(H175:K175))))</f>
        <v>1</v>
      </c>
      <c r="AF175" s="0" t="n">
        <f aca="false">IF(MAX(L175:O175)=MIN(L175:O175),0,IF($C$17="custo",(MAX(L175:O175)-L175)/(MAX(L175:O175)-MIN(L175:O175)),(L175-MIN(L175:O175))/(MAX(L175:O175)-MIN(L175:O175))))</f>
        <v>0.550872862140026</v>
      </c>
      <c r="AG175" s="0" t="n">
        <f aca="false">IF(MAX(L175:O175)=MIN(L175:O175),0,IF($C$17="custo",(MAX(L175:O175)-M175)/(MAX(L175:O175)-MIN(L175:O175)),(M175-MIN(L175:O175))/(MAX(L175:O175)-MIN(L175:O175))))</f>
        <v>1</v>
      </c>
      <c r="AH175" s="0" t="n">
        <f aca="false">IF(MAX(L175:O175)=MIN(L175:O175),0,IF($C$17="custo",(MAX(L175:O175)-N175)/(MAX(L175:O175)-MIN(L175:O175)),(N175-MIN(L175:O175))/(MAX(L175:O175)-MIN(L175:O175))))</f>
        <v>0.52319525459438</v>
      </c>
      <c r="AI175" s="0" t="n">
        <f aca="false">IF(MAX(L175:O175)=MIN(L175:O175),0,IF($C$17="custo",(MAX(L175:O175)-O175)/(MAX(L175:O175)-MIN(L175:O175)),(O175-MIN(L175:O175))/(MAX(L175:O175)-MIN(L175:O175))))</f>
        <v>0</v>
      </c>
      <c r="AJ175" s="0" t="n">
        <f aca="false">IF(MAX(P175:S175)=MIN(P175:S175),0,IF($D$17="custo",(MAX(P175:S175)-P175)/(MAX(P175:S175)-MIN(P175:S175)),(P175-MIN(P175:S175))/(MAX(P175:S175)-MIN(P175:S175))))</f>
        <v>0.120760582674047</v>
      </c>
      <c r="AK175" s="0" t="n">
        <f aca="false">IF(MAX(P175:S175)=MIN(P175:S175),0,IF($D$17="custo",(MAX(P175:S175)-Q175)/(MAX(P175:S175)-MIN(P175:S175)),(Q175-MIN(P175:S175))/(MAX(P175:S175)-MIN(P175:S175))))</f>
        <v>0</v>
      </c>
      <c r="AL175" s="0" t="n">
        <f aca="false">IF(MAX(P175:S175)=MIN(P175:S175),0,IF($D$17="custo",(MAX(P175:S175)-R175)/(MAX(P175:S175)-MIN(P175:S175)),(R175-MIN(P175:S175))/(MAX(P175:S175)-MIN(P175:S175))))</f>
        <v>0.764836488314907</v>
      </c>
      <c r="AM175" s="0" t="n">
        <f aca="false">IF(MAX(P175:S175)=MIN(P175:S175),0,IF($D$17="custo",(MAX(P175:S175)-S175)/(MAX(P175:S175)-MIN(P175:S175)),(S175-MIN(P175:S175))/(MAX(P175:S175)-MIN(P175:S175))))</f>
        <v>1</v>
      </c>
      <c r="AN175" s="0" t="n">
        <f aca="false">IF(MAX(T175:W175)=MIN(T175:W175),0,IF($E$17="custo",(MAX(T175:W175)-T175)/(MAX(T175:W175)-MIN(T175:W175)),(T175-MIN(T175:W175))/(MAX(T175:W175)-MIN(T175:W175))))</f>
        <v>0</v>
      </c>
      <c r="AO175" s="0" t="n">
        <f aca="false">IF(MAX(T175:W175)=MIN(T175:W175),0,IF($E$17="custo",(MAX(T175:W175)-U175)/(MAX(T175:W175)-MIN(T175:W175)),(U175-MIN(T175:W175))/(MAX(T175:W175)-MIN(T175:W175))))</f>
        <v>0.666666666666667</v>
      </c>
      <c r="AP175" s="0" t="n">
        <f aca="false">IF(MAX(T175:W175)=MIN(T175:W175),0,IF($E$17="custo",(MAX(T175:W175)-V175)/(MAX(T175:W175)-MIN(T175:W175)),(V175-MIN(T175:W175))/(MAX(T175:W175)-MIN(T175:W175))))</f>
        <v>0.666666666666667</v>
      </c>
      <c r="AQ175" s="0" t="n">
        <f aca="false">IF(MAX(T175:W175)=MIN(T175:W175),0,IF($E$17="custo",(MAX(T175:W175)-W175)/(MAX(T175:W175)-MIN(T175:W175)),(W175-MIN(T175:W175))/(MAX(T175:W175)-MIN(T175:W175))))</f>
        <v>1</v>
      </c>
      <c r="AR175" s="0" t="n">
        <f aca="false">IF(MAX(X175:AA175)=MIN(X175:AA175),0,IF($F$17="custo",(MAX(X175:AA175)-X175)/(MAX(X175:AA175)-MIN(X175:AA175)),(X175-MIN(X175:AA175))/(MAX(X175:AA175)-MIN(X175:AA175))))</f>
        <v>0</v>
      </c>
      <c r="AS175" s="0" t="n">
        <f aca="false">IF(MAX(X175:AA175)=MIN(X175:AA175),0,IF($F$17="custo",(MAX(X175:AA175)-Y175)/(MAX(X175:AA175)-MIN(X175:AA175)),(Y175-MIN(X175:AA175))/(MAX(X175:AA175)-MIN(X175:AA175))))</f>
        <v>0.466666666666667</v>
      </c>
      <c r="AT175" s="0" t="n">
        <f aca="false">IF(MAX(X175:AA175)=MIN(X175:AA175),0,IF($F$17="custo",(MAX(X175:AA175)-Z175)/(MAX(X175:AA175)-MIN(X175:AA175)),(Z175-MIN(X175:AA175))/(MAX(X175:AA175)-MIN(X175:AA175))))</f>
        <v>0.2</v>
      </c>
      <c r="AU175" s="0" t="n">
        <f aca="false">IF(MAX(X175:AA175)=MIN(X175:AA175),0,IF($F$17="custo",(MAX(X175:AA175)-AA175)/(MAX(X175:AA175)-MIN(X175:AA175)),(AA175-MIN(X175:AA175))/(MAX(X175:AA175)-MIN(X175:AA175))))</f>
        <v>1</v>
      </c>
      <c r="AV175" s="0" t="n">
        <f aca="false">STDEVP(AB175:AE175)</f>
        <v>0.403992005383112</v>
      </c>
      <c r="AW175" s="0" t="n">
        <f aca="false">STDEVP(AF175:AI175)</f>
        <v>0.354173173200227</v>
      </c>
      <c r="AX175" s="0" t="n">
        <f aca="false">STDEVP(AJ175:AM175)</f>
        <v>0.421511830692545</v>
      </c>
      <c r="AY175" s="0" t="n">
        <f aca="false">STDEVP(AN175:AQ175)</f>
        <v>0.363241578628389</v>
      </c>
      <c r="AZ175" s="0" t="n">
        <f aca="false">STDEVP(AR175:AU175)</f>
        <v>0.375277674973257</v>
      </c>
      <c r="BA175" s="0" t="n">
        <f aca="false">AV175*((1-IFERROR(CORREL(AB175:AE175,AF175:AI175),0))+(1-IFERROR(CORREL(AB175:AE175,AJ175:AM175),0))+(1-IFERROR(CORREL(AB175:AE175,AN175:AQ175),0))+(1-IFERROR(CORREL(AB175:AE175,AR175:AU175),0)))</f>
        <v>1.14472606039477</v>
      </c>
      <c r="BB175" s="0" t="n">
        <f aca="false">AW175*((1-IFERROR(CORREL(AF175:AI175,AB175:AE175),0))+(1-IFERROR(CORREL(AF175:AI175,AJ175:AM175),0))+(1-IFERROR(CORREL(AF175:AI175,AN175:AQ175),0))+(1-IFERROR(CORREL(AF175:AI175,AR175:AU175),0)))</f>
        <v>2.36201663532345</v>
      </c>
      <c r="BC175" s="0" t="n">
        <f aca="false">AX175*((1-IFERROR(CORREL(AJ175:AM175,AB175:AE175),0))+(1-IFERROR(CORREL(AJ175:AM175,AF175:AI175),0))+(1-IFERROR(CORREL(AJ175:AM175,AN175:AQ175),0))+(1-IFERROR(CORREL(AJ175:AM175,AR175:AU175),0)))</f>
        <v>1.10205082256654</v>
      </c>
      <c r="BD175" s="0" t="n">
        <f aca="false">AY175*((1-IFERROR(CORREL(AN175:AQ175,AB175:AE175),0))+(1-IFERROR(CORREL(AN175:AQ175,AF175:AI175),0))+(1-IFERROR(CORREL(AN175:AQ175,AJ175:AM175),0))+(1-IFERROR(CORREL(AN175:AQ175,AR175:AU175),0)))</f>
        <v>0.826752613701081</v>
      </c>
      <c r="BE175" s="0" t="n">
        <f aca="false">AZ175*((1-IFERROR(CORREL(AR175:AU175,AB175:AE175),0))+(1-IFERROR(CORREL(AR175:AU175,AF175:AI175),0))+(1-IFERROR(CORREL(AR175:AU175,AJ175:AM175),0))+(1-IFERROR(CORREL(AR175:AU175,AN175:AQ175),0)))</f>
        <v>0.979838916873207</v>
      </c>
      <c r="BF175" s="0" t="n">
        <f aca="false">IF(SUM(BA175:BE175)&gt;0,BA175/SUM(BA175:BE175),1/5)</f>
        <v>0.178434505750883</v>
      </c>
      <c r="BG175" s="0" t="n">
        <f aca="false">IF(SUM(BA175:BE175)&gt;0,BB175/SUM(BA175:BE175),1/5)</f>
        <v>0.36818002619243</v>
      </c>
      <c r="BH175" s="0" t="n">
        <f aca="false">IF(SUM(BA175:BE175)&gt;0,BC175/SUM(BA175:BE175),1/5)</f>
        <v>0.171782490711534</v>
      </c>
      <c r="BI175" s="0" t="n">
        <f aca="false">IF(SUM(BA175:BE175)&gt;0,BD175/SUM(BA175:BE175),1/5)</f>
        <v>0.128870302780675</v>
      </c>
      <c r="BJ175" s="0" t="n">
        <f aca="false">IF(SUM(BA175:BE175)&gt;0,BE175/SUM(BA175:BE175),1/5)</f>
        <v>0.152732674564478</v>
      </c>
      <c r="BK175" s="0" t="n">
        <f aca="false">BF175*AB175+BG175*AF175+BH175*AJ175+BI175*AN175+BJ175*AR175</f>
        <v>0.270002921229637</v>
      </c>
      <c r="BL175" s="0" t="n">
        <f aca="false">BF175*AC175+BG175*AG175+BH175*AK175+BI175*AO175+BJ175*AS175</f>
        <v>0.525368809509636</v>
      </c>
      <c r="BM175" s="0" t="n">
        <f aca="false">BF175*AD175+BG175*AH175+BH175*AL175+BI175*AP175+BJ175*AT175</f>
        <v>0.585157830377232</v>
      </c>
      <c r="BN175" s="0" t="n">
        <f aca="false">BF175*AE175+BG175*AI175+BH175*AM175+BI175*AQ175+BJ175*AU175</f>
        <v>0.63181997380757</v>
      </c>
      <c r="BO175" s="0" t="n">
        <f aca="false">RANK(BK175,$BK175:$BN175)</f>
        <v>4</v>
      </c>
      <c r="BP175" s="0" t="n">
        <f aca="false">RANK(BL175,$BK175:$BN175)</f>
        <v>3</v>
      </c>
      <c r="BQ175" s="0" t="n">
        <f aca="false">RANK(BM175,$BK175:$BN175)</f>
        <v>2</v>
      </c>
      <c r="BR175" s="0" t="n">
        <f aca="false">RANK(BN175,$BK175:$BN175)</f>
        <v>1</v>
      </c>
    </row>
    <row r="176" customFormat="false" ht="15" hidden="false" customHeight="false" outlineLevel="0" collapsed="false">
      <c r="A176" s="0" t="n">
        <v>153</v>
      </c>
      <c r="B176" s="0" t="n">
        <f aca="false">RANDBETWEEN(1,$B$5)</f>
        <v>6</v>
      </c>
      <c r="C176" s="0" t="n">
        <f aca="false">RANDBETWEEN(1,$B$5)</f>
        <v>6</v>
      </c>
      <c r="D176" s="0" t="n">
        <f aca="false">RANDBETWEEN(1,$B$5)</f>
        <v>1</v>
      </c>
      <c r="E176" s="0" t="n">
        <f aca="false">RANDBETWEEN(1,$B$5)</f>
        <v>6</v>
      </c>
      <c r="F176" s="0" t="n">
        <f aca="false">RANDBETWEEN(1,$B$5)</f>
        <v>3</v>
      </c>
      <c r="G176" s="0" t="n">
        <f aca="false">RANDBETWEEN(1,$B$5)</f>
        <v>5</v>
      </c>
      <c r="H176" s="0" t="n">
        <f aca="true">NORMINV(RAND(),$B$8,$B$13)</f>
        <v>52.9842094173047</v>
      </c>
      <c r="I176" s="0" t="n">
        <f aca="true">NORMINV(RAND(),$C$8,$C$13)</f>
        <v>56.5323791044729</v>
      </c>
      <c r="J176" s="0" t="n">
        <f aca="true">NORMINV(RAND(),$D$8,$D$13)</f>
        <v>14.6013594524294</v>
      </c>
      <c r="K176" s="0" t="n">
        <f aca="true">NORMINV(RAND(),$E$8,$E$13)</f>
        <v>2.83636336472915</v>
      </c>
      <c r="L176" s="0" t="n">
        <f aca="true">NORMINV(RAND(),$B$9,$B$14)</f>
        <v>42.3607588702531</v>
      </c>
      <c r="M176" s="0" t="n">
        <f aca="true">NORMINV(RAND(),$C$9,$C$14)</f>
        <v>54.1295983125506</v>
      </c>
      <c r="N176" s="0" t="n">
        <f aca="true">NORMINV(RAND(),$D$9,$D$14)</f>
        <v>43.2887223990202</v>
      </c>
      <c r="O176" s="0" t="n">
        <f aca="true">NORMINV(RAND(),$E$9,$E$14)</f>
        <v>27.5443067807865</v>
      </c>
      <c r="P176" s="0" t="n">
        <f aca="true">NORMINV(RAND(),$B$10,$B$15)</f>
        <v>24.077078457846</v>
      </c>
      <c r="Q176" s="0" t="n">
        <f aca="true">NORMINV(RAND(),$C$10,$C$15)</f>
        <v>30.1711306195324</v>
      </c>
      <c r="R176" s="0" t="n">
        <f aca="true">NORMINV(RAND(),$D$10,$D$15)</f>
        <v>9.90295565034117</v>
      </c>
      <c r="S176" s="0" t="n">
        <f aca="true">NORMINV(RAND(),$E$10,$E$15)</f>
        <v>3.66664460750227</v>
      </c>
      <c r="T176" s="0" t="n">
        <f aca="false">MEDIAN(INDEX(Avaliadores!$B$17:$B$22,$B176),INDEX(Avaliadores!$B$17:$B$22,$C176),INDEX(Avaliadores!$B$17:$B$22,$D176),INDEX(Avaliadores!$B$17:$B$22,$E176),INDEX(Avaliadores!$B$17:$B$22,$F176),INDEX(Avaliadores!$B$17:$B$22,$G176))</f>
        <v>2.04166666666667</v>
      </c>
      <c r="U176" s="0" t="n">
        <f aca="false">MEDIAN(INDEX(Avaliadores!$C$17:$C$22,$B176),INDEX(Avaliadores!$C$17:$C$22,$C176),INDEX(Avaliadores!$C$17:$C$22,$D176),INDEX(Avaliadores!$C$17:$C$22,$E176),INDEX(Avaliadores!$C$17:$C$22,$F176),INDEX(Avaliadores!$C$17:$C$22,$G176))</f>
        <v>5.79166666666667</v>
      </c>
      <c r="V176" s="0" t="n">
        <f aca="false">MEDIAN(INDEX(Avaliadores!$D$17:$D$22,$B176),INDEX(Avaliadores!$D$17:$D$22,$C176),INDEX(Avaliadores!$D$17:$D$22,$D176),INDEX(Avaliadores!$D$17:$D$22,$E176),INDEX(Avaliadores!$D$17:$D$22,$F176),INDEX(Avaliadores!$D$17:$D$22,$G176))</f>
        <v>5.29166666666667</v>
      </c>
      <c r="W176" s="0" t="n">
        <f aca="false">MEDIAN(INDEX(Avaliadores!$E$17:$E$22,$B176),INDEX(Avaliadores!$E$17:$E$22,$C176),INDEX(Avaliadores!$E$17:$E$22,$D176),INDEX(Avaliadores!$E$17:$E$22,$E176),INDEX(Avaliadores!$E$17:$E$22,$F176),INDEX(Avaliadores!$E$17:$E$22,$G176))</f>
        <v>6.04166666666667</v>
      </c>
      <c r="X176" s="0" t="n">
        <f aca="false">MEDIAN(INDEX(Avaliadores!$F$17:$F$22,$B176),INDEX(Avaliadores!$F$17:$F$22,$C176),INDEX(Avaliadores!$F$17:$F$22,$D176),INDEX(Avaliadores!$F$17:$F$22,$E176),INDEX(Avaliadores!$F$17:$F$22,$F176),INDEX(Avaliadores!$F$17:$F$22,$G176))</f>
        <v>2.91666666666667</v>
      </c>
      <c r="Y176" s="0" t="n">
        <f aca="false">MEDIAN(INDEX(Avaliadores!$G$17:$G$22,$B176),INDEX(Avaliadores!$G$17:$G$22,$C176),INDEX(Avaliadores!$G$17:$G$22,$D176),INDEX(Avaliadores!$G$17:$G$22,$E176),INDEX(Avaliadores!$G$17:$G$22,$F176),INDEX(Avaliadores!$G$17:$G$22,$G176))</f>
        <v>5.04166666666667</v>
      </c>
      <c r="Z176" s="0" t="n">
        <f aca="false">MEDIAN(INDEX(Avaliadores!$H$17:$H$22,$B176),INDEX(Avaliadores!$H$17:$H$22,$C176),INDEX(Avaliadores!$H$17:$H$22,$D176),INDEX(Avaliadores!$H$17:$H$22,$E176),INDEX(Avaliadores!$H$17:$H$22,$F176),INDEX(Avaliadores!$H$17:$H$22,$G176))</f>
        <v>4.04166666666667</v>
      </c>
      <c r="AA176" s="0" t="n">
        <f aca="false">MEDIAN(INDEX(Avaliadores!$I$17:$I$22,$B176),INDEX(Avaliadores!$I$17:$I$22,$C176),INDEX(Avaliadores!$I$17:$I$22,$D176),INDEX(Avaliadores!$I$17:$I$22,$E176),INDEX(Avaliadores!$I$17:$I$22,$F176),INDEX(Avaliadores!$I$17:$I$22,$G176))</f>
        <v>7.04166666666667</v>
      </c>
      <c r="AB176" s="0" t="n">
        <f aca="false">IF(MAX(H176:K176)=MIN(H176:K176),0,IF($B$17="custo",(MAX(H176:K176)-H176)/(MAX(H176:K176)-MIN(H176:K176)),(H176-MIN(H176:K176))/(MAX(H176:K176)-MIN(H176:K176))))</f>
        <v>0.0660788261156227</v>
      </c>
      <c r="AC176" s="0" t="n">
        <f aca="false">IF(MAX(H176:K176)=MIN(H176:K176),0,IF($B$17="custo",(MAX(H176:K176)-I176)/(MAX(H176:K176)-MIN(H176:K176)),(I176-MIN(H176:K176))/(MAX(H176:K176)-MIN(H176:K176))))</f>
        <v>0</v>
      </c>
      <c r="AD176" s="0" t="n">
        <f aca="false">IF(MAX(H176:K176)=MIN(H176:K176),0,IF($B$17="custo",(MAX(H176:K176)-J176)/(MAX(H176:K176)-MIN(H176:K176)),(J176-MIN(H176:K176))/(MAX(H176:K176)-MIN(H176:K176))))</f>
        <v>0.780896293223628</v>
      </c>
      <c r="AE176" s="0" t="n">
        <f aca="false">IF(MAX(H176:K176)=MIN(H176:K176),0,IF($B$17="custo",(MAX(H176:K176)-K176)/(MAX(H176:K176)-MIN(H176:K176)),(K176-MIN(H176:K176))/(MAX(H176:K176)-MIN(H176:K176))))</f>
        <v>1</v>
      </c>
      <c r="AF176" s="0" t="n">
        <f aca="false">IF(MAX(L176:O176)=MIN(L176:O176),0,IF($C$17="custo",(MAX(L176:O176)-L176)/(MAX(L176:O176)-MIN(L176:O176)),(L176-MIN(L176:O176))/(MAX(L176:O176)-MIN(L176:O176))))</f>
        <v>0.557317645802901</v>
      </c>
      <c r="AG176" s="0" t="n">
        <f aca="false">IF(MAX(L176:O176)=MIN(L176:O176),0,IF($C$17="custo",(MAX(L176:O176)-M176)/(MAX(L176:O176)-MIN(L176:O176)),(M176-MIN(L176:O176))/(MAX(L176:O176)-MIN(L176:O176))))</f>
        <v>1</v>
      </c>
      <c r="AH176" s="0" t="n">
        <f aca="false">IF(MAX(L176:O176)=MIN(L176:O176),0,IF($C$17="custo",(MAX(L176:O176)-N176)/(MAX(L176:O176)-MIN(L176:O176)),(N176-MIN(L176:O176))/(MAX(L176:O176)-MIN(L176:O176))))</f>
        <v>0.592222793548166</v>
      </c>
      <c r="AI176" s="0" t="n">
        <f aca="false">IF(MAX(L176:O176)=MIN(L176:O176),0,IF($C$17="custo",(MAX(L176:O176)-O176)/(MAX(L176:O176)-MIN(L176:O176)),(O176-MIN(L176:O176))/(MAX(L176:O176)-MIN(L176:O176))))</f>
        <v>0</v>
      </c>
      <c r="AJ176" s="0" t="n">
        <f aca="false">IF(MAX(P176:S176)=MIN(P176:S176),0,IF($D$17="custo",(MAX(P176:S176)-P176)/(MAX(P176:S176)-MIN(P176:S176)),(P176-MIN(P176:S176))/(MAX(P176:S176)-MIN(P176:S176))))</f>
        <v>0.229925309961505</v>
      </c>
      <c r="AK176" s="0" t="n">
        <f aca="false">IF(MAX(P176:S176)=MIN(P176:S176),0,IF($D$17="custo",(MAX(P176:S176)-Q176)/(MAX(P176:S176)-MIN(P176:S176)),(Q176-MIN(P176:S176))/(MAX(P176:S176)-MIN(P176:S176))))</f>
        <v>0</v>
      </c>
      <c r="AL176" s="0" t="n">
        <f aca="false">IF(MAX(P176:S176)=MIN(P176:S176),0,IF($D$17="custo",(MAX(P176:S176)-R176)/(MAX(P176:S176)-MIN(P176:S176)),(R176-MIN(P176:S176))/(MAX(P176:S176)-MIN(P176:S176))))</f>
        <v>0.764707338976191</v>
      </c>
      <c r="AM176" s="0" t="n">
        <f aca="false">IF(MAX(P176:S176)=MIN(P176:S176),0,IF($D$17="custo",(MAX(P176:S176)-S176)/(MAX(P176:S176)-MIN(P176:S176)),(S176-MIN(P176:S176))/(MAX(P176:S176)-MIN(P176:S176))))</f>
        <v>1</v>
      </c>
      <c r="AN176" s="0" t="n">
        <f aca="false">IF(MAX(T176:W176)=MIN(T176:W176),0,IF($E$17="custo",(MAX(T176:W176)-T176)/(MAX(T176:W176)-MIN(T176:W176)),(T176-MIN(T176:W176))/(MAX(T176:W176)-MIN(T176:W176))))</f>
        <v>0</v>
      </c>
      <c r="AO176" s="0" t="n">
        <f aca="false">IF(MAX(T176:W176)=MIN(T176:W176),0,IF($E$17="custo",(MAX(T176:W176)-U176)/(MAX(T176:W176)-MIN(T176:W176)),(U176-MIN(T176:W176))/(MAX(T176:W176)-MIN(T176:W176))))</f>
        <v>0.9375</v>
      </c>
      <c r="AP176" s="0" t="n">
        <f aca="false">IF(MAX(T176:W176)=MIN(T176:W176),0,IF($E$17="custo",(MAX(T176:W176)-V176)/(MAX(T176:W176)-MIN(T176:W176)),(V176-MIN(T176:W176))/(MAX(T176:W176)-MIN(T176:W176))))</f>
        <v>0.8125</v>
      </c>
      <c r="AQ176" s="0" t="n">
        <f aca="false">IF(MAX(T176:W176)=MIN(T176:W176),0,IF($E$17="custo",(MAX(T176:W176)-W176)/(MAX(T176:W176)-MIN(T176:W176)),(W176-MIN(T176:W176))/(MAX(T176:W176)-MIN(T176:W176))))</f>
        <v>1</v>
      </c>
      <c r="AR176" s="0" t="n">
        <f aca="false">IF(MAX(X176:AA176)=MIN(X176:AA176),0,IF($F$17="custo",(MAX(X176:AA176)-X176)/(MAX(X176:AA176)-MIN(X176:AA176)),(X176-MIN(X176:AA176))/(MAX(X176:AA176)-MIN(X176:AA176))))</f>
        <v>0</v>
      </c>
      <c r="AS176" s="0" t="n">
        <f aca="false">IF(MAX(X176:AA176)=MIN(X176:AA176),0,IF($F$17="custo",(MAX(X176:AA176)-Y176)/(MAX(X176:AA176)-MIN(X176:AA176)),(Y176-MIN(X176:AA176))/(MAX(X176:AA176)-MIN(X176:AA176))))</f>
        <v>0.515151515151515</v>
      </c>
      <c r="AT176" s="0" t="n">
        <f aca="false">IF(MAX(X176:AA176)=MIN(X176:AA176),0,IF($F$17="custo",(MAX(X176:AA176)-Z176)/(MAX(X176:AA176)-MIN(X176:AA176)),(Z176-MIN(X176:AA176))/(MAX(X176:AA176)-MIN(X176:AA176))))</f>
        <v>0.272727272727273</v>
      </c>
      <c r="AU176" s="0" t="n">
        <f aca="false">IF(MAX(X176:AA176)=MIN(X176:AA176),0,IF($F$17="custo",(MAX(X176:AA176)-AA176)/(MAX(X176:AA176)-MIN(X176:AA176)),(AA176-MIN(X176:AA176))/(MAX(X176:AA176)-MIN(X176:AA176))))</f>
        <v>1</v>
      </c>
      <c r="AV176" s="0" t="n">
        <f aca="false">STDEVP(AB176:AE176)</f>
        <v>0.436272896008525</v>
      </c>
      <c r="AW176" s="0" t="n">
        <f aca="false">STDEVP(AF176:AI176)</f>
        <v>0.355738587455693</v>
      </c>
      <c r="AX176" s="0" t="n">
        <f aca="false">STDEVP(AJ176:AM176)</f>
        <v>0.400937373972822</v>
      </c>
      <c r="AY176" s="0" t="n">
        <f aca="false">STDEVP(AN176:AQ176)</f>
        <v>0.40262808521016</v>
      </c>
      <c r="AZ176" s="0" t="n">
        <f aca="false">STDEVP(AR176:AU176)</f>
        <v>0.367638956319725</v>
      </c>
      <c r="BA176" s="0" t="n">
        <f aca="false">AV176*((1-IFERROR(CORREL(AB176:AE176,AF176:AI176),0))+(1-IFERROR(CORREL(AB176:AE176,AJ176:AM176),0))+(1-IFERROR(CORREL(AB176:AE176,AN176:AQ176),0))+(1-IFERROR(CORREL(AB176:AE176,AR176:AU176),0)))</f>
        <v>1.17075126408697</v>
      </c>
      <c r="BB176" s="0" t="n">
        <f aca="false">AW176*((1-IFERROR(CORREL(AF176:AI176,AB176:AE176),0))+(1-IFERROR(CORREL(AF176:AI176,AJ176:AM176),0))+(1-IFERROR(CORREL(AF176:AI176,AN176:AQ176),0))+(1-IFERROR(CORREL(AF176:AI176,AR176:AU176),0)))</f>
        <v>2.2415911212717</v>
      </c>
      <c r="BC176" s="0" t="n">
        <f aca="false">AX176*((1-IFERROR(CORREL(AJ176:AM176,AB176:AE176),0))+(1-IFERROR(CORREL(AJ176:AM176,AF176:AI176),0))+(1-IFERROR(CORREL(AJ176:AM176,AN176:AQ176),0))+(1-IFERROR(CORREL(AJ176:AM176,AR176:AU176),0)))</f>
        <v>1.18173475292254</v>
      </c>
      <c r="BD176" s="0" t="n">
        <f aca="false">AY176*((1-IFERROR(CORREL(AN176:AQ176,AB176:AE176),0))+(1-IFERROR(CORREL(AN176:AQ176,AF176:AI176),0))+(1-IFERROR(CORREL(AN176:AQ176,AJ176:AM176),0))+(1-IFERROR(CORREL(AN176:AQ176,AR176:AU176),0)))</f>
        <v>0.963930410732065</v>
      </c>
      <c r="BE176" s="0" t="n">
        <f aca="false">AZ176*((1-IFERROR(CORREL(AR176:AU176,AB176:AE176),0))+(1-IFERROR(CORREL(AR176:AU176,AF176:AI176),0))+(1-IFERROR(CORREL(AR176:AU176,AJ176:AM176),0))+(1-IFERROR(CORREL(AR176:AU176,AN176:AQ176),0)))</f>
        <v>0.955364277779363</v>
      </c>
      <c r="BF176" s="0" t="n">
        <f aca="false">IF(SUM(BA176:BE176)&gt;0,BA176/SUM(BA176:BE176),1/5)</f>
        <v>0.179745805278782</v>
      </c>
      <c r="BG176" s="0" t="n">
        <f aca="false">IF(SUM(BA176:BE176)&gt;0,BB176/SUM(BA176:BE176),1/5)</f>
        <v>0.344152181217561</v>
      </c>
      <c r="BH176" s="0" t="n">
        <f aca="false">IF(SUM(BA176:BE176)&gt;0,BC176/SUM(BA176:BE176),1/5)</f>
        <v>0.181432103731818</v>
      </c>
      <c r="BI176" s="0" t="n">
        <f aca="false">IF(SUM(BA176:BE176)&gt;0,BD176/SUM(BA176:BE176),1/5)</f>
        <v>0.147992535412604</v>
      </c>
      <c r="BJ176" s="0" t="n">
        <f aca="false">IF(SUM(BA176:BE176)&gt;0,BE176/SUM(BA176:BE176),1/5)</f>
        <v>0.146677374359236</v>
      </c>
      <c r="BK176" s="0" t="n">
        <f aca="false">BF176*AB176+BG176*AF176+BH176*AJ176+BI176*AN176+BJ176*AR176</f>
        <v>0.24539530793364</v>
      </c>
      <c r="BL176" s="0" t="n">
        <f aca="false">BF176*AC176+BG176*AG176+BH176*AK176+BI176*AO176+BJ176*AS176</f>
        <v>0.558456254806483</v>
      </c>
      <c r="BM176" s="0" t="n">
        <f aca="false">BF176*AD176+BG176*AH176+BH176*AL176+BI176*AP176+BJ176*AT176</f>
        <v>0.643166915783198</v>
      </c>
      <c r="BN176" s="0" t="n">
        <f aca="false">BF176*AE176+BG176*AI176+BH176*AM176+BI176*AQ176+BJ176*AU176</f>
        <v>0.655847818782439</v>
      </c>
      <c r="BO176" s="0" t="n">
        <f aca="false">RANK(BK176,$BK176:$BN176)</f>
        <v>4</v>
      </c>
      <c r="BP176" s="0" t="n">
        <f aca="false">RANK(BL176,$BK176:$BN176)</f>
        <v>3</v>
      </c>
      <c r="BQ176" s="0" t="n">
        <f aca="false">RANK(BM176,$BK176:$BN176)</f>
        <v>2</v>
      </c>
      <c r="BR176" s="0" t="n">
        <f aca="false">RANK(BN176,$BK176:$BN176)</f>
        <v>1</v>
      </c>
    </row>
    <row r="177" customFormat="false" ht="15" hidden="false" customHeight="false" outlineLevel="0" collapsed="false">
      <c r="A177" s="0" t="n">
        <v>154</v>
      </c>
      <c r="B177" s="0" t="n">
        <f aca="false">RANDBETWEEN(1,$B$5)</f>
        <v>3</v>
      </c>
      <c r="C177" s="0" t="n">
        <f aca="false">RANDBETWEEN(1,$B$5)</f>
        <v>3</v>
      </c>
      <c r="D177" s="0" t="n">
        <f aca="false">RANDBETWEEN(1,$B$5)</f>
        <v>4</v>
      </c>
      <c r="E177" s="0" t="n">
        <f aca="false">RANDBETWEEN(1,$B$5)</f>
        <v>1</v>
      </c>
      <c r="F177" s="0" t="n">
        <f aca="false">RANDBETWEEN(1,$B$5)</f>
        <v>3</v>
      </c>
      <c r="G177" s="0" t="n">
        <f aca="false">RANDBETWEEN(1,$B$5)</f>
        <v>3</v>
      </c>
      <c r="H177" s="0" t="n">
        <f aca="true">NORMINV(RAND(),$B$8,$B$13)</f>
        <v>43.7316521560841</v>
      </c>
      <c r="I177" s="0" t="n">
        <f aca="true">NORMINV(RAND(),$C$8,$C$13)</f>
        <v>64.0510955739745</v>
      </c>
      <c r="J177" s="0" t="n">
        <f aca="true">NORMINV(RAND(),$D$8,$D$13)</f>
        <v>14.8125959430835</v>
      </c>
      <c r="K177" s="0" t="n">
        <f aca="true">NORMINV(RAND(),$E$8,$E$13)</f>
        <v>2.99629403111791</v>
      </c>
      <c r="L177" s="0" t="n">
        <f aca="true">NORMINV(RAND(),$B$9,$B$14)</f>
        <v>49.3024855392086</v>
      </c>
      <c r="M177" s="0" t="n">
        <f aca="true">NORMINV(RAND(),$C$9,$C$14)</f>
        <v>60.3322168416073</v>
      </c>
      <c r="N177" s="0" t="n">
        <f aca="true">NORMINV(RAND(),$D$9,$D$14)</f>
        <v>47.0986032667685</v>
      </c>
      <c r="O177" s="0" t="n">
        <f aca="true">NORMINV(RAND(),$E$9,$E$14)</f>
        <v>24.9847875372124</v>
      </c>
      <c r="P177" s="0" t="n">
        <f aca="true">NORMINV(RAND(),$B$10,$B$15)</f>
        <v>23.7407543061996</v>
      </c>
      <c r="Q177" s="0" t="n">
        <f aca="true">NORMINV(RAND(),$C$10,$C$15)</f>
        <v>30.4050287801206</v>
      </c>
      <c r="R177" s="0" t="n">
        <f aca="true">NORMINV(RAND(),$D$10,$D$15)</f>
        <v>9.76282023823221</v>
      </c>
      <c r="S177" s="0" t="n">
        <f aca="true">NORMINV(RAND(),$E$10,$E$15)</f>
        <v>4.05520534237349</v>
      </c>
      <c r="T177" s="0" t="n">
        <f aca="false">MEDIAN(INDEX(Avaliadores!$B$17:$B$22,$B177),INDEX(Avaliadores!$B$17:$B$22,$C177),INDEX(Avaliadores!$B$17:$B$22,$D177),INDEX(Avaliadores!$B$17:$B$22,$E177),INDEX(Avaliadores!$B$17:$B$22,$F177),INDEX(Avaliadores!$B$17:$B$22,$G177))</f>
        <v>2.79166666666667</v>
      </c>
      <c r="U177" s="0" t="n">
        <f aca="false">MEDIAN(INDEX(Avaliadores!$C$17:$C$22,$B177),INDEX(Avaliadores!$C$17:$C$22,$C177),INDEX(Avaliadores!$C$17:$C$22,$D177),INDEX(Avaliadores!$C$17:$C$22,$E177),INDEX(Avaliadores!$C$17:$C$22,$F177),INDEX(Avaliadores!$C$17:$C$22,$G177))</f>
        <v>4.79166666666667</v>
      </c>
      <c r="V177" s="0" t="n">
        <f aca="false">MEDIAN(INDEX(Avaliadores!$D$17:$D$22,$B177),INDEX(Avaliadores!$D$17:$D$22,$C177),INDEX(Avaliadores!$D$17:$D$22,$D177),INDEX(Avaliadores!$D$17:$D$22,$E177),INDEX(Avaliadores!$D$17:$D$22,$F177),INDEX(Avaliadores!$D$17:$D$22,$G177))</f>
        <v>5.79166666666667</v>
      </c>
      <c r="W177" s="0" t="n">
        <f aca="false">MEDIAN(INDEX(Avaliadores!$E$17:$E$22,$B177),INDEX(Avaliadores!$E$17:$E$22,$C177),INDEX(Avaliadores!$E$17:$E$22,$D177),INDEX(Avaliadores!$E$17:$E$22,$E177),INDEX(Avaliadores!$E$17:$E$22,$F177),INDEX(Avaliadores!$E$17:$E$22,$G177))</f>
        <v>5.79166666666667</v>
      </c>
      <c r="X177" s="0" t="n">
        <f aca="false">MEDIAN(INDEX(Avaliadores!$F$17:$F$22,$B177),INDEX(Avaliadores!$F$17:$F$22,$C177),INDEX(Avaliadores!$F$17:$F$22,$D177),INDEX(Avaliadores!$F$17:$F$22,$E177),INDEX(Avaliadores!$F$17:$F$22,$F177),INDEX(Avaliadores!$F$17:$F$22,$G177))</f>
        <v>2.79166666666667</v>
      </c>
      <c r="Y177" s="0" t="n">
        <f aca="false">MEDIAN(INDEX(Avaliadores!$G$17:$G$22,$B177),INDEX(Avaliadores!$G$17:$G$22,$C177),INDEX(Avaliadores!$G$17:$G$22,$D177),INDEX(Avaliadores!$G$17:$G$22,$E177),INDEX(Avaliadores!$G$17:$G$22,$F177),INDEX(Avaliadores!$G$17:$G$22,$G177))</f>
        <v>5.79166666666667</v>
      </c>
      <c r="Z177" s="0" t="n">
        <f aca="false">MEDIAN(INDEX(Avaliadores!$H$17:$H$22,$B177),INDEX(Avaliadores!$H$17:$H$22,$C177),INDEX(Avaliadores!$H$17:$H$22,$D177),INDEX(Avaliadores!$H$17:$H$22,$E177),INDEX(Avaliadores!$H$17:$H$22,$F177),INDEX(Avaliadores!$H$17:$H$22,$G177))</f>
        <v>3.79166666666667</v>
      </c>
      <c r="AA177" s="0" t="n">
        <f aca="false">MEDIAN(INDEX(Avaliadores!$I$17:$I$22,$B177),INDEX(Avaliadores!$I$17:$I$22,$C177),INDEX(Avaliadores!$I$17:$I$22,$D177),INDEX(Avaliadores!$I$17:$I$22,$E177),INDEX(Avaliadores!$I$17:$I$22,$F177),INDEX(Avaliadores!$I$17:$I$22,$G177))</f>
        <v>6.79166666666667</v>
      </c>
      <c r="AB177" s="0" t="n">
        <f aca="false">IF(MAX(H177:K177)=MIN(H177:K177),0,IF($B$17="custo",(MAX(H177:K177)-H177)/(MAX(H177:K177)-MIN(H177:K177)),(H177-MIN(H177:K177))/(MAX(H177:K177)-MIN(H177:K177))))</f>
        <v>0.332806640991659</v>
      </c>
      <c r="AC177" s="0" t="n">
        <f aca="false">IF(MAX(H177:K177)=MIN(H177:K177),0,IF($B$17="custo",(MAX(H177:K177)-I177)/(MAX(H177:K177)-MIN(H177:K177)),(I177-MIN(H177:K177))/(MAX(H177:K177)-MIN(H177:K177))))</f>
        <v>0</v>
      </c>
      <c r="AD177" s="0" t="n">
        <f aca="false">IF(MAX(H177:K177)=MIN(H177:K177),0,IF($B$17="custo",(MAX(H177:K177)-J177)/(MAX(H177:K177)-MIN(H177:K177)),(J177-MIN(H177:K177))/(MAX(H177:K177)-MIN(H177:K177))))</f>
        <v>0.806464002611306</v>
      </c>
      <c r="AE177" s="0" t="n">
        <f aca="false">IF(MAX(H177:K177)=MIN(H177:K177),0,IF($B$17="custo",(MAX(H177:K177)-K177)/(MAX(H177:K177)-MIN(H177:K177)),(K177-MIN(H177:K177))/(MAX(H177:K177)-MIN(H177:K177))))</f>
        <v>1</v>
      </c>
      <c r="AF177" s="0" t="n">
        <f aca="false">IF(MAX(L177:O177)=MIN(L177:O177),0,IF($C$17="custo",(MAX(L177:O177)-L177)/(MAX(L177:O177)-MIN(L177:O177)),(L177-MIN(L177:O177))/(MAX(L177:O177)-MIN(L177:O177))))</f>
        <v>0.687962278461156</v>
      </c>
      <c r="AG177" s="0" t="n">
        <f aca="false">IF(MAX(L177:O177)=MIN(L177:O177),0,IF($C$17="custo",(MAX(L177:O177)-M177)/(MAX(L177:O177)-MIN(L177:O177)),(M177-MIN(L177:O177))/(MAX(L177:O177)-MIN(L177:O177))))</f>
        <v>1</v>
      </c>
      <c r="AH177" s="0" t="n">
        <f aca="false">IF(MAX(L177:O177)=MIN(L177:O177),0,IF($C$17="custo",(MAX(L177:O177)-N177)/(MAX(L177:O177)-MIN(L177:O177)),(N177-MIN(L177:O177))/(MAX(L177:O177)-MIN(L177:O177))))</f>
        <v>0.625613125614388</v>
      </c>
      <c r="AI177" s="0" t="n">
        <f aca="false">IF(MAX(L177:O177)=MIN(L177:O177),0,IF($C$17="custo",(MAX(L177:O177)-O177)/(MAX(L177:O177)-MIN(L177:O177)),(O177-MIN(L177:O177))/(MAX(L177:O177)-MIN(L177:O177))))</f>
        <v>0</v>
      </c>
      <c r="AJ177" s="0" t="n">
        <f aca="false">IF(MAX(P177:S177)=MIN(P177:S177),0,IF($D$17="custo",(MAX(P177:S177)-P177)/(MAX(P177:S177)-MIN(P177:S177)),(P177-MIN(P177:S177))/(MAX(P177:S177)-MIN(P177:S177))))</f>
        <v>0.252915336972399</v>
      </c>
      <c r="AK177" s="0" t="n">
        <f aca="false">IF(MAX(P177:S177)=MIN(P177:S177),0,IF($D$17="custo",(MAX(P177:S177)-Q177)/(MAX(P177:S177)-MIN(P177:S177)),(Q177-MIN(P177:S177))/(MAX(P177:S177)-MIN(P177:S177))))</f>
        <v>0</v>
      </c>
      <c r="AL177" s="0" t="n">
        <f aca="false">IF(MAX(P177:S177)=MIN(P177:S177),0,IF($D$17="custo",(MAX(P177:S177)-R177)/(MAX(P177:S177)-MIN(P177:S177)),(R177-MIN(P177:S177))/(MAX(P177:S177)-MIN(P177:S177))))</f>
        <v>0.783390772642433</v>
      </c>
      <c r="AM177" s="0" t="n">
        <f aca="false">IF(MAX(P177:S177)=MIN(P177:S177),0,IF($D$17="custo",(MAX(P177:S177)-S177)/(MAX(P177:S177)-MIN(P177:S177)),(S177-MIN(P177:S177))/(MAX(P177:S177)-MIN(P177:S177))))</f>
        <v>1</v>
      </c>
      <c r="AN177" s="0" t="n">
        <f aca="false">IF(MAX(T177:W177)=MIN(T177:W177),0,IF($E$17="custo",(MAX(T177:W177)-T177)/(MAX(T177:W177)-MIN(T177:W177)),(T177-MIN(T177:W177))/(MAX(T177:W177)-MIN(T177:W177))))</f>
        <v>0</v>
      </c>
      <c r="AO177" s="0" t="n">
        <f aca="false">IF(MAX(T177:W177)=MIN(T177:W177),0,IF($E$17="custo",(MAX(T177:W177)-U177)/(MAX(T177:W177)-MIN(T177:W177)),(U177-MIN(T177:W177))/(MAX(T177:W177)-MIN(T177:W177))))</f>
        <v>0.666666666666667</v>
      </c>
      <c r="AP177" s="0" t="n">
        <f aca="false">IF(MAX(T177:W177)=MIN(T177:W177),0,IF($E$17="custo",(MAX(T177:W177)-V177)/(MAX(T177:W177)-MIN(T177:W177)),(V177-MIN(T177:W177))/(MAX(T177:W177)-MIN(T177:W177))))</f>
        <v>1</v>
      </c>
      <c r="AQ177" s="0" t="n">
        <f aca="false">IF(MAX(T177:W177)=MIN(T177:W177),0,IF($E$17="custo",(MAX(T177:W177)-W177)/(MAX(T177:W177)-MIN(T177:W177)),(W177-MIN(T177:W177))/(MAX(T177:W177)-MIN(T177:W177))))</f>
        <v>1</v>
      </c>
      <c r="AR177" s="0" t="n">
        <f aca="false">IF(MAX(X177:AA177)=MIN(X177:AA177),0,IF($F$17="custo",(MAX(X177:AA177)-X177)/(MAX(X177:AA177)-MIN(X177:AA177)),(X177-MIN(X177:AA177))/(MAX(X177:AA177)-MIN(X177:AA177))))</f>
        <v>0</v>
      </c>
      <c r="AS177" s="0" t="n">
        <f aca="false">IF(MAX(X177:AA177)=MIN(X177:AA177),0,IF($F$17="custo",(MAX(X177:AA177)-Y177)/(MAX(X177:AA177)-MIN(X177:AA177)),(Y177-MIN(X177:AA177))/(MAX(X177:AA177)-MIN(X177:AA177))))</f>
        <v>0.75</v>
      </c>
      <c r="AT177" s="0" t="n">
        <f aca="false">IF(MAX(X177:AA177)=MIN(X177:AA177),0,IF($F$17="custo",(MAX(X177:AA177)-Z177)/(MAX(X177:AA177)-MIN(X177:AA177)),(Z177-MIN(X177:AA177))/(MAX(X177:AA177)-MIN(X177:AA177))))</f>
        <v>0.25</v>
      </c>
      <c r="AU177" s="0" t="n">
        <f aca="false">IF(MAX(X177:AA177)=MIN(X177:AA177),0,IF($F$17="custo",(MAX(X177:AA177)-AA177)/(MAX(X177:AA177)-MIN(X177:AA177)),(AA177-MIN(X177:AA177))/(MAX(X177:AA177)-MIN(X177:AA177))))</f>
        <v>1</v>
      </c>
      <c r="AV177" s="0" t="n">
        <f aca="false">STDEVP(AB177:AE177)</f>
        <v>0.392754607277445</v>
      </c>
      <c r="AW177" s="0" t="n">
        <f aca="false">STDEVP(AF177:AI177)</f>
        <v>0.362810588303539</v>
      </c>
      <c r="AX177" s="0" t="n">
        <f aca="false">STDEVP(AJ177:AM177)</f>
        <v>0.40032225372926</v>
      </c>
      <c r="AY177" s="0" t="n">
        <f aca="false">STDEVP(AN177:AQ177)</f>
        <v>0.408248290463863</v>
      </c>
      <c r="AZ177" s="0" t="n">
        <f aca="false">STDEVP(AR177:AU177)</f>
        <v>0.395284707521047</v>
      </c>
      <c r="BA177" s="0" t="n">
        <f aca="false">AV177*((1-IFERROR(CORREL(AB177:AE177,AF177:AI177),0))+(1-IFERROR(CORREL(AB177:AE177,AJ177:AM177),0))+(1-IFERROR(CORREL(AB177:AE177,AN177:AQ177),0))+(1-IFERROR(CORREL(AB177:AE177,AR177:AU177),0)))</f>
        <v>1.21036079621793</v>
      </c>
      <c r="BB177" s="0" t="n">
        <f aca="false">AW177*((1-IFERROR(CORREL(AF177:AI177,AB177:AE177),0))+(1-IFERROR(CORREL(AF177:AI177,AJ177:AM177),0))+(1-IFERROR(CORREL(AF177:AI177,AN177:AQ177),0))+(1-IFERROR(CORREL(AF177:AI177,AR177:AU177),0)))</f>
        <v>2.40426889941909</v>
      </c>
      <c r="BC177" s="0" t="n">
        <f aca="false">AX177*((1-IFERROR(CORREL(AJ177:AM177,AB177:AE177),0))+(1-IFERROR(CORREL(AJ177:AM177,AF177:AI177),0))+(1-IFERROR(CORREL(AJ177:AM177,AN177:AQ177),0))+(1-IFERROR(CORREL(AJ177:AM177,AR177:AU177),0)))</f>
        <v>1.18305279333917</v>
      </c>
      <c r="BD177" s="0" t="n">
        <f aca="false">AY177*((1-IFERROR(CORREL(AN177:AQ177,AB177:AE177),0))+(1-IFERROR(CORREL(AN177:AQ177,AF177:AI177),0))+(1-IFERROR(CORREL(AN177:AQ177,AJ177:AM177),0))+(1-IFERROR(CORREL(AN177:AQ177,AR177:AU177),0)))</f>
        <v>1.0338018358964</v>
      </c>
      <c r="BE177" s="0" t="n">
        <f aca="false">AZ177*((1-IFERROR(CORREL(AR177:AU177,AB177:AE177),0))+(1-IFERROR(CORREL(AR177:AU177,AF177:AI177),0))+(1-IFERROR(CORREL(AR177:AU177,AJ177:AM177),0))+(1-IFERROR(CORREL(AR177:AU177,AN177:AQ177),0)))</f>
        <v>1.30353535635706</v>
      </c>
      <c r="BF177" s="0" t="n">
        <f aca="false">IF(SUM(BA177:BE177)&gt;0,BA177/SUM(BA177:BE177),1/5)</f>
        <v>0.169636644367228</v>
      </c>
      <c r="BG177" s="0" t="n">
        <f aca="false">IF(SUM(BA177:BE177)&gt;0,BB177/SUM(BA177:BE177),1/5)</f>
        <v>0.336967381567858</v>
      </c>
      <c r="BH177" s="0" t="n">
        <f aca="false">IF(SUM(BA177:BE177)&gt;0,BC177/SUM(BA177:BE177),1/5)</f>
        <v>0.165809324457993</v>
      </c>
      <c r="BI177" s="0" t="n">
        <f aca="false">IF(SUM(BA177:BE177)&gt;0,BD177/SUM(BA177:BE177),1/5)</f>
        <v>0.144891238158187</v>
      </c>
      <c r="BJ177" s="0" t="n">
        <f aca="false">IF(SUM(BA177:BE177)&gt;0,BE177/SUM(BA177:BE177),1/5)</f>
        <v>0.182695411448734</v>
      </c>
      <c r="BK177" s="0" t="n">
        <f aca="false">BF177*AB177+BG177*AF177+BH177*AJ177+BI177*AN177+BJ177*AR177</f>
        <v>0.330212770559927</v>
      </c>
      <c r="BL177" s="0" t="n">
        <f aca="false">BF177*AC177+BG177*AG177+BH177*AK177+BI177*AO177+BJ177*AS177</f>
        <v>0.570583098926533</v>
      </c>
      <c r="BM177" s="0" t="n">
        <f aca="false">BF177*AD177+BG177*AH177+BH177*AL177+BI177*AP177+BJ177*AT177</f>
        <v>0.668075649837547</v>
      </c>
      <c r="BN177" s="0" t="n">
        <f aca="false">BF177*AE177+BG177*AI177+BH177*AM177+BI177*AQ177+BJ177*AU177</f>
        <v>0.663032618432142</v>
      </c>
      <c r="BO177" s="0" t="n">
        <f aca="false">RANK(BK177,$BK177:$BN177)</f>
        <v>4</v>
      </c>
      <c r="BP177" s="0" t="n">
        <f aca="false">RANK(BL177,$BK177:$BN177)</f>
        <v>3</v>
      </c>
      <c r="BQ177" s="0" t="n">
        <f aca="false">RANK(BM177,$BK177:$BN177)</f>
        <v>1</v>
      </c>
      <c r="BR177" s="0" t="n">
        <f aca="false">RANK(BN177,$BK177:$BN177)</f>
        <v>2</v>
      </c>
    </row>
    <row r="178" customFormat="false" ht="15" hidden="false" customHeight="false" outlineLevel="0" collapsed="false">
      <c r="A178" s="0" t="n">
        <v>155</v>
      </c>
      <c r="B178" s="0" t="n">
        <f aca="false">RANDBETWEEN(1,$B$5)</f>
        <v>3</v>
      </c>
      <c r="C178" s="0" t="n">
        <f aca="false">RANDBETWEEN(1,$B$5)</f>
        <v>3</v>
      </c>
      <c r="D178" s="0" t="n">
        <f aca="false">RANDBETWEEN(1,$B$5)</f>
        <v>3</v>
      </c>
      <c r="E178" s="0" t="n">
        <f aca="false">RANDBETWEEN(1,$B$5)</f>
        <v>2</v>
      </c>
      <c r="F178" s="0" t="n">
        <f aca="false">RANDBETWEEN(1,$B$5)</f>
        <v>5</v>
      </c>
      <c r="G178" s="0" t="n">
        <f aca="false">RANDBETWEEN(1,$B$5)</f>
        <v>3</v>
      </c>
      <c r="H178" s="0" t="n">
        <f aca="true">NORMINV(RAND(),$B$8,$B$13)</f>
        <v>51.6286180118971</v>
      </c>
      <c r="I178" s="0" t="n">
        <f aca="true">NORMINV(RAND(),$C$8,$C$13)</f>
        <v>59.2958071162177</v>
      </c>
      <c r="J178" s="0" t="n">
        <f aca="true">NORMINV(RAND(),$D$8,$D$13)</f>
        <v>13.8976965570454</v>
      </c>
      <c r="K178" s="0" t="n">
        <f aca="true">NORMINV(RAND(),$E$8,$E$13)</f>
        <v>2.67818454553111</v>
      </c>
      <c r="L178" s="0" t="n">
        <f aca="true">NORMINV(RAND(),$B$9,$B$14)</f>
        <v>40.2640192523039</v>
      </c>
      <c r="M178" s="0" t="n">
        <f aca="true">NORMINV(RAND(),$C$9,$C$14)</f>
        <v>63.4078915543771</v>
      </c>
      <c r="N178" s="0" t="n">
        <f aca="true">NORMINV(RAND(),$D$9,$D$14)</f>
        <v>43.3891119167471</v>
      </c>
      <c r="O178" s="0" t="n">
        <f aca="true">NORMINV(RAND(),$E$9,$E$14)</f>
        <v>23.5342185338957</v>
      </c>
      <c r="P178" s="0" t="n">
        <f aca="true">NORMINV(RAND(),$B$10,$B$15)</f>
        <v>25.9120553947136</v>
      </c>
      <c r="Q178" s="0" t="n">
        <f aca="true">NORMINV(RAND(),$C$10,$C$15)</f>
        <v>30.452732665589</v>
      </c>
      <c r="R178" s="0" t="n">
        <f aca="true">NORMINV(RAND(),$D$10,$D$15)</f>
        <v>9.76382454706195</v>
      </c>
      <c r="S178" s="0" t="n">
        <f aca="true">NORMINV(RAND(),$E$10,$E$15)</f>
        <v>4.31959135375759</v>
      </c>
      <c r="T178" s="0" t="n">
        <f aca="false">MEDIAN(INDEX(Avaliadores!$B$17:$B$22,$B178),INDEX(Avaliadores!$B$17:$B$22,$C178),INDEX(Avaliadores!$B$17:$B$22,$D178),INDEX(Avaliadores!$B$17:$B$22,$E178),INDEX(Avaliadores!$B$17:$B$22,$F178),INDEX(Avaliadores!$B$17:$B$22,$G178))</f>
        <v>2.79166666666667</v>
      </c>
      <c r="U178" s="0" t="n">
        <f aca="false">MEDIAN(INDEX(Avaliadores!$C$17:$C$22,$B178),INDEX(Avaliadores!$C$17:$C$22,$C178),INDEX(Avaliadores!$C$17:$C$22,$D178),INDEX(Avaliadores!$C$17:$C$22,$E178),INDEX(Avaliadores!$C$17:$C$22,$F178),INDEX(Avaliadores!$C$17:$C$22,$G178))</f>
        <v>4.79166666666667</v>
      </c>
      <c r="V178" s="0" t="n">
        <f aca="false">MEDIAN(INDEX(Avaliadores!$D$17:$D$22,$B178),INDEX(Avaliadores!$D$17:$D$22,$C178),INDEX(Avaliadores!$D$17:$D$22,$D178),INDEX(Avaliadores!$D$17:$D$22,$E178),INDEX(Avaliadores!$D$17:$D$22,$F178),INDEX(Avaliadores!$D$17:$D$22,$G178))</f>
        <v>5.79166666666667</v>
      </c>
      <c r="W178" s="0" t="n">
        <f aca="false">MEDIAN(INDEX(Avaliadores!$E$17:$E$22,$B178),INDEX(Avaliadores!$E$17:$E$22,$C178),INDEX(Avaliadores!$E$17:$E$22,$D178),INDEX(Avaliadores!$E$17:$E$22,$E178),INDEX(Avaliadores!$E$17:$E$22,$F178),INDEX(Avaliadores!$E$17:$E$22,$G178))</f>
        <v>5.79166666666667</v>
      </c>
      <c r="X178" s="0" t="n">
        <f aca="false">MEDIAN(INDEX(Avaliadores!$F$17:$F$22,$B178),INDEX(Avaliadores!$F$17:$F$22,$C178),INDEX(Avaliadores!$F$17:$F$22,$D178),INDEX(Avaliadores!$F$17:$F$22,$E178),INDEX(Avaliadores!$F$17:$F$22,$F178),INDEX(Avaliadores!$F$17:$F$22,$G178))</f>
        <v>2.79166666666667</v>
      </c>
      <c r="Y178" s="0" t="n">
        <f aca="false">MEDIAN(INDEX(Avaliadores!$G$17:$G$22,$B178),INDEX(Avaliadores!$G$17:$G$22,$C178),INDEX(Avaliadores!$G$17:$G$22,$D178),INDEX(Avaliadores!$G$17:$G$22,$E178),INDEX(Avaliadores!$G$17:$G$22,$F178),INDEX(Avaliadores!$G$17:$G$22,$G178))</f>
        <v>5.79166666666667</v>
      </c>
      <c r="Z178" s="0" t="n">
        <f aca="false">MEDIAN(INDEX(Avaliadores!$H$17:$H$22,$B178),INDEX(Avaliadores!$H$17:$H$22,$C178),INDEX(Avaliadores!$H$17:$H$22,$D178),INDEX(Avaliadores!$H$17:$H$22,$E178),INDEX(Avaliadores!$H$17:$H$22,$F178),INDEX(Avaliadores!$H$17:$H$22,$G178))</f>
        <v>3.79166666666667</v>
      </c>
      <c r="AA178" s="0" t="n">
        <f aca="false">MEDIAN(INDEX(Avaliadores!$I$17:$I$22,$B178),INDEX(Avaliadores!$I$17:$I$22,$C178),INDEX(Avaliadores!$I$17:$I$22,$D178),INDEX(Avaliadores!$I$17:$I$22,$E178),INDEX(Avaliadores!$I$17:$I$22,$F178),INDEX(Avaliadores!$I$17:$I$22,$G178))</f>
        <v>6.79166666666667</v>
      </c>
      <c r="AB178" s="0" t="n">
        <f aca="false">IF(MAX(H178:K178)=MIN(H178:K178),0,IF($B$17="custo",(MAX(H178:K178)-H178)/(MAX(H178:K178)-MIN(H178:K178)),(H178-MIN(H178:K178))/(MAX(H178:K178)-MIN(H178:K178))))</f>
        <v>0.135420541453294</v>
      </c>
      <c r="AC178" s="0" t="n">
        <f aca="false">IF(MAX(H178:K178)=MIN(H178:K178),0,IF($B$17="custo",(MAX(H178:K178)-I178)/(MAX(H178:K178)-MIN(H178:K178)),(I178-MIN(H178:K178))/(MAX(H178:K178)-MIN(H178:K178))))</f>
        <v>0</v>
      </c>
      <c r="AD178" s="0" t="n">
        <f aca="false">IF(MAX(H178:K178)=MIN(H178:K178),0,IF($B$17="custo",(MAX(H178:K178)-J178)/(MAX(H178:K178)-MIN(H178:K178)),(J178-MIN(H178:K178))/(MAX(H178:K178)-MIN(H178:K178))))</f>
        <v>0.801837104737014</v>
      </c>
      <c r="AE178" s="0" t="n">
        <f aca="false">IF(MAX(H178:K178)=MIN(H178:K178),0,IF($B$17="custo",(MAX(H178:K178)-K178)/(MAX(H178:K178)-MIN(H178:K178)),(K178-MIN(H178:K178))/(MAX(H178:K178)-MIN(H178:K178))))</f>
        <v>1</v>
      </c>
      <c r="AF178" s="0" t="n">
        <f aca="false">IF(MAX(L178:O178)=MIN(L178:O178),0,IF($C$17="custo",(MAX(L178:O178)-L178)/(MAX(L178:O178)-MIN(L178:O178)),(L178-MIN(L178:O178))/(MAX(L178:O178)-MIN(L178:O178))))</f>
        <v>0.41957009352549</v>
      </c>
      <c r="AG178" s="0" t="n">
        <f aca="false">IF(MAX(L178:O178)=MIN(L178:O178),0,IF($C$17="custo",(MAX(L178:O178)-M178)/(MAX(L178:O178)-MIN(L178:O178)),(M178-MIN(L178:O178))/(MAX(L178:O178)-MIN(L178:O178))))</f>
        <v>1</v>
      </c>
      <c r="AH178" s="0" t="n">
        <f aca="false">IF(MAX(L178:O178)=MIN(L178:O178),0,IF($C$17="custo",(MAX(L178:O178)-N178)/(MAX(L178:O178)-MIN(L178:O178)),(N178-MIN(L178:O178))/(MAX(L178:O178)-MIN(L178:O178))))</f>
        <v>0.497944931550521</v>
      </c>
      <c r="AI178" s="0" t="n">
        <f aca="false">IF(MAX(L178:O178)=MIN(L178:O178),0,IF($C$17="custo",(MAX(L178:O178)-O178)/(MAX(L178:O178)-MIN(L178:O178)),(O178-MIN(L178:O178))/(MAX(L178:O178)-MIN(L178:O178))))</f>
        <v>0</v>
      </c>
      <c r="AJ178" s="0" t="n">
        <f aca="false">IF(MAX(P178:S178)=MIN(P178:S178),0,IF($D$17="custo",(MAX(P178:S178)-P178)/(MAX(P178:S178)-MIN(P178:S178)),(P178-MIN(P178:S178))/(MAX(P178:S178)-MIN(P178:S178))))</f>
        <v>0.173751682459224</v>
      </c>
      <c r="AK178" s="0" t="n">
        <f aca="false">IF(MAX(P178:S178)=MIN(P178:S178),0,IF($D$17="custo",(MAX(P178:S178)-Q178)/(MAX(P178:S178)-MIN(P178:S178)),(Q178-MIN(P178:S178))/(MAX(P178:S178)-MIN(P178:S178))))</f>
        <v>0</v>
      </c>
      <c r="AL178" s="0" t="n">
        <f aca="false">IF(MAX(P178:S178)=MIN(P178:S178),0,IF($D$17="custo",(MAX(P178:S178)-R178)/(MAX(P178:S178)-MIN(P178:S178)),(R178-MIN(P178:S178))/(MAX(P178:S178)-MIN(P178:S178))))</f>
        <v>0.791673219520702</v>
      </c>
      <c r="AM178" s="0" t="n">
        <f aca="false">IF(MAX(P178:S178)=MIN(P178:S178),0,IF($D$17="custo",(MAX(P178:S178)-S178)/(MAX(P178:S178)-MIN(P178:S178)),(S178-MIN(P178:S178))/(MAX(P178:S178)-MIN(P178:S178))))</f>
        <v>1</v>
      </c>
      <c r="AN178" s="0" t="n">
        <f aca="false">IF(MAX(T178:W178)=MIN(T178:W178),0,IF($E$17="custo",(MAX(T178:W178)-T178)/(MAX(T178:W178)-MIN(T178:W178)),(T178-MIN(T178:W178))/(MAX(T178:W178)-MIN(T178:W178))))</f>
        <v>0</v>
      </c>
      <c r="AO178" s="0" t="n">
        <f aca="false">IF(MAX(T178:W178)=MIN(T178:W178),0,IF($E$17="custo",(MAX(T178:W178)-U178)/(MAX(T178:W178)-MIN(T178:W178)),(U178-MIN(T178:W178))/(MAX(T178:W178)-MIN(T178:W178))))</f>
        <v>0.666666666666667</v>
      </c>
      <c r="AP178" s="0" t="n">
        <f aca="false">IF(MAX(T178:W178)=MIN(T178:W178),0,IF($E$17="custo",(MAX(T178:W178)-V178)/(MAX(T178:W178)-MIN(T178:W178)),(V178-MIN(T178:W178))/(MAX(T178:W178)-MIN(T178:W178))))</f>
        <v>1</v>
      </c>
      <c r="AQ178" s="0" t="n">
        <f aca="false">IF(MAX(T178:W178)=MIN(T178:W178),0,IF($E$17="custo",(MAX(T178:W178)-W178)/(MAX(T178:W178)-MIN(T178:W178)),(W178-MIN(T178:W178))/(MAX(T178:W178)-MIN(T178:W178))))</f>
        <v>1</v>
      </c>
      <c r="AR178" s="0" t="n">
        <f aca="false">IF(MAX(X178:AA178)=MIN(X178:AA178),0,IF($F$17="custo",(MAX(X178:AA178)-X178)/(MAX(X178:AA178)-MIN(X178:AA178)),(X178-MIN(X178:AA178))/(MAX(X178:AA178)-MIN(X178:AA178))))</f>
        <v>0</v>
      </c>
      <c r="AS178" s="0" t="n">
        <f aca="false">IF(MAX(X178:AA178)=MIN(X178:AA178),0,IF($F$17="custo",(MAX(X178:AA178)-Y178)/(MAX(X178:AA178)-MIN(X178:AA178)),(Y178-MIN(X178:AA178))/(MAX(X178:AA178)-MIN(X178:AA178))))</f>
        <v>0.75</v>
      </c>
      <c r="AT178" s="0" t="n">
        <f aca="false">IF(MAX(X178:AA178)=MIN(X178:AA178),0,IF($F$17="custo",(MAX(X178:AA178)-Z178)/(MAX(X178:AA178)-MIN(X178:AA178)),(Z178-MIN(X178:AA178))/(MAX(X178:AA178)-MIN(X178:AA178))))</f>
        <v>0.25</v>
      </c>
      <c r="AU178" s="0" t="n">
        <f aca="false">IF(MAX(X178:AA178)=MIN(X178:AA178),0,IF($F$17="custo",(MAX(X178:AA178)-AA178)/(MAX(X178:AA178)-MIN(X178:AA178)),(AA178-MIN(X178:AA178))/(MAX(X178:AA178)-MIN(X178:AA178))))</f>
        <v>1</v>
      </c>
      <c r="AV178" s="0" t="n">
        <f aca="false">STDEVP(AB178:AE178)</f>
        <v>0.425158696444586</v>
      </c>
      <c r="AW178" s="0" t="n">
        <f aca="false">STDEVP(AF178:AI178)</f>
        <v>0.355236629019931</v>
      </c>
      <c r="AX178" s="0" t="n">
        <f aca="false">STDEVP(AJ178:AM178)</f>
        <v>0.415695914200809</v>
      </c>
      <c r="AY178" s="0" t="n">
        <f aca="false">STDEVP(AN178:AQ178)</f>
        <v>0.408248290463863</v>
      </c>
      <c r="AZ178" s="0" t="n">
        <f aca="false">STDEVP(AR178:AU178)</f>
        <v>0.395284707521047</v>
      </c>
      <c r="BA178" s="0" t="n">
        <f aca="false">AV178*((1-IFERROR(CORREL(AB178:AE178,AF178:AI178),0))+(1-IFERROR(CORREL(AB178:AE178,AJ178:AM178),0))+(1-IFERROR(CORREL(AB178:AE178,AN178:AQ178),0))+(1-IFERROR(CORREL(AB178:AE178,AR178:AU178),0)))</f>
        <v>1.14923480442173</v>
      </c>
      <c r="BB178" s="0" t="n">
        <f aca="false">AW178*((1-IFERROR(CORREL(AF178:AI178,AB178:AE178),0))+(1-IFERROR(CORREL(AF178:AI178,AJ178:AM178),0))+(1-IFERROR(CORREL(AF178:AI178,AN178:AQ178),0))+(1-IFERROR(CORREL(AF178:AI178,AR178:AU178),0)))</f>
        <v>2.10749050830443</v>
      </c>
      <c r="BC178" s="0" t="n">
        <f aca="false">AX178*((1-IFERROR(CORREL(AJ178:AM178,AB178:AE178),0))+(1-IFERROR(CORREL(AJ178:AM178,AF178:AI178),0))+(1-IFERROR(CORREL(AJ178:AM178,AN178:AQ178),0))+(1-IFERROR(CORREL(AJ178:AM178,AR178:AU178),0)))</f>
        <v>1.15082348172578</v>
      </c>
      <c r="BD178" s="0" t="n">
        <f aca="false">AY178*((1-IFERROR(CORREL(AN178:AQ178,AB178:AE178),0))+(1-IFERROR(CORREL(AN178:AQ178,AF178:AI178),0))+(1-IFERROR(CORREL(AN178:AQ178,AJ178:AM178),0))+(1-IFERROR(CORREL(AN178:AQ178,AR178:AU178),0)))</f>
        <v>0.85991773959623</v>
      </c>
      <c r="BE178" s="0" t="n">
        <f aca="false">AZ178*((1-IFERROR(CORREL(AR178:AU178,AB178:AE178),0))+(1-IFERROR(CORREL(AR178:AU178,AF178:AI178),0))+(1-IFERROR(CORREL(AR178:AU178,AJ178:AM178),0))+(1-IFERROR(CORREL(AR178:AU178,AN178:AQ178),0)))</f>
        <v>1.11954508879088</v>
      </c>
      <c r="BF178" s="0" t="n">
        <f aca="false">IF(SUM(BA178:BE178)&gt;0,BA178/SUM(BA178:BE178),1/5)</f>
        <v>0.179933100530494</v>
      </c>
      <c r="BG178" s="0" t="n">
        <f aca="false">IF(SUM(BA178:BE178)&gt;0,BB178/SUM(BA178:BE178),1/5)</f>
        <v>0.329965034159064</v>
      </c>
      <c r="BH178" s="0" t="n">
        <f aca="false">IF(SUM(BA178:BE178)&gt;0,BC178/SUM(BA178:BE178),1/5)</f>
        <v>0.180181836151762</v>
      </c>
      <c r="BI178" s="0" t="n">
        <f aca="false">IF(SUM(BA178:BE178)&gt;0,BD178/SUM(BA178:BE178),1/5)</f>
        <v>0.134635380421305</v>
      </c>
      <c r="BJ178" s="0" t="n">
        <f aca="false">IF(SUM(BA178:BE178)&gt;0,BE178/SUM(BA178:BE178),1/5)</f>
        <v>0.175284648737375</v>
      </c>
      <c r="BK178" s="0" t="n">
        <f aca="false">BF178*AB178+BG178*AF178+BH178*AJ178+BI178*AN178+BJ178*AR178</f>
        <v>0.194116995321431</v>
      </c>
      <c r="BL178" s="0" t="n">
        <f aca="false">BF178*AC178+BG178*AG178+BH178*AK178+BI178*AO178+BJ178*AS178</f>
        <v>0.551185440992965</v>
      </c>
      <c r="BM178" s="0" t="n">
        <f aca="false">BF178*AD178+BG178*AH178+BH178*AL178+BI178*AP178+BJ178*AT178</f>
        <v>0.629683129655191</v>
      </c>
      <c r="BN178" s="0" t="n">
        <f aca="false">BF178*AE178+BG178*AI178+BH178*AM178+BI178*AQ178+BJ178*AU178</f>
        <v>0.670034965840936</v>
      </c>
      <c r="BO178" s="0" t="n">
        <f aca="false">RANK(BK178,$BK178:$BN178)</f>
        <v>4</v>
      </c>
      <c r="BP178" s="0" t="n">
        <f aca="false">RANK(BL178,$BK178:$BN178)</f>
        <v>3</v>
      </c>
      <c r="BQ178" s="0" t="n">
        <f aca="false">RANK(BM178,$BK178:$BN178)</f>
        <v>2</v>
      </c>
      <c r="BR178" s="0" t="n">
        <f aca="false">RANK(BN178,$BK178:$BN178)</f>
        <v>1</v>
      </c>
    </row>
    <row r="179" customFormat="false" ht="15" hidden="false" customHeight="false" outlineLevel="0" collapsed="false">
      <c r="A179" s="0" t="n">
        <v>156</v>
      </c>
      <c r="B179" s="0" t="n">
        <f aca="false">RANDBETWEEN(1,$B$5)</f>
        <v>3</v>
      </c>
      <c r="C179" s="0" t="n">
        <f aca="false">RANDBETWEEN(1,$B$5)</f>
        <v>1</v>
      </c>
      <c r="D179" s="0" t="n">
        <f aca="false">RANDBETWEEN(1,$B$5)</f>
        <v>6</v>
      </c>
      <c r="E179" s="0" t="n">
        <f aca="false">RANDBETWEEN(1,$B$5)</f>
        <v>2</v>
      </c>
      <c r="F179" s="0" t="n">
        <f aca="false">RANDBETWEEN(1,$B$5)</f>
        <v>1</v>
      </c>
      <c r="G179" s="0" t="n">
        <f aca="false">RANDBETWEEN(1,$B$5)</f>
        <v>1</v>
      </c>
      <c r="H179" s="0" t="n">
        <f aca="true">NORMINV(RAND(),$B$8,$B$13)</f>
        <v>49.5339952117329</v>
      </c>
      <c r="I179" s="0" t="n">
        <f aca="true">NORMINV(RAND(),$C$8,$C$13)</f>
        <v>67.9891147853931</v>
      </c>
      <c r="J179" s="0" t="n">
        <f aca="true">NORMINV(RAND(),$D$8,$D$13)</f>
        <v>15.2485359826235</v>
      </c>
      <c r="K179" s="0" t="n">
        <f aca="true">NORMINV(RAND(),$E$8,$E$13)</f>
        <v>3.14051581972375</v>
      </c>
      <c r="L179" s="0" t="n">
        <f aca="true">NORMINV(RAND(),$B$9,$B$14)</f>
        <v>51.4307569389494</v>
      </c>
      <c r="M179" s="0" t="n">
        <f aca="true">NORMINV(RAND(),$C$9,$C$14)</f>
        <v>56.6935602790648</v>
      </c>
      <c r="N179" s="0" t="n">
        <f aca="true">NORMINV(RAND(),$D$9,$D$14)</f>
        <v>48.7915039436793</v>
      </c>
      <c r="O179" s="0" t="n">
        <f aca="true">NORMINV(RAND(),$E$9,$E$14)</f>
        <v>30.7169050095879</v>
      </c>
      <c r="P179" s="0" t="n">
        <f aca="true">NORMINV(RAND(),$B$10,$B$15)</f>
        <v>22.0673958362269</v>
      </c>
      <c r="Q179" s="0" t="n">
        <f aca="true">NORMINV(RAND(),$C$10,$C$15)</f>
        <v>31.6206122683486</v>
      </c>
      <c r="R179" s="0" t="n">
        <f aca="true">NORMINV(RAND(),$D$10,$D$15)</f>
        <v>10.6426044151974</v>
      </c>
      <c r="S179" s="0" t="n">
        <f aca="true">NORMINV(RAND(),$E$10,$E$15)</f>
        <v>3.83582411377679</v>
      </c>
      <c r="T179" s="0" t="n">
        <f aca="false">MEDIAN(INDEX(Avaliadores!$B$17:$B$22,$B179),INDEX(Avaliadores!$B$17:$B$22,$C179),INDEX(Avaliadores!$B$17:$B$22,$D179),INDEX(Avaliadores!$B$17:$B$22,$E179),INDEX(Avaliadores!$B$17:$B$22,$F179),INDEX(Avaliadores!$B$17:$B$22,$G179))</f>
        <v>2.04166666666667</v>
      </c>
      <c r="U179" s="0" t="n">
        <f aca="false">MEDIAN(INDEX(Avaliadores!$C$17:$C$22,$B179),INDEX(Avaliadores!$C$17:$C$22,$C179),INDEX(Avaliadores!$C$17:$C$22,$D179),INDEX(Avaliadores!$C$17:$C$22,$E179),INDEX(Avaliadores!$C$17:$C$22,$F179),INDEX(Avaliadores!$C$17:$C$22,$G179))</f>
        <v>4.41666666666667</v>
      </c>
      <c r="V179" s="0" t="n">
        <f aca="false">MEDIAN(INDEX(Avaliadores!$D$17:$D$22,$B179),INDEX(Avaliadores!$D$17:$D$22,$C179),INDEX(Avaliadores!$D$17:$D$22,$D179),INDEX(Avaliadores!$D$17:$D$22,$E179),INDEX(Avaliadores!$D$17:$D$22,$F179),INDEX(Avaliadores!$D$17:$D$22,$G179))</f>
        <v>6.54166666666667</v>
      </c>
      <c r="W179" s="0" t="n">
        <f aca="false">MEDIAN(INDEX(Avaliadores!$E$17:$E$22,$B179),INDEX(Avaliadores!$E$17:$E$22,$C179),INDEX(Avaliadores!$E$17:$E$22,$D179),INDEX(Avaliadores!$E$17:$E$22,$E179),INDEX(Avaliadores!$E$17:$E$22,$F179),INDEX(Avaliadores!$E$17:$E$22,$G179))</f>
        <v>6.54166666666667</v>
      </c>
      <c r="X179" s="0" t="n">
        <f aca="false">MEDIAN(INDEX(Avaliadores!$F$17:$F$22,$B179),INDEX(Avaliadores!$F$17:$F$22,$C179),INDEX(Avaliadores!$F$17:$F$22,$D179),INDEX(Avaliadores!$F$17:$F$22,$E179),INDEX(Avaliadores!$F$17:$F$22,$F179),INDEX(Avaliadores!$F$17:$F$22,$G179))</f>
        <v>2.04166666666667</v>
      </c>
      <c r="Y179" s="0" t="n">
        <f aca="false">MEDIAN(INDEX(Avaliadores!$G$17:$G$22,$B179),INDEX(Avaliadores!$G$17:$G$22,$C179),INDEX(Avaliadores!$G$17:$G$22,$D179),INDEX(Avaliadores!$G$17:$G$22,$E179),INDEX(Avaliadores!$G$17:$G$22,$F179),INDEX(Avaliadores!$G$17:$G$22,$G179))</f>
        <v>5.04166666666667</v>
      </c>
      <c r="Z179" s="0" t="n">
        <f aca="false">MEDIAN(INDEX(Avaliadores!$H$17:$H$22,$B179),INDEX(Avaliadores!$H$17:$H$22,$C179),INDEX(Avaliadores!$H$17:$H$22,$D179),INDEX(Avaliadores!$H$17:$H$22,$E179),INDEX(Avaliadores!$H$17:$H$22,$F179),INDEX(Avaliadores!$H$17:$H$22,$G179))</f>
        <v>4.04166666666667</v>
      </c>
      <c r="AA179" s="0" t="n">
        <f aca="false">MEDIAN(INDEX(Avaliadores!$I$17:$I$22,$B179),INDEX(Avaliadores!$I$17:$I$22,$C179),INDEX(Avaliadores!$I$17:$I$22,$D179),INDEX(Avaliadores!$I$17:$I$22,$E179),INDEX(Avaliadores!$I$17:$I$22,$F179),INDEX(Avaliadores!$I$17:$I$22,$G179))</f>
        <v>7.04166666666667</v>
      </c>
      <c r="AB179" s="0" t="n">
        <f aca="false">IF(MAX(H179:K179)=MIN(H179:K179),0,IF($B$17="custo",(MAX(H179:K179)-H179)/(MAX(H179:K179)-MIN(H179:K179)),(H179-MIN(H179:K179))/(MAX(H179:K179)-MIN(H179:K179))))</f>
        <v>0.284587791687378</v>
      </c>
      <c r="AC179" s="0" t="n">
        <f aca="false">IF(MAX(H179:K179)=MIN(H179:K179),0,IF($B$17="custo",(MAX(H179:K179)-I179)/(MAX(H179:K179)-MIN(H179:K179)),(I179-MIN(H179:K179))/(MAX(H179:K179)-MIN(H179:K179))))</f>
        <v>0</v>
      </c>
      <c r="AD179" s="0" t="n">
        <f aca="false">IF(MAX(H179:K179)=MIN(H179:K179),0,IF($B$17="custo",(MAX(H179:K179)-J179)/(MAX(H179:K179)-MIN(H179:K179)),(J179-MIN(H179:K179))/(MAX(H179:K179)-MIN(H179:K179))))</f>
        <v>0.813287868110926</v>
      </c>
      <c r="AE179" s="0" t="n">
        <f aca="false">IF(MAX(H179:K179)=MIN(H179:K179),0,IF($B$17="custo",(MAX(H179:K179)-K179)/(MAX(H179:K179)-MIN(H179:K179)),(K179-MIN(H179:K179))/(MAX(H179:K179)-MIN(H179:K179))))</f>
        <v>1</v>
      </c>
      <c r="AF179" s="0" t="n">
        <f aca="false">IF(MAX(L179:O179)=MIN(L179:O179),0,IF($C$17="custo",(MAX(L179:O179)-L179)/(MAX(L179:O179)-MIN(L179:O179)),(L179-MIN(L179:O179))/(MAX(L179:O179)-MIN(L179:O179))))</f>
        <v>0.797402579911847</v>
      </c>
      <c r="AG179" s="0" t="n">
        <f aca="false">IF(MAX(L179:O179)=MIN(L179:O179),0,IF($C$17="custo",(MAX(L179:O179)-M179)/(MAX(L179:O179)-MIN(L179:O179)),(M179-MIN(L179:O179))/(MAX(L179:O179)-MIN(L179:O179))))</f>
        <v>1</v>
      </c>
      <c r="AH179" s="0" t="n">
        <f aca="false">IF(MAX(L179:O179)=MIN(L179:O179),0,IF($C$17="custo",(MAX(L179:O179)-N179)/(MAX(L179:O179)-MIN(L179:O179)),(N179-MIN(L179:O179))/(MAX(L179:O179)-MIN(L179:O179))))</f>
        <v>0.695801624442753</v>
      </c>
      <c r="AI179" s="0" t="n">
        <f aca="false">IF(MAX(L179:O179)=MIN(L179:O179),0,IF($C$17="custo",(MAX(L179:O179)-O179)/(MAX(L179:O179)-MIN(L179:O179)),(O179-MIN(L179:O179))/(MAX(L179:O179)-MIN(L179:O179))))</f>
        <v>0</v>
      </c>
      <c r="AJ179" s="0" t="n">
        <f aca="false">IF(MAX(P179:S179)=MIN(P179:S179),0,IF($D$17="custo",(MAX(P179:S179)-P179)/(MAX(P179:S179)-MIN(P179:S179)),(P179-MIN(P179:S179))/(MAX(P179:S179)-MIN(P179:S179))))</f>
        <v>0.343829018201451</v>
      </c>
      <c r="AK179" s="0" t="n">
        <f aca="false">IF(MAX(P179:S179)=MIN(P179:S179),0,IF($D$17="custo",(MAX(P179:S179)-Q179)/(MAX(P179:S179)-MIN(P179:S179)),(Q179-MIN(P179:S179))/(MAX(P179:S179)-MIN(P179:S179))))</f>
        <v>0</v>
      </c>
      <c r="AL179" s="0" t="n">
        <f aca="false">IF(MAX(P179:S179)=MIN(P179:S179),0,IF($D$17="custo",(MAX(P179:S179)-R179)/(MAX(P179:S179)-MIN(P179:S179)),(R179-MIN(P179:S179))/(MAX(P179:S179)-MIN(P179:S179))))</f>
        <v>0.755017736196033</v>
      </c>
      <c r="AM179" s="0" t="n">
        <f aca="false">IF(MAX(P179:S179)=MIN(P179:S179),0,IF($D$17="custo",(MAX(P179:S179)-S179)/(MAX(P179:S179)-MIN(P179:S179)),(S179-MIN(P179:S179))/(MAX(P179:S179)-MIN(P179:S179))))</f>
        <v>1</v>
      </c>
      <c r="AN179" s="0" t="n">
        <f aca="false">IF(MAX(T179:W179)=MIN(T179:W179),0,IF($E$17="custo",(MAX(T179:W179)-T179)/(MAX(T179:W179)-MIN(T179:W179)),(T179-MIN(T179:W179))/(MAX(T179:W179)-MIN(T179:W179))))</f>
        <v>0</v>
      </c>
      <c r="AO179" s="0" t="n">
        <f aca="false">IF(MAX(T179:W179)=MIN(T179:W179),0,IF($E$17="custo",(MAX(T179:W179)-U179)/(MAX(T179:W179)-MIN(T179:W179)),(U179-MIN(T179:W179))/(MAX(T179:W179)-MIN(T179:W179))))</f>
        <v>0.527777777777778</v>
      </c>
      <c r="AP179" s="0" t="n">
        <f aca="false">IF(MAX(T179:W179)=MIN(T179:W179),0,IF($E$17="custo",(MAX(T179:W179)-V179)/(MAX(T179:W179)-MIN(T179:W179)),(V179-MIN(T179:W179))/(MAX(T179:W179)-MIN(T179:W179))))</f>
        <v>1</v>
      </c>
      <c r="AQ179" s="0" t="n">
        <f aca="false">IF(MAX(T179:W179)=MIN(T179:W179),0,IF($E$17="custo",(MAX(T179:W179)-W179)/(MAX(T179:W179)-MIN(T179:W179)),(W179-MIN(T179:W179))/(MAX(T179:W179)-MIN(T179:W179))))</f>
        <v>1</v>
      </c>
      <c r="AR179" s="0" t="n">
        <f aca="false">IF(MAX(X179:AA179)=MIN(X179:AA179),0,IF($F$17="custo",(MAX(X179:AA179)-X179)/(MAX(X179:AA179)-MIN(X179:AA179)),(X179-MIN(X179:AA179))/(MAX(X179:AA179)-MIN(X179:AA179))))</f>
        <v>0</v>
      </c>
      <c r="AS179" s="0" t="n">
        <f aca="false">IF(MAX(X179:AA179)=MIN(X179:AA179),0,IF($F$17="custo",(MAX(X179:AA179)-Y179)/(MAX(X179:AA179)-MIN(X179:AA179)),(Y179-MIN(X179:AA179))/(MAX(X179:AA179)-MIN(X179:AA179))))</f>
        <v>0.6</v>
      </c>
      <c r="AT179" s="0" t="n">
        <f aca="false">IF(MAX(X179:AA179)=MIN(X179:AA179),0,IF($F$17="custo",(MAX(X179:AA179)-Z179)/(MAX(X179:AA179)-MIN(X179:AA179)),(Z179-MIN(X179:AA179))/(MAX(X179:AA179)-MIN(X179:AA179))))</f>
        <v>0.4</v>
      </c>
      <c r="AU179" s="0" t="n">
        <f aca="false">IF(MAX(X179:AA179)=MIN(X179:AA179),0,IF($F$17="custo",(MAX(X179:AA179)-AA179)/(MAX(X179:AA179)-MIN(X179:AA179)),(AA179-MIN(X179:AA179))/(MAX(X179:AA179)-MIN(X179:AA179))))</f>
        <v>1</v>
      </c>
      <c r="AV179" s="0" t="n">
        <f aca="false">STDEVP(AB179:AE179)</f>
        <v>0.40067343204921</v>
      </c>
      <c r="AW179" s="0" t="n">
        <f aca="false">STDEVP(AF179:AI179)</f>
        <v>0.376156208866204</v>
      </c>
      <c r="AX179" s="0" t="n">
        <f aca="false">STDEVP(AJ179:AM179)</f>
        <v>0.383073345169285</v>
      </c>
      <c r="AY179" s="0" t="n">
        <f aca="false">STDEVP(AN179:AQ179)</f>
        <v>0.412654292131822</v>
      </c>
      <c r="AZ179" s="0" t="n">
        <f aca="false">STDEVP(AR179:AU179)</f>
        <v>0.360555127546399</v>
      </c>
      <c r="BA179" s="0" t="n">
        <f aca="false">AV179*((1-IFERROR(CORREL(AB179:AE179,AF179:AI179),0))+(1-IFERROR(CORREL(AB179:AE179,AJ179:AM179),0))+(1-IFERROR(CORREL(AB179:AE179,AN179:AQ179),0))+(1-IFERROR(CORREL(AB179:AE179,AR179:AU179),0)))</f>
        <v>1.05900177732926</v>
      </c>
      <c r="BB179" s="0" t="n">
        <f aca="false">AW179*((1-IFERROR(CORREL(AF179:AI179,AB179:AE179),0))+(1-IFERROR(CORREL(AF179:AI179,AJ179:AM179),0))+(1-IFERROR(CORREL(AF179:AI179,AN179:AQ179),0))+(1-IFERROR(CORREL(AF179:AI179,AR179:AU179),0)))</f>
        <v>2.62641733630911</v>
      </c>
      <c r="BC179" s="0" t="n">
        <f aca="false">AX179*((1-IFERROR(CORREL(AJ179:AM179,AB179:AE179),0))+(1-IFERROR(CORREL(AJ179:AM179,AF179:AI179),0))+(1-IFERROR(CORREL(AJ179:AM179,AN179:AQ179),0))+(1-IFERROR(CORREL(AJ179:AM179,AR179:AU179),0)))</f>
        <v>1.0542449134264</v>
      </c>
      <c r="BD179" s="0" t="n">
        <f aca="false">AY179*((1-IFERROR(CORREL(AN179:AQ179,AB179:AE179),0))+(1-IFERROR(CORREL(AN179:AQ179,AF179:AI179),0))+(1-IFERROR(CORREL(AN179:AQ179,AJ179:AM179),0))+(1-IFERROR(CORREL(AN179:AQ179,AR179:AU179),0)))</f>
        <v>0.986651673501515</v>
      </c>
      <c r="BE179" s="0" t="n">
        <f aca="false">AZ179*((1-IFERROR(CORREL(AR179:AU179,AB179:AE179),0))+(1-IFERROR(CORREL(AR179:AU179,AF179:AI179),0))+(1-IFERROR(CORREL(AR179:AU179,AJ179:AM179),0))+(1-IFERROR(CORREL(AR179:AU179,AN179:AQ179),0)))</f>
        <v>1.07539282900901</v>
      </c>
      <c r="BF179" s="0" t="n">
        <f aca="false">IF(SUM(BA179:BE179)&gt;0,BA179/SUM(BA179:BE179),1/5)</f>
        <v>0.155696436082859</v>
      </c>
      <c r="BG179" s="0" t="n">
        <f aca="false">IF(SUM(BA179:BE179)&gt;0,BB179/SUM(BA179:BE179),1/5)</f>
        <v>0.386140824013391</v>
      </c>
      <c r="BH179" s="0" t="n">
        <f aca="false">IF(SUM(BA179:BE179)&gt;0,BC179/SUM(BA179:BE179),1/5)</f>
        <v>0.154997072991634</v>
      </c>
      <c r="BI179" s="0" t="n">
        <f aca="false">IF(SUM(BA179:BE179)&gt;0,BD179/SUM(BA179:BE179),1/5)</f>
        <v>0.145059387536432</v>
      </c>
      <c r="BJ179" s="0" t="n">
        <f aca="false">IF(SUM(BA179:BE179)&gt;0,BE179/SUM(BA179:BE179),1/5)</f>
        <v>0.158106279375685</v>
      </c>
      <c r="BK179" s="0" t="n">
        <f aca="false">BF179*AB179+BG179*AF179+BH179*AJ179+BI179*AN179+BJ179*AR179</f>
        <v>0.405511485626792</v>
      </c>
      <c r="BL179" s="0" t="n">
        <f aca="false">BF179*AC179+BG179*AG179+BH179*AK179+BI179*AO179+BJ179*AS179</f>
        <v>0.557563712838585</v>
      </c>
      <c r="BM179" s="0" t="n">
        <f aca="false">BF179*AD179+BG179*AH179+BH179*AL179+BI179*AP179+BJ179*AT179</f>
        <v>0.720630873640338</v>
      </c>
      <c r="BN179" s="0" t="n">
        <f aca="false">BF179*AE179+BG179*AI179+BH179*AM179+BI179*AQ179+BJ179*AU179</f>
        <v>0.613859175986609</v>
      </c>
      <c r="BO179" s="0" t="n">
        <f aca="false">RANK(BK179,$BK179:$BN179)</f>
        <v>4</v>
      </c>
      <c r="BP179" s="0" t="n">
        <f aca="false">RANK(BL179,$BK179:$BN179)</f>
        <v>3</v>
      </c>
      <c r="BQ179" s="0" t="n">
        <f aca="false">RANK(BM179,$BK179:$BN179)</f>
        <v>1</v>
      </c>
      <c r="BR179" s="0" t="n">
        <f aca="false">RANK(BN179,$BK179:$BN179)</f>
        <v>2</v>
      </c>
    </row>
    <row r="180" customFormat="false" ht="15" hidden="false" customHeight="false" outlineLevel="0" collapsed="false">
      <c r="A180" s="0" t="n">
        <v>157</v>
      </c>
      <c r="B180" s="0" t="n">
        <f aca="false">RANDBETWEEN(1,$B$5)</f>
        <v>2</v>
      </c>
      <c r="C180" s="0" t="n">
        <f aca="false">RANDBETWEEN(1,$B$5)</f>
        <v>6</v>
      </c>
      <c r="D180" s="0" t="n">
        <f aca="false">RANDBETWEEN(1,$B$5)</f>
        <v>2</v>
      </c>
      <c r="E180" s="0" t="n">
        <f aca="false">RANDBETWEEN(1,$B$5)</f>
        <v>1</v>
      </c>
      <c r="F180" s="0" t="n">
        <f aca="false">RANDBETWEEN(1,$B$5)</f>
        <v>1</v>
      </c>
      <c r="G180" s="0" t="n">
        <f aca="false">RANDBETWEEN(1,$B$5)</f>
        <v>4</v>
      </c>
      <c r="H180" s="0" t="n">
        <f aca="true">NORMINV(RAND(),$B$8,$B$13)</f>
        <v>43.7554925622896</v>
      </c>
      <c r="I180" s="0" t="n">
        <f aca="true">NORMINV(RAND(),$C$8,$C$13)</f>
        <v>60.4862047839228</v>
      </c>
      <c r="J180" s="0" t="n">
        <f aca="true">NORMINV(RAND(),$D$8,$D$13)</f>
        <v>13.6150579170081</v>
      </c>
      <c r="K180" s="0" t="n">
        <f aca="true">NORMINV(RAND(),$E$8,$E$13)</f>
        <v>3.1553768292551</v>
      </c>
      <c r="L180" s="0" t="n">
        <f aca="true">NORMINV(RAND(),$B$9,$B$14)</f>
        <v>53.9498331329787</v>
      </c>
      <c r="M180" s="0" t="n">
        <f aca="true">NORMINV(RAND(),$C$9,$C$14)</f>
        <v>53.459431991401</v>
      </c>
      <c r="N180" s="0" t="n">
        <f aca="true">NORMINV(RAND(),$D$9,$D$14)</f>
        <v>51.5686664109541</v>
      </c>
      <c r="O180" s="0" t="n">
        <f aca="true">NORMINV(RAND(),$E$9,$E$14)</f>
        <v>24.4664575405925</v>
      </c>
      <c r="P180" s="0" t="n">
        <f aca="true">NORMINV(RAND(),$B$10,$B$15)</f>
        <v>24.0228969155517</v>
      </c>
      <c r="Q180" s="0" t="n">
        <f aca="true">NORMINV(RAND(),$C$10,$C$15)</f>
        <v>32.3469608225769</v>
      </c>
      <c r="R180" s="0" t="n">
        <f aca="true">NORMINV(RAND(),$D$10,$D$15)</f>
        <v>9.73247643414306</v>
      </c>
      <c r="S180" s="0" t="n">
        <f aca="true">NORMINV(RAND(),$E$10,$E$15)</f>
        <v>4.22369650108637</v>
      </c>
      <c r="T180" s="0" t="n">
        <f aca="false">MEDIAN(INDEX(Avaliadores!$B$17:$B$22,$B180),INDEX(Avaliadores!$B$17:$B$22,$C180),INDEX(Avaliadores!$B$17:$B$22,$D180),INDEX(Avaliadores!$B$17:$B$22,$E180),INDEX(Avaliadores!$B$17:$B$22,$F180),INDEX(Avaliadores!$B$17:$B$22,$G180))</f>
        <v>2.54166666666667</v>
      </c>
      <c r="U180" s="0" t="n">
        <f aca="false">MEDIAN(INDEX(Avaliadores!$C$17:$C$22,$B180),INDEX(Avaliadores!$C$17:$C$22,$C180),INDEX(Avaliadores!$C$17:$C$22,$D180),INDEX(Avaliadores!$C$17:$C$22,$E180),INDEX(Avaliadores!$C$17:$C$22,$F180),INDEX(Avaliadores!$C$17:$C$22,$G180))</f>
        <v>5.04166666666667</v>
      </c>
      <c r="V180" s="0" t="n">
        <f aca="false">MEDIAN(INDEX(Avaliadores!$D$17:$D$22,$B180),INDEX(Avaliadores!$D$17:$D$22,$C180),INDEX(Avaliadores!$D$17:$D$22,$D180),INDEX(Avaliadores!$D$17:$D$22,$E180),INDEX(Avaliadores!$D$17:$D$22,$F180),INDEX(Avaliadores!$D$17:$D$22,$G180))</f>
        <v>6.04166666666667</v>
      </c>
      <c r="W180" s="0" t="n">
        <f aca="false">MEDIAN(INDEX(Avaliadores!$E$17:$E$22,$B180),INDEX(Avaliadores!$E$17:$E$22,$C180),INDEX(Avaliadores!$E$17:$E$22,$D180),INDEX(Avaliadores!$E$17:$E$22,$E180),INDEX(Avaliadores!$E$17:$E$22,$F180),INDEX(Avaliadores!$E$17:$E$22,$G180))</f>
        <v>6.29166666666667</v>
      </c>
      <c r="X180" s="0" t="n">
        <f aca="false">MEDIAN(INDEX(Avaliadores!$F$17:$F$22,$B180),INDEX(Avaliadores!$F$17:$F$22,$C180),INDEX(Avaliadores!$F$17:$F$22,$D180),INDEX(Avaliadores!$F$17:$F$22,$E180),INDEX(Avaliadores!$F$17:$F$22,$F180),INDEX(Avaliadores!$F$17:$F$22,$G180))</f>
        <v>2.04166666666667</v>
      </c>
      <c r="Y180" s="0" t="n">
        <f aca="false">MEDIAN(INDEX(Avaliadores!$G$17:$G$22,$B180),INDEX(Avaliadores!$G$17:$G$22,$C180),INDEX(Avaliadores!$G$17:$G$22,$D180),INDEX(Avaliadores!$G$17:$G$22,$E180),INDEX(Avaliadores!$G$17:$G$22,$F180),INDEX(Avaliadores!$G$17:$G$22,$G180))</f>
        <v>5.04166666666667</v>
      </c>
      <c r="Z180" s="0" t="n">
        <f aca="false">MEDIAN(INDEX(Avaliadores!$H$17:$H$22,$B180),INDEX(Avaliadores!$H$17:$H$22,$C180),INDEX(Avaliadores!$H$17:$H$22,$D180),INDEX(Avaliadores!$H$17:$H$22,$E180),INDEX(Avaliadores!$H$17:$H$22,$F180),INDEX(Avaliadores!$H$17:$H$22,$G180))</f>
        <v>4.04166666666667</v>
      </c>
      <c r="AA180" s="0" t="n">
        <f aca="false">MEDIAN(INDEX(Avaliadores!$I$17:$I$22,$B180),INDEX(Avaliadores!$I$17:$I$22,$C180),INDEX(Avaliadores!$I$17:$I$22,$D180),INDEX(Avaliadores!$I$17:$I$22,$E180),INDEX(Avaliadores!$I$17:$I$22,$F180),INDEX(Avaliadores!$I$17:$I$22,$G180))</f>
        <v>6.54166666666667</v>
      </c>
      <c r="AB180" s="0" t="n">
        <f aca="false">IF(MAX(H180:K180)=MIN(H180:K180),0,IF($B$17="custo",(MAX(H180:K180)-H180)/(MAX(H180:K180)-MIN(H180:K180)),(H180-MIN(H180:K180))/(MAX(H180:K180)-MIN(H180:K180))))</f>
        <v>0.291827500465587</v>
      </c>
      <c r="AC180" s="0" t="n">
        <f aca="false">IF(MAX(H180:K180)=MIN(H180:K180),0,IF($B$17="custo",(MAX(H180:K180)-I180)/(MAX(H180:K180)-MIN(H180:K180)),(I180-MIN(H180:K180))/(MAX(H180:K180)-MIN(H180:K180))))</f>
        <v>0</v>
      </c>
      <c r="AD180" s="0" t="n">
        <f aca="false">IF(MAX(H180:K180)=MIN(H180:K180),0,IF($B$17="custo",(MAX(H180:K180)-J180)/(MAX(H180:K180)-MIN(H180:K180)),(J180-MIN(H180:K180))/(MAX(H180:K180)-MIN(H180:K180))))</f>
        <v>0.817555729423207</v>
      </c>
      <c r="AE180" s="0" t="n">
        <f aca="false">IF(MAX(H180:K180)=MIN(H180:K180),0,IF($B$17="custo",(MAX(H180:K180)-K180)/(MAX(H180:K180)-MIN(H180:K180)),(K180-MIN(H180:K180))/(MAX(H180:K180)-MIN(H180:K180))))</f>
        <v>1</v>
      </c>
      <c r="AF180" s="0" t="n">
        <f aca="false">IF(MAX(L180:O180)=MIN(L180:O180),0,IF($C$17="custo",(MAX(L180:O180)-L180)/(MAX(L180:O180)-MIN(L180:O180)),(L180-MIN(L180:O180))/(MAX(L180:O180)-MIN(L180:O180))))</f>
        <v>1</v>
      </c>
      <c r="AG180" s="0" t="n">
        <f aca="false">IF(MAX(L180:O180)=MIN(L180:O180),0,IF($C$17="custo",(MAX(L180:O180)-M180)/(MAX(L180:O180)-MIN(L180:O180)),(M180-MIN(L180:O180))/(MAX(L180:O180)-MIN(L180:O180))))</f>
        <v>0.983366859061268</v>
      </c>
      <c r="AH180" s="0" t="n">
        <f aca="false">IF(MAX(L180:O180)=MIN(L180:O180),0,IF($C$17="custo",(MAX(L180:O180)-N180)/(MAX(L180:O180)-MIN(L180:O180)),(N180-MIN(L180:O180))/(MAX(L180:O180)-MIN(L180:O180))))</f>
        <v>0.919236970863014</v>
      </c>
      <c r="AI180" s="0" t="n">
        <f aca="false">IF(MAX(L180:O180)=MIN(L180:O180),0,IF($C$17="custo",(MAX(L180:O180)-O180)/(MAX(L180:O180)-MIN(L180:O180)),(O180-MIN(L180:O180))/(MAX(L180:O180)-MIN(L180:O180))))</f>
        <v>0</v>
      </c>
      <c r="AJ180" s="0" t="n">
        <f aca="false">IF(MAX(P180:S180)=MIN(P180:S180),0,IF($D$17="custo",(MAX(P180:S180)-P180)/(MAX(P180:S180)-MIN(P180:S180)),(P180-MIN(P180:S180))/(MAX(P180:S180)-MIN(P180:S180))))</f>
        <v>0.29598498281952</v>
      </c>
      <c r="AK180" s="0" t="n">
        <f aca="false">IF(MAX(P180:S180)=MIN(P180:S180),0,IF($D$17="custo",(MAX(P180:S180)-Q180)/(MAX(P180:S180)-MIN(P180:S180)),(Q180-MIN(P180:S180))/(MAX(P180:S180)-MIN(P180:S180))))</f>
        <v>0</v>
      </c>
      <c r="AL180" s="0" t="n">
        <f aca="false">IF(MAX(P180:S180)=MIN(P180:S180),0,IF($D$17="custo",(MAX(P180:S180)-R180)/(MAX(P180:S180)-MIN(P180:S180)),(R180-MIN(P180:S180))/(MAX(P180:S180)-MIN(P180:S180))))</f>
        <v>0.804120180712908</v>
      </c>
      <c r="AM180" s="0" t="n">
        <f aca="false">IF(MAX(P180:S180)=MIN(P180:S180),0,IF($D$17="custo",(MAX(P180:S180)-S180)/(MAX(P180:S180)-MIN(P180:S180)),(S180-MIN(P180:S180))/(MAX(P180:S180)-MIN(P180:S180))))</f>
        <v>1</v>
      </c>
      <c r="AN180" s="0" t="n">
        <f aca="false">IF(MAX(T180:W180)=MIN(T180:W180),0,IF($E$17="custo",(MAX(T180:W180)-T180)/(MAX(T180:W180)-MIN(T180:W180)),(T180-MIN(T180:W180))/(MAX(T180:W180)-MIN(T180:W180))))</f>
        <v>0</v>
      </c>
      <c r="AO180" s="0" t="n">
        <f aca="false">IF(MAX(T180:W180)=MIN(T180:W180),0,IF($E$17="custo",(MAX(T180:W180)-U180)/(MAX(T180:W180)-MIN(T180:W180)),(U180-MIN(T180:W180))/(MAX(T180:W180)-MIN(T180:W180))))</f>
        <v>0.666666666666667</v>
      </c>
      <c r="AP180" s="0" t="n">
        <f aca="false">IF(MAX(T180:W180)=MIN(T180:W180),0,IF($E$17="custo",(MAX(T180:W180)-V180)/(MAX(T180:W180)-MIN(T180:W180)),(V180-MIN(T180:W180))/(MAX(T180:W180)-MIN(T180:W180))))</f>
        <v>0.933333333333333</v>
      </c>
      <c r="AQ180" s="0" t="n">
        <f aca="false">IF(MAX(T180:W180)=MIN(T180:W180),0,IF($E$17="custo",(MAX(T180:W180)-W180)/(MAX(T180:W180)-MIN(T180:W180)),(W180-MIN(T180:W180))/(MAX(T180:W180)-MIN(T180:W180))))</f>
        <v>1</v>
      </c>
      <c r="AR180" s="0" t="n">
        <f aca="false">IF(MAX(X180:AA180)=MIN(X180:AA180),0,IF($F$17="custo",(MAX(X180:AA180)-X180)/(MAX(X180:AA180)-MIN(X180:AA180)),(X180-MIN(X180:AA180))/(MAX(X180:AA180)-MIN(X180:AA180))))</f>
        <v>0</v>
      </c>
      <c r="AS180" s="0" t="n">
        <f aca="false">IF(MAX(X180:AA180)=MIN(X180:AA180),0,IF($F$17="custo",(MAX(X180:AA180)-Y180)/(MAX(X180:AA180)-MIN(X180:AA180)),(Y180-MIN(X180:AA180))/(MAX(X180:AA180)-MIN(X180:AA180))))</f>
        <v>0.666666666666667</v>
      </c>
      <c r="AT180" s="0" t="n">
        <f aca="false">IF(MAX(X180:AA180)=MIN(X180:AA180),0,IF($F$17="custo",(MAX(X180:AA180)-Z180)/(MAX(X180:AA180)-MIN(X180:AA180)),(Z180-MIN(X180:AA180))/(MAX(X180:AA180)-MIN(X180:AA180))))</f>
        <v>0.444444444444444</v>
      </c>
      <c r="AU180" s="0" t="n">
        <f aca="false">IF(MAX(X180:AA180)=MIN(X180:AA180),0,IF($F$17="custo",(MAX(X180:AA180)-AA180)/(MAX(X180:AA180)-MIN(X180:AA180)),(AA180-MIN(X180:AA180))/(MAX(X180:AA180)-MIN(X180:AA180))))</f>
        <v>1</v>
      </c>
      <c r="AV180" s="0" t="n">
        <f aca="false">STDEVP(AB180:AE180)</f>
        <v>0.400370534038996</v>
      </c>
      <c r="AW180" s="0" t="n">
        <f aca="false">STDEVP(AF180:AI180)</f>
        <v>0.420038611239686</v>
      </c>
      <c r="AX180" s="0" t="n">
        <f aca="false">STDEVP(AJ180:AM180)</f>
        <v>0.397368201612352</v>
      </c>
      <c r="AY180" s="0" t="n">
        <f aca="false">STDEVP(AN180:AQ180)</f>
        <v>0.395460350590156</v>
      </c>
      <c r="AZ180" s="0" t="n">
        <f aca="false">STDEVP(AR180:AU180)</f>
        <v>0.363241578628389</v>
      </c>
      <c r="BA180" s="0" t="n">
        <f aca="false">AV180*((1-IFERROR(CORREL(AB180:AE180,AF180:AI180),0))+(1-IFERROR(CORREL(AB180:AE180,AJ180:AM180),0))+(1-IFERROR(CORREL(AB180:AE180,AN180:AQ180),0))+(1-IFERROR(CORREL(AB180:AE180,AR180:AU180),0)))</f>
        <v>1.07130668369683</v>
      </c>
      <c r="BB180" s="0" t="n">
        <f aca="false">AW180*((1-IFERROR(CORREL(AF180:AI180,AB180:AE180),0))+(1-IFERROR(CORREL(AF180:AI180,AJ180:AM180),0))+(1-IFERROR(CORREL(AF180:AI180,AN180:AQ180),0))+(1-IFERROR(CORREL(AF180:AI180,AR180:AU180),0)))</f>
        <v>2.84982564490846</v>
      </c>
      <c r="BC180" s="0" t="n">
        <f aca="false">AX180*((1-IFERROR(CORREL(AJ180:AM180,AB180:AE180),0))+(1-IFERROR(CORREL(AJ180:AM180,AF180:AI180),0))+(1-IFERROR(CORREL(AJ180:AM180,AN180:AQ180),0))+(1-IFERROR(CORREL(AJ180:AM180,AR180:AU180),0)))</f>
        <v>1.06802299981034</v>
      </c>
      <c r="BD180" s="0" t="n">
        <f aca="false">AY180*((1-IFERROR(CORREL(AN180:AQ180,AB180:AE180),0))+(1-IFERROR(CORREL(AN180:AQ180,AF180:AI180),0))+(1-IFERROR(CORREL(AN180:AQ180,AJ180:AM180),0))+(1-IFERROR(CORREL(AN180:AQ180,AR180:AU180),0)))</f>
        <v>0.981496446755057</v>
      </c>
      <c r="BE180" s="0" t="n">
        <f aca="false">AZ180*((1-IFERROR(CORREL(AR180:AU180,AB180:AE180),0))+(1-IFERROR(CORREL(AR180:AU180,AF180:AI180),0))+(1-IFERROR(CORREL(AR180:AU180,AJ180:AM180),0))+(1-IFERROR(CORREL(AR180:AU180,AN180:AQ180),0)))</f>
        <v>1.11069683720343</v>
      </c>
      <c r="BF180" s="0" t="n">
        <f aca="false">IF(SUM(BA180:BE180)&gt;0,BA180/SUM(BA180:BE180),1/5)</f>
        <v>0.151285686150912</v>
      </c>
      <c r="BG180" s="0" t="n">
        <f aca="false">IF(SUM(BA180:BE180)&gt;0,BB180/SUM(BA180:BE180),1/5)</f>
        <v>0.402441088683109</v>
      </c>
      <c r="BH180" s="0" t="n">
        <f aca="false">IF(SUM(BA180:BE180)&gt;0,BC180/SUM(BA180:BE180),1/5)</f>
        <v>0.150821977319977</v>
      </c>
      <c r="BI180" s="0" t="n">
        <f aca="false">IF(SUM(BA180:BE180)&gt;0,BD180/SUM(BA180:BE180),1/5)</f>
        <v>0.138603040251396</v>
      </c>
      <c r="BJ180" s="0" t="n">
        <f aca="false">IF(SUM(BA180:BE180)&gt;0,BE180/SUM(BA180:BE180),1/5)</f>
        <v>0.156848207594606</v>
      </c>
      <c r="BK180" s="0" t="n">
        <f aca="false">BF180*AB180+BG180*AF180+BH180*AJ180+BI180*AN180+BJ180*AR180</f>
        <v>0.49123145269461</v>
      </c>
      <c r="BL180" s="0" t="n">
        <f aca="false">BF180*AC180+BG180*AG180+BH180*AK180+BI180*AO180+BJ180*AS180</f>
        <v>0.592714727899507</v>
      </c>
      <c r="BM180" s="0" t="n">
        <f aca="false">BF180*AD180+BG180*AH180+BH180*AL180+BI180*AP180+BJ180*AT180</f>
        <v>0.813975354516753</v>
      </c>
      <c r="BN180" s="0" t="n">
        <f aca="false">BF180*AE180+BG180*AI180+BH180*AM180+BI180*AQ180+BJ180*AU180</f>
        <v>0.597558911316892</v>
      </c>
      <c r="BO180" s="0" t="n">
        <f aca="false">RANK(BK180,$BK180:$BN180)</f>
        <v>4</v>
      </c>
      <c r="BP180" s="0" t="n">
        <f aca="false">RANK(BL180,$BK180:$BN180)</f>
        <v>3</v>
      </c>
      <c r="BQ180" s="0" t="n">
        <f aca="false">RANK(BM180,$BK180:$BN180)</f>
        <v>1</v>
      </c>
      <c r="BR180" s="0" t="n">
        <f aca="false">RANK(BN180,$BK180:$BN180)</f>
        <v>2</v>
      </c>
    </row>
    <row r="181" customFormat="false" ht="15" hidden="false" customHeight="false" outlineLevel="0" collapsed="false">
      <c r="A181" s="0" t="n">
        <v>158</v>
      </c>
      <c r="B181" s="0" t="n">
        <f aca="false">RANDBETWEEN(1,$B$5)</f>
        <v>5</v>
      </c>
      <c r="C181" s="0" t="n">
        <f aca="false">RANDBETWEEN(1,$B$5)</f>
        <v>3</v>
      </c>
      <c r="D181" s="0" t="n">
        <f aca="false">RANDBETWEEN(1,$B$5)</f>
        <v>2</v>
      </c>
      <c r="E181" s="0" t="n">
        <f aca="false">RANDBETWEEN(1,$B$5)</f>
        <v>1</v>
      </c>
      <c r="F181" s="0" t="n">
        <f aca="false">RANDBETWEEN(1,$B$5)</f>
        <v>3</v>
      </c>
      <c r="G181" s="0" t="n">
        <f aca="false">RANDBETWEEN(1,$B$5)</f>
        <v>5</v>
      </c>
      <c r="H181" s="0" t="n">
        <f aca="true">NORMINV(RAND(),$B$8,$B$13)</f>
        <v>49.2598831941998</v>
      </c>
      <c r="I181" s="0" t="n">
        <f aca="true">NORMINV(RAND(),$C$8,$C$13)</f>
        <v>57.170633869743</v>
      </c>
      <c r="J181" s="0" t="n">
        <f aca="true">NORMINV(RAND(),$D$8,$D$13)</f>
        <v>14.2825343673632</v>
      </c>
      <c r="K181" s="0" t="n">
        <f aca="true">NORMINV(RAND(),$E$8,$E$13)</f>
        <v>3.03368878646755</v>
      </c>
      <c r="L181" s="0" t="n">
        <f aca="true">NORMINV(RAND(),$B$9,$B$14)</f>
        <v>54.925721048066</v>
      </c>
      <c r="M181" s="0" t="n">
        <f aca="true">NORMINV(RAND(),$C$9,$C$14)</f>
        <v>53.8067759756256</v>
      </c>
      <c r="N181" s="0" t="n">
        <f aca="true">NORMINV(RAND(),$D$9,$D$14)</f>
        <v>40.8428929842097</v>
      </c>
      <c r="O181" s="0" t="n">
        <f aca="true">NORMINV(RAND(),$E$9,$E$14)</f>
        <v>25.118220145855</v>
      </c>
      <c r="P181" s="0" t="n">
        <f aca="true">NORMINV(RAND(),$B$10,$B$15)</f>
        <v>24.7231437622262</v>
      </c>
      <c r="Q181" s="0" t="n">
        <f aca="true">NORMINV(RAND(),$C$10,$C$15)</f>
        <v>29.0231959784328</v>
      </c>
      <c r="R181" s="0" t="n">
        <f aca="true">NORMINV(RAND(),$D$10,$D$15)</f>
        <v>9.24300537608655</v>
      </c>
      <c r="S181" s="0" t="n">
        <f aca="true">NORMINV(RAND(),$E$10,$E$15)</f>
        <v>4.37848760995241</v>
      </c>
      <c r="T181" s="0" t="n">
        <f aca="false">MEDIAN(INDEX(Avaliadores!$B$17:$B$22,$B181),INDEX(Avaliadores!$B$17:$B$22,$C181),INDEX(Avaliadores!$B$17:$B$22,$D181),INDEX(Avaliadores!$B$17:$B$22,$E181),INDEX(Avaliadores!$B$17:$B$22,$F181),INDEX(Avaliadores!$B$17:$B$22,$G181))</f>
        <v>2.66666666666667</v>
      </c>
      <c r="U181" s="0" t="n">
        <f aca="false">MEDIAN(INDEX(Avaliadores!$C$17:$C$22,$B181),INDEX(Avaliadores!$C$17:$C$22,$C181),INDEX(Avaliadores!$C$17:$C$22,$D181),INDEX(Avaliadores!$C$17:$C$22,$E181),INDEX(Avaliadores!$C$17:$C$22,$F181),INDEX(Avaliadores!$C$17:$C$22,$G181))</f>
        <v>4.91666666666667</v>
      </c>
      <c r="V181" s="0" t="n">
        <f aca="false">MEDIAN(INDEX(Avaliadores!$D$17:$D$22,$B181),INDEX(Avaliadores!$D$17:$D$22,$C181),INDEX(Avaliadores!$D$17:$D$22,$D181),INDEX(Avaliadores!$D$17:$D$22,$E181),INDEX(Avaliadores!$D$17:$D$22,$F181),INDEX(Avaliadores!$D$17:$D$22,$G181))</f>
        <v>5.79166666666667</v>
      </c>
      <c r="W181" s="0" t="n">
        <f aca="false">MEDIAN(INDEX(Avaliadores!$E$17:$E$22,$B181),INDEX(Avaliadores!$E$17:$E$22,$C181),INDEX(Avaliadores!$E$17:$E$22,$D181),INDEX(Avaliadores!$E$17:$E$22,$E181),INDEX(Avaliadores!$E$17:$E$22,$F181),INDEX(Avaliadores!$E$17:$E$22,$G181))</f>
        <v>6.54166666666667</v>
      </c>
      <c r="X181" s="0" t="n">
        <f aca="false">MEDIAN(INDEX(Avaliadores!$F$17:$F$22,$B181),INDEX(Avaliadores!$F$17:$F$22,$C181),INDEX(Avaliadores!$F$17:$F$22,$D181),INDEX(Avaliadores!$F$17:$F$22,$E181),INDEX(Avaliadores!$F$17:$F$22,$F181),INDEX(Avaliadores!$F$17:$F$22,$G181))</f>
        <v>2.54166666666667</v>
      </c>
      <c r="Y181" s="0" t="n">
        <f aca="false">MEDIAN(INDEX(Avaliadores!$G$17:$G$22,$B181),INDEX(Avaliadores!$G$17:$G$22,$C181),INDEX(Avaliadores!$G$17:$G$22,$D181),INDEX(Avaliadores!$G$17:$G$22,$E181),INDEX(Avaliadores!$G$17:$G$22,$F181),INDEX(Avaliadores!$G$17:$G$22,$G181))</f>
        <v>5.41666666666667</v>
      </c>
      <c r="Z181" s="0" t="n">
        <f aca="false">MEDIAN(INDEX(Avaliadores!$H$17:$H$22,$B181),INDEX(Avaliadores!$H$17:$H$22,$C181),INDEX(Avaliadores!$H$17:$H$22,$D181),INDEX(Avaliadores!$H$17:$H$22,$E181),INDEX(Avaliadores!$H$17:$H$22,$F181),INDEX(Avaliadores!$H$17:$H$22,$G181))</f>
        <v>3.79166666666667</v>
      </c>
      <c r="AA181" s="0" t="n">
        <f aca="false">MEDIAN(INDEX(Avaliadores!$I$17:$I$22,$B181),INDEX(Avaliadores!$I$17:$I$22,$C181),INDEX(Avaliadores!$I$17:$I$22,$D181),INDEX(Avaliadores!$I$17:$I$22,$E181),INDEX(Avaliadores!$I$17:$I$22,$F181),INDEX(Avaliadores!$I$17:$I$22,$G181))</f>
        <v>6.66666666666667</v>
      </c>
      <c r="AB181" s="0" t="n">
        <f aca="false">IF(MAX(H181:K181)=MIN(H181:K181),0,IF($B$17="custo",(MAX(H181:K181)-H181)/(MAX(H181:K181)-MIN(H181:K181)),(H181-MIN(H181:K181))/(MAX(H181:K181)-MIN(H181:K181))))</f>
        <v>0.146124807437407</v>
      </c>
      <c r="AC181" s="0" t="n">
        <f aca="false">IF(MAX(H181:K181)=MIN(H181:K181),0,IF($B$17="custo",(MAX(H181:K181)-I181)/(MAX(H181:K181)-MIN(H181:K181)),(I181-MIN(H181:K181))/(MAX(H181:K181)-MIN(H181:K181))))</f>
        <v>0</v>
      </c>
      <c r="AD181" s="0" t="n">
        <f aca="false">IF(MAX(H181:K181)=MIN(H181:K181),0,IF($B$17="custo",(MAX(H181:K181)-J181)/(MAX(H181:K181)-MIN(H181:K181)),(J181-MIN(H181:K181))/(MAX(H181:K181)-MIN(H181:K181))))</f>
        <v>0.79221499174746</v>
      </c>
      <c r="AE181" s="0" t="n">
        <f aca="false">IF(MAX(H181:K181)=MIN(H181:K181),0,IF($B$17="custo",(MAX(H181:K181)-K181)/(MAX(H181:K181)-MIN(H181:K181)),(K181-MIN(H181:K181))/(MAX(H181:K181)-MIN(H181:K181))))</f>
        <v>1</v>
      </c>
      <c r="AF181" s="0" t="n">
        <f aca="false">IF(MAX(L181:O181)=MIN(L181:O181),0,IF($C$17="custo",(MAX(L181:O181)-L181)/(MAX(L181:O181)-MIN(L181:O181)),(L181-MIN(L181:O181))/(MAX(L181:O181)-MIN(L181:O181))))</f>
        <v>1</v>
      </c>
      <c r="AG181" s="0" t="n">
        <f aca="false">IF(MAX(L181:O181)=MIN(L181:O181),0,IF($C$17="custo",(MAX(L181:O181)-M181)/(MAX(L181:O181)-MIN(L181:O181)),(M181-MIN(L181:O181))/(MAX(L181:O181)-MIN(L181:O181))))</f>
        <v>0.962460956518587</v>
      </c>
      <c r="AH181" s="0" t="n">
        <f aca="false">IF(MAX(L181:O181)=MIN(L181:O181),0,IF($C$17="custo",(MAX(L181:O181)-N181)/(MAX(L181:O181)-MIN(L181:O181)),(N181-MIN(L181:O181))/(MAX(L181:O181)-MIN(L181:O181))))</f>
        <v>0.527540798872822</v>
      </c>
      <c r="AI181" s="0" t="n">
        <f aca="false">IF(MAX(L181:O181)=MIN(L181:O181),0,IF($C$17="custo",(MAX(L181:O181)-O181)/(MAX(L181:O181)-MIN(L181:O181)),(O181-MIN(L181:O181))/(MAX(L181:O181)-MIN(L181:O181))))</f>
        <v>0</v>
      </c>
      <c r="AJ181" s="0" t="n">
        <f aca="false">IF(MAX(P181:S181)=MIN(P181:S181),0,IF($D$17="custo",(MAX(P181:S181)-P181)/(MAX(P181:S181)-MIN(P181:S181)),(P181-MIN(P181:S181))/(MAX(P181:S181)-MIN(P181:S181))))</f>
        <v>0.174481765087806</v>
      </c>
      <c r="AK181" s="0" t="n">
        <f aca="false">IF(MAX(P181:S181)=MIN(P181:S181),0,IF($D$17="custo",(MAX(P181:S181)-Q181)/(MAX(P181:S181)-MIN(P181:S181)),(Q181-MIN(P181:S181))/(MAX(P181:S181)-MIN(P181:S181))))</f>
        <v>0</v>
      </c>
      <c r="AL181" s="0" t="n">
        <f aca="false">IF(MAX(P181:S181)=MIN(P181:S181),0,IF($D$17="custo",(MAX(P181:S181)-R181)/(MAX(P181:S181)-MIN(P181:S181)),(R181-MIN(P181:S181))/(MAX(P181:S181)-MIN(P181:S181))))</f>
        <v>0.802614107117792</v>
      </c>
      <c r="AM181" s="0" t="n">
        <f aca="false">IF(MAX(P181:S181)=MIN(P181:S181),0,IF($D$17="custo",(MAX(P181:S181)-S181)/(MAX(P181:S181)-MIN(P181:S181)),(S181-MIN(P181:S181))/(MAX(P181:S181)-MIN(P181:S181))))</f>
        <v>1</v>
      </c>
      <c r="AN181" s="0" t="n">
        <f aca="false">IF(MAX(T181:W181)=MIN(T181:W181),0,IF($E$17="custo",(MAX(T181:W181)-T181)/(MAX(T181:W181)-MIN(T181:W181)),(T181-MIN(T181:W181))/(MAX(T181:W181)-MIN(T181:W181))))</f>
        <v>0</v>
      </c>
      <c r="AO181" s="0" t="n">
        <f aca="false">IF(MAX(T181:W181)=MIN(T181:W181),0,IF($E$17="custo",(MAX(T181:W181)-U181)/(MAX(T181:W181)-MIN(T181:W181)),(U181-MIN(T181:W181))/(MAX(T181:W181)-MIN(T181:W181))))</f>
        <v>0.580645161290323</v>
      </c>
      <c r="AP181" s="0" t="n">
        <f aca="false">IF(MAX(T181:W181)=MIN(T181:W181),0,IF($E$17="custo",(MAX(T181:W181)-V181)/(MAX(T181:W181)-MIN(T181:W181)),(V181-MIN(T181:W181))/(MAX(T181:W181)-MIN(T181:W181))))</f>
        <v>0.806451612903226</v>
      </c>
      <c r="AQ181" s="0" t="n">
        <f aca="false">IF(MAX(T181:W181)=MIN(T181:W181),0,IF($E$17="custo",(MAX(T181:W181)-W181)/(MAX(T181:W181)-MIN(T181:W181)),(W181-MIN(T181:W181))/(MAX(T181:W181)-MIN(T181:W181))))</f>
        <v>1</v>
      </c>
      <c r="AR181" s="0" t="n">
        <f aca="false">IF(MAX(X181:AA181)=MIN(X181:AA181),0,IF($F$17="custo",(MAX(X181:AA181)-X181)/(MAX(X181:AA181)-MIN(X181:AA181)),(X181-MIN(X181:AA181))/(MAX(X181:AA181)-MIN(X181:AA181))))</f>
        <v>0</v>
      </c>
      <c r="AS181" s="0" t="n">
        <f aca="false">IF(MAX(X181:AA181)=MIN(X181:AA181),0,IF($F$17="custo",(MAX(X181:AA181)-Y181)/(MAX(X181:AA181)-MIN(X181:AA181)),(Y181-MIN(X181:AA181))/(MAX(X181:AA181)-MIN(X181:AA181))))</f>
        <v>0.696969696969697</v>
      </c>
      <c r="AT181" s="0" t="n">
        <f aca="false">IF(MAX(X181:AA181)=MIN(X181:AA181),0,IF($F$17="custo",(MAX(X181:AA181)-Z181)/(MAX(X181:AA181)-MIN(X181:AA181)),(Z181-MIN(X181:AA181))/(MAX(X181:AA181)-MIN(X181:AA181))))</f>
        <v>0.303030303030303</v>
      </c>
      <c r="AU181" s="0" t="n">
        <f aca="false">IF(MAX(X181:AA181)=MIN(X181:AA181),0,IF($F$17="custo",(MAX(X181:AA181)-AA181)/(MAX(X181:AA181)-MIN(X181:AA181)),(AA181-MIN(X181:AA181))/(MAX(X181:AA181)-MIN(X181:AA181))))</f>
        <v>1</v>
      </c>
      <c r="AV181" s="0" t="n">
        <f aca="false">STDEVP(AB181:AE181)</f>
        <v>0.421208605747212</v>
      </c>
      <c r="AW181" s="0" t="n">
        <f aca="false">STDEVP(AF181:AI181)</f>
        <v>0.404537761474431</v>
      </c>
      <c r="AX181" s="0" t="n">
        <f aca="false">STDEVP(AJ181:AM181)</f>
        <v>0.417554268724301</v>
      </c>
      <c r="AY181" s="0" t="n">
        <f aca="false">STDEVP(AN181:AQ181)</f>
        <v>0.375151720955258</v>
      </c>
      <c r="AZ181" s="0" t="n">
        <f aca="false">STDEVP(AR181:AU181)</f>
        <v>0.379998066787408</v>
      </c>
      <c r="BA181" s="0" t="n">
        <f aca="false">AV181*((1-IFERROR(CORREL(AB181:AE181,AF181:AI181),0))+(1-IFERROR(CORREL(AB181:AE181,AJ181:AM181),0))+(1-IFERROR(CORREL(AB181:AE181,AN181:AQ181),0))+(1-IFERROR(CORREL(AB181:AE181,AR181:AU181),0)))</f>
        <v>1.1613571943185</v>
      </c>
      <c r="BB181" s="0" t="n">
        <f aca="false">AW181*((1-IFERROR(CORREL(AF181:AI181,AB181:AE181),0))+(1-IFERROR(CORREL(AF181:AI181,AJ181:AM181),0))+(1-IFERROR(CORREL(AF181:AI181,AN181:AQ181),0))+(1-IFERROR(CORREL(AF181:AI181,AR181:AU181),0)))</f>
        <v>2.98534689387697</v>
      </c>
      <c r="BC181" s="0" t="n">
        <f aca="false">AX181*((1-IFERROR(CORREL(AJ181:AM181,AB181:AE181),0))+(1-IFERROR(CORREL(AJ181:AM181,AF181:AI181),0))+(1-IFERROR(CORREL(AJ181:AM181,AN181:AQ181),0))+(1-IFERROR(CORREL(AJ181:AM181,AR181:AU181),0)))</f>
        <v>1.16488753551819</v>
      </c>
      <c r="BD181" s="0" t="n">
        <f aca="false">AY181*((1-IFERROR(CORREL(AN181:AQ181,AB181:AE181),0))+(1-IFERROR(CORREL(AN181:AQ181,AF181:AI181),0))+(1-IFERROR(CORREL(AN181:AQ181,AJ181:AM181),0))+(1-IFERROR(CORREL(AN181:AQ181,AR181:AU181),0)))</f>
        <v>0.944957283999468</v>
      </c>
      <c r="BE181" s="0" t="n">
        <f aca="false">AZ181*((1-IFERROR(CORREL(AR181:AU181,AB181:AE181),0))+(1-IFERROR(CORREL(AR181:AU181,AF181:AI181),0))+(1-IFERROR(CORREL(AR181:AU181,AJ181:AM181),0))+(1-IFERROR(CORREL(AR181:AU181,AN181:AQ181),0)))</f>
        <v>1.1592262588034</v>
      </c>
      <c r="BF181" s="0" t="n">
        <f aca="false">IF(SUM(BA181:BE181)&gt;0,BA181/SUM(BA181:BE181),1/5)</f>
        <v>0.156606311308118</v>
      </c>
      <c r="BG181" s="0" t="n">
        <f aca="false">IF(SUM(BA181:BE181)&gt;0,BB181/SUM(BA181:BE181),1/5)</f>
        <v>0.402567071795314</v>
      </c>
      <c r="BH181" s="0" t="n">
        <f aca="false">IF(SUM(BA181:BE181)&gt;0,BC181/SUM(BA181:BE181),1/5)</f>
        <v>0.157082369592036</v>
      </c>
      <c r="BI181" s="0" t="n">
        <f aca="false">IF(SUM(BA181:BE181)&gt;0,BD181/SUM(BA181:BE181),1/5)</f>
        <v>0.127425287684841</v>
      </c>
      <c r="BJ181" s="0" t="n">
        <f aca="false">IF(SUM(BA181:BE181)&gt;0,BE181/SUM(BA181:BE181),1/5)</f>
        <v>0.156318959619691</v>
      </c>
      <c r="BK181" s="0" t="n">
        <f aca="false">BF181*AB181+BG181*AF181+BH181*AJ181+BI181*AN181+BJ181*AR181</f>
        <v>0.452859147989289</v>
      </c>
      <c r="BL181" s="0" t="n">
        <f aca="false">BF181*AC181+BG181*AG181+BH181*AK181+BI181*AO181+BJ181*AS181</f>
        <v>0.570393543619989</v>
      </c>
      <c r="BM181" s="0" t="n">
        <f aca="false">BF181*AD181+BG181*AH181+BH181*AL181+BI181*AP181+BJ181*AT181</f>
        <v>0.612644658570447</v>
      </c>
      <c r="BN181" s="0" t="n">
        <f aca="false">BF181*AE181+BG181*AI181+BH181*AM181+BI181*AQ181+BJ181*AU181</f>
        <v>0.597432928204686</v>
      </c>
      <c r="BO181" s="0" t="n">
        <f aca="false">RANK(BK181,$BK181:$BN181)</f>
        <v>4</v>
      </c>
      <c r="BP181" s="0" t="n">
        <f aca="false">RANK(BL181,$BK181:$BN181)</f>
        <v>3</v>
      </c>
      <c r="BQ181" s="0" t="n">
        <f aca="false">RANK(BM181,$BK181:$BN181)</f>
        <v>1</v>
      </c>
      <c r="BR181" s="0" t="n">
        <f aca="false">RANK(BN181,$BK181:$BN181)</f>
        <v>2</v>
      </c>
    </row>
    <row r="182" customFormat="false" ht="15" hidden="false" customHeight="false" outlineLevel="0" collapsed="false">
      <c r="A182" s="0" t="n">
        <v>159</v>
      </c>
      <c r="B182" s="0" t="n">
        <f aca="false">RANDBETWEEN(1,$B$5)</f>
        <v>3</v>
      </c>
      <c r="C182" s="0" t="n">
        <f aca="false">RANDBETWEEN(1,$B$5)</f>
        <v>4</v>
      </c>
      <c r="D182" s="0" t="n">
        <f aca="false">RANDBETWEEN(1,$B$5)</f>
        <v>4</v>
      </c>
      <c r="E182" s="0" t="n">
        <f aca="false">RANDBETWEEN(1,$B$5)</f>
        <v>4</v>
      </c>
      <c r="F182" s="0" t="n">
        <f aca="false">RANDBETWEEN(1,$B$5)</f>
        <v>4</v>
      </c>
      <c r="G182" s="0" t="n">
        <f aca="false">RANDBETWEEN(1,$B$5)</f>
        <v>6</v>
      </c>
      <c r="H182" s="0" t="n">
        <f aca="true">NORMINV(RAND(),$B$8,$B$13)</f>
        <v>57.1774210366454</v>
      </c>
      <c r="I182" s="0" t="n">
        <f aca="true">NORMINV(RAND(),$C$8,$C$13)</f>
        <v>59.0484577159816</v>
      </c>
      <c r="J182" s="0" t="n">
        <f aca="true">NORMINV(RAND(),$D$8,$D$13)</f>
        <v>14.535564313025</v>
      </c>
      <c r="K182" s="0" t="n">
        <f aca="true">NORMINV(RAND(),$E$8,$E$13)</f>
        <v>2.90398972980763</v>
      </c>
      <c r="L182" s="0" t="n">
        <f aca="true">NORMINV(RAND(),$B$9,$B$14)</f>
        <v>47.898341563122</v>
      </c>
      <c r="M182" s="0" t="n">
        <f aca="true">NORMINV(RAND(),$C$9,$C$14)</f>
        <v>49.9923691799626</v>
      </c>
      <c r="N182" s="0" t="n">
        <f aca="true">NORMINV(RAND(),$D$9,$D$14)</f>
        <v>39.5143137223699</v>
      </c>
      <c r="O182" s="0" t="n">
        <f aca="true">NORMINV(RAND(),$E$9,$E$14)</f>
        <v>27.4842487505233</v>
      </c>
      <c r="P182" s="0" t="n">
        <f aca="true">NORMINV(RAND(),$B$10,$B$15)</f>
        <v>24.6006289404811</v>
      </c>
      <c r="Q182" s="0" t="n">
        <f aca="true">NORMINV(RAND(),$C$10,$C$15)</f>
        <v>28.5685323592161</v>
      </c>
      <c r="R182" s="0" t="n">
        <f aca="true">NORMINV(RAND(),$D$10,$D$15)</f>
        <v>9.15326294067825</v>
      </c>
      <c r="S182" s="0" t="n">
        <f aca="true">NORMINV(RAND(),$E$10,$E$15)</f>
        <v>3.8856119254182</v>
      </c>
      <c r="T182" s="0" t="n">
        <f aca="false">MEDIAN(INDEX(Avaliadores!$B$17:$B$22,$B182),INDEX(Avaliadores!$B$17:$B$22,$C182),INDEX(Avaliadores!$B$17:$B$22,$D182),INDEX(Avaliadores!$B$17:$B$22,$E182),INDEX(Avaliadores!$B$17:$B$22,$F182),INDEX(Avaliadores!$B$17:$B$22,$G182))</f>
        <v>3.54166666666667</v>
      </c>
      <c r="U182" s="0" t="n">
        <f aca="false">MEDIAN(INDEX(Avaliadores!$C$17:$C$22,$B182),INDEX(Avaliadores!$C$17:$C$22,$C182),INDEX(Avaliadores!$C$17:$C$22,$D182),INDEX(Avaliadores!$C$17:$C$22,$E182),INDEX(Avaliadores!$C$17:$C$22,$F182),INDEX(Avaliadores!$C$17:$C$22,$G182))</f>
        <v>5.54166666666667</v>
      </c>
      <c r="V182" s="0" t="n">
        <f aca="false">MEDIAN(INDEX(Avaliadores!$D$17:$D$22,$B182),INDEX(Avaliadores!$D$17:$D$22,$C182),INDEX(Avaliadores!$D$17:$D$22,$D182),INDEX(Avaliadores!$D$17:$D$22,$E182),INDEX(Avaliadores!$D$17:$D$22,$F182),INDEX(Avaliadores!$D$17:$D$22,$G182))</f>
        <v>5.54166666666667</v>
      </c>
      <c r="W182" s="0" t="n">
        <f aca="false">MEDIAN(INDEX(Avaliadores!$E$17:$E$22,$B182),INDEX(Avaliadores!$E$17:$E$22,$C182),INDEX(Avaliadores!$E$17:$E$22,$D182),INDEX(Avaliadores!$E$17:$E$22,$E182),INDEX(Avaliadores!$E$17:$E$22,$F182),INDEX(Avaliadores!$E$17:$E$22,$G182))</f>
        <v>6.54166666666667</v>
      </c>
      <c r="X182" s="0" t="n">
        <f aca="false">MEDIAN(INDEX(Avaliadores!$F$17:$F$22,$B182),INDEX(Avaliadores!$F$17:$F$22,$C182),INDEX(Avaliadores!$F$17:$F$22,$D182),INDEX(Avaliadores!$F$17:$F$22,$E182),INDEX(Avaliadores!$F$17:$F$22,$F182),INDEX(Avaliadores!$F$17:$F$22,$G182))</f>
        <v>3.54166666666667</v>
      </c>
      <c r="Y182" s="0" t="n">
        <f aca="false">MEDIAN(INDEX(Avaliadores!$G$17:$G$22,$B182),INDEX(Avaliadores!$G$17:$G$22,$C182),INDEX(Avaliadores!$G$17:$G$22,$D182),INDEX(Avaliadores!$G$17:$G$22,$E182),INDEX(Avaliadores!$G$17:$G$22,$F182),INDEX(Avaliadores!$G$17:$G$22,$G182))</f>
        <v>4.54166666666667</v>
      </c>
      <c r="Z182" s="0" t="n">
        <f aca="false">MEDIAN(INDEX(Avaliadores!$H$17:$H$22,$B182),INDEX(Avaliadores!$H$17:$H$22,$C182),INDEX(Avaliadores!$H$17:$H$22,$D182),INDEX(Avaliadores!$H$17:$H$22,$E182),INDEX(Avaliadores!$H$17:$H$22,$F182),INDEX(Avaliadores!$H$17:$H$22,$G182))</f>
        <v>3.54166666666667</v>
      </c>
      <c r="AA182" s="0" t="n">
        <f aca="false">MEDIAN(INDEX(Avaliadores!$I$17:$I$22,$B182),INDEX(Avaliadores!$I$17:$I$22,$C182),INDEX(Avaliadores!$I$17:$I$22,$D182),INDEX(Avaliadores!$I$17:$I$22,$E182),INDEX(Avaliadores!$I$17:$I$22,$F182),INDEX(Avaliadores!$I$17:$I$22,$G182))</f>
        <v>5.54166666666667</v>
      </c>
      <c r="AB182" s="0" t="n">
        <f aca="false">IF(MAX(H182:K182)=MIN(H182:K182),0,IF($B$17="custo",(MAX(H182:K182)-H182)/(MAX(H182:K182)-MIN(H182:K182)),(H182-MIN(H182:K182))/(MAX(H182:K182)-MIN(H182:K182))))</f>
        <v>0.0333253968992444</v>
      </c>
      <c r="AC182" s="0" t="n">
        <f aca="false">IF(MAX(H182:K182)=MIN(H182:K182),0,IF($B$17="custo",(MAX(H182:K182)-I182)/(MAX(H182:K182)-MIN(H182:K182)),(I182-MIN(H182:K182))/(MAX(H182:K182)-MIN(H182:K182))))</f>
        <v>0</v>
      </c>
      <c r="AD182" s="0" t="n">
        <f aca="false">IF(MAX(H182:K182)=MIN(H182:K182),0,IF($B$17="custo",(MAX(H182:K182)-J182)/(MAX(H182:K182)-MIN(H182:K182)),(J182-MIN(H182:K182))/(MAX(H182:K182)-MIN(H182:K182))))</f>
        <v>0.792827770919803</v>
      </c>
      <c r="AE182" s="0" t="n">
        <f aca="false">IF(MAX(H182:K182)=MIN(H182:K182),0,IF($B$17="custo",(MAX(H182:K182)-K182)/(MAX(H182:K182)-MIN(H182:K182)),(K182-MIN(H182:K182))/(MAX(H182:K182)-MIN(H182:K182))))</f>
        <v>1</v>
      </c>
      <c r="AF182" s="0" t="n">
        <f aca="false">IF(MAX(L182:O182)=MIN(L182:O182),0,IF($C$17="custo",(MAX(L182:O182)-L182)/(MAX(L182:O182)-MIN(L182:O182)),(L182-MIN(L182:O182))/(MAX(L182:O182)-MIN(L182:O182))))</f>
        <v>0.906965682745249</v>
      </c>
      <c r="AG182" s="0" t="n">
        <f aca="false">IF(MAX(L182:O182)=MIN(L182:O182),0,IF($C$17="custo",(MAX(L182:O182)-M182)/(MAX(L182:O182)-MIN(L182:O182)),(M182-MIN(L182:O182))/(MAX(L182:O182)-MIN(L182:O182))))</f>
        <v>1</v>
      </c>
      <c r="AH182" s="0" t="n">
        <f aca="false">IF(MAX(L182:O182)=MIN(L182:O182),0,IF($C$17="custo",(MAX(L182:O182)-N182)/(MAX(L182:O182)-MIN(L182:O182)),(N182-MIN(L182:O182))/(MAX(L182:O182)-MIN(L182:O182))))</f>
        <v>0.534476657416139</v>
      </c>
      <c r="AI182" s="0" t="n">
        <f aca="false">IF(MAX(L182:O182)=MIN(L182:O182),0,IF($C$17="custo",(MAX(L182:O182)-O182)/(MAX(L182:O182)-MIN(L182:O182)),(O182-MIN(L182:O182))/(MAX(L182:O182)-MIN(L182:O182))))</f>
        <v>0</v>
      </c>
      <c r="AJ182" s="0" t="n">
        <f aca="false">IF(MAX(P182:S182)=MIN(P182:S182),0,IF($D$17="custo",(MAX(P182:S182)-P182)/(MAX(P182:S182)-MIN(P182:S182)),(P182-MIN(P182:S182))/(MAX(P182:S182)-MIN(P182:S182))))</f>
        <v>0.160755022055731</v>
      </c>
      <c r="AK182" s="0" t="n">
        <f aca="false">IF(MAX(P182:S182)=MIN(P182:S182),0,IF($D$17="custo",(MAX(P182:S182)-Q182)/(MAX(P182:S182)-MIN(P182:S182)),(Q182-MIN(P182:S182))/(MAX(P182:S182)-MIN(P182:S182))))</f>
        <v>0</v>
      </c>
      <c r="AL182" s="0" t="n">
        <f aca="false">IF(MAX(P182:S182)=MIN(P182:S182),0,IF($D$17="custo",(MAX(P182:S182)-R182)/(MAX(P182:S182)-MIN(P182:S182)),(R182-MIN(P182:S182))/(MAX(P182:S182)-MIN(P182:S182))))</f>
        <v>0.786587205943137</v>
      </c>
      <c r="AM182" s="0" t="n">
        <f aca="false">IF(MAX(P182:S182)=MIN(P182:S182),0,IF($D$17="custo",(MAX(P182:S182)-S182)/(MAX(P182:S182)-MIN(P182:S182)),(S182-MIN(P182:S182))/(MAX(P182:S182)-MIN(P182:S182))))</f>
        <v>1</v>
      </c>
      <c r="AN182" s="0" t="n">
        <f aca="false">IF(MAX(T182:W182)=MIN(T182:W182),0,IF($E$17="custo",(MAX(T182:W182)-T182)/(MAX(T182:W182)-MIN(T182:W182)),(T182-MIN(T182:W182))/(MAX(T182:W182)-MIN(T182:W182))))</f>
        <v>0</v>
      </c>
      <c r="AO182" s="0" t="n">
        <f aca="false">IF(MAX(T182:W182)=MIN(T182:W182),0,IF($E$17="custo",(MAX(T182:W182)-U182)/(MAX(T182:W182)-MIN(T182:W182)),(U182-MIN(T182:W182))/(MAX(T182:W182)-MIN(T182:W182))))</f>
        <v>0.666666666666667</v>
      </c>
      <c r="AP182" s="0" t="n">
        <f aca="false">IF(MAX(T182:W182)=MIN(T182:W182),0,IF($E$17="custo",(MAX(T182:W182)-V182)/(MAX(T182:W182)-MIN(T182:W182)),(V182-MIN(T182:W182))/(MAX(T182:W182)-MIN(T182:W182))))</f>
        <v>0.666666666666667</v>
      </c>
      <c r="AQ182" s="0" t="n">
        <f aca="false">IF(MAX(T182:W182)=MIN(T182:W182),0,IF($E$17="custo",(MAX(T182:W182)-W182)/(MAX(T182:W182)-MIN(T182:W182)),(W182-MIN(T182:W182))/(MAX(T182:W182)-MIN(T182:W182))))</f>
        <v>1</v>
      </c>
      <c r="AR182" s="0" t="n">
        <f aca="false">IF(MAX(X182:AA182)=MIN(X182:AA182),0,IF($F$17="custo",(MAX(X182:AA182)-X182)/(MAX(X182:AA182)-MIN(X182:AA182)),(X182-MIN(X182:AA182))/(MAX(X182:AA182)-MIN(X182:AA182))))</f>
        <v>0</v>
      </c>
      <c r="AS182" s="0" t="n">
        <f aca="false">IF(MAX(X182:AA182)=MIN(X182:AA182),0,IF($F$17="custo",(MAX(X182:AA182)-Y182)/(MAX(X182:AA182)-MIN(X182:AA182)),(Y182-MIN(X182:AA182))/(MAX(X182:AA182)-MIN(X182:AA182))))</f>
        <v>0.5</v>
      </c>
      <c r="AT182" s="0" t="n">
        <f aca="false">IF(MAX(X182:AA182)=MIN(X182:AA182),0,IF($F$17="custo",(MAX(X182:AA182)-Z182)/(MAX(X182:AA182)-MIN(X182:AA182)),(Z182-MIN(X182:AA182))/(MAX(X182:AA182)-MIN(X182:AA182))))</f>
        <v>0</v>
      </c>
      <c r="AU182" s="0" t="n">
        <f aca="false">IF(MAX(X182:AA182)=MIN(X182:AA182),0,IF($F$17="custo",(MAX(X182:AA182)-AA182)/(MAX(X182:AA182)-MIN(X182:AA182)),(AA182-MIN(X182:AA182))/(MAX(X182:AA182)-MIN(X182:AA182))))</f>
        <v>1</v>
      </c>
      <c r="AV182" s="0" t="n">
        <f aca="false">STDEVP(AB182:AE182)</f>
        <v>0.446087886053934</v>
      </c>
      <c r="AW182" s="0" t="n">
        <f aca="false">STDEVP(AF182:AI182)</f>
        <v>0.39309409557926</v>
      </c>
      <c r="AX182" s="0" t="n">
        <f aca="false">STDEVP(AJ182:AM182)</f>
        <v>0.417290717435899</v>
      </c>
      <c r="AY182" s="0" t="n">
        <f aca="false">STDEVP(AN182:AQ182)</f>
        <v>0.363241578628389</v>
      </c>
      <c r="AZ182" s="0" t="n">
        <f aca="false">STDEVP(AR182:AU182)</f>
        <v>0.414578098794425</v>
      </c>
      <c r="BA182" s="0" t="n">
        <f aca="false">AV182*((1-IFERROR(CORREL(AB182:AE182,AF182:AI182),0))+(1-IFERROR(CORREL(AB182:AE182,AJ182:AM182),0))+(1-IFERROR(CORREL(AB182:AE182,AN182:AQ182),0))+(1-IFERROR(CORREL(AB182:AE182,AR182:AU182),0)))</f>
        <v>1.2522689110368</v>
      </c>
      <c r="BB182" s="0" t="n">
        <f aca="false">AW182*((1-IFERROR(CORREL(AF182:AI182,AB182:AE182),0))+(1-IFERROR(CORREL(AF182:AI182,AJ182:AM182),0))+(1-IFERROR(CORREL(AF182:AI182,AN182:AQ182),0))+(1-IFERROR(CORREL(AF182:AI182,AR182:AU182),0)))</f>
        <v>2.84217845661092</v>
      </c>
      <c r="BC182" s="0" t="n">
        <f aca="false">AX182*((1-IFERROR(CORREL(AJ182:AM182,AB182:AE182),0))+(1-IFERROR(CORREL(AJ182:AM182,AF182:AI182),0))+(1-IFERROR(CORREL(AJ182:AM182,AN182:AQ182),0))+(1-IFERROR(CORREL(AJ182:AM182,AR182:AU182),0)))</f>
        <v>1.22028189834576</v>
      </c>
      <c r="BD182" s="0" t="n">
        <f aca="false">AY182*((1-IFERROR(CORREL(AN182:AQ182,AB182:AE182),0))+(1-IFERROR(CORREL(AN182:AQ182,AF182:AI182),0))+(1-IFERROR(CORREL(AN182:AQ182,AJ182:AM182),0))+(1-IFERROR(CORREL(AN182:AQ182,AR182:AU182),0)))</f>
        <v>0.939369546844854</v>
      </c>
      <c r="BE182" s="0" t="n">
        <f aca="false">AZ182*((1-IFERROR(CORREL(AR182:AU182,AB182:AE182),0))+(1-IFERROR(CORREL(AR182:AU182,AF182:AI182),0))+(1-IFERROR(CORREL(AR182:AU182,AJ182:AM182),0))+(1-IFERROR(CORREL(AR182:AU182,AN182:AQ182),0)))</f>
        <v>1.26889287158059</v>
      </c>
      <c r="BF182" s="0" t="n">
        <f aca="false">IF(SUM(BA182:BE182)&gt;0,BA182/SUM(BA182:BE182),1/5)</f>
        <v>0.166458898742426</v>
      </c>
      <c r="BG182" s="0" t="n">
        <f aca="false">IF(SUM(BA182:BE182)&gt;0,BB182/SUM(BA182:BE182),1/5)</f>
        <v>0.377798962944149</v>
      </c>
      <c r="BH182" s="0" t="n">
        <f aca="false">IF(SUM(BA182:BE182)&gt;0,BC182/SUM(BA182:BE182),1/5)</f>
        <v>0.162206998164456</v>
      </c>
      <c r="BI182" s="0" t="n">
        <f aca="false">IF(SUM(BA182:BE182)&gt;0,BD182/SUM(BA182:BE182),1/5)</f>
        <v>0.124866487462748</v>
      </c>
      <c r="BJ182" s="0" t="n">
        <f aca="false">IF(SUM(BA182:BE182)&gt;0,BE182/SUM(BA182:BE182),1/5)</f>
        <v>0.168668652686221</v>
      </c>
      <c r="BK182" s="0" t="n">
        <f aca="false">BF182*AB182+BG182*AF182+BH182*AJ182+BI182*AN182+BJ182*AR182</f>
        <v>0.37427359280261</v>
      </c>
      <c r="BL182" s="0" t="n">
        <f aca="false">BF182*AC182+BG182*AG182+BH182*AK182+BI182*AO182+BJ182*AS182</f>
        <v>0.545377614262425</v>
      </c>
      <c r="BM182" s="0" t="n">
        <f aca="false">BF182*AD182+BG182*AH182+BH182*AL182+BI182*AP182+BJ182*AT182</f>
        <v>0.544732238975163</v>
      </c>
      <c r="BN182" s="0" t="n">
        <f aca="false">BF182*AE182+BG182*AI182+BH182*AM182+BI182*AQ182+BJ182*AU182</f>
        <v>0.622201037055851</v>
      </c>
      <c r="BO182" s="0" t="n">
        <f aca="false">RANK(BK182,$BK182:$BN182)</f>
        <v>4</v>
      </c>
      <c r="BP182" s="0" t="n">
        <f aca="false">RANK(BL182,$BK182:$BN182)</f>
        <v>2</v>
      </c>
      <c r="BQ182" s="0" t="n">
        <f aca="false">RANK(BM182,$BK182:$BN182)</f>
        <v>3</v>
      </c>
      <c r="BR182" s="0" t="n">
        <f aca="false">RANK(BN182,$BK182:$BN182)</f>
        <v>1</v>
      </c>
    </row>
    <row r="183" customFormat="false" ht="15" hidden="false" customHeight="false" outlineLevel="0" collapsed="false">
      <c r="A183" s="0" t="n">
        <v>160</v>
      </c>
      <c r="B183" s="0" t="n">
        <f aca="false">RANDBETWEEN(1,$B$5)</f>
        <v>6</v>
      </c>
      <c r="C183" s="0" t="n">
        <f aca="false">RANDBETWEEN(1,$B$5)</f>
        <v>2</v>
      </c>
      <c r="D183" s="0" t="n">
        <f aca="false">RANDBETWEEN(1,$B$5)</f>
        <v>4</v>
      </c>
      <c r="E183" s="0" t="n">
        <f aca="false">RANDBETWEEN(1,$B$5)</f>
        <v>6</v>
      </c>
      <c r="F183" s="0" t="n">
        <f aca="false">RANDBETWEEN(1,$B$5)</f>
        <v>5</v>
      </c>
      <c r="G183" s="0" t="n">
        <f aca="false">RANDBETWEEN(1,$B$5)</f>
        <v>3</v>
      </c>
      <c r="H183" s="0" t="n">
        <f aca="true">NORMINV(RAND(),$B$8,$B$13)</f>
        <v>50.6236648957243</v>
      </c>
      <c r="I183" s="0" t="n">
        <f aca="true">NORMINV(RAND(),$C$8,$C$13)</f>
        <v>65.1075843364522</v>
      </c>
      <c r="J183" s="0" t="n">
        <f aca="true">NORMINV(RAND(),$D$8,$D$13)</f>
        <v>15.3556460271003</v>
      </c>
      <c r="K183" s="0" t="n">
        <f aca="true">NORMINV(RAND(),$E$8,$E$13)</f>
        <v>3.12416303856936</v>
      </c>
      <c r="L183" s="0" t="n">
        <f aca="true">NORMINV(RAND(),$B$9,$B$14)</f>
        <v>48.350423825651</v>
      </c>
      <c r="M183" s="0" t="n">
        <f aca="true">NORMINV(RAND(),$C$9,$C$14)</f>
        <v>43.8970281182678</v>
      </c>
      <c r="N183" s="0" t="n">
        <f aca="true">NORMINV(RAND(),$D$9,$D$14)</f>
        <v>40.3826586250944</v>
      </c>
      <c r="O183" s="0" t="n">
        <f aca="true">NORMINV(RAND(),$E$9,$E$14)</f>
        <v>29.8138576254727</v>
      </c>
      <c r="P183" s="0" t="n">
        <f aca="true">NORMINV(RAND(),$B$10,$B$15)</f>
        <v>25.0856321562639</v>
      </c>
      <c r="Q183" s="0" t="n">
        <f aca="true">NORMINV(RAND(),$C$10,$C$15)</f>
        <v>28.5925354333129</v>
      </c>
      <c r="R183" s="0" t="n">
        <f aca="true">NORMINV(RAND(),$D$10,$D$15)</f>
        <v>9.72312566877326</v>
      </c>
      <c r="S183" s="0" t="n">
        <f aca="true">NORMINV(RAND(),$E$10,$E$15)</f>
        <v>4.22508026854522</v>
      </c>
      <c r="T183" s="0" t="n">
        <f aca="false">MEDIAN(INDEX(Avaliadores!$B$17:$B$22,$B183),INDEX(Avaliadores!$B$17:$B$22,$C183),INDEX(Avaliadores!$B$17:$B$22,$D183),INDEX(Avaliadores!$B$17:$B$22,$E183),INDEX(Avaliadores!$B$17:$B$22,$F183),INDEX(Avaliadores!$B$17:$B$22,$G183))</f>
        <v>2.66666666666667</v>
      </c>
      <c r="U183" s="0" t="n">
        <f aca="false">MEDIAN(INDEX(Avaliadores!$C$17:$C$22,$B183),INDEX(Avaliadores!$C$17:$C$22,$C183),INDEX(Avaliadores!$C$17:$C$22,$D183),INDEX(Avaliadores!$C$17:$C$22,$E183),INDEX(Avaliadores!$C$17:$C$22,$F183),INDEX(Avaliadores!$C$17:$C$22,$G183))</f>
        <v>5.54166666666667</v>
      </c>
      <c r="V183" s="0" t="n">
        <f aca="false">MEDIAN(INDEX(Avaliadores!$D$17:$D$22,$B183),INDEX(Avaliadores!$D$17:$D$22,$C183),INDEX(Avaliadores!$D$17:$D$22,$D183),INDEX(Avaliadores!$D$17:$D$22,$E183),INDEX(Avaliadores!$D$17:$D$22,$F183),INDEX(Avaliadores!$D$17:$D$22,$G183))</f>
        <v>5.54166666666667</v>
      </c>
      <c r="W183" s="0" t="n">
        <f aca="false">MEDIAN(INDEX(Avaliadores!$E$17:$E$22,$B183),INDEX(Avaliadores!$E$17:$E$22,$C183),INDEX(Avaliadores!$E$17:$E$22,$D183),INDEX(Avaliadores!$E$17:$E$22,$E183),INDEX(Avaliadores!$E$17:$E$22,$F183),INDEX(Avaliadores!$E$17:$E$22,$G183))</f>
        <v>6.04166666666667</v>
      </c>
      <c r="X183" s="0" t="n">
        <f aca="false">MEDIAN(INDEX(Avaliadores!$F$17:$F$22,$B183),INDEX(Avaliadores!$F$17:$F$22,$C183),INDEX(Avaliadores!$F$17:$F$22,$D183),INDEX(Avaliadores!$F$17:$F$22,$E183),INDEX(Avaliadores!$F$17:$F$22,$F183),INDEX(Avaliadores!$F$17:$F$22,$G183))</f>
        <v>2.91666666666667</v>
      </c>
      <c r="Y183" s="0" t="n">
        <f aca="false">MEDIAN(INDEX(Avaliadores!$G$17:$G$22,$B183),INDEX(Avaliadores!$G$17:$G$22,$C183),INDEX(Avaliadores!$G$17:$G$22,$D183),INDEX(Avaliadores!$G$17:$G$22,$E183),INDEX(Avaliadores!$G$17:$G$22,$F183),INDEX(Avaliadores!$G$17:$G$22,$G183))</f>
        <v>5.04166666666667</v>
      </c>
      <c r="Z183" s="0" t="n">
        <f aca="false">MEDIAN(INDEX(Avaliadores!$H$17:$H$22,$B183),INDEX(Avaliadores!$H$17:$H$22,$C183),INDEX(Avaliadores!$H$17:$H$22,$D183),INDEX(Avaliadores!$H$17:$H$22,$E183),INDEX(Avaliadores!$H$17:$H$22,$F183),INDEX(Avaliadores!$H$17:$H$22,$G183))</f>
        <v>3.91666666666667</v>
      </c>
      <c r="AA183" s="0" t="n">
        <f aca="false">MEDIAN(INDEX(Avaliadores!$I$17:$I$22,$B183),INDEX(Avaliadores!$I$17:$I$22,$C183),INDEX(Avaliadores!$I$17:$I$22,$D183),INDEX(Avaliadores!$I$17:$I$22,$E183),INDEX(Avaliadores!$I$17:$I$22,$F183),INDEX(Avaliadores!$I$17:$I$22,$G183))</f>
        <v>6.66666666666667</v>
      </c>
      <c r="AB183" s="0" t="n">
        <f aca="false">IF(MAX(H183:K183)=MIN(H183:K183),0,IF($B$17="custo",(MAX(H183:K183)-H183)/(MAX(H183:K183)-MIN(H183:K183)),(H183-MIN(H183:K183))/(MAX(H183:K183)-MIN(H183:K183))))</f>
        <v>0.233674087964915</v>
      </c>
      <c r="AC183" s="0" t="n">
        <f aca="false">IF(MAX(H183:K183)=MIN(H183:K183),0,IF($B$17="custo",(MAX(H183:K183)-I183)/(MAX(H183:K183)-MIN(H183:K183)),(I183-MIN(H183:K183))/(MAX(H183:K183)-MIN(H183:K183))))</f>
        <v>0</v>
      </c>
      <c r="AD183" s="0" t="n">
        <f aca="false">IF(MAX(H183:K183)=MIN(H183:K183),0,IF($B$17="custo",(MAX(H183:K183)-J183)/(MAX(H183:K183)-MIN(H183:K183)),(J183-MIN(H183:K183))/(MAX(H183:K183)-MIN(H183:K183))))</f>
        <v>0.802665249313226</v>
      </c>
      <c r="AE183" s="0" t="n">
        <f aca="false">IF(MAX(H183:K183)=MIN(H183:K183),0,IF($B$17="custo",(MAX(H183:K183)-K183)/(MAX(H183:K183)-MIN(H183:K183)),(K183-MIN(H183:K183))/(MAX(H183:K183)-MIN(H183:K183))))</f>
        <v>1</v>
      </c>
      <c r="AF183" s="0" t="n">
        <f aca="false">IF(MAX(L183:O183)=MIN(L183:O183),0,IF($C$17="custo",(MAX(L183:O183)-L183)/(MAX(L183:O183)-MIN(L183:O183)),(L183-MIN(L183:O183))/(MAX(L183:O183)-MIN(L183:O183))))</f>
        <v>1</v>
      </c>
      <c r="AG183" s="0" t="n">
        <f aca="false">IF(MAX(L183:O183)=MIN(L183:O183),0,IF($C$17="custo",(MAX(L183:O183)-M183)/(MAX(L183:O183)-MIN(L183:O183)),(M183-MIN(L183:O183))/(MAX(L183:O183)-MIN(L183:O183))))</f>
        <v>0.759750772646321</v>
      </c>
      <c r="AH183" s="0" t="n">
        <f aca="false">IF(MAX(L183:O183)=MIN(L183:O183),0,IF($C$17="custo",(MAX(L183:O183)-N183)/(MAX(L183:O183)-MIN(L183:O183)),(N183-MIN(L183:O183))/(MAX(L183:O183)-MIN(L183:O183))))</f>
        <v>0.570159590804904</v>
      </c>
      <c r="AI183" s="0" t="n">
        <f aca="false">IF(MAX(L183:O183)=MIN(L183:O183),0,IF($C$17="custo",(MAX(L183:O183)-O183)/(MAX(L183:O183)-MIN(L183:O183)),(O183-MIN(L183:O183))/(MAX(L183:O183)-MIN(L183:O183))))</f>
        <v>0</v>
      </c>
      <c r="AJ183" s="0" t="n">
        <f aca="false">IF(MAX(P183:S183)=MIN(P183:S183),0,IF($D$17="custo",(MAX(P183:S183)-P183)/(MAX(P183:S183)-MIN(P183:S183)),(P183-MIN(P183:S183))/(MAX(P183:S183)-MIN(P183:S183))))</f>
        <v>0.143917501985171</v>
      </c>
      <c r="AK183" s="0" t="n">
        <f aca="false">IF(MAX(P183:S183)=MIN(P183:S183),0,IF($D$17="custo",(MAX(P183:S183)-Q183)/(MAX(P183:S183)-MIN(P183:S183)),(Q183-MIN(P183:S183))/(MAX(P183:S183)-MIN(P183:S183))))</f>
        <v>0</v>
      </c>
      <c r="AL183" s="0" t="n">
        <f aca="false">IF(MAX(P183:S183)=MIN(P183:S183),0,IF($D$17="custo",(MAX(P183:S183)-R183)/(MAX(P183:S183)-MIN(P183:S183)),(R183-MIN(P183:S183))/(MAX(P183:S183)-MIN(P183:S183))))</f>
        <v>0.774369323220198</v>
      </c>
      <c r="AM183" s="0" t="n">
        <f aca="false">IF(MAX(P183:S183)=MIN(P183:S183),0,IF($D$17="custo",(MAX(P183:S183)-S183)/(MAX(P183:S183)-MIN(P183:S183)),(S183-MIN(P183:S183))/(MAX(P183:S183)-MIN(P183:S183))))</f>
        <v>1</v>
      </c>
      <c r="AN183" s="0" t="n">
        <f aca="false">IF(MAX(T183:W183)=MIN(T183:W183),0,IF($E$17="custo",(MAX(T183:W183)-T183)/(MAX(T183:W183)-MIN(T183:W183)),(T183-MIN(T183:W183))/(MAX(T183:W183)-MIN(T183:W183))))</f>
        <v>0</v>
      </c>
      <c r="AO183" s="0" t="n">
        <f aca="false">IF(MAX(T183:W183)=MIN(T183:W183),0,IF($E$17="custo",(MAX(T183:W183)-U183)/(MAX(T183:W183)-MIN(T183:W183)),(U183-MIN(T183:W183))/(MAX(T183:W183)-MIN(T183:W183))))</f>
        <v>0.851851851851852</v>
      </c>
      <c r="AP183" s="0" t="n">
        <f aca="false">IF(MAX(T183:W183)=MIN(T183:W183),0,IF($E$17="custo",(MAX(T183:W183)-V183)/(MAX(T183:W183)-MIN(T183:W183)),(V183-MIN(T183:W183))/(MAX(T183:W183)-MIN(T183:W183))))</f>
        <v>0.851851851851852</v>
      </c>
      <c r="AQ183" s="0" t="n">
        <f aca="false">IF(MAX(T183:W183)=MIN(T183:W183),0,IF($E$17="custo",(MAX(T183:W183)-W183)/(MAX(T183:W183)-MIN(T183:W183)),(W183-MIN(T183:W183))/(MAX(T183:W183)-MIN(T183:W183))))</f>
        <v>1</v>
      </c>
      <c r="AR183" s="0" t="n">
        <f aca="false">IF(MAX(X183:AA183)=MIN(X183:AA183),0,IF($F$17="custo",(MAX(X183:AA183)-X183)/(MAX(X183:AA183)-MIN(X183:AA183)),(X183-MIN(X183:AA183))/(MAX(X183:AA183)-MIN(X183:AA183))))</f>
        <v>0</v>
      </c>
      <c r="AS183" s="0" t="n">
        <f aca="false">IF(MAX(X183:AA183)=MIN(X183:AA183),0,IF($F$17="custo",(MAX(X183:AA183)-Y183)/(MAX(X183:AA183)-MIN(X183:AA183)),(Y183-MIN(X183:AA183))/(MAX(X183:AA183)-MIN(X183:AA183))))</f>
        <v>0.566666666666667</v>
      </c>
      <c r="AT183" s="0" t="n">
        <f aca="false">IF(MAX(X183:AA183)=MIN(X183:AA183),0,IF($F$17="custo",(MAX(X183:AA183)-Z183)/(MAX(X183:AA183)-MIN(X183:AA183)),(Z183-MIN(X183:AA183))/(MAX(X183:AA183)-MIN(X183:AA183))))</f>
        <v>0.266666666666667</v>
      </c>
      <c r="AU183" s="0" t="n">
        <f aca="false">IF(MAX(X183:AA183)=MIN(X183:AA183),0,IF($F$17="custo",(MAX(X183:AA183)-AA183)/(MAX(X183:AA183)-MIN(X183:AA183)),(AA183-MIN(X183:AA183))/(MAX(X183:AA183)-MIN(X183:AA183))))</f>
        <v>1</v>
      </c>
      <c r="AV183" s="0" t="n">
        <f aca="false">STDEVP(AB183:AE183)</f>
        <v>0.406880082980448</v>
      </c>
      <c r="AW183" s="0" t="n">
        <f aca="false">STDEVP(AF183:AI183)</f>
        <v>0.369182414293443</v>
      </c>
      <c r="AX183" s="0" t="n">
        <f aca="false">STDEVP(AJ183:AM183)</f>
        <v>0.418450716985595</v>
      </c>
      <c r="AY183" s="0" t="n">
        <f aca="false">STDEVP(AN183:AQ183)</f>
        <v>0.394904965039558</v>
      </c>
      <c r="AZ183" s="0" t="n">
        <f aca="false">STDEVP(AR183:AU183)</f>
        <v>0.371464818133711</v>
      </c>
      <c r="BA183" s="0" t="n">
        <f aca="false">AV183*((1-IFERROR(CORREL(AB183:AE183,AF183:AI183),0))+(1-IFERROR(CORREL(AB183:AE183,AJ183:AM183),0))+(1-IFERROR(CORREL(AB183:AE183,AN183:AQ183),0))+(1-IFERROR(CORREL(AB183:AE183,AR183:AU183),0)))</f>
        <v>1.17365732190471</v>
      </c>
      <c r="BB183" s="0" t="n">
        <f aca="false">AW183*((1-IFERROR(CORREL(AF183:AI183,AB183:AE183),0))+(1-IFERROR(CORREL(AF183:AI183,AJ183:AM183),0))+(1-IFERROR(CORREL(AF183:AI183,AN183:AQ183),0))+(1-IFERROR(CORREL(AF183:AI183,AR183:AU183),0)))</f>
        <v>2.7049530537399</v>
      </c>
      <c r="BC183" s="0" t="n">
        <f aca="false">AX183*((1-IFERROR(CORREL(AJ183:AM183,AB183:AE183),0))+(1-IFERROR(CORREL(AJ183:AM183,AF183:AI183),0))+(1-IFERROR(CORREL(AJ183:AM183,AN183:AQ183),0))+(1-IFERROR(CORREL(AJ183:AM183,AR183:AU183),0)))</f>
        <v>1.16695910717339</v>
      </c>
      <c r="BD183" s="0" t="n">
        <f aca="false">AY183*((1-IFERROR(CORREL(AN183:AQ183,AB183:AE183),0))+(1-IFERROR(CORREL(AN183:AQ183,AF183:AI183),0))+(1-IFERROR(CORREL(AN183:AQ183,AJ183:AM183),0))+(1-IFERROR(CORREL(AN183:AQ183,AR183:AU183),0)))</f>
        <v>1.15640466937945</v>
      </c>
      <c r="BE183" s="0" t="n">
        <f aca="false">AZ183*((1-IFERROR(CORREL(AR183:AU183,AB183:AE183),0))+(1-IFERROR(CORREL(AR183:AU183,AF183:AI183),0))+(1-IFERROR(CORREL(AR183:AU183,AJ183:AM183),0))+(1-IFERROR(CORREL(AR183:AU183,AN183:AQ183),0)))</f>
        <v>1.14850879293571</v>
      </c>
      <c r="BF183" s="0" t="n">
        <f aca="false">IF(SUM(BA183:BE183)&gt;0,BA183/SUM(BA183:BE183),1/5)</f>
        <v>0.159670776827229</v>
      </c>
      <c r="BG183" s="0" t="n">
        <f aca="false">IF(SUM(BA183:BE183)&gt;0,BB183/SUM(BA183:BE183),1/5)</f>
        <v>0.367996643748542</v>
      </c>
      <c r="BH183" s="0" t="n">
        <f aca="false">IF(SUM(BA183:BE183)&gt;0,BC183/SUM(BA183:BE183),1/5)</f>
        <v>0.158759514971196</v>
      </c>
      <c r="BI183" s="0" t="n">
        <f aca="false">IF(SUM(BA183:BE183)&gt;0,BD183/SUM(BA183:BE183),1/5)</f>
        <v>0.157323631387394</v>
      </c>
      <c r="BJ183" s="0" t="n">
        <f aca="false">IF(SUM(BA183:BE183)&gt;0,BE183/SUM(BA183:BE183),1/5)</f>
        <v>0.15624943306564</v>
      </c>
      <c r="BK183" s="0" t="n">
        <f aca="false">BF183*AB183+BG183*AF183+BH183*AJ183+BI183*AN183+BJ183*AR183</f>
        <v>0.428155839709326</v>
      </c>
      <c r="BL183" s="0" t="n">
        <f aca="false">BF183*AC183+BG183*AG183+BH183*AK183+BI183*AO183+BJ183*AS183</f>
        <v>0.50214350656048</v>
      </c>
      <c r="BM183" s="0" t="n">
        <f aca="false">BF183*AD183+BG183*AH183+BH183*AL183+BI183*AP183+BJ183*AT183</f>
        <v>0.636600440091902</v>
      </c>
      <c r="BN183" s="0" t="n">
        <f aca="false">BF183*AE183+BG183*AI183+BH183*AM183+BI183*AQ183+BJ183*AU183</f>
        <v>0.632003356251458</v>
      </c>
      <c r="BO183" s="0" t="n">
        <f aca="false">RANK(BK183,$BK183:$BN183)</f>
        <v>4</v>
      </c>
      <c r="BP183" s="0" t="n">
        <f aca="false">RANK(BL183,$BK183:$BN183)</f>
        <v>3</v>
      </c>
      <c r="BQ183" s="0" t="n">
        <f aca="false">RANK(BM183,$BK183:$BN183)</f>
        <v>1</v>
      </c>
      <c r="BR183" s="0" t="n">
        <f aca="false">RANK(BN183,$BK183:$BN183)</f>
        <v>2</v>
      </c>
    </row>
    <row r="184" customFormat="false" ht="15" hidden="false" customHeight="false" outlineLevel="0" collapsed="false">
      <c r="A184" s="0" t="n">
        <v>161</v>
      </c>
      <c r="B184" s="0" t="n">
        <f aca="false">RANDBETWEEN(1,$B$5)</f>
        <v>2</v>
      </c>
      <c r="C184" s="0" t="n">
        <f aca="false">RANDBETWEEN(1,$B$5)</f>
        <v>3</v>
      </c>
      <c r="D184" s="0" t="n">
        <f aca="false">RANDBETWEEN(1,$B$5)</f>
        <v>2</v>
      </c>
      <c r="E184" s="0" t="n">
        <f aca="false">RANDBETWEEN(1,$B$5)</f>
        <v>2</v>
      </c>
      <c r="F184" s="0" t="n">
        <f aca="false">RANDBETWEEN(1,$B$5)</f>
        <v>1</v>
      </c>
      <c r="G184" s="0" t="n">
        <f aca="false">RANDBETWEEN(1,$B$5)</f>
        <v>1</v>
      </c>
      <c r="H184" s="0" t="n">
        <f aca="true">NORMINV(RAND(),$B$8,$B$13)</f>
        <v>47.1413251564563</v>
      </c>
      <c r="I184" s="0" t="n">
        <f aca="true">NORMINV(RAND(),$C$8,$C$13)</f>
        <v>59.7035929242287</v>
      </c>
      <c r="J184" s="0" t="n">
        <f aca="true">NORMINV(RAND(),$D$8,$D$13)</f>
        <v>15.0046040570978</v>
      </c>
      <c r="K184" s="0" t="n">
        <f aca="true">NORMINV(RAND(),$E$8,$E$13)</f>
        <v>3.20033870673985</v>
      </c>
      <c r="L184" s="0" t="n">
        <f aca="true">NORMINV(RAND(),$B$9,$B$14)</f>
        <v>49.68849575611</v>
      </c>
      <c r="M184" s="0" t="n">
        <f aca="true">NORMINV(RAND(),$C$9,$C$14)</f>
        <v>54.7404331502879</v>
      </c>
      <c r="N184" s="0" t="n">
        <f aca="true">NORMINV(RAND(),$D$9,$D$14)</f>
        <v>54.1809940286879</v>
      </c>
      <c r="O184" s="0" t="n">
        <f aca="true">NORMINV(RAND(),$E$9,$E$14)</f>
        <v>31.4366606151094</v>
      </c>
      <c r="P184" s="0" t="n">
        <f aca="true">NORMINV(RAND(),$B$10,$B$15)</f>
        <v>22.0458142352446</v>
      </c>
      <c r="Q184" s="0" t="n">
        <f aca="true">NORMINV(RAND(),$C$10,$C$15)</f>
        <v>28.3177653275883</v>
      </c>
      <c r="R184" s="0" t="n">
        <f aca="true">NORMINV(RAND(),$D$10,$D$15)</f>
        <v>10.2762490558529</v>
      </c>
      <c r="S184" s="0" t="n">
        <f aca="true">NORMINV(RAND(),$E$10,$E$15)</f>
        <v>4.20616245933688</v>
      </c>
      <c r="T184" s="0" t="n">
        <f aca="false">MEDIAN(INDEX(Avaliadores!$B$17:$B$22,$B184),INDEX(Avaliadores!$B$17:$B$22,$C184),INDEX(Avaliadores!$B$17:$B$22,$D184),INDEX(Avaliadores!$B$17:$B$22,$E184),INDEX(Avaliadores!$B$17:$B$22,$F184),INDEX(Avaliadores!$B$17:$B$22,$G184))</f>
        <v>2.91666666666667</v>
      </c>
      <c r="U184" s="0" t="n">
        <f aca="false">MEDIAN(INDEX(Avaliadores!$C$17:$C$22,$B184),INDEX(Avaliadores!$C$17:$C$22,$C184),INDEX(Avaliadores!$C$17:$C$22,$D184),INDEX(Avaliadores!$C$17:$C$22,$E184),INDEX(Avaliadores!$C$17:$C$22,$F184),INDEX(Avaliadores!$C$17:$C$22,$G184))</f>
        <v>4.91666666666667</v>
      </c>
      <c r="V184" s="0" t="n">
        <f aca="false">MEDIAN(INDEX(Avaliadores!$D$17:$D$22,$B184),INDEX(Avaliadores!$D$17:$D$22,$C184),INDEX(Avaliadores!$D$17:$D$22,$D184),INDEX(Avaliadores!$D$17:$D$22,$E184),INDEX(Avaliadores!$D$17:$D$22,$F184),INDEX(Avaliadores!$D$17:$D$22,$G184))</f>
        <v>6.04166666666667</v>
      </c>
      <c r="W184" s="0" t="n">
        <f aca="false">MEDIAN(INDEX(Avaliadores!$E$17:$E$22,$B184),INDEX(Avaliadores!$E$17:$E$22,$C184),INDEX(Avaliadores!$E$17:$E$22,$D184),INDEX(Avaliadores!$E$17:$E$22,$E184),INDEX(Avaliadores!$E$17:$E$22,$F184),INDEX(Avaliadores!$E$17:$E$22,$G184))</f>
        <v>6.04166666666667</v>
      </c>
      <c r="X184" s="0" t="n">
        <f aca="false">MEDIAN(INDEX(Avaliadores!$F$17:$F$22,$B184),INDEX(Avaliadores!$F$17:$F$22,$C184),INDEX(Avaliadores!$F$17:$F$22,$D184),INDEX(Avaliadores!$F$17:$F$22,$E184),INDEX(Avaliadores!$F$17:$F$22,$F184),INDEX(Avaliadores!$F$17:$F$22,$G184))</f>
        <v>2.04166666666667</v>
      </c>
      <c r="Y184" s="0" t="n">
        <f aca="false">MEDIAN(INDEX(Avaliadores!$G$17:$G$22,$B184),INDEX(Avaliadores!$G$17:$G$22,$C184),INDEX(Avaliadores!$G$17:$G$22,$D184),INDEX(Avaliadores!$G$17:$G$22,$E184),INDEX(Avaliadores!$G$17:$G$22,$F184),INDEX(Avaliadores!$G$17:$G$22,$G184))</f>
        <v>5.91666666666667</v>
      </c>
      <c r="Z184" s="0" t="n">
        <f aca="false">MEDIAN(INDEX(Avaliadores!$H$17:$H$22,$B184),INDEX(Avaliadores!$H$17:$H$22,$C184),INDEX(Avaliadores!$H$17:$H$22,$D184),INDEX(Avaliadores!$H$17:$H$22,$E184),INDEX(Avaliadores!$H$17:$H$22,$F184),INDEX(Avaliadores!$H$17:$H$22,$G184))</f>
        <v>4.04166666666667</v>
      </c>
      <c r="AA184" s="0" t="n">
        <f aca="false">MEDIAN(INDEX(Avaliadores!$I$17:$I$22,$B184),INDEX(Avaliadores!$I$17:$I$22,$C184),INDEX(Avaliadores!$I$17:$I$22,$D184),INDEX(Avaliadores!$I$17:$I$22,$E184),INDEX(Avaliadores!$I$17:$I$22,$F184),INDEX(Avaliadores!$I$17:$I$22,$G184))</f>
        <v>6.41666666666667</v>
      </c>
      <c r="AB184" s="0" t="n">
        <f aca="false">IF(MAX(H184:K184)=MIN(H184:K184),0,IF($B$17="custo",(MAX(H184:K184)-H184)/(MAX(H184:K184)-MIN(H184:K184)),(H184-MIN(H184:K184))/(MAX(H184:K184)-MIN(H184:K184))))</f>
        <v>0.222328217051331</v>
      </c>
      <c r="AC184" s="0" t="n">
        <f aca="false">IF(MAX(H184:K184)=MIN(H184:K184),0,IF($B$17="custo",(MAX(H184:K184)-I184)/(MAX(H184:K184)-MIN(H184:K184)),(I184-MIN(H184:K184))/(MAX(H184:K184)-MIN(H184:K184))))</f>
        <v>0</v>
      </c>
      <c r="AD184" s="0" t="n">
        <f aca="false">IF(MAX(H184:K184)=MIN(H184:K184),0,IF($B$17="custo",(MAX(H184:K184)-J184)/(MAX(H184:K184)-MIN(H184:K184)),(J184-MIN(H184:K184))/(MAX(H184:K184)-MIN(H184:K184))))</f>
        <v>0.791086982266159</v>
      </c>
      <c r="AE184" s="0" t="n">
        <f aca="false">IF(MAX(H184:K184)=MIN(H184:K184),0,IF($B$17="custo",(MAX(H184:K184)-K184)/(MAX(H184:K184)-MIN(H184:K184)),(K184-MIN(H184:K184))/(MAX(H184:K184)-MIN(H184:K184))))</f>
        <v>1</v>
      </c>
      <c r="AF184" s="0" t="n">
        <f aca="false">IF(MAX(L184:O184)=MIN(L184:O184),0,IF($C$17="custo",(MAX(L184:O184)-L184)/(MAX(L184:O184)-MIN(L184:O184)),(L184-MIN(L184:O184))/(MAX(L184:O184)-MIN(L184:O184))))</f>
        <v>0.783213752771074</v>
      </c>
      <c r="AG184" s="0" t="n">
        <f aca="false">IF(MAX(L184:O184)=MIN(L184:O184),0,IF($C$17="custo",(MAX(L184:O184)-M184)/(MAX(L184:O184)-MIN(L184:O184)),(M184-MIN(L184:O184))/(MAX(L184:O184)-MIN(L184:O184))))</f>
        <v>1</v>
      </c>
      <c r="AH184" s="0" t="n">
        <f aca="false">IF(MAX(L184:O184)=MIN(L184:O184),0,IF($C$17="custo",(MAX(L184:O184)-N184)/(MAX(L184:O184)-MIN(L184:O184)),(N184-MIN(L184:O184))/(MAX(L184:O184)-MIN(L184:O184))))</f>
        <v>0.975993624175851</v>
      </c>
      <c r="AI184" s="0" t="n">
        <f aca="false">IF(MAX(L184:O184)=MIN(L184:O184),0,IF($C$17="custo",(MAX(L184:O184)-O184)/(MAX(L184:O184)-MIN(L184:O184)),(O184-MIN(L184:O184))/(MAX(L184:O184)-MIN(L184:O184))))</f>
        <v>0</v>
      </c>
      <c r="AJ184" s="0" t="n">
        <f aca="false">IF(MAX(P184:S184)=MIN(P184:S184),0,IF($D$17="custo",(MAX(P184:S184)-P184)/(MAX(P184:S184)-MIN(P184:S184)),(P184-MIN(P184:S184))/(MAX(P184:S184)-MIN(P184:S184))))</f>
        <v>0.260121698528894</v>
      </c>
      <c r="AK184" s="0" t="n">
        <f aca="false">IF(MAX(P184:S184)=MIN(P184:S184),0,IF($D$17="custo",(MAX(P184:S184)-Q184)/(MAX(P184:S184)-MIN(P184:S184)),(Q184-MIN(P184:S184))/(MAX(P184:S184)-MIN(P184:S184))))</f>
        <v>0</v>
      </c>
      <c r="AL184" s="0" t="n">
        <f aca="false">IF(MAX(P184:S184)=MIN(P184:S184),0,IF($D$17="custo",(MAX(P184:S184)-R184)/(MAX(P184:S184)-MIN(P184:S184)),(R184-MIN(P184:S184))/(MAX(P184:S184)-MIN(P184:S184))))</f>
        <v>0.748250390914131</v>
      </c>
      <c r="AM184" s="0" t="n">
        <f aca="false">IF(MAX(P184:S184)=MIN(P184:S184),0,IF($D$17="custo",(MAX(P184:S184)-S184)/(MAX(P184:S184)-MIN(P184:S184)),(S184-MIN(P184:S184))/(MAX(P184:S184)-MIN(P184:S184))))</f>
        <v>1</v>
      </c>
      <c r="AN184" s="0" t="n">
        <f aca="false">IF(MAX(T184:W184)=MIN(T184:W184),0,IF($E$17="custo",(MAX(T184:W184)-T184)/(MAX(T184:W184)-MIN(T184:W184)),(T184-MIN(T184:W184))/(MAX(T184:W184)-MIN(T184:W184))))</f>
        <v>0</v>
      </c>
      <c r="AO184" s="0" t="n">
        <f aca="false">IF(MAX(T184:W184)=MIN(T184:W184),0,IF($E$17="custo",(MAX(T184:W184)-U184)/(MAX(T184:W184)-MIN(T184:W184)),(U184-MIN(T184:W184))/(MAX(T184:W184)-MIN(T184:W184))))</f>
        <v>0.64</v>
      </c>
      <c r="AP184" s="0" t="n">
        <f aca="false">IF(MAX(T184:W184)=MIN(T184:W184),0,IF($E$17="custo",(MAX(T184:W184)-V184)/(MAX(T184:W184)-MIN(T184:W184)),(V184-MIN(T184:W184))/(MAX(T184:W184)-MIN(T184:W184))))</f>
        <v>1</v>
      </c>
      <c r="AQ184" s="0" t="n">
        <f aca="false">IF(MAX(T184:W184)=MIN(T184:W184),0,IF($E$17="custo",(MAX(T184:W184)-W184)/(MAX(T184:W184)-MIN(T184:W184)),(W184-MIN(T184:W184))/(MAX(T184:W184)-MIN(T184:W184))))</f>
        <v>1</v>
      </c>
      <c r="AR184" s="0" t="n">
        <f aca="false">IF(MAX(X184:AA184)=MIN(X184:AA184),0,IF($F$17="custo",(MAX(X184:AA184)-X184)/(MAX(X184:AA184)-MIN(X184:AA184)),(X184-MIN(X184:AA184))/(MAX(X184:AA184)-MIN(X184:AA184))))</f>
        <v>0</v>
      </c>
      <c r="AS184" s="0" t="n">
        <f aca="false">IF(MAX(X184:AA184)=MIN(X184:AA184),0,IF($F$17="custo",(MAX(X184:AA184)-Y184)/(MAX(X184:AA184)-MIN(X184:AA184)),(Y184-MIN(X184:AA184))/(MAX(X184:AA184)-MIN(X184:AA184))))</f>
        <v>0.885714285714286</v>
      </c>
      <c r="AT184" s="0" t="n">
        <f aca="false">IF(MAX(X184:AA184)=MIN(X184:AA184),0,IF($F$17="custo",(MAX(X184:AA184)-Z184)/(MAX(X184:AA184)-MIN(X184:AA184)),(Z184-MIN(X184:AA184))/(MAX(X184:AA184)-MIN(X184:AA184))))</f>
        <v>0.457142857142857</v>
      </c>
      <c r="AU184" s="0" t="n">
        <f aca="false">IF(MAX(X184:AA184)=MIN(X184:AA184),0,IF($F$17="custo",(MAX(X184:AA184)-AA184)/(MAX(X184:AA184)-MIN(X184:AA184)),(AA184-MIN(X184:AA184))/(MAX(X184:AA184)-MIN(X184:AA184))))</f>
        <v>1</v>
      </c>
      <c r="AV184" s="0" t="n">
        <f aca="false">STDEVP(AB184:AE184)</f>
        <v>0.406751846460938</v>
      </c>
      <c r="AW184" s="0" t="n">
        <f aca="false">STDEVP(AF184:AI184)</f>
        <v>0.407026104725507</v>
      </c>
      <c r="AX184" s="0" t="n">
        <f aca="false">STDEVP(AJ184:AM184)</f>
        <v>0.393431167148483</v>
      </c>
      <c r="AY184" s="0" t="n">
        <f aca="false">STDEVP(AN184:AQ184)</f>
        <v>0.408411557133243</v>
      </c>
      <c r="AZ184" s="0" t="n">
        <f aca="false">STDEVP(AR184:AU184)</f>
        <v>0.394088977832392</v>
      </c>
      <c r="BA184" s="0" t="n">
        <f aca="false">AV184*((1-IFERROR(CORREL(AB184:AE184,AF184:AI184),0))+(1-IFERROR(CORREL(AB184:AE184,AJ184:AM184),0))+(1-IFERROR(CORREL(AB184:AE184,AN184:AQ184),0))+(1-IFERROR(CORREL(AB184:AE184,AR184:AU184),0)))</f>
        <v>1.0943077360504</v>
      </c>
      <c r="BB184" s="0" t="n">
        <f aca="false">AW184*((1-IFERROR(CORREL(AF184:AI184,AB184:AE184),0))+(1-IFERROR(CORREL(AF184:AI184,AJ184:AM184),0))+(1-IFERROR(CORREL(AF184:AI184,AN184:AQ184),0))+(1-IFERROR(CORREL(AF184:AI184,AR184:AU184),0)))</f>
        <v>2.49280875726529</v>
      </c>
      <c r="BC184" s="0" t="n">
        <f aca="false">AX184*((1-IFERROR(CORREL(AJ184:AM184,AB184:AE184),0))+(1-IFERROR(CORREL(AJ184:AM184,AF184:AI184),0))+(1-IFERROR(CORREL(AJ184:AM184,AN184:AQ184),0))+(1-IFERROR(CORREL(AJ184:AM184,AR184:AU184),0)))</f>
        <v>1.09441351388408</v>
      </c>
      <c r="BD184" s="0" t="n">
        <f aca="false">AY184*((1-IFERROR(CORREL(AN184:AQ184,AB184:AE184),0))+(1-IFERROR(CORREL(AN184:AQ184,AF184:AI184),0))+(1-IFERROR(CORREL(AN184:AQ184,AJ184:AM184),0))+(1-IFERROR(CORREL(AN184:AQ184,AR184:AU184),0)))</f>
        <v>0.903846589238699</v>
      </c>
      <c r="BE184" s="0" t="n">
        <f aca="false">AZ184*((1-IFERROR(CORREL(AR184:AU184,AB184:AE184),0))+(1-IFERROR(CORREL(AR184:AU184,AF184:AI184),0))+(1-IFERROR(CORREL(AR184:AU184,AJ184:AM184),0))+(1-IFERROR(CORREL(AR184:AU184,AN184:AQ184),0)))</f>
        <v>1.24112082302105</v>
      </c>
      <c r="BF184" s="0" t="n">
        <f aca="false">IF(SUM(BA184:BE184)&gt;0,BA184/SUM(BA184:BE184),1/5)</f>
        <v>0.160302959015407</v>
      </c>
      <c r="BG184" s="0" t="n">
        <f aca="false">IF(SUM(BA184:BE184)&gt;0,BB184/SUM(BA184:BE184),1/5)</f>
        <v>0.365166586038591</v>
      </c>
      <c r="BH184" s="0" t="n">
        <f aca="false">IF(SUM(BA184:BE184)&gt;0,BC184/SUM(BA184:BE184),1/5)</f>
        <v>0.16031845419942</v>
      </c>
      <c r="BI184" s="0" t="n">
        <f aca="false">IF(SUM(BA184:BE184)&gt;0,BD184/SUM(BA184:BE184),1/5)</f>
        <v>0.132402685257334</v>
      </c>
      <c r="BJ184" s="0" t="n">
        <f aca="false">IF(SUM(BA184:BE184)&gt;0,BE184/SUM(BA184:BE184),1/5)</f>
        <v>0.181809315489248</v>
      </c>
      <c r="BK184" s="0" t="n">
        <f aca="false">BF184*AB184+BG184*AF184+BH184*AJ184+BI184*AN184+BJ184*AR184</f>
        <v>0.363345671915714</v>
      </c>
      <c r="BL184" s="0" t="n">
        <f aca="false">BF184*AC184+BG184*AG184+BH184*AK184+BI184*AO184+BJ184*AS184</f>
        <v>0.610935412608047</v>
      </c>
      <c r="BM184" s="0" t="n">
        <f aca="false">BF184*AD184+BG184*AH184+BH184*AL184+BI184*AP184+BJ184*AT184</f>
        <v>0.818687705052303</v>
      </c>
      <c r="BN184" s="0" t="n">
        <f aca="false">BF184*AE184+BG184*AI184+BH184*AM184+BI184*AQ184+BJ184*AU184</f>
        <v>0.634833413961409</v>
      </c>
      <c r="BO184" s="0" t="n">
        <f aca="false">RANK(BK184,$BK184:$BN184)</f>
        <v>4</v>
      </c>
      <c r="BP184" s="0" t="n">
        <f aca="false">RANK(BL184,$BK184:$BN184)</f>
        <v>3</v>
      </c>
      <c r="BQ184" s="0" t="n">
        <f aca="false">RANK(BM184,$BK184:$BN184)</f>
        <v>1</v>
      </c>
      <c r="BR184" s="0" t="n">
        <f aca="false">RANK(BN184,$BK184:$BN184)</f>
        <v>2</v>
      </c>
    </row>
    <row r="185" customFormat="false" ht="15" hidden="false" customHeight="false" outlineLevel="0" collapsed="false">
      <c r="A185" s="0" t="n">
        <v>162</v>
      </c>
      <c r="B185" s="0" t="n">
        <f aca="false">RANDBETWEEN(1,$B$5)</f>
        <v>6</v>
      </c>
      <c r="C185" s="0" t="n">
        <f aca="false">RANDBETWEEN(1,$B$5)</f>
        <v>2</v>
      </c>
      <c r="D185" s="0" t="n">
        <f aca="false">RANDBETWEEN(1,$B$5)</f>
        <v>5</v>
      </c>
      <c r="E185" s="0" t="n">
        <f aca="false">RANDBETWEEN(1,$B$5)</f>
        <v>3</v>
      </c>
      <c r="F185" s="0" t="n">
        <f aca="false">RANDBETWEEN(1,$B$5)</f>
        <v>6</v>
      </c>
      <c r="G185" s="0" t="n">
        <f aca="false">RANDBETWEEN(1,$B$5)</f>
        <v>5</v>
      </c>
      <c r="H185" s="0" t="n">
        <f aca="true">NORMINV(RAND(),$B$8,$B$13)</f>
        <v>44.2983446983652</v>
      </c>
      <c r="I185" s="0" t="n">
        <f aca="true">NORMINV(RAND(),$C$8,$C$13)</f>
        <v>60.1745123151848</v>
      </c>
      <c r="J185" s="0" t="n">
        <f aca="true">NORMINV(RAND(),$D$8,$D$13)</f>
        <v>13.5458056927653</v>
      </c>
      <c r="K185" s="0" t="n">
        <f aca="true">NORMINV(RAND(),$E$8,$E$13)</f>
        <v>2.80871964946392</v>
      </c>
      <c r="L185" s="0" t="n">
        <f aca="true">NORMINV(RAND(),$B$9,$B$14)</f>
        <v>36.1448822887037</v>
      </c>
      <c r="M185" s="0" t="n">
        <f aca="true">NORMINV(RAND(),$C$9,$C$14)</f>
        <v>51.3050966446215</v>
      </c>
      <c r="N185" s="0" t="n">
        <f aca="true">NORMINV(RAND(),$D$9,$D$14)</f>
        <v>54.5694853743791</v>
      </c>
      <c r="O185" s="0" t="n">
        <f aca="true">NORMINV(RAND(),$E$9,$E$14)</f>
        <v>25.5525950883619</v>
      </c>
      <c r="P185" s="0" t="n">
        <f aca="true">NORMINV(RAND(),$B$10,$B$15)</f>
        <v>26.1994870154754</v>
      </c>
      <c r="Q185" s="0" t="n">
        <f aca="true">NORMINV(RAND(),$C$10,$C$15)</f>
        <v>28.8769645121284</v>
      </c>
      <c r="R185" s="0" t="n">
        <f aca="true">NORMINV(RAND(),$D$10,$D$15)</f>
        <v>9.57559170875991</v>
      </c>
      <c r="S185" s="0" t="n">
        <f aca="true">NORMINV(RAND(),$E$10,$E$15)</f>
        <v>3.88376020782425</v>
      </c>
      <c r="T185" s="0" t="n">
        <f aca="false">MEDIAN(INDEX(Avaliadores!$B$17:$B$22,$B185),INDEX(Avaliadores!$B$17:$B$22,$C185),INDEX(Avaliadores!$B$17:$B$22,$D185),INDEX(Avaliadores!$B$17:$B$22,$E185),INDEX(Avaliadores!$B$17:$B$22,$F185),INDEX(Avaliadores!$B$17:$B$22,$G185))</f>
        <v>2.54166666666667</v>
      </c>
      <c r="U185" s="0" t="n">
        <f aca="false">MEDIAN(INDEX(Avaliadores!$C$17:$C$22,$B185),INDEX(Avaliadores!$C$17:$C$22,$C185),INDEX(Avaliadores!$C$17:$C$22,$D185),INDEX(Avaliadores!$C$17:$C$22,$E185),INDEX(Avaliadores!$C$17:$C$22,$F185),INDEX(Avaliadores!$C$17:$C$22,$G185))</f>
        <v>5.54166666666667</v>
      </c>
      <c r="V185" s="0" t="n">
        <f aca="false">MEDIAN(INDEX(Avaliadores!$D$17:$D$22,$B185),INDEX(Avaliadores!$D$17:$D$22,$C185),INDEX(Avaliadores!$D$17:$D$22,$D185),INDEX(Avaliadores!$D$17:$D$22,$E185),INDEX(Avaliadores!$D$17:$D$22,$F185),INDEX(Avaliadores!$D$17:$D$22,$G185))</f>
        <v>5.54166666666667</v>
      </c>
      <c r="W185" s="0" t="n">
        <f aca="false">MEDIAN(INDEX(Avaliadores!$E$17:$E$22,$B185),INDEX(Avaliadores!$E$17:$E$22,$C185),INDEX(Avaliadores!$E$17:$E$22,$D185),INDEX(Avaliadores!$E$17:$E$22,$E185),INDEX(Avaliadores!$E$17:$E$22,$F185),INDEX(Avaliadores!$E$17:$E$22,$G185))</f>
        <v>6.04166666666667</v>
      </c>
      <c r="X185" s="0" t="n">
        <f aca="false">MEDIAN(INDEX(Avaliadores!$F$17:$F$22,$B185),INDEX(Avaliadores!$F$17:$F$22,$C185),INDEX(Avaliadores!$F$17:$F$22,$D185),INDEX(Avaliadores!$F$17:$F$22,$E185),INDEX(Avaliadores!$F$17:$F$22,$F185),INDEX(Avaliadores!$F$17:$F$22,$G185))</f>
        <v>2.66666666666667</v>
      </c>
      <c r="Y185" s="0" t="n">
        <f aca="false">MEDIAN(INDEX(Avaliadores!$G$17:$G$22,$B185),INDEX(Avaliadores!$G$17:$G$22,$C185),INDEX(Avaliadores!$G$17:$G$22,$D185),INDEX(Avaliadores!$G$17:$G$22,$E185),INDEX(Avaliadores!$G$17:$G$22,$F185),INDEX(Avaliadores!$G$17:$G$22,$G185))</f>
        <v>5.04166666666667</v>
      </c>
      <c r="Z185" s="0" t="n">
        <f aca="false">MEDIAN(INDEX(Avaliadores!$H$17:$H$22,$B185),INDEX(Avaliadores!$H$17:$H$22,$C185),INDEX(Avaliadores!$H$17:$H$22,$D185),INDEX(Avaliadores!$H$17:$H$22,$E185),INDEX(Avaliadores!$H$17:$H$22,$F185),INDEX(Avaliadores!$H$17:$H$22,$G185))</f>
        <v>3.91666666666667</v>
      </c>
      <c r="AA185" s="0" t="n">
        <f aca="false">MEDIAN(INDEX(Avaliadores!$I$17:$I$22,$B185),INDEX(Avaliadores!$I$17:$I$22,$C185),INDEX(Avaliadores!$I$17:$I$22,$D185),INDEX(Avaliadores!$I$17:$I$22,$E185),INDEX(Avaliadores!$I$17:$I$22,$F185),INDEX(Avaliadores!$I$17:$I$22,$G185))</f>
        <v>6.66666666666667</v>
      </c>
      <c r="AB185" s="0" t="n">
        <f aca="false">IF(MAX(H185:K185)=MIN(H185:K185),0,IF($B$17="custo",(MAX(H185:K185)-H185)/(MAX(H185:K185)-MIN(H185:K185)),(H185-MIN(H185:K185))/(MAX(H185:K185)-MIN(H185:K185))))</f>
        <v>0.276753216142805</v>
      </c>
      <c r="AC185" s="0" t="n">
        <f aca="false">IF(MAX(H185:K185)=MIN(H185:K185),0,IF($B$17="custo",(MAX(H185:K185)-I185)/(MAX(H185:K185)-MIN(H185:K185)),(I185-MIN(H185:K185))/(MAX(H185:K185)-MIN(H185:K185))))</f>
        <v>0</v>
      </c>
      <c r="AD185" s="0" t="n">
        <f aca="false">IF(MAX(H185:K185)=MIN(H185:K185),0,IF($B$17="custo",(MAX(H185:K185)-J185)/(MAX(H185:K185)-MIN(H185:K185)),(J185-MIN(H185:K185))/(MAX(H185:K185)-MIN(H185:K185))))</f>
        <v>0.81283120925622</v>
      </c>
      <c r="AE185" s="0" t="n">
        <f aca="false">IF(MAX(H185:K185)=MIN(H185:K185),0,IF($B$17="custo",(MAX(H185:K185)-K185)/(MAX(H185:K185)-MIN(H185:K185)),(K185-MIN(H185:K185))/(MAX(H185:K185)-MIN(H185:K185))))</f>
        <v>1</v>
      </c>
      <c r="AF185" s="0" t="n">
        <f aca="false">IF(MAX(L185:O185)=MIN(L185:O185),0,IF($C$17="custo",(MAX(L185:O185)-L185)/(MAX(L185:O185)-MIN(L185:O185)),(L185-MIN(L185:O185))/(MAX(L185:O185)-MIN(L185:O185))))</f>
        <v>0.365038675610462</v>
      </c>
      <c r="AG185" s="0" t="n">
        <f aca="false">IF(MAX(L185:O185)=MIN(L185:O185),0,IF($C$17="custo",(MAX(L185:O185)-M185)/(MAX(L185:O185)-MIN(L185:O185)),(M185-MIN(L185:O185))/(MAX(L185:O185)-MIN(L185:O185))))</f>
        <v>0.887500393819571</v>
      </c>
      <c r="AH185" s="0" t="n">
        <f aca="false">IF(MAX(L185:O185)=MIN(L185:O185),0,IF($C$17="custo",(MAX(L185:O185)-N185)/(MAX(L185:O185)-MIN(L185:O185)),(N185-MIN(L185:O185))/(MAX(L185:O185)-MIN(L185:O185))))</f>
        <v>1</v>
      </c>
      <c r="AI185" s="0" t="n">
        <f aca="false">IF(MAX(L185:O185)=MIN(L185:O185),0,IF($C$17="custo",(MAX(L185:O185)-O185)/(MAX(L185:O185)-MIN(L185:O185)),(O185-MIN(L185:O185))/(MAX(L185:O185)-MIN(L185:O185))))</f>
        <v>0</v>
      </c>
      <c r="AJ185" s="0" t="n">
        <f aca="false">IF(MAX(P185:S185)=MIN(P185:S185),0,IF($D$17="custo",(MAX(P185:S185)-P185)/(MAX(P185:S185)-MIN(P185:S185)),(P185-MIN(P185:S185))/(MAX(P185:S185)-MIN(P185:S185))))</f>
        <v>0.10712822029754</v>
      </c>
      <c r="AK185" s="0" t="n">
        <f aca="false">IF(MAX(P185:S185)=MIN(P185:S185),0,IF($D$17="custo",(MAX(P185:S185)-Q185)/(MAX(P185:S185)-MIN(P185:S185)),(Q185-MIN(P185:S185))/(MAX(P185:S185)-MIN(P185:S185))))</f>
        <v>0</v>
      </c>
      <c r="AL185" s="0" t="n">
        <f aca="false">IF(MAX(P185:S185)=MIN(P185:S185),0,IF($D$17="custo",(MAX(P185:S185)-R185)/(MAX(P185:S185)-MIN(P185:S185)),(R185-MIN(P185:S185))/(MAX(P185:S185)-MIN(P185:S185))))</f>
        <v>0.772264835207406</v>
      </c>
      <c r="AM185" s="0" t="n">
        <f aca="false">IF(MAX(P185:S185)=MIN(P185:S185),0,IF($D$17="custo",(MAX(P185:S185)-S185)/(MAX(P185:S185)-MIN(P185:S185)),(S185-MIN(P185:S185))/(MAX(P185:S185)-MIN(P185:S185))))</f>
        <v>1</v>
      </c>
      <c r="AN185" s="0" t="n">
        <f aca="false">IF(MAX(T185:W185)=MIN(T185:W185),0,IF($E$17="custo",(MAX(T185:W185)-T185)/(MAX(T185:W185)-MIN(T185:W185)),(T185-MIN(T185:W185))/(MAX(T185:W185)-MIN(T185:W185))))</f>
        <v>0</v>
      </c>
      <c r="AO185" s="0" t="n">
        <f aca="false">IF(MAX(T185:W185)=MIN(T185:W185),0,IF($E$17="custo",(MAX(T185:W185)-U185)/(MAX(T185:W185)-MIN(T185:W185)),(U185-MIN(T185:W185))/(MAX(T185:W185)-MIN(T185:W185))))</f>
        <v>0.857142857142857</v>
      </c>
      <c r="AP185" s="0" t="n">
        <f aca="false">IF(MAX(T185:W185)=MIN(T185:W185),0,IF($E$17="custo",(MAX(T185:W185)-V185)/(MAX(T185:W185)-MIN(T185:W185)),(V185-MIN(T185:W185))/(MAX(T185:W185)-MIN(T185:W185))))</f>
        <v>0.857142857142857</v>
      </c>
      <c r="AQ185" s="0" t="n">
        <f aca="false">IF(MAX(T185:W185)=MIN(T185:W185),0,IF($E$17="custo",(MAX(T185:W185)-W185)/(MAX(T185:W185)-MIN(T185:W185)),(W185-MIN(T185:W185))/(MAX(T185:W185)-MIN(T185:W185))))</f>
        <v>1</v>
      </c>
      <c r="AR185" s="0" t="n">
        <f aca="false">IF(MAX(X185:AA185)=MIN(X185:AA185),0,IF($F$17="custo",(MAX(X185:AA185)-X185)/(MAX(X185:AA185)-MIN(X185:AA185)),(X185-MIN(X185:AA185))/(MAX(X185:AA185)-MIN(X185:AA185))))</f>
        <v>0</v>
      </c>
      <c r="AS185" s="0" t="n">
        <f aca="false">IF(MAX(X185:AA185)=MIN(X185:AA185),0,IF($F$17="custo",(MAX(X185:AA185)-Y185)/(MAX(X185:AA185)-MIN(X185:AA185)),(Y185-MIN(X185:AA185))/(MAX(X185:AA185)-MIN(X185:AA185))))</f>
        <v>0.59375</v>
      </c>
      <c r="AT185" s="0" t="n">
        <f aca="false">IF(MAX(X185:AA185)=MIN(X185:AA185),0,IF($F$17="custo",(MAX(X185:AA185)-Z185)/(MAX(X185:AA185)-MIN(X185:AA185)),(Z185-MIN(X185:AA185))/(MAX(X185:AA185)-MIN(X185:AA185))))</f>
        <v>0.3125</v>
      </c>
      <c r="AU185" s="0" t="n">
        <f aca="false">IF(MAX(X185:AA185)=MIN(X185:AA185),0,IF($F$17="custo",(MAX(X185:AA185)-AA185)/(MAX(X185:AA185)-MIN(X185:AA185)),(AA185-MIN(X185:AA185))/(MAX(X185:AA185)-MIN(X185:AA185))))</f>
        <v>1</v>
      </c>
      <c r="AV185" s="0" t="n">
        <f aca="false">STDEVP(AB185:AE185)</f>
        <v>0.401776103591531</v>
      </c>
      <c r="AW185" s="0" t="n">
        <f aca="false">STDEVP(AF185:AI185)</f>
        <v>0.403864803769205</v>
      </c>
      <c r="AX185" s="0" t="n">
        <f aca="false">STDEVP(AJ185:AM185)</f>
        <v>0.425687639887508</v>
      </c>
      <c r="AY185" s="0" t="n">
        <f aca="false">STDEVP(AN185:AQ185)</f>
        <v>0.396090589514622</v>
      </c>
      <c r="AZ185" s="0" t="n">
        <f aca="false">STDEVP(AR185:AU185)</f>
        <v>0.368017678541059</v>
      </c>
      <c r="BA185" s="0" t="n">
        <f aca="false">AV185*((1-IFERROR(CORREL(AB185:AE185,AF185:AI185),0))+(1-IFERROR(CORREL(AB185:AE185,AJ185:AM185),0))+(1-IFERROR(CORREL(AB185:AE185,AN185:AQ185),0))+(1-IFERROR(CORREL(AB185:AE185,AR185:AU185),0)))</f>
        <v>1.02171016130312</v>
      </c>
      <c r="BB185" s="0" t="n">
        <f aca="false">AW185*((1-IFERROR(CORREL(AF185:AI185,AB185:AE185),0))+(1-IFERROR(CORREL(AF185:AI185,AJ185:AM185),0))+(1-IFERROR(CORREL(AF185:AI185,AN185:AQ185),0))+(1-IFERROR(CORREL(AF185:AI185,AR185:AU185),0)))</f>
        <v>2.0266498061316</v>
      </c>
      <c r="BC185" s="0" t="n">
        <f aca="false">AX185*((1-IFERROR(CORREL(AJ185:AM185,AB185:AE185),0))+(1-IFERROR(CORREL(AJ185:AM185,AF185:AI185),0))+(1-IFERROR(CORREL(AJ185:AM185,AN185:AQ185),0))+(1-IFERROR(CORREL(AJ185:AM185,AR185:AU185),0)))</f>
        <v>0.956401440101699</v>
      </c>
      <c r="BD185" s="0" t="n">
        <f aca="false">AY185*((1-IFERROR(CORREL(AN185:AQ185,AB185:AE185),0))+(1-IFERROR(CORREL(AN185:AQ185,AF185:AI185),0))+(1-IFERROR(CORREL(AN185:AQ185,AJ185:AM185),0))+(1-IFERROR(CORREL(AN185:AQ185,AR185:AU185),0)))</f>
        <v>0.800233999771532</v>
      </c>
      <c r="BE185" s="0" t="n">
        <f aca="false">AZ185*((1-IFERROR(CORREL(AR185:AU185,AB185:AE185),0))+(1-IFERROR(CORREL(AR185:AU185,AF185:AI185),0))+(1-IFERROR(CORREL(AR185:AU185,AJ185:AM185),0))+(1-IFERROR(CORREL(AR185:AU185,AN185:AQ185),0)))</f>
        <v>0.948244929335559</v>
      </c>
      <c r="BF185" s="0" t="n">
        <f aca="false">IF(SUM(BA185:BE185)&gt;0,BA185/SUM(BA185:BE185),1/5)</f>
        <v>0.177588645966283</v>
      </c>
      <c r="BG185" s="0" t="n">
        <f aca="false">IF(SUM(BA185:BE185)&gt;0,BB185/SUM(BA185:BE185),1/5)</f>
        <v>0.352262323064008</v>
      </c>
      <c r="BH185" s="0" t="n">
        <f aca="false">IF(SUM(BA185:BE185)&gt;0,BC185/SUM(BA185:BE185),1/5)</f>
        <v>0.166237004564226</v>
      </c>
      <c r="BI185" s="0" t="n">
        <f aca="false">IF(SUM(BA185:BE185)&gt;0,BD185/SUM(BA185:BE185),1/5)</f>
        <v>0.139092746512724</v>
      </c>
      <c r="BJ185" s="0" t="n">
        <f aca="false">IF(SUM(BA185:BE185)&gt;0,BE185/SUM(BA185:BE185),1/5)</f>
        <v>0.164819279892759</v>
      </c>
      <c r="BK185" s="0" t="n">
        <f aca="false">BF185*AB185+BG185*AF185+BH185*AJ185+BI185*AN185+BJ185*AR185</f>
        <v>0.195546275246924</v>
      </c>
      <c r="BL185" s="0" t="n">
        <f aca="false">BF185*AC185+BG185*AG185+BH185*AK185+BI185*AO185+BJ185*AS185</f>
        <v>0.529716752037193</v>
      </c>
      <c r="BM185" s="0" t="n">
        <f aca="false">BF185*AD185+BG185*AH185+BH185*AL185+BI185*AP185+BJ185*AT185</f>
        <v>0.795719288970372</v>
      </c>
      <c r="BN185" s="0" t="n">
        <f aca="false">BF185*AE185+BG185*AI185+BH185*AM185+BI185*AQ185+BJ185*AU185</f>
        <v>0.647737676935992</v>
      </c>
      <c r="BO185" s="0" t="n">
        <f aca="false">RANK(BK185,$BK185:$BN185)</f>
        <v>4</v>
      </c>
      <c r="BP185" s="0" t="n">
        <f aca="false">RANK(BL185,$BK185:$BN185)</f>
        <v>3</v>
      </c>
      <c r="BQ185" s="0" t="n">
        <f aca="false">RANK(BM185,$BK185:$BN185)</f>
        <v>1</v>
      </c>
      <c r="BR185" s="0" t="n">
        <f aca="false">RANK(BN185,$BK185:$BN185)</f>
        <v>2</v>
      </c>
    </row>
    <row r="186" customFormat="false" ht="15" hidden="false" customHeight="false" outlineLevel="0" collapsed="false">
      <c r="A186" s="0" t="n">
        <v>163</v>
      </c>
      <c r="B186" s="0" t="n">
        <f aca="false">RANDBETWEEN(1,$B$5)</f>
        <v>5</v>
      </c>
      <c r="C186" s="0" t="n">
        <f aca="false">RANDBETWEEN(1,$B$5)</f>
        <v>4</v>
      </c>
      <c r="D186" s="0" t="n">
        <f aca="false">RANDBETWEEN(1,$B$5)</f>
        <v>4</v>
      </c>
      <c r="E186" s="0" t="n">
        <f aca="false">RANDBETWEEN(1,$B$5)</f>
        <v>2</v>
      </c>
      <c r="F186" s="0" t="n">
        <f aca="false">RANDBETWEEN(1,$B$5)</f>
        <v>5</v>
      </c>
      <c r="G186" s="0" t="n">
        <f aca="false">RANDBETWEEN(1,$B$5)</f>
        <v>1</v>
      </c>
      <c r="H186" s="0" t="n">
        <f aca="true">NORMINV(RAND(),$B$8,$B$13)</f>
        <v>54.4396699782442</v>
      </c>
      <c r="I186" s="0" t="n">
        <f aca="true">NORMINV(RAND(),$C$8,$C$13)</f>
        <v>65.7013049839482</v>
      </c>
      <c r="J186" s="0" t="n">
        <f aca="true">NORMINV(RAND(),$D$8,$D$13)</f>
        <v>13.2716311842795</v>
      </c>
      <c r="K186" s="0" t="n">
        <f aca="true">NORMINV(RAND(),$E$8,$E$13)</f>
        <v>3.29536063417468</v>
      </c>
      <c r="L186" s="0" t="n">
        <f aca="true">NORMINV(RAND(),$B$9,$B$14)</f>
        <v>44.600654779361</v>
      </c>
      <c r="M186" s="0" t="n">
        <f aca="true">NORMINV(RAND(),$C$9,$C$14)</f>
        <v>52.7239473466431</v>
      </c>
      <c r="N186" s="0" t="n">
        <f aca="true">NORMINV(RAND(),$D$9,$D$14)</f>
        <v>48.4041429666193</v>
      </c>
      <c r="O186" s="0" t="n">
        <f aca="true">NORMINV(RAND(),$E$9,$E$14)</f>
        <v>23.0960043976012</v>
      </c>
      <c r="P186" s="0" t="n">
        <f aca="true">NORMINV(RAND(),$B$10,$B$15)</f>
        <v>23.4656105598877</v>
      </c>
      <c r="Q186" s="0" t="n">
        <f aca="true">NORMINV(RAND(),$C$10,$C$15)</f>
        <v>30.4910045089697</v>
      </c>
      <c r="R186" s="0" t="n">
        <f aca="true">NORMINV(RAND(),$D$10,$D$15)</f>
        <v>9.3832176593309</v>
      </c>
      <c r="S186" s="0" t="n">
        <f aca="true">NORMINV(RAND(),$E$10,$E$15)</f>
        <v>3.69270230286796</v>
      </c>
      <c r="T186" s="0" t="n">
        <f aca="false">MEDIAN(INDEX(Avaliadores!$B$17:$B$22,$B186),INDEX(Avaliadores!$B$17:$B$22,$C186),INDEX(Avaliadores!$B$17:$B$22,$D186),INDEX(Avaliadores!$B$17:$B$22,$E186),INDEX(Avaliadores!$B$17:$B$22,$F186),INDEX(Avaliadores!$B$17:$B$22,$G186))</f>
        <v>2.79166666666667</v>
      </c>
      <c r="U186" s="0" t="n">
        <f aca="false">MEDIAN(INDEX(Avaliadores!$C$17:$C$22,$B186),INDEX(Avaliadores!$C$17:$C$22,$C186),INDEX(Avaliadores!$C$17:$C$22,$D186),INDEX(Avaliadores!$C$17:$C$22,$E186),INDEX(Avaliadores!$C$17:$C$22,$F186),INDEX(Avaliadores!$C$17:$C$22,$G186))</f>
        <v>5.54166666666667</v>
      </c>
      <c r="V186" s="0" t="n">
        <f aca="false">MEDIAN(INDEX(Avaliadores!$D$17:$D$22,$B186),INDEX(Avaliadores!$D$17:$D$22,$C186),INDEX(Avaliadores!$D$17:$D$22,$D186),INDEX(Avaliadores!$D$17:$D$22,$E186),INDEX(Avaliadores!$D$17:$D$22,$F186),INDEX(Avaliadores!$D$17:$D$22,$G186))</f>
        <v>5.54166666666667</v>
      </c>
      <c r="W186" s="0" t="n">
        <f aca="false">MEDIAN(INDEX(Avaliadores!$E$17:$E$22,$B186),INDEX(Avaliadores!$E$17:$E$22,$C186),INDEX(Avaliadores!$E$17:$E$22,$D186),INDEX(Avaliadores!$E$17:$E$22,$E186),INDEX(Avaliadores!$E$17:$E$22,$F186),INDEX(Avaliadores!$E$17:$E$22,$G186))</f>
        <v>6.79166666666667</v>
      </c>
      <c r="X186" s="0" t="n">
        <f aca="false">MEDIAN(INDEX(Avaliadores!$F$17:$F$22,$B186),INDEX(Avaliadores!$F$17:$F$22,$C186),INDEX(Avaliadores!$F$17:$F$22,$D186),INDEX(Avaliadores!$F$17:$F$22,$E186),INDEX(Avaliadores!$F$17:$F$22,$F186),INDEX(Avaliadores!$F$17:$F$22,$G186))</f>
        <v>2.54166666666667</v>
      </c>
      <c r="Y186" s="0" t="n">
        <f aca="false">MEDIAN(INDEX(Avaliadores!$G$17:$G$22,$B186),INDEX(Avaliadores!$G$17:$G$22,$C186),INDEX(Avaliadores!$G$17:$G$22,$D186),INDEX(Avaliadores!$G$17:$G$22,$E186),INDEX(Avaliadores!$G$17:$G$22,$F186),INDEX(Avaliadores!$G$17:$G$22,$G186))</f>
        <v>4.54166666666667</v>
      </c>
      <c r="Z186" s="0" t="n">
        <f aca="false">MEDIAN(INDEX(Avaliadores!$H$17:$H$22,$B186),INDEX(Avaliadores!$H$17:$H$22,$C186),INDEX(Avaliadores!$H$17:$H$22,$D186),INDEX(Avaliadores!$H$17:$H$22,$E186),INDEX(Avaliadores!$H$17:$H$22,$F186),INDEX(Avaliadores!$H$17:$H$22,$G186))</f>
        <v>3.54166666666667</v>
      </c>
      <c r="AA186" s="0" t="n">
        <f aca="false">MEDIAN(INDEX(Avaliadores!$I$17:$I$22,$B186),INDEX(Avaliadores!$I$17:$I$22,$C186),INDEX(Avaliadores!$I$17:$I$22,$D186),INDEX(Avaliadores!$I$17:$I$22,$E186),INDEX(Avaliadores!$I$17:$I$22,$F186),INDEX(Avaliadores!$I$17:$I$22,$G186))</f>
        <v>6.29166666666667</v>
      </c>
      <c r="AB186" s="0" t="n">
        <f aca="false">IF(MAX(H186:K186)=MIN(H186:K186),0,IF($B$17="custo",(MAX(H186:K186)-H186)/(MAX(H186:K186)-MIN(H186:K186)),(H186-MIN(H186:K186))/(MAX(H186:K186)-MIN(H186:K186))))</f>
        <v>0.180457729196191</v>
      </c>
      <c r="AC186" s="0" t="n">
        <f aca="false">IF(MAX(H186:K186)=MIN(H186:K186),0,IF($B$17="custo",(MAX(H186:K186)-I186)/(MAX(H186:K186)-MIN(H186:K186)),(I186-MIN(H186:K186))/(MAX(H186:K186)-MIN(H186:K186))))</f>
        <v>0</v>
      </c>
      <c r="AD186" s="0" t="n">
        <f aca="false">IF(MAX(H186:K186)=MIN(H186:K186),0,IF($B$17="custo",(MAX(H186:K186)-J186)/(MAX(H186:K186)-MIN(H186:K186)),(J186-MIN(H186:K186))/(MAX(H186:K186)-MIN(H186:K186))))</f>
        <v>0.840139098061081</v>
      </c>
      <c r="AE186" s="0" t="n">
        <f aca="false">IF(MAX(H186:K186)=MIN(H186:K186),0,IF($B$17="custo",(MAX(H186:K186)-K186)/(MAX(H186:K186)-MIN(H186:K186)),(K186-MIN(H186:K186))/(MAX(H186:K186)-MIN(H186:K186))))</f>
        <v>1</v>
      </c>
      <c r="AF186" s="0" t="n">
        <f aca="false">IF(MAX(L186:O186)=MIN(L186:O186),0,IF($C$17="custo",(MAX(L186:O186)-L186)/(MAX(L186:O186)-MIN(L186:O186)),(L186-MIN(L186:O186))/(MAX(L186:O186)-MIN(L186:O186))))</f>
        <v>0.725823268214954</v>
      </c>
      <c r="AG186" s="0" t="n">
        <f aca="false">IF(MAX(L186:O186)=MIN(L186:O186),0,IF($C$17="custo",(MAX(L186:O186)-M186)/(MAX(L186:O186)-MIN(L186:O186)),(M186-MIN(L186:O186))/(MAX(L186:O186)-MIN(L186:O186))))</f>
        <v>1</v>
      </c>
      <c r="AH186" s="0" t="n">
        <f aca="false">IF(MAX(L186:O186)=MIN(L186:O186),0,IF($C$17="custo",(MAX(L186:O186)-N186)/(MAX(L186:O186)-MIN(L186:O186)),(N186-MIN(L186:O186))/(MAX(L186:O186)-MIN(L186:O186))))</f>
        <v>0.854198302344055</v>
      </c>
      <c r="AI186" s="0" t="n">
        <f aca="false">IF(MAX(L186:O186)=MIN(L186:O186),0,IF($C$17="custo",(MAX(L186:O186)-O186)/(MAX(L186:O186)-MIN(L186:O186)),(O186-MIN(L186:O186))/(MAX(L186:O186)-MIN(L186:O186))))</f>
        <v>0</v>
      </c>
      <c r="AJ186" s="0" t="n">
        <f aca="false">IF(MAX(P186:S186)=MIN(P186:S186),0,IF($D$17="custo",(MAX(P186:S186)-P186)/(MAX(P186:S186)-MIN(P186:S186)),(P186-MIN(P186:S186))/(MAX(P186:S186)-MIN(P186:S186))))</f>
        <v>0.262158173120475</v>
      </c>
      <c r="AK186" s="0" t="n">
        <f aca="false">IF(MAX(P186:S186)=MIN(P186:S186),0,IF($D$17="custo",(MAX(P186:S186)-Q186)/(MAX(P186:S186)-MIN(P186:S186)),(Q186-MIN(P186:S186))/(MAX(P186:S186)-MIN(P186:S186))))</f>
        <v>0</v>
      </c>
      <c r="AL186" s="0" t="n">
        <f aca="false">IF(MAX(P186:S186)=MIN(P186:S186),0,IF($D$17="custo",(MAX(P186:S186)-R186)/(MAX(P186:S186)-MIN(P186:S186)),(R186-MIN(P186:S186))/(MAX(P186:S186)-MIN(P186:S186))))</f>
        <v>0.78765388520892</v>
      </c>
      <c r="AM186" s="0" t="n">
        <f aca="false">IF(MAX(P186:S186)=MIN(P186:S186),0,IF($D$17="custo",(MAX(P186:S186)-S186)/(MAX(P186:S186)-MIN(P186:S186)),(S186-MIN(P186:S186))/(MAX(P186:S186)-MIN(P186:S186))))</f>
        <v>1</v>
      </c>
      <c r="AN186" s="0" t="n">
        <f aca="false">IF(MAX(T186:W186)=MIN(T186:W186),0,IF($E$17="custo",(MAX(T186:W186)-T186)/(MAX(T186:W186)-MIN(T186:W186)),(T186-MIN(T186:W186))/(MAX(T186:W186)-MIN(T186:W186))))</f>
        <v>0</v>
      </c>
      <c r="AO186" s="0" t="n">
        <f aca="false">IF(MAX(T186:W186)=MIN(T186:W186),0,IF($E$17="custo",(MAX(T186:W186)-U186)/(MAX(T186:W186)-MIN(T186:W186)),(U186-MIN(T186:W186))/(MAX(T186:W186)-MIN(T186:W186))))</f>
        <v>0.6875</v>
      </c>
      <c r="AP186" s="0" t="n">
        <f aca="false">IF(MAX(T186:W186)=MIN(T186:W186),0,IF($E$17="custo",(MAX(T186:W186)-V186)/(MAX(T186:W186)-MIN(T186:W186)),(V186-MIN(T186:W186))/(MAX(T186:W186)-MIN(T186:W186))))</f>
        <v>0.6875</v>
      </c>
      <c r="AQ186" s="0" t="n">
        <f aca="false">IF(MAX(T186:W186)=MIN(T186:W186),0,IF($E$17="custo",(MAX(T186:W186)-W186)/(MAX(T186:W186)-MIN(T186:W186)),(W186-MIN(T186:W186))/(MAX(T186:W186)-MIN(T186:W186))))</f>
        <v>1</v>
      </c>
      <c r="AR186" s="0" t="n">
        <f aca="false">IF(MAX(X186:AA186)=MIN(X186:AA186),0,IF($F$17="custo",(MAX(X186:AA186)-X186)/(MAX(X186:AA186)-MIN(X186:AA186)),(X186-MIN(X186:AA186))/(MAX(X186:AA186)-MIN(X186:AA186))))</f>
        <v>0</v>
      </c>
      <c r="AS186" s="0" t="n">
        <f aca="false">IF(MAX(X186:AA186)=MIN(X186:AA186),0,IF($F$17="custo",(MAX(X186:AA186)-Y186)/(MAX(X186:AA186)-MIN(X186:AA186)),(Y186-MIN(X186:AA186))/(MAX(X186:AA186)-MIN(X186:AA186))))</f>
        <v>0.533333333333333</v>
      </c>
      <c r="AT186" s="0" t="n">
        <f aca="false">IF(MAX(X186:AA186)=MIN(X186:AA186),0,IF($F$17="custo",(MAX(X186:AA186)-Z186)/(MAX(X186:AA186)-MIN(X186:AA186)),(Z186-MIN(X186:AA186))/(MAX(X186:AA186)-MIN(X186:AA186))))</f>
        <v>0.266666666666667</v>
      </c>
      <c r="AU186" s="0" t="n">
        <f aca="false">IF(MAX(X186:AA186)=MIN(X186:AA186),0,IF($F$17="custo",(MAX(X186:AA186)-AA186)/(MAX(X186:AA186)-MIN(X186:AA186)),(AA186-MIN(X186:AA186))/(MAX(X186:AA186)-MIN(X186:AA186))))</f>
        <v>1</v>
      </c>
      <c r="AV186" s="0" t="n">
        <f aca="false">STDEVP(AB186:AE186)</f>
        <v>0.423584646657842</v>
      </c>
      <c r="AW186" s="0" t="n">
        <f aca="false">STDEVP(AF186:AI186)</f>
        <v>0.384820195114634</v>
      </c>
      <c r="AX186" s="0" t="n">
        <f aca="false">STDEVP(AJ186:AM186)</f>
        <v>0.399591410693606</v>
      </c>
      <c r="AY186" s="0" t="n">
        <f aca="false">STDEVP(AN186:AQ186)</f>
        <v>0.365771872209988</v>
      </c>
      <c r="AZ186" s="0" t="n">
        <f aca="false">STDEVP(AR186:AU186)</f>
        <v>0.369308663436006</v>
      </c>
      <c r="BA186" s="0" t="n">
        <f aca="false">AV186*((1-IFERROR(CORREL(AB186:AE186,AF186:AI186),0))+(1-IFERROR(CORREL(AB186:AE186,AJ186:AM186),0))+(1-IFERROR(CORREL(AB186:AE186,AN186:AQ186),0))+(1-IFERROR(CORREL(AB186:AE186,AR186:AU186),0)))</f>
        <v>1.0969489605859</v>
      </c>
      <c r="BB186" s="0" t="n">
        <f aca="false">AW186*((1-IFERROR(CORREL(AF186:AI186,AB186:AE186),0))+(1-IFERROR(CORREL(AF186:AI186,AJ186:AM186),0))+(1-IFERROR(CORREL(AF186:AI186,AN186:AQ186),0))+(1-IFERROR(CORREL(AF186:AI186,AR186:AU186),0)))</f>
        <v>2.54126919996338</v>
      </c>
      <c r="BC186" s="0" t="n">
        <f aca="false">AX186*((1-IFERROR(CORREL(AJ186:AM186,AB186:AE186),0))+(1-IFERROR(CORREL(AJ186:AM186,AF186:AI186),0))+(1-IFERROR(CORREL(AJ186:AM186,AN186:AQ186),0))+(1-IFERROR(CORREL(AJ186:AM186,AR186:AU186),0)))</f>
        <v>1.08258296370322</v>
      </c>
      <c r="BD186" s="0" t="n">
        <f aca="false">AY186*((1-IFERROR(CORREL(AN186:AQ186,AB186:AE186),0))+(1-IFERROR(CORREL(AN186:AQ186,AF186:AI186),0))+(1-IFERROR(CORREL(AN186:AQ186,AJ186:AM186),0))+(1-IFERROR(CORREL(AN186:AQ186,AR186:AU186),0)))</f>
        <v>0.87835622124692</v>
      </c>
      <c r="BE186" s="0" t="n">
        <f aca="false">AZ186*((1-IFERROR(CORREL(AR186:AU186,AB186:AE186),0))+(1-IFERROR(CORREL(AR186:AU186,AF186:AI186),0))+(1-IFERROR(CORREL(AR186:AU186,AJ186:AM186),0))+(1-IFERROR(CORREL(AR186:AU186,AN186:AQ186),0)))</f>
        <v>1.0423707642692</v>
      </c>
      <c r="BF186" s="0" t="n">
        <f aca="false">IF(SUM(BA186:BE186)&gt;0,BA186/SUM(BA186:BE186),1/5)</f>
        <v>0.165165146101311</v>
      </c>
      <c r="BG186" s="0" t="n">
        <f aca="false">IF(SUM(BA186:BE186)&gt;0,BB186/SUM(BA186:BE186),1/5)</f>
        <v>0.382633206991261</v>
      </c>
      <c r="BH186" s="0" t="n">
        <f aca="false">IF(SUM(BA186:BE186)&gt;0,BC186/SUM(BA186:BE186),1/5)</f>
        <v>0.163002090153156</v>
      </c>
      <c r="BI186" s="0" t="n">
        <f aca="false">IF(SUM(BA186:BE186)&gt;0,BD186/SUM(BA186:BE186),1/5)</f>
        <v>0.132252127331208</v>
      </c>
      <c r="BJ186" s="0" t="n">
        <f aca="false">IF(SUM(BA186:BE186)&gt;0,BE186/SUM(BA186:BE186),1/5)</f>
        <v>0.156947429423064</v>
      </c>
      <c r="BK186" s="0" t="n">
        <f aca="false">BF186*AB186+BG186*AF186+BH186*AJ186+BI186*AN186+BJ186*AR186</f>
        <v>0.350261742203136</v>
      </c>
      <c r="BL186" s="0" t="n">
        <f aca="false">BF186*AC186+BG186*AG186+BH186*AK186+BI186*AO186+BJ186*AS186</f>
        <v>0.557261840223768</v>
      </c>
      <c r="BM186" s="0" t="n">
        <f aca="false">BF186*AD186+BG186*AH186+BH186*AL186+BI186*AP186+BJ186*AT186</f>
        <v>0.726771547701743</v>
      </c>
      <c r="BN186" s="0" t="n">
        <f aca="false">BF186*AE186+BG186*AI186+BH186*AM186+BI186*AQ186+BJ186*AU186</f>
        <v>0.617366793008739</v>
      </c>
      <c r="BO186" s="0" t="n">
        <f aca="false">RANK(BK186,$BK186:$BN186)</f>
        <v>4</v>
      </c>
      <c r="BP186" s="0" t="n">
        <f aca="false">RANK(BL186,$BK186:$BN186)</f>
        <v>3</v>
      </c>
      <c r="BQ186" s="0" t="n">
        <f aca="false">RANK(BM186,$BK186:$BN186)</f>
        <v>1</v>
      </c>
      <c r="BR186" s="0" t="n">
        <f aca="false">RANK(BN186,$BK186:$BN186)</f>
        <v>2</v>
      </c>
    </row>
    <row r="187" customFormat="false" ht="15" hidden="false" customHeight="false" outlineLevel="0" collapsed="false">
      <c r="A187" s="0" t="n">
        <v>164</v>
      </c>
      <c r="B187" s="0" t="n">
        <f aca="false">RANDBETWEEN(1,$B$5)</f>
        <v>3</v>
      </c>
      <c r="C187" s="0" t="n">
        <f aca="false">RANDBETWEEN(1,$B$5)</f>
        <v>3</v>
      </c>
      <c r="D187" s="0" t="n">
        <f aca="false">RANDBETWEEN(1,$B$5)</f>
        <v>3</v>
      </c>
      <c r="E187" s="0" t="n">
        <f aca="false">RANDBETWEEN(1,$B$5)</f>
        <v>2</v>
      </c>
      <c r="F187" s="0" t="n">
        <f aca="false">RANDBETWEEN(1,$B$5)</f>
        <v>1</v>
      </c>
      <c r="G187" s="0" t="n">
        <f aca="false">RANDBETWEEN(1,$B$5)</f>
        <v>1</v>
      </c>
      <c r="H187" s="0" t="n">
        <f aca="true">NORMINV(RAND(),$B$8,$B$13)</f>
        <v>48.4958859429379</v>
      </c>
      <c r="I187" s="0" t="n">
        <f aca="true">NORMINV(RAND(),$C$8,$C$13)</f>
        <v>73.7001811502775</v>
      </c>
      <c r="J187" s="0" t="n">
        <f aca="true">NORMINV(RAND(),$D$8,$D$13)</f>
        <v>13.1721137244507</v>
      </c>
      <c r="K187" s="0" t="n">
        <f aca="true">NORMINV(RAND(),$E$8,$E$13)</f>
        <v>3.08275279374351</v>
      </c>
      <c r="L187" s="0" t="n">
        <f aca="true">NORMINV(RAND(),$B$9,$B$14)</f>
        <v>48.3179060912232</v>
      </c>
      <c r="M187" s="0" t="n">
        <f aca="true">NORMINV(RAND(),$C$9,$C$14)</f>
        <v>50.7401018908334</v>
      </c>
      <c r="N187" s="0" t="n">
        <f aca="true">NORMINV(RAND(),$D$9,$D$14)</f>
        <v>44.6314494843345</v>
      </c>
      <c r="O187" s="0" t="n">
        <f aca="true">NORMINV(RAND(),$E$9,$E$14)</f>
        <v>28.7246944533693</v>
      </c>
      <c r="P187" s="0" t="n">
        <f aca="true">NORMINV(RAND(),$B$10,$B$15)</f>
        <v>24.1985143233685</v>
      </c>
      <c r="Q187" s="0" t="n">
        <f aca="true">NORMINV(RAND(),$C$10,$C$15)</f>
        <v>33.4844493034465</v>
      </c>
      <c r="R187" s="0" t="n">
        <f aca="true">NORMINV(RAND(),$D$10,$D$15)</f>
        <v>9.91291279025917</v>
      </c>
      <c r="S187" s="0" t="n">
        <f aca="true">NORMINV(RAND(),$E$10,$E$15)</f>
        <v>3.87275656740531</v>
      </c>
      <c r="T187" s="0" t="n">
        <f aca="false">MEDIAN(INDEX(Avaliadores!$B$17:$B$22,$B187),INDEX(Avaliadores!$B$17:$B$22,$C187),INDEX(Avaliadores!$B$17:$B$22,$D187),INDEX(Avaliadores!$B$17:$B$22,$E187),INDEX(Avaliadores!$B$17:$B$22,$F187),INDEX(Avaliadores!$B$17:$B$22,$G187))</f>
        <v>2.79166666666667</v>
      </c>
      <c r="U187" s="0" t="n">
        <f aca="false">MEDIAN(INDEX(Avaliadores!$C$17:$C$22,$B187),INDEX(Avaliadores!$C$17:$C$22,$C187),INDEX(Avaliadores!$C$17:$C$22,$D187),INDEX(Avaliadores!$C$17:$C$22,$E187),INDEX(Avaliadores!$C$17:$C$22,$F187),INDEX(Avaliadores!$C$17:$C$22,$G187))</f>
        <v>4.79166666666667</v>
      </c>
      <c r="V187" s="0" t="n">
        <f aca="false">MEDIAN(INDEX(Avaliadores!$D$17:$D$22,$B187),INDEX(Avaliadores!$D$17:$D$22,$C187),INDEX(Avaliadores!$D$17:$D$22,$D187),INDEX(Avaliadores!$D$17:$D$22,$E187),INDEX(Avaliadores!$D$17:$D$22,$F187),INDEX(Avaliadores!$D$17:$D$22,$G187))</f>
        <v>5.91666666666667</v>
      </c>
      <c r="W187" s="0" t="n">
        <f aca="false">MEDIAN(INDEX(Avaliadores!$E$17:$E$22,$B187),INDEX(Avaliadores!$E$17:$E$22,$C187),INDEX(Avaliadores!$E$17:$E$22,$D187),INDEX(Avaliadores!$E$17:$E$22,$E187),INDEX(Avaliadores!$E$17:$E$22,$F187),INDEX(Avaliadores!$E$17:$E$22,$G187))</f>
        <v>5.91666666666667</v>
      </c>
      <c r="X187" s="0" t="n">
        <f aca="false">MEDIAN(INDEX(Avaliadores!$F$17:$F$22,$B187),INDEX(Avaliadores!$F$17:$F$22,$C187),INDEX(Avaliadores!$F$17:$F$22,$D187),INDEX(Avaliadores!$F$17:$F$22,$E187),INDEX(Avaliadores!$F$17:$F$22,$F187),INDEX(Avaliadores!$F$17:$F$22,$G187))</f>
        <v>2.41666666666667</v>
      </c>
      <c r="Y187" s="0" t="n">
        <f aca="false">MEDIAN(INDEX(Avaliadores!$G$17:$G$22,$B187),INDEX(Avaliadores!$G$17:$G$22,$C187),INDEX(Avaliadores!$G$17:$G$22,$D187),INDEX(Avaliadores!$G$17:$G$22,$E187),INDEX(Avaliadores!$G$17:$G$22,$F187),INDEX(Avaliadores!$G$17:$G$22,$G187))</f>
        <v>5.79166666666667</v>
      </c>
      <c r="Z187" s="0" t="n">
        <f aca="false">MEDIAN(INDEX(Avaliadores!$H$17:$H$22,$B187),INDEX(Avaliadores!$H$17:$H$22,$C187),INDEX(Avaliadores!$H$17:$H$22,$D187),INDEX(Avaliadores!$H$17:$H$22,$E187),INDEX(Avaliadores!$H$17:$H$22,$F187),INDEX(Avaliadores!$H$17:$H$22,$G187))</f>
        <v>3.91666666666667</v>
      </c>
      <c r="AA187" s="0" t="n">
        <f aca="false">MEDIAN(INDEX(Avaliadores!$I$17:$I$22,$B187),INDEX(Avaliadores!$I$17:$I$22,$C187),INDEX(Avaliadores!$I$17:$I$22,$D187),INDEX(Avaliadores!$I$17:$I$22,$E187),INDEX(Avaliadores!$I$17:$I$22,$F187),INDEX(Avaliadores!$I$17:$I$22,$G187))</f>
        <v>6.79166666666667</v>
      </c>
      <c r="AB187" s="0" t="n">
        <f aca="false">IF(MAX(H187:K187)=MIN(H187:K187),0,IF($B$17="custo",(MAX(H187:K187)-H187)/(MAX(H187:K187)-MIN(H187:K187)),(H187-MIN(H187:K187))/(MAX(H187:K187)-MIN(H187:K187))))</f>
        <v>0.356913240738361</v>
      </c>
      <c r="AC187" s="0" t="n">
        <f aca="false">IF(MAX(H187:K187)=MIN(H187:K187),0,IF($B$17="custo",(MAX(H187:K187)-I187)/(MAX(H187:K187)-MIN(H187:K187)),(I187-MIN(H187:K187))/(MAX(H187:K187)-MIN(H187:K187))))</f>
        <v>0</v>
      </c>
      <c r="AD187" s="0" t="n">
        <f aca="false">IF(MAX(H187:K187)=MIN(H187:K187),0,IF($B$17="custo",(MAX(H187:K187)-J187)/(MAX(H187:K187)-MIN(H187:K187)),(J187-MIN(H187:K187))/(MAX(H187:K187)-MIN(H187:K187))))</f>
        <v>0.857126474787953</v>
      </c>
      <c r="AE187" s="0" t="n">
        <f aca="false">IF(MAX(H187:K187)=MIN(H187:K187),0,IF($B$17="custo",(MAX(H187:K187)-K187)/(MAX(H187:K187)-MIN(H187:K187)),(K187-MIN(H187:K187))/(MAX(H187:K187)-MIN(H187:K187))))</f>
        <v>1</v>
      </c>
      <c r="AF187" s="0" t="n">
        <f aca="false">IF(MAX(L187:O187)=MIN(L187:O187),0,IF($C$17="custo",(MAX(L187:O187)-L187)/(MAX(L187:O187)-MIN(L187:O187)),(L187-MIN(L187:O187))/(MAX(L187:O187)-MIN(L187:O187))))</f>
        <v>0.889977244050989</v>
      </c>
      <c r="AG187" s="0" t="n">
        <f aca="false">IF(MAX(L187:O187)=MIN(L187:O187),0,IF($C$17="custo",(MAX(L187:O187)-M187)/(MAX(L187:O187)-MIN(L187:O187)),(M187-MIN(L187:O187))/(MAX(L187:O187)-MIN(L187:O187))))</f>
        <v>1</v>
      </c>
      <c r="AH187" s="0" t="n">
        <f aca="false">IF(MAX(L187:O187)=MIN(L187:O187),0,IF($C$17="custo",(MAX(L187:O187)-N187)/(MAX(L187:O187)-MIN(L187:O187)),(N187-MIN(L187:O187))/(MAX(L187:O187)-MIN(L187:O187))))</f>
        <v>0.722528305512817</v>
      </c>
      <c r="AI187" s="0" t="n">
        <f aca="false">IF(MAX(L187:O187)=MIN(L187:O187),0,IF($C$17="custo",(MAX(L187:O187)-O187)/(MAX(L187:O187)-MIN(L187:O187)),(O187-MIN(L187:O187))/(MAX(L187:O187)-MIN(L187:O187))))</f>
        <v>0</v>
      </c>
      <c r="AJ187" s="0" t="n">
        <f aca="false">IF(MAX(P187:S187)=MIN(P187:S187),0,IF($D$17="custo",(MAX(P187:S187)-P187)/(MAX(P187:S187)-MIN(P187:S187)),(P187-MIN(P187:S187))/(MAX(P187:S187)-MIN(P187:S187))))</f>
        <v>0.313590143692659</v>
      </c>
      <c r="AK187" s="0" t="n">
        <f aca="false">IF(MAX(P187:S187)=MIN(P187:S187),0,IF($D$17="custo",(MAX(P187:S187)-Q187)/(MAX(P187:S187)-MIN(P187:S187)),(Q187-MIN(P187:S187))/(MAX(P187:S187)-MIN(P187:S187))))</f>
        <v>0</v>
      </c>
      <c r="AL187" s="0" t="n">
        <f aca="false">IF(MAX(P187:S187)=MIN(P187:S187),0,IF($D$17="custo",(MAX(P187:S187)-R187)/(MAX(P187:S187)-MIN(P187:S187)),(R187-MIN(P187:S187))/(MAX(P187:S187)-MIN(P187:S187))))</f>
        <v>0.79602124482731</v>
      </c>
      <c r="AM187" s="0" t="n">
        <f aca="false">IF(MAX(P187:S187)=MIN(P187:S187),0,IF($D$17="custo",(MAX(P187:S187)-S187)/(MAX(P187:S187)-MIN(P187:S187)),(S187-MIN(P187:S187))/(MAX(P187:S187)-MIN(P187:S187))))</f>
        <v>1</v>
      </c>
      <c r="AN187" s="0" t="n">
        <f aca="false">IF(MAX(T187:W187)=MIN(T187:W187),0,IF($E$17="custo",(MAX(T187:W187)-T187)/(MAX(T187:W187)-MIN(T187:W187)),(T187-MIN(T187:W187))/(MAX(T187:W187)-MIN(T187:W187))))</f>
        <v>0</v>
      </c>
      <c r="AO187" s="0" t="n">
        <f aca="false">IF(MAX(T187:W187)=MIN(T187:W187),0,IF($E$17="custo",(MAX(T187:W187)-U187)/(MAX(T187:W187)-MIN(T187:W187)),(U187-MIN(T187:W187))/(MAX(T187:W187)-MIN(T187:W187))))</f>
        <v>0.64</v>
      </c>
      <c r="AP187" s="0" t="n">
        <f aca="false">IF(MAX(T187:W187)=MIN(T187:W187),0,IF($E$17="custo",(MAX(T187:W187)-V187)/(MAX(T187:W187)-MIN(T187:W187)),(V187-MIN(T187:W187))/(MAX(T187:W187)-MIN(T187:W187))))</f>
        <v>1</v>
      </c>
      <c r="AQ187" s="0" t="n">
        <f aca="false">IF(MAX(T187:W187)=MIN(T187:W187),0,IF($E$17="custo",(MAX(T187:W187)-W187)/(MAX(T187:W187)-MIN(T187:W187)),(W187-MIN(T187:W187))/(MAX(T187:W187)-MIN(T187:W187))))</f>
        <v>1</v>
      </c>
      <c r="AR187" s="0" t="n">
        <f aca="false">IF(MAX(X187:AA187)=MIN(X187:AA187),0,IF($F$17="custo",(MAX(X187:AA187)-X187)/(MAX(X187:AA187)-MIN(X187:AA187)),(X187-MIN(X187:AA187))/(MAX(X187:AA187)-MIN(X187:AA187))))</f>
        <v>0</v>
      </c>
      <c r="AS187" s="0" t="n">
        <f aca="false">IF(MAX(X187:AA187)=MIN(X187:AA187),0,IF($F$17="custo",(MAX(X187:AA187)-Y187)/(MAX(X187:AA187)-MIN(X187:AA187)),(Y187-MIN(X187:AA187))/(MAX(X187:AA187)-MIN(X187:AA187))))</f>
        <v>0.771428571428572</v>
      </c>
      <c r="AT187" s="0" t="n">
        <f aca="false">IF(MAX(X187:AA187)=MIN(X187:AA187),0,IF($F$17="custo",(MAX(X187:AA187)-Z187)/(MAX(X187:AA187)-MIN(X187:AA187)),(Z187-MIN(X187:AA187))/(MAX(X187:AA187)-MIN(X187:AA187))))</f>
        <v>0.342857142857143</v>
      </c>
      <c r="AU187" s="0" t="n">
        <f aca="false">IF(MAX(X187:AA187)=MIN(X187:AA187),0,IF($F$17="custo",(MAX(X187:AA187)-AA187)/(MAX(X187:AA187)-MIN(X187:AA187)),(AA187-MIN(X187:AA187))/(MAX(X187:AA187)-MIN(X187:AA187))))</f>
        <v>1</v>
      </c>
      <c r="AV187" s="0" t="n">
        <f aca="false">STDEVP(AB187:AE187)</f>
        <v>0.398923517016364</v>
      </c>
      <c r="AW187" s="0" t="n">
        <f aca="false">STDEVP(AF187:AI187)</f>
        <v>0.389810959174571</v>
      </c>
      <c r="AX187" s="0" t="n">
        <f aca="false">STDEVP(AJ187:AM187)</f>
        <v>0.393501444658821</v>
      </c>
      <c r="AY187" s="0" t="n">
        <f aca="false">STDEVP(AN187:AQ187)</f>
        <v>0.408411557133243</v>
      </c>
      <c r="AZ187" s="0" t="n">
        <f aca="false">STDEVP(AR187:AU187)</f>
        <v>0.385714285714286</v>
      </c>
      <c r="BA187" s="0" t="n">
        <f aca="false">AV187*((1-IFERROR(CORREL(AB187:AE187,AF187:AI187),0))+(1-IFERROR(CORREL(AB187:AE187,AJ187:AM187),0))+(1-IFERROR(CORREL(AB187:AE187,AN187:AQ187),0))+(1-IFERROR(CORREL(AB187:AE187,AR187:AU187),0)))</f>
        <v>1.20173296314331</v>
      </c>
      <c r="BB187" s="0" t="n">
        <f aca="false">AW187*((1-IFERROR(CORREL(AF187:AI187,AB187:AE187),0))+(1-IFERROR(CORREL(AF187:AI187,AJ187:AM187),0))+(1-IFERROR(CORREL(AF187:AI187,AN187:AQ187),0))+(1-IFERROR(CORREL(AF187:AI187,AR187:AU187),0)))</f>
        <v>2.66683716617461</v>
      </c>
      <c r="BC187" s="0" t="n">
        <f aca="false">AX187*((1-IFERROR(CORREL(AJ187:AM187,AB187:AE187),0))+(1-IFERROR(CORREL(AJ187:AM187,AF187:AI187),0))+(1-IFERROR(CORREL(AJ187:AM187,AN187:AQ187),0))+(1-IFERROR(CORREL(AJ187:AM187,AR187:AU187),0)))</f>
        <v>1.16777270090657</v>
      </c>
      <c r="BD187" s="0" t="n">
        <f aca="false">AY187*((1-IFERROR(CORREL(AN187:AQ187,AB187:AE187),0))+(1-IFERROR(CORREL(AN187:AQ187,AF187:AI187),0))+(1-IFERROR(CORREL(AN187:AQ187,AJ187:AM187),0))+(1-IFERROR(CORREL(AN187:AQ187,AR187:AU187),0)))</f>
        <v>1.07516246730908</v>
      </c>
      <c r="BE187" s="0" t="n">
        <f aca="false">AZ187*((1-IFERROR(CORREL(AR187:AU187,AB187:AE187),0))+(1-IFERROR(CORREL(AR187:AU187,AF187:AI187),0))+(1-IFERROR(CORREL(AR187:AU187,AJ187:AM187),0))+(1-IFERROR(CORREL(AR187:AU187,AN187:AQ187),0)))</f>
        <v>1.32708600101914</v>
      </c>
      <c r="BF187" s="0" t="n">
        <f aca="false">IF(SUM(BA187:BE187)&gt;0,BA187/SUM(BA187:BE187),1/5)</f>
        <v>0.161553836594992</v>
      </c>
      <c r="BG187" s="0" t="n">
        <f aca="false">IF(SUM(BA187:BE187)&gt;0,BB187/SUM(BA187:BE187),1/5)</f>
        <v>0.358513737230526</v>
      </c>
      <c r="BH187" s="0" t="n">
        <f aca="false">IF(SUM(BA187:BE187)&gt;0,BC187/SUM(BA187:BE187),1/5)</f>
        <v>0.156988420795989</v>
      </c>
      <c r="BI187" s="0" t="n">
        <f aca="false">IF(SUM(BA187:BE187)&gt;0,BD187/SUM(BA187:BE187),1/5)</f>
        <v>0.144538451456295</v>
      </c>
      <c r="BJ187" s="0" t="n">
        <f aca="false">IF(SUM(BA187:BE187)&gt;0,BE187/SUM(BA187:BE187),1/5)</f>
        <v>0.178405553922198</v>
      </c>
      <c r="BK187" s="0" t="n">
        <f aca="false">BF187*AB187+BG187*AF187+BH187*AJ187+BI187*AN187+BJ187*AR187</f>
        <v>0.425959792623176</v>
      </c>
      <c r="BL187" s="0" t="n">
        <f aca="false">BF187*AC187+BG187*AG187+BH187*AK187+BI187*AO187+BJ187*AS187</f>
        <v>0.588645487759679</v>
      </c>
      <c r="BM187" s="0" t="n">
        <f aca="false">BF187*AD187+BG187*AH187+BH187*AL187+BI187*AP187+BJ187*AT187</f>
        <v>0.728180581602776</v>
      </c>
      <c r="BN187" s="0" t="n">
        <f aca="false">BF187*AE187+BG187*AI187+BH187*AM187+BI187*AQ187+BJ187*AU187</f>
        <v>0.641486262769474</v>
      </c>
      <c r="BO187" s="0" t="n">
        <f aca="false">RANK(BK187,$BK187:$BN187)</f>
        <v>4</v>
      </c>
      <c r="BP187" s="0" t="n">
        <f aca="false">RANK(BL187,$BK187:$BN187)</f>
        <v>3</v>
      </c>
      <c r="BQ187" s="0" t="n">
        <f aca="false">RANK(BM187,$BK187:$BN187)</f>
        <v>1</v>
      </c>
      <c r="BR187" s="0" t="n">
        <f aca="false">RANK(BN187,$BK187:$BN187)</f>
        <v>2</v>
      </c>
    </row>
    <row r="188" customFormat="false" ht="15" hidden="false" customHeight="false" outlineLevel="0" collapsed="false">
      <c r="A188" s="0" t="n">
        <v>165</v>
      </c>
      <c r="B188" s="0" t="n">
        <f aca="false">RANDBETWEEN(1,$B$5)</f>
        <v>2</v>
      </c>
      <c r="C188" s="0" t="n">
        <f aca="false">RANDBETWEEN(1,$B$5)</f>
        <v>4</v>
      </c>
      <c r="D188" s="0" t="n">
        <f aca="false">RANDBETWEEN(1,$B$5)</f>
        <v>6</v>
      </c>
      <c r="E188" s="0" t="n">
        <f aca="false">RANDBETWEEN(1,$B$5)</f>
        <v>6</v>
      </c>
      <c r="F188" s="0" t="n">
        <f aca="false">RANDBETWEEN(1,$B$5)</f>
        <v>4</v>
      </c>
      <c r="G188" s="0" t="n">
        <f aca="false">RANDBETWEEN(1,$B$5)</f>
        <v>2</v>
      </c>
      <c r="H188" s="0" t="n">
        <f aca="true">NORMINV(RAND(),$B$8,$B$13)</f>
        <v>49.7983564882935</v>
      </c>
      <c r="I188" s="0" t="n">
        <f aca="true">NORMINV(RAND(),$C$8,$C$13)</f>
        <v>60.3704241613788</v>
      </c>
      <c r="J188" s="0" t="n">
        <f aca="true">NORMINV(RAND(),$D$8,$D$13)</f>
        <v>12.9124316636254</v>
      </c>
      <c r="K188" s="0" t="n">
        <f aca="true">NORMINV(RAND(),$E$8,$E$13)</f>
        <v>2.9392902598602</v>
      </c>
      <c r="L188" s="0" t="n">
        <f aca="true">NORMINV(RAND(),$B$9,$B$14)</f>
        <v>46.9043420869665</v>
      </c>
      <c r="M188" s="0" t="n">
        <f aca="true">NORMINV(RAND(),$C$9,$C$14)</f>
        <v>60.135159344915</v>
      </c>
      <c r="N188" s="0" t="n">
        <f aca="true">NORMINV(RAND(),$D$9,$D$14)</f>
        <v>58.4901052510659</v>
      </c>
      <c r="O188" s="0" t="n">
        <f aca="true">NORMINV(RAND(),$E$9,$E$14)</f>
        <v>27.6169710290708</v>
      </c>
      <c r="P188" s="0" t="n">
        <f aca="true">NORMINV(RAND(),$B$10,$B$15)</f>
        <v>21.2704816253131</v>
      </c>
      <c r="Q188" s="0" t="n">
        <f aca="true">NORMINV(RAND(),$C$10,$C$15)</f>
        <v>29.5853744329087</v>
      </c>
      <c r="R188" s="0" t="n">
        <f aca="true">NORMINV(RAND(),$D$10,$D$15)</f>
        <v>9.82377302379774</v>
      </c>
      <c r="S188" s="0" t="n">
        <f aca="true">NORMINV(RAND(),$E$10,$E$15)</f>
        <v>4.17405401037145</v>
      </c>
      <c r="T188" s="0" t="n">
        <f aca="false">MEDIAN(INDEX(Avaliadores!$B$17:$B$22,$B188),INDEX(Avaliadores!$B$17:$B$22,$C188),INDEX(Avaliadores!$B$17:$B$22,$D188),INDEX(Avaliadores!$B$17:$B$22,$E188),INDEX(Avaliadores!$B$17:$B$22,$F188),INDEX(Avaliadores!$B$17:$B$22,$G188))</f>
        <v>3.04166666666667</v>
      </c>
      <c r="U188" s="0" t="n">
        <f aca="false">MEDIAN(INDEX(Avaliadores!$C$17:$C$22,$B188),INDEX(Avaliadores!$C$17:$C$22,$C188),INDEX(Avaliadores!$C$17:$C$22,$D188),INDEX(Avaliadores!$C$17:$C$22,$E188),INDEX(Avaliadores!$C$17:$C$22,$F188),INDEX(Avaliadores!$C$17:$C$22,$G188))</f>
        <v>5.54166666666667</v>
      </c>
      <c r="V188" s="0" t="n">
        <f aca="false">MEDIAN(INDEX(Avaliadores!$D$17:$D$22,$B188),INDEX(Avaliadores!$D$17:$D$22,$C188),INDEX(Avaliadores!$D$17:$D$22,$D188),INDEX(Avaliadores!$D$17:$D$22,$E188),INDEX(Avaliadores!$D$17:$D$22,$F188),INDEX(Avaliadores!$D$17:$D$22,$G188))</f>
        <v>5.54166666666667</v>
      </c>
      <c r="W188" s="0" t="n">
        <f aca="false">MEDIAN(INDEX(Avaliadores!$E$17:$E$22,$B188),INDEX(Avaliadores!$E$17:$E$22,$C188),INDEX(Avaliadores!$E$17:$E$22,$D188),INDEX(Avaliadores!$E$17:$E$22,$E188),INDEX(Avaliadores!$E$17:$E$22,$F188),INDEX(Avaliadores!$E$17:$E$22,$G188))</f>
        <v>6.04166666666667</v>
      </c>
      <c r="X188" s="0" t="n">
        <f aca="false">MEDIAN(INDEX(Avaliadores!$F$17:$F$22,$B188),INDEX(Avaliadores!$F$17:$F$22,$C188),INDEX(Avaliadores!$F$17:$F$22,$D188),INDEX(Avaliadores!$F$17:$F$22,$E188),INDEX(Avaliadores!$F$17:$F$22,$F188),INDEX(Avaliadores!$F$17:$F$22,$G188))</f>
        <v>3.04166666666667</v>
      </c>
      <c r="Y188" s="0" t="n">
        <f aca="false">MEDIAN(INDEX(Avaliadores!$G$17:$G$22,$B188),INDEX(Avaliadores!$G$17:$G$22,$C188),INDEX(Avaliadores!$G$17:$G$22,$D188),INDEX(Avaliadores!$G$17:$G$22,$E188),INDEX(Avaliadores!$G$17:$G$22,$F188),INDEX(Avaliadores!$G$17:$G$22,$G188))</f>
        <v>5.04166666666667</v>
      </c>
      <c r="Z188" s="0" t="n">
        <f aca="false">MEDIAN(INDEX(Avaliadores!$H$17:$H$22,$B188),INDEX(Avaliadores!$H$17:$H$22,$C188),INDEX(Avaliadores!$H$17:$H$22,$D188),INDEX(Avaliadores!$H$17:$H$22,$E188),INDEX(Avaliadores!$H$17:$H$22,$F188),INDEX(Avaliadores!$H$17:$H$22,$G188))</f>
        <v>4.04166666666667</v>
      </c>
      <c r="AA188" s="0" t="n">
        <f aca="false">MEDIAN(INDEX(Avaliadores!$I$17:$I$22,$B188),INDEX(Avaliadores!$I$17:$I$22,$C188),INDEX(Avaliadores!$I$17:$I$22,$D188),INDEX(Avaliadores!$I$17:$I$22,$E188),INDEX(Avaliadores!$I$17:$I$22,$F188),INDEX(Avaliadores!$I$17:$I$22,$G188))</f>
        <v>6.04166666666667</v>
      </c>
      <c r="AB188" s="0" t="n">
        <f aca="false">IF(MAX(H188:K188)=MIN(H188:K188),0,IF($B$17="custo",(MAX(H188:K188)-H188)/(MAX(H188:K188)-MIN(H188:K188)),(H188-MIN(H188:K188))/(MAX(H188:K188)-MIN(H188:K188))))</f>
        <v>0.18408251683162</v>
      </c>
      <c r="AC188" s="0" t="n">
        <f aca="false">IF(MAX(H188:K188)=MIN(H188:K188),0,IF($B$17="custo",(MAX(H188:K188)-I188)/(MAX(H188:K188)-MIN(H188:K188)),(I188-MIN(H188:K188))/(MAX(H188:K188)-MIN(H188:K188))))</f>
        <v>0</v>
      </c>
      <c r="AD188" s="0" t="n">
        <f aca="false">IF(MAX(H188:K188)=MIN(H188:K188),0,IF($B$17="custo",(MAX(H188:K188)-J188)/(MAX(H188:K188)-MIN(H188:K188)),(J188-MIN(H188:K188))/(MAX(H188:K188)-MIN(H188:K188))))</f>
        <v>0.826346082233604</v>
      </c>
      <c r="AE188" s="0" t="n">
        <f aca="false">IF(MAX(H188:K188)=MIN(H188:K188),0,IF($B$17="custo",(MAX(H188:K188)-K188)/(MAX(H188:K188)-MIN(H188:K188)),(K188-MIN(H188:K188))/(MAX(H188:K188)-MIN(H188:K188))))</f>
        <v>1</v>
      </c>
      <c r="AF188" s="0" t="n">
        <f aca="false">IF(MAX(L188:O188)=MIN(L188:O188),0,IF($C$17="custo",(MAX(L188:O188)-L188)/(MAX(L188:O188)-MIN(L188:O188)),(L188-MIN(L188:O188))/(MAX(L188:O188)-MIN(L188:O188))))</f>
        <v>0.593125633893267</v>
      </c>
      <c r="AG188" s="0" t="n">
        <f aca="false">IF(MAX(L188:O188)=MIN(L188:O188),0,IF($C$17="custo",(MAX(L188:O188)-M188)/(MAX(L188:O188)-MIN(L188:O188)),(M188-MIN(L188:O188))/(MAX(L188:O188)-MIN(L188:O188))))</f>
        <v>1</v>
      </c>
      <c r="AH188" s="0" t="n">
        <f aca="false">IF(MAX(L188:O188)=MIN(L188:O188),0,IF($C$17="custo",(MAX(L188:O188)-N188)/(MAX(L188:O188)-MIN(L188:O188)),(N188-MIN(L188:O188))/(MAX(L188:O188)-MIN(L188:O188))))</f>
        <v>0.949411262464229</v>
      </c>
      <c r="AI188" s="0" t="n">
        <f aca="false">IF(MAX(L188:O188)=MIN(L188:O188),0,IF($C$17="custo",(MAX(L188:O188)-O188)/(MAX(L188:O188)-MIN(L188:O188)),(O188-MIN(L188:O188))/(MAX(L188:O188)-MIN(L188:O188))))</f>
        <v>0</v>
      </c>
      <c r="AJ188" s="0" t="n">
        <f aca="false">IF(MAX(P188:S188)=MIN(P188:S188),0,IF($D$17="custo",(MAX(P188:S188)-P188)/(MAX(P188:S188)-MIN(P188:S188)),(P188-MIN(P188:S188))/(MAX(P188:S188)-MIN(P188:S188))))</f>
        <v>0.327212150700408</v>
      </c>
      <c r="AK188" s="0" t="n">
        <f aca="false">IF(MAX(P188:S188)=MIN(P188:S188),0,IF($D$17="custo",(MAX(P188:S188)-Q188)/(MAX(P188:S188)-MIN(P188:S188)),(Q188-MIN(P188:S188))/(MAX(P188:S188)-MIN(P188:S188))))</f>
        <v>0</v>
      </c>
      <c r="AL188" s="0" t="n">
        <f aca="false">IF(MAX(P188:S188)=MIN(P188:S188),0,IF($D$17="custo",(MAX(P188:S188)-R188)/(MAX(P188:S188)-MIN(P188:S188)),(R188-MIN(P188:S188))/(MAX(P188:S188)-MIN(P188:S188))))</f>
        <v>0.777669207287018</v>
      </c>
      <c r="AM188" s="0" t="n">
        <f aca="false">IF(MAX(P188:S188)=MIN(P188:S188),0,IF($D$17="custo",(MAX(P188:S188)-S188)/(MAX(P188:S188)-MIN(P188:S188)),(S188-MIN(P188:S188))/(MAX(P188:S188)-MIN(P188:S188))))</f>
        <v>1</v>
      </c>
      <c r="AN188" s="0" t="n">
        <f aca="false">IF(MAX(T188:W188)=MIN(T188:W188),0,IF($E$17="custo",(MAX(T188:W188)-T188)/(MAX(T188:W188)-MIN(T188:W188)),(T188-MIN(T188:W188))/(MAX(T188:W188)-MIN(T188:W188))))</f>
        <v>0</v>
      </c>
      <c r="AO188" s="0" t="n">
        <f aca="false">IF(MAX(T188:W188)=MIN(T188:W188),0,IF($E$17="custo",(MAX(T188:W188)-U188)/(MAX(T188:W188)-MIN(T188:W188)),(U188-MIN(T188:W188))/(MAX(T188:W188)-MIN(T188:W188))))</f>
        <v>0.833333333333333</v>
      </c>
      <c r="AP188" s="0" t="n">
        <f aca="false">IF(MAX(T188:W188)=MIN(T188:W188),0,IF($E$17="custo",(MAX(T188:W188)-V188)/(MAX(T188:W188)-MIN(T188:W188)),(V188-MIN(T188:W188))/(MAX(T188:W188)-MIN(T188:W188))))</f>
        <v>0.833333333333333</v>
      </c>
      <c r="AQ188" s="0" t="n">
        <f aca="false">IF(MAX(T188:W188)=MIN(T188:W188),0,IF($E$17="custo",(MAX(T188:W188)-W188)/(MAX(T188:W188)-MIN(T188:W188)),(W188-MIN(T188:W188))/(MAX(T188:W188)-MIN(T188:W188))))</f>
        <v>1</v>
      </c>
      <c r="AR188" s="0" t="n">
        <f aca="false">IF(MAX(X188:AA188)=MIN(X188:AA188),0,IF($F$17="custo",(MAX(X188:AA188)-X188)/(MAX(X188:AA188)-MIN(X188:AA188)),(X188-MIN(X188:AA188))/(MAX(X188:AA188)-MIN(X188:AA188))))</f>
        <v>0</v>
      </c>
      <c r="AS188" s="0" t="n">
        <f aca="false">IF(MAX(X188:AA188)=MIN(X188:AA188),0,IF($F$17="custo",(MAX(X188:AA188)-Y188)/(MAX(X188:AA188)-MIN(X188:AA188)),(Y188-MIN(X188:AA188))/(MAX(X188:AA188)-MIN(X188:AA188))))</f>
        <v>0.666666666666667</v>
      </c>
      <c r="AT188" s="0" t="n">
        <f aca="false">IF(MAX(X188:AA188)=MIN(X188:AA188),0,IF($F$17="custo",(MAX(X188:AA188)-Z188)/(MAX(X188:AA188)-MIN(X188:AA188)),(Z188-MIN(X188:AA188))/(MAX(X188:AA188)-MIN(X188:AA188))))</f>
        <v>0.333333333333333</v>
      </c>
      <c r="AU188" s="0" t="n">
        <f aca="false">IF(MAX(X188:AA188)=MIN(X188:AA188),0,IF($F$17="custo",(MAX(X188:AA188)-AA188)/(MAX(X188:AA188)-MIN(X188:AA188)),(AA188-MIN(X188:AA188))/(MAX(X188:AA188)-MIN(X188:AA188))))</f>
        <v>1</v>
      </c>
      <c r="AV188" s="0" t="n">
        <f aca="false">STDEVP(AB188:AE188)</f>
        <v>0.420201865964756</v>
      </c>
      <c r="AW188" s="0" t="n">
        <f aca="false">STDEVP(AF188:AI188)</f>
        <v>0.399079032129104</v>
      </c>
      <c r="AX188" s="0" t="n">
        <f aca="false">STDEVP(AJ188:AM188)</f>
        <v>0.388653381796575</v>
      </c>
      <c r="AY188" s="0" t="n">
        <f aca="false">STDEVP(AN188:AQ188)</f>
        <v>0.390867979985286</v>
      </c>
      <c r="AZ188" s="0" t="n">
        <f aca="false">STDEVP(AR188:AU188)</f>
        <v>0.372677996249965</v>
      </c>
      <c r="BA188" s="0" t="n">
        <f aca="false">AV188*((1-IFERROR(CORREL(AB188:AE188,AF188:AI188),0))+(1-IFERROR(CORREL(AB188:AE188,AJ188:AM188),0))+(1-IFERROR(CORREL(AB188:AE188,AN188:AQ188),0))+(1-IFERROR(CORREL(AB188:AE188,AR188:AU188),0)))</f>
        <v>1.1025443953392</v>
      </c>
      <c r="BB188" s="0" t="n">
        <f aca="false">AW188*((1-IFERROR(CORREL(AF188:AI188,AB188:AE188),0))+(1-IFERROR(CORREL(AF188:AI188,AJ188:AM188),0))+(1-IFERROR(CORREL(AF188:AI188,AN188:AQ188),0))+(1-IFERROR(CORREL(AF188:AI188,AR188:AU188),0)))</f>
        <v>2.32412055743895</v>
      </c>
      <c r="BC188" s="0" t="n">
        <f aca="false">AX188*((1-IFERROR(CORREL(AJ188:AM188,AB188:AE188),0))+(1-IFERROR(CORREL(AJ188:AM188,AF188:AI188),0))+(1-IFERROR(CORREL(AJ188:AM188,AN188:AQ188),0))+(1-IFERROR(CORREL(AJ188:AM188,AR188:AU188),0)))</f>
        <v>1.12966109625578</v>
      </c>
      <c r="BD188" s="0" t="n">
        <f aca="false">AY188*((1-IFERROR(CORREL(AN188:AQ188,AB188:AE188),0))+(1-IFERROR(CORREL(AN188:AQ188,AF188:AI188),0))+(1-IFERROR(CORREL(AN188:AQ188,AJ188:AM188),0))+(1-IFERROR(CORREL(AN188:AQ188,AR188:AU188),0)))</f>
        <v>0.907523188942707</v>
      </c>
      <c r="BE188" s="0" t="n">
        <f aca="false">AZ188*((1-IFERROR(CORREL(AR188:AU188,AB188:AE188),0))+(1-IFERROR(CORREL(AR188:AU188,AF188:AI188),0))+(1-IFERROR(CORREL(AR188:AU188,AJ188:AM188),0))+(1-IFERROR(CORREL(AR188:AU188,AN188:AQ188),0)))</f>
        <v>1.05761997334283</v>
      </c>
      <c r="BF188" s="0" t="n">
        <f aca="false">IF(SUM(BA188:BE188)&gt;0,BA188/SUM(BA188:BE188),1/5)</f>
        <v>0.169063804430065</v>
      </c>
      <c r="BG188" s="0" t="n">
        <f aca="false">IF(SUM(BA188:BE188)&gt;0,BB188/SUM(BA188:BE188),1/5)</f>
        <v>0.356379901848639</v>
      </c>
      <c r="BH188" s="0" t="n">
        <f aca="false">IF(SUM(BA188:BE188)&gt;0,BC188/SUM(BA188:BE188),1/5)</f>
        <v>0.173221870662978</v>
      </c>
      <c r="BI188" s="0" t="n">
        <f aca="false">IF(SUM(BA188:BE188)&gt;0,BD188/SUM(BA188:BE188),1/5)</f>
        <v>0.139159315107629</v>
      </c>
      <c r="BJ188" s="0" t="n">
        <f aca="false">IF(SUM(BA188:BE188)&gt;0,BE188/SUM(BA188:BE188),1/5)</f>
        <v>0.16217510795069</v>
      </c>
      <c r="BK188" s="0" t="n">
        <f aca="false">BF188*AB188+BG188*AF188+BH188*AJ188+BI188*AN188+BJ188*AR188</f>
        <v>0.29918004666339</v>
      </c>
      <c r="BL188" s="0" t="n">
        <f aca="false">BF188*AC188+BG188*AG188+BH188*AK188+BI188*AO188+BJ188*AS188</f>
        <v>0.580462736405456</v>
      </c>
      <c r="BM188" s="0" t="n">
        <f aca="false">BF188*AD188+BG188*AH188+BH188*AL188+BI188*AP188+BJ188*AT188</f>
        <v>0.78279008505246</v>
      </c>
      <c r="BN188" s="0" t="n">
        <f aca="false">BF188*AE188+BG188*AI188+BH188*AM188+BI188*AQ188+BJ188*AU188</f>
        <v>0.643620098151362</v>
      </c>
      <c r="BO188" s="0" t="n">
        <f aca="false">RANK(BK188,$BK188:$BN188)</f>
        <v>4</v>
      </c>
      <c r="BP188" s="0" t="n">
        <f aca="false">RANK(BL188,$BK188:$BN188)</f>
        <v>3</v>
      </c>
      <c r="BQ188" s="0" t="n">
        <f aca="false">RANK(BM188,$BK188:$BN188)</f>
        <v>1</v>
      </c>
      <c r="BR188" s="0" t="n">
        <f aca="false">RANK(BN188,$BK188:$BN188)</f>
        <v>2</v>
      </c>
    </row>
    <row r="189" customFormat="false" ht="15" hidden="false" customHeight="false" outlineLevel="0" collapsed="false">
      <c r="A189" s="0" t="n">
        <v>166</v>
      </c>
      <c r="B189" s="0" t="n">
        <f aca="false">RANDBETWEEN(1,$B$5)</f>
        <v>4</v>
      </c>
      <c r="C189" s="0" t="n">
        <f aca="false">RANDBETWEEN(1,$B$5)</f>
        <v>2</v>
      </c>
      <c r="D189" s="0" t="n">
        <f aca="false">RANDBETWEEN(1,$B$5)</f>
        <v>5</v>
      </c>
      <c r="E189" s="0" t="n">
        <f aca="false">RANDBETWEEN(1,$B$5)</f>
        <v>2</v>
      </c>
      <c r="F189" s="0" t="n">
        <f aca="false">RANDBETWEEN(1,$B$5)</f>
        <v>3</v>
      </c>
      <c r="G189" s="0" t="n">
        <f aca="false">RANDBETWEEN(1,$B$5)</f>
        <v>6</v>
      </c>
      <c r="H189" s="0" t="n">
        <f aca="true">NORMINV(RAND(),$B$8,$B$13)</f>
        <v>48.9199511855887</v>
      </c>
      <c r="I189" s="0" t="n">
        <f aca="true">NORMINV(RAND(),$C$8,$C$13)</f>
        <v>64.7481800431405</v>
      </c>
      <c r="J189" s="0" t="n">
        <f aca="true">NORMINV(RAND(),$D$8,$D$13)</f>
        <v>15.1376761806721</v>
      </c>
      <c r="K189" s="0" t="n">
        <f aca="true">NORMINV(RAND(),$E$8,$E$13)</f>
        <v>2.53344750718768</v>
      </c>
      <c r="L189" s="0" t="n">
        <f aca="true">NORMINV(RAND(),$B$9,$B$14)</f>
        <v>45.296985052949</v>
      </c>
      <c r="M189" s="0" t="n">
        <f aca="true">NORMINV(RAND(),$C$9,$C$14)</f>
        <v>60.0157440919307</v>
      </c>
      <c r="N189" s="0" t="n">
        <f aca="true">NORMINV(RAND(),$D$9,$D$14)</f>
        <v>48.8046200247782</v>
      </c>
      <c r="O189" s="0" t="n">
        <f aca="true">NORMINV(RAND(),$E$9,$E$14)</f>
        <v>25.3340619936444</v>
      </c>
      <c r="P189" s="0" t="n">
        <f aca="true">NORMINV(RAND(),$B$10,$B$15)</f>
        <v>21.311098331064</v>
      </c>
      <c r="Q189" s="0" t="n">
        <f aca="true">NORMINV(RAND(),$C$10,$C$15)</f>
        <v>31.32051673277</v>
      </c>
      <c r="R189" s="0" t="n">
        <f aca="true">NORMINV(RAND(),$D$10,$D$15)</f>
        <v>9.84703380681192</v>
      </c>
      <c r="S189" s="0" t="n">
        <f aca="true">NORMINV(RAND(),$E$10,$E$15)</f>
        <v>4.07663437197383</v>
      </c>
      <c r="T189" s="0" t="n">
        <f aca="false">MEDIAN(INDEX(Avaliadores!$B$17:$B$22,$B189),INDEX(Avaliadores!$B$17:$B$22,$C189),INDEX(Avaliadores!$B$17:$B$22,$D189),INDEX(Avaliadores!$B$17:$B$22,$E189),INDEX(Avaliadores!$B$17:$B$22,$F189),INDEX(Avaliadores!$B$17:$B$22,$G189))</f>
        <v>2.91666666666667</v>
      </c>
      <c r="U189" s="0" t="n">
        <f aca="false">MEDIAN(INDEX(Avaliadores!$C$17:$C$22,$B189),INDEX(Avaliadores!$C$17:$C$22,$C189),INDEX(Avaliadores!$C$17:$C$22,$D189),INDEX(Avaliadores!$C$17:$C$22,$E189),INDEX(Avaliadores!$C$17:$C$22,$F189),INDEX(Avaliadores!$C$17:$C$22,$G189))</f>
        <v>5.29166666666667</v>
      </c>
      <c r="V189" s="0" t="n">
        <f aca="false">MEDIAN(INDEX(Avaliadores!$D$17:$D$22,$B189),INDEX(Avaliadores!$D$17:$D$22,$C189),INDEX(Avaliadores!$D$17:$D$22,$D189),INDEX(Avaliadores!$D$17:$D$22,$E189),INDEX(Avaliadores!$D$17:$D$22,$F189),INDEX(Avaliadores!$D$17:$D$22,$G189))</f>
        <v>5.66666666666667</v>
      </c>
      <c r="W189" s="0" t="n">
        <f aca="false">MEDIAN(INDEX(Avaliadores!$E$17:$E$22,$B189),INDEX(Avaliadores!$E$17:$E$22,$C189),INDEX(Avaliadores!$E$17:$E$22,$D189),INDEX(Avaliadores!$E$17:$E$22,$E189),INDEX(Avaliadores!$E$17:$E$22,$F189),INDEX(Avaliadores!$E$17:$E$22,$G189))</f>
        <v>6.04166666666667</v>
      </c>
      <c r="X189" s="0" t="n">
        <f aca="false">MEDIAN(INDEX(Avaliadores!$F$17:$F$22,$B189),INDEX(Avaliadores!$F$17:$F$22,$C189),INDEX(Avaliadores!$F$17:$F$22,$D189),INDEX(Avaliadores!$F$17:$F$22,$E189),INDEX(Avaliadores!$F$17:$F$22,$F189),INDEX(Avaliadores!$F$17:$F$22,$G189))</f>
        <v>2.66666666666667</v>
      </c>
      <c r="Y189" s="0" t="n">
        <f aca="false">MEDIAN(INDEX(Avaliadores!$G$17:$G$22,$B189),INDEX(Avaliadores!$G$17:$G$22,$C189),INDEX(Avaliadores!$G$17:$G$22,$D189),INDEX(Avaliadores!$G$17:$G$22,$E189),INDEX(Avaliadores!$G$17:$G$22,$F189),INDEX(Avaliadores!$G$17:$G$22,$G189))</f>
        <v>5.41666666666667</v>
      </c>
      <c r="Z189" s="0" t="n">
        <f aca="false">MEDIAN(INDEX(Avaliadores!$H$17:$H$22,$B189),INDEX(Avaliadores!$H$17:$H$22,$C189),INDEX(Avaliadores!$H$17:$H$22,$D189),INDEX(Avaliadores!$H$17:$H$22,$E189),INDEX(Avaliadores!$H$17:$H$22,$F189),INDEX(Avaliadores!$H$17:$H$22,$G189))</f>
        <v>3.91666666666667</v>
      </c>
      <c r="AA189" s="0" t="n">
        <f aca="false">MEDIAN(INDEX(Avaliadores!$I$17:$I$22,$B189),INDEX(Avaliadores!$I$17:$I$22,$C189),INDEX(Avaliadores!$I$17:$I$22,$D189),INDEX(Avaliadores!$I$17:$I$22,$E189),INDEX(Avaliadores!$I$17:$I$22,$F189),INDEX(Avaliadores!$I$17:$I$22,$G189))</f>
        <v>6.29166666666667</v>
      </c>
      <c r="AB189" s="0" t="n">
        <f aca="false">IF(MAX(H189:K189)=MIN(H189:K189),0,IF($B$17="custo",(MAX(H189:K189)-H189)/(MAX(H189:K189)-MIN(H189:K189)),(H189-MIN(H189:K189))/(MAX(H189:K189)-MIN(H189:K189))))</f>
        <v>0.254412873163199</v>
      </c>
      <c r="AC189" s="0" t="n">
        <f aca="false">IF(MAX(H189:K189)=MIN(H189:K189),0,IF($B$17="custo",(MAX(H189:K189)-I189)/(MAX(H189:K189)-MIN(H189:K189)),(I189-MIN(H189:K189))/(MAX(H189:K189)-MIN(H189:K189))))</f>
        <v>0</v>
      </c>
      <c r="AD189" s="0" t="n">
        <f aca="false">IF(MAX(H189:K189)=MIN(H189:K189),0,IF($B$17="custo",(MAX(H189:K189)-J189)/(MAX(H189:K189)-MIN(H189:K189)),(J189-MIN(H189:K189))/(MAX(H189:K189)-MIN(H189:K189))))</f>
        <v>0.79740765314388</v>
      </c>
      <c r="AE189" s="0" t="n">
        <f aca="false">IF(MAX(H189:K189)=MIN(H189:K189),0,IF($B$17="custo",(MAX(H189:K189)-K189)/(MAX(H189:K189)-MIN(H189:K189)),(K189-MIN(H189:K189))/(MAX(H189:K189)-MIN(H189:K189))))</f>
        <v>1</v>
      </c>
      <c r="AF189" s="0" t="n">
        <f aca="false">IF(MAX(L189:O189)=MIN(L189:O189),0,IF($C$17="custo",(MAX(L189:O189)-L189)/(MAX(L189:O189)-MIN(L189:O189)),(L189-MIN(L189:O189))/(MAX(L189:O189)-MIN(L189:O189))))</f>
        <v>0.575604234037166</v>
      </c>
      <c r="AG189" s="0" t="n">
        <f aca="false">IF(MAX(L189:O189)=MIN(L189:O189),0,IF($C$17="custo",(MAX(L189:O189)-M189)/(MAX(L189:O189)-MIN(L189:O189)),(M189-MIN(L189:O189))/(MAX(L189:O189)-MIN(L189:O189))))</f>
        <v>1</v>
      </c>
      <c r="AH189" s="0" t="n">
        <f aca="false">IF(MAX(L189:O189)=MIN(L189:O189),0,IF($C$17="custo",(MAX(L189:O189)-N189)/(MAX(L189:O189)-MIN(L189:O189)),(N189-MIN(L189:O189))/(MAX(L189:O189)-MIN(L189:O189))))</f>
        <v>0.676742205427617</v>
      </c>
      <c r="AI189" s="0" t="n">
        <f aca="false">IF(MAX(L189:O189)=MIN(L189:O189),0,IF($C$17="custo",(MAX(L189:O189)-O189)/(MAX(L189:O189)-MIN(L189:O189)),(O189-MIN(L189:O189))/(MAX(L189:O189)-MIN(L189:O189))))</f>
        <v>0</v>
      </c>
      <c r="AJ189" s="0" t="n">
        <f aca="false">IF(MAX(P189:S189)=MIN(P189:S189),0,IF($D$17="custo",(MAX(P189:S189)-P189)/(MAX(P189:S189)-MIN(P189:S189)),(P189-MIN(P189:S189))/(MAX(P189:S189)-MIN(P189:S189))))</f>
        <v>0.367400588108161</v>
      </c>
      <c r="AK189" s="0" t="n">
        <f aca="false">IF(MAX(P189:S189)=MIN(P189:S189),0,IF($D$17="custo",(MAX(P189:S189)-Q189)/(MAX(P189:S189)-MIN(P189:S189)),(Q189-MIN(P189:S189))/(MAX(P189:S189)-MIN(P189:S189))))</f>
        <v>0</v>
      </c>
      <c r="AL189" s="0" t="n">
        <f aca="false">IF(MAX(P189:S189)=MIN(P189:S189),0,IF($D$17="custo",(MAX(P189:S189)-R189)/(MAX(P189:S189)-MIN(P189:S189)),(R189-MIN(P189:S189))/(MAX(P189:S189)-MIN(P189:S189))))</f>
        <v>0.788194672168249</v>
      </c>
      <c r="AM189" s="0" t="n">
        <f aca="false">IF(MAX(P189:S189)=MIN(P189:S189),0,IF($D$17="custo",(MAX(P189:S189)-S189)/(MAX(P189:S189)-MIN(P189:S189)),(S189-MIN(P189:S189))/(MAX(P189:S189)-MIN(P189:S189))))</f>
        <v>1</v>
      </c>
      <c r="AN189" s="0" t="n">
        <f aca="false">IF(MAX(T189:W189)=MIN(T189:W189),0,IF($E$17="custo",(MAX(T189:W189)-T189)/(MAX(T189:W189)-MIN(T189:W189)),(T189-MIN(T189:W189))/(MAX(T189:W189)-MIN(T189:W189))))</f>
        <v>0</v>
      </c>
      <c r="AO189" s="0" t="n">
        <f aca="false">IF(MAX(T189:W189)=MIN(T189:W189),0,IF($E$17="custo",(MAX(T189:W189)-U189)/(MAX(T189:W189)-MIN(T189:W189)),(U189-MIN(T189:W189))/(MAX(T189:W189)-MIN(T189:W189))))</f>
        <v>0.76</v>
      </c>
      <c r="AP189" s="0" t="n">
        <f aca="false">IF(MAX(T189:W189)=MIN(T189:W189),0,IF($E$17="custo",(MAX(T189:W189)-V189)/(MAX(T189:W189)-MIN(T189:W189)),(V189-MIN(T189:W189))/(MAX(T189:W189)-MIN(T189:W189))))</f>
        <v>0.88</v>
      </c>
      <c r="AQ189" s="0" t="n">
        <f aca="false">IF(MAX(T189:W189)=MIN(T189:W189),0,IF($E$17="custo",(MAX(T189:W189)-W189)/(MAX(T189:W189)-MIN(T189:W189)),(W189-MIN(T189:W189))/(MAX(T189:W189)-MIN(T189:W189))))</f>
        <v>1</v>
      </c>
      <c r="AR189" s="0" t="n">
        <f aca="false">IF(MAX(X189:AA189)=MIN(X189:AA189),0,IF($F$17="custo",(MAX(X189:AA189)-X189)/(MAX(X189:AA189)-MIN(X189:AA189)),(X189-MIN(X189:AA189))/(MAX(X189:AA189)-MIN(X189:AA189))))</f>
        <v>0</v>
      </c>
      <c r="AS189" s="0" t="n">
        <f aca="false">IF(MAX(X189:AA189)=MIN(X189:AA189),0,IF($F$17="custo",(MAX(X189:AA189)-Y189)/(MAX(X189:AA189)-MIN(X189:AA189)),(Y189-MIN(X189:AA189))/(MAX(X189:AA189)-MIN(X189:AA189))))</f>
        <v>0.758620689655172</v>
      </c>
      <c r="AT189" s="0" t="n">
        <f aca="false">IF(MAX(X189:AA189)=MIN(X189:AA189),0,IF($F$17="custo",(MAX(X189:AA189)-Z189)/(MAX(X189:AA189)-MIN(X189:AA189)),(Z189-MIN(X189:AA189))/(MAX(X189:AA189)-MIN(X189:AA189))))</f>
        <v>0.344827586206897</v>
      </c>
      <c r="AU189" s="0" t="n">
        <f aca="false">IF(MAX(X189:AA189)=MIN(X189:AA189),0,IF($F$17="custo",(MAX(X189:AA189)-AA189)/(MAX(X189:AA189)-MIN(X189:AA189)),(AA189-MIN(X189:AA189))/(MAX(X189:AA189)-MIN(X189:AA189))))</f>
        <v>1</v>
      </c>
      <c r="AV189" s="0" t="n">
        <f aca="false">STDEVP(AB189:AE189)</f>
        <v>0.402521119719146</v>
      </c>
      <c r="AW189" s="0" t="n">
        <f aca="false">STDEVP(AF189:AI189)</f>
        <v>0.36091346816312</v>
      </c>
      <c r="AX189" s="0" t="n">
        <f aca="false">STDEVP(AJ189:AM189)</f>
        <v>0.385547111857003</v>
      </c>
      <c r="AY189" s="0" t="n">
        <f aca="false">STDEVP(AN189:AQ189)</f>
        <v>0.390384425918863</v>
      </c>
      <c r="AZ189" s="0" t="n">
        <f aca="false">STDEVP(AR189:AU189)</f>
        <v>0.383499593440262</v>
      </c>
      <c r="BA189" s="0" t="n">
        <f aca="false">AV189*((1-IFERROR(CORREL(AB189:AE189,AF189:AI189),0))+(1-IFERROR(CORREL(AB189:AE189,AJ189:AM189),0))+(1-IFERROR(CORREL(AB189:AE189,AN189:AQ189),0))+(1-IFERROR(CORREL(AB189:AE189,AR189:AU189),0)))</f>
        <v>1.18522741799398</v>
      </c>
      <c r="BB189" s="0" t="n">
        <f aca="false">AW189*((1-IFERROR(CORREL(AF189:AI189,AB189:AE189),0))+(1-IFERROR(CORREL(AF189:AI189,AJ189:AM189),0))+(1-IFERROR(CORREL(AF189:AI189,AN189:AQ189),0))+(1-IFERROR(CORREL(AF189:AI189,AR189:AU189),0)))</f>
        <v>2.24851737540569</v>
      </c>
      <c r="BC189" s="0" t="n">
        <f aca="false">AX189*((1-IFERROR(CORREL(AJ189:AM189,AB189:AE189),0))+(1-IFERROR(CORREL(AJ189:AM189,AF189:AI189),0))+(1-IFERROR(CORREL(AJ189:AM189,AN189:AQ189),0))+(1-IFERROR(CORREL(AJ189:AM189,AR189:AU189),0)))</f>
        <v>1.22062676160392</v>
      </c>
      <c r="BD189" s="0" t="n">
        <f aca="false">AY189*((1-IFERROR(CORREL(AN189:AQ189,AB189:AE189),0))+(1-IFERROR(CORREL(AN189:AQ189,AF189:AI189),0))+(1-IFERROR(CORREL(AN189:AQ189,AJ189:AM189),0))+(1-IFERROR(CORREL(AN189:AQ189,AR189:AU189),0)))</f>
        <v>0.940230511097786</v>
      </c>
      <c r="BE189" s="0" t="n">
        <f aca="false">AZ189*((1-IFERROR(CORREL(AR189:AU189,AB189:AE189),0))+(1-IFERROR(CORREL(AR189:AU189,AF189:AI189),0))+(1-IFERROR(CORREL(AR189:AU189,AJ189:AM189),0))+(1-IFERROR(CORREL(AR189:AU189,AN189:AQ189),0)))</f>
        <v>1.14103290122101</v>
      </c>
      <c r="BF189" s="0" t="n">
        <f aca="false">IF(SUM(BA189:BE189)&gt;0,BA189/SUM(BA189:BE189),1/5)</f>
        <v>0.175963724837235</v>
      </c>
      <c r="BG189" s="0" t="n">
        <f aca="false">IF(SUM(BA189:BE189)&gt;0,BB189/SUM(BA189:BE189),1/5)</f>
        <v>0.333824114031456</v>
      </c>
      <c r="BH189" s="0" t="n">
        <f aca="false">IF(SUM(BA189:BE189)&gt;0,BC189/SUM(BA189:BE189),1/5)</f>
        <v>0.181219256614371</v>
      </c>
      <c r="BI189" s="0" t="n">
        <f aca="false">IF(SUM(BA189:BE189)&gt;0,BD189/SUM(BA189:BE189),1/5)</f>
        <v>0.139590478946569</v>
      </c>
      <c r="BJ189" s="0" t="n">
        <f aca="false">IF(SUM(BA189:BE189)&gt;0,BE189/SUM(BA189:BE189),1/5)</f>
        <v>0.16940242557037</v>
      </c>
      <c r="BK189" s="0" t="n">
        <f aca="false">BF189*AB189+BG189*AF189+BH189*AJ189+BI189*AN189+BJ189*AR189</f>
        <v>0.303498071725195</v>
      </c>
      <c r="BL189" s="0" t="n">
        <f aca="false">BF189*AC189+BG189*AG189+BH189*AK189+BI189*AO189+BJ189*AS189</f>
        <v>0.568425062946301</v>
      </c>
      <c r="BM189" s="0" t="n">
        <f aca="false">BF189*AD189+BG189*AH189+BH189*AL189+BI189*AP189+BJ189*AT189</f>
        <v>0.690317991553225</v>
      </c>
      <c r="BN189" s="0" t="n">
        <f aca="false">BF189*AE189+BG189*AI189+BH189*AM189+BI189*AQ189+BJ189*AU189</f>
        <v>0.666175885968544</v>
      </c>
      <c r="BO189" s="0" t="n">
        <f aca="false">RANK(BK189,$BK189:$BN189)</f>
        <v>4</v>
      </c>
      <c r="BP189" s="0" t="n">
        <f aca="false">RANK(BL189,$BK189:$BN189)</f>
        <v>3</v>
      </c>
      <c r="BQ189" s="0" t="n">
        <f aca="false">RANK(BM189,$BK189:$BN189)</f>
        <v>1</v>
      </c>
      <c r="BR189" s="0" t="n">
        <f aca="false">RANK(BN189,$BK189:$BN189)</f>
        <v>2</v>
      </c>
    </row>
    <row r="190" customFormat="false" ht="15" hidden="false" customHeight="false" outlineLevel="0" collapsed="false">
      <c r="A190" s="0" t="n">
        <v>167</v>
      </c>
      <c r="B190" s="0" t="n">
        <f aca="false">RANDBETWEEN(1,$B$5)</f>
        <v>2</v>
      </c>
      <c r="C190" s="0" t="n">
        <f aca="false">RANDBETWEEN(1,$B$5)</f>
        <v>2</v>
      </c>
      <c r="D190" s="0" t="n">
        <f aca="false">RANDBETWEEN(1,$B$5)</f>
        <v>6</v>
      </c>
      <c r="E190" s="0" t="n">
        <f aca="false">RANDBETWEEN(1,$B$5)</f>
        <v>1</v>
      </c>
      <c r="F190" s="0" t="n">
        <f aca="false">RANDBETWEEN(1,$B$5)</f>
        <v>2</v>
      </c>
      <c r="G190" s="0" t="n">
        <f aca="false">RANDBETWEEN(1,$B$5)</f>
        <v>4</v>
      </c>
      <c r="H190" s="0" t="n">
        <f aca="true">NORMINV(RAND(),$B$8,$B$13)</f>
        <v>49.4854014597369</v>
      </c>
      <c r="I190" s="0" t="n">
        <f aca="true">NORMINV(RAND(),$C$8,$C$13)</f>
        <v>62.0700717575249</v>
      </c>
      <c r="J190" s="0" t="n">
        <f aca="true">NORMINV(RAND(),$D$8,$D$13)</f>
        <v>15.2175802961135</v>
      </c>
      <c r="K190" s="0" t="n">
        <f aca="true">NORMINV(RAND(),$E$8,$E$13)</f>
        <v>3.51041486346486</v>
      </c>
      <c r="L190" s="0" t="n">
        <f aca="true">NORMINV(RAND(),$B$9,$B$14)</f>
        <v>46.6806651045532</v>
      </c>
      <c r="M190" s="0" t="n">
        <f aca="true">NORMINV(RAND(),$C$9,$C$14)</f>
        <v>47.7630385445116</v>
      </c>
      <c r="N190" s="0" t="n">
        <f aca="true">NORMINV(RAND(),$D$9,$D$14)</f>
        <v>44.3172556471906</v>
      </c>
      <c r="O190" s="0" t="n">
        <f aca="true">NORMINV(RAND(),$E$9,$E$14)</f>
        <v>24.9735840011955</v>
      </c>
      <c r="P190" s="0" t="n">
        <f aca="true">NORMINV(RAND(),$B$10,$B$15)</f>
        <v>24.7511556321054</v>
      </c>
      <c r="Q190" s="0" t="n">
        <f aca="true">NORMINV(RAND(),$C$10,$C$15)</f>
        <v>29.3791988640112</v>
      </c>
      <c r="R190" s="0" t="n">
        <f aca="true">NORMINV(RAND(),$D$10,$D$15)</f>
        <v>10.8392610677161</v>
      </c>
      <c r="S190" s="0" t="n">
        <f aca="true">NORMINV(RAND(),$E$10,$E$15)</f>
        <v>4.12506720142447</v>
      </c>
      <c r="T190" s="0" t="n">
        <f aca="false">MEDIAN(INDEX(Avaliadores!$B$17:$B$22,$B190),INDEX(Avaliadores!$B$17:$B$22,$C190),INDEX(Avaliadores!$B$17:$B$22,$D190),INDEX(Avaliadores!$B$17:$B$22,$E190),INDEX(Avaliadores!$B$17:$B$22,$F190),INDEX(Avaliadores!$B$17:$B$22,$G190))</f>
        <v>3.04166666666667</v>
      </c>
      <c r="U190" s="0" t="n">
        <f aca="false">MEDIAN(INDEX(Avaliadores!$C$17:$C$22,$B190),INDEX(Avaliadores!$C$17:$C$22,$C190),INDEX(Avaliadores!$C$17:$C$22,$D190),INDEX(Avaliadores!$C$17:$C$22,$E190),INDEX(Avaliadores!$C$17:$C$22,$F190),INDEX(Avaliadores!$C$17:$C$22,$G190))</f>
        <v>5.04166666666667</v>
      </c>
      <c r="V190" s="0" t="n">
        <f aca="false">MEDIAN(INDEX(Avaliadores!$D$17:$D$22,$B190),INDEX(Avaliadores!$D$17:$D$22,$C190),INDEX(Avaliadores!$D$17:$D$22,$D190),INDEX(Avaliadores!$D$17:$D$22,$E190),INDEX(Avaliadores!$D$17:$D$22,$F190),INDEX(Avaliadores!$D$17:$D$22,$G190))</f>
        <v>6.04166666666667</v>
      </c>
      <c r="W190" s="0" t="n">
        <f aca="false">MEDIAN(INDEX(Avaliadores!$E$17:$E$22,$B190),INDEX(Avaliadores!$E$17:$E$22,$C190),INDEX(Avaliadores!$E$17:$E$22,$D190),INDEX(Avaliadores!$E$17:$E$22,$E190),INDEX(Avaliadores!$E$17:$E$22,$F190),INDEX(Avaliadores!$E$17:$E$22,$G190))</f>
        <v>6.04166666666667</v>
      </c>
      <c r="X190" s="0" t="n">
        <f aca="false">MEDIAN(INDEX(Avaliadores!$F$17:$F$22,$B190),INDEX(Avaliadores!$F$17:$F$22,$C190),INDEX(Avaliadores!$F$17:$F$22,$D190),INDEX(Avaliadores!$F$17:$F$22,$E190),INDEX(Avaliadores!$F$17:$F$22,$F190),INDEX(Avaliadores!$F$17:$F$22,$G190))</f>
        <v>2.04166666666667</v>
      </c>
      <c r="Y190" s="0" t="n">
        <f aca="false">MEDIAN(INDEX(Avaliadores!$G$17:$G$22,$B190),INDEX(Avaliadores!$G$17:$G$22,$C190),INDEX(Avaliadores!$G$17:$G$22,$D190),INDEX(Avaliadores!$G$17:$G$22,$E190),INDEX(Avaliadores!$G$17:$G$22,$F190),INDEX(Avaliadores!$G$17:$G$22,$G190))</f>
        <v>5.54166666666667</v>
      </c>
      <c r="Z190" s="0" t="n">
        <f aca="false">MEDIAN(INDEX(Avaliadores!$H$17:$H$22,$B190),INDEX(Avaliadores!$H$17:$H$22,$C190),INDEX(Avaliadores!$H$17:$H$22,$D190),INDEX(Avaliadores!$H$17:$H$22,$E190),INDEX(Avaliadores!$H$17:$H$22,$F190),INDEX(Avaliadores!$H$17:$H$22,$G190))</f>
        <v>4.04166666666667</v>
      </c>
      <c r="AA190" s="0" t="n">
        <f aca="false">MEDIAN(INDEX(Avaliadores!$I$17:$I$22,$B190),INDEX(Avaliadores!$I$17:$I$22,$C190),INDEX(Avaliadores!$I$17:$I$22,$D190),INDEX(Avaliadores!$I$17:$I$22,$E190),INDEX(Avaliadores!$I$17:$I$22,$F190),INDEX(Avaliadores!$I$17:$I$22,$G190))</f>
        <v>6.04166666666667</v>
      </c>
      <c r="AB190" s="0" t="n">
        <f aca="false">IF(MAX(H190:K190)=MIN(H190:K190),0,IF($B$17="custo",(MAX(H190:K190)-H190)/(MAX(H190:K190)-MIN(H190:K190)),(H190-MIN(H190:K190))/(MAX(H190:K190)-MIN(H190:K190))))</f>
        <v>0.214903415854278</v>
      </c>
      <c r="AC190" s="0" t="n">
        <f aca="false">IF(MAX(H190:K190)=MIN(H190:K190),0,IF($B$17="custo",(MAX(H190:K190)-I190)/(MAX(H190:K190)-MIN(H190:K190)),(I190-MIN(H190:K190))/(MAX(H190:K190)-MIN(H190:K190))))</f>
        <v>0</v>
      </c>
      <c r="AD190" s="0" t="n">
        <f aca="false">IF(MAX(H190:K190)=MIN(H190:K190),0,IF($B$17="custo",(MAX(H190:K190)-J190)/(MAX(H190:K190)-MIN(H190:K190)),(J190-MIN(H190:K190))/(MAX(H190:K190)-MIN(H190:K190))))</f>
        <v>0.800081386169526</v>
      </c>
      <c r="AE190" s="0" t="n">
        <f aca="false">IF(MAX(H190:K190)=MIN(H190:K190),0,IF($B$17="custo",(MAX(H190:K190)-K190)/(MAX(H190:K190)-MIN(H190:K190)),(K190-MIN(H190:K190))/(MAX(H190:K190)-MIN(H190:K190))))</f>
        <v>1</v>
      </c>
      <c r="AF190" s="0" t="n">
        <f aca="false">IF(MAX(L190:O190)=MIN(L190:O190),0,IF($C$17="custo",(MAX(L190:O190)-L190)/(MAX(L190:O190)-MIN(L190:O190)),(L190-MIN(L190:O190))/(MAX(L190:O190)-MIN(L190:O190))))</f>
        <v>0.952505513552286</v>
      </c>
      <c r="AG190" s="0" t="n">
        <f aca="false">IF(MAX(L190:O190)=MIN(L190:O190),0,IF($C$17="custo",(MAX(L190:O190)-M190)/(MAX(L190:O190)-MIN(L190:O190)),(M190-MIN(L190:O190))/(MAX(L190:O190)-MIN(L190:O190))))</f>
        <v>1</v>
      </c>
      <c r="AH190" s="0" t="n">
        <f aca="false">IF(MAX(L190:O190)=MIN(L190:O190),0,IF($C$17="custo",(MAX(L190:O190)-N190)/(MAX(L190:O190)-MIN(L190:O190)),(N190-MIN(L190:O190))/(MAX(L190:O190)-MIN(L190:O190))))</f>
        <v>0.848799237789059</v>
      </c>
      <c r="AI190" s="0" t="n">
        <f aca="false">IF(MAX(L190:O190)=MIN(L190:O190),0,IF($C$17="custo",(MAX(L190:O190)-O190)/(MAX(L190:O190)-MIN(L190:O190)),(O190-MIN(L190:O190))/(MAX(L190:O190)-MIN(L190:O190))))</f>
        <v>0</v>
      </c>
      <c r="AJ190" s="0" t="n">
        <f aca="false">IF(MAX(P190:S190)=MIN(P190:S190),0,IF($D$17="custo",(MAX(P190:S190)-P190)/(MAX(P190:S190)-MIN(P190:S190)),(P190-MIN(P190:S190))/(MAX(P190:S190)-MIN(P190:S190))))</f>
        <v>0.183258854184325</v>
      </c>
      <c r="AK190" s="0" t="n">
        <f aca="false">IF(MAX(P190:S190)=MIN(P190:S190),0,IF($D$17="custo",(MAX(P190:S190)-Q190)/(MAX(P190:S190)-MIN(P190:S190)),(Q190-MIN(P190:S190))/(MAX(P190:S190)-MIN(P190:S190))))</f>
        <v>0</v>
      </c>
      <c r="AL190" s="0" t="n">
        <f aca="false">IF(MAX(P190:S190)=MIN(P190:S190),0,IF($D$17="custo",(MAX(P190:S190)-R190)/(MAX(P190:S190)-MIN(P190:S190)),(R190-MIN(P190:S190))/(MAX(P190:S190)-MIN(P190:S190))))</f>
        <v>0.734134835598463</v>
      </c>
      <c r="AM190" s="0" t="n">
        <f aca="false">IF(MAX(P190:S190)=MIN(P190:S190),0,IF($D$17="custo",(MAX(P190:S190)-S190)/(MAX(P190:S190)-MIN(P190:S190)),(S190-MIN(P190:S190))/(MAX(P190:S190)-MIN(P190:S190))))</f>
        <v>1</v>
      </c>
      <c r="AN190" s="0" t="n">
        <f aca="false">IF(MAX(T190:W190)=MIN(T190:W190),0,IF($E$17="custo",(MAX(T190:W190)-T190)/(MAX(T190:W190)-MIN(T190:W190)),(T190-MIN(T190:W190))/(MAX(T190:W190)-MIN(T190:W190))))</f>
        <v>0</v>
      </c>
      <c r="AO190" s="0" t="n">
        <f aca="false">IF(MAX(T190:W190)=MIN(T190:W190),0,IF($E$17="custo",(MAX(T190:W190)-U190)/(MAX(T190:W190)-MIN(T190:W190)),(U190-MIN(T190:W190))/(MAX(T190:W190)-MIN(T190:W190))))</f>
        <v>0.666666666666667</v>
      </c>
      <c r="AP190" s="0" t="n">
        <f aca="false">IF(MAX(T190:W190)=MIN(T190:W190),0,IF($E$17="custo",(MAX(T190:W190)-V190)/(MAX(T190:W190)-MIN(T190:W190)),(V190-MIN(T190:W190))/(MAX(T190:W190)-MIN(T190:W190))))</f>
        <v>1</v>
      </c>
      <c r="AQ190" s="0" t="n">
        <f aca="false">IF(MAX(T190:W190)=MIN(T190:W190),0,IF($E$17="custo",(MAX(T190:W190)-W190)/(MAX(T190:W190)-MIN(T190:W190)),(W190-MIN(T190:W190))/(MAX(T190:W190)-MIN(T190:W190))))</f>
        <v>1</v>
      </c>
      <c r="AR190" s="0" t="n">
        <f aca="false">IF(MAX(X190:AA190)=MIN(X190:AA190),0,IF($F$17="custo",(MAX(X190:AA190)-X190)/(MAX(X190:AA190)-MIN(X190:AA190)),(X190-MIN(X190:AA190))/(MAX(X190:AA190)-MIN(X190:AA190))))</f>
        <v>0</v>
      </c>
      <c r="AS190" s="0" t="n">
        <f aca="false">IF(MAX(X190:AA190)=MIN(X190:AA190),0,IF($F$17="custo",(MAX(X190:AA190)-Y190)/(MAX(X190:AA190)-MIN(X190:AA190)),(Y190-MIN(X190:AA190))/(MAX(X190:AA190)-MIN(X190:AA190))))</f>
        <v>0.875</v>
      </c>
      <c r="AT190" s="0" t="n">
        <f aca="false">IF(MAX(X190:AA190)=MIN(X190:AA190),0,IF($F$17="custo",(MAX(X190:AA190)-Z190)/(MAX(X190:AA190)-MIN(X190:AA190)),(Z190-MIN(X190:AA190))/(MAX(X190:AA190)-MIN(X190:AA190))))</f>
        <v>0.5</v>
      </c>
      <c r="AU190" s="0" t="n">
        <f aca="false">IF(MAX(X190:AA190)=MIN(X190:AA190),0,IF($F$17="custo",(MAX(X190:AA190)-AA190)/(MAX(X190:AA190)-MIN(X190:AA190)),(AA190-MIN(X190:AA190))/(MAX(X190:AA190)-MIN(X190:AA190))))</f>
        <v>1</v>
      </c>
      <c r="AV190" s="0" t="n">
        <f aca="false">STDEVP(AB190:AE190)</f>
        <v>0.409656186497916</v>
      </c>
      <c r="AW190" s="0" t="n">
        <f aca="false">STDEVP(AF190:AI190)</f>
        <v>0.408013425620681</v>
      </c>
      <c r="AX190" s="0" t="n">
        <f aca="false">STDEVP(AJ190:AM190)</f>
        <v>0.404177598362224</v>
      </c>
      <c r="AY190" s="0" t="n">
        <f aca="false">STDEVP(AN190:AQ190)</f>
        <v>0.408248290463863</v>
      </c>
      <c r="AZ190" s="0" t="n">
        <f aca="false">STDEVP(AR190:AU190)</f>
        <v>0.389059362437148</v>
      </c>
      <c r="BA190" s="0" t="n">
        <f aca="false">AV190*((1-IFERROR(CORREL(AB190:AE190,AF190:AI190),0))+(1-IFERROR(CORREL(AB190:AE190,AJ190:AM190),0))+(1-IFERROR(CORREL(AB190:AE190,AN190:AQ190),0))+(1-IFERROR(CORREL(AB190:AE190,AR190:AU190),0)))</f>
        <v>1.14240259852678</v>
      </c>
      <c r="BB190" s="0" t="n">
        <f aca="false">AW190*((1-IFERROR(CORREL(AF190:AI190,AB190:AE190),0))+(1-IFERROR(CORREL(AF190:AI190,AJ190:AM190),0))+(1-IFERROR(CORREL(AF190:AI190,AN190:AQ190),0))+(1-IFERROR(CORREL(AF190:AI190,AR190:AU190),0)))</f>
        <v>2.74046285952937</v>
      </c>
      <c r="BC190" s="0" t="n">
        <f aca="false">AX190*((1-IFERROR(CORREL(AJ190:AM190,AB190:AE190),0))+(1-IFERROR(CORREL(AJ190:AM190,AF190:AI190),0))+(1-IFERROR(CORREL(AJ190:AM190,AN190:AQ190),0))+(1-IFERROR(CORREL(AJ190:AM190,AR190:AU190),0)))</f>
        <v>1.12134042858437</v>
      </c>
      <c r="BD190" s="0" t="n">
        <f aca="false">AY190*((1-IFERROR(CORREL(AN190:AQ190,AB190:AE190),0))+(1-IFERROR(CORREL(AN190:AQ190,AF190:AI190),0))+(1-IFERROR(CORREL(AN190:AQ190,AJ190:AM190),0))+(1-IFERROR(CORREL(AN190:AQ190,AR190:AU190),0)))</f>
        <v>0.966707742544954</v>
      </c>
      <c r="BE190" s="0" t="n">
        <f aca="false">AZ190*((1-IFERROR(CORREL(AR190:AU190,AB190:AE190),0))+(1-IFERROR(CORREL(AR190:AU190,AF190:AI190),0))+(1-IFERROR(CORREL(AR190:AU190,AJ190:AM190),0))+(1-IFERROR(CORREL(AR190:AU190,AN190:AQ190),0)))</f>
        <v>1.2073220419977</v>
      </c>
      <c r="BF190" s="0" t="n">
        <f aca="false">IF(SUM(BA190:BE190)&gt;0,BA190/SUM(BA190:BE190),1/5)</f>
        <v>0.159148104194032</v>
      </c>
      <c r="BG190" s="0" t="n">
        <f aca="false">IF(SUM(BA190:BE190)&gt;0,BB190/SUM(BA190:BE190),1/5)</f>
        <v>0.381773876626938</v>
      </c>
      <c r="BH190" s="0" t="n">
        <f aca="false">IF(SUM(BA190:BE190)&gt;0,BC190/SUM(BA190:BE190),1/5)</f>
        <v>0.156213933332666</v>
      </c>
      <c r="BI190" s="0" t="n">
        <f aca="false">IF(SUM(BA190:BE190)&gt;0,BD190/SUM(BA190:BE190),1/5)</f>
        <v>0.134672054085069</v>
      </c>
      <c r="BJ190" s="0" t="n">
        <f aca="false">IF(SUM(BA190:BE190)&gt;0,BE190/SUM(BA190:BE190),1/5)</f>
        <v>0.168192031761294</v>
      </c>
      <c r="BK190" s="0" t="n">
        <f aca="false">BF190*AB190+BG190*AF190+BH190*AJ190+BI190*AN190+BJ190*AR190</f>
        <v>0.42647078006559</v>
      </c>
      <c r="BL190" s="0" t="n">
        <f aca="false">BF190*AC190+BG190*AG190+BH190*AK190+BI190*AO190+BJ190*AS190</f>
        <v>0.618723273808117</v>
      </c>
      <c r="BM190" s="0" t="n">
        <f aca="false">BF190*AD190+BG190*AH190+BH190*AL190+BI190*AP190+BJ190*AT190</f>
        <v>0.784830971529615</v>
      </c>
      <c r="BN190" s="0" t="n">
        <f aca="false">BF190*AE190+BG190*AI190+BH190*AM190+BI190*AQ190+BJ190*AU190</f>
        <v>0.618226123373062</v>
      </c>
      <c r="BO190" s="0" t="n">
        <f aca="false">RANK(BK190,$BK190:$BN190)</f>
        <v>4</v>
      </c>
      <c r="BP190" s="0" t="n">
        <f aca="false">RANK(BL190,$BK190:$BN190)</f>
        <v>2</v>
      </c>
      <c r="BQ190" s="0" t="n">
        <f aca="false">RANK(BM190,$BK190:$BN190)</f>
        <v>1</v>
      </c>
      <c r="BR190" s="0" t="n">
        <f aca="false">RANK(BN190,$BK190:$BN190)</f>
        <v>3</v>
      </c>
    </row>
    <row r="191" customFormat="false" ht="15" hidden="false" customHeight="false" outlineLevel="0" collapsed="false">
      <c r="A191" s="0" t="n">
        <v>168</v>
      </c>
      <c r="B191" s="0" t="n">
        <f aca="false">RANDBETWEEN(1,$B$5)</f>
        <v>3</v>
      </c>
      <c r="C191" s="0" t="n">
        <f aca="false">RANDBETWEEN(1,$B$5)</f>
        <v>2</v>
      </c>
      <c r="D191" s="0" t="n">
        <f aca="false">RANDBETWEEN(1,$B$5)</f>
        <v>3</v>
      </c>
      <c r="E191" s="0" t="n">
        <f aca="false">RANDBETWEEN(1,$B$5)</f>
        <v>3</v>
      </c>
      <c r="F191" s="0" t="n">
        <f aca="false">RANDBETWEEN(1,$B$5)</f>
        <v>5</v>
      </c>
      <c r="G191" s="0" t="n">
        <f aca="false">RANDBETWEEN(1,$B$5)</f>
        <v>3</v>
      </c>
      <c r="H191" s="0" t="n">
        <f aca="true">NORMINV(RAND(),$B$8,$B$13)</f>
        <v>46.471190530919</v>
      </c>
      <c r="I191" s="0" t="n">
        <f aca="true">NORMINV(RAND(),$C$8,$C$13)</f>
        <v>60.615016381068</v>
      </c>
      <c r="J191" s="0" t="n">
        <f aca="true">NORMINV(RAND(),$D$8,$D$13)</f>
        <v>14.3318952162266</v>
      </c>
      <c r="K191" s="0" t="n">
        <f aca="true">NORMINV(RAND(),$E$8,$E$13)</f>
        <v>2.96863855030089</v>
      </c>
      <c r="L191" s="0" t="n">
        <f aca="true">NORMINV(RAND(),$B$9,$B$14)</f>
        <v>47.6471086926666</v>
      </c>
      <c r="M191" s="0" t="n">
        <f aca="true">NORMINV(RAND(),$C$9,$C$14)</f>
        <v>49.871917112578</v>
      </c>
      <c r="N191" s="0" t="n">
        <f aca="true">NORMINV(RAND(),$D$9,$D$14)</f>
        <v>41.9679216615491</v>
      </c>
      <c r="O191" s="0" t="n">
        <f aca="true">NORMINV(RAND(),$E$9,$E$14)</f>
        <v>21.6632766096181</v>
      </c>
      <c r="P191" s="0" t="n">
        <f aca="true">NORMINV(RAND(),$B$10,$B$15)</f>
        <v>23.6476895645973</v>
      </c>
      <c r="Q191" s="0" t="n">
        <f aca="true">NORMINV(RAND(),$C$10,$C$15)</f>
        <v>30.4504695979642</v>
      </c>
      <c r="R191" s="0" t="n">
        <f aca="true">NORMINV(RAND(),$D$10,$D$15)</f>
        <v>9.9665799012455</v>
      </c>
      <c r="S191" s="0" t="n">
        <f aca="true">NORMINV(RAND(),$E$10,$E$15)</f>
        <v>4.04663088937664</v>
      </c>
      <c r="T191" s="0" t="n">
        <f aca="false">MEDIAN(INDEX(Avaliadores!$B$17:$B$22,$B191),INDEX(Avaliadores!$B$17:$B$22,$C191),INDEX(Avaliadores!$B$17:$B$22,$D191),INDEX(Avaliadores!$B$17:$B$22,$E191),INDEX(Avaliadores!$B$17:$B$22,$F191),INDEX(Avaliadores!$B$17:$B$22,$G191))</f>
        <v>2.79166666666667</v>
      </c>
      <c r="U191" s="0" t="n">
        <f aca="false">MEDIAN(INDEX(Avaliadores!$C$17:$C$22,$B191),INDEX(Avaliadores!$C$17:$C$22,$C191),INDEX(Avaliadores!$C$17:$C$22,$D191),INDEX(Avaliadores!$C$17:$C$22,$E191),INDEX(Avaliadores!$C$17:$C$22,$F191),INDEX(Avaliadores!$C$17:$C$22,$G191))</f>
        <v>4.79166666666667</v>
      </c>
      <c r="V191" s="0" t="n">
        <f aca="false">MEDIAN(INDEX(Avaliadores!$D$17:$D$22,$B191),INDEX(Avaliadores!$D$17:$D$22,$C191),INDEX(Avaliadores!$D$17:$D$22,$D191),INDEX(Avaliadores!$D$17:$D$22,$E191),INDEX(Avaliadores!$D$17:$D$22,$F191),INDEX(Avaliadores!$D$17:$D$22,$G191))</f>
        <v>5.79166666666667</v>
      </c>
      <c r="W191" s="0" t="n">
        <f aca="false">MEDIAN(INDEX(Avaliadores!$E$17:$E$22,$B191),INDEX(Avaliadores!$E$17:$E$22,$C191),INDEX(Avaliadores!$E$17:$E$22,$D191),INDEX(Avaliadores!$E$17:$E$22,$E191),INDEX(Avaliadores!$E$17:$E$22,$F191),INDEX(Avaliadores!$E$17:$E$22,$G191))</f>
        <v>5.79166666666667</v>
      </c>
      <c r="X191" s="0" t="n">
        <f aca="false">MEDIAN(INDEX(Avaliadores!$F$17:$F$22,$B191),INDEX(Avaliadores!$F$17:$F$22,$C191),INDEX(Avaliadores!$F$17:$F$22,$D191),INDEX(Avaliadores!$F$17:$F$22,$E191),INDEX(Avaliadores!$F$17:$F$22,$F191),INDEX(Avaliadores!$F$17:$F$22,$G191))</f>
        <v>2.79166666666667</v>
      </c>
      <c r="Y191" s="0" t="n">
        <f aca="false">MEDIAN(INDEX(Avaliadores!$G$17:$G$22,$B191),INDEX(Avaliadores!$G$17:$G$22,$C191),INDEX(Avaliadores!$G$17:$G$22,$D191),INDEX(Avaliadores!$G$17:$G$22,$E191),INDEX(Avaliadores!$G$17:$G$22,$F191),INDEX(Avaliadores!$G$17:$G$22,$G191))</f>
        <v>5.79166666666667</v>
      </c>
      <c r="Z191" s="0" t="n">
        <f aca="false">MEDIAN(INDEX(Avaliadores!$H$17:$H$22,$B191),INDEX(Avaliadores!$H$17:$H$22,$C191),INDEX(Avaliadores!$H$17:$H$22,$D191),INDEX(Avaliadores!$H$17:$H$22,$E191),INDEX(Avaliadores!$H$17:$H$22,$F191),INDEX(Avaliadores!$H$17:$H$22,$G191))</f>
        <v>3.79166666666667</v>
      </c>
      <c r="AA191" s="0" t="n">
        <f aca="false">MEDIAN(INDEX(Avaliadores!$I$17:$I$22,$B191),INDEX(Avaliadores!$I$17:$I$22,$C191),INDEX(Avaliadores!$I$17:$I$22,$D191),INDEX(Avaliadores!$I$17:$I$22,$E191),INDEX(Avaliadores!$I$17:$I$22,$F191),INDEX(Avaliadores!$I$17:$I$22,$G191))</f>
        <v>6.79166666666667</v>
      </c>
      <c r="AB191" s="0" t="n">
        <f aca="false">IF(MAX(H191:K191)=MIN(H191:K191),0,IF($B$17="custo",(MAX(H191:K191)-H191)/(MAX(H191:K191)-MIN(H191:K191)),(H191-MIN(H191:K191))/(MAX(H191:K191)-MIN(H191:K191))))</f>
        <v>0.245354979486675</v>
      </c>
      <c r="AC191" s="0" t="n">
        <f aca="false">IF(MAX(H191:K191)=MIN(H191:K191),0,IF($B$17="custo",(MAX(H191:K191)-I191)/(MAX(H191:K191)-MIN(H191:K191)),(I191-MIN(H191:K191))/(MAX(H191:K191)-MIN(H191:K191))))</f>
        <v>0</v>
      </c>
      <c r="AD191" s="0" t="n">
        <f aca="false">IF(MAX(H191:K191)=MIN(H191:K191),0,IF($B$17="custo",(MAX(H191:K191)-J191)/(MAX(H191:K191)-MIN(H191:K191)),(J191-MIN(H191:K191))/(MAX(H191:K191)-MIN(H191:K191))))</f>
        <v>0.802879953719123</v>
      </c>
      <c r="AE191" s="0" t="n">
        <f aca="false">IF(MAX(H191:K191)=MIN(H191:K191),0,IF($B$17="custo",(MAX(H191:K191)-K191)/(MAX(H191:K191)-MIN(H191:K191)),(K191-MIN(H191:K191))/(MAX(H191:K191)-MIN(H191:K191))))</f>
        <v>1</v>
      </c>
      <c r="AF191" s="0" t="n">
        <f aca="false">IF(MAX(L191:O191)=MIN(L191:O191),0,IF($C$17="custo",(MAX(L191:O191)-L191)/(MAX(L191:O191)-MIN(L191:O191)),(L191-MIN(L191:O191))/(MAX(L191:O191)-MIN(L191:O191))))</f>
        <v>0.92113025015587</v>
      </c>
      <c r="AG191" s="0" t="n">
        <f aca="false">IF(MAX(L191:O191)=MIN(L191:O191),0,IF($C$17="custo",(MAX(L191:O191)-M191)/(MAX(L191:O191)-MIN(L191:O191)),(M191-MIN(L191:O191))/(MAX(L191:O191)-MIN(L191:O191))))</f>
        <v>1</v>
      </c>
      <c r="AH191" s="0" t="n">
        <f aca="false">IF(MAX(L191:O191)=MIN(L191:O191),0,IF($C$17="custo",(MAX(L191:O191)-N191)/(MAX(L191:O191)-MIN(L191:O191)),(N191-MIN(L191:O191))/(MAX(L191:O191)-MIN(L191:O191))))</f>
        <v>0.719802326163162</v>
      </c>
      <c r="AI191" s="0" t="n">
        <f aca="false">IF(MAX(L191:O191)=MIN(L191:O191),0,IF($C$17="custo",(MAX(L191:O191)-O191)/(MAX(L191:O191)-MIN(L191:O191)),(O191-MIN(L191:O191))/(MAX(L191:O191)-MIN(L191:O191))))</f>
        <v>0</v>
      </c>
      <c r="AJ191" s="0" t="n">
        <f aca="false">IF(MAX(P191:S191)=MIN(P191:S191),0,IF($D$17="custo",(MAX(P191:S191)-P191)/(MAX(P191:S191)-MIN(P191:S191)),(P191-MIN(P191:S191))/(MAX(P191:S191)-MIN(P191:S191))))</f>
        <v>0.257643599040557</v>
      </c>
      <c r="AK191" s="0" t="n">
        <f aca="false">IF(MAX(P191:S191)=MIN(P191:S191),0,IF($D$17="custo",(MAX(P191:S191)-Q191)/(MAX(P191:S191)-MIN(P191:S191)),(Q191-MIN(P191:S191))/(MAX(P191:S191)-MIN(P191:S191))))</f>
        <v>0</v>
      </c>
      <c r="AL191" s="0" t="n">
        <f aca="false">IF(MAX(P191:S191)=MIN(P191:S191),0,IF($D$17="custo",(MAX(P191:S191)-R191)/(MAX(P191:S191)-MIN(P191:S191)),(R191-MIN(P191:S191))/(MAX(P191:S191)-MIN(P191:S191))))</f>
        <v>0.775792108215558</v>
      </c>
      <c r="AM191" s="0" t="n">
        <f aca="false">IF(MAX(P191:S191)=MIN(P191:S191),0,IF($D$17="custo",(MAX(P191:S191)-S191)/(MAX(P191:S191)-MIN(P191:S191)),(S191-MIN(P191:S191))/(MAX(P191:S191)-MIN(P191:S191))))</f>
        <v>1</v>
      </c>
      <c r="AN191" s="0" t="n">
        <f aca="false">IF(MAX(T191:W191)=MIN(T191:W191),0,IF($E$17="custo",(MAX(T191:W191)-T191)/(MAX(T191:W191)-MIN(T191:W191)),(T191-MIN(T191:W191))/(MAX(T191:W191)-MIN(T191:W191))))</f>
        <v>0</v>
      </c>
      <c r="AO191" s="0" t="n">
        <f aca="false">IF(MAX(T191:W191)=MIN(T191:W191),0,IF($E$17="custo",(MAX(T191:W191)-U191)/(MAX(T191:W191)-MIN(T191:W191)),(U191-MIN(T191:W191))/(MAX(T191:W191)-MIN(T191:W191))))</f>
        <v>0.666666666666667</v>
      </c>
      <c r="AP191" s="0" t="n">
        <f aca="false">IF(MAX(T191:W191)=MIN(T191:W191),0,IF($E$17="custo",(MAX(T191:W191)-V191)/(MAX(T191:W191)-MIN(T191:W191)),(V191-MIN(T191:W191))/(MAX(T191:W191)-MIN(T191:W191))))</f>
        <v>1</v>
      </c>
      <c r="AQ191" s="0" t="n">
        <f aca="false">IF(MAX(T191:W191)=MIN(T191:W191),0,IF($E$17="custo",(MAX(T191:W191)-W191)/(MAX(T191:W191)-MIN(T191:W191)),(W191-MIN(T191:W191))/(MAX(T191:W191)-MIN(T191:W191))))</f>
        <v>1</v>
      </c>
      <c r="AR191" s="0" t="n">
        <f aca="false">IF(MAX(X191:AA191)=MIN(X191:AA191),0,IF($F$17="custo",(MAX(X191:AA191)-X191)/(MAX(X191:AA191)-MIN(X191:AA191)),(X191-MIN(X191:AA191))/(MAX(X191:AA191)-MIN(X191:AA191))))</f>
        <v>0</v>
      </c>
      <c r="AS191" s="0" t="n">
        <f aca="false">IF(MAX(X191:AA191)=MIN(X191:AA191),0,IF($F$17="custo",(MAX(X191:AA191)-Y191)/(MAX(X191:AA191)-MIN(X191:AA191)),(Y191-MIN(X191:AA191))/(MAX(X191:AA191)-MIN(X191:AA191))))</f>
        <v>0.75</v>
      </c>
      <c r="AT191" s="0" t="n">
        <f aca="false">IF(MAX(X191:AA191)=MIN(X191:AA191),0,IF($F$17="custo",(MAX(X191:AA191)-Z191)/(MAX(X191:AA191)-MIN(X191:AA191)),(Z191-MIN(X191:AA191))/(MAX(X191:AA191)-MIN(X191:AA191))))</f>
        <v>0.25</v>
      </c>
      <c r="AU191" s="0" t="n">
        <f aca="false">IF(MAX(X191:AA191)=MIN(X191:AA191),0,IF($F$17="custo",(MAX(X191:AA191)-AA191)/(MAX(X191:AA191)-MIN(X191:AA191)),(AA191-MIN(X191:AA191))/(MAX(X191:AA191)-MIN(X191:AA191))))</f>
        <v>1</v>
      </c>
      <c r="AV191" s="0" t="n">
        <f aca="false">STDEVP(AB191:AE191)</f>
        <v>0.404968733559082</v>
      </c>
      <c r="AW191" s="0" t="n">
        <f aca="false">STDEVP(AF191:AI191)</f>
        <v>0.394640693649408</v>
      </c>
      <c r="AX191" s="0" t="n">
        <f aca="false">STDEVP(AJ191:AM191)</f>
        <v>0.398283324220983</v>
      </c>
      <c r="AY191" s="0" t="n">
        <f aca="false">STDEVP(AN191:AQ191)</f>
        <v>0.408248290463863</v>
      </c>
      <c r="AZ191" s="0" t="n">
        <f aca="false">STDEVP(AR191:AU191)</f>
        <v>0.395284707521047</v>
      </c>
      <c r="BA191" s="0" t="n">
        <f aca="false">AV191*((1-IFERROR(CORREL(AB191:AE191,AF191:AI191),0))+(1-IFERROR(CORREL(AB191:AE191,AJ191:AM191),0))+(1-IFERROR(CORREL(AB191:AE191,AN191:AQ191),0))+(1-IFERROR(CORREL(AB191:AE191,AR191:AU191),0)))</f>
        <v>1.18297248205279</v>
      </c>
      <c r="BB191" s="0" t="n">
        <f aca="false">AW191*((1-IFERROR(CORREL(AF191:AI191,AB191:AE191),0))+(1-IFERROR(CORREL(AF191:AI191,AJ191:AM191),0))+(1-IFERROR(CORREL(AF191:AI191,AN191:AQ191),0))+(1-IFERROR(CORREL(AF191:AI191,AR191:AU191),0)))</f>
        <v>2.73643212796603</v>
      </c>
      <c r="BC191" s="0" t="n">
        <f aca="false">AX191*((1-IFERROR(CORREL(AJ191:AM191,AB191:AE191),0))+(1-IFERROR(CORREL(AJ191:AM191,AF191:AI191),0))+(1-IFERROR(CORREL(AJ191:AM191,AN191:AQ191),0))+(1-IFERROR(CORREL(AJ191:AM191,AR191:AU191),0)))</f>
        <v>1.17205320289108</v>
      </c>
      <c r="BD191" s="0" t="n">
        <f aca="false">AY191*((1-IFERROR(CORREL(AN191:AQ191,AB191:AE191),0))+(1-IFERROR(CORREL(AN191:AQ191,AF191:AI191),0))+(1-IFERROR(CORREL(AN191:AQ191,AJ191:AM191),0))+(1-IFERROR(CORREL(AN191:AQ191,AR191:AU191),0)))</f>
        <v>1.07273940980124</v>
      </c>
      <c r="BE191" s="0" t="n">
        <f aca="false">AZ191*((1-IFERROR(CORREL(AR191:AU191,AB191:AE191),0))+(1-IFERROR(CORREL(AR191:AU191,AF191:AI191),0))+(1-IFERROR(CORREL(AR191:AU191,AJ191:AM191),0))+(1-IFERROR(CORREL(AR191:AU191,AN191:AQ191),0)))</f>
        <v>1.35310190832602</v>
      </c>
      <c r="BF191" s="0" t="n">
        <f aca="false">IF(SUM(BA191:BE191)&gt;0,BA191/SUM(BA191:BE191),1/5)</f>
        <v>0.157366690008194</v>
      </c>
      <c r="BG191" s="0" t="n">
        <f aca="false">IF(SUM(BA191:BE191)&gt;0,BB191/SUM(BA191:BE191),1/5)</f>
        <v>0.364017991071813</v>
      </c>
      <c r="BH191" s="0" t="n">
        <f aca="false">IF(SUM(BA191:BE191)&gt;0,BC191/SUM(BA191:BE191),1/5)</f>
        <v>0.15591413650841</v>
      </c>
      <c r="BI191" s="0" t="n">
        <f aca="false">IF(SUM(BA191:BE191)&gt;0,BD191/SUM(BA191:BE191),1/5)</f>
        <v>0.142702770117548</v>
      </c>
      <c r="BJ191" s="0" t="n">
        <f aca="false">IF(SUM(BA191:BE191)&gt;0,BE191/SUM(BA191:BE191),1/5)</f>
        <v>0.179998412294035</v>
      </c>
      <c r="BK191" s="0" t="n">
        <f aca="false">BF191*AB191+BG191*AF191+BH191*AJ191+BI191*AN191+BJ191*AR191</f>
        <v>0.414088963447391</v>
      </c>
      <c r="BL191" s="0" t="n">
        <f aca="false">BF191*AC191+BG191*AG191+BH191*AK191+BI191*AO191+BJ191*AS191</f>
        <v>0.594151980370705</v>
      </c>
      <c r="BM191" s="0" t="n">
        <f aca="false">BF191*AD191+BG191*AH191+BH191*AL191+BI191*AP191+BJ191*AT191</f>
        <v>0.697026887382967</v>
      </c>
      <c r="BN191" s="0" t="n">
        <f aca="false">BF191*AE191+BG191*AI191+BH191*AM191+BI191*AQ191+BJ191*AU191</f>
        <v>0.635982008928187</v>
      </c>
      <c r="BO191" s="0" t="n">
        <f aca="false">RANK(BK191,$BK191:$BN191)</f>
        <v>4</v>
      </c>
      <c r="BP191" s="0" t="n">
        <f aca="false">RANK(BL191,$BK191:$BN191)</f>
        <v>3</v>
      </c>
      <c r="BQ191" s="0" t="n">
        <f aca="false">RANK(BM191,$BK191:$BN191)</f>
        <v>1</v>
      </c>
      <c r="BR191" s="0" t="n">
        <f aca="false">RANK(BN191,$BK191:$BN191)</f>
        <v>2</v>
      </c>
    </row>
    <row r="192" customFormat="false" ht="15" hidden="false" customHeight="false" outlineLevel="0" collapsed="false">
      <c r="A192" s="0" t="n">
        <v>169</v>
      </c>
      <c r="B192" s="0" t="n">
        <f aca="false">RANDBETWEEN(1,$B$5)</f>
        <v>2</v>
      </c>
      <c r="C192" s="0" t="n">
        <f aca="false">RANDBETWEEN(1,$B$5)</f>
        <v>2</v>
      </c>
      <c r="D192" s="0" t="n">
        <f aca="false">RANDBETWEEN(1,$B$5)</f>
        <v>6</v>
      </c>
      <c r="E192" s="0" t="n">
        <f aca="false">RANDBETWEEN(1,$B$5)</f>
        <v>1</v>
      </c>
      <c r="F192" s="0" t="n">
        <f aca="false">RANDBETWEEN(1,$B$5)</f>
        <v>6</v>
      </c>
      <c r="G192" s="0" t="n">
        <f aca="false">RANDBETWEEN(1,$B$5)</f>
        <v>3</v>
      </c>
      <c r="H192" s="0" t="n">
        <f aca="true">NORMINV(RAND(),$B$8,$B$13)</f>
        <v>52.4728234018244</v>
      </c>
      <c r="I192" s="0" t="n">
        <f aca="true">NORMINV(RAND(),$C$8,$C$13)</f>
        <v>63.4243199557486</v>
      </c>
      <c r="J192" s="0" t="n">
        <f aca="true">NORMINV(RAND(),$D$8,$D$13)</f>
        <v>13.8563388810012</v>
      </c>
      <c r="K192" s="0" t="n">
        <f aca="true">NORMINV(RAND(),$E$8,$E$13)</f>
        <v>3.04722171974109</v>
      </c>
      <c r="L192" s="0" t="n">
        <f aca="true">NORMINV(RAND(),$B$9,$B$14)</f>
        <v>44.0127287677614</v>
      </c>
      <c r="M192" s="0" t="n">
        <f aca="true">NORMINV(RAND(),$C$9,$C$14)</f>
        <v>45.5670408756547</v>
      </c>
      <c r="N192" s="0" t="n">
        <f aca="true">NORMINV(RAND(),$D$9,$D$14)</f>
        <v>46.6226217261219</v>
      </c>
      <c r="O192" s="0" t="n">
        <f aca="true">NORMINV(RAND(),$E$9,$E$14)</f>
        <v>26.3226985066905</v>
      </c>
      <c r="P192" s="0" t="n">
        <f aca="true">NORMINV(RAND(),$B$10,$B$15)</f>
        <v>23.9139540619648</v>
      </c>
      <c r="Q192" s="0" t="n">
        <f aca="true">NORMINV(RAND(),$C$10,$C$15)</f>
        <v>30.93795832581</v>
      </c>
      <c r="R192" s="0" t="n">
        <f aca="true">NORMINV(RAND(),$D$10,$D$15)</f>
        <v>10.0313237891445</v>
      </c>
      <c r="S192" s="0" t="n">
        <f aca="true">NORMINV(RAND(),$E$10,$E$15)</f>
        <v>3.93895856731881</v>
      </c>
      <c r="T192" s="0" t="n">
        <f aca="false">MEDIAN(INDEX(Avaliadores!$B$17:$B$22,$B192),INDEX(Avaliadores!$B$17:$B$22,$C192),INDEX(Avaliadores!$B$17:$B$22,$D192),INDEX(Avaliadores!$B$17:$B$22,$E192),INDEX(Avaliadores!$B$17:$B$22,$F192),INDEX(Avaliadores!$B$17:$B$22,$G192))</f>
        <v>2.41666666666667</v>
      </c>
      <c r="U192" s="0" t="n">
        <f aca="false">MEDIAN(INDEX(Avaliadores!$C$17:$C$22,$B192),INDEX(Avaliadores!$C$17:$C$22,$C192),INDEX(Avaliadores!$C$17:$C$22,$D192),INDEX(Avaliadores!$C$17:$C$22,$E192),INDEX(Avaliadores!$C$17:$C$22,$F192),INDEX(Avaliadores!$C$17:$C$22,$G192))</f>
        <v>5.04166666666667</v>
      </c>
      <c r="V192" s="0" t="n">
        <f aca="false">MEDIAN(INDEX(Avaliadores!$D$17:$D$22,$B192),INDEX(Avaliadores!$D$17:$D$22,$C192),INDEX(Avaliadores!$D$17:$D$22,$D192),INDEX(Avaliadores!$D$17:$D$22,$E192),INDEX(Avaliadores!$D$17:$D$22,$F192),INDEX(Avaliadores!$D$17:$D$22,$G192))</f>
        <v>5.91666666666667</v>
      </c>
      <c r="W192" s="0" t="n">
        <f aca="false">MEDIAN(INDEX(Avaliadores!$E$17:$E$22,$B192),INDEX(Avaliadores!$E$17:$E$22,$C192),INDEX(Avaliadores!$E$17:$E$22,$D192),INDEX(Avaliadores!$E$17:$E$22,$E192),INDEX(Avaliadores!$E$17:$E$22,$F192),INDEX(Avaliadores!$E$17:$E$22,$G192))</f>
        <v>6.04166666666667</v>
      </c>
      <c r="X192" s="0" t="n">
        <f aca="false">MEDIAN(INDEX(Avaliadores!$F$17:$F$22,$B192),INDEX(Avaliadores!$F$17:$F$22,$C192),INDEX(Avaliadores!$F$17:$F$22,$D192),INDEX(Avaliadores!$F$17:$F$22,$E192),INDEX(Avaliadores!$F$17:$F$22,$F192),INDEX(Avaliadores!$F$17:$F$22,$G192))</f>
        <v>2.41666666666667</v>
      </c>
      <c r="Y192" s="0" t="n">
        <f aca="false">MEDIAN(INDEX(Avaliadores!$G$17:$G$22,$B192),INDEX(Avaliadores!$G$17:$G$22,$C192),INDEX(Avaliadores!$G$17:$G$22,$D192),INDEX(Avaliadores!$G$17:$G$22,$E192),INDEX(Avaliadores!$G$17:$G$22,$F192),INDEX(Avaliadores!$G$17:$G$22,$G192))</f>
        <v>5.41666666666667</v>
      </c>
      <c r="Z192" s="0" t="n">
        <f aca="false">MEDIAN(INDEX(Avaliadores!$H$17:$H$22,$B192),INDEX(Avaliadores!$H$17:$H$22,$C192),INDEX(Avaliadores!$H$17:$H$22,$D192),INDEX(Avaliadores!$H$17:$H$22,$E192),INDEX(Avaliadores!$H$17:$H$22,$F192),INDEX(Avaliadores!$H$17:$H$22,$G192))</f>
        <v>4.04166666666667</v>
      </c>
      <c r="AA192" s="0" t="n">
        <f aca="false">MEDIAN(INDEX(Avaliadores!$I$17:$I$22,$B192),INDEX(Avaliadores!$I$17:$I$22,$C192),INDEX(Avaliadores!$I$17:$I$22,$D192),INDEX(Avaliadores!$I$17:$I$22,$E192),INDEX(Avaliadores!$I$17:$I$22,$F192),INDEX(Avaliadores!$I$17:$I$22,$G192))</f>
        <v>6.91666666666667</v>
      </c>
      <c r="AB192" s="0" t="n">
        <f aca="false">IF(MAX(H192:K192)=MIN(H192:K192),0,IF($B$17="custo",(MAX(H192:K192)-H192)/(MAX(H192:K192)-MIN(H192:K192)),(H192-MIN(H192:K192))/(MAX(H192:K192)-MIN(H192:K192))))</f>
        <v>0.181384943528025</v>
      </c>
      <c r="AC192" s="0" t="n">
        <f aca="false">IF(MAX(H192:K192)=MIN(H192:K192),0,IF($B$17="custo",(MAX(H192:K192)-I192)/(MAX(H192:K192)-MIN(H192:K192)),(I192-MIN(H192:K192))/(MAX(H192:K192)-MIN(H192:K192))))</f>
        <v>0</v>
      </c>
      <c r="AD192" s="0" t="n">
        <f aca="false">IF(MAX(H192:K192)=MIN(H192:K192),0,IF($B$17="custo",(MAX(H192:K192)-J192)/(MAX(H192:K192)-MIN(H192:K192)),(J192-MIN(H192:K192))/(MAX(H192:K192)-MIN(H192:K192))))</f>
        <v>0.820973225327782</v>
      </c>
      <c r="AE192" s="0" t="n">
        <f aca="false">IF(MAX(H192:K192)=MIN(H192:K192),0,IF($B$17="custo",(MAX(H192:K192)-K192)/(MAX(H192:K192)-MIN(H192:K192)),(K192-MIN(H192:K192))/(MAX(H192:K192)-MIN(H192:K192))))</f>
        <v>1</v>
      </c>
      <c r="AF192" s="0" t="n">
        <f aca="false">IF(MAX(L192:O192)=MIN(L192:O192),0,IF($C$17="custo",(MAX(L192:O192)-L192)/(MAX(L192:O192)-MIN(L192:O192)),(L192-MIN(L192:O192))/(MAX(L192:O192)-MIN(L192:O192))))</f>
        <v>0.871433358138897</v>
      </c>
      <c r="AG192" s="0" t="n">
        <f aca="false">IF(MAX(L192:O192)=MIN(L192:O192),0,IF($C$17="custo",(MAX(L192:O192)-M192)/(MAX(L192:O192)-MIN(L192:O192)),(M192-MIN(L192:O192))/(MAX(L192:O192)-MIN(L192:O192))))</f>
        <v>0.948000746650272</v>
      </c>
      <c r="AH192" s="0" t="n">
        <f aca="false">IF(MAX(L192:O192)=MIN(L192:O192),0,IF($C$17="custo",(MAX(L192:O192)-N192)/(MAX(L192:O192)-MIN(L192:O192)),(N192-MIN(L192:O192))/(MAX(L192:O192)-MIN(L192:O192))))</f>
        <v>1</v>
      </c>
      <c r="AI192" s="0" t="n">
        <f aca="false">IF(MAX(L192:O192)=MIN(L192:O192),0,IF($C$17="custo",(MAX(L192:O192)-O192)/(MAX(L192:O192)-MIN(L192:O192)),(O192-MIN(L192:O192))/(MAX(L192:O192)-MIN(L192:O192))))</f>
        <v>0</v>
      </c>
      <c r="AJ192" s="0" t="n">
        <f aca="false">IF(MAX(P192:S192)=MIN(P192:S192),0,IF($D$17="custo",(MAX(P192:S192)-P192)/(MAX(P192:S192)-MIN(P192:S192)),(P192-MIN(P192:S192))/(MAX(P192:S192)-MIN(P192:S192))))</f>
        <v>0.260157943874794</v>
      </c>
      <c r="AK192" s="0" t="n">
        <f aca="false">IF(MAX(P192:S192)=MIN(P192:S192),0,IF($D$17="custo",(MAX(P192:S192)-Q192)/(MAX(P192:S192)-MIN(P192:S192)),(Q192-MIN(P192:S192))/(MAX(P192:S192)-MIN(P192:S192))))</f>
        <v>0</v>
      </c>
      <c r="AL192" s="0" t="n">
        <f aca="false">IF(MAX(P192:S192)=MIN(P192:S192),0,IF($D$17="custo",(MAX(P192:S192)-R192)/(MAX(P192:S192)-MIN(P192:S192)),(R192-MIN(P192:S192))/(MAX(P192:S192)-MIN(P192:S192))))</f>
        <v>0.774348484154134</v>
      </c>
      <c r="AM192" s="0" t="n">
        <f aca="false">IF(MAX(P192:S192)=MIN(P192:S192),0,IF($D$17="custo",(MAX(P192:S192)-S192)/(MAX(P192:S192)-MIN(P192:S192)),(S192-MIN(P192:S192))/(MAX(P192:S192)-MIN(P192:S192))))</f>
        <v>1</v>
      </c>
      <c r="AN192" s="0" t="n">
        <f aca="false">IF(MAX(T192:W192)=MIN(T192:W192),0,IF($E$17="custo",(MAX(T192:W192)-T192)/(MAX(T192:W192)-MIN(T192:W192)),(T192-MIN(T192:W192))/(MAX(T192:W192)-MIN(T192:W192))))</f>
        <v>0</v>
      </c>
      <c r="AO192" s="0" t="n">
        <f aca="false">IF(MAX(T192:W192)=MIN(T192:W192),0,IF($E$17="custo",(MAX(T192:W192)-U192)/(MAX(T192:W192)-MIN(T192:W192)),(U192-MIN(T192:W192))/(MAX(T192:W192)-MIN(T192:W192))))</f>
        <v>0.724137931034483</v>
      </c>
      <c r="AP192" s="0" t="n">
        <f aca="false">IF(MAX(T192:W192)=MIN(T192:W192),0,IF($E$17="custo",(MAX(T192:W192)-V192)/(MAX(T192:W192)-MIN(T192:W192)),(V192-MIN(T192:W192))/(MAX(T192:W192)-MIN(T192:W192))))</f>
        <v>0.96551724137931</v>
      </c>
      <c r="AQ192" s="0" t="n">
        <f aca="false">IF(MAX(T192:W192)=MIN(T192:W192),0,IF($E$17="custo",(MAX(T192:W192)-W192)/(MAX(T192:W192)-MIN(T192:W192)),(W192-MIN(T192:W192))/(MAX(T192:W192)-MIN(T192:W192))))</f>
        <v>1</v>
      </c>
      <c r="AR192" s="0" t="n">
        <f aca="false">IF(MAX(X192:AA192)=MIN(X192:AA192),0,IF($F$17="custo",(MAX(X192:AA192)-X192)/(MAX(X192:AA192)-MIN(X192:AA192)),(X192-MIN(X192:AA192))/(MAX(X192:AA192)-MIN(X192:AA192))))</f>
        <v>0</v>
      </c>
      <c r="AS192" s="0" t="n">
        <f aca="false">IF(MAX(X192:AA192)=MIN(X192:AA192),0,IF($F$17="custo",(MAX(X192:AA192)-Y192)/(MAX(X192:AA192)-MIN(X192:AA192)),(Y192-MIN(X192:AA192))/(MAX(X192:AA192)-MIN(X192:AA192))))</f>
        <v>0.666666666666667</v>
      </c>
      <c r="AT192" s="0" t="n">
        <f aca="false">IF(MAX(X192:AA192)=MIN(X192:AA192),0,IF($F$17="custo",(MAX(X192:AA192)-Z192)/(MAX(X192:AA192)-MIN(X192:AA192)),(Z192-MIN(X192:AA192))/(MAX(X192:AA192)-MIN(X192:AA192))))</f>
        <v>0.361111111111111</v>
      </c>
      <c r="AU192" s="0" t="n">
        <f aca="false">IF(MAX(X192:AA192)=MIN(X192:AA192),0,IF($F$17="custo",(MAX(X192:AA192)-AA192)/(MAX(X192:AA192)-MIN(X192:AA192)),(AA192-MIN(X192:AA192))/(MAX(X192:AA192)-MIN(X192:AA192))))</f>
        <v>1</v>
      </c>
      <c r="AV192" s="0" t="n">
        <f aca="false">STDEVP(AB192:AE192)</f>
        <v>0.419683802209434</v>
      </c>
      <c r="AW192" s="0" t="n">
        <f aca="false">STDEVP(AF192:AI192)</f>
        <v>0.409511704812766</v>
      </c>
      <c r="AX192" s="0" t="n">
        <f aca="false">STDEVP(AJ192:AM192)</f>
        <v>0.39764734038159</v>
      </c>
      <c r="AY192" s="0" t="n">
        <f aca="false">STDEVP(AN192:AQ192)</f>
        <v>0.402504052756164</v>
      </c>
      <c r="AZ192" s="0" t="n">
        <f aca="false">STDEVP(AR192:AU192)</f>
        <v>0.369754986443726</v>
      </c>
      <c r="BA192" s="0" t="n">
        <f aca="false">AV192*((1-IFERROR(CORREL(AB192:AE192,AF192:AI192),0))+(1-IFERROR(CORREL(AB192:AE192,AJ192:AM192),0))+(1-IFERROR(CORREL(AB192:AE192,AN192:AQ192),0))+(1-IFERROR(CORREL(AB192:AE192,AR192:AU192),0)))</f>
        <v>1.05751264755596</v>
      </c>
      <c r="BB192" s="0" t="n">
        <f aca="false">AW192*((1-IFERROR(CORREL(AF192:AI192,AB192:AE192),0))+(1-IFERROR(CORREL(AF192:AI192,AJ192:AM192),0))+(1-IFERROR(CORREL(AF192:AI192,AN192:AQ192),0))+(1-IFERROR(CORREL(AF192:AI192,AR192:AU192),0)))</f>
        <v>2.61415830924856</v>
      </c>
      <c r="BC192" s="0" t="n">
        <f aca="false">AX192*((1-IFERROR(CORREL(AJ192:AM192,AB192:AE192),0))+(1-IFERROR(CORREL(AJ192:AM192,AF192:AI192),0))+(1-IFERROR(CORREL(AJ192:AM192,AN192:AQ192),0))+(1-IFERROR(CORREL(AJ192:AM192,AR192:AU192),0)))</f>
        <v>1.05548141541421</v>
      </c>
      <c r="BD192" s="0" t="n">
        <f aca="false">AY192*((1-IFERROR(CORREL(AN192:AQ192,AB192:AE192),0))+(1-IFERROR(CORREL(AN192:AQ192,AF192:AI192),0))+(1-IFERROR(CORREL(AN192:AQ192,AJ192:AM192),0))+(1-IFERROR(CORREL(AN192:AQ192,AR192:AU192),0)))</f>
        <v>0.938012022362029</v>
      </c>
      <c r="BE192" s="0" t="n">
        <f aca="false">AZ192*((1-IFERROR(CORREL(AR192:AU192,AB192:AE192),0))+(1-IFERROR(CORREL(AR192:AU192,AF192:AI192),0))+(1-IFERROR(CORREL(AR192:AU192,AJ192:AM192),0))+(1-IFERROR(CORREL(AR192:AU192,AN192:AQ192),0)))</f>
        <v>1.13099414561754</v>
      </c>
      <c r="BF192" s="0" t="n">
        <f aca="false">IF(SUM(BA192:BE192)&gt;0,BA192/SUM(BA192:BE192),1/5)</f>
        <v>0.155604469981229</v>
      </c>
      <c r="BG192" s="0" t="n">
        <f aca="false">IF(SUM(BA192:BE192)&gt;0,BB192/SUM(BA192:BE192),1/5)</f>
        <v>0.384652343494665</v>
      </c>
      <c r="BH192" s="0" t="n">
        <f aca="false">IF(SUM(BA192:BE192)&gt;0,BC192/SUM(BA192:BE192),1/5)</f>
        <v>0.155305590529001</v>
      </c>
      <c r="BI192" s="0" t="n">
        <f aca="false">IF(SUM(BA192:BE192)&gt;0,BD192/SUM(BA192:BE192),1/5)</f>
        <v>0.138020915317649</v>
      </c>
      <c r="BJ192" s="0" t="n">
        <f aca="false">IF(SUM(BA192:BE192)&gt;0,BE192/SUM(BA192:BE192),1/5)</f>
        <v>0.166416680677456</v>
      </c>
      <c r="BK192" s="0" t="n">
        <f aca="false">BF192*AB192+BG192*AF192+BH192*AJ192+BI192*AN192+BJ192*AR192</f>
        <v>0.403827174512091</v>
      </c>
      <c r="BL192" s="0" t="n">
        <f aca="false">BF192*AC192+BG192*AG192+BH192*AK192+BI192*AO192+BJ192*AS192</f>
        <v>0.575541342676297</v>
      </c>
      <c r="BM192" s="0" t="n">
        <f aca="false">BF192*AD192+BG192*AH192+BH192*AL192+BI192*AP192+BJ192*AT192</f>
        <v>0.826016581574372</v>
      </c>
      <c r="BN192" s="0" t="n">
        <f aca="false">BF192*AE192+BG192*AI192+BH192*AM192+BI192*AQ192+BJ192*AU192</f>
        <v>0.615347656505335</v>
      </c>
      <c r="BO192" s="0" t="n">
        <f aca="false">RANK(BK192,$BK192:$BN192)</f>
        <v>4</v>
      </c>
      <c r="BP192" s="0" t="n">
        <f aca="false">RANK(BL192,$BK192:$BN192)</f>
        <v>3</v>
      </c>
      <c r="BQ192" s="0" t="n">
        <f aca="false">RANK(BM192,$BK192:$BN192)</f>
        <v>1</v>
      </c>
      <c r="BR192" s="0" t="n">
        <f aca="false">RANK(BN192,$BK192:$BN192)</f>
        <v>2</v>
      </c>
    </row>
    <row r="193" customFormat="false" ht="15" hidden="false" customHeight="false" outlineLevel="0" collapsed="false">
      <c r="A193" s="0" t="n">
        <v>170</v>
      </c>
      <c r="B193" s="0" t="n">
        <f aca="false">RANDBETWEEN(1,$B$5)</f>
        <v>6</v>
      </c>
      <c r="C193" s="0" t="n">
        <f aca="false">RANDBETWEEN(1,$B$5)</f>
        <v>2</v>
      </c>
      <c r="D193" s="0" t="n">
        <f aca="false">RANDBETWEEN(1,$B$5)</f>
        <v>1</v>
      </c>
      <c r="E193" s="0" t="n">
        <f aca="false">RANDBETWEEN(1,$B$5)</f>
        <v>5</v>
      </c>
      <c r="F193" s="0" t="n">
        <f aca="false">RANDBETWEEN(1,$B$5)</f>
        <v>2</v>
      </c>
      <c r="G193" s="0" t="n">
        <f aca="false">RANDBETWEEN(1,$B$5)</f>
        <v>6</v>
      </c>
      <c r="H193" s="0" t="n">
        <f aca="true">NORMINV(RAND(),$B$8,$B$13)</f>
        <v>52.0524231936951</v>
      </c>
      <c r="I193" s="0" t="n">
        <f aca="true">NORMINV(RAND(),$C$8,$C$13)</f>
        <v>68.9674574285789</v>
      </c>
      <c r="J193" s="0" t="n">
        <f aca="true">NORMINV(RAND(),$D$8,$D$13)</f>
        <v>14.0903947966088</v>
      </c>
      <c r="K193" s="0" t="n">
        <f aca="true">NORMINV(RAND(),$E$8,$E$13)</f>
        <v>3.24347824497747</v>
      </c>
      <c r="L193" s="0" t="n">
        <f aca="true">NORMINV(RAND(),$B$9,$B$14)</f>
        <v>46.8728056030607</v>
      </c>
      <c r="M193" s="0" t="n">
        <f aca="true">NORMINV(RAND(),$C$9,$C$14)</f>
        <v>61.1939622805359</v>
      </c>
      <c r="N193" s="0" t="n">
        <f aca="true">NORMINV(RAND(),$D$9,$D$14)</f>
        <v>39.1542193255327</v>
      </c>
      <c r="O193" s="0" t="n">
        <f aca="true">NORMINV(RAND(),$E$9,$E$14)</f>
        <v>28.0424092275106</v>
      </c>
      <c r="P193" s="0" t="n">
        <f aca="true">NORMINV(RAND(),$B$10,$B$15)</f>
        <v>25.9318830068398</v>
      </c>
      <c r="Q193" s="0" t="n">
        <f aca="true">NORMINV(RAND(),$C$10,$C$15)</f>
        <v>31.7089033406506</v>
      </c>
      <c r="R193" s="0" t="n">
        <f aca="true">NORMINV(RAND(),$D$10,$D$15)</f>
        <v>10.4952699122392</v>
      </c>
      <c r="S193" s="0" t="n">
        <f aca="true">NORMINV(RAND(),$E$10,$E$15)</f>
        <v>4.46550940070449</v>
      </c>
      <c r="T193" s="0" t="n">
        <f aca="false">MEDIAN(INDEX(Avaliadores!$B$17:$B$22,$B193),INDEX(Avaliadores!$B$17:$B$22,$C193),INDEX(Avaliadores!$B$17:$B$22,$D193),INDEX(Avaliadores!$B$17:$B$22,$E193),INDEX(Avaliadores!$B$17:$B$22,$F193),INDEX(Avaliadores!$B$17:$B$22,$G193))</f>
        <v>2.29166666666667</v>
      </c>
      <c r="U193" s="0" t="n">
        <f aca="false">MEDIAN(INDEX(Avaliadores!$C$17:$C$22,$B193),INDEX(Avaliadores!$C$17:$C$22,$C193),INDEX(Avaliadores!$C$17:$C$22,$D193),INDEX(Avaliadores!$C$17:$C$22,$E193),INDEX(Avaliadores!$C$17:$C$22,$F193),INDEX(Avaliadores!$C$17:$C$22,$G193))</f>
        <v>5.29166666666667</v>
      </c>
      <c r="V193" s="0" t="n">
        <f aca="false">MEDIAN(INDEX(Avaliadores!$D$17:$D$22,$B193),INDEX(Avaliadores!$D$17:$D$22,$C193),INDEX(Avaliadores!$D$17:$D$22,$D193),INDEX(Avaliadores!$D$17:$D$22,$E193),INDEX(Avaliadores!$D$17:$D$22,$F193),INDEX(Avaliadores!$D$17:$D$22,$G193))</f>
        <v>5.79166666666667</v>
      </c>
      <c r="W193" s="0" t="n">
        <f aca="false">MEDIAN(INDEX(Avaliadores!$E$17:$E$22,$B193),INDEX(Avaliadores!$E$17:$E$22,$C193),INDEX(Avaliadores!$E$17:$E$22,$D193),INDEX(Avaliadores!$E$17:$E$22,$E193),INDEX(Avaliadores!$E$17:$E$22,$F193),INDEX(Avaliadores!$E$17:$E$22,$G193))</f>
        <v>6.04166666666667</v>
      </c>
      <c r="X193" s="0" t="n">
        <f aca="false">MEDIAN(INDEX(Avaliadores!$F$17:$F$22,$B193),INDEX(Avaliadores!$F$17:$F$22,$C193),INDEX(Avaliadores!$F$17:$F$22,$D193),INDEX(Avaliadores!$F$17:$F$22,$E193),INDEX(Avaliadores!$F$17:$F$22,$F193),INDEX(Avaliadores!$F$17:$F$22,$G193))</f>
        <v>2.29166666666667</v>
      </c>
      <c r="Y193" s="0" t="n">
        <f aca="false">MEDIAN(INDEX(Avaliadores!$G$17:$G$22,$B193),INDEX(Avaliadores!$G$17:$G$22,$C193),INDEX(Avaliadores!$G$17:$G$22,$D193),INDEX(Avaliadores!$G$17:$G$22,$E193),INDEX(Avaliadores!$G$17:$G$22,$F193),INDEX(Avaliadores!$G$17:$G$22,$G193))</f>
        <v>5.04166666666667</v>
      </c>
      <c r="Z193" s="0" t="n">
        <f aca="false">MEDIAN(INDEX(Avaliadores!$H$17:$H$22,$B193),INDEX(Avaliadores!$H$17:$H$22,$C193),INDEX(Avaliadores!$H$17:$H$22,$D193),INDEX(Avaliadores!$H$17:$H$22,$E193),INDEX(Avaliadores!$H$17:$H$22,$F193),INDEX(Avaliadores!$H$17:$H$22,$G193))</f>
        <v>4.04166666666667</v>
      </c>
      <c r="AA193" s="0" t="n">
        <f aca="false">MEDIAN(INDEX(Avaliadores!$I$17:$I$22,$B193),INDEX(Avaliadores!$I$17:$I$22,$C193),INDEX(Avaliadores!$I$17:$I$22,$D193),INDEX(Avaliadores!$I$17:$I$22,$E193),INDEX(Avaliadores!$I$17:$I$22,$F193),INDEX(Avaliadores!$I$17:$I$22,$G193))</f>
        <v>6.79166666666667</v>
      </c>
      <c r="AB193" s="0" t="n">
        <f aca="false">IF(MAX(H193:K193)=MIN(H193:K193),0,IF($B$17="custo",(MAX(H193:K193)-H193)/(MAX(H193:K193)-MIN(H193:K193)),(H193-MIN(H193:K193))/(MAX(H193:K193)-MIN(H193:K193))))</f>
        <v>0.257364731183291</v>
      </c>
      <c r="AC193" s="0" t="n">
        <f aca="false">IF(MAX(H193:K193)=MIN(H193:K193),0,IF($B$17="custo",(MAX(H193:K193)-I193)/(MAX(H193:K193)-MIN(H193:K193)),(I193-MIN(H193:K193))/(MAX(H193:K193)-MIN(H193:K193))))</f>
        <v>0</v>
      </c>
      <c r="AD193" s="0" t="n">
        <f aca="false">IF(MAX(H193:K193)=MIN(H193:K193),0,IF($B$17="custo",(MAX(H193:K193)-J193)/(MAX(H193:K193)-MIN(H193:K193)),(J193-MIN(H193:K193))/(MAX(H193:K193)-MIN(H193:K193))))</f>
        <v>0.83496257094644</v>
      </c>
      <c r="AE193" s="0" t="n">
        <f aca="false">IF(MAX(H193:K193)=MIN(H193:K193),0,IF($B$17="custo",(MAX(H193:K193)-K193)/(MAX(H193:K193)-MIN(H193:K193)),(K193-MIN(H193:K193))/(MAX(H193:K193)-MIN(H193:K193))))</f>
        <v>1</v>
      </c>
      <c r="AF193" s="0" t="n">
        <f aca="false">IF(MAX(L193:O193)=MIN(L193:O193),0,IF($C$17="custo",(MAX(L193:O193)-L193)/(MAX(L193:O193)-MIN(L193:O193)),(L193-MIN(L193:O193))/(MAX(L193:O193)-MIN(L193:O193))))</f>
        <v>0.568009478935459</v>
      </c>
      <c r="AG193" s="0" t="n">
        <f aca="false">IF(MAX(L193:O193)=MIN(L193:O193),0,IF($C$17="custo",(MAX(L193:O193)-M193)/(MAX(L193:O193)-MIN(L193:O193)),(M193-MIN(L193:O193))/(MAX(L193:O193)-MIN(L193:O193))))</f>
        <v>1</v>
      </c>
      <c r="AH193" s="0" t="n">
        <f aca="false">IF(MAX(L193:O193)=MIN(L193:O193),0,IF($C$17="custo",(MAX(L193:O193)-N193)/(MAX(L193:O193)-MIN(L193:O193)),(N193-MIN(L193:O193))/(MAX(L193:O193)-MIN(L193:O193))))</f>
        <v>0.335182188304991</v>
      </c>
      <c r="AI193" s="0" t="n">
        <f aca="false">IF(MAX(L193:O193)=MIN(L193:O193),0,IF($C$17="custo",(MAX(L193:O193)-O193)/(MAX(L193:O193)-MIN(L193:O193)),(O193-MIN(L193:O193))/(MAX(L193:O193)-MIN(L193:O193))))</f>
        <v>0</v>
      </c>
      <c r="AJ193" s="0" t="n">
        <f aca="false">IF(MAX(P193:S193)=MIN(P193:S193),0,IF($D$17="custo",(MAX(P193:S193)-P193)/(MAX(P193:S193)-MIN(P193:S193)),(P193-MIN(P193:S193))/(MAX(P193:S193)-MIN(P193:S193))))</f>
        <v>0.212052152773086</v>
      </c>
      <c r="AK193" s="0" t="n">
        <f aca="false">IF(MAX(P193:S193)=MIN(P193:S193),0,IF($D$17="custo",(MAX(P193:S193)-Q193)/(MAX(P193:S193)-MIN(P193:S193)),(Q193-MIN(P193:S193))/(MAX(P193:S193)-MIN(P193:S193))))</f>
        <v>0</v>
      </c>
      <c r="AL193" s="0" t="n">
        <f aca="false">IF(MAX(P193:S193)=MIN(P193:S193),0,IF($D$17="custo",(MAX(P193:S193)-R193)/(MAX(P193:S193)-MIN(P193:S193)),(R193-MIN(P193:S193))/(MAX(P193:S193)-MIN(P193:S193))))</f>
        <v>0.778670729321524</v>
      </c>
      <c r="AM193" s="0" t="n">
        <f aca="false">IF(MAX(P193:S193)=MIN(P193:S193),0,IF($D$17="custo",(MAX(P193:S193)-S193)/(MAX(P193:S193)-MIN(P193:S193)),(S193-MIN(P193:S193))/(MAX(P193:S193)-MIN(P193:S193))))</f>
        <v>1</v>
      </c>
      <c r="AN193" s="0" t="n">
        <f aca="false">IF(MAX(T193:W193)=MIN(T193:W193),0,IF($E$17="custo",(MAX(T193:W193)-T193)/(MAX(T193:W193)-MIN(T193:W193)),(T193-MIN(T193:W193))/(MAX(T193:W193)-MIN(T193:W193))))</f>
        <v>0</v>
      </c>
      <c r="AO193" s="0" t="n">
        <f aca="false">IF(MAX(T193:W193)=MIN(T193:W193),0,IF($E$17="custo",(MAX(T193:W193)-U193)/(MAX(T193:W193)-MIN(T193:W193)),(U193-MIN(T193:W193))/(MAX(T193:W193)-MIN(T193:W193))))</f>
        <v>0.8</v>
      </c>
      <c r="AP193" s="0" t="n">
        <f aca="false">IF(MAX(T193:W193)=MIN(T193:W193),0,IF($E$17="custo",(MAX(T193:W193)-V193)/(MAX(T193:W193)-MIN(T193:W193)),(V193-MIN(T193:W193))/(MAX(T193:W193)-MIN(T193:W193))))</f>
        <v>0.933333333333333</v>
      </c>
      <c r="AQ193" s="0" t="n">
        <f aca="false">IF(MAX(T193:W193)=MIN(T193:W193),0,IF($E$17="custo",(MAX(T193:W193)-W193)/(MAX(T193:W193)-MIN(T193:W193)),(W193-MIN(T193:W193))/(MAX(T193:W193)-MIN(T193:W193))))</f>
        <v>1</v>
      </c>
      <c r="AR193" s="0" t="n">
        <f aca="false">IF(MAX(X193:AA193)=MIN(X193:AA193),0,IF($F$17="custo",(MAX(X193:AA193)-X193)/(MAX(X193:AA193)-MIN(X193:AA193)),(X193-MIN(X193:AA193))/(MAX(X193:AA193)-MIN(X193:AA193))))</f>
        <v>0</v>
      </c>
      <c r="AS193" s="0" t="n">
        <f aca="false">IF(MAX(X193:AA193)=MIN(X193:AA193),0,IF($F$17="custo",(MAX(X193:AA193)-Y193)/(MAX(X193:AA193)-MIN(X193:AA193)),(Y193-MIN(X193:AA193))/(MAX(X193:AA193)-MIN(X193:AA193))))</f>
        <v>0.611111111111111</v>
      </c>
      <c r="AT193" s="0" t="n">
        <f aca="false">IF(MAX(X193:AA193)=MIN(X193:AA193),0,IF($F$17="custo",(MAX(X193:AA193)-Z193)/(MAX(X193:AA193)-MIN(X193:AA193)),(Z193-MIN(X193:AA193))/(MAX(X193:AA193)-MIN(X193:AA193))))</f>
        <v>0.388888888888889</v>
      </c>
      <c r="AU193" s="0" t="n">
        <f aca="false">IF(MAX(X193:AA193)=MIN(X193:AA193),0,IF($F$17="custo",(MAX(X193:AA193)-AA193)/(MAX(X193:AA193)-MIN(X193:AA193)),(AA193-MIN(X193:AA193))/(MAX(X193:AA193)-MIN(X193:AA193))))</f>
        <v>1</v>
      </c>
      <c r="AV193" s="0" t="n">
        <f aca="false">STDEVP(AB193:AE193)</f>
        <v>0.40894397994382</v>
      </c>
      <c r="AW193" s="0" t="n">
        <f aca="false">STDEVP(AF193:AI193)</f>
        <v>0.363815625335857</v>
      </c>
      <c r="AX193" s="0" t="n">
        <f aca="false">STDEVP(AJ193:AM193)</f>
        <v>0.406371080994344</v>
      </c>
      <c r="AY193" s="0" t="n">
        <f aca="false">STDEVP(AN193:AQ193)</f>
        <v>0.401040313850532</v>
      </c>
      <c r="AZ193" s="0" t="n">
        <f aca="false">STDEVP(AR193:AU193)</f>
        <v>0.362177911400147</v>
      </c>
      <c r="BA193" s="0" t="n">
        <f aca="false">AV193*((1-IFERROR(CORREL(AB193:AE193,AF193:AI193),0))+(1-IFERROR(CORREL(AB193:AE193,AJ193:AM193),0))+(1-IFERROR(CORREL(AB193:AE193,AN193:AQ193),0))+(1-IFERROR(CORREL(AB193:AE193,AR193:AU193),0)))</f>
        <v>1.20879037841358</v>
      </c>
      <c r="BB193" s="0" t="n">
        <f aca="false">AW193*((1-IFERROR(CORREL(AF193:AI193,AB193:AE193),0))+(1-IFERROR(CORREL(AF193:AI193,AJ193:AM193),0))+(1-IFERROR(CORREL(AF193:AI193,AN193:AQ193),0))+(1-IFERROR(CORREL(AF193:AI193,AR193:AU193),0)))</f>
        <v>2.41348693930035</v>
      </c>
      <c r="BC193" s="0" t="n">
        <f aca="false">AX193*((1-IFERROR(CORREL(AJ193:AM193,AB193:AE193),0))+(1-IFERROR(CORREL(AJ193:AM193,AF193:AI193),0))+(1-IFERROR(CORREL(AJ193:AM193,AN193:AQ193),0))+(1-IFERROR(CORREL(AJ193:AM193,AR193:AU193),0)))</f>
        <v>1.16801300768038</v>
      </c>
      <c r="BD193" s="0" t="n">
        <f aca="false">AY193*((1-IFERROR(CORREL(AN193:AQ193,AB193:AE193),0))+(1-IFERROR(CORREL(AN193:AQ193,AF193:AI193),0))+(1-IFERROR(CORREL(AN193:AQ193,AJ193:AM193),0))+(1-IFERROR(CORREL(AN193:AQ193,AR193:AU193),0)))</f>
        <v>0.959103141230371</v>
      </c>
      <c r="BE193" s="0" t="n">
        <f aca="false">AZ193*((1-IFERROR(CORREL(AR193:AU193,AB193:AE193),0))+(1-IFERROR(CORREL(AR193:AU193,AF193:AI193),0))+(1-IFERROR(CORREL(AR193:AU193,AJ193:AM193),0))+(1-IFERROR(CORREL(AR193:AU193,AN193:AQ193),0)))</f>
        <v>0.931225728253769</v>
      </c>
      <c r="BF193" s="0" t="n">
        <f aca="false">IF(SUM(BA193:BE193)&gt;0,BA193/SUM(BA193:BE193),1/5)</f>
        <v>0.180939871462854</v>
      </c>
      <c r="BG193" s="0" t="n">
        <f aca="false">IF(SUM(BA193:BE193)&gt;0,BB193/SUM(BA193:BE193),1/5)</f>
        <v>0.361266952792429</v>
      </c>
      <c r="BH193" s="0" t="n">
        <f aca="false">IF(SUM(BA193:BE193)&gt;0,BC193/SUM(BA193:BE193),1/5)</f>
        <v>0.174836040434068</v>
      </c>
      <c r="BI193" s="0" t="n">
        <f aca="false">IF(SUM(BA193:BE193)&gt;0,BD193/SUM(BA193:BE193),1/5)</f>
        <v>0.143565006963074</v>
      </c>
      <c r="BJ193" s="0" t="n">
        <f aca="false">IF(SUM(BA193:BE193)&gt;0,BE193/SUM(BA193:BE193),1/5)</f>
        <v>0.139392128347575</v>
      </c>
      <c r="BK193" s="0" t="n">
        <f aca="false">BF193*AB193+BG193*AF193+BH193*AJ193+BI193*AN193+BJ193*AR193</f>
        <v>0.288844953747972</v>
      </c>
      <c r="BL193" s="0" t="n">
        <f aca="false">BF193*AC193+BG193*AG193+BH193*AK193+BI193*AO193+BJ193*AS193</f>
        <v>0.561303036797517</v>
      </c>
      <c r="BM193" s="0" t="n">
        <f aca="false">BF193*AD193+BG193*AH193+BH193*AL193+BI193*AP193+BJ193*AT193</f>
        <v>0.596510031590883</v>
      </c>
      <c r="BN193" s="0" t="n">
        <f aca="false">BF193*AE193+BG193*AI193+BH193*AM193+BI193*AQ193+BJ193*AU193</f>
        <v>0.638733047207571</v>
      </c>
      <c r="BO193" s="0" t="n">
        <f aca="false">RANK(BK193,$BK193:$BN193)</f>
        <v>4</v>
      </c>
      <c r="BP193" s="0" t="n">
        <f aca="false">RANK(BL193,$BK193:$BN193)</f>
        <v>3</v>
      </c>
      <c r="BQ193" s="0" t="n">
        <f aca="false">RANK(BM193,$BK193:$BN193)</f>
        <v>2</v>
      </c>
      <c r="BR193" s="0" t="n">
        <f aca="false">RANK(BN193,$BK193:$BN193)</f>
        <v>1</v>
      </c>
    </row>
    <row r="194" customFormat="false" ht="15" hidden="false" customHeight="false" outlineLevel="0" collapsed="false">
      <c r="A194" s="0" t="n">
        <v>171</v>
      </c>
      <c r="B194" s="0" t="n">
        <f aca="false">RANDBETWEEN(1,$B$5)</f>
        <v>4</v>
      </c>
      <c r="C194" s="0" t="n">
        <f aca="false">RANDBETWEEN(1,$B$5)</f>
        <v>6</v>
      </c>
      <c r="D194" s="0" t="n">
        <f aca="false">RANDBETWEEN(1,$B$5)</f>
        <v>5</v>
      </c>
      <c r="E194" s="0" t="n">
        <f aca="false">RANDBETWEEN(1,$B$5)</f>
        <v>5</v>
      </c>
      <c r="F194" s="0" t="n">
        <f aca="false">RANDBETWEEN(1,$B$5)</f>
        <v>2</v>
      </c>
      <c r="G194" s="0" t="n">
        <f aca="false">RANDBETWEEN(1,$B$5)</f>
        <v>2</v>
      </c>
      <c r="H194" s="0" t="n">
        <f aca="true">NORMINV(RAND(),$B$8,$B$13)</f>
        <v>49.59861520568</v>
      </c>
      <c r="I194" s="0" t="n">
        <f aca="true">NORMINV(RAND(),$C$8,$C$13)</f>
        <v>61.718621483365</v>
      </c>
      <c r="J194" s="0" t="n">
        <f aca="true">NORMINV(RAND(),$D$8,$D$13)</f>
        <v>15.4557003825068</v>
      </c>
      <c r="K194" s="0" t="n">
        <f aca="true">NORMINV(RAND(),$E$8,$E$13)</f>
        <v>2.99839673995791</v>
      </c>
      <c r="L194" s="0" t="n">
        <f aca="true">NORMINV(RAND(),$B$9,$B$14)</f>
        <v>48.8310926431635</v>
      </c>
      <c r="M194" s="0" t="n">
        <f aca="true">NORMINV(RAND(),$C$9,$C$14)</f>
        <v>46.078647674679</v>
      </c>
      <c r="N194" s="0" t="n">
        <f aca="true">NORMINV(RAND(),$D$9,$D$14)</f>
        <v>47.3452098039175</v>
      </c>
      <c r="O194" s="0" t="n">
        <f aca="true">NORMINV(RAND(),$E$9,$E$14)</f>
        <v>24.1627016720278</v>
      </c>
      <c r="P194" s="0" t="n">
        <f aca="true">NORMINV(RAND(),$B$10,$B$15)</f>
        <v>25.2620002833076</v>
      </c>
      <c r="Q194" s="0" t="n">
        <f aca="true">NORMINV(RAND(),$C$10,$C$15)</f>
        <v>31.3982508602904</v>
      </c>
      <c r="R194" s="0" t="n">
        <f aca="true">NORMINV(RAND(),$D$10,$D$15)</f>
        <v>10.5922439348705</v>
      </c>
      <c r="S194" s="0" t="n">
        <f aca="true">NORMINV(RAND(),$E$10,$E$15)</f>
        <v>4.29160835355134</v>
      </c>
      <c r="T194" s="0" t="n">
        <f aca="false">MEDIAN(INDEX(Avaliadores!$B$17:$B$22,$B194),INDEX(Avaliadores!$B$17:$B$22,$C194),INDEX(Avaliadores!$B$17:$B$22,$D194),INDEX(Avaliadores!$B$17:$B$22,$E194),INDEX(Avaliadores!$B$17:$B$22,$F194),INDEX(Avaliadores!$B$17:$B$22,$G194))</f>
        <v>2.79166666666667</v>
      </c>
      <c r="U194" s="0" t="n">
        <f aca="false">MEDIAN(INDEX(Avaliadores!$C$17:$C$22,$B194),INDEX(Avaliadores!$C$17:$C$22,$C194),INDEX(Avaliadores!$C$17:$C$22,$D194),INDEX(Avaliadores!$C$17:$C$22,$E194),INDEX(Avaliadores!$C$17:$C$22,$F194),INDEX(Avaliadores!$C$17:$C$22,$G194))</f>
        <v>5.54166666666667</v>
      </c>
      <c r="V194" s="0" t="n">
        <f aca="false">MEDIAN(INDEX(Avaliadores!$D$17:$D$22,$B194),INDEX(Avaliadores!$D$17:$D$22,$C194),INDEX(Avaliadores!$D$17:$D$22,$D194),INDEX(Avaliadores!$D$17:$D$22,$E194),INDEX(Avaliadores!$D$17:$D$22,$F194),INDEX(Avaliadores!$D$17:$D$22,$G194))</f>
        <v>5.54166666666667</v>
      </c>
      <c r="W194" s="0" t="n">
        <f aca="false">MEDIAN(INDEX(Avaliadores!$E$17:$E$22,$B194),INDEX(Avaliadores!$E$17:$E$22,$C194),INDEX(Avaliadores!$E$17:$E$22,$D194),INDEX(Avaliadores!$E$17:$E$22,$E194),INDEX(Avaliadores!$E$17:$E$22,$F194),INDEX(Avaliadores!$E$17:$E$22,$G194))</f>
        <v>6.29166666666667</v>
      </c>
      <c r="X194" s="0" t="n">
        <f aca="false">MEDIAN(INDEX(Avaliadores!$F$17:$F$22,$B194),INDEX(Avaliadores!$F$17:$F$22,$C194),INDEX(Avaliadores!$F$17:$F$22,$D194),INDEX(Avaliadores!$F$17:$F$22,$E194),INDEX(Avaliadores!$F$17:$F$22,$F194),INDEX(Avaliadores!$F$17:$F$22,$G194))</f>
        <v>2.54166666666667</v>
      </c>
      <c r="Y194" s="0" t="n">
        <f aca="false">MEDIAN(INDEX(Avaliadores!$G$17:$G$22,$B194),INDEX(Avaliadores!$G$17:$G$22,$C194),INDEX(Avaliadores!$G$17:$G$22,$D194),INDEX(Avaliadores!$G$17:$G$22,$E194),INDEX(Avaliadores!$G$17:$G$22,$F194),INDEX(Avaliadores!$G$17:$G$22,$G194))</f>
        <v>4.79166666666667</v>
      </c>
      <c r="Z194" s="0" t="n">
        <f aca="false">MEDIAN(INDEX(Avaliadores!$H$17:$H$22,$B194),INDEX(Avaliadores!$H$17:$H$22,$C194),INDEX(Avaliadores!$H$17:$H$22,$D194),INDEX(Avaliadores!$H$17:$H$22,$E194),INDEX(Avaliadores!$H$17:$H$22,$F194),INDEX(Avaliadores!$H$17:$H$22,$G194))</f>
        <v>3.79166666666667</v>
      </c>
      <c r="AA194" s="0" t="n">
        <f aca="false">MEDIAN(INDEX(Avaliadores!$I$17:$I$22,$B194),INDEX(Avaliadores!$I$17:$I$22,$C194),INDEX(Avaliadores!$I$17:$I$22,$D194),INDEX(Avaliadores!$I$17:$I$22,$E194),INDEX(Avaliadores!$I$17:$I$22,$F194),INDEX(Avaliadores!$I$17:$I$22,$G194))</f>
        <v>6.29166666666667</v>
      </c>
      <c r="AB194" s="0" t="n">
        <f aca="false">IF(MAX(H194:K194)=MIN(H194:K194),0,IF($B$17="custo",(MAX(H194:K194)-H194)/(MAX(H194:K194)-MIN(H194:K194)),(H194-MIN(H194:K194))/(MAX(H194:K194)-MIN(H194:K194))))</f>
        <v>0.206402586683657</v>
      </c>
      <c r="AC194" s="0" t="n">
        <f aca="false">IF(MAX(H194:K194)=MIN(H194:K194),0,IF($B$17="custo",(MAX(H194:K194)-I194)/(MAX(H194:K194)-MIN(H194:K194)),(I194-MIN(H194:K194))/(MAX(H194:K194)-MIN(H194:K194))))</f>
        <v>0</v>
      </c>
      <c r="AD194" s="0" t="n">
        <f aca="false">IF(MAX(H194:K194)=MIN(H194:K194),0,IF($B$17="custo",(MAX(H194:K194)-J194)/(MAX(H194:K194)-MIN(H194:K194)),(J194-MIN(H194:K194))/(MAX(H194:K194)-MIN(H194:K194))))</f>
        <v>0.787853270368357</v>
      </c>
      <c r="AE194" s="0" t="n">
        <f aca="false">IF(MAX(H194:K194)=MIN(H194:K194),0,IF($B$17="custo",(MAX(H194:K194)-K194)/(MAX(H194:K194)-MIN(H194:K194)),(K194-MIN(H194:K194))/(MAX(H194:K194)-MIN(H194:K194))))</f>
        <v>1</v>
      </c>
      <c r="AF194" s="0" t="n">
        <f aca="false">IF(MAX(L194:O194)=MIN(L194:O194),0,IF($C$17="custo",(MAX(L194:O194)-L194)/(MAX(L194:O194)-MIN(L194:O194)),(L194-MIN(L194:O194))/(MAX(L194:O194)-MIN(L194:O194))))</f>
        <v>1</v>
      </c>
      <c r="AG194" s="0" t="n">
        <f aca="false">IF(MAX(L194:O194)=MIN(L194:O194),0,IF($C$17="custo",(MAX(L194:O194)-M194)/(MAX(L194:O194)-MIN(L194:O194)),(M194-MIN(L194:O194))/(MAX(L194:O194)-MIN(L194:O194))))</f>
        <v>0.888422192930821</v>
      </c>
      <c r="AH194" s="0" t="n">
        <f aca="false">IF(MAX(L194:O194)=MIN(L194:O194),0,IF($C$17="custo",(MAX(L194:O194)-N194)/(MAX(L194:O194)-MIN(L194:O194)),(N194-MIN(L194:O194))/(MAX(L194:O194)-MIN(L194:O194))))</f>
        <v>0.93976571714853</v>
      </c>
      <c r="AI194" s="0" t="n">
        <f aca="false">IF(MAX(L194:O194)=MIN(L194:O194),0,IF($C$17="custo",(MAX(L194:O194)-O194)/(MAX(L194:O194)-MIN(L194:O194)),(O194-MIN(L194:O194))/(MAX(L194:O194)-MIN(L194:O194))))</f>
        <v>0</v>
      </c>
      <c r="AJ194" s="0" t="n">
        <f aca="false">IF(MAX(P194:S194)=MIN(P194:S194),0,IF($D$17="custo",(MAX(P194:S194)-P194)/(MAX(P194:S194)-MIN(P194:S194)),(P194-MIN(P194:S194))/(MAX(P194:S194)-MIN(P194:S194))))</f>
        <v>0.22637442373976</v>
      </c>
      <c r="AK194" s="0" t="n">
        <f aca="false">IF(MAX(P194:S194)=MIN(P194:S194),0,IF($D$17="custo",(MAX(P194:S194)-Q194)/(MAX(P194:S194)-MIN(P194:S194)),(Q194-MIN(P194:S194))/(MAX(P194:S194)-MIN(P194:S194))))</f>
        <v>0</v>
      </c>
      <c r="AL194" s="0" t="n">
        <f aca="false">IF(MAX(P194:S194)=MIN(P194:S194),0,IF($D$17="custo",(MAX(P194:S194)-R194)/(MAX(P194:S194)-MIN(P194:S194)),(R194-MIN(P194:S194))/(MAX(P194:S194)-MIN(P194:S194))))</f>
        <v>0.767561195387708</v>
      </c>
      <c r="AM194" s="0" t="n">
        <f aca="false">IF(MAX(P194:S194)=MIN(P194:S194),0,IF($D$17="custo",(MAX(P194:S194)-S194)/(MAX(P194:S194)-MIN(P194:S194)),(S194-MIN(P194:S194))/(MAX(P194:S194)-MIN(P194:S194))))</f>
        <v>1</v>
      </c>
      <c r="AN194" s="0" t="n">
        <f aca="false">IF(MAX(T194:W194)=MIN(T194:W194),0,IF($E$17="custo",(MAX(T194:W194)-T194)/(MAX(T194:W194)-MIN(T194:W194)),(T194-MIN(T194:W194))/(MAX(T194:W194)-MIN(T194:W194))))</f>
        <v>0</v>
      </c>
      <c r="AO194" s="0" t="n">
        <f aca="false">IF(MAX(T194:W194)=MIN(T194:W194),0,IF($E$17="custo",(MAX(T194:W194)-U194)/(MAX(T194:W194)-MIN(T194:W194)),(U194-MIN(T194:W194))/(MAX(T194:W194)-MIN(T194:W194))))</f>
        <v>0.785714285714286</v>
      </c>
      <c r="AP194" s="0" t="n">
        <f aca="false">IF(MAX(T194:W194)=MIN(T194:W194),0,IF($E$17="custo",(MAX(T194:W194)-V194)/(MAX(T194:W194)-MIN(T194:W194)),(V194-MIN(T194:W194))/(MAX(T194:W194)-MIN(T194:W194))))</f>
        <v>0.785714285714286</v>
      </c>
      <c r="AQ194" s="0" t="n">
        <f aca="false">IF(MAX(T194:W194)=MIN(T194:W194),0,IF($E$17="custo",(MAX(T194:W194)-W194)/(MAX(T194:W194)-MIN(T194:W194)),(W194-MIN(T194:W194))/(MAX(T194:W194)-MIN(T194:W194))))</f>
        <v>1</v>
      </c>
      <c r="AR194" s="0" t="n">
        <f aca="false">IF(MAX(X194:AA194)=MIN(X194:AA194),0,IF($F$17="custo",(MAX(X194:AA194)-X194)/(MAX(X194:AA194)-MIN(X194:AA194)),(X194-MIN(X194:AA194))/(MAX(X194:AA194)-MIN(X194:AA194))))</f>
        <v>0</v>
      </c>
      <c r="AS194" s="0" t="n">
        <f aca="false">IF(MAX(X194:AA194)=MIN(X194:AA194),0,IF($F$17="custo",(MAX(X194:AA194)-Y194)/(MAX(X194:AA194)-MIN(X194:AA194)),(Y194-MIN(X194:AA194))/(MAX(X194:AA194)-MIN(X194:AA194))))</f>
        <v>0.6</v>
      </c>
      <c r="AT194" s="0" t="n">
        <f aca="false">IF(MAX(X194:AA194)=MIN(X194:AA194),0,IF($F$17="custo",(MAX(X194:AA194)-Z194)/(MAX(X194:AA194)-MIN(X194:AA194)),(Z194-MIN(X194:AA194))/(MAX(X194:AA194)-MIN(X194:AA194))))</f>
        <v>0.333333333333333</v>
      </c>
      <c r="AU194" s="0" t="n">
        <f aca="false">IF(MAX(X194:AA194)=MIN(X194:AA194),0,IF($F$17="custo",(MAX(X194:AA194)-AA194)/(MAX(X194:AA194)-MIN(X194:AA194)),(AA194-MIN(X194:AA194))/(MAX(X194:AA194)-MIN(X194:AA194))))</f>
        <v>1</v>
      </c>
      <c r="AV194" s="0" t="n">
        <f aca="false">STDEVP(AB194:AE194)</f>
        <v>0.408977596444247</v>
      </c>
      <c r="AW194" s="0" t="n">
        <f aca="false">STDEVP(AF194:AI194)</f>
        <v>0.410119458920187</v>
      </c>
      <c r="AX194" s="0" t="n">
        <f aca="false">STDEVP(AJ194:AM194)</f>
        <v>0.40201080678329</v>
      </c>
      <c r="AY194" s="0" t="n">
        <f aca="false">STDEVP(AN194:AQ194)</f>
        <v>0.381324223286833</v>
      </c>
      <c r="AZ194" s="0" t="n">
        <f aca="false">STDEVP(AR194:AU194)</f>
        <v>0.366287682930599</v>
      </c>
      <c r="BA194" s="0" t="n">
        <f aca="false">AV194*((1-IFERROR(CORREL(AB194:AE194,AF194:AI194),0))+(1-IFERROR(CORREL(AB194:AE194,AJ194:AM194),0))+(1-IFERROR(CORREL(AB194:AE194,AN194:AQ194),0))+(1-IFERROR(CORREL(AB194:AE194,AR194:AU194),0)))</f>
        <v>1.08466801818274</v>
      </c>
      <c r="BB194" s="0" t="n">
        <f aca="false">AW194*((1-IFERROR(CORREL(AF194:AI194,AB194:AE194),0))+(1-IFERROR(CORREL(AF194:AI194,AJ194:AM194),0))+(1-IFERROR(CORREL(AF194:AI194,AN194:AQ194),0))+(1-IFERROR(CORREL(AF194:AI194,AR194:AU194),0)))</f>
        <v>2.81660652983122</v>
      </c>
      <c r="BC194" s="0" t="n">
        <f aca="false">AX194*((1-IFERROR(CORREL(AJ194:AM194,AB194:AE194),0))+(1-IFERROR(CORREL(AJ194:AM194,AF194:AI194),0))+(1-IFERROR(CORREL(AJ194:AM194,AN194:AQ194),0))+(1-IFERROR(CORREL(AJ194:AM194,AR194:AU194),0)))</f>
        <v>1.07790539096875</v>
      </c>
      <c r="BD194" s="0" t="n">
        <f aca="false">AY194*((1-IFERROR(CORREL(AN194:AQ194,AB194:AE194),0))+(1-IFERROR(CORREL(AN194:AQ194,AF194:AI194),0))+(1-IFERROR(CORREL(AN194:AQ194,AJ194:AM194),0))+(1-IFERROR(CORREL(AN194:AQ194,AR194:AU194),0)))</f>
        <v>1.01741042893271</v>
      </c>
      <c r="BE194" s="0" t="n">
        <f aca="false">AZ194*((1-IFERROR(CORREL(AR194:AU194,AB194:AE194),0))+(1-IFERROR(CORREL(AR194:AU194,AF194:AI194),0))+(1-IFERROR(CORREL(AR194:AU194,AJ194:AM194),0))+(1-IFERROR(CORREL(AR194:AU194,AN194:AQ194),0)))</f>
        <v>1.09669911260022</v>
      </c>
      <c r="BF194" s="0" t="n">
        <f aca="false">IF(SUM(BA194:BE194)&gt;0,BA194/SUM(BA194:BE194),1/5)</f>
        <v>0.152914669725827</v>
      </c>
      <c r="BG194" s="0" t="n">
        <f aca="false">IF(SUM(BA194:BE194)&gt;0,BB194/SUM(BA194:BE194),1/5)</f>
        <v>0.397080443081885</v>
      </c>
      <c r="BH194" s="0" t="n">
        <f aca="false">IF(SUM(BA194:BE194)&gt;0,BC194/SUM(BA194:BE194),1/5)</f>
        <v>0.151961285935055</v>
      </c>
      <c r="BI194" s="0" t="n">
        <f aca="false">IF(SUM(BA194:BE194)&gt;0,BD194/SUM(BA194:BE194),1/5)</f>
        <v>0.143432808110737</v>
      </c>
      <c r="BJ194" s="0" t="n">
        <f aca="false">IF(SUM(BA194:BE194)&gt;0,BE194/SUM(BA194:BE194),1/5)</f>
        <v>0.154610793146496</v>
      </c>
      <c r="BK194" s="0" t="n">
        <f aca="false">BF194*AB194+BG194*AF194+BH194*AJ194+BI194*AN194+BJ194*AR194</f>
        <v>0.463042574989474</v>
      </c>
      <c r="BL194" s="0" t="n">
        <f aca="false">BF194*AC194+BG194*AG194+BH194*AK194+BI194*AO194+BJ194*AS194</f>
        <v>0.558238760273369</v>
      </c>
      <c r="BM194" s="0" t="n">
        <f aca="false">BF194*AD194+BG194*AH194+BH194*AL194+BI194*AP194+BJ194*AT194</f>
        <v>0.774510633695812</v>
      </c>
      <c r="BN194" s="0" t="n">
        <f aca="false">BF194*AE194+BG194*AI194+BH194*AM194+BI194*AQ194+BJ194*AU194</f>
        <v>0.602919556918115</v>
      </c>
      <c r="BO194" s="0" t="n">
        <f aca="false">RANK(BK194,$BK194:$BN194)</f>
        <v>4</v>
      </c>
      <c r="BP194" s="0" t="n">
        <f aca="false">RANK(BL194,$BK194:$BN194)</f>
        <v>3</v>
      </c>
      <c r="BQ194" s="0" t="n">
        <f aca="false">RANK(BM194,$BK194:$BN194)</f>
        <v>1</v>
      </c>
      <c r="BR194" s="0" t="n">
        <f aca="false">RANK(BN194,$BK194:$BN194)</f>
        <v>2</v>
      </c>
    </row>
    <row r="195" customFormat="false" ht="15" hidden="false" customHeight="false" outlineLevel="0" collapsed="false">
      <c r="A195" s="0" t="n">
        <v>172</v>
      </c>
      <c r="B195" s="0" t="n">
        <f aca="false">RANDBETWEEN(1,$B$5)</f>
        <v>2</v>
      </c>
      <c r="C195" s="0" t="n">
        <f aca="false">RANDBETWEEN(1,$B$5)</f>
        <v>5</v>
      </c>
      <c r="D195" s="0" t="n">
        <f aca="false">RANDBETWEEN(1,$B$5)</f>
        <v>4</v>
      </c>
      <c r="E195" s="0" t="n">
        <f aca="false">RANDBETWEEN(1,$B$5)</f>
        <v>2</v>
      </c>
      <c r="F195" s="0" t="n">
        <f aca="false">RANDBETWEEN(1,$B$5)</f>
        <v>6</v>
      </c>
      <c r="G195" s="0" t="n">
        <f aca="false">RANDBETWEEN(1,$B$5)</f>
        <v>5</v>
      </c>
      <c r="H195" s="0" t="n">
        <f aca="true">NORMINV(RAND(),$B$8,$B$13)</f>
        <v>46.1495040468584</v>
      </c>
      <c r="I195" s="0" t="n">
        <f aca="true">NORMINV(RAND(),$C$8,$C$13)</f>
        <v>64.4260948140339</v>
      </c>
      <c r="J195" s="0" t="n">
        <f aca="true">NORMINV(RAND(),$D$8,$D$13)</f>
        <v>13.6226252998953</v>
      </c>
      <c r="K195" s="0" t="n">
        <f aca="true">NORMINV(RAND(),$E$8,$E$13)</f>
        <v>3.16031062902537</v>
      </c>
      <c r="L195" s="0" t="n">
        <f aca="true">NORMINV(RAND(),$B$9,$B$14)</f>
        <v>45.6347291796632</v>
      </c>
      <c r="M195" s="0" t="n">
        <f aca="true">NORMINV(RAND(),$C$9,$C$14)</f>
        <v>56.916435686687</v>
      </c>
      <c r="N195" s="0" t="n">
        <f aca="true">NORMINV(RAND(),$D$9,$D$14)</f>
        <v>44.4042735932318</v>
      </c>
      <c r="O195" s="0" t="n">
        <f aca="true">NORMINV(RAND(),$E$9,$E$14)</f>
        <v>25.1067115692863</v>
      </c>
      <c r="P195" s="0" t="n">
        <f aca="true">NORMINV(RAND(),$B$10,$B$15)</f>
        <v>23.0678090768365</v>
      </c>
      <c r="Q195" s="0" t="n">
        <f aca="true">NORMINV(RAND(),$C$10,$C$15)</f>
        <v>29.9126734779486</v>
      </c>
      <c r="R195" s="0" t="n">
        <f aca="true">NORMINV(RAND(),$D$10,$D$15)</f>
        <v>9.54402215623414</v>
      </c>
      <c r="S195" s="0" t="n">
        <f aca="true">NORMINV(RAND(),$E$10,$E$15)</f>
        <v>3.88266785485717</v>
      </c>
      <c r="T195" s="0" t="n">
        <f aca="false">MEDIAN(INDEX(Avaliadores!$B$17:$B$22,$B195),INDEX(Avaliadores!$B$17:$B$22,$C195),INDEX(Avaliadores!$B$17:$B$22,$D195),INDEX(Avaliadores!$B$17:$B$22,$E195),INDEX(Avaliadores!$B$17:$B$22,$F195),INDEX(Avaliadores!$B$17:$B$22,$G195))</f>
        <v>2.79166666666667</v>
      </c>
      <c r="U195" s="0" t="n">
        <f aca="false">MEDIAN(INDEX(Avaliadores!$C$17:$C$22,$B195),INDEX(Avaliadores!$C$17:$C$22,$C195),INDEX(Avaliadores!$C$17:$C$22,$D195),INDEX(Avaliadores!$C$17:$C$22,$E195),INDEX(Avaliadores!$C$17:$C$22,$F195),INDEX(Avaliadores!$C$17:$C$22,$G195))</f>
        <v>5.54166666666667</v>
      </c>
      <c r="V195" s="0" t="n">
        <f aca="false">MEDIAN(INDEX(Avaliadores!$D$17:$D$22,$B195),INDEX(Avaliadores!$D$17:$D$22,$C195),INDEX(Avaliadores!$D$17:$D$22,$D195),INDEX(Avaliadores!$D$17:$D$22,$E195),INDEX(Avaliadores!$D$17:$D$22,$F195),INDEX(Avaliadores!$D$17:$D$22,$G195))</f>
        <v>5.54166666666667</v>
      </c>
      <c r="W195" s="0" t="n">
        <f aca="false">MEDIAN(INDEX(Avaliadores!$E$17:$E$22,$B195),INDEX(Avaliadores!$E$17:$E$22,$C195),INDEX(Avaliadores!$E$17:$E$22,$D195),INDEX(Avaliadores!$E$17:$E$22,$E195),INDEX(Avaliadores!$E$17:$E$22,$F195),INDEX(Avaliadores!$E$17:$E$22,$G195))</f>
        <v>6.29166666666667</v>
      </c>
      <c r="X195" s="0" t="n">
        <f aca="false">MEDIAN(INDEX(Avaliadores!$F$17:$F$22,$B195),INDEX(Avaliadores!$F$17:$F$22,$C195),INDEX(Avaliadores!$F$17:$F$22,$D195),INDEX(Avaliadores!$F$17:$F$22,$E195),INDEX(Avaliadores!$F$17:$F$22,$F195),INDEX(Avaliadores!$F$17:$F$22,$G195))</f>
        <v>2.54166666666667</v>
      </c>
      <c r="Y195" s="0" t="n">
        <f aca="false">MEDIAN(INDEX(Avaliadores!$G$17:$G$22,$B195),INDEX(Avaliadores!$G$17:$G$22,$C195),INDEX(Avaliadores!$G$17:$G$22,$D195),INDEX(Avaliadores!$G$17:$G$22,$E195),INDEX(Avaliadores!$G$17:$G$22,$F195),INDEX(Avaliadores!$G$17:$G$22,$G195))</f>
        <v>4.79166666666667</v>
      </c>
      <c r="Z195" s="0" t="n">
        <f aca="false">MEDIAN(INDEX(Avaliadores!$H$17:$H$22,$B195),INDEX(Avaliadores!$H$17:$H$22,$C195),INDEX(Avaliadores!$H$17:$H$22,$D195),INDEX(Avaliadores!$H$17:$H$22,$E195),INDEX(Avaliadores!$H$17:$H$22,$F195),INDEX(Avaliadores!$H$17:$H$22,$G195))</f>
        <v>3.79166666666667</v>
      </c>
      <c r="AA195" s="0" t="n">
        <f aca="false">MEDIAN(INDEX(Avaliadores!$I$17:$I$22,$B195),INDEX(Avaliadores!$I$17:$I$22,$C195),INDEX(Avaliadores!$I$17:$I$22,$D195),INDEX(Avaliadores!$I$17:$I$22,$E195),INDEX(Avaliadores!$I$17:$I$22,$F195),INDEX(Avaliadores!$I$17:$I$22,$G195))</f>
        <v>6.29166666666667</v>
      </c>
      <c r="AB195" s="0" t="n">
        <f aca="false">IF(MAX(H195:K195)=MIN(H195:K195),0,IF($B$17="custo",(MAX(H195:K195)-H195)/(MAX(H195:K195)-MIN(H195:K195)),(H195-MIN(H195:K195))/(MAX(H195:K195)-MIN(H195:K195))))</f>
        <v>0.298316442208335</v>
      </c>
      <c r="AC195" s="0" t="n">
        <f aca="false">IF(MAX(H195:K195)=MIN(H195:K195),0,IF($B$17="custo",(MAX(H195:K195)-I195)/(MAX(H195:K195)-MIN(H195:K195)),(I195-MIN(H195:K195))/(MAX(H195:K195)-MIN(H195:K195))))</f>
        <v>0</v>
      </c>
      <c r="AD195" s="0" t="n">
        <f aca="false">IF(MAX(H195:K195)=MIN(H195:K195),0,IF($B$17="custo",(MAX(H195:K195)-J195)/(MAX(H195:K195)-MIN(H195:K195)),(J195-MIN(H195:K195))/(MAX(H195:K195)-MIN(H195:K195))))</f>
        <v>0.829230706665303</v>
      </c>
      <c r="AE195" s="0" t="n">
        <f aca="false">IF(MAX(H195:K195)=MIN(H195:K195),0,IF($B$17="custo",(MAX(H195:K195)-K195)/(MAX(H195:K195)-MIN(H195:K195)),(K195-MIN(H195:K195))/(MAX(H195:K195)-MIN(H195:K195))))</f>
        <v>1</v>
      </c>
      <c r="AF195" s="0" t="n">
        <f aca="false">IF(MAX(L195:O195)=MIN(L195:O195),0,IF($C$17="custo",(MAX(L195:O195)-L195)/(MAX(L195:O195)-MIN(L195:O195)),(L195-MIN(L195:O195))/(MAX(L195:O195)-MIN(L195:O195))))</f>
        <v>0.645337807225671</v>
      </c>
      <c r="AG195" s="0" t="n">
        <f aca="false">IF(MAX(L195:O195)=MIN(L195:O195),0,IF($C$17="custo",(MAX(L195:O195)-M195)/(MAX(L195:O195)-MIN(L195:O195)),(M195-MIN(L195:O195))/(MAX(L195:O195)-MIN(L195:O195))))</f>
        <v>1</v>
      </c>
      <c r="AH195" s="0" t="n">
        <f aca="false">IF(MAX(L195:O195)=MIN(L195:O195),0,IF($C$17="custo",(MAX(L195:O195)-N195)/(MAX(L195:O195)-MIN(L195:O195)),(N195-MIN(L195:O195))/(MAX(L195:O195)-MIN(L195:O195))))</f>
        <v>0.606656063810037</v>
      </c>
      <c r="AI195" s="0" t="n">
        <f aca="false">IF(MAX(L195:O195)=MIN(L195:O195),0,IF($C$17="custo",(MAX(L195:O195)-O195)/(MAX(L195:O195)-MIN(L195:O195)),(O195-MIN(L195:O195))/(MAX(L195:O195)-MIN(L195:O195))))</f>
        <v>0</v>
      </c>
      <c r="AJ195" s="0" t="n">
        <f aca="false">IF(MAX(P195:S195)=MIN(P195:S195),0,IF($D$17="custo",(MAX(P195:S195)-P195)/(MAX(P195:S195)-MIN(P195:S195)),(P195-MIN(P195:S195))/(MAX(P195:S195)-MIN(P195:S195))))</f>
        <v>0.262960542545561</v>
      </c>
      <c r="AK195" s="0" t="n">
        <f aca="false">IF(MAX(P195:S195)=MIN(P195:S195),0,IF($D$17="custo",(MAX(P195:S195)-Q195)/(MAX(P195:S195)-MIN(P195:S195)),(Q195-MIN(P195:S195))/(MAX(P195:S195)-MIN(P195:S195))))</f>
        <v>0</v>
      </c>
      <c r="AL195" s="0" t="n">
        <f aca="false">IF(MAX(P195:S195)=MIN(P195:S195),0,IF($D$17="custo",(MAX(P195:S195)-R195)/(MAX(P195:S195)-MIN(P195:S195)),(R195-MIN(P195:S195))/(MAX(P195:S195)-MIN(P195:S195))))</f>
        <v>0.782506604748685</v>
      </c>
      <c r="AM195" s="0" t="n">
        <f aca="false">IF(MAX(P195:S195)=MIN(P195:S195),0,IF($D$17="custo",(MAX(P195:S195)-S195)/(MAX(P195:S195)-MIN(P195:S195)),(S195-MIN(P195:S195))/(MAX(P195:S195)-MIN(P195:S195))))</f>
        <v>1</v>
      </c>
      <c r="AN195" s="0" t="n">
        <f aca="false">IF(MAX(T195:W195)=MIN(T195:W195),0,IF($E$17="custo",(MAX(T195:W195)-T195)/(MAX(T195:W195)-MIN(T195:W195)),(T195-MIN(T195:W195))/(MAX(T195:W195)-MIN(T195:W195))))</f>
        <v>0</v>
      </c>
      <c r="AO195" s="0" t="n">
        <f aca="false">IF(MAX(T195:W195)=MIN(T195:W195),0,IF($E$17="custo",(MAX(T195:W195)-U195)/(MAX(T195:W195)-MIN(T195:W195)),(U195-MIN(T195:W195))/(MAX(T195:W195)-MIN(T195:W195))))</f>
        <v>0.785714285714286</v>
      </c>
      <c r="AP195" s="0" t="n">
        <f aca="false">IF(MAX(T195:W195)=MIN(T195:W195),0,IF($E$17="custo",(MAX(T195:W195)-V195)/(MAX(T195:W195)-MIN(T195:W195)),(V195-MIN(T195:W195))/(MAX(T195:W195)-MIN(T195:W195))))</f>
        <v>0.785714285714286</v>
      </c>
      <c r="AQ195" s="0" t="n">
        <f aca="false">IF(MAX(T195:W195)=MIN(T195:W195),0,IF($E$17="custo",(MAX(T195:W195)-W195)/(MAX(T195:W195)-MIN(T195:W195)),(W195-MIN(T195:W195))/(MAX(T195:W195)-MIN(T195:W195))))</f>
        <v>1</v>
      </c>
      <c r="AR195" s="0" t="n">
        <f aca="false">IF(MAX(X195:AA195)=MIN(X195:AA195),0,IF($F$17="custo",(MAX(X195:AA195)-X195)/(MAX(X195:AA195)-MIN(X195:AA195)),(X195-MIN(X195:AA195))/(MAX(X195:AA195)-MIN(X195:AA195))))</f>
        <v>0</v>
      </c>
      <c r="AS195" s="0" t="n">
        <f aca="false">IF(MAX(X195:AA195)=MIN(X195:AA195),0,IF($F$17="custo",(MAX(X195:AA195)-Y195)/(MAX(X195:AA195)-MIN(X195:AA195)),(Y195-MIN(X195:AA195))/(MAX(X195:AA195)-MIN(X195:AA195))))</f>
        <v>0.6</v>
      </c>
      <c r="AT195" s="0" t="n">
        <f aca="false">IF(MAX(X195:AA195)=MIN(X195:AA195),0,IF($F$17="custo",(MAX(X195:AA195)-Z195)/(MAX(X195:AA195)-MIN(X195:AA195)),(Z195-MIN(X195:AA195))/(MAX(X195:AA195)-MIN(X195:AA195))))</f>
        <v>0.333333333333333</v>
      </c>
      <c r="AU195" s="0" t="n">
        <f aca="false">IF(MAX(X195:AA195)=MIN(X195:AA195),0,IF($F$17="custo",(MAX(X195:AA195)-AA195)/(MAX(X195:AA195)-MIN(X195:AA195)),(AA195-MIN(X195:AA195))/(MAX(X195:AA195)-MIN(X195:AA195))))</f>
        <v>1</v>
      </c>
      <c r="AV195" s="0" t="n">
        <f aca="false">STDEVP(AB195:AE195)</f>
        <v>0.401560097276357</v>
      </c>
      <c r="AW195" s="0" t="n">
        <f aca="false">STDEVP(AF195:AI195)</f>
        <v>0.359382583884058</v>
      </c>
      <c r="AX195" s="0" t="n">
        <f aca="false">STDEVP(AJ195:AM195)</f>
        <v>0.398585270282958</v>
      </c>
      <c r="AY195" s="0" t="n">
        <f aca="false">STDEVP(AN195:AQ195)</f>
        <v>0.381324223286833</v>
      </c>
      <c r="AZ195" s="0" t="n">
        <f aca="false">STDEVP(AR195:AU195)</f>
        <v>0.366287682930599</v>
      </c>
      <c r="BA195" s="0" t="n">
        <f aca="false">AV195*((1-IFERROR(CORREL(AB195:AE195,AF195:AI195),0))+(1-IFERROR(CORREL(AB195:AE195,AJ195:AM195),0))+(1-IFERROR(CORREL(AB195:AE195,AN195:AQ195),0))+(1-IFERROR(CORREL(AB195:AE195,AR195:AU195),0)))</f>
        <v>1.19917708418923</v>
      </c>
      <c r="BB195" s="0" t="n">
        <f aca="false">AW195*((1-IFERROR(CORREL(AF195:AI195,AB195:AE195),0))+(1-IFERROR(CORREL(AF195:AI195,AJ195:AM195),0))+(1-IFERROR(CORREL(AF195:AI195,AN195:AQ195),0))+(1-IFERROR(CORREL(AF195:AI195,AR195:AU195),0)))</f>
        <v>2.38519994567843</v>
      </c>
      <c r="BC195" s="0" t="n">
        <f aca="false">AX195*((1-IFERROR(CORREL(AJ195:AM195,AB195:AE195),0))+(1-IFERROR(CORREL(AJ195:AM195,AF195:AI195),0))+(1-IFERROR(CORREL(AJ195:AM195,AN195:AQ195),0))+(1-IFERROR(CORREL(AJ195:AM195,AR195:AU195),0)))</f>
        <v>1.16672066467689</v>
      </c>
      <c r="BD195" s="0" t="n">
        <f aca="false">AY195*((1-IFERROR(CORREL(AN195:AQ195,AB195:AE195),0))+(1-IFERROR(CORREL(AN195:AQ195,AF195:AI195),0))+(1-IFERROR(CORREL(AN195:AQ195,AJ195:AM195),0))+(1-IFERROR(CORREL(AN195:AQ195,AR195:AU195),0)))</f>
        <v>0.95466649727518</v>
      </c>
      <c r="BE195" s="0" t="n">
        <f aca="false">AZ195*((1-IFERROR(CORREL(AR195:AU195,AB195:AE195),0))+(1-IFERROR(CORREL(AR195:AU195,AF195:AI195),0))+(1-IFERROR(CORREL(AR195:AU195,AJ195:AM195),0))+(1-IFERROR(CORREL(AR195:AU195,AN195:AQ195),0)))</f>
        <v>1.01753043004497</v>
      </c>
      <c r="BF195" s="0" t="n">
        <f aca="false">IF(SUM(BA195:BE195)&gt;0,BA195/SUM(BA195:BE195),1/5)</f>
        <v>0.178361525358328</v>
      </c>
      <c r="BG195" s="0" t="n">
        <f aca="false">IF(SUM(BA195:BE195)&gt;0,BB195/SUM(BA195:BE195),1/5)</f>
        <v>0.354766536323065</v>
      </c>
      <c r="BH195" s="0" t="n">
        <f aca="false">IF(SUM(BA195:BE195)&gt;0,BC195/SUM(BA195:BE195),1/5)</f>
        <v>0.17353406778912</v>
      </c>
      <c r="BI195" s="0" t="n">
        <f aca="false">IF(SUM(BA195:BE195)&gt;0,BD195/SUM(BA195:BE195),1/5)</f>
        <v>0.141993851373184</v>
      </c>
      <c r="BJ195" s="0" t="n">
        <f aca="false">IF(SUM(BA195:BE195)&gt;0,BE195/SUM(BA195:BE195),1/5)</f>
        <v>0.151344019156304</v>
      </c>
      <c r="BK195" s="0" t="n">
        <f aca="false">BF195*AB195+BG195*AF195+BH195*AJ195+BI195*AN195+BJ195*AR195</f>
        <v>0.327785046915486</v>
      </c>
      <c r="BL195" s="0" t="n">
        <f aca="false">BF195*AC195+BG195*AG195+BH195*AK195+BI195*AO195+BJ195*AS195</f>
        <v>0.557139545324348</v>
      </c>
      <c r="BM195" s="0" t="n">
        <f aca="false">BF195*AD195+BG195*AH195+BH195*AL195+BI195*AP195+BJ195*AT195</f>
        <v>0.660930282298887</v>
      </c>
      <c r="BN195" s="0" t="n">
        <f aca="false">BF195*AE195+BG195*AI195+BH195*AM195+BI195*AQ195+BJ195*AU195</f>
        <v>0.645233463676936</v>
      </c>
      <c r="BO195" s="0" t="n">
        <f aca="false">RANK(BK195,$BK195:$BN195)</f>
        <v>4</v>
      </c>
      <c r="BP195" s="0" t="n">
        <f aca="false">RANK(BL195,$BK195:$BN195)</f>
        <v>3</v>
      </c>
      <c r="BQ195" s="0" t="n">
        <f aca="false">RANK(BM195,$BK195:$BN195)</f>
        <v>1</v>
      </c>
      <c r="BR195" s="0" t="n">
        <f aca="false">RANK(BN195,$BK195:$BN195)</f>
        <v>2</v>
      </c>
    </row>
    <row r="196" customFormat="false" ht="15" hidden="false" customHeight="false" outlineLevel="0" collapsed="false">
      <c r="A196" s="0" t="n">
        <v>173</v>
      </c>
      <c r="B196" s="0" t="n">
        <f aca="false">RANDBETWEEN(1,$B$5)</f>
        <v>2</v>
      </c>
      <c r="C196" s="0" t="n">
        <f aca="false">RANDBETWEEN(1,$B$5)</f>
        <v>4</v>
      </c>
      <c r="D196" s="0" t="n">
        <f aca="false">RANDBETWEEN(1,$B$5)</f>
        <v>6</v>
      </c>
      <c r="E196" s="0" t="n">
        <f aca="false">RANDBETWEEN(1,$B$5)</f>
        <v>5</v>
      </c>
      <c r="F196" s="0" t="n">
        <f aca="false">RANDBETWEEN(1,$B$5)</f>
        <v>1</v>
      </c>
      <c r="G196" s="0" t="n">
        <f aca="false">RANDBETWEEN(1,$B$5)</f>
        <v>2</v>
      </c>
      <c r="H196" s="0" t="n">
        <f aca="true">NORMINV(RAND(),$B$8,$B$13)</f>
        <v>46.773206444663</v>
      </c>
      <c r="I196" s="0" t="n">
        <f aca="true">NORMINV(RAND(),$C$8,$C$13)</f>
        <v>56.1462259337547</v>
      </c>
      <c r="J196" s="0" t="n">
        <f aca="true">NORMINV(RAND(),$D$8,$D$13)</f>
        <v>15.5341599376862</v>
      </c>
      <c r="K196" s="0" t="n">
        <f aca="true">NORMINV(RAND(),$E$8,$E$13)</f>
        <v>2.96437060528549</v>
      </c>
      <c r="L196" s="0" t="n">
        <f aca="true">NORMINV(RAND(),$B$9,$B$14)</f>
        <v>41.1071211473633</v>
      </c>
      <c r="M196" s="0" t="n">
        <f aca="true">NORMINV(RAND(),$C$9,$C$14)</f>
        <v>53.3160969446521</v>
      </c>
      <c r="N196" s="0" t="n">
        <f aca="true">NORMINV(RAND(),$D$9,$D$14)</f>
        <v>49.6049419613624</v>
      </c>
      <c r="O196" s="0" t="n">
        <f aca="true">NORMINV(RAND(),$E$9,$E$14)</f>
        <v>23.9335751287331</v>
      </c>
      <c r="P196" s="0" t="n">
        <f aca="true">NORMINV(RAND(),$B$10,$B$15)</f>
        <v>24.2756794459776</v>
      </c>
      <c r="Q196" s="0" t="n">
        <f aca="true">NORMINV(RAND(),$C$10,$C$15)</f>
        <v>29.1877201805084</v>
      </c>
      <c r="R196" s="0" t="n">
        <f aca="true">NORMINV(RAND(),$D$10,$D$15)</f>
        <v>10.2493000666028</v>
      </c>
      <c r="S196" s="0" t="n">
        <f aca="true">NORMINV(RAND(),$E$10,$E$15)</f>
        <v>4.30256667678296</v>
      </c>
      <c r="T196" s="0" t="n">
        <f aca="false">MEDIAN(INDEX(Avaliadores!$B$17:$B$22,$B196),INDEX(Avaliadores!$B$17:$B$22,$C196),INDEX(Avaliadores!$B$17:$B$22,$D196),INDEX(Avaliadores!$B$17:$B$22,$E196),INDEX(Avaliadores!$B$17:$B$22,$F196),INDEX(Avaliadores!$B$17:$B$22,$G196))</f>
        <v>2.79166666666667</v>
      </c>
      <c r="U196" s="0" t="n">
        <f aca="false">MEDIAN(INDEX(Avaliadores!$C$17:$C$22,$B196),INDEX(Avaliadores!$C$17:$C$22,$C196),INDEX(Avaliadores!$C$17:$C$22,$D196),INDEX(Avaliadores!$C$17:$C$22,$E196),INDEX(Avaliadores!$C$17:$C$22,$F196),INDEX(Avaliadores!$C$17:$C$22,$G196))</f>
        <v>5.29166666666667</v>
      </c>
      <c r="V196" s="0" t="n">
        <f aca="false">MEDIAN(INDEX(Avaliadores!$D$17:$D$22,$B196),INDEX(Avaliadores!$D$17:$D$22,$C196),INDEX(Avaliadores!$D$17:$D$22,$D196),INDEX(Avaliadores!$D$17:$D$22,$E196),INDEX(Avaliadores!$D$17:$D$22,$F196),INDEX(Avaliadores!$D$17:$D$22,$G196))</f>
        <v>5.79166666666667</v>
      </c>
      <c r="W196" s="0" t="n">
        <f aca="false">MEDIAN(INDEX(Avaliadores!$E$17:$E$22,$B196),INDEX(Avaliadores!$E$17:$E$22,$C196),INDEX(Avaliadores!$E$17:$E$22,$D196),INDEX(Avaliadores!$E$17:$E$22,$E196),INDEX(Avaliadores!$E$17:$E$22,$F196),INDEX(Avaliadores!$E$17:$E$22,$G196))</f>
        <v>6.29166666666667</v>
      </c>
      <c r="X196" s="0" t="n">
        <f aca="false">MEDIAN(INDEX(Avaliadores!$F$17:$F$22,$B196),INDEX(Avaliadores!$F$17:$F$22,$C196),INDEX(Avaliadores!$F$17:$F$22,$D196),INDEX(Avaliadores!$F$17:$F$22,$E196),INDEX(Avaliadores!$F$17:$F$22,$F196),INDEX(Avaliadores!$F$17:$F$22,$G196))</f>
        <v>2.29166666666667</v>
      </c>
      <c r="Y196" s="0" t="n">
        <f aca="false">MEDIAN(INDEX(Avaliadores!$G$17:$G$22,$B196),INDEX(Avaliadores!$G$17:$G$22,$C196),INDEX(Avaliadores!$G$17:$G$22,$D196),INDEX(Avaliadores!$G$17:$G$22,$E196),INDEX(Avaliadores!$G$17:$G$22,$F196),INDEX(Avaliadores!$G$17:$G$22,$G196))</f>
        <v>5.04166666666667</v>
      </c>
      <c r="Z196" s="0" t="n">
        <f aca="false">MEDIAN(INDEX(Avaliadores!$H$17:$H$22,$B196),INDEX(Avaliadores!$H$17:$H$22,$C196),INDEX(Avaliadores!$H$17:$H$22,$D196),INDEX(Avaliadores!$H$17:$H$22,$E196),INDEX(Avaliadores!$H$17:$H$22,$F196),INDEX(Avaliadores!$H$17:$H$22,$G196))</f>
        <v>4.04166666666667</v>
      </c>
      <c r="AA196" s="0" t="n">
        <f aca="false">MEDIAN(INDEX(Avaliadores!$I$17:$I$22,$B196),INDEX(Avaliadores!$I$17:$I$22,$C196),INDEX(Avaliadores!$I$17:$I$22,$D196),INDEX(Avaliadores!$I$17:$I$22,$E196),INDEX(Avaliadores!$I$17:$I$22,$F196),INDEX(Avaliadores!$I$17:$I$22,$G196))</f>
        <v>6.29166666666667</v>
      </c>
      <c r="AB196" s="0" t="n">
        <f aca="false">IF(MAX(H196:K196)=MIN(H196:K196),0,IF($B$17="custo",(MAX(H196:K196)-H196)/(MAX(H196:K196)-MIN(H196:K196)),(H196-MIN(H196:K196))/(MAX(H196:K196)-MIN(H196:K196))))</f>
        <v>0.176244687801897</v>
      </c>
      <c r="AC196" s="0" t="n">
        <f aca="false">IF(MAX(H196:K196)=MIN(H196:K196),0,IF($B$17="custo",(MAX(H196:K196)-I196)/(MAX(H196:K196)-MIN(H196:K196)),(I196-MIN(H196:K196))/(MAX(H196:K196)-MIN(H196:K196))))</f>
        <v>0</v>
      </c>
      <c r="AD196" s="0" t="n">
        <f aca="false">IF(MAX(H196:K196)=MIN(H196:K196),0,IF($B$17="custo",(MAX(H196:K196)-J196)/(MAX(H196:K196)-MIN(H196:K196)),(J196-MIN(H196:K196))/(MAX(H196:K196)-MIN(H196:K196))))</f>
        <v>0.763645152002211</v>
      </c>
      <c r="AE196" s="0" t="n">
        <f aca="false">IF(MAX(H196:K196)=MIN(H196:K196),0,IF($B$17="custo",(MAX(H196:K196)-K196)/(MAX(H196:K196)-MIN(H196:K196)),(K196-MIN(H196:K196))/(MAX(H196:K196)-MIN(H196:K196))))</f>
        <v>1</v>
      </c>
      <c r="AF196" s="0" t="n">
        <f aca="false">IF(MAX(L196:O196)=MIN(L196:O196),0,IF($C$17="custo",(MAX(L196:O196)-L196)/(MAX(L196:O196)-MIN(L196:O196)),(L196-MIN(L196:O196))/(MAX(L196:O196)-MIN(L196:O196))))</f>
        <v>0.584481690381179</v>
      </c>
      <c r="AG196" s="0" t="n">
        <f aca="false">IF(MAX(L196:O196)=MIN(L196:O196),0,IF($C$17="custo",(MAX(L196:O196)-M196)/(MAX(L196:O196)-MIN(L196:O196)),(M196-MIN(L196:O196))/(MAX(L196:O196)-MIN(L196:O196))))</f>
        <v>1</v>
      </c>
      <c r="AH196" s="0" t="n">
        <f aca="false">IF(MAX(L196:O196)=MIN(L196:O196),0,IF($C$17="custo",(MAX(L196:O196)-N196)/(MAX(L196:O196)-MIN(L196:O196)),(N196-MIN(L196:O196))/(MAX(L196:O196)-MIN(L196:O196))))</f>
        <v>0.873695150928841</v>
      </c>
      <c r="AI196" s="0" t="n">
        <f aca="false">IF(MAX(L196:O196)=MIN(L196:O196),0,IF($C$17="custo",(MAX(L196:O196)-O196)/(MAX(L196:O196)-MIN(L196:O196)),(O196-MIN(L196:O196))/(MAX(L196:O196)-MIN(L196:O196))))</f>
        <v>0</v>
      </c>
      <c r="AJ196" s="0" t="n">
        <f aca="false">IF(MAX(P196:S196)=MIN(P196:S196),0,IF($D$17="custo",(MAX(P196:S196)-P196)/(MAX(P196:S196)-MIN(P196:S196)),(P196-MIN(P196:S196))/(MAX(P196:S196)-MIN(P196:S196))))</f>
        <v>0.197388404045626</v>
      </c>
      <c r="AK196" s="0" t="n">
        <f aca="false">IF(MAX(P196:S196)=MIN(P196:S196),0,IF($D$17="custo",(MAX(P196:S196)-Q196)/(MAX(P196:S196)-MIN(P196:S196)),(Q196-MIN(P196:S196))/(MAX(P196:S196)-MIN(P196:S196))))</f>
        <v>0</v>
      </c>
      <c r="AL196" s="0" t="n">
        <f aca="false">IF(MAX(P196:S196)=MIN(P196:S196),0,IF($D$17="custo",(MAX(P196:S196)-R196)/(MAX(P196:S196)-MIN(P196:S196)),(R196-MIN(P196:S196))/(MAX(P196:S196)-MIN(P196:S196))))</f>
        <v>0.761032882962544</v>
      </c>
      <c r="AM196" s="0" t="n">
        <f aca="false">IF(MAX(P196:S196)=MIN(P196:S196),0,IF($D$17="custo",(MAX(P196:S196)-S196)/(MAX(P196:S196)-MIN(P196:S196)),(S196-MIN(P196:S196))/(MAX(P196:S196)-MIN(P196:S196))))</f>
        <v>1</v>
      </c>
      <c r="AN196" s="0" t="n">
        <f aca="false">IF(MAX(T196:W196)=MIN(T196:W196),0,IF($E$17="custo",(MAX(T196:W196)-T196)/(MAX(T196:W196)-MIN(T196:W196)),(T196-MIN(T196:W196))/(MAX(T196:W196)-MIN(T196:W196))))</f>
        <v>0</v>
      </c>
      <c r="AO196" s="0" t="n">
        <f aca="false">IF(MAX(T196:W196)=MIN(T196:W196),0,IF($E$17="custo",(MAX(T196:W196)-U196)/(MAX(T196:W196)-MIN(T196:W196)),(U196-MIN(T196:W196))/(MAX(T196:W196)-MIN(T196:W196))))</f>
        <v>0.714285714285714</v>
      </c>
      <c r="AP196" s="0" t="n">
        <f aca="false">IF(MAX(T196:W196)=MIN(T196:W196),0,IF($E$17="custo",(MAX(T196:W196)-V196)/(MAX(T196:W196)-MIN(T196:W196)),(V196-MIN(T196:W196))/(MAX(T196:W196)-MIN(T196:W196))))</f>
        <v>0.857142857142857</v>
      </c>
      <c r="AQ196" s="0" t="n">
        <f aca="false">IF(MAX(T196:W196)=MIN(T196:W196),0,IF($E$17="custo",(MAX(T196:W196)-W196)/(MAX(T196:W196)-MIN(T196:W196)),(W196-MIN(T196:W196))/(MAX(T196:W196)-MIN(T196:W196))))</f>
        <v>1</v>
      </c>
      <c r="AR196" s="0" t="n">
        <f aca="false">IF(MAX(X196:AA196)=MIN(X196:AA196),0,IF($F$17="custo",(MAX(X196:AA196)-X196)/(MAX(X196:AA196)-MIN(X196:AA196)),(X196-MIN(X196:AA196))/(MAX(X196:AA196)-MIN(X196:AA196))))</f>
        <v>0</v>
      </c>
      <c r="AS196" s="0" t="n">
        <f aca="false">IF(MAX(X196:AA196)=MIN(X196:AA196),0,IF($F$17="custo",(MAX(X196:AA196)-Y196)/(MAX(X196:AA196)-MIN(X196:AA196)),(Y196-MIN(X196:AA196))/(MAX(X196:AA196)-MIN(X196:AA196))))</f>
        <v>0.6875</v>
      </c>
      <c r="AT196" s="0" t="n">
        <f aca="false">IF(MAX(X196:AA196)=MIN(X196:AA196),0,IF($F$17="custo",(MAX(X196:AA196)-Z196)/(MAX(X196:AA196)-MIN(X196:AA196)),(Z196-MIN(X196:AA196))/(MAX(X196:AA196)-MIN(X196:AA196))))</f>
        <v>0.4375</v>
      </c>
      <c r="AU196" s="0" t="n">
        <f aca="false">IF(MAX(X196:AA196)=MIN(X196:AA196),0,IF($F$17="custo",(MAX(X196:AA196)-AA196)/(MAX(X196:AA196)-MIN(X196:AA196)),(AA196-MIN(X196:AA196))/(MAX(X196:AA196)-MIN(X196:AA196))))</f>
        <v>1</v>
      </c>
      <c r="AV196" s="0" t="n">
        <f aca="false">STDEVP(AB196:AE196)</f>
        <v>0.410311759675209</v>
      </c>
      <c r="AW196" s="0" t="n">
        <f aca="false">STDEVP(AF196:AI196)</f>
        <v>0.385455482954642</v>
      </c>
      <c r="AX196" s="0" t="n">
        <f aca="false">STDEVP(AJ196:AM196)</f>
        <v>0.405980217082765</v>
      </c>
      <c r="AY196" s="0" t="n">
        <f aca="false">STDEVP(AN196:AQ196)</f>
        <v>0.384654629081036</v>
      </c>
      <c r="AZ196" s="0" t="n">
        <f aca="false">STDEVP(AR196:AU196)</f>
        <v>0.365771872209988</v>
      </c>
      <c r="BA196" s="0" t="n">
        <f aca="false">AV196*((1-IFERROR(CORREL(AB196:AE196,AF196:AI196),0))+(1-IFERROR(CORREL(AB196:AE196,AJ196:AM196),0))+(1-IFERROR(CORREL(AB196:AE196,AN196:AQ196),0))+(1-IFERROR(CORREL(AB196:AE196,AR196:AU196),0)))</f>
        <v>1.03239785846577</v>
      </c>
      <c r="BB196" s="0" t="n">
        <f aca="false">AW196*((1-IFERROR(CORREL(AF196:AI196,AB196:AE196),0))+(1-IFERROR(CORREL(AF196:AI196,AJ196:AM196),0))+(1-IFERROR(CORREL(AF196:AI196,AN196:AQ196),0))+(1-IFERROR(CORREL(AF196:AI196,AR196:AU196),0)))</f>
        <v>2.29706272972613</v>
      </c>
      <c r="BC196" s="0" t="n">
        <f aca="false">AX196*((1-IFERROR(CORREL(AJ196:AM196,AB196:AE196),0))+(1-IFERROR(CORREL(AJ196:AM196,AF196:AI196),0))+(1-IFERROR(CORREL(AJ196:AM196,AN196:AQ196),0))+(1-IFERROR(CORREL(AJ196:AM196,AR196:AU196),0)))</f>
        <v>1.03696151830383</v>
      </c>
      <c r="BD196" s="0" t="n">
        <f aca="false">AY196*((1-IFERROR(CORREL(AN196:AQ196,AB196:AE196),0))+(1-IFERROR(CORREL(AN196:AQ196,AF196:AI196),0))+(1-IFERROR(CORREL(AN196:AQ196,AJ196:AM196),0))+(1-IFERROR(CORREL(AN196:AQ196,AR196:AU196),0)))</f>
        <v>0.782333063521269</v>
      </c>
      <c r="BE196" s="0" t="n">
        <f aca="false">AZ196*((1-IFERROR(CORREL(AR196:AU196,AB196:AE196),0))+(1-IFERROR(CORREL(AR196:AU196,AF196:AI196),0))+(1-IFERROR(CORREL(AR196:AU196,AJ196:AM196),0))+(1-IFERROR(CORREL(AR196:AU196,AN196:AQ196),0)))</f>
        <v>0.926211016683133</v>
      </c>
      <c r="BF196" s="0" t="n">
        <f aca="false">IF(SUM(BA196:BE196)&gt;0,BA196/SUM(BA196:BE196),1/5)</f>
        <v>0.169942980213781</v>
      </c>
      <c r="BG196" s="0" t="n">
        <f aca="false">IF(SUM(BA196:BE196)&gt;0,BB196/SUM(BA196:BE196),1/5)</f>
        <v>0.378119426369001</v>
      </c>
      <c r="BH196" s="0" t="n">
        <f aca="false">IF(SUM(BA196:BE196)&gt;0,BC196/SUM(BA196:BE196),1/5)</f>
        <v>0.170694204121505</v>
      </c>
      <c r="BI196" s="0" t="n">
        <f aca="false">IF(SUM(BA196:BE196)&gt;0,BD196/SUM(BA196:BE196),1/5)</f>
        <v>0.128779821891688</v>
      </c>
      <c r="BJ196" s="0" t="n">
        <f aca="false">IF(SUM(BA196:BE196)&gt;0,BE196/SUM(BA196:BE196),1/5)</f>
        <v>0.152463567404026</v>
      </c>
      <c r="BK196" s="0" t="n">
        <f aca="false">BF196*AB196+BG196*AF196+BH196*AJ196+BI196*AN196+BJ196*AR196</f>
        <v>0.284648485513399</v>
      </c>
      <c r="BL196" s="0" t="n">
        <f aca="false">BF196*AC196+BG196*AG196+BH196*AK196+BI196*AO196+BJ196*AS196</f>
        <v>0.57492371602476</v>
      </c>
      <c r="BM196" s="0" t="n">
        <f aca="false">BF196*AD196+BG196*AH196+BH196*AL196+BI196*AP196+BJ196*AT196</f>
        <v>0.767126659733089</v>
      </c>
      <c r="BN196" s="0" t="n">
        <f aca="false">BF196*AE196+BG196*AI196+BH196*AM196+BI196*AQ196+BJ196*AU196</f>
        <v>0.621880573631</v>
      </c>
      <c r="BO196" s="0" t="n">
        <f aca="false">RANK(BK196,$BK196:$BN196)</f>
        <v>4</v>
      </c>
      <c r="BP196" s="0" t="n">
        <f aca="false">RANK(BL196,$BK196:$BN196)</f>
        <v>3</v>
      </c>
      <c r="BQ196" s="0" t="n">
        <f aca="false">RANK(BM196,$BK196:$BN196)</f>
        <v>1</v>
      </c>
      <c r="BR196" s="0" t="n">
        <f aca="false">RANK(BN196,$BK196:$BN196)</f>
        <v>2</v>
      </c>
    </row>
    <row r="197" customFormat="false" ht="15" hidden="false" customHeight="false" outlineLevel="0" collapsed="false">
      <c r="A197" s="0" t="n">
        <v>174</v>
      </c>
      <c r="B197" s="0" t="n">
        <f aca="false">RANDBETWEEN(1,$B$5)</f>
        <v>3</v>
      </c>
      <c r="C197" s="0" t="n">
        <f aca="false">RANDBETWEEN(1,$B$5)</f>
        <v>2</v>
      </c>
      <c r="D197" s="0" t="n">
        <f aca="false">RANDBETWEEN(1,$B$5)</f>
        <v>4</v>
      </c>
      <c r="E197" s="0" t="n">
        <f aca="false">RANDBETWEEN(1,$B$5)</f>
        <v>6</v>
      </c>
      <c r="F197" s="0" t="n">
        <f aca="false">RANDBETWEEN(1,$B$5)</f>
        <v>2</v>
      </c>
      <c r="G197" s="0" t="n">
        <f aca="false">RANDBETWEEN(1,$B$5)</f>
        <v>4</v>
      </c>
      <c r="H197" s="0" t="n">
        <f aca="true">NORMINV(RAND(),$B$8,$B$13)</f>
        <v>49.821549454295</v>
      </c>
      <c r="I197" s="0" t="n">
        <f aca="true">NORMINV(RAND(),$C$8,$C$13)</f>
        <v>60.7129525375918</v>
      </c>
      <c r="J197" s="0" t="n">
        <f aca="true">NORMINV(RAND(),$D$8,$D$13)</f>
        <v>13.9538987249043</v>
      </c>
      <c r="K197" s="0" t="n">
        <f aca="true">NORMINV(RAND(),$E$8,$E$13)</f>
        <v>3.18744301480711</v>
      </c>
      <c r="L197" s="0" t="n">
        <f aca="true">NORMINV(RAND(),$B$9,$B$14)</f>
        <v>51.4070925748509</v>
      </c>
      <c r="M197" s="0" t="n">
        <f aca="true">NORMINV(RAND(),$C$9,$C$14)</f>
        <v>56.7579628053922</v>
      </c>
      <c r="N197" s="0" t="n">
        <f aca="true">NORMINV(RAND(),$D$9,$D$14)</f>
        <v>42.5690647800434</v>
      </c>
      <c r="O197" s="0" t="n">
        <f aca="true">NORMINV(RAND(),$E$9,$E$14)</f>
        <v>22.206844754682</v>
      </c>
      <c r="P197" s="0" t="n">
        <f aca="true">NORMINV(RAND(),$B$10,$B$15)</f>
        <v>23.9527411003998</v>
      </c>
      <c r="Q197" s="0" t="n">
        <f aca="true">NORMINV(RAND(),$C$10,$C$15)</f>
        <v>32.2257099665697</v>
      </c>
      <c r="R197" s="0" t="n">
        <f aca="true">NORMINV(RAND(),$D$10,$D$15)</f>
        <v>9.763945853965</v>
      </c>
      <c r="S197" s="0" t="n">
        <f aca="true">NORMINV(RAND(),$E$10,$E$15)</f>
        <v>3.89367005904036</v>
      </c>
      <c r="T197" s="0" t="n">
        <f aca="false">MEDIAN(INDEX(Avaliadores!$B$17:$B$22,$B197),INDEX(Avaliadores!$B$17:$B$22,$C197),INDEX(Avaliadores!$B$17:$B$22,$D197),INDEX(Avaliadores!$B$17:$B$22,$E197),INDEX(Avaliadores!$B$17:$B$22,$F197),INDEX(Avaliadores!$B$17:$B$22,$G197))</f>
        <v>3.04166666666667</v>
      </c>
      <c r="U197" s="0" t="n">
        <f aca="false">MEDIAN(INDEX(Avaliadores!$C$17:$C$22,$B197),INDEX(Avaliadores!$C$17:$C$22,$C197),INDEX(Avaliadores!$C$17:$C$22,$D197),INDEX(Avaliadores!$C$17:$C$22,$E197),INDEX(Avaliadores!$C$17:$C$22,$F197),INDEX(Avaliadores!$C$17:$C$22,$G197))</f>
        <v>5.29166666666667</v>
      </c>
      <c r="V197" s="0" t="n">
        <f aca="false">MEDIAN(INDEX(Avaliadores!$D$17:$D$22,$B197),INDEX(Avaliadores!$D$17:$D$22,$C197),INDEX(Avaliadores!$D$17:$D$22,$D197),INDEX(Avaliadores!$D$17:$D$22,$E197),INDEX(Avaliadores!$D$17:$D$22,$F197),INDEX(Avaliadores!$D$17:$D$22,$G197))</f>
        <v>5.66666666666667</v>
      </c>
      <c r="W197" s="0" t="n">
        <f aca="false">MEDIAN(INDEX(Avaliadores!$E$17:$E$22,$B197),INDEX(Avaliadores!$E$17:$E$22,$C197),INDEX(Avaliadores!$E$17:$E$22,$D197),INDEX(Avaliadores!$E$17:$E$22,$E197),INDEX(Avaliadores!$E$17:$E$22,$F197),INDEX(Avaliadores!$E$17:$E$22,$G197))</f>
        <v>6.04166666666667</v>
      </c>
      <c r="X197" s="0" t="n">
        <f aca="false">MEDIAN(INDEX(Avaliadores!$F$17:$F$22,$B197),INDEX(Avaliadores!$F$17:$F$22,$C197),INDEX(Avaliadores!$F$17:$F$22,$D197),INDEX(Avaliadores!$F$17:$F$22,$E197),INDEX(Avaliadores!$F$17:$F$22,$F197),INDEX(Avaliadores!$F$17:$F$22,$G197))</f>
        <v>2.91666666666667</v>
      </c>
      <c r="Y197" s="0" t="n">
        <f aca="false">MEDIAN(INDEX(Avaliadores!$G$17:$G$22,$B197),INDEX(Avaliadores!$G$17:$G$22,$C197),INDEX(Avaliadores!$G$17:$G$22,$D197),INDEX(Avaliadores!$G$17:$G$22,$E197),INDEX(Avaliadores!$G$17:$G$22,$F197),INDEX(Avaliadores!$G$17:$G$22,$G197))</f>
        <v>5.41666666666667</v>
      </c>
      <c r="Z197" s="0" t="n">
        <f aca="false">MEDIAN(INDEX(Avaliadores!$H$17:$H$22,$B197),INDEX(Avaliadores!$H$17:$H$22,$C197),INDEX(Avaliadores!$H$17:$H$22,$D197),INDEX(Avaliadores!$H$17:$H$22,$E197),INDEX(Avaliadores!$H$17:$H$22,$F197),INDEX(Avaliadores!$H$17:$H$22,$G197))</f>
        <v>3.91666666666667</v>
      </c>
      <c r="AA197" s="0" t="n">
        <f aca="false">MEDIAN(INDEX(Avaliadores!$I$17:$I$22,$B197),INDEX(Avaliadores!$I$17:$I$22,$C197),INDEX(Avaliadores!$I$17:$I$22,$D197),INDEX(Avaliadores!$I$17:$I$22,$E197),INDEX(Avaliadores!$I$17:$I$22,$F197),INDEX(Avaliadores!$I$17:$I$22,$G197))</f>
        <v>6.04166666666667</v>
      </c>
      <c r="AB197" s="0" t="n">
        <f aca="false">IF(MAX(H197:K197)=MIN(H197:K197),0,IF($B$17="custo",(MAX(H197:K197)-H197)/(MAX(H197:K197)-MIN(H197:K197)),(H197-MIN(H197:K197))/(MAX(H197:K197)-MIN(H197:K197))))</f>
        <v>0.189331709943098</v>
      </c>
      <c r="AC197" s="0" t="n">
        <f aca="false">IF(MAX(H197:K197)=MIN(H197:K197),0,IF($B$17="custo",(MAX(H197:K197)-I197)/(MAX(H197:K197)-MIN(H197:K197)),(I197-MIN(H197:K197))/(MAX(H197:K197)-MIN(H197:K197))))</f>
        <v>0</v>
      </c>
      <c r="AD197" s="0" t="n">
        <f aca="false">IF(MAX(H197:K197)=MIN(H197:K197),0,IF($B$17="custo",(MAX(H197:K197)-J197)/(MAX(H197:K197)-MIN(H197:K197)),(J197-MIN(H197:K197))/(MAX(H197:K197)-MIN(H197:K197))))</f>
        <v>0.812840324242016</v>
      </c>
      <c r="AE197" s="0" t="n">
        <f aca="false">IF(MAX(H197:K197)=MIN(H197:K197),0,IF($B$17="custo",(MAX(H197:K197)-K197)/(MAX(H197:K197)-MIN(H197:K197)),(K197-MIN(H197:K197))/(MAX(H197:K197)-MIN(H197:K197))))</f>
        <v>1</v>
      </c>
      <c r="AF197" s="0" t="n">
        <f aca="false">IF(MAX(L197:O197)=MIN(L197:O197),0,IF($C$17="custo",(MAX(L197:O197)-L197)/(MAX(L197:O197)-MIN(L197:O197)),(L197-MIN(L197:O197))/(MAX(L197:O197)-MIN(L197:O197))))</f>
        <v>0.845131777713012</v>
      </c>
      <c r="AG197" s="0" t="n">
        <f aca="false">IF(MAX(L197:O197)=MIN(L197:O197),0,IF($C$17="custo",(MAX(L197:O197)-M197)/(MAX(L197:O197)-MIN(L197:O197)),(M197-MIN(L197:O197))/(MAX(L197:O197)-MIN(L197:O197))))</f>
        <v>1</v>
      </c>
      <c r="AH197" s="0" t="n">
        <f aca="false">IF(MAX(L197:O197)=MIN(L197:O197),0,IF($C$17="custo",(MAX(L197:O197)-N197)/(MAX(L197:O197)-MIN(L197:O197)),(N197-MIN(L197:O197))/(MAX(L197:O197)-MIN(L197:O197))))</f>
        <v>0.589336067084024</v>
      </c>
      <c r="AI197" s="0" t="n">
        <f aca="false">IF(MAX(L197:O197)=MIN(L197:O197),0,IF($C$17="custo",(MAX(L197:O197)-O197)/(MAX(L197:O197)-MIN(L197:O197)),(O197-MIN(L197:O197))/(MAX(L197:O197)-MIN(L197:O197))))</f>
        <v>0</v>
      </c>
      <c r="AJ197" s="0" t="n">
        <f aca="false">IF(MAX(P197:S197)=MIN(P197:S197),0,IF($D$17="custo",(MAX(P197:S197)-P197)/(MAX(P197:S197)-MIN(P197:S197)),(P197-MIN(P197:S197))/(MAX(P197:S197)-MIN(P197:S197))))</f>
        <v>0.292000466368513</v>
      </c>
      <c r="AK197" s="0" t="n">
        <f aca="false">IF(MAX(P197:S197)=MIN(P197:S197),0,IF($D$17="custo",(MAX(P197:S197)-Q197)/(MAX(P197:S197)-MIN(P197:S197)),(Q197-MIN(P197:S197))/(MAX(P197:S197)-MIN(P197:S197))))</f>
        <v>0</v>
      </c>
      <c r="AL197" s="0" t="n">
        <f aca="false">IF(MAX(P197:S197)=MIN(P197:S197),0,IF($D$17="custo",(MAX(P197:S197)-R197)/(MAX(P197:S197)-MIN(P197:S197)),(R197-MIN(P197:S197))/(MAX(P197:S197)-MIN(P197:S197))))</f>
        <v>0.792804336924409</v>
      </c>
      <c r="AM197" s="0" t="n">
        <f aca="false">IF(MAX(P197:S197)=MIN(P197:S197),0,IF($D$17="custo",(MAX(P197:S197)-S197)/(MAX(P197:S197)-MIN(P197:S197)),(S197-MIN(P197:S197))/(MAX(P197:S197)-MIN(P197:S197))))</f>
        <v>1</v>
      </c>
      <c r="AN197" s="0" t="n">
        <f aca="false">IF(MAX(T197:W197)=MIN(T197:W197),0,IF($E$17="custo",(MAX(T197:W197)-T197)/(MAX(T197:W197)-MIN(T197:W197)),(T197-MIN(T197:W197))/(MAX(T197:W197)-MIN(T197:W197))))</f>
        <v>0</v>
      </c>
      <c r="AO197" s="0" t="n">
        <f aca="false">IF(MAX(T197:W197)=MIN(T197:W197),0,IF($E$17="custo",(MAX(T197:W197)-U197)/(MAX(T197:W197)-MIN(T197:W197)),(U197-MIN(T197:W197))/(MAX(T197:W197)-MIN(T197:W197))))</f>
        <v>0.75</v>
      </c>
      <c r="AP197" s="0" t="n">
        <f aca="false">IF(MAX(T197:W197)=MIN(T197:W197),0,IF($E$17="custo",(MAX(T197:W197)-V197)/(MAX(T197:W197)-MIN(T197:W197)),(V197-MIN(T197:W197))/(MAX(T197:W197)-MIN(T197:W197))))</f>
        <v>0.875</v>
      </c>
      <c r="AQ197" s="0" t="n">
        <f aca="false">IF(MAX(T197:W197)=MIN(T197:W197),0,IF($E$17="custo",(MAX(T197:W197)-W197)/(MAX(T197:W197)-MIN(T197:W197)),(W197-MIN(T197:W197))/(MAX(T197:W197)-MIN(T197:W197))))</f>
        <v>1</v>
      </c>
      <c r="AR197" s="0" t="n">
        <f aca="false">IF(MAX(X197:AA197)=MIN(X197:AA197),0,IF($F$17="custo",(MAX(X197:AA197)-X197)/(MAX(X197:AA197)-MIN(X197:AA197)),(X197-MIN(X197:AA197))/(MAX(X197:AA197)-MIN(X197:AA197))))</f>
        <v>0</v>
      </c>
      <c r="AS197" s="0" t="n">
        <f aca="false">IF(MAX(X197:AA197)=MIN(X197:AA197),0,IF($F$17="custo",(MAX(X197:AA197)-Y197)/(MAX(X197:AA197)-MIN(X197:AA197)),(Y197-MIN(X197:AA197))/(MAX(X197:AA197)-MIN(X197:AA197))))</f>
        <v>0.8</v>
      </c>
      <c r="AT197" s="0" t="n">
        <f aca="false">IF(MAX(X197:AA197)=MIN(X197:AA197),0,IF($F$17="custo",(MAX(X197:AA197)-Z197)/(MAX(X197:AA197)-MIN(X197:AA197)),(Z197-MIN(X197:AA197))/(MAX(X197:AA197)-MIN(X197:AA197))))</f>
        <v>0.32</v>
      </c>
      <c r="AU197" s="0" t="n">
        <f aca="false">IF(MAX(X197:AA197)=MIN(X197:AA197),0,IF($F$17="custo",(MAX(X197:AA197)-AA197)/(MAX(X197:AA197)-MIN(X197:AA197)),(AA197-MIN(X197:AA197))/(MAX(X197:AA197)-MIN(X197:AA197))))</f>
        <v>1</v>
      </c>
      <c r="AV197" s="0" t="n">
        <f aca="false">STDEVP(AB197:AE197)</f>
        <v>0.416648135566933</v>
      </c>
      <c r="AW197" s="0" t="n">
        <f aca="false">STDEVP(AF197:AI197)</f>
        <v>0.380757895462701</v>
      </c>
      <c r="AX197" s="0" t="n">
        <f aca="false">STDEVP(AJ197:AM197)</f>
        <v>0.395979867558715</v>
      </c>
      <c r="AY197" s="0" t="n">
        <f aca="false">STDEVP(AN197:AQ197)</f>
        <v>0.389059362437148</v>
      </c>
      <c r="AZ197" s="0" t="n">
        <f aca="false">STDEVP(AR197:AU197)</f>
        <v>0.393319208785943</v>
      </c>
      <c r="BA197" s="0" t="n">
        <f aca="false">AV197*((1-IFERROR(CORREL(AB197:AE197,AF197:AI197),0))+(1-IFERROR(CORREL(AB197:AE197,AJ197:AM197),0))+(1-IFERROR(CORREL(AB197:AE197,AN197:AQ197),0))+(1-IFERROR(CORREL(AB197:AE197,AR197:AU197),0)))</f>
        <v>1.25105538827078</v>
      </c>
      <c r="BB197" s="0" t="n">
        <f aca="false">AW197*((1-IFERROR(CORREL(AF197:AI197,AB197:AE197),0))+(1-IFERROR(CORREL(AF197:AI197,AJ197:AM197),0))+(1-IFERROR(CORREL(AF197:AI197,AN197:AQ197),0))+(1-IFERROR(CORREL(AF197:AI197,AR197:AU197),0)))</f>
        <v>2.62610478293929</v>
      </c>
      <c r="BC197" s="0" t="n">
        <f aca="false">AX197*((1-IFERROR(CORREL(AJ197:AM197,AB197:AE197),0))+(1-IFERROR(CORREL(AJ197:AM197,AF197:AI197),0))+(1-IFERROR(CORREL(AJ197:AM197,AN197:AQ197),0))+(1-IFERROR(CORREL(AJ197:AM197,AR197:AU197),0)))</f>
        <v>1.25075845744251</v>
      </c>
      <c r="BD197" s="0" t="n">
        <f aca="false">AY197*((1-IFERROR(CORREL(AN197:AQ197,AB197:AE197),0))+(1-IFERROR(CORREL(AN197:AQ197,AF197:AI197),0))+(1-IFERROR(CORREL(AN197:AQ197,AJ197:AM197),0))+(1-IFERROR(CORREL(AN197:AQ197,AR197:AU197),0)))</f>
        <v>1.0196024913897</v>
      </c>
      <c r="BE197" s="0" t="n">
        <f aca="false">AZ197*((1-IFERROR(CORREL(AR197:AU197,AB197:AE197),0))+(1-IFERROR(CORREL(AR197:AU197,AF197:AI197),0))+(1-IFERROR(CORREL(AR197:AU197,AJ197:AM197),0))+(1-IFERROR(CORREL(AR197:AU197,AN197:AQ197),0)))</f>
        <v>1.24400389568272</v>
      </c>
      <c r="BF197" s="0" t="n">
        <f aca="false">IF(SUM(BA197:BE197)&gt;0,BA197/SUM(BA197:BE197),1/5)</f>
        <v>0.169255381752647</v>
      </c>
      <c r="BG197" s="0" t="n">
        <f aca="false">IF(SUM(BA197:BE197)&gt;0,BB197/SUM(BA197:BE197),1/5)</f>
        <v>0.35528592237088</v>
      </c>
      <c r="BH197" s="0" t="n">
        <f aca="false">IF(SUM(BA197:BE197)&gt;0,BC197/SUM(BA197:BE197),1/5)</f>
        <v>0.169215209957566</v>
      </c>
      <c r="BI197" s="0" t="n">
        <f aca="false">IF(SUM(BA197:BE197)&gt;0,BD197/SUM(BA197:BE197),1/5)</f>
        <v>0.13794210115241</v>
      </c>
      <c r="BJ197" s="0" t="n">
        <f aca="false">IF(SUM(BA197:BE197)&gt;0,BE197/SUM(BA197:BE197),1/5)</f>
        <v>0.168301384766497</v>
      </c>
      <c r="BK197" s="0" t="n">
        <f aca="false">BF197*AB197+BG197*AF197+BH197*AJ197+BI197*AN197+BJ197*AR197</f>
        <v>0.381719754238264</v>
      </c>
      <c r="BL197" s="0" t="n">
        <f aca="false">BF197*AC197+BG197*AG197+BH197*AK197+BI197*AO197+BJ197*AS197</f>
        <v>0.593383606048385</v>
      </c>
      <c r="BM197" s="0" t="n">
        <f aca="false">BF197*AD197+BG197*AH197+BH197*AL197+BI197*AP197+BJ197*AT197</f>
        <v>0.655670741525473</v>
      </c>
      <c r="BN197" s="0" t="n">
        <f aca="false">BF197*AE197+BG197*AI197+BH197*AM197+BI197*AQ197+BJ197*AU197</f>
        <v>0.644714077629121</v>
      </c>
      <c r="BO197" s="0" t="n">
        <f aca="false">RANK(BK197,$BK197:$BN197)</f>
        <v>4</v>
      </c>
      <c r="BP197" s="0" t="n">
        <f aca="false">RANK(BL197,$BK197:$BN197)</f>
        <v>3</v>
      </c>
      <c r="BQ197" s="0" t="n">
        <f aca="false">RANK(BM197,$BK197:$BN197)</f>
        <v>1</v>
      </c>
      <c r="BR197" s="0" t="n">
        <f aca="false">RANK(BN197,$BK197:$BN197)</f>
        <v>2</v>
      </c>
    </row>
    <row r="198" customFormat="false" ht="15" hidden="false" customHeight="false" outlineLevel="0" collapsed="false">
      <c r="A198" s="0" t="n">
        <v>175</v>
      </c>
      <c r="B198" s="0" t="n">
        <f aca="false">RANDBETWEEN(1,$B$5)</f>
        <v>2</v>
      </c>
      <c r="C198" s="0" t="n">
        <f aca="false">RANDBETWEEN(1,$B$5)</f>
        <v>2</v>
      </c>
      <c r="D198" s="0" t="n">
        <f aca="false">RANDBETWEEN(1,$B$5)</f>
        <v>4</v>
      </c>
      <c r="E198" s="0" t="n">
        <f aca="false">RANDBETWEEN(1,$B$5)</f>
        <v>1</v>
      </c>
      <c r="F198" s="0" t="n">
        <f aca="false">RANDBETWEEN(1,$B$5)</f>
        <v>3</v>
      </c>
      <c r="G198" s="0" t="n">
        <f aca="false">RANDBETWEEN(1,$B$5)</f>
        <v>3</v>
      </c>
      <c r="H198" s="0" t="n">
        <f aca="true">NORMINV(RAND(),$B$8,$B$13)</f>
        <v>48.5987665518696</v>
      </c>
      <c r="I198" s="0" t="n">
        <f aca="true">NORMINV(RAND(),$C$8,$C$13)</f>
        <v>64.247707518749</v>
      </c>
      <c r="J198" s="0" t="n">
        <f aca="true">NORMINV(RAND(),$D$8,$D$13)</f>
        <v>16.3878260844877</v>
      </c>
      <c r="K198" s="0" t="n">
        <f aca="true">NORMINV(RAND(),$E$8,$E$13)</f>
        <v>3.16627783226343</v>
      </c>
      <c r="L198" s="0" t="n">
        <f aca="true">NORMINV(RAND(),$B$9,$B$14)</f>
        <v>45.3011207516515</v>
      </c>
      <c r="M198" s="0" t="n">
        <f aca="true">NORMINV(RAND(),$C$9,$C$14)</f>
        <v>46.1225418520794</v>
      </c>
      <c r="N198" s="0" t="n">
        <f aca="true">NORMINV(RAND(),$D$9,$D$14)</f>
        <v>39.3021084289856</v>
      </c>
      <c r="O198" s="0" t="n">
        <f aca="true">NORMINV(RAND(),$E$9,$E$14)</f>
        <v>25.1857671513459</v>
      </c>
      <c r="P198" s="0" t="n">
        <f aca="true">NORMINV(RAND(),$B$10,$B$15)</f>
        <v>26.990310462621</v>
      </c>
      <c r="Q198" s="0" t="n">
        <f aca="true">NORMINV(RAND(),$C$10,$C$15)</f>
        <v>29.635435618773</v>
      </c>
      <c r="R198" s="0" t="n">
        <f aca="true">NORMINV(RAND(),$D$10,$D$15)</f>
        <v>10.0161794638367</v>
      </c>
      <c r="S198" s="0" t="n">
        <f aca="true">NORMINV(RAND(),$E$10,$E$15)</f>
        <v>3.8556622799659</v>
      </c>
      <c r="T198" s="0" t="n">
        <f aca="false">MEDIAN(INDEX(Avaliadores!$B$17:$B$22,$B198),INDEX(Avaliadores!$B$17:$B$22,$C198),INDEX(Avaliadores!$B$17:$B$22,$D198),INDEX(Avaliadores!$B$17:$B$22,$E198),INDEX(Avaliadores!$B$17:$B$22,$F198),INDEX(Avaliadores!$B$17:$B$22,$G198))</f>
        <v>2.91666666666667</v>
      </c>
      <c r="U198" s="0" t="n">
        <f aca="false">MEDIAN(INDEX(Avaliadores!$C$17:$C$22,$B198),INDEX(Avaliadores!$C$17:$C$22,$C198),INDEX(Avaliadores!$C$17:$C$22,$D198),INDEX(Avaliadores!$C$17:$C$22,$E198),INDEX(Avaliadores!$C$17:$C$22,$F198),INDEX(Avaliadores!$C$17:$C$22,$G198))</f>
        <v>4.91666666666667</v>
      </c>
      <c r="V198" s="0" t="n">
        <f aca="false">MEDIAN(INDEX(Avaliadores!$D$17:$D$22,$B198),INDEX(Avaliadores!$D$17:$D$22,$C198),INDEX(Avaliadores!$D$17:$D$22,$D198),INDEX(Avaliadores!$D$17:$D$22,$E198),INDEX(Avaliadores!$D$17:$D$22,$F198),INDEX(Avaliadores!$D$17:$D$22,$G198))</f>
        <v>5.91666666666667</v>
      </c>
      <c r="W198" s="0" t="n">
        <f aca="false">MEDIAN(INDEX(Avaliadores!$E$17:$E$22,$B198),INDEX(Avaliadores!$E$17:$E$22,$C198),INDEX(Avaliadores!$E$17:$E$22,$D198),INDEX(Avaliadores!$E$17:$E$22,$E198),INDEX(Avaliadores!$E$17:$E$22,$F198),INDEX(Avaliadores!$E$17:$E$22,$G198))</f>
        <v>6.04166666666667</v>
      </c>
      <c r="X198" s="0" t="n">
        <f aca="false">MEDIAN(INDEX(Avaliadores!$F$17:$F$22,$B198),INDEX(Avaliadores!$F$17:$F$22,$C198),INDEX(Avaliadores!$F$17:$F$22,$D198),INDEX(Avaliadores!$F$17:$F$22,$E198),INDEX(Avaliadores!$F$17:$F$22,$F198),INDEX(Avaliadores!$F$17:$F$22,$G198))</f>
        <v>2.41666666666667</v>
      </c>
      <c r="Y198" s="0" t="n">
        <f aca="false">MEDIAN(INDEX(Avaliadores!$G$17:$G$22,$B198),INDEX(Avaliadores!$G$17:$G$22,$C198),INDEX(Avaliadores!$G$17:$G$22,$D198),INDEX(Avaliadores!$G$17:$G$22,$E198),INDEX(Avaliadores!$G$17:$G$22,$F198),INDEX(Avaliadores!$G$17:$G$22,$G198))</f>
        <v>5.79166666666667</v>
      </c>
      <c r="Z198" s="0" t="n">
        <f aca="false">MEDIAN(INDEX(Avaliadores!$H$17:$H$22,$B198),INDEX(Avaliadores!$H$17:$H$22,$C198),INDEX(Avaliadores!$H$17:$H$22,$D198),INDEX(Avaliadores!$H$17:$H$22,$E198),INDEX(Avaliadores!$H$17:$H$22,$F198),INDEX(Avaliadores!$H$17:$H$22,$G198))</f>
        <v>3.91666666666667</v>
      </c>
      <c r="AA198" s="0" t="n">
        <f aca="false">MEDIAN(INDEX(Avaliadores!$I$17:$I$22,$B198),INDEX(Avaliadores!$I$17:$I$22,$C198),INDEX(Avaliadores!$I$17:$I$22,$D198),INDEX(Avaliadores!$I$17:$I$22,$E198),INDEX(Avaliadores!$I$17:$I$22,$F198),INDEX(Avaliadores!$I$17:$I$22,$G198))</f>
        <v>6.41666666666667</v>
      </c>
      <c r="AB198" s="0" t="n">
        <f aca="false">IF(MAX(H198:K198)=MIN(H198:K198),0,IF($B$17="custo",(MAX(H198:K198)-H198)/(MAX(H198:K198)-MIN(H198:K198)),(H198-MIN(H198:K198))/(MAX(H198:K198)-MIN(H198:K198))))</f>
        <v>0.256198013818622</v>
      </c>
      <c r="AC198" s="0" t="n">
        <f aca="false">IF(MAX(H198:K198)=MIN(H198:K198),0,IF($B$17="custo",(MAX(H198:K198)-I198)/(MAX(H198:K198)-MIN(H198:K198)),(I198-MIN(H198:K198))/(MAX(H198:K198)-MIN(H198:K198))))</f>
        <v>0</v>
      </c>
      <c r="AD198" s="0" t="n">
        <f aca="false">IF(MAX(H198:K198)=MIN(H198:K198),0,IF($B$17="custo",(MAX(H198:K198)-J198)/(MAX(H198:K198)-MIN(H198:K198)),(J198-MIN(H198:K198))/(MAX(H198:K198)-MIN(H198:K198))))</f>
        <v>0.783542259569122</v>
      </c>
      <c r="AE198" s="0" t="n">
        <f aca="false">IF(MAX(H198:K198)=MIN(H198:K198),0,IF($B$17="custo",(MAX(H198:K198)-K198)/(MAX(H198:K198)-MIN(H198:K198)),(K198-MIN(H198:K198))/(MAX(H198:K198)-MIN(H198:K198))))</f>
        <v>1</v>
      </c>
      <c r="AF198" s="0" t="n">
        <f aca="false">IF(MAX(L198:O198)=MIN(L198:O198),0,IF($C$17="custo",(MAX(L198:O198)-L198)/(MAX(L198:O198)-MIN(L198:O198)),(L198-MIN(L198:O198))/(MAX(L198:O198)-MIN(L198:O198))))</f>
        <v>0.960766588351397</v>
      </c>
      <c r="AG198" s="0" t="n">
        <f aca="false">IF(MAX(L198:O198)=MIN(L198:O198),0,IF($C$17="custo",(MAX(L198:O198)-M198)/(MAX(L198:O198)-MIN(L198:O198)),(M198-MIN(L198:O198))/(MAX(L198:O198)-MIN(L198:O198))))</f>
        <v>1</v>
      </c>
      <c r="AH198" s="0" t="n">
        <f aca="false">IF(MAX(L198:O198)=MIN(L198:O198),0,IF($C$17="custo",(MAX(L198:O198)-N198)/(MAX(L198:O198)-MIN(L198:O198)),(N198-MIN(L198:O198))/(MAX(L198:O198)-MIN(L198:O198))))</f>
        <v>0.674236671092664</v>
      </c>
      <c r="AI198" s="0" t="n">
        <f aca="false">IF(MAX(L198:O198)=MIN(L198:O198),0,IF($C$17="custo",(MAX(L198:O198)-O198)/(MAX(L198:O198)-MIN(L198:O198)),(O198-MIN(L198:O198))/(MAX(L198:O198)-MIN(L198:O198))))</f>
        <v>0</v>
      </c>
      <c r="AJ198" s="0" t="n">
        <f aca="false">IF(MAX(P198:S198)=MIN(P198:S198),0,IF($D$17="custo",(MAX(P198:S198)-P198)/(MAX(P198:S198)-MIN(P198:S198)),(P198-MIN(P198:S198))/(MAX(P198:S198)-MIN(P198:S198))))</f>
        <v>0.102604670777698</v>
      </c>
      <c r="AK198" s="0" t="n">
        <f aca="false">IF(MAX(P198:S198)=MIN(P198:S198),0,IF($D$17="custo",(MAX(P198:S198)-Q198)/(MAX(P198:S198)-MIN(P198:S198)),(Q198-MIN(P198:S198))/(MAX(P198:S198)-MIN(P198:S198))))</f>
        <v>0</v>
      </c>
      <c r="AL198" s="0" t="n">
        <f aca="false">IF(MAX(P198:S198)=MIN(P198:S198),0,IF($D$17="custo",(MAX(P198:S198)-R198)/(MAX(P198:S198)-MIN(P198:S198)),(R198-MIN(P198:S198))/(MAX(P198:S198)-MIN(P198:S198))))</f>
        <v>0.761032918990132</v>
      </c>
      <c r="AM198" s="0" t="n">
        <f aca="false">IF(MAX(P198:S198)=MIN(P198:S198),0,IF($D$17="custo",(MAX(P198:S198)-S198)/(MAX(P198:S198)-MIN(P198:S198)),(S198-MIN(P198:S198))/(MAX(P198:S198)-MIN(P198:S198))))</f>
        <v>1</v>
      </c>
      <c r="AN198" s="0" t="n">
        <f aca="false">IF(MAX(T198:W198)=MIN(T198:W198),0,IF($E$17="custo",(MAX(T198:W198)-T198)/(MAX(T198:W198)-MIN(T198:W198)),(T198-MIN(T198:W198))/(MAX(T198:W198)-MIN(T198:W198))))</f>
        <v>0</v>
      </c>
      <c r="AO198" s="0" t="n">
        <f aca="false">IF(MAX(T198:W198)=MIN(T198:W198),0,IF($E$17="custo",(MAX(T198:W198)-U198)/(MAX(T198:W198)-MIN(T198:W198)),(U198-MIN(T198:W198))/(MAX(T198:W198)-MIN(T198:W198))))</f>
        <v>0.64</v>
      </c>
      <c r="AP198" s="0" t="n">
        <f aca="false">IF(MAX(T198:W198)=MIN(T198:W198),0,IF($E$17="custo",(MAX(T198:W198)-V198)/(MAX(T198:W198)-MIN(T198:W198)),(V198-MIN(T198:W198))/(MAX(T198:W198)-MIN(T198:W198))))</f>
        <v>0.96</v>
      </c>
      <c r="AQ198" s="0" t="n">
        <f aca="false">IF(MAX(T198:W198)=MIN(T198:W198),0,IF($E$17="custo",(MAX(T198:W198)-W198)/(MAX(T198:W198)-MIN(T198:W198)),(W198-MIN(T198:W198))/(MAX(T198:W198)-MIN(T198:W198))))</f>
        <v>1</v>
      </c>
      <c r="AR198" s="0" t="n">
        <f aca="false">IF(MAX(X198:AA198)=MIN(X198:AA198),0,IF($F$17="custo",(MAX(X198:AA198)-X198)/(MAX(X198:AA198)-MIN(X198:AA198)),(X198-MIN(X198:AA198))/(MAX(X198:AA198)-MIN(X198:AA198))))</f>
        <v>0</v>
      </c>
      <c r="AS198" s="0" t="n">
        <f aca="false">IF(MAX(X198:AA198)=MIN(X198:AA198),0,IF($F$17="custo",(MAX(X198:AA198)-Y198)/(MAX(X198:AA198)-MIN(X198:AA198)),(Y198-MIN(X198:AA198))/(MAX(X198:AA198)-MIN(X198:AA198))))</f>
        <v>0.84375</v>
      </c>
      <c r="AT198" s="0" t="n">
        <f aca="false">IF(MAX(X198:AA198)=MIN(X198:AA198),0,IF($F$17="custo",(MAX(X198:AA198)-Z198)/(MAX(X198:AA198)-MIN(X198:AA198)),(Z198-MIN(X198:AA198))/(MAX(X198:AA198)-MIN(X198:AA198))))</f>
        <v>0.375</v>
      </c>
      <c r="AU198" s="0" t="n">
        <f aca="false">IF(MAX(X198:AA198)=MIN(X198:AA198),0,IF($F$17="custo",(MAX(X198:AA198)-AA198)/(MAX(X198:AA198)-MIN(X198:AA198)),(AA198-MIN(X198:AA198))/(MAX(X198:AA198)-MIN(X198:AA198))))</f>
        <v>1</v>
      </c>
      <c r="AV198" s="0" t="n">
        <f aca="false">STDEVP(AB198:AE198)</f>
        <v>0.399825211528524</v>
      </c>
      <c r="AW198" s="0" t="n">
        <f aca="false">STDEVP(AF198:AI198)</f>
        <v>0.400579886420391</v>
      </c>
      <c r="AX198" s="0" t="n">
        <f aca="false">STDEVP(AJ198:AM198)</f>
        <v>0.424680043018603</v>
      </c>
      <c r="AY198" s="0" t="n">
        <f aca="false">STDEVP(AN198:AQ198)</f>
        <v>0.400374824383352</v>
      </c>
      <c r="AZ198" s="0" t="n">
        <f aca="false">STDEVP(AR198:AU198)</f>
        <v>0.394279777529548</v>
      </c>
      <c r="BA198" s="0" t="n">
        <f aca="false">AV198*((1-IFERROR(CORREL(AB198:AE198,AF198:AI198),0))+(1-IFERROR(CORREL(AB198:AE198,AJ198:AM198),0))+(1-IFERROR(CORREL(AB198:AE198,AN198:AQ198),0))+(1-IFERROR(CORREL(AB198:AE198,AR198:AU198),0)))</f>
        <v>1.18960959492745</v>
      </c>
      <c r="BB198" s="0" t="n">
        <f aca="false">AW198*((1-IFERROR(CORREL(AF198:AI198,AB198:AE198),0))+(1-IFERROR(CORREL(AF198:AI198,AJ198:AM198),0))+(1-IFERROR(CORREL(AF198:AI198,AN198:AQ198),0))+(1-IFERROR(CORREL(AF198:AI198,AR198:AU198),0)))</f>
        <v>2.81798642473616</v>
      </c>
      <c r="BC198" s="0" t="n">
        <f aca="false">AX198*((1-IFERROR(CORREL(AJ198:AM198,AB198:AE198),0))+(1-IFERROR(CORREL(AJ198:AM198,AF198:AI198),0))+(1-IFERROR(CORREL(AJ198:AM198,AN198:AQ198),0))+(1-IFERROR(CORREL(AJ198:AM198,AR198:AU198),0)))</f>
        <v>1.17902920182282</v>
      </c>
      <c r="BD198" s="0" t="n">
        <f aca="false">AY198*((1-IFERROR(CORREL(AN198:AQ198,AB198:AE198),0))+(1-IFERROR(CORREL(AN198:AQ198,AF198:AI198),0))+(1-IFERROR(CORREL(AN198:AQ198,AJ198:AM198),0))+(1-IFERROR(CORREL(AN198:AQ198,AR198:AU198),0)))</f>
        <v>1.00450314836837</v>
      </c>
      <c r="BE198" s="0" t="n">
        <f aca="false">AZ198*((1-IFERROR(CORREL(AR198:AU198,AB198:AE198),0))+(1-IFERROR(CORREL(AR198:AU198,AF198:AI198),0))+(1-IFERROR(CORREL(AR198:AU198,AJ198:AM198),0))+(1-IFERROR(CORREL(AR198:AU198,AN198:AQ198),0)))</f>
        <v>1.26936603532952</v>
      </c>
      <c r="BF198" s="0" t="n">
        <f aca="false">IF(SUM(BA198:BE198)&gt;0,BA198/SUM(BA198:BE198),1/5)</f>
        <v>0.159454525440135</v>
      </c>
      <c r="BG198" s="0" t="n">
        <f aca="false">IF(SUM(BA198:BE198)&gt;0,BB198/SUM(BA198:BE198),1/5)</f>
        <v>0.377721136387145</v>
      </c>
      <c r="BH198" s="0" t="n">
        <f aca="false">IF(SUM(BA198:BE198)&gt;0,BC198/SUM(BA198:BE198),1/5)</f>
        <v>0.158036336171435</v>
      </c>
      <c r="BI198" s="0" t="n">
        <f aca="false">IF(SUM(BA198:BE198)&gt;0,BD198/SUM(BA198:BE198),1/5)</f>
        <v>0.134642973215065</v>
      </c>
      <c r="BJ198" s="0" t="n">
        <f aca="false">IF(SUM(BA198:BE198)&gt;0,BE198/SUM(BA198:BE198),1/5)</f>
        <v>0.17014502878622</v>
      </c>
      <c r="BK198" s="0" t="n">
        <f aca="false">BF198*AB198+BG198*AF198+BH198*AJ198+BI198*AN198+BJ198*AR198</f>
        <v>0.419969046510828</v>
      </c>
      <c r="BL198" s="0" t="n">
        <f aca="false">BF198*AC198+BG198*AG198+BH198*AK198+BI198*AO198+BJ198*AS198</f>
        <v>0.60745250728316</v>
      </c>
      <c r="BM198" s="0" t="n">
        <f aca="false">BF198*AD198+BG198*AH198+BH198*AL198+BI198*AP198+BJ198*AT198</f>
        <v>0.69294529506524</v>
      </c>
      <c r="BN198" s="0" t="n">
        <f aca="false">BF198*AE198+BG198*AI198+BH198*AM198+BI198*AQ198+BJ198*AU198</f>
        <v>0.622278863612854</v>
      </c>
      <c r="BO198" s="0" t="n">
        <f aca="false">RANK(BK198,$BK198:$BN198)</f>
        <v>4</v>
      </c>
      <c r="BP198" s="0" t="n">
        <f aca="false">RANK(BL198,$BK198:$BN198)</f>
        <v>3</v>
      </c>
      <c r="BQ198" s="0" t="n">
        <f aca="false">RANK(BM198,$BK198:$BN198)</f>
        <v>1</v>
      </c>
      <c r="BR198" s="0" t="n">
        <f aca="false">RANK(BN198,$BK198:$BN198)</f>
        <v>2</v>
      </c>
    </row>
    <row r="199" customFormat="false" ht="15" hidden="false" customHeight="false" outlineLevel="0" collapsed="false">
      <c r="A199" s="0" t="n">
        <v>176</v>
      </c>
      <c r="B199" s="0" t="n">
        <f aca="false">RANDBETWEEN(1,$B$5)</f>
        <v>1</v>
      </c>
      <c r="C199" s="0" t="n">
        <f aca="false">RANDBETWEEN(1,$B$5)</f>
        <v>3</v>
      </c>
      <c r="D199" s="0" t="n">
        <f aca="false">RANDBETWEEN(1,$B$5)</f>
        <v>2</v>
      </c>
      <c r="E199" s="0" t="n">
        <f aca="false">RANDBETWEEN(1,$B$5)</f>
        <v>4</v>
      </c>
      <c r="F199" s="0" t="n">
        <f aca="false">RANDBETWEEN(1,$B$5)</f>
        <v>3</v>
      </c>
      <c r="G199" s="0" t="n">
        <f aca="false">RANDBETWEEN(1,$B$5)</f>
        <v>3</v>
      </c>
      <c r="H199" s="0" t="n">
        <f aca="true">NORMINV(RAND(),$B$8,$B$13)</f>
        <v>47.8558691954348</v>
      </c>
      <c r="I199" s="0" t="n">
        <f aca="true">NORMINV(RAND(),$C$8,$C$13)</f>
        <v>64.3329661491436</v>
      </c>
      <c r="J199" s="0" t="n">
        <f aca="true">NORMINV(RAND(),$D$8,$D$13)</f>
        <v>13.485889811815</v>
      </c>
      <c r="K199" s="0" t="n">
        <f aca="true">NORMINV(RAND(),$E$8,$E$13)</f>
        <v>3.18971739584487</v>
      </c>
      <c r="L199" s="0" t="n">
        <f aca="true">NORMINV(RAND(),$B$9,$B$14)</f>
        <v>39.5902696016807</v>
      </c>
      <c r="M199" s="0" t="n">
        <f aca="true">NORMINV(RAND(),$C$9,$C$14)</f>
        <v>53.8137311175625</v>
      </c>
      <c r="N199" s="0" t="n">
        <f aca="true">NORMINV(RAND(),$D$9,$D$14)</f>
        <v>47.8150089607691</v>
      </c>
      <c r="O199" s="0" t="n">
        <f aca="true">NORMINV(RAND(),$E$9,$E$14)</f>
        <v>27.1700639658926</v>
      </c>
      <c r="P199" s="0" t="n">
        <f aca="true">NORMINV(RAND(),$B$10,$B$15)</f>
        <v>24.1612441415075</v>
      </c>
      <c r="Q199" s="0" t="n">
        <f aca="true">NORMINV(RAND(),$C$10,$C$15)</f>
        <v>30.7291013333381</v>
      </c>
      <c r="R199" s="0" t="n">
        <f aca="true">NORMINV(RAND(),$D$10,$D$15)</f>
        <v>10.0707492282172</v>
      </c>
      <c r="S199" s="0" t="n">
        <f aca="true">NORMINV(RAND(),$E$10,$E$15)</f>
        <v>4.01077455165286</v>
      </c>
      <c r="T199" s="0" t="n">
        <f aca="false">MEDIAN(INDEX(Avaliadores!$B$17:$B$22,$B199),INDEX(Avaliadores!$B$17:$B$22,$C199),INDEX(Avaliadores!$B$17:$B$22,$D199),INDEX(Avaliadores!$B$17:$B$22,$E199),INDEX(Avaliadores!$B$17:$B$22,$F199),INDEX(Avaliadores!$B$17:$B$22,$G199))</f>
        <v>2.79166666666667</v>
      </c>
      <c r="U199" s="0" t="n">
        <f aca="false">MEDIAN(INDEX(Avaliadores!$C$17:$C$22,$B199),INDEX(Avaliadores!$C$17:$C$22,$C199),INDEX(Avaliadores!$C$17:$C$22,$D199),INDEX(Avaliadores!$C$17:$C$22,$E199),INDEX(Avaliadores!$C$17:$C$22,$F199),INDEX(Avaliadores!$C$17:$C$22,$G199))</f>
        <v>4.79166666666667</v>
      </c>
      <c r="V199" s="0" t="n">
        <f aca="false">MEDIAN(INDEX(Avaliadores!$D$17:$D$22,$B199),INDEX(Avaliadores!$D$17:$D$22,$C199),INDEX(Avaliadores!$D$17:$D$22,$D199),INDEX(Avaliadores!$D$17:$D$22,$E199),INDEX(Avaliadores!$D$17:$D$22,$F199),INDEX(Avaliadores!$D$17:$D$22,$G199))</f>
        <v>5.79166666666667</v>
      </c>
      <c r="W199" s="0" t="n">
        <f aca="false">MEDIAN(INDEX(Avaliadores!$E$17:$E$22,$B199),INDEX(Avaliadores!$E$17:$E$22,$C199),INDEX(Avaliadores!$E$17:$E$22,$D199),INDEX(Avaliadores!$E$17:$E$22,$E199),INDEX(Avaliadores!$E$17:$E$22,$F199),INDEX(Avaliadores!$E$17:$E$22,$G199))</f>
        <v>5.91666666666667</v>
      </c>
      <c r="X199" s="0" t="n">
        <f aca="false">MEDIAN(INDEX(Avaliadores!$F$17:$F$22,$B199),INDEX(Avaliadores!$F$17:$F$22,$C199),INDEX(Avaliadores!$F$17:$F$22,$D199),INDEX(Avaliadores!$F$17:$F$22,$E199),INDEX(Avaliadores!$F$17:$F$22,$F199),INDEX(Avaliadores!$F$17:$F$22,$G199))</f>
        <v>2.79166666666667</v>
      </c>
      <c r="Y199" s="0" t="n">
        <f aca="false">MEDIAN(INDEX(Avaliadores!$G$17:$G$22,$B199),INDEX(Avaliadores!$G$17:$G$22,$C199),INDEX(Avaliadores!$G$17:$G$22,$D199),INDEX(Avaliadores!$G$17:$G$22,$E199),INDEX(Avaliadores!$G$17:$G$22,$F199),INDEX(Avaliadores!$G$17:$G$22,$G199))</f>
        <v>5.79166666666667</v>
      </c>
      <c r="Z199" s="0" t="n">
        <f aca="false">MEDIAN(INDEX(Avaliadores!$H$17:$H$22,$B199),INDEX(Avaliadores!$H$17:$H$22,$C199),INDEX(Avaliadores!$H$17:$H$22,$D199),INDEX(Avaliadores!$H$17:$H$22,$E199),INDEX(Avaliadores!$H$17:$H$22,$F199),INDEX(Avaliadores!$H$17:$H$22,$G199))</f>
        <v>3.79166666666667</v>
      </c>
      <c r="AA199" s="0" t="n">
        <f aca="false">MEDIAN(INDEX(Avaliadores!$I$17:$I$22,$B199),INDEX(Avaliadores!$I$17:$I$22,$C199),INDEX(Avaliadores!$I$17:$I$22,$D199),INDEX(Avaliadores!$I$17:$I$22,$E199),INDEX(Avaliadores!$I$17:$I$22,$F199),INDEX(Avaliadores!$I$17:$I$22,$G199))</f>
        <v>6.79166666666667</v>
      </c>
      <c r="AB199" s="0" t="n">
        <f aca="false">IF(MAX(H199:K199)=MIN(H199:K199),0,IF($B$17="custo",(MAX(H199:K199)-H199)/(MAX(H199:K199)-MIN(H199:K199)),(H199-MIN(H199:K199))/(MAX(H199:K199)-MIN(H199:K199))))</f>
        <v>0.269483504551593</v>
      </c>
      <c r="AC199" s="0" t="n">
        <f aca="false">IF(MAX(H199:K199)=MIN(H199:K199),0,IF($B$17="custo",(MAX(H199:K199)-I199)/(MAX(H199:K199)-MIN(H199:K199)),(I199-MIN(H199:K199))/(MAX(H199:K199)-MIN(H199:K199))))</f>
        <v>0</v>
      </c>
      <c r="AD199" s="0" t="n">
        <f aca="false">IF(MAX(H199:K199)=MIN(H199:K199),0,IF($B$17="custo",(MAX(H199:K199)-J199)/(MAX(H199:K199)-MIN(H199:K199)),(J199-MIN(H199:K199))/(MAX(H199:K199)-MIN(H199:K199))))</f>
        <v>0.831605735287092</v>
      </c>
      <c r="AE199" s="0" t="n">
        <f aca="false">IF(MAX(H199:K199)=MIN(H199:K199),0,IF($B$17="custo",(MAX(H199:K199)-K199)/(MAX(H199:K199)-MIN(H199:K199)),(K199-MIN(H199:K199))/(MAX(H199:K199)-MIN(H199:K199))))</f>
        <v>1</v>
      </c>
      <c r="AF199" s="0" t="n">
        <f aca="false">IF(MAX(L199:O199)=MIN(L199:O199),0,IF($C$17="custo",(MAX(L199:O199)-L199)/(MAX(L199:O199)-MIN(L199:O199)),(L199-MIN(L199:O199))/(MAX(L199:O199)-MIN(L199:O199))))</f>
        <v>0.4661597656616</v>
      </c>
      <c r="AG199" s="0" t="n">
        <f aca="false">IF(MAX(L199:O199)=MIN(L199:O199),0,IF($C$17="custo",(MAX(L199:O199)-M199)/(MAX(L199:O199)-MIN(L199:O199)),(M199-MIN(L199:O199))/(MAX(L199:O199)-MIN(L199:O199))))</f>
        <v>1</v>
      </c>
      <c r="AH199" s="0" t="n">
        <f aca="false">IF(MAX(L199:O199)=MIN(L199:O199),0,IF($C$17="custo",(MAX(L199:O199)-N199)/(MAX(L199:O199)-MIN(L199:O199)),(N199-MIN(L199:O199))/(MAX(L199:O199)-MIN(L199:O199))))</f>
        <v>0.774853734561183</v>
      </c>
      <c r="AI199" s="0" t="n">
        <f aca="false">IF(MAX(L199:O199)=MIN(L199:O199),0,IF($C$17="custo",(MAX(L199:O199)-O199)/(MAX(L199:O199)-MIN(L199:O199)),(O199-MIN(L199:O199))/(MAX(L199:O199)-MIN(L199:O199))))</f>
        <v>0</v>
      </c>
      <c r="AJ199" s="0" t="n">
        <f aca="false">IF(MAX(P199:S199)=MIN(P199:S199),0,IF($D$17="custo",(MAX(P199:S199)-P199)/(MAX(P199:S199)-MIN(P199:S199)),(P199-MIN(P199:S199))/(MAX(P199:S199)-MIN(P199:S199))))</f>
        <v>0.245818431876232</v>
      </c>
      <c r="AK199" s="0" t="n">
        <f aca="false">IF(MAX(P199:S199)=MIN(P199:S199),0,IF($D$17="custo",(MAX(P199:S199)-Q199)/(MAX(P199:S199)-MIN(P199:S199)),(Q199-MIN(P199:S199))/(MAX(P199:S199)-MIN(P199:S199))))</f>
        <v>0</v>
      </c>
      <c r="AL199" s="0" t="n">
        <f aca="false">IF(MAX(P199:S199)=MIN(P199:S199),0,IF($D$17="custo",(MAX(P199:S199)-R199)/(MAX(P199:S199)-MIN(P199:S199)),(R199-MIN(P199:S199))/(MAX(P199:S199)-MIN(P199:S199))))</f>
        <v>0.773190337625548</v>
      </c>
      <c r="AM199" s="0" t="n">
        <f aca="false">IF(MAX(P199:S199)=MIN(P199:S199),0,IF($D$17="custo",(MAX(P199:S199)-S199)/(MAX(P199:S199)-MIN(P199:S199)),(S199-MIN(P199:S199))/(MAX(P199:S199)-MIN(P199:S199))))</f>
        <v>1</v>
      </c>
      <c r="AN199" s="0" t="n">
        <f aca="false">IF(MAX(T199:W199)=MIN(T199:W199),0,IF($E$17="custo",(MAX(T199:W199)-T199)/(MAX(T199:W199)-MIN(T199:W199)),(T199-MIN(T199:W199))/(MAX(T199:W199)-MIN(T199:W199))))</f>
        <v>0</v>
      </c>
      <c r="AO199" s="0" t="n">
        <f aca="false">IF(MAX(T199:W199)=MIN(T199:W199),0,IF($E$17="custo",(MAX(T199:W199)-U199)/(MAX(T199:W199)-MIN(T199:W199)),(U199-MIN(T199:W199))/(MAX(T199:W199)-MIN(T199:W199))))</f>
        <v>0.64</v>
      </c>
      <c r="AP199" s="0" t="n">
        <f aca="false">IF(MAX(T199:W199)=MIN(T199:W199),0,IF($E$17="custo",(MAX(T199:W199)-V199)/(MAX(T199:W199)-MIN(T199:W199)),(V199-MIN(T199:W199))/(MAX(T199:W199)-MIN(T199:W199))))</f>
        <v>0.96</v>
      </c>
      <c r="AQ199" s="0" t="n">
        <f aca="false">IF(MAX(T199:W199)=MIN(T199:W199),0,IF($E$17="custo",(MAX(T199:W199)-W199)/(MAX(T199:W199)-MIN(T199:W199)),(W199-MIN(T199:W199))/(MAX(T199:W199)-MIN(T199:W199))))</f>
        <v>1</v>
      </c>
      <c r="AR199" s="0" t="n">
        <f aca="false">IF(MAX(X199:AA199)=MIN(X199:AA199),0,IF($F$17="custo",(MAX(X199:AA199)-X199)/(MAX(X199:AA199)-MIN(X199:AA199)),(X199-MIN(X199:AA199))/(MAX(X199:AA199)-MIN(X199:AA199))))</f>
        <v>0</v>
      </c>
      <c r="AS199" s="0" t="n">
        <f aca="false">IF(MAX(X199:AA199)=MIN(X199:AA199),0,IF($F$17="custo",(MAX(X199:AA199)-Y199)/(MAX(X199:AA199)-MIN(X199:AA199)),(Y199-MIN(X199:AA199))/(MAX(X199:AA199)-MIN(X199:AA199))))</f>
        <v>0.75</v>
      </c>
      <c r="AT199" s="0" t="n">
        <f aca="false">IF(MAX(X199:AA199)=MIN(X199:AA199),0,IF($F$17="custo",(MAX(X199:AA199)-Z199)/(MAX(X199:AA199)-MIN(X199:AA199)),(Z199-MIN(X199:AA199))/(MAX(X199:AA199)-MIN(X199:AA199))))</f>
        <v>0.25</v>
      </c>
      <c r="AU199" s="0" t="n">
        <f aca="false">IF(MAX(X199:AA199)=MIN(X199:AA199),0,IF($F$17="custo",(MAX(X199:AA199)-AA199)/(MAX(X199:AA199)-MIN(X199:AA199)),(AA199-MIN(X199:AA199))/(MAX(X199:AA199)-MIN(X199:AA199))))</f>
        <v>1</v>
      </c>
      <c r="AV199" s="0" t="n">
        <f aca="false">STDEVP(AB199:AE199)</f>
        <v>0.406369739198897</v>
      </c>
      <c r="AW199" s="0" t="n">
        <f aca="false">STDEVP(AF199:AI199)</f>
        <v>0.374889270331887</v>
      </c>
      <c r="AX199" s="0" t="n">
        <f aca="false">STDEVP(AJ199:AM199)</f>
        <v>0.399734567186879</v>
      </c>
      <c r="AY199" s="0" t="n">
        <f aca="false">STDEVP(AN199:AQ199)</f>
        <v>0.400374824383352</v>
      </c>
      <c r="AZ199" s="0" t="n">
        <f aca="false">STDEVP(AR199:AU199)</f>
        <v>0.395284707521047</v>
      </c>
      <c r="BA199" s="0" t="n">
        <f aca="false">AV199*((1-IFERROR(CORREL(AB199:AE199,AF199:AI199),0))+(1-IFERROR(CORREL(AB199:AE199,AJ199:AM199),0))+(1-IFERROR(CORREL(AB199:AE199,AN199:AQ199),0))+(1-IFERROR(CORREL(AB199:AE199,AR199:AU199),0)))</f>
        <v>1.12161728080848</v>
      </c>
      <c r="BB199" s="0" t="n">
        <f aca="false">AW199*((1-IFERROR(CORREL(AF199:AI199,AB199:AE199),0))+(1-IFERROR(CORREL(AF199:AI199,AJ199:AM199),0))+(1-IFERROR(CORREL(AF199:AI199,AN199:AQ199),0))+(1-IFERROR(CORREL(AF199:AI199,AR199:AU199),0)))</f>
        <v>2.1683896592539</v>
      </c>
      <c r="BC199" s="0" t="n">
        <f aca="false">AX199*((1-IFERROR(CORREL(AJ199:AM199,AB199:AE199),0))+(1-IFERROR(CORREL(AJ199:AM199,AF199:AI199),0))+(1-IFERROR(CORREL(AJ199:AM199,AN199:AQ199),0))+(1-IFERROR(CORREL(AJ199:AM199,AR199:AU199),0)))</f>
        <v>1.09355844719516</v>
      </c>
      <c r="BD199" s="0" t="n">
        <f aca="false">AY199*((1-IFERROR(CORREL(AN199:AQ199,AB199:AE199),0))+(1-IFERROR(CORREL(AN199:AQ199,AF199:AI199),0))+(1-IFERROR(CORREL(AN199:AQ199,AJ199:AM199),0))+(1-IFERROR(CORREL(AN199:AQ199,AR199:AU199),0)))</f>
        <v>0.849387242865098</v>
      </c>
      <c r="BE199" s="0" t="n">
        <f aca="false">AZ199*((1-IFERROR(CORREL(AR199:AU199,AB199:AE199),0))+(1-IFERROR(CORREL(AR199:AU199,AF199:AI199),0))+(1-IFERROR(CORREL(AR199:AU199,AJ199:AM199),0))+(1-IFERROR(CORREL(AR199:AU199,AN199:AQ199),0)))</f>
        <v>1.22502814582937</v>
      </c>
      <c r="BF199" s="0" t="n">
        <f aca="false">IF(SUM(BA199:BE199)&gt;0,BA199/SUM(BA199:BE199),1/5)</f>
        <v>0.173679253581106</v>
      </c>
      <c r="BG199" s="0" t="n">
        <f aca="false">IF(SUM(BA199:BE199)&gt;0,BB199/SUM(BA199:BE199),1/5)</f>
        <v>0.335768986387892</v>
      </c>
      <c r="BH199" s="0" t="n">
        <f aca="false">IF(SUM(BA199:BE199)&gt;0,BC199/SUM(BA199:BE199),1/5)</f>
        <v>0.169334422807097</v>
      </c>
      <c r="BI199" s="0" t="n">
        <f aca="false">IF(SUM(BA199:BE199)&gt;0,BD199/SUM(BA199:BE199),1/5)</f>
        <v>0.131525204600797</v>
      </c>
      <c r="BJ199" s="0" t="n">
        <f aca="false">IF(SUM(BA199:BE199)&gt;0,BE199/SUM(BA199:BE199),1/5)</f>
        <v>0.189692132623107</v>
      </c>
      <c r="BK199" s="0" t="n">
        <f aca="false">BF199*AB199+BG199*AF199+BH199*AJ199+BI199*AN199+BJ199*AR199</f>
        <v>0.244951208211062</v>
      </c>
      <c r="BL199" s="0" t="n">
        <f aca="false">BF199*AC199+BG199*AG199+BH199*AK199+BI199*AO199+BJ199*AS199</f>
        <v>0.562214216799733</v>
      </c>
      <c r="BM199" s="0" t="n">
        <f aca="false">BF199*AD199+BG199*AH199+BH199*AL199+BI199*AP199+BJ199*AT199</f>
        <v>0.709219485545299</v>
      </c>
      <c r="BN199" s="0" t="n">
        <f aca="false">BF199*AE199+BG199*AI199+BH199*AM199+BI199*AQ199+BJ199*AU199</f>
        <v>0.664231013612108</v>
      </c>
      <c r="BO199" s="0" t="n">
        <f aca="false">RANK(BK199,$BK199:$BN199)</f>
        <v>4</v>
      </c>
      <c r="BP199" s="0" t="n">
        <f aca="false">RANK(BL199,$BK199:$BN199)</f>
        <v>3</v>
      </c>
      <c r="BQ199" s="0" t="n">
        <f aca="false">RANK(BM199,$BK199:$BN199)</f>
        <v>1</v>
      </c>
      <c r="BR199" s="0" t="n">
        <f aca="false">RANK(BN199,$BK199:$BN199)</f>
        <v>2</v>
      </c>
    </row>
    <row r="200" customFormat="false" ht="15" hidden="false" customHeight="false" outlineLevel="0" collapsed="false">
      <c r="A200" s="0" t="n">
        <v>177</v>
      </c>
      <c r="B200" s="0" t="n">
        <f aca="false">RANDBETWEEN(1,$B$5)</f>
        <v>2</v>
      </c>
      <c r="C200" s="0" t="n">
        <f aca="false">RANDBETWEEN(1,$B$5)</f>
        <v>6</v>
      </c>
      <c r="D200" s="0" t="n">
        <f aca="false">RANDBETWEEN(1,$B$5)</f>
        <v>1</v>
      </c>
      <c r="E200" s="0" t="n">
        <f aca="false">RANDBETWEEN(1,$B$5)</f>
        <v>1</v>
      </c>
      <c r="F200" s="0" t="n">
        <f aca="false">RANDBETWEEN(1,$B$5)</f>
        <v>5</v>
      </c>
      <c r="G200" s="0" t="n">
        <f aca="false">RANDBETWEEN(1,$B$5)</f>
        <v>1</v>
      </c>
      <c r="H200" s="0" t="n">
        <f aca="true">NORMINV(RAND(),$B$8,$B$13)</f>
        <v>50.3237596633489</v>
      </c>
      <c r="I200" s="0" t="n">
        <f aca="true">NORMINV(RAND(),$C$8,$C$13)</f>
        <v>57.795479050993</v>
      </c>
      <c r="J200" s="0" t="n">
        <f aca="true">NORMINV(RAND(),$D$8,$D$13)</f>
        <v>15.2976608343285</v>
      </c>
      <c r="K200" s="0" t="n">
        <f aca="true">NORMINV(RAND(),$E$8,$E$13)</f>
        <v>3.06563118224569</v>
      </c>
      <c r="L200" s="0" t="n">
        <f aca="true">NORMINV(RAND(),$B$9,$B$14)</f>
        <v>52.0252249345279</v>
      </c>
      <c r="M200" s="0" t="n">
        <f aca="true">NORMINV(RAND(),$C$9,$C$14)</f>
        <v>54.9549941067184</v>
      </c>
      <c r="N200" s="0" t="n">
        <f aca="true">NORMINV(RAND(),$D$9,$D$14)</f>
        <v>53.0419592344535</v>
      </c>
      <c r="O200" s="0" t="n">
        <f aca="true">NORMINV(RAND(),$E$9,$E$14)</f>
        <v>26.1406300102386</v>
      </c>
      <c r="P200" s="0" t="n">
        <f aca="true">NORMINV(RAND(),$B$10,$B$15)</f>
        <v>20.8797463898441</v>
      </c>
      <c r="Q200" s="0" t="n">
        <f aca="true">NORMINV(RAND(),$C$10,$C$15)</f>
        <v>30.7650839733992</v>
      </c>
      <c r="R200" s="0" t="n">
        <f aca="true">NORMINV(RAND(),$D$10,$D$15)</f>
        <v>9.80921017821434</v>
      </c>
      <c r="S200" s="0" t="n">
        <f aca="true">NORMINV(RAND(),$E$10,$E$15)</f>
        <v>4.0081030034106</v>
      </c>
      <c r="T200" s="0" t="n">
        <f aca="false">MEDIAN(INDEX(Avaliadores!$B$17:$B$22,$B200),INDEX(Avaliadores!$B$17:$B$22,$C200),INDEX(Avaliadores!$B$17:$B$22,$D200),INDEX(Avaliadores!$B$17:$B$22,$E200),INDEX(Avaliadores!$B$17:$B$22,$F200),INDEX(Avaliadores!$B$17:$B$22,$G200))</f>
        <v>2.04166666666667</v>
      </c>
      <c r="U200" s="0" t="n">
        <f aca="false">MEDIAN(INDEX(Avaliadores!$C$17:$C$22,$B200),INDEX(Avaliadores!$C$17:$C$22,$C200),INDEX(Avaliadores!$C$17:$C$22,$D200),INDEX(Avaliadores!$C$17:$C$22,$E200),INDEX(Avaliadores!$C$17:$C$22,$F200),INDEX(Avaliadores!$C$17:$C$22,$G200))</f>
        <v>4.54166666666667</v>
      </c>
      <c r="V200" s="0" t="n">
        <f aca="false">MEDIAN(INDEX(Avaliadores!$D$17:$D$22,$B200),INDEX(Avaliadores!$D$17:$D$22,$C200),INDEX(Avaliadores!$D$17:$D$22,$D200),INDEX(Avaliadores!$D$17:$D$22,$E200),INDEX(Avaliadores!$D$17:$D$22,$F200),INDEX(Avaliadores!$D$17:$D$22,$G200))</f>
        <v>6.54166666666667</v>
      </c>
      <c r="W200" s="0" t="n">
        <f aca="false">MEDIAN(INDEX(Avaliadores!$E$17:$E$22,$B200),INDEX(Avaliadores!$E$17:$E$22,$C200),INDEX(Avaliadores!$E$17:$E$22,$D200),INDEX(Avaliadores!$E$17:$E$22,$E200),INDEX(Avaliadores!$E$17:$E$22,$F200),INDEX(Avaliadores!$E$17:$E$22,$G200))</f>
        <v>7.04166666666667</v>
      </c>
      <c r="X200" s="0" t="n">
        <f aca="false">MEDIAN(INDEX(Avaliadores!$F$17:$F$22,$B200),INDEX(Avaliadores!$F$17:$F$22,$C200),INDEX(Avaliadores!$F$17:$F$22,$D200),INDEX(Avaliadores!$F$17:$F$22,$E200),INDEX(Avaliadores!$F$17:$F$22,$F200),INDEX(Avaliadores!$F$17:$F$22,$G200))</f>
        <v>2.04166666666667</v>
      </c>
      <c r="Y200" s="0" t="n">
        <f aca="false">MEDIAN(INDEX(Avaliadores!$G$17:$G$22,$B200),INDEX(Avaliadores!$G$17:$G$22,$C200),INDEX(Avaliadores!$G$17:$G$22,$D200),INDEX(Avaliadores!$G$17:$G$22,$E200),INDEX(Avaliadores!$G$17:$G$22,$F200),INDEX(Avaliadores!$G$17:$G$22,$G200))</f>
        <v>5.04166666666667</v>
      </c>
      <c r="Z200" s="0" t="n">
        <f aca="false">MEDIAN(INDEX(Avaliadores!$H$17:$H$22,$B200),INDEX(Avaliadores!$H$17:$H$22,$C200),INDEX(Avaliadores!$H$17:$H$22,$D200),INDEX(Avaliadores!$H$17:$H$22,$E200),INDEX(Avaliadores!$H$17:$H$22,$F200),INDEX(Avaliadores!$H$17:$H$22,$G200))</f>
        <v>4.04166666666667</v>
      </c>
      <c r="AA200" s="0" t="n">
        <f aca="false">MEDIAN(INDEX(Avaliadores!$I$17:$I$22,$B200),INDEX(Avaliadores!$I$17:$I$22,$C200),INDEX(Avaliadores!$I$17:$I$22,$D200),INDEX(Avaliadores!$I$17:$I$22,$E200),INDEX(Avaliadores!$I$17:$I$22,$F200),INDEX(Avaliadores!$I$17:$I$22,$G200))</f>
        <v>7.04166666666667</v>
      </c>
      <c r="AB200" s="0" t="n">
        <f aca="false">IF(MAX(H200:K200)=MIN(H200:K200),0,IF($B$17="custo",(MAX(H200:K200)-H200)/(MAX(H200:K200)-MIN(H200:K200)),(H200-MIN(H200:K200))/(MAX(H200:K200)-MIN(H200:K200))))</f>
        <v>0.136520010170002</v>
      </c>
      <c r="AC200" s="0" t="n">
        <f aca="false">IF(MAX(H200:K200)=MIN(H200:K200),0,IF($B$17="custo",(MAX(H200:K200)-I200)/(MAX(H200:K200)-MIN(H200:K200)),(I200-MIN(H200:K200))/(MAX(H200:K200)-MIN(H200:K200))))</f>
        <v>0</v>
      </c>
      <c r="AD200" s="0" t="n">
        <f aca="false">IF(MAX(H200:K200)=MIN(H200:K200),0,IF($B$17="custo",(MAX(H200:K200)-J200)/(MAX(H200:K200)-MIN(H200:K200)),(J200-MIN(H200:K200))/(MAX(H200:K200)-MIN(H200:K200))))</f>
        <v>0.77650166904506</v>
      </c>
      <c r="AE200" s="0" t="n">
        <f aca="false">IF(MAX(H200:K200)=MIN(H200:K200),0,IF($B$17="custo",(MAX(H200:K200)-K200)/(MAX(H200:K200)-MIN(H200:K200)),(K200-MIN(H200:K200))/(MAX(H200:K200)-MIN(H200:K200))))</f>
        <v>1</v>
      </c>
      <c r="AF200" s="0" t="n">
        <f aca="false">IF(MAX(L200:O200)=MIN(L200:O200),0,IF($C$17="custo",(MAX(L200:O200)-L200)/(MAX(L200:O200)-MIN(L200:O200)),(L200-MIN(L200:O200))/(MAX(L200:O200)-MIN(L200:O200))))</f>
        <v>0.898322615679435</v>
      </c>
      <c r="AG200" s="0" t="n">
        <f aca="false">IF(MAX(L200:O200)=MIN(L200:O200),0,IF($C$17="custo",(MAX(L200:O200)-M200)/(MAX(L200:O200)-MIN(L200:O200)),(M200-MIN(L200:O200))/(MAX(L200:O200)-MIN(L200:O200))))</f>
        <v>1</v>
      </c>
      <c r="AH200" s="0" t="n">
        <f aca="false">IF(MAX(L200:O200)=MIN(L200:O200),0,IF($C$17="custo",(MAX(L200:O200)-N200)/(MAX(L200:O200)-MIN(L200:O200)),(N200-MIN(L200:O200))/(MAX(L200:O200)-MIN(L200:O200))))</f>
        <v>0.933608291133569</v>
      </c>
      <c r="AI200" s="0" t="n">
        <f aca="false">IF(MAX(L200:O200)=MIN(L200:O200),0,IF($C$17="custo",(MAX(L200:O200)-O200)/(MAX(L200:O200)-MIN(L200:O200)),(O200-MIN(L200:O200))/(MAX(L200:O200)-MIN(L200:O200))))</f>
        <v>0</v>
      </c>
      <c r="AJ200" s="0" t="n">
        <f aca="false">IF(MAX(P200:S200)=MIN(P200:S200),0,IF($D$17="custo",(MAX(P200:S200)-P200)/(MAX(P200:S200)-MIN(P200:S200)),(P200-MIN(P200:S200))/(MAX(P200:S200)-MIN(P200:S200))))</f>
        <v>0.369448914832459</v>
      </c>
      <c r="AK200" s="0" t="n">
        <f aca="false">IF(MAX(P200:S200)=MIN(P200:S200),0,IF($D$17="custo",(MAX(P200:S200)-Q200)/(MAX(P200:S200)-MIN(P200:S200)),(Q200-MIN(P200:S200))/(MAX(P200:S200)-MIN(P200:S200))))</f>
        <v>0</v>
      </c>
      <c r="AL200" s="0" t="n">
        <f aca="false">IF(MAX(P200:S200)=MIN(P200:S200),0,IF($D$17="custo",(MAX(P200:S200)-R200)/(MAX(P200:S200)-MIN(P200:S200)),(R200-MIN(P200:S200))/(MAX(P200:S200)-MIN(P200:S200))))</f>
        <v>0.783192760748665</v>
      </c>
      <c r="AM200" s="0" t="n">
        <f aca="false">IF(MAX(P200:S200)=MIN(P200:S200),0,IF($D$17="custo",(MAX(P200:S200)-S200)/(MAX(P200:S200)-MIN(P200:S200)),(S200-MIN(P200:S200))/(MAX(P200:S200)-MIN(P200:S200))))</f>
        <v>1</v>
      </c>
      <c r="AN200" s="0" t="n">
        <f aca="false">IF(MAX(T200:W200)=MIN(T200:W200),0,IF($E$17="custo",(MAX(T200:W200)-T200)/(MAX(T200:W200)-MIN(T200:W200)),(T200-MIN(T200:W200))/(MAX(T200:W200)-MIN(T200:W200))))</f>
        <v>0</v>
      </c>
      <c r="AO200" s="0" t="n">
        <f aca="false">IF(MAX(T200:W200)=MIN(T200:W200),0,IF($E$17="custo",(MAX(T200:W200)-U200)/(MAX(T200:W200)-MIN(T200:W200)),(U200-MIN(T200:W200))/(MAX(T200:W200)-MIN(T200:W200))))</f>
        <v>0.5</v>
      </c>
      <c r="AP200" s="0" t="n">
        <f aca="false">IF(MAX(T200:W200)=MIN(T200:W200),0,IF($E$17="custo",(MAX(T200:W200)-V200)/(MAX(T200:W200)-MIN(T200:W200)),(V200-MIN(T200:W200))/(MAX(T200:W200)-MIN(T200:W200))))</f>
        <v>0.9</v>
      </c>
      <c r="AQ200" s="0" t="n">
        <f aca="false">IF(MAX(T200:W200)=MIN(T200:W200),0,IF($E$17="custo",(MAX(T200:W200)-W200)/(MAX(T200:W200)-MIN(T200:W200)),(W200-MIN(T200:W200))/(MAX(T200:W200)-MIN(T200:W200))))</f>
        <v>1</v>
      </c>
      <c r="AR200" s="0" t="n">
        <f aca="false">IF(MAX(X200:AA200)=MIN(X200:AA200),0,IF($F$17="custo",(MAX(X200:AA200)-X200)/(MAX(X200:AA200)-MIN(X200:AA200)),(X200-MIN(X200:AA200))/(MAX(X200:AA200)-MIN(X200:AA200))))</f>
        <v>0</v>
      </c>
      <c r="AS200" s="0" t="n">
        <f aca="false">IF(MAX(X200:AA200)=MIN(X200:AA200),0,IF($F$17="custo",(MAX(X200:AA200)-Y200)/(MAX(X200:AA200)-MIN(X200:AA200)),(Y200-MIN(X200:AA200))/(MAX(X200:AA200)-MIN(X200:AA200))))</f>
        <v>0.6</v>
      </c>
      <c r="AT200" s="0" t="n">
        <f aca="false">IF(MAX(X200:AA200)=MIN(X200:AA200),0,IF($F$17="custo",(MAX(X200:AA200)-Z200)/(MAX(X200:AA200)-MIN(X200:AA200)),(Z200-MIN(X200:AA200))/(MAX(X200:AA200)-MIN(X200:AA200))))</f>
        <v>0.4</v>
      </c>
      <c r="AU200" s="0" t="n">
        <f aca="false">IF(MAX(X200:AA200)=MIN(X200:AA200),0,IF($F$17="custo",(MAX(X200:AA200)-AA200)/(MAX(X200:AA200)-MIN(X200:AA200)),(AA200-MIN(X200:AA200))/(MAX(X200:AA200)-MIN(X200:AA200))))</f>
        <v>1</v>
      </c>
      <c r="AV200" s="0" t="n">
        <f aca="false">STDEVP(AB200:AE200)</f>
        <v>0.420321177470241</v>
      </c>
      <c r="AW200" s="0" t="n">
        <f aca="false">STDEVP(AF200:AI200)</f>
        <v>0.410380859042489</v>
      </c>
      <c r="AX200" s="0" t="n">
        <f aca="false">STDEVP(AJ200:AM200)</f>
        <v>0.384518157990562</v>
      </c>
      <c r="AY200" s="0" t="n">
        <f aca="false">STDEVP(AN200:AQ200)</f>
        <v>0.393700393700591</v>
      </c>
      <c r="AZ200" s="0" t="n">
        <f aca="false">STDEVP(AR200:AU200)</f>
        <v>0.360555127546399</v>
      </c>
      <c r="BA200" s="0" t="n">
        <f aca="false">AV200*((1-IFERROR(CORREL(AB200:AE200,AF200:AI200),0))+(1-IFERROR(CORREL(AB200:AE200,AJ200:AM200),0))+(1-IFERROR(CORREL(AB200:AE200,AN200:AQ200),0))+(1-IFERROR(CORREL(AB200:AE200,AR200:AU200),0)))</f>
        <v>0.9855925071041</v>
      </c>
      <c r="BB200" s="0" t="n">
        <f aca="false">AW200*((1-IFERROR(CORREL(AF200:AI200,AB200:AE200),0))+(1-IFERROR(CORREL(AF200:AI200,AJ200:AM200),0))+(1-IFERROR(CORREL(AF200:AI200,AN200:AQ200),0))+(1-IFERROR(CORREL(AF200:AI200,AR200:AU200),0)))</f>
        <v>2.77739716459225</v>
      </c>
      <c r="BC200" s="0" t="n">
        <f aca="false">AX200*((1-IFERROR(CORREL(AJ200:AM200,AB200:AE200),0))+(1-IFERROR(CORREL(AJ200:AM200,AF200:AI200),0))+(1-IFERROR(CORREL(AJ200:AM200,AN200:AQ200),0))+(1-IFERROR(CORREL(AJ200:AM200,AR200:AU200),0)))</f>
        <v>1.01797962250603</v>
      </c>
      <c r="BD200" s="0" t="n">
        <f aca="false">AY200*((1-IFERROR(CORREL(AN200:AQ200,AB200:AE200),0))+(1-IFERROR(CORREL(AN200:AQ200,AF200:AI200),0))+(1-IFERROR(CORREL(AN200:AQ200,AJ200:AM200),0))+(1-IFERROR(CORREL(AN200:AQ200,AR200:AU200),0)))</f>
        <v>0.87804016857071</v>
      </c>
      <c r="BE200" s="0" t="n">
        <f aca="false">AZ200*((1-IFERROR(CORREL(AR200:AU200,AB200:AE200),0))+(1-IFERROR(CORREL(AR200:AU200,AF200:AI200),0))+(1-IFERROR(CORREL(AR200:AU200,AJ200:AM200),0))+(1-IFERROR(CORREL(AR200:AU200,AN200:AQ200),0)))</f>
        <v>1.05503314963941</v>
      </c>
      <c r="BF200" s="0" t="n">
        <f aca="false">IF(SUM(BA200:BE200)&gt;0,BA200/SUM(BA200:BE200),1/5)</f>
        <v>0.146795688380351</v>
      </c>
      <c r="BG200" s="0" t="n">
        <f aca="false">IF(SUM(BA200:BE200)&gt;0,BB200/SUM(BA200:BE200),1/5)</f>
        <v>0.413669874459477</v>
      </c>
      <c r="BH200" s="0" t="n">
        <f aca="false">IF(SUM(BA200:BE200)&gt;0,BC200/SUM(BA200:BE200),1/5)</f>
        <v>0.151619475965799</v>
      </c>
      <c r="BI200" s="0" t="n">
        <f aca="false">IF(SUM(BA200:BE200)&gt;0,BD200/SUM(BA200:BE200),1/5)</f>
        <v>0.130776674986758</v>
      </c>
      <c r="BJ200" s="0" t="n">
        <f aca="false">IF(SUM(BA200:BE200)&gt;0,BE200/SUM(BA200:BE200),1/5)</f>
        <v>0.157138286207616</v>
      </c>
      <c r="BK200" s="0" t="n">
        <f aca="false">BF200*AB200+BG200*AF200+BH200*AJ200+BI200*AN200+BJ200*AR200</f>
        <v>0.447665203385849</v>
      </c>
      <c r="BL200" s="0" t="n">
        <f aca="false">BF200*AC200+BG200*AG200+BH200*AK200+BI200*AO200+BJ200*AS200</f>
        <v>0.573341183677425</v>
      </c>
      <c r="BM200" s="0" t="n">
        <f aca="false">BF200*AD200+BG200*AH200+BH200*AL200+BI200*AP200+BJ200*AT200</f>
        <v>0.799494319559559</v>
      </c>
      <c r="BN200" s="0" t="n">
        <f aca="false">BF200*AE200+BG200*AI200+BH200*AM200+BI200*AQ200+BJ200*AU200</f>
        <v>0.586330125540523</v>
      </c>
      <c r="BO200" s="0" t="n">
        <f aca="false">RANK(BK200,$BK200:$BN200)</f>
        <v>4</v>
      </c>
      <c r="BP200" s="0" t="n">
        <f aca="false">RANK(BL200,$BK200:$BN200)</f>
        <v>3</v>
      </c>
      <c r="BQ200" s="0" t="n">
        <f aca="false">RANK(BM200,$BK200:$BN200)</f>
        <v>1</v>
      </c>
      <c r="BR200" s="0" t="n">
        <f aca="false">RANK(BN200,$BK200:$BN200)</f>
        <v>2</v>
      </c>
    </row>
    <row r="201" customFormat="false" ht="15" hidden="false" customHeight="false" outlineLevel="0" collapsed="false">
      <c r="A201" s="0" t="n">
        <v>178</v>
      </c>
      <c r="B201" s="0" t="n">
        <f aca="false">RANDBETWEEN(1,$B$5)</f>
        <v>4</v>
      </c>
      <c r="C201" s="0" t="n">
        <f aca="false">RANDBETWEEN(1,$B$5)</f>
        <v>5</v>
      </c>
      <c r="D201" s="0" t="n">
        <f aca="false">RANDBETWEEN(1,$B$5)</f>
        <v>1</v>
      </c>
      <c r="E201" s="0" t="n">
        <f aca="false">RANDBETWEEN(1,$B$5)</f>
        <v>6</v>
      </c>
      <c r="F201" s="0" t="n">
        <f aca="false">RANDBETWEEN(1,$B$5)</f>
        <v>5</v>
      </c>
      <c r="G201" s="0" t="n">
        <f aca="false">RANDBETWEEN(1,$B$5)</f>
        <v>5</v>
      </c>
      <c r="H201" s="0" t="n">
        <f aca="true">NORMINV(RAND(),$B$8,$B$13)</f>
        <v>43.1732456403518</v>
      </c>
      <c r="I201" s="0" t="n">
        <f aca="true">NORMINV(RAND(),$C$8,$C$13)</f>
        <v>58.041691277293</v>
      </c>
      <c r="J201" s="0" t="n">
        <f aca="true">NORMINV(RAND(),$D$8,$D$13)</f>
        <v>15.4186745486295</v>
      </c>
      <c r="K201" s="0" t="n">
        <f aca="true">NORMINV(RAND(),$E$8,$E$13)</f>
        <v>3.12497412387077</v>
      </c>
      <c r="L201" s="0" t="n">
        <f aca="true">NORMINV(RAND(),$B$9,$B$14)</f>
        <v>56.2740998804883</v>
      </c>
      <c r="M201" s="0" t="n">
        <f aca="true">NORMINV(RAND(),$C$9,$C$14)</f>
        <v>52.0570351143147</v>
      </c>
      <c r="N201" s="0" t="n">
        <f aca="true">NORMINV(RAND(),$D$9,$D$14)</f>
        <v>47.2206099076336</v>
      </c>
      <c r="O201" s="0" t="n">
        <f aca="true">NORMINV(RAND(),$E$9,$E$14)</f>
        <v>26.1854759510583</v>
      </c>
      <c r="P201" s="0" t="n">
        <f aca="true">NORMINV(RAND(),$B$10,$B$15)</f>
        <v>23.6696164291843</v>
      </c>
      <c r="Q201" s="0" t="n">
        <f aca="true">NORMINV(RAND(),$C$10,$C$15)</f>
        <v>29.3708639012858</v>
      </c>
      <c r="R201" s="0" t="n">
        <f aca="true">NORMINV(RAND(),$D$10,$D$15)</f>
        <v>9.52329281364042</v>
      </c>
      <c r="S201" s="0" t="n">
        <f aca="true">NORMINV(RAND(),$E$10,$E$15)</f>
        <v>3.85188477316739</v>
      </c>
      <c r="T201" s="0" t="n">
        <f aca="false">MEDIAN(INDEX(Avaliadores!$B$17:$B$22,$B201),INDEX(Avaliadores!$B$17:$B$22,$C201),INDEX(Avaliadores!$B$17:$B$22,$D201),INDEX(Avaliadores!$B$17:$B$22,$E201),INDEX(Avaliadores!$B$17:$B$22,$F201),INDEX(Avaliadores!$B$17:$B$22,$G201))</f>
        <v>2.54166666666667</v>
      </c>
      <c r="U201" s="0" t="n">
        <f aca="false">MEDIAN(INDEX(Avaliadores!$C$17:$C$22,$B201),INDEX(Avaliadores!$C$17:$C$22,$C201),INDEX(Avaliadores!$C$17:$C$22,$D201),INDEX(Avaliadores!$C$17:$C$22,$E201),INDEX(Avaliadores!$C$17:$C$22,$F201),INDEX(Avaliadores!$C$17:$C$22,$G201))</f>
        <v>5.54166666666667</v>
      </c>
      <c r="V201" s="0" t="n">
        <f aca="false">MEDIAN(INDEX(Avaliadores!$D$17:$D$22,$B201),INDEX(Avaliadores!$D$17:$D$22,$C201),INDEX(Avaliadores!$D$17:$D$22,$D201),INDEX(Avaliadores!$D$17:$D$22,$E201),INDEX(Avaliadores!$D$17:$D$22,$F201),INDEX(Avaliadores!$D$17:$D$22,$G201))</f>
        <v>5.54166666666667</v>
      </c>
      <c r="W201" s="0" t="n">
        <f aca="false">MEDIAN(INDEX(Avaliadores!$E$17:$E$22,$B201),INDEX(Avaliadores!$E$17:$E$22,$C201),INDEX(Avaliadores!$E$17:$E$22,$D201),INDEX(Avaliadores!$E$17:$E$22,$E201),INDEX(Avaliadores!$E$17:$E$22,$F201),INDEX(Avaliadores!$E$17:$E$22,$G201))</f>
        <v>7.29166666666667</v>
      </c>
      <c r="X201" s="0" t="n">
        <f aca="false">MEDIAN(INDEX(Avaliadores!$F$17:$F$22,$B201),INDEX(Avaliadores!$F$17:$F$22,$C201),INDEX(Avaliadores!$F$17:$F$22,$D201),INDEX(Avaliadores!$F$17:$F$22,$E201),INDEX(Avaliadores!$F$17:$F$22,$F201),INDEX(Avaliadores!$F$17:$F$22,$G201))</f>
        <v>2.54166666666667</v>
      </c>
      <c r="Y201" s="0" t="n">
        <f aca="false">MEDIAN(INDEX(Avaliadores!$G$17:$G$22,$B201),INDEX(Avaliadores!$G$17:$G$22,$C201),INDEX(Avaliadores!$G$17:$G$22,$D201),INDEX(Avaliadores!$G$17:$G$22,$E201),INDEX(Avaliadores!$G$17:$G$22,$F201),INDEX(Avaliadores!$G$17:$G$22,$G201))</f>
        <v>4.54166666666667</v>
      </c>
      <c r="Z201" s="0" t="n">
        <f aca="false">MEDIAN(INDEX(Avaliadores!$H$17:$H$22,$B201),INDEX(Avaliadores!$H$17:$H$22,$C201),INDEX(Avaliadores!$H$17:$H$22,$D201),INDEX(Avaliadores!$H$17:$H$22,$E201),INDEX(Avaliadores!$H$17:$H$22,$F201),INDEX(Avaliadores!$H$17:$H$22,$G201))</f>
        <v>3.54166666666667</v>
      </c>
      <c r="AA201" s="0" t="n">
        <f aca="false">MEDIAN(INDEX(Avaliadores!$I$17:$I$22,$B201),INDEX(Avaliadores!$I$17:$I$22,$C201),INDEX(Avaliadores!$I$17:$I$22,$D201),INDEX(Avaliadores!$I$17:$I$22,$E201),INDEX(Avaliadores!$I$17:$I$22,$F201),INDEX(Avaliadores!$I$17:$I$22,$G201))</f>
        <v>6.54166666666667</v>
      </c>
      <c r="AB201" s="0" t="n">
        <f aca="false">IF(MAX(H201:K201)=MIN(H201:K201),0,IF($B$17="custo",(MAX(H201:K201)-H201)/(MAX(H201:K201)-MIN(H201:K201)),(H201-MIN(H201:K201))/(MAX(H201:K201)-MIN(H201:K201))))</f>
        <v>0.270745346911448</v>
      </c>
      <c r="AC201" s="0" t="n">
        <f aca="false">IF(MAX(H201:K201)=MIN(H201:K201),0,IF($B$17="custo",(MAX(H201:K201)-I201)/(MAX(H201:K201)-MIN(H201:K201)),(I201-MIN(H201:K201))/(MAX(H201:K201)-MIN(H201:K201))))</f>
        <v>0</v>
      </c>
      <c r="AD201" s="0" t="n">
        <f aca="false">IF(MAX(H201:K201)=MIN(H201:K201),0,IF($B$17="custo",(MAX(H201:K201)-J201)/(MAX(H201:K201)-MIN(H201:K201)),(J201-MIN(H201:K201))/(MAX(H201:K201)-MIN(H201:K201))))</f>
        <v>0.776139196550779</v>
      </c>
      <c r="AE201" s="0" t="n">
        <f aca="false">IF(MAX(H201:K201)=MIN(H201:K201),0,IF($B$17="custo",(MAX(H201:K201)-K201)/(MAX(H201:K201)-MIN(H201:K201)),(K201-MIN(H201:K201))/(MAX(H201:K201)-MIN(H201:K201))))</f>
        <v>1</v>
      </c>
      <c r="AF201" s="0" t="n">
        <f aca="false">IF(MAX(L201:O201)=MIN(L201:O201),0,IF($C$17="custo",(MAX(L201:O201)-L201)/(MAX(L201:O201)-MIN(L201:O201)),(L201-MIN(L201:O201))/(MAX(L201:O201)-MIN(L201:O201))))</f>
        <v>1</v>
      </c>
      <c r="AG201" s="0" t="n">
        <f aca="false">IF(MAX(L201:O201)=MIN(L201:O201),0,IF($C$17="custo",(MAX(L201:O201)-M201)/(MAX(L201:O201)-MIN(L201:O201)),(M201-MIN(L201:O201))/(MAX(L201:O201)-MIN(L201:O201))))</f>
        <v>0.859845210067954</v>
      </c>
      <c r="AH201" s="0" t="n">
        <f aca="false">IF(MAX(L201:O201)=MIN(L201:O201),0,IF($C$17="custo",(MAX(L201:O201)-N201)/(MAX(L201:O201)-MIN(L201:O201)),(N201-MIN(L201:O201))/(MAX(L201:O201)-MIN(L201:O201))))</f>
        <v>0.699105881542181</v>
      </c>
      <c r="AI201" s="0" t="n">
        <f aca="false">IF(MAX(L201:O201)=MIN(L201:O201),0,IF($C$17="custo",(MAX(L201:O201)-O201)/(MAX(L201:O201)-MIN(L201:O201)),(O201-MIN(L201:O201))/(MAX(L201:O201)-MIN(L201:O201))))</f>
        <v>0</v>
      </c>
      <c r="AJ201" s="0" t="n">
        <f aca="false">IF(MAX(P201:S201)=MIN(P201:S201),0,IF($D$17="custo",(MAX(P201:S201)-P201)/(MAX(P201:S201)-MIN(P201:S201)),(P201-MIN(P201:S201))/(MAX(P201:S201)-MIN(P201:S201))))</f>
        <v>0.223412051221886</v>
      </c>
      <c r="AK201" s="0" t="n">
        <f aca="false">IF(MAX(P201:S201)=MIN(P201:S201),0,IF($D$17="custo",(MAX(P201:S201)-Q201)/(MAX(P201:S201)-MIN(P201:S201)),(Q201-MIN(P201:S201))/(MAX(P201:S201)-MIN(P201:S201))))</f>
        <v>0</v>
      </c>
      <c r="AL201" s="0" t="n">
        <f aca="false">IF(MAX(P201:S201)=MIN(P201:S201),0,IF($D$17="custo",(MAX(P201:S201)-R201)/(MAX(P201:S201)-MIN(P201:S201)),(R201-MIN(P201:S201))/(MAX(P201:S201)-MIN(P201:S201))))</f>
        <v>0.777757252278798</v>
      </c>
      <c r="AM201" s="0" t="n">
        <f aca="false">IF(MAX(P201:S201)=MIN(P201:S201),0,IF($D$17="custo",(MAX(P201:S201)-S201)/(MAX(P201:S201)-MIN(P201:S201)),(S201-MIN(P201:S201))/(MAX(P201:S201)-MIN(P201:S201))))</f>
        <v>1</v>
      </c>
      <c r="AN201" s="0" t="n">
        <f aca="false">IF(MAX(T201:W201)=MIN(T201:W201),0,IF($E$17="custo",(MAX(T201:W201)-T201)/(MAX(T201:W201)-MIN(T201:W201)),(T201-MIN(T201:W201))/(MAX(T201:W201)-MIN(T201:W201))))</f>
        <v>0</v>
      </c>
      <c r="AO201" s="0" t="n">
        <f aca="false">IF(MAX(T201:W201)=MIN(T201:W201),0,IF($E$17="custo",(MAX(T201:W201)-U201)/(MAX(T201:W201)-MIN(T201:W201)),(U201-MIN(T201:W201))/(MAX(T201:W201)-MIN(T201:W201))))</f>
        <v>0.631578947368421</v>
      </c>
      <c r="AP201" s="0" t="n">
        <f aca="false">IF(MAX(T201:W201)=MIN(T201:W201),0,IF($E$17="custo",(MAX(T201:W201)-V201)/(MAX(T201:W201)-MIN(T201:W201)),(V201-MIN(T201:W201))/(MAX(T201:W201)-MIN(T201:W201))))</f>
        <v>0.631578947368421</v>
      </c>
      <c r="AQ201" s="0" t="n">
        <f aca="false">IF(MAX(T201:W201)=MIN(T201:W201),0,IF($E$17="custo",(MAX(T201:W201)-W201)/(MAX(T201:W201)-MIN(T201:W201)),(W201-MIN(T201:W201))/(MAX(T201:W201)-MIN(T201:W201))))</f>
        <v>1</v>
      </c>
      <c r="AR201" s="0" t="n">
        <f aca="false">IF(MAX(X201:AA201)=MIN(X201:AA201),0,IF($F$17="custo",(MAX(X201:AA201)-X201)/(MAX(X201:AA201)-MIN(X201:AA201)),(X201-MIN(X201:AA201))/(MAX(X201:AA201)-MIN(X201:AA201))))</f>
        <v>0</v>
      </c>
      <c r="AS201" s="0" t="n">
        <f aca="false">IF(MAX(X201:AA201)=MIN(X201:AA201),0,IF($F$17="custo",(MAX(X201:AA201)-Y201)/(MAX(X201:AA201)-MIN(X201:AA201)),(Y201-MIN(X201:AA201))/(MAX(X201:AA201)-MIN(X201:AA201))))</f>
        <v>0.5</v>
      </c>
      <c r="AT201" s="0" t="n">
        <f aca="false">IF(MAX(X201:AA201)=MIN(X201:AA201),0,IF($F$17="custo",(MAX(X201:AA201)-Z201)/(MAX(X201:AA201)-MIN(X201:AA201)),(Z201-MIN(X201:AA201))/(MAX(X201:AA201)-MIN(X201:AA201))))</f>
        <v>0.25</v>
      </c>
      <c r="AU201" s="0" t="n">
        <f aca="false">IF(MAX(X201:AA201)=MIN(X201:AA201),0,IF($F$17="custo",(MAX(X201:AA201)-AA201)/(MAX(X201:AA201)-MIN(X201:AA201)),(AA201-MIN(X201:AA201))/(MAX(X201:AA201)-MIN(X201:AA201))))</f>
        <v>1</v>
      </c>
      <c r="AV201" s="0" t="n">
        <f aca="false">STDEVP(AB201:AE201)</f>
        <v>0.396314588341934</v>
      </c>
      <c r="AW201" s="0" t="n">
        <f aca="false">STDEVP(AF201:AI201)</f>
        <v>0.384390799373014</v>
      </c>
      <c r="AX201" s="0" t="n">
        <f aca="false">STDEVP(AJ201:AM201)</f>
        <v>0.404243009458755</v>
      </c>
      <c r="AY201" s="0" t="n">
        <f aca="false">STDEVP(AN201:AQ201)</f>
        <v>0.359622378124117</v>
      </c>
      <c r="AZ201" s="0" t="n">
        <f aca="false">STDEVP(AR201:AU201)</f>
        <v>0.369754986443726</v>
      </c>
      <c r="BA201" s="0" t="n">
        <f aca="false">AV201*((1-IFERROR(CORREL(AB201:AE201,AF201:AI201),0))+(1-IFERROR(CORREL(AB201:AE201,AJ201:AM201),0))+(1-IFERROR(CORREL(AB201:AE201,AN201:AQ201),0))+(1-IFERROR(CORREL(AB201:AE201,AR201:AU201),0)))</f>
        <v>1.07936811332754</v>
      </c>
      <c r="BB201" s="0" t="n">
        <f aca="false">AW201*((1-IFERROR(CORREL(AF201:AI201,AB201:AE201),0))+(1-IFERROR(CORREL(AF201:AI201,AJ201:AM201),0))+(1-IFERROR(CORREL(AF201:AI201,AN201:AQ201),0))+(1-IFERROR(CORREL(AF201:AI201,AR201:AU201),0)))</f>
        <v>2.83794906705424</v>
      </c>
      <c r="BC201" s="0" t="n">
        <f aca="false">AX201*((1-IFERROR(CORREL(AJ201:AM201,AB201:AE201),0))+(1-IFERROR(CORREL(AJ201:AM201,AF201:AI201),0))+(1-IFERROR(CORREL(AJ201:AM201,AN201:AQ201),0))+(1-IFERROR(CORREL(AJ201:AM201,AR201:AU201),0)))</f>
        <v>1.08170304696371</v>
      </c>
      <c r="BD201" s="0" t="n">
        <f aca="false">AY201*((1-IFERROR(CORREL(AN201:AQ201,AB201:AE201),0))+(1-IFERROR(CORREL(AN201:AQ201,AF201:AI201),0))+(1-IFERROR(CORREL(AN201:AQ201,AJ201:AM201),0))+(1-IFERROR(CORREL(AN201:AQ201,AR201:AU201),0)))</f>
        <v>0.981332721062207</v>
      </c>
      <c r="BE201" s="0" t="n">
        <f aca="false">AZ201*((1-IFERROR(CORREL(AR201:AU201,AB201:AE201),0))+(1-IFERROR(CORREL(AR201:AU201,AF201:AI201),0))+(1-IFERROR(CORREL(AR201:AU201,AJ201:AM201),0))+(1-IFERROR(CORREL(AR201:AU201,AN201:AQ201),0)))</f>
        <v>1.09216032971813</v>
      </c>
      <c r="BF201" s="0" t="n">
        <f aca="false">IF(SUM(BA201:BE201)&gt;0,BA201/SUM(BA201:BE201),1/5)</f>
        <v>0.152614505039652</v>
      </c>
      <c r="BG201" s="0" t="n">
        <f aca="false">IF(SUM(BA201:BE201)&gt;0,BB201/SUM(BA201:BE201),1/5)</f>
        <v>0.401264579570542</v>
      </c>
      <c r="BH201" s="0" t="n">
        <f aca="false">IF(SUM(BA201:BE201)&gt;0,BC201/SUM(BA201:BE201),1/5)</f>
        <v>0.152944647033644</v>
      </c>
      <c r="BI201" s="0" t="n">
        <f aca="false">IF(SUM(BA201:BE201)&gt;0,BD201/SUM(BA201:BE201),1/5)</f>
        <v>0.138753040464033</v>
      </c>
      <c r="BJ201" s="0" t="n">
        <f aca="false">IF(SUM(BA201:BE201)&gt;0,BE201/SUM(BA201:BE201),1/5)</f>
        <v>0.154423227892129</v>
      </c>
      <c r="BK201" s="0" t="n">
        <f aca="false">BF201*AB201+BG201*AF201+BH201*AJ201+BI201*AN201+BJ201*AR201</f>
        <v>0.476753923998416</v>
      </c>
      <c r="BL201" s="0" t="n">
        <f aca="false">BF201*AC201+BG201*AG201+BH201*AK201+BI201*AO201+BJ201*AS201</f>
        <v>0.509870539900168</v>
      </c>
      <c r="BM201" s="0" t="n">
        <f aca="false">BF201*AD201+BG201*AH201+BH201*AL201+BI201*AP201+BJ201*AT201</f>
        <v>0.644169641596899</v>
      </c>
      <c r="BN201" s="0" t="n">
        <f aca="false">BF201*AE201+BG201*AI201+BH201*AM201+BI201*AQ201+BJ201*AU201</f>
        <v>0.598735420429458</v>
      </c>
      <c r="BO201" s="0" t="n">
        <f aca="false">RANK(BK201,$BK201:$BN201)</f>
        <v>4</v>
      </c>
      <c r="BP201" s="0" t="n">
        <f aca="false">RANK(BL201,$BK201:$BN201)</f>
        <v>3</v>
      </c>
      <c r="BQ201" s="0" t="n">
        <f aca="false">RANK(BM201,$BK201:$BN201)</f>
        <v>1</v>
      </c>
      <c r="BR201" s="0" t="n">
        <f aca="false">RANK(BN201,$BK201:$BN201)</f>
        <v>2</v>
      </c>
    </row>
    <row r="202" customFormat="false" ht="15" hidden="false" customHeight="false" outlineLevel="0" collapsed="false">
      <c r="A202" s="0" t="n">
        <v>179</v>
      </c>
      <c r="B202" s="0" t="n">
        <f aca="false">RANDBETWEEN(1,$B$5)</f>
        <v>5</v>
      </c>
      <c r="C202" s="0" t="n">
        <f aca="false">RANDBETWEEN(1,$B$5)</f>
        <v>3</v>
      </c>
      <c r="D202" s="0" t="n">
        <f aca="false">RANDBETWEEN(1,$B$5)</f>
        <v>4</v>
      </c>
      <c r="E202" s="0" t="n">
        <f aca="false">RANDBETWEEN(1,$B$5)</f>
        <v>4</v>
      </c>
      <c r="F202" s="0" t="n">
        <f aca="false">RANDBETWEEN(1,$B$5)</f>
        <v>6</v>
      </c>
      <c r="G202" s="0" t="n">
        <f aca="false">RANDBETWEEN(1,$B$5)</f>
        <v>3</v>
      </c>
      <c r="H202" s="0" t="n">
        <f aca="true">NORMINV(RAND(),$B$8,$B$13)</f>
        <v>53.1622044231993</v>
      </c>
      <c r="I202" s="0" t="n">
        <f aca="true">NORMINV(RAND(),$C$8,$C$13)</f>
        <v>62.801747906916</v>
      </c>
      <c r="J202" s="0" t="n">
        <f aca="true">NORMINV(RAND(),$D$8,$D$13)</f>
        <v>15.7305345766212</v>
      </c>
      <c r="K202" s="0" t="n">
        <f aca="true">NORMINV(RAND(),$E$8,$E$13)</f>
        <v>2.85555907662254</v>
      </c>
      <c r="L202" s="0" t="n">
        <f aca="true">NORMINV(RAND(),$B$9,$B$14)</f>
        <v>53.7931599296858</v>
      </c>
      <c r="M202" s="0" t="n">
        <f aca="true">NORMINV(RAND(),$C$9,$C$14)</f>
        <v>56.0174404944343</v>
      </c>
      <c r="N202" s="0" t="n">
        <f aca="true">NORMINV(RAND(),$D$9,$D$14)</f>
        <v>42.4021363901442</v>
      </c>
      <c r="O202" s="0" t="n">
        <f aca="true">NORMINV(RAND(),$E$9,$E$14)</f>
        <v>26.8134817927296</v>
      </c>
      <c r="P202" s="0" t="n">
        <f aca="true">NORMINV(RAND(),$B$10,$B$15)</f>
        <v>24.996452236353</v>
      </c>
      <c r="Q202" s="0" t="n">
        <f aca="true">NORMINV(RAND(),$C$10,$C$15)</f>
        <v>29.7135012037836</v>
      </c>
      <c r="R202" s="0" t="n">
        <f aca="true">NORMINV(RAND(),$D$10,$D$15)</f>
        <v>9.7751289115217</v>
      </c>
      <c r="S202" s="0" t="n">
        <f aca="true">NORMINV(RAND(),$E$10,$E$15)</f>
        <v>3.77971239524352</v>
      </c>
      <c r="T202" s="0" t="n">
        <f aca="false">MEDIAN(INDEX(Avaliadores!$B$17:$B$22,$B202),INDEX(Avaliadores!$B$17:$B$22,$C202),INDEX(Avaliadores!$B$17:$B$22,$D202),INDEX(Avaliadores!$B$17:$B$22,$E202),INDEX(Avaliadores!$B$17:$B$22,$F202),INDEX(Avaliadores!$B$17:$B$22,$G202))</f>
        <v>2.79166666666667</v>
      </c>
      <c r="U202" s="0" t="n">
        <f aca="false">MEDIAN(INDEX(Avaliadores!$C$17:$C$22,$B202),INDEX(Avaliadores!$C$17:$C$22,$C202),INDEX(Avaliadores!$C$17:$C$22,$D202),INDEX(Avaliadores!$C$17:$C$22,$E202),INDEX(Avaliadores!$C$17:$C$22,$F202),INDEX(Avaliadores!$C$17:$C$22,$G202))</f>
        <v>5.54166666666667</v>
      </c>
      <c r="V202" s="0" t="n">
        <f aca="false">MEDIAN(INDEX(Avaliadores!$D$17:$D$22,$B202),INDEX(Avaliadores!$D$17:$D$22,$C202),INDEX(Avaliadores!$D$17:$D$22,$D202),INDEX(Avaliadores!$D$17:$D$22,$E202),INDEX(Avaliadores!$D$17:$D$22,$F202),INDEX(Avaliadores!$D$17:$D$22,$G202))</f>
        <v>5.54166666666667</v>
      </c>
      <c r="W202" s="0" t="n">
        <f aca="false">MEDIAN(INDEX(Avaliadores!$E$17:$E$22,$B202),INDEX(Avaliadores!$E$17:$E$22,$C202),INDEX(Avaliadores!$E$17:$E$22,$D202),INDEX(Avaliadores!$E$17:$E$22,$E202),INDEX(Avaliadores!$E$17:$E$22,$F202),INDEX(Avaliadores!$E$17:$E$22,$G202))</f>
        <v>6.29166666666667</v>
      </c>
      <c r="X202" s="0" t="n">
        <f aca="false">MEDIAN(INDEX(Avaliadores!$F$17:$F$22,$B202),INDEX(Avaliadores!$F$17:$F$22,$C202),INDEX(Avaliadores!$F$17:$F$22,$D202),INDEX(Avaliadores!$F$17:$F$22,$E202),INDEX(Avaliadores!$F$17:$F$22,$F202),INDEX(Avaliadores!$F$17:$F$22,$G202))</f>
        <v>2.91666666666667</v>
      </c>
      <c r="Y202" s="0" t="n">
        <f aca="false">MEDIAN(INDEX(Avaliadores!$G$17:$G$22,$B202),INDEX(Avaliadores!$G$17:$G$22,$C202),INDEX(Avaliadores!$G$17:$G$22,$D202),INDEX(Avaliadores!$G$17:$G$22,$E202),INDEX(Avaliadores!$G$17:$G$22,$F202),INDEX(Avaliadores!$G$17:$G$22,$G202))</f>
        <v>4.79166666666667</v>
      </c>
      <c r="Z202" s="0" t="n">
        <f aca="false">MEDIAN(INDEX(Avaliadores!$H$17:$H$22,$B202),INDEX(Avaliadores!$H$17:$H$22,$C202),INDEX(Avaliadores!$H$17:$H$22,$D202),INDEX(Avaliadores!$H$17:$H$22,$E202),INDEX(Avaliadores!$H$17:$H$22,$F202),INDEX(Avaliadores!$H$17:$H$22,$G202))</f>
        <v>3.66666666666667</v>
      </c>
      <c r="AA202" s="0" t="n">
        <f aca="false">MEDIAN(INDEX(Avaliadores!$I$17:$I$22,$B202),INDEX(Avaliadores!$I$17:$I$22,$C202),INDEX(Avaliadores!$I$17:$I$22,$D202),INDEX(Avaliadores!$I$17:$I$22,$E202),INDEX(Avaliadores!$I$17:$I$22,$F202),INDEX(Avaliadores!$I$17:$I$22,$G202))</f>
        <v>6.66666666666667</v>
      </c>
      <c r="AB202" s="0" t="n">
        <f aca="false">IF(MAX(H202:K202)=MIN(H202:K202),0,IF($B$17="custo",(MAX(H202:K202)-H202)/(MAX(H202:K202)-MIN(H202:K202)),(H202-MIN(H202:K202))/(MAX(H202:K202)-MIN(H202:K202))))</f>
        <v>0.160803274933893</v>
      </c>
      <c r="AC202" s="0" t="n">
        <f aca="false">IF(MAX(H202:K202)=MIN(H202:K202),0,IF($B$17="custo",(MAX(H202:K202)-I202)/(MAX(H202:K202)-MIN(H202:K202)),(I202-MIN(H202:K202))/(MAX(H202:K202)-MIN(H202:K202))))</f>
        <v>0</v>
      </c>
      <c r="AD202" s="0" t="n">
        <f aca="false">IF(MAX(H202:K202)=MIN(H202:K202),0,IF($B$17="custo",(MAX(H202:K202)-J202)/(MAX(H202:K202)-MIN(H202:K202)),(J202-MIN(H202:K202))/(MAX(H202:K202)-MIN(H202:K202))))</f>
        <v>0.785224452943164</v>
      </c>
      <c r="AE202" s="0" t="n">
        <f aca="false">IF(MAX(H202:K202)=MIN(H202:K202),0,IF($B$17="custo",(MAX(H202:K202)-K202)/(MAX(H202:K202)-MIN(H202:K202)),(K202-MIN(H202:K202))/(MAX(H202:K202)-MIN(H202:K202))))</f>
        <v>1</v>
      </c>
      <c r="AF202" s="0" t="n">
        <f aca="false">IF(MAX(L202:O202)=MIN(L202:O202),0,IF($C$17="custo",(MAX(L202:O202)-L202)/(MAX(L202:O202)-MIN(L202:O202)),(L202-MIN(L202:O202))/(MAX(L202:O202)-MIN(L202:O202))))</f>
        <v>0.923836333715311</v>
      </c>
      <c r="AG202" s="0" t="n">
        <f aca="false">IF(MAX(L202:O202)=MIN(L202:O202),0,IF($C$17="custo",(MAX(L202:O202)-M202)/(MAX(L202:O202)-MIN(L202:O202)),(M202-MIN(L202:O202))/(MAX(L202:O202)-MIN(L202:O202))))</f>
        <v>1</v>
      </c>
      <c r="AH202" s="0" t="n">
        <f aca="false">IF(MAX(L202:O202)=MIN(L202:O202),0,IF($C$17="custo",(MAX(L202:O202)-N202)/(MAX(L202:O202)-MIN(L202:O202)),(N202-MIN(L202:O202))/(MAX(L202:O202)-MIN(L202:O202))))</f>
        <v>0.533785667780192</v>
      </c>
      <c r="AI202" s="0" t="n">
        <f aca="false">IF(MAX(L202:O202)=MIN(L202:O202),0,IF($C$17="custo",(MAX(L202:O202)-O202)/(MAX(L202:O202)-MIN(L202:O202)),(O202-MIN(L202:O202))/(MAX(L202:O202)-MIN(L202:O202))))</f>
        <v>0</v>
      </c>
      <c r="AJ202" s="0" t="n">
        <f aca="false">IF(MAX(P202:S202)=MIN(P202:S202),0,IF($D$17="custo",(MAX(P202:S202)-P202)/(MAX(P202:S202)-MIN(P202:S202)),(P202-MIN(P202:S202))/(MAX(P202:S202)-MIN(P202:S202))))</f>
        <v>0.181888153800239</v>
      </c>
      <c r="AK202" s="0" t="n">
        <f aca="false">IF(MAX(P202:S202)=MIN(P202:S202),0,IF($D$17="custo",(MAX(P202:S202)-Q202)/(MAX(P202:S202)-MIN(P202:S202)),(Q202-MIN(P202:S202))/(MAX(P202:S202)-MIN(P202:S202))))</f>
        <v>0</v>
      </c>
      <c r="AL202" s="0" t="n">
        <f aca="false">IF(MAX(P202:S202)=MIN(P202:S202),0,IF($D$17="custo",(MAX(P202:S202)-R202)/(MAX(P202:S202)-MIN(P202:S202)),(R202-MIN(P202:S202))/(MAX(P202:S202)-MIN(P202:S202))))</f>
        <v>0.768818333466807</v>
      </c>
      <c r="AM202" s="0" t="n">
        <f aca="false">IF(MAX(P202:S202)=MIN(P202:S202),0,IF($D$17="custo",(MAX(P202:S202)-S202)/(MAX(P202:S202)-MIN(P202:S202)),(S202-MIN(P202:S202))/(MAX(P202:S202)-MIN(P202:S202))))</f>
        <v>1</v>
      </c>
      <c r="AN202" s="0" t="n">
        <f aca="false">IF(MAX(T202:W202)=MIN(T202:W202),0,IF($E$17="custo",(MAX(T202:W202)-T202)/(MAX(T202:W202)-MIN(T202:W202)),(T202-MIN(T202:W202))/(MAX(T202:W202)-MIN(T202:W202))))</f>
        <v>0</v>
      </c>
      <c r="AO202" s="0" t="n">
        <f aca="false">IF(MAX(T202:W202)=MIN(T202:W202),0,IF($E$17="custo",(MAX(T202:W202)-U202)/(MAX(T202:W202)-MIN(T202:W202)),(U202-MIN(T202:W202))/(MAX(T202:W202)-MIN(T202:W202))))</f>
        <v>0.785714285714286</v>
      </c>
      <c r="AP202" s="0" t="n">
        <f aca="false">IF(MAX(T202:W202)=MIN(T202:W202),0,IF($E$17="custo",(MAX(T202:W202)-V202)/(MAX(T202:W202)-MIN(T202:W202)),(V202-MIN(T202:W202))/(MAX(T202:W202)-MIN(T202:W202))))</f>
        <v>0.785714285714286</v>
      </c>
      <c r="AQ202" s="0" t="n">
        <f aca="false">IF(MAX(T202:W202)=MIN(T202:W202),0,IF($E$17="custo",(MAX(T202:W202)-W202)/(MAX(T202:W202)-MIN(T202:W202)),(W202-MIN(T202:W202))/(MAX(T202:W202)-MIN(T202:W202))))</f>
        <v>1</v>
      </c>
      <c r="AR202" s="0" t="n">
        <f aca="false">IF(MAX(X202:AA202)=MIN(X202:AA202),0,IF($F$17="custo",(MAX(X202:AA202)-X202)/(MAX(X202:AA202)-MIN(X202:AA202)),(X202-MIN(X202:AA202))/(MAX(X202:AA202)-MIN(X202:AA202))))</f>
        <v>0</v>
      </c>
      <c r="AS202" s="0" t="n">
        <f aca="false">IF(MAX(X202:AA202)=MIN(X202:AA202),0,IF($F$17="custo",(MAX(X202:AA202)-Y202)/(MAX(X202:AA202)-MIN(X202:AA202)),(Y202-MIN(X202:AA202))/(MAX(X202:AA202)-MIN(X202:AA202))))</f>
        <v>0.5</v>
      </c>
      <c r="AT202" s="0" t="n">
        <f aca="false">IF(MAX(X202:AA202)=MIN(X202:AA202),0,IF($F$17="custo",(MAX(X202:AA202)-Z202)/(MAX(X202:AA202)-MIN(X202:AA202)),(Z202-MIN(X202:AA202))/(MAX(X202:AA202)-MIN(X202:AA202))))</f>
        <v>0.2</v>
      </c>
      <c r="AU202" s="0" t="n">
        <f aca="false">IF(MAX(X202:AA202)=MIN(X202:AA202),0,IF($F$17="custo",(MAX(X202:AA202)-AA202)/(MAX(X202:AA202)-MIN(X202:AA202)),(AA202-MIN(X202:AA202))/(MAX(X202:AA202)-MIN(X202:AA202))))</f>
        <v>1</v>
      </c>
      <c r="AV202" s="0" t="n">
        <f aca="false">STDEVP(AB202:AE202)</f>
        <v>0.417036915426192</v>
      </c>
      <c r="AW202" s="0" t="n">
        <f aca="false">STDEVP(AF202:AI202)</f>
        <v>0.396366066616897</v>
      </c>
      <c r="AX202" s="0" t="n">
        <f aca="false">STDEVP(AJ202:AM202)</f>
        <v>0.410137471008534</v>
      </c>
      <c r="AY202" s="0" t="n">
        <f aca="false">STDEVP(AN202:AQ202)</f>
        <v>0.381324223286833</v>
      </c>
      <c r="AZ202" s="0" t="n">
        <f aca="false">STDEVP(AR202:AU202)</f>
        <v>0.376662979332984</v>
      </c>
      <c r="BA202" s="0" t="n">
        <f aca="false">AV202*((1-IFERROR(CORREL(AB202:AE202,AF202:AI202),0))+(1-IFERROR(CORREL(AB202:AE202,AJ202:AM202),0))+(1-IFERROR(CORREL(AB202:AE202,AN202:AQ202),0))+(1-IFERROR(CORREL(AB202:AE202,AR202:AU202),0)))</f>
        <v>1.18840300142129</v>
      </c>
      <c r="BB202" s="0" t="n">
        <f aca="false">AW202*((1-IFERROR(CORREL(AF202:AI202,AB202:AE202),0))+(1-IFERROR(CORREL(AF202:AI202,AJ202:AM202),0))+(1-IFERROR(CORREL(AF202:AI202,AN202:AQ202),0))+(1-IFERROR(CORREL(AF202:AI202,AR202:AU202),0)))</f>
        <v>2.87613215401243</v>
      </c>
      <c r="BC202" s="0" t="n">
        <f aca="false">AX202*((1-IFERROR(CORREL(AJ202:AM202,AB202:AE202),0))+(1-IFERROR(CORREL(AJ202:AM202,AF202:AI202),0))+(1-IFERROR(CORREL(AJ202:AM202,AN202:AQ202),0))+(1-IFERROR(CORREL(AJ202:AM202,AR202:AU202),0)))</f>
        <v>1.17667344055632</v>
      </c>
      <c r="BD202" s="0" t="n">
        <f aca="false">AY202*((1-IFERROR(CORREL(AN202:AQ202,AB202:AE202),0))+(1-IFERROR(CORREL(AN202:AQ202,AF202:AI202),0))+(1-IFERROR(CORREL(AN202:AQ202,AJ202:AM202),0))+(1-IFERROR(CORREL(AN202:AQ202,AR202:AU202),0)))</f>
        <v>1.0255244240793</v>
      </c>
      <c r="BE202" s="0" t="n">
        <f aca="false">AZ202*((1-IFERROR(CORREL(AR202:AU202,AB202:AE202),0))+(1-IFERROR(CORREL(AR202:AU202,AF202:AI202),0))+(1-IFERROR(CORREL(AR202:AU202,AJ202:AM202),0))+(1-IFERROR(CORREL(AR202:AU202,AN202:AQ202),0)))</f>
        <v>1.08729162955849</v>
      </c>
      <c r="BF202" s="0" t="n">
        <f aca="false">IF(SUM(BA202:BE202)&gt;0,BA202/SUM(BA202:BE202),1/5)</f>
        <v>0.161598996201547</v>
      </c>
      <c r="BG202" s="0" t="n">
        <f aca="false">IF(SUM(BA202:BE202)&gt;0,BB202/SUM(BA202:BE202),1/5)</f>
        <v>0.391096343980569</v>
      </c>
      <c r="BH202" s="0" t="n">
        <f aca="false">IF(SUM(BA202:BE202)&gt;0,BC202/SUM(BA202:BE202),1/5)</f>
        <v>0.160004010948735</v>
      </c>
      <c r="BI202" s="0" t="n">
        <f aca="false">IF(SUM(BA202:BE202)&gt;0,BD202/SUM(BA202:BE202),1/5)</f>
        <v>0.139450773275719</v>
      </c>
      <c r="BJ202" s="0" t="n">
        <f aca="false">IF(SUM(BA202:BE202)&gt;0,BE202/SUM(BA202:BE202),1/5)</f>
        <v>0.14784987559343</v>
      </c>
      <c r="BK202" s="0" t="n">
        <f aca="false">BF202*AB202+BG202*AF202+BH202*AJ202+BI202*AN202+BJ202*AR202</f>
        <v>0.416397494519808</v>
      </c>
      <c r="BL202" s="0" t="n">
        <f aca="false">BF202*AC202+BG202*AG202+BH202*AK202+BI202*AO202+BJ202*AS202</f>
        <v>0.57458974649392</v>
      </c>
      <c r="BM202" s="0" t="n">
        <f aca="false">BF202*AD202+BG202*AH202+BH202*AL202+BI202*AP202+BJ202*AT202</f>
        <v>0.597805563407518</v>
      </c>
      <c r="BN202" s="0" t="n">
        <f aca="false">BF202*AE202+BG202*AI202+BH202*AM202+BI202*AQ202+BJ202*AU202</f>
        <v>0.608903656019431</v>
      </c>
      <c r="BO202" s="0" t="n">
        <f aca="false">RANK(BK202,$BK202:$BN202)</f>
        <v>4</v>
      </c>
      <c r="BP202" s="0" t="n">
        <f aca="false">RANK(BL202,$BK202:$BN202)</f>
        <v>3</v>
      </c>
      <c r="BQ202" s="0" t="n">
        <f aca="false">RANK(BM202,$BK202:$BN202)</f>
        <v>2</v>
      </c>
      <c r="BR202" s="0" t="n">
        <f aca="false">RANK(BN202,$BK202:$BN202)</f>
        <v>1</v>
      </c>
    </row>
    <row r="203" customFormat="false" ht="15" hidden="false" customHeight="false" outlineLevel="0" collapsed="false">
      <c r="A203" s="0" t="n">
        <v>180</v>
      </c>
      <c r="B203" s="0" t="n">
        <f aca="false">RANDBETWEEN(1,$B$5)</f>
        <v>2</v>
      </c>
      <c r="C203" s="0" t="n">
        <f aca="false">RANDBETWEEN(1,$B$5)</f>
        <v>2</v>
      </c>
      <c r="D203" s="0" t="n">
        <f aca="false">RANDBETWEEN(1,$B$5)</f>
        <v>3</v>
      </c>
      <c r="E203" s="0" t="n">
        <f aca="false">RANDBETWEEN(1,$B$5)</f>
        <v>2</v>
      </c>
      <c r="F203" s="0" t="n">
        <f aca="false">RANDBETWEEN(1,$B$5)</f>
        <v>2</v>
      </c>
      <c r="G203" s="0" t="n">
        <f aca="false">RANDBETWEEN(1,$B$5)</f>
        <v>2</v>
      </c>
      <c r="H203" s="0" t="n">
        <f aca="true">NORMINV(RAND(),$B$8,$B$13)</f>
        <v>54.0831366737362</v>
      </c>
      <c r="I203" s="0" t="n">
        <f aca="true">NORMINV(RAND(),$C$8,$C$13)</f>
        <v>59.9406793940476</v>
      </c>
      <c r="J203" s="0" t="n">
        <f aca="true">NORMINV(RAND(),$D$8,$D$13)</f>
        <v>13.6115528917544</v>
      </c>
      <c r="K203" s="0" t="n">
        <f aca="true">NORMINV(RAND(),$E$8,$E$13)</f>
        <v>2.73662866120204</v>
      </c>
      <c r="L203" s="0" t="n">
        <f aca="true">NORMINV(RAND(),$B$9,$B$14)</f>
        <v>48.7265214722532</v>
      </c>
      <c r="M203" s="0" t="n">
        <f aca="true">NORMINV(RAND(),$C$9,$C$14)</f>
        <v>44.8252356046227</v>
      </c>
      <c r="N203" s="0" t="n">
        <f aca="true">NORMINV(RAND(),$D$9,$D$14)</f>
        <v>49.2539185543086</v>
      </c>
      <c r="O203" s="0" t="n">
        <f aca="true">NORMINV(RAND(),$E$9,$E$14)</f>
        <v>28.216217502145</v>
      </c>
      <c r="P203" s="0" t="n">
        <f aca="true">NORMINV(RAND(),$B$10,$B$15)</f>
        <v>24.8115405345408</v>
      </c>
      <c r="Q203" s="0" t="n">
        <f aca="true">NORMINV(RAND(),$C$10,$C$15)</f>
        <v>29.1216205123473</v>
      </c>
      <c r="R203" s="0" t="n">
        <f aca="true">NORMINV(RAND(),$D$10,$D$15)</f>
        <v>10.7450406668617</v>
      </c>
      <c r="S203" s="0" t="n">
        <f aca="true">NORMINV(RAND(),$E$10,$E$15)</f>
        <v>4.0958155408094</v>
      </c>
      <c r="T203" s="0" t="n">
        <f aca="false">MEDIAN(INDEX(Avaliadores!$B$17:$B$22,$B203),INDEX(Avaliadores!$B$17:$B$22,$C203),INDEX(Avaliadores!$B$17:$B$22,$D203),INDEX(Avaliadores!$B$17:$B$22,$E203),INDEX(Avaliadores!$B$17:$B$22,$F203),INDEX(Avaliadores!$B$17:$B$22,$G203))</f>
        <v>3.04166666666667</v>
      </c>
      <c r="U203" s="0" t="n">
        <f aca="false">MEDIAN(INDEX(Avaliadores!$C$17:$C$22,$B203),INDEX(Avaliadores!$C$17:$C$22,$C203),INDEX(Avaliadores!$C$17:$C$22,$D203),INDEX(Avaliadores!$C$17:$C$22,$E203),INDEX(Avaliadores!$C$17:$C$22,$F203),INDEX(Avaliadores!$C$17:$C$22,$G203))</f>
        <v>5.04166666666667</v>
      </c>
      <c r="V203" s="0" t="n">
        <f aca="false">MEDIAN(INDEX(Avaliadores!$D$17:$D$22,$B203),INDEX(Avaliadores!$D$17:$D$22,$C203),INDEX(Avaliadores!$D$17:$D$22,$D203),INDEX(Avaliadores!$D$17:$D$22,$E203),INDEX(Avaliadores!$D$17:$D$22,$F203),INDEX(Avaliadores!$D$17:$D$22,$G203))</f>
        <v>6.04166666666667</v>
      </c>
      <c r="W203" s="0" t="n">
        <f aca="false">MEDIAN(INDEX(Avaliadores!$E$17:$E$22,$B203),INDEX(Avaliadores!$E$17:$E$22,$C203),INDEX(Avaliadores!$E$17:$E$22,$D203),INDEX(Avaliadores!$E$17:$E$22,$E203),INDEX(Avaliadores!$E$17:$E$22,$F203),INDEX(Avaliadores!$E$17:$E$22,$G203))</f>
        <v>6.04166666666667</v>
      </c>
      <c r="X203" s="0" t="n">
        <f aca="false">MEDIAN(INDEX(Avaliadores!$F$17:$F$22,$B203),INDEX(Avaliadores!$F$17:$F$22,$C203),INDEX(Avaliadores!$F$17:$F$22,$D203),INDEX(Avaliadores!$F$17:$F$22,$E203),INDEX(Avaliadores!$F$17:$F$22,$F203),INDEX(Avaliadores!$F$17:$F$22,$G203))</f>
        <v>2.04166666666667</v>
      </c>
      <c r="Y203" s="0" t="n">
        <f aca="false">MEDIAN(INDEX(Avaliadores!$G$17:$G$22,$B203),INDEX(Avaliadores!$G$17:$G$22,$C203),INDEX(Avaliadores!$G$17:$G$22,$D203),INDEX(Avaliadores!$G$17:$G$22,$E203),INDEX(Avaliadores!$G$17:$G$22,$F203),INDEX(Avaliadores!$G$17:$G$22,$G203))</f>
        <v>6.04166666666667</v>
      </c>
      <c r="Z203" s="0" t="n">
        <f aca="false">MEDIAN(INDEX(Avaliadores!$H$17:$H$22,$B203),INDEX(Avaliadores!$H$17:$H$22,$C203),INDEX(Avaliadores!$H$17:$H$22,$D203),INDEX(Avaliadores!$H$17:$H$22,$E203),INDEX(Avaliadores!$H$17:$H$22,$F203),INDEX(Avaliadores!$H$17:$H$22,$G203))</f>
        <v>4.04166666666667</v>
      </c>
      <c r="AA203" s="0" t="n">
        <f aca="false">MEDIAN(INDEX(Avaliadores!$I$17:$I$22,$B203),INDEX(Avaliadores!$I$17:$I$22,$C203),INDEX(Avaliadores!$I$17:$I$22,$D203),INDEX(Avaliadores!$I$17:$I$22,$E203),INDEX(Avaliadores!$I$17:$I$22,$F203),INDEX(Avaliadores!$I$17:$I$22,$G203))</f>
        <v>6.04166666666667</v>
      </c>
      <c r="AB203" s="0" t="n">
        <f aca="false">IF(MAX(H203:K203)=MIN(H203:K203),0,IF($B$17="custo",(MAX(H203:K203)-H203)/(MAX(H203:K203)-MIN(H203:K203)),(H203-MIN(H203:K203))/(MAX(H203:K203)-MIN(H203:K203))))</f>
        <v>0.102397341539103</v>
      </c>
      <c r="AC203" s="0" t="n">
        <f aca="false">IF(MAX(H203:K203)=MIN(H203:K203),0,IF($B$17="custo",(MAX(H203:K203)-I203)/(MAX(H203:K203)-MIN(H203:K203)),(I203-MIN(H203:K203))/(MAX(H203:K203)-MIN(H203:K203))))</f>
        <v>0</v>
      </c>
      <c r="AD203" s="0" t="n">
        <f aca="false">IF(MAX(H203:K203)=MIN(H203:K203),0,IF($B$17="custo",(MAX(H203:K203)-J203)/(MAX(H203:K203)-MIN(H203:K203)),(J203-MIN(H203:K203))/(MAX(H203:K203)-MIN(H203:K203))))</f>
        <v>0.809892409869006</v>
      </c>
      <c r="AE203" s="0" t="n">
        <f aca="false">IF(MAX(H203:K203)=MIN(H203:K203),0,IF($B$17="custo",(MAX(H203:K203)-K203)/(MAX(H203:K203)-MIN(H203:K203)),(K203-MIN(H203:K203))/(MAX(H203:K203)-MIN(H203:K203))))</f>
        <v>1</v>
      </c>
      <c r="AF203" s="0" t="n">
        <f aca="false">IF(MAX(L203:O203)=MIN(L203:O203),0,IF($C$17="custo",(MAX(L203:O203)-L203)/(MAX(L203:O203)-MIN(L203:O203)),(L203-MIN(L203:O203))/(MAX(L203:O203)-MIN(L203:O203))))</f>
        <v>0.974930859567417</v>
      </c>
      <c r="AG203" s="0" t="n">
        <f aca="false">IF(MAX(L203:O203)=MIN(L203:O203),0,IF($C$17="custo",(MAX(L203:O203)-M203)/(MAX(L203:O203)-MIN(L203:O203)),(M203-MIN(L203:O203))/(MAX(L203:O203)-MIN(L203:O203))))</f>
        <v>0.789488264962754</v>
      </c>
      <c r="AH203" s="0" t="n">
        <f aca="false">IF(MAX(L203:O203)=MIN(L203:O203),0,IF($C$17="custo",(MAX(L203:O203)-N203)/(MAX(L203:O203)-MIN(L203:O203)),(N203-MIN(L203:O203))/(MAX(L203:O203)-MIN(L203:O203))))</f>
        <v>1</v>
      </c>
      <c r="AI203" s="0" t="n">
        <f aca="false">IF(MAX(L203:O203)=MIN(L203:O203),0,IF($C$17="custo",(MAX(L203:O203)-O203)/(MAX(L203:O203)-MIN(L203:O203)),(O203-MIN(L203:O203))/(MAX(L203:O203)-MIN(L203:O203))))</f>
        <v>0</v>
      </c>
      <c r="AJ203" s="0" t="n">
        <f aca="false">IF(MAX(P203:S203)=MIN(P203:S203),0,IF($D$17="custo",(MAX(P203:S203)-P203)/(MAX(P203:S203)-MIN(P203:S203)),(P203-MIN(P203:S203))/(MAX(P203:S203)-MIN(P203:S203))))</f>
        <v>0.172225428221323</v>
      </c>
      <c r="AK203" s="0" t="n">
        <f aca="false">IF(MAX(P203:S203)=MIN(P203:S203),0,IF($D$17="custo",(MAX(P203:S203)-Q203)/(MAX(P203:S203)-MIN(P203:S203)),(Q203-MIN(P203:S203))/(MAX(P203:S203)-MIN(P203:S203))))</f>
        <v>0</v>
      </c>
      <c r="AL203" s="0" t="n">
        <f aca="false">IF(MAX(P203:S203)=MIN(P203:S203),0,IF($D$17="custo",(MAX(P203:S203)-R203)/(MAX(P203:S203)-MIN(P203:S203)),(R203-MIN(P203:S203))/(MAX(P203:S203)-MIN(P203:S203))))</f>
        <v>0.734305244781753</v>
      </c>
      <c r="AM203" s="0" t="n">
        <f aca="false">IF(MAX(P203:S203)=MIN(P203:S203),0,IF($D$17="custo",(MAX(P203:S203)-S203)/(MAX(P203:S203)-MIN(P203:S203)),(S203-MIN(P203:S203))/(MAX(P203:S203)-MIN(P203:S203))))</f>
        <v>1</v>
      </c>
      <c r="AN203" s="0" t="n">
        <f aca="false">IF(MAX(T203:W203)=MIN(T203:W203),0,IF($E$17="custo",(MAX(T203:W203)-T203)/(MAX(T203:W203)-MIN(T203:W203)),(T203-MIN(T203:W203))/(MAX(T203:W203)-MIN(T203:W203))))</f>
        <v>0</v>
      </c>
      <c r="AO203" s="0" t="n">
        <f aca="false">IF(MAX(T203:W203)=MIN(T203:W203),0,IF($E$17="custo",(MAX(T203:W203)-U203)/(MAX(T203:W203)-MIN(T203:W203)),(U203-MIN(T203:W203))/(MAX(T203:W203)-MIN(T203:W203))))</f>
        <v>0.666666666666667</v>
      </c>
      <c r="AP203" s="0" t="n">
        <f aca="false">IF(MAX(T203:W203)=MIN(T203:W203),0,IF($E$17="custo",(MAX(T203:W203)-V203)/(MAX(T203:W203)-MIN(T203:W203)),(V203-MIN(T203:W203))/(MAX(T203:W203)-MIN(T203:W203))))</f>
        <v>1</v>
      </c>
      <c r="AQ203" s="0" t="n">
        <f aca="false">IF(MAX(T203:W203)=MIN(T203:W203),0,IF($E$17="custo",(MAX(T203:W203)-W203)/(MAX(T203:W203)-MIN(T203:W203)),(W203-MIN(T203:W203))/(MAX(T203:W203)-MIN(T203:W203))))</f>
        <v>1</v>
      </c>
      <c r="AR203" s="0" t="n">
        <f aca="false">IF(MAX(X203:AA203)=MIN(X203:AA203),0,IF($F$17="custo",(MAX(X203:AA203)-X203)/(MAX(X203:AA203)-MIN(X203:AA203)),(X203-MIN(X203:AA203))/(MAX(X203:AA203)-MIN(X203:AA203))))</f>
        <v>0</v>
      </c>
      <c r="AS203" s="0" t="n">
        <f aca="false">IF(MAX(X203:AA203)=MIN(X203:AA203),0,IF($F$17="custo",(MAX(X203:AA203)-Y203)/(MAX(X203:AA203)-MIN(X203:AA203)),(Y203-MIN(X203:AA203))/(MAX(X203:AA203)-MIN(X203:AA203))))</f>
        <v>1</v>
      </c>
      <c r="AT203" s="0" t="n">
        <f aca="false">IF(MAX(X203:AA203)=MIN(X203:AA203),0,IF($F$17="custo",(MAX(X203:AA203)-Z203)/(MAX(X203:AA203)-MIN(X203:AA203)),(Z203-MIN(X203:AA203))/(MAX(X203:AA203)-MIN(X203:AA203))))</f>
        <v>0.5</v>
      </c>
      <c r="AU203" s="0" t="n">
        <f aca="false">IF(MAX(X203:AA203)=MIN(X203:AA203),0,IF($F$17="custo",(MAX(X203:AA203)-AA203)/(MAX(X203:AA203)-MIN(X203:AA203)),(AA203-MIN(X203:AA203))/(MAX(X203:AA203)-MIN(X203:AA203))))</f>
        <v>1</v>
      </c>
      <c r="AV203" s="0" t="n">
        <f aca="false">STDEVP(AB203:AE203)</f>
        <v>0.433646719053246</v>
      </c>
      <c r="AW203" s="0" t="n">
        <f aca="false">STDEVP(AF203:AI203)</f>
        <v>0.407209598190454</v>
      </c>
      <c r="AX203" s="0" t="n">
        <f aca="false">STDEVP(AJ203:AM203)</f>
        <v>0.406248381185888</v>
      </c>
      <c r="AY203" s="0" t="n">
        <f aca="false">STDEVP(AN203:AQ203)</f>
        <v>0.408248290463863</v>
      </c>
      <c r="AZ203" s="0" t="n">
        <f aca="false">STDEVP(AR203:AU203)</f>
        <v>0.414578098794425</v>
      </c>
      <c r="BA203" s="0" t="n">
        <f aca="false">AV203*((1-IFERROR(CORREL(AB203:AE203,AF203:AI203),0))+(1-IFERROR(CORREL(AB203:AE203,AJ203:AM203),0))+(1-IFERROR(CORREL(AB203:AE203,AN203:AQ203),0))+(1-IFERROR(CORREL(AB203:AE203,AR203:AU203),0)))</f>
        <v>1.10200075405341</v>
      </c>
      <c r="BB203" s="0" t="n">
        <f aca="false">AW203*((1-IFERROR(CORREL(AF203:AI203,AB203:AE203),0))+(1-IFERROR(CORREL(AF203:AI203,AJ203:AM203),0))+(1-IFERROR(CORREL(AF203:AI203,AN203:AQ203),0))+(1-IFERROR(CORREL(AF203:AI203,AR203:AU203),0)))</f>
        <v>2.58009396234867</v>
      </c>
      <c r="BC203" s="0" t="n">
        <f aca="false">AX203*((1-IFERROR(CORREL(AJ203:AM203,AB203:AE203),0))+(1-IFERROR(CORREL(AJ203:AM203,AF203:AI203),0))+(1-IFERROR(CORREL(AJ203:AM203,AN203:AQ203),0))+(1-IFERROR(CORREL(AJ203:AM203,AR203:AU203),0)))</f>
        <v>1.08638149904132</v>
      </c>
      <c r="BD203" s="0" t="n">
        <f aca="false">AY203*((1-IFERROR(CORREL(AN203:AQ203,AB203:AE203),0))+(1-IFERROR(CORREL(AN203:AQ203,AF203:AI203),0))+(1-IFERROR(CORREL(AN203:AQ203,AJ203:AM203),0))+(1-IFERROR(CORREL(AN203:AQ203,AR203:AU203),0)))</f>
        <v>0.932317052265772</v>
      </c>
      <c r="BE203" s="0" t="n">
        <f aca="false">AZ203*((1-IFERROR(CORREL(AR203:AU203,AB203:AE203),0))+(1-IFERROR(CORREL(AR203:AU203,AF203:AI203),0))+(1-IFERROR(CORREL(AR203:AU203,AJ203:AM203),0))+(1-IFERROR(CORREL(AR203:AU203,AN203:AQ203),0)))</f>
        <v>1.39222252300986</v>
      </c>
      <c r="BF203" s="0" t="n">
        <f aca="false">IF(SUM(BA203:BE203)&gt;0,BA203/SUM(BA203:BE203),1/5)</f>
        <v>0.155364204249388</v>
      </c>
      <c r="BG203" s="0" t="n">
        <f aca="false">IF(SUM(BA203:BE203)&gt;0,BB203/SUM(BA203:BE203),1/5)</f>
        <v>0.363751334901106</v>
      </c>
      <c r="BH203" s="0" t="n">
        <f aca="false">IF(SUM(BA203:BE203)&gt;0,BC203/SUM(BA203:BE203),1/5)</f>
        <v>0.153162143028472</v>
      </c>
      <c r="BI203" s="0" t="n">
        <f aca="false">IF(SUM(BA203:BE203)&gt;0,BD203/SUM(BA203:BE203),1/5)</f>
        <v>0.131441558819829</v>
      </c>
      <c r="BJ203" s="0" t="n">
        <f aca="false">IF(SUM(BA203:BE203)&gt;0,BE203/SUM(BA203:BE203),1/5)</f>
        <v>0.196280759001204</v>
      </c>
      <c r="BK203" s="0" t="n">
        <f aca="false">BF203*AB203+BG203*AF203+BH203*AJ203+BI203*AN203+BJ203*AR203</f>
        <v>0.39691969875978</v>
      </c>
      <c r="BL203" s="0" t="n">
        <f aca="false">BF203*AC203+BG203*AG203+BH203*AK203+BI203*AO203+BJ203*AS203</f>
        <v>0.57108587515005</v>
      </c>
      <c r="BM203" s="0" t="n">
        <f aca="false">BF203*AD203+BG203*AH203+BH203*AL203+BI203*AP203+BJ203*AT203</f>
        <v>0.831629327936275</v>
      </c>
      <c r="BN203" s="0" t="n">
        <f aca="false">BF203*AE203+BG203*AI203+BH203*AM203+BI203*AQ203+BJ203*AU203</f>
        <v>0.636248665098894</v>
      </c>
      <c r="BO203" s="0" t="n">
        <f aca="false">RANK(BK203,$BK203:$BN203)</f>
        <v>4</v>
      </c>
      <c r="BP203" s="0" t="n">
        <f aca="false">RANK(BL203,$BK203:$BN203)</f>
        <v>3</v>
      </c>
      <c r="BQ203" s="0" t="n">
        <f aca="false">RANK(BM203,$BK203:$BN203)</f>
        <v>1</v>
      </c>
      <c r="BR203" s="0" t="n">
        <f aca="false">RANK(BN203,$BK203:$BN203)</f>
        <v>2</v>
      </c>
    </row>
    <row r="204" customFormat="false" ht="15" hidden="false" customHeight="false" outlineLevel="0" collapsed="false">
      <c r="A204" s="0" t="n">
        <v>181</v>
      </c>
      <c r="B204" s="0" t="n">
        <f aca="false">RANDBETWEEN(1,$B$5)</f>
        <v>2</v>
      </c>
      <c r="C204" s="0" t="n">
        <f aca="false">RANDBETWEEN(1,$B$5)</f>
        <v>1</v>
      </c>
      <c r="D204" s="0" t="n">
        <f aca="false">RANDBETWEEN(1,$B$5)</f>
        <v>5</v>
      </c>
      <c r="E204" s="0" t="n">
        <f aca="false">RANDBETWEEN(1,$B$5)</f>
        <v>2</v>
      </c>
      <c r="F204" s="0" t="n">
        <f aca="false">RANDBETWEEN(1,$B$5)</f>
        <v>6</v>
      </c>
      <c r="G204" s="0" t="n">
        <f aca="false">RANDBETWEEN(1,$B$5)</f>
        <v>5</v>
      </c>
      <c r="H204" s="0" t="n">
        <f aca="true">NORMINV(RAND(),$B$8,$B$13)</f>
        <v>56.4143227248435</v>
      </c>
      <c r="I204" s="0" t="n">
        <f aca="true">NORMINV(RAND(),$C$8,$C$13)</f>
        <v>70.6507026633555</v>
      </c>
      <c r="J204" s="0" t="n">
        <f aca="true">NORMINV(RAND(),$D$8,$D$13)</f>
        <v>12.5187702780028</v>
      </c>
      <c r="K204" s="0" t="n">
        <f aca="true">NORMINV(RAND(),$E$8,$E$13)</f>
        <v>3.25856095411177</v>
      </c>
      <c r="L204" s="0" t="n">
        <f aca="true">NORMINV(RAND(),$B$9,$B$14)</f>
        <v>37.3896490886858</v>
      </c>
      <c r="M204" s="0" t="n">
        <f aca="true">NORMINV(RAND(),$C$9,$C$14)</f>
        <v>57.7196145080177</v>
      </c>
      <c r="N204" s="0" t="n">
        <f aca="true">NORMINV(RAND(),$D$9,$D$14)</f>
        <v>47.0274496897416</v>
      </c>
      <c r="O204" s="0" t="n">
        <f aca="true">NORMINV(RAND(),$E$9,$E$14)</f>
        <v>26.3956426250157</v>
      </c>
      <c r="P204" s="0" t="n">
        <f aca="true">NORMINV(RAND(),$B$10,$B$15)</f>
        <v>24.3782754292864</v>
      </c>
      <c r="Q204" s="0" t="n">
        <f aca="true">NORMINV(RAND(),$C$10,$C$15)</f>
        <v>29.2016949925922</v>
      </c>
      <c r="R204" s="0" t="n">
        <f aca="true">NORMINV(RAND(),$D$10,$D$15)</f>
        <v>9.81919899108214</v>
      </c>
      <c r="S204" s="0" t="n">
        <f aca="true">NORMINV(RAND(),$E$10,$E$15)</f>
        <v>4.27948640401963</v>
      </c>
      <c r="T204" s="0" t="n">
        <f aca="false">MEDIAN(INDEX(Avaliadores!$B$17:$B$22,$B204),INDEX(Avaliadores!$B$17:$B$22,$C204),INDEX(Avaliadores!$B$17:$B$22,$D204),INDEX(Avaliadores!$B$17:$B$22,$E204),INDEX(Avaliadores!$B$17:$B$22,$F204),INDEX(Avaliadores!$B$17:$B$22,$G204))</f>
        <v>2.54166666666667</v>
      </c>
      <c r="U204" s="0" t="n">
        <f aca="false">MEDIAN(INDEX(Avaliadores!$C$17:$C$22,$B204),INDEX(Avaliadores!$C$17:$C$22,$C204),INDEX(Avaliadores!$C$17:$C$22,$D204),INDEX(Avaliadores!$C$17:$C$22,$E204),INDEX(Avaliadores!$C$17:$C$22,$F204),INDEX(Avaliadores!$C$17:$C$22,$G204))</f>
        <v>5.29166666666667</v>
      </c>
      <c r="V204" s="0" t="n">
        <f aca="false">MEDIAN(INDEX(Avaliadores!$D$17:$D$22,$B204),INDEX(Avaliadores!$D$17:$D$22,$C204),INDEX(Avaliadores!$D$17:$D$22,$D204),INDEX(Avaliadores!$D$17:$D$22,$E204),INDEX(Avaliadores!$D$17:$D$22,$F204),INDEX(Avaliadores!$D$17:$D$22,$G204))</f>
        <v>5.79166666666667</v>
      </c>
      <c r="W204" s="0" t="n">
        <f aca="false">MEDIAN(INDEX(Avaliadores!$E$17:$E$22,$B204),INDEX(Avaliadores!$E$17:$E$22,$C204),INDEX(Avaliadores!$E$17:$E$22,$D204),INDEX(Avaliadores!$E$17:$E$22,$E204),INDEX(Avaliadores!$E$17:$E$22,$F204),INDEX(Avaliadores!$E$17:$E$22,$G204))</f>
        <v>6.54166666666667</v>
      </c>
      <c r="X204" s="0" t="n">
        <f aca="false">MEDIAN(INDEX(Avaliadores!$F$17:$F$22,$B204),INDEX(Avaliadores!$F$17:$F$22,$C204),INDEX(Avaliadores!$F$17:$F$22,$D204),INDEX(Avaliadores!$F$17:$F$22,$E204),INDEX(Avaliadores!$F$17:$F$22,$F204),INDEX(Avaliadores!$F$17:$F$22,$G204))</f>
        <v>2.29166666666667</v>
      </c>
      <c r="Y204" s="0" t="n">
        <f aca="false">MEDIAN(INDEX(Avaliadores!$G$17:$G$22,$B204),INDEX(Avaliadores!$G$17:$G$22,$C204),INDEX(Avaliadores!$G$17:$G$22,$D204),INDEX(Avaliadores!$G$17:$G$22,$E204),INDEX(Avaliadores!$G$17:$G$22,$F204),INDEX(Avaliadores!$G$17:$G$22,$G204))</f>
        <v>5.04166666666667</v>
      </c>
      <c r="Z204" s="0" t="n">
        <f aca="false">MEDIAN(INDEX(Avaliadores!$H$17:$H$22,$B204),INDEX(Avaliadores!$H$17:$H$22,$C204),INDEX(Avaliadores!$H$17:$H$22,$D204),INDEX(Avaliadores!$H$17:$H$22,$E204),INDEX(Avaliadores!$H$17:$H$22,$F204),INDEX(Avaliadores!$H$17:$H$22,$G204))</f>
        <v>4.04166666666667</v>
      </c>
      <c r="AA204" s="0" t="n">
        <f aca="false">MEDIAN(INDEX(Avaliadores!$I$17:$I$22,$B204),INDEX(Avaliadores!$I$17:$I$22,$C204),INDEX(Avaliadores!$I$17:$I$22,$D204),INDEX(Avaliadores!$I$17:$I$22,$E204),INDEX(Avaliadores!$I$17:$I$22,$F204),INDEX(Avaliadores!$I$17:$I$22,$G204))</f>
        <v>6.54166666666667</v>
      </c>
      <c r="AB204" s="0" t="n">
        <f aca="false">IF(MAX(H204:K204)=MIN(H204:K204),0,IF($B$17="custo",(MAX(H204:K204)-H204)/(MAX(H204:K204)-MIN(H204:K204)),(H204-MIN(H204:K204))/(MAX(H204:K204)-MIN(H204:K204))))</f>
        <v>0.211246883945807</v>
      </c>
      <c r="AC204" s="0" t="n">
        <f aca="false">IF(MAX(H204:K204)=MIN(H204:K204),0,IF($B$17="custo",(MAX(H204:K204)-I204)/(MAX(H204:K204)-MIN(H204:K204)),(I204-MIN(H204:K204))/(MAX(H204:K204)-MIN(H204:K204))))</f>
        <v>0</v>
      </c>
      <c r="AD204" s="0" t="n">
        <f aca="false">IF(MAX(H204:K204)=MIN(H204:K204),0,IF($B$17="custo",(MAX(H204:K204)-J204)/(MAX(H204:K204)-MIN(H204:K204)),(J204-MIN(H204:K204))/(MAX(H204:K204)-MIN(H204:K204))))</f>
        <v>0.862592149633065</v>
      </c>
      <c r="AE204" s="0" t="n">
        <f aca="false">IF(MAX(H204:K204)=MIN(H204:K204),0,IF($B$17="custo",(MAX(H204:K204)-K204)/(MAX(H204:K204)-MIN(H204:K204)),(K204-MIN(H204:K204))/(MAX(H204:K204)-MIN(H204:K204))))</f>
        <v>1</v>
      </c>
      <c r="AF204" s="0" t="n">
        <f aca="false">IF(MAX(L204:O204)=MIN(L204:O204),0,IF($C$17="custo",(MAX(L204:O204)-L204)/(MAX(L204:O204)-MIN(L204:O204)),(L204-MIN(L204:O204))/(MAX(L204:O204)-MIN(L204:O204))))</f>
        <v>0.350977408124798</v>
      </c>
      <c r="AG204" s="0" t="n">
        <f aca="false">IF(MAX(L204:O204)=MIN(L204:O204),0,IF($C$17="custo",(MAX(L204:O204)-M204)/(MAX(L204:O204)-MIN(L204:O204)),(M204-MIN(L204:O204))/(MAX(L204:O204)-MIN(L204:O204))))</f>
        <v>1</v>
      </c>
      <c r="AH204" s="0" t="n">
        <f aca="false">IF(MAX(L204:O204)=MIN(L204:O204),0,IF($C$17="custo",(MAX(L204:O204)-N204)/(MAX(L204:O204)-MIN(L204:O204)),(N204-MIN(L204:O204))/(MAX(L204:O204)-MIN(L204:O204))))</f>
        <v>0.658658714858628</v>
      </c>
      <c r="AI204" s="0" t="n">
        <f aca="false">IF(MAX(L204:O204)=MIN(L204:O204),0,IF($C$17="custo",(MAX(L204:O204)-O204)/(MAX(L204:O204)-MIN(L204:O204)),(O204-MIN(L204:O204))/(MAX(L204:O204)-MIN(L204:O204))))</f>
        <v>0</v>
      </c>
      <c r="AJ204" s="0" t="n">
        <f aca="false">IF(MAX(P204:S204)=MIN(P204:S204),0,IF($D$17="custo",(MAX(P204:S204)-P204)/(MAX(P204:S204)-MIN(P204:S204)),(P204-MIN(P204:S204))/(MAX(P204:S204)-MIN(P204:S204))))</f>
        <v>0.19353900944066</v>
      </c>
      <c r="AK204" s="0" t="n">
        <f aca="false">IF(MAX(P204:S204)=MIN(P204:S204),0,IF($D$17="custo",(MAX(P204:S204)-Q204)/(MAX(P204:S204)-MIN(P204:S204)),(Q204-MIN(P204:S204))/(MAX(P204:S204)-MIN(P204:S204))))</f>
        <v>0</v>
      </c>
      <c r="AL204" s="0" t="n">
        <f aca="false">IF(MAX(P204:S204)=MIN(P204:S204),0,IF($D$17="custo",(MAX(P204:S204)-R204)/(MAX(P204:S204)-MIN(P204:S204)),(R204-MIN(P204:S204))/(MAX(P204:S204)-MIN(P204:S204))))</f>
        <v>0.777719837013056</v>
      </c>
      <c r="AM204" s="0" t="n">
        <f aca="false">IF(MAX(P204:S204)=MIN(P204:S204),0,IF($D$17="custo",(MAX(P204:S204)-S204)/(MAX(P204:S204)-MIN(P204:S204)),(S204-MIN(P204:S204))/(MAX(P204:S204)-MIN(P204:S204))))</f>
        <v>1</v>
      </c>
      <c r="AN204" s="0" t="n">
        <f aca="false">IF(MAX(T204:W204)=MIN(T204:W204),0,IF($E$17="custo",(MAX(T204:W204)-T204)/(MAX(T204:W204)-MIN(T204:W204)),(T204-MIN(T204:W204))/(MAX(T204:W204)-MIN(T204:W204))))</f>
        <v>0</v>
      </c>
      <c r="AO204" s="0" t="n">
        <f aca="false">IF(MAX(T204:W204)=MIN(T204:W204),0,IF($E$17="custo",(MAX(T204:W204)-U204)/(MAX(T204:W204)-MIN(T204:W204)),(U204-MIN(T204:W204))/(MAX(T204:W204)-MIN(T204:W204))))</f>
        <v>0.6875</v>
      </c>
      <c r="AP204" s="0" t="n">
        <f aca="false">IF(MAX(T204:W204)=MIN(T204:W204),0,IF($E$17="custo",(MAX(T204:W204)-V204)/(MAX(T204:W204)-MIN(T204:W204)),(V204-MIN(T204:W204))/(MAX(T204:W204)-MIN(T204:W204))))</f>
        <v>0.8125</v>
      </c>
      <c r="AQ204" s="0" t="n">
        <f aca="false">IF(MAX(T204:W204)=MIN(T204:W204),0,IF($E$17="custo",(MAX(T204:W204)-W204)/(MAX(T204:W204)-MIN(T204:W204)),(W204-MIN(T204:W204))/(MAX(T204:W204)-MIN(T204:W204))))</f>
        <v>1</v>
      </c>
      <c r="AR204" s="0" t="n">
        <f aca="false">IF(MAX(X204:AA204)=MIN(X204:AA204),0,IF($F$17="custo",(MAX(X204:AA204)-X204)/(MAX(X204:AA204)-MIN(X204:AA204)),(X204-MIN(X204:AA204))/(MAX(X204:AA204)-MIN(X204:AA204))))</f>
        <v>0</v>
      </c>
      <c r="AS204" s="0" t="n">
        <f aca="false">IF(MAX(X204:AA204)=MIN(X204:AA204),0,IF($F$17="custo",(MAX(X204:AA204)-Y204)/(MAX(X204:AA204)-MIN(X204:AA204)),(Y204-MIN(X204:AA204))/(MAX(X204:AA204)-MIN(X204:AA204))))</f>
        <v>0.647058823529412</v>
      </c>
      <c r="AT204" s="0" t="n">
        <f aca="false">IF(MAX(X204:AA204)=MIN(X204:AA204),0,IF($F$17="custo",(MAX(X204:AA204)-Z204)/(MAX(X204:AA204)-MIN(X204:AA204)),(Z204-MIN(X204:AA204))/(MAX(X204:AA204)-MIN(X204:AA204))))</f>
        <v>0.411764705882353</v>
      </c>
      <c r="AU204" s="0" t="n">
        <f aca="false">IF(MAX(X204:AA204)=MIN(X204:AA204),0,IF($F$17="custo",(MAX(X204:AA204)-AA204)/(MAX(X204:AA204)-MIN(X204:AA204)),(AA204-MIN(X204:AA204))/(MAX(X204:AA204)-MIN(X204:AA204))))</f>
        <v>1</v>
      </c>
      <c r="AV204" s="0" t="n">
        <f aca="false">STDEVP(AB204:AE204)</f>
        <v>0.422341206338716</v>
      </c>
      <c r="AW204" s="0" t="n">
        <f aca="false">STDEVP(AF204:AI204)</f>
        <v>0.369917932443554</v>
      </c>
      <c r="AX204" s="0" t="n">
        <f aca="false">STDEVP(AJ204:AM204)</f>
        <v>0.4095241546992</v>
      </c>
      <c r="AY204" s="0" t="n">
        <f aca="false">STDEVP(AN204:AQ204)</f>
        <v>0.37759518667483</v>
      </c>
      <c r="AZ204" s="0" t="n">
        <f aca="false">STDEVP(AR204:AU204)</f>
        <v>0.363506091009067</v>
      </c>
      <c r="BA204" s="0" t="n">
        <f aca="false">AV204*((1-IFERROR(CORREL(AB204:AE204,AF204:AI204),0))+(1-IFERROR(CORREL(AB204:AE204,AJ204:AM204),0))+(1-IFERROR(CORREL(AB204:AE204,AN204:AQ204),0))+(1-IFERROR(CORREL(AB204:AE204,AR204:AU204),0)))</f>
        <v>1.07252560422056</v>
      </c>
      <c r="BB204" s="0" t="n">
        <f aca="false">AW204*((1-IFERROR(CORREL(AF204:AI204,AB204:AE204),0))+(1-IFERROR(CORREL(AF204:AI204,AJ204:AM204),0))+(1-IFERROR(CORREL(AF204:AI204,AN204:AQ204),0))+(1-IFERROR(CORREL(AF204:AI204,AR204:AU204),0)))</f>
        <v>2.06856935404172</v>
      </c>
      <c r="BC204" s="0" t="n">
        <f aca="false">AX204*((1-IFERROR(CORREL(AJ204:AM204,AB204:AE204),0))+(1-IFERROR(CORREL(AJ204:AM204,AF204:AI204),0))+(1-IFERROR(CORREL(AJ204:AM204,AN204:AQ204),0))+(1-IFERROR(CORREL(AJ204:AM204,AR204:AU204),0)))</f>
        <v>1.03211678665226</v>
      </c>
      <c r="BD204" s="0" t="n">
        <f aca="false">AY204*((1-IFERROR(CORREL(AN204:AQ204,AB204:AE204),0))+(1-IFERROR(CORREL(AN204:AQ204,AF204:AI204),0))+(1-IFERROR(CORREL(AN204:AQ204,AJ204:AM204),0))+(1-IFERROR(CORREL(AN204:AQ204,AR204:AU204),0)))</f>
        <v>0.710449448890347</v>
      </c>
      <c r="BE204" s="0" t="n">
        <f aca="false">AZ204*((1-IFERROR(CORREL(AR204:AU204,AB204:AE204),0))+(1-IFERROR(CORREL(AR204:AU204,AF204:AI204),0))+(1-IFERROR(CORREL(AR204:AU204,AJ204:AM204),0))+(1-IFERROR(CORREL(AR204:AU204,AN204:AQ204),0)))</f>
        <v>0.849403356684829</v>
      </c>
      <c r="BF204" s="0" t="n">
        <f aca="false">IF(SUM(BA204:BE204)&gt;0,BA204/SUM(BA204:BE204),1/5)</f>
        <v>0.18707718965574</v>
      </c>
      <c r="BG204" s="0" t="n">
        <f aca="false">IF(SUM(BA204:BE204)&gt;0,BB204/SUM(BA204:BE204),1/5)</f>
        <v>0.360813895574405</v>
      </c>
      <c r="BH204" s="0" t="n">
        <f aca="false">IF(SUM(BA204:BE204)&gt;0,BC204/SUM(BA204:BE204),1/5)</f>
        <v>0.180028809646683</v>
      </c>
      <c r="BI204" s="0" t="n">
        <f aca="false">IF(SUM(BA204:BE204)&gt;0,BD204/SUM(BA204:BE204),1/5)</f>
        <v>0.123921411076675</v>
      </c>
      <c r="BJ204" s="0" t="n">
        <f aca="false">IF(SUM(BA204:BE204)&gt;0,BE204/SUM(BA204:BE204),1/5)</f>
        <v>0.148158694046498</v>
      </c>
      <c r="BK204" s="0" t="n">
        <f aca="false">BF204*AB204+BG204*AF204+BH204*AJ204+BI204*AN204+BJ204*AR204</f>
        <v>0.20099959674603</v>
      </c>
      <c r="BL204" s="0" t="n">
        <f aca="false">BF204*AC204+BG204*AG204+BH204*AK204+BI204*AO204+BJ204*AS204</f>
        <v>0.541877255955</v>
      </c>
      <c r="BM204" s="0" t="n">
        <f aca="false">BF204*AD204+BG204*AH204+BH204*AL204+BI204*AP204+BJ204*AT204</f>
        <v>0.70072917600847</v>
      </c>
      <c r="BN204" s="0" t="n">
        <f aca="false">BF204*AE204+BG204*AI204+BH204*AM204+BI204*AQ204+BJ204*AU204</f>
        <v>0.639186104425595</v>
      </c>
      <c r="BO204" s="0" t="n">
        <f aca="false">RANK(BK204,$BK204:$BN204)</f>
        <v>4</v>
      </c>
      <c r="BP204" s="0" t="n">
        <f aca="false">RANK(BL204,$BK204:$BN204)</f>
        <v>3</v>
      </c>
      <c r="BQ204" s="0" t="n">
        <f aca="false">RANK(BM204,$BK204:$BN204)</f>
        <v>1</v>
      </c>
      <c r="BR204" s="0" t="n">
        <f aca="false">RANK(BN204,$BK204:$BN204)</f>
        <v>2</v>
      </c>
    </row>
    <row r="205" customFormat="false" ht="15" hidden="false" customHeight="false" outlineLevel="0" collapsed="false">
      <c r="A205" s="0" t="n">
        <v>182</v>
      </c>
      <c r="B205" s="0" t="n">
        <f aca="false">RANDBETWEEN(1,$B$5)</f>
        <v>2</v>
      </c>
      <c r="C205" s="0" t="n">
        <f aca="false">RANDBETWEEN(1,$B$5)</f>
        <v>3</v>
      </c>
      <c r="D205" s="0" t="n">
        <f aca="false">RANDBETWEEN(1,$B$5)</f>
        <v>4</v>
      </c>
      <c r="E205" s="0" t="n">
        <f aca="false">RANDBETWEEN(1,$B$5)</f>
        <v>6</v>
      </c>
      <c r="F205" s="0" t="n">
        <f aca="false">RANDBETWEEN(1,$B$5)</f>
        <v>3</v>
      </c>
      <c r="G205" s="0" t="n">
        <f aca="false">RANDBETWEEN(1,$B$5)</f>
        <v>1</v>
      </c>
      <c r="H205" s="0" t="n">
        <f aca="true">NORMINV(RAND(),$B$8,$B$13)</f>
        <v>49.4152399697358</v>
      </c>
      <c r="I205" s="0" t="n">
        <f aca="true">NORMINV(RAND(),$C$8,$C$13)</f>
        <v>58.3243842080617</v>
      </c>
      <c r="J205" s="0" t="n">
        <f aca="true">NORMINV(RAND(),$D$8,$D$13)</f>
        <v>14.8437595592814</v>
      </c>
      <c r="K205" s="0" t="n">
        <f aca="true">NORMINV(RAND(),$E$8,$E$13)</f>
        <v>2.67214949559557</v>
      </c>
      <c r="L205" s="0" t="n">
        <f aca="true">NORMINV(RAND(),$B$9,$B$14)</f>
        <v>41.8393913912933</v>
      </c>
      <c r="M205" s="0" t="n">
        <f aca="true">NORMINV(RAND(),$C$9,$C$14)</f>
        <v>51.5434828516119</v>
      </c>
      <c r="N205" s="0" t="n">
        <f aca="true">NORMINV(RAND(),$D$9,$D$14)</f>
        <v>52.8392659418374</v>
      </c>
      <c r="O205" s="0" t="n">
        <f aca="true">NORMINV(RAND(),$E$9,$E$14)</f>
        <v>26.4818886777995</v>
      </c>
      <c r="P205" s="0" t="n">
        <f aca="true">NORMINV(RAND(),$B$10,$B$15)</f>
        <v>23.6736516499549</v>
      </c>
      <c r="Q205" s="0" t="n">
        <f aca="true">NORMINV(RAND(),$C$10,$C$15)</f>
        <v>29.2627825529787</v>
      </c>
      <c r="R205" s="0" t="n">
        <f aca="true">NORMINV(RAND(),$D$10,$D$15)</f>
        <v>10.2657852181892</v>
      </c>
      <c r="S205" s="0" t="n">
        <f aca="true">NORMINV(RAND(),$E$10,$E$15)</f>
        <v>4.26732499568672</v>
      </c>
      <c r="T205" s="0" t="n">
        <f aca="false">MEDIAN(INDEX(Avaliadores!$B$17:$B$22,$B205),INDEX(Avaliadores!$B$17:$B$22,$C205),INDEX(Avaliadores!$B$17:$B$22,$D205),INDEX(Avaliadores!$B$17:$B$22,$E205),INDEX(Avaliadores!$B$17:$B$22,$F205),INDEX(Avaliadores!$B$17:$B$22,$G205))</f>
        <v>2.79166666666667</v>
      </c>
      <c r="U205" s="0" t="n">
        <f aca="false">MEDIAN(INDEX(Avaliadores!$C$17:$C$22,$B205),INDEX(Avaliadores!$C$17:$C$22,$C205),INDEX(Avaliadores!$C$17:$C$22,$D205),INDEX(Avaliadores!$C$17:$C$22,$E205),INDEX(Avaliadores!$C$17:$C$22,$F205),INDEX(Avaliadores!$C$17:$C$22,$G205))</f>
        <v>4.91666666666667</v>
      </c>
      <c r="V205" s="0" t="n">
        <f aca="false">MEDIAN(INDEX(Avaliadores!$D$17:$D$22,$B205),INDEX(Avaliadores!$D$17:$D$22,$C205),INDEX(Avaliadores!$D$17:$D$22,$D205),INDEX(Avaliadores!$D$17:$D$22,$E205),INDEX(Avaliadores!$D$17:$D$22,$F205),INDEX(Avaliadores!$D$17:$D$22,$G205))</f>
        <v>5.79166666666667</v>
      </c>
      <c r="W205" s="0" t="n">
        <f aca="false">MEDIAN(INDEX(Avaliadores!$E$17:$E$22,$B205),INDEX(Avaliadores!$E$17:$E$22,$C205),INDEX(Avaliadores!$E$17:$E$22,$D205),INDEX(Avaliadores!$E$17:$E$22,$E205),INDEX(Avaliadores!$E$17:$E$22,$F205),INDEX(Avaliadores!$E$17:$E$22,$G205))</f>
        <v>6.04166666666667</v>
      </c>
      <c r="X205" s="0" t="n">
        <f aca="false">MEDIAN(INDEX(Avaliadores!$F$17:$F$22,$B205),INDEX(Avaliadores!$F$17:$F$22,$C205),INDEX(Avaliadores!$F$17:$F$22,$D205),INDEX(Avaliadores!$F$17:$F$22,$E205),INDEX(Avaliadores!$F$17:$F$22,$F205),INDEX(Avaliadores!$F$17:$F$22,$G205))</f>
        <v>2.79166666666667</v>
      </c>
      <c r="Y205" s="0" t="n">
        <f aca="false">MEDIAN(INDEX(Avaliadores!$G$17:$G$22,$B205),INDEX(Avaliadores!$G$17:$G$22,$C205),INDEX(Avaliadores!$G$17:$G$22,$D205),INDEX(Avaliadores!$G$17:$G$22,$E205),INDEX(Avaliadores!$G$17:$G$22,$F205),INDEX(Avaliadores!$G$17:$G$22,$G205))</f>
        <v>5.41666666666667</v>
      </c>
      <c r="Z205" s="0" t="n">
        <f aca="false">MEDIAN(INDEX(Avaliadores!$H$17:$H$22,$B205),INDEX(Avaliadores!$H$17:$H$22,$C205),INDEX(Avaliadores!$H$17:$H$22,$D205),INDEX(Avaliadores!$H$17:$H$22,$E205),INDEX(Avaliadores!$H$17:$H$22,$F205),INDEX(Avaliadores!$H$17:$H$22,$G205))</f>
        <v>3.91666666666667</v>
      </c>
      <c r="AA205" s="0" t="n">
        <f aca="false">MEDIAN(INDEX(Avaliadores!$I$17:$I$22,$B205),INDEX(Avaliadores!$I$17:$I$22,$C205),INDEX(Avaliadores!$I$17:$I$22,$D205),INDEX(Avaliadores!$I$17:$I$22,$E205),INDEX(Avaliadores!$I$17:$I$22,$F205),INDEX(Avaliadores!$I$17:$I$22,$G205))</f>
        <v>6.79166666666667</v>
      </c>
      <c r="AB205" s="0" t="n">
        <f aca="false">IF(MAX(H205:K205)=MIN(H205:K205),0,IF($B$17="custo",(MAX(H205:K205)-H205)/(MAX(H205:K205)-MIN(H205:K205)),(H205-MIN(H205:K205))/(MAX(H205:K205)-MIN(H205:K205))))</f>
        <v>0.160086010640114</v>
      </c>
      <c r="AC205" s="0" t="n">
        <f aca="false">IF(MAX(H205:K205)=MIN(H205:K205),0,IF($B$17="custo",(MAX(H205:K205)-I205)/(MAX(H205:K205)-MIN(H205:K205)),(I205-MIN(H205:K205))/(MAX(H205:K205)-MIN(H205:K205))))</f>
        <v>0</v>
      </c>
      <c r="AD205" s="0" t="n">
        <f aca="false">IF(MAX(H205:K205)=MIN(H205:K205),0,IF($B$17="custo",(MAX(H205:K205)-J205)/(MAX(H205:K205)-MIN(H205:K205)),(J205-MIN(H205:K205))/(MAX(H205:K205)-MIN(H205:K205))))</f>
        <v>0.781291620604782</v>
      </c>
      <c r="AE205" s="0" t="n">
        <f aca="false">IF(MAX(H205:K205)=MIN(H205:K205),0,IF($B$17="custo",(MAX(H205:K205)-K205)/(MAX(H205:K205)-MIN(H205:K205)),(K205-MIN(H205:K205))/(MAX(H205:K205)-MIN(H205:K205))))</f>
        <v>1</v>
      </c>
      <c r="AF205" s="0" t="n">
        <f aca="false">IF(MAX(L205:O205)=MIN(L205:O205),0,IF($C$17="custo",(MAX(L205:O205)-L205)/(MAX(L205:O205)-MIN(L205:O205)),(L205-MIN(L205:O205))/(MAX(L205:O205)-MIN(L205:O205))))</f>
        <v>0.582664297727666</v>
      </c>
      <c r="AG205" s="0" t="n">
        <f aca="false">IF(MAX(L205:O205)=MIN(L205:O205),0,IF($C$17="custo",(MAX(L205:O205)-M205)/(MAX(L205:O205)-MIN(L205:O205)),(M205-MIN(L205:O205))/(MAX(L205:O205)-MIN(L205:O205))))</f>
        <v>0.950837935153984</v>
      </c>
      <c r="AH205" s="0" t="n">
        <f aca="false">IF(MAX(L205:O205)=MIN(L205:O205),0,IF($C$17="custo",(MAX(L205:O205)-N205)/(MAX(L205:O205)-MIN(L205:O205)),(N205-MIN(L205:O205))/(MAX(L205:O205)-MIN(L205:O205))))</f>
        <v>1</v>
      </c>
      <c r="AI205" s="0" t="n">
        <f aca="false">IF(MAX(L205:O205)=MIN(L205:O205),0,IF($C$17="custo",(MAX(L205:O205)-O205)/(MAX(L205:O205)-MIN(L205:O205)),(O205-MIN(L205:O205))/(MAX(L205:O205)-MIN(L205:O205))))</f>
        <v>0</v>
      </c>
      <c r="AJ205" s="0" t="n">
        <f aca="false">IF(MAX(P205:S205)=MIN(P205:S205),0,IF($D$17="custo",(MAX(P205:S205)-P205)/(MAX(P205:S205)-MIN(P205:S205)),(P205-MIN(P205:S205))/(MAX(P205:S205)-MIN(P205:S205))))</f>
        <v>0.223605864794152</v>
      </c>
      <c r="AK205" s="0" t="n">
        <f aca="false">IF(MAX(P205:S205)=MIN(P205:S205),0,IF($D$17="custo",(MAX(P205:S205)-Q205)/(MAX(P205:S205)-MIN(P205:S205)),(Q205-MIN(P205:S205))/(MAX(P205:S205)-MIN(P205:S205))))</f>
        <v>0</v>
      </c>
      <c r="AL205" s="0" t="n">
        <f aca="false">IF(MAX(P205:S205)=MIN(P205:S205),0,IF($D$17="custo",(MAX(P205:S205)-R205)/(MAX(P205:S205)-MIN(P205:S205)),(R205-MIN(P205:S205))/(MAX(P205:S205)-MIN(P205:S205))))</f>
        <v>0.760017986918085</v>
      </c>
      <c r="AM205" s="0" t="n">
        <f aca="false">IF(MAX(P205:S205)=MIN(P205:S205),0,IF($D$17="custo",(MAX(P205:S205)-S205)/(MAX(P205:S205)-MIN(P205:S205)),(S205-MIN(P205:S205))/(MAX(P205:S205)-MIN(P205:S205))))</f>
        <v>1</v>
      </c>
      <c r="AN205" s="0" t="n">
        <f aca="false">IF(MAX(T205:W205)=MIN(T205:W205),0,IF($E$17="custo",(MAX(T205:W205)-T205)/(MAX(T205:W205)-MIN(T205:W205)),(T205-MIN(T205:W205))/(MAX(T205:W205)-MIN(T205:W205))))</f>
        <v>0</v>
      </c>
      <c r="AO205" s="0" t="n">
        <f aca="false">IF(MAX(T205:W205)=MIN(T205:W205),0,IF($E$17="custo",(MAX(T205:W205)-U205)/(MAX(T205:W205)-MIN(T205:W205)),(U205-MIN(T205:W205))/(MAX(T205:W205)-MIN(T205:W205))))</f>
        <v>0.653846153846154</v>
      </c>
      <c r="AP205" s="0" t="n">
        <f aca="false">IF(MAX(T205:W205)=MIN(T205:W205),0,IF($E$17="custo",(MAX(T205:W205)-V205)/(MAX(T205:W205)-MIN(T205:W205)),(V205-MIN(T205:W205))/(MAX(T205:W205)-MIN(T205:W205))))</f>
        <v>0.923076923076923</v>
      </c>
      <c r="AQ205" s="0" t="n">
        <f aca="false">IF(MAX(T205:W205)=MIN(T205:W205),0,IF($E$17="custo",(MAX(T205:W205)-W205)/(MAX(T205:W205)-MIN(T205:W205)),(W205-MIN(T205:W205))/(MAX(T205:W205)-MIN(T205:W205))))</f>
        <v>1</v>
      </c>
      <c r="AR205" s="0" t="n">
        <f aca="false">IF(MAX(X205:AA205)=MIN(X205:AA205),0,IF($F$17="custo",(MAX(X205:AA205)-X205)/(MAX(X205:AA205)-MIN(X205:AA205)),(X205-MIN(X205:AA205))/(MAX(X205:AA205)-MIN(X205:AA205))))</f>
        <v>0</v>
      </c>
      <c r="AS205" s="0" t="n">
        <f aca="false">IF(MAX(X205:AA205)=MIN(X205:AA205),0,IF($F$17="custo",(MAX(X205:AA205)-Y205)/(MAX(X205:AA205)-MIN(X205:AA205)),(Y205-MIN(X205:AA205))/(MAX(X205:AA205)-MIN(X205:AA205))))</f>
        <v>0.65625</v>
      </c>
      <c r="AT205" s="0" t="n">
        <f aca="false">IF(MAX(X205:AA205)=MIN(X205:AA205),0,IF($F$17="custo",(MAX(X205:AA205)-Z205)/(MAX(X205:AA205)-MIN(X205:AA205)),(Z205-MIN(X205:AA205))/(MAX(X205:AA205)-MIN(X205:AA205))))</f>
        <v>0.28125</v>
      </c>
      <c r="AU205" s="0" t="n">
        <f aca="false">IF(MAX(X205:AA205)=MIN(X205:AA205),0,IF($F$17="custo",(MAX(X205:AA205)-AA205)/(MAX(X205:AA205)-MIN(X205:AA205)),(AA205-MIN(X205:AA205))/(MAX(X205:AA205)-MIN(X205:AA205))))</f>
        <v>1</v>
      </c>
      <c r="AV205" s="0" t="n">
        <f aca="false">STDEVP(AB205:AE205)</f>
        <v>0.41647549461385</v>
      </c>
      <c r="AW205" s="0" t="n">
        <f aca="false">STDEVP(AF205:AI205)</f>
        <v>0.399666133094327</v>
      </c>
      <c r="AX205" s="0" t="n">
        <f aca="false">STDEVP(AJ205:AM205)</f>
        <v>0.401228123060603</v>
      </c>
      <c r="AY205" s="0" t="n">
        <f aca="false">STDEVP(AN205:AQ205)</f>
        <v>0.393526575570791</v>
      </c>
      <c r="AZ205" s="0" t="n">
        <f aca="false">STDEVP(AR205:AU205)</f>
        <v>0.377918331951495</v>
      </c>
      <c r="BA205" s="0" t="n">
        <f aca="false">AV205*((1-IFERROR(CORREL(AB205:AE205,AF205:AI205),0))+(1-IFERROR(CORREL(AB205:AE205,AJ205:AM205),0))+(1-IFERROR(CORREL(AB205:AE205,AN205:AQ205),0))+(1-IFERROR(CORREL(AB205:AE205,AR205:AU205),0)))</f>
        <v>0.988774079879581</v>
      </c>
      <c r="BB205" s="0" t="n">
        <f aca="false">AW205*((1-IFERROR(CORREL(AF205:AI205,AB205:AE205),0))+(1-IFERROR(CORREL(AF205:AI205,AJ205:AM205),0))+(1-IFERROR(CORREL(AF205:AI205,AN205:AQ205),0))+(1-IFERROR(CORREL(AF205:AI205,AR205:AU205),0)))</f>
        <v>2.30836291102556</v>
      </c>
      <c r="BC205" s="0" t="n">
        <f aca="false">AX205*((1-IFERROR(CORREL(AJ205:AM205,AB205:AE205),0))+(1-IFERROR(CORREL(AJ205:AM205,AF205:AI205),0))+(1-IFERROR(CORREL(AJ205:AM205,AN205:AQ205),0))+(1-IFERROR(CORREL(AJ205:AM205,AR205:AU205),0)))</f>
        <v>0.997149932957871</v>
      </c>
      <c r="BD205" s="0" t="n">
        <f aca="false">AY205*((1-IFERROR(CORREL(AN205:AQ205,AB205:AE205),0))+(1-IFERROR(CORREL(AN205:AQ205,AF205:AI205),0))+(1-IFERROR(CORREL(AN205:AQ205,AJ205:AM205),0))+(1-IFERROR(CORREL(AN205:AQ205,AR205:AU205),0)))</f>
        <v>0.790968634798861</v>
      </c>
      <c r="BE205" s="0" t="n">
        <f aca="false">AZ205*((1-IFERROR(CORREL(AR205:AU205,AB205:AE205),0))+(1-IFERROR(CORREL(AR205:AU205,AF205:AI205),0))+(1-IFERROR(CORREL(AR205:AU205,AJ205:AM205),0))+(1-IFERROR(CORREL(AR205:AU205,AN205:AQ205),0)))</f>
        <v>1.10789293538953</v>
      </c>
      <c r="BF205" s="0" t="n">
        <f aca="false">IF(SUM(BA205:BE205)&gt;0,BA205/SUM(BA205:BE205),1/5)</f>
        <v>0.159656123348134</v>
      </c>
      <c r="BG205" s="0" t="n">
        <f aca="false">IF(SUM(BA205:BE205)&gt;0,BB205/SUM(BA205:BE205),1/5)</f>
        <v>0.372728493954694</v>
      </c>
      <c r="BH205" s="0" t="n">
        <f aca="false">IF(SUM(BA205:BE205)&gt;0,BC205/SUM(BA205:BE205),1/5)</f>
        <v>0.161008561948038</v>
      </c>
      <c r="BI205" s="0" t="n">
        <f aca="false">IF(SUM(BA205:BE205)&gt;0,BD205/SUM(BA205:BE205),1/5)</f>
        <v>0.127716723659799</v>
      </c>
      <c r="BJ205" s="0" t="n">
        <f aca="false">IF(SUM(BA205:BE205)&gt;0,BE205/SUM(BA205:BE205),1/5)</f>
        <v>0.178890097089337</v>
      </c>
      <c r="BK205" s="0" t="n">
        <f aca="false">BF205*AB205+BG205*AF205+BH205*AJ205+BI205*AN205+BJ205*AR205</f>
        <v>0.278736756767924</v>
      </c>
      <c r="BL205" s="0" t="n">
        <f aca="false">BF205*AC205+BG205*AG205+BH205*AK205+BI205*AO205+BJ205*AS205</f>
        <v>0.555308106326604</v>
      </c>
      <c r="BM205" s="0" t="n">
        <f aca="false">BF205*AD205+BG205*AH205+BH205*AL205+BI205*AP205+BJ205*AT205</f>
        <v>0.788041088540886</v>
      </c>
      <c r="BN205" s="0" t="n">
        <f aca="false">BF205*AE205+BG205*AI205+BH205*AM205+BI205*AQ205+BJ205*AU205</f>
        <v>0.627271506045307</v>
      </c>
      <c r="BO205" s="0" t="n">
        <f aca="false">RANK(BK205,$BK205:$BN205)</f>
        <v>4</v>
      </c>
      <c r="BP205" s="0" t="n">
        <f aca="false">RANK(BL205,$BK205:$BN205)</f>
        <v>3</v>
      </c>
      <c r="BQ205" s="0" t="n">
        <f aca="false">RANK(BM205,$BK205:$BN205)</f>
        <v>1</v>
      </c>
      <c r="BR205" s="0" t="n">
        <f aca="false">RANK(BN205,$BK205:$BN205)</f>
        <v>2</v>
      </c>
    </row>
    <row r="206" customFormat="false" ht="15" hidden="false" customHeight="false" outlineLevel="0" collapsed="false">
      <c r="A206" s="0" t="n">
        <v>183</v>
      </c>
      <c r="B206" s="0" t="n">
        <f aca="false">RANDBETWEEN(1,$B$5)</f>
        <v>3</v>
      </c>
      <c r="C206" s="0" t="n">
        <f aca="false">RANDBETWEEN(1,$B$5)</f>
        <v>2</v>
      </c>
      <c r="D206" s="0" t="n">
        <f aca="false">RANDBETWEEN(1,$B$5)</f>
        <v>1</v>
      </c>
      <c r="E206" s="0" t="n">
        <f aca="false">RANDBETWEEN(1,$B$5)</f>
        <v>4</v>
      </c>
      <c r="F206" s="0" t="n">
        <f aca="false">RANDBETWEEN(1,$B$5)</f>
        <v>1</v>
      </c>
      <c r="G206" s="0" t="n">
        <f aca="false">RANDBETWEEN(1,$B$5)</f>
        <v>1</v>
      </c>
      <c r="H206" s="0" t="n">
        <f aca="true">NORMINV(RAND(),$B$8,$B$13)</f>
        <v>53.955614985801</v>
      </c>
      <c r="I206" s="0" t="n">
        <f aca="true">NORMINV(RAND(),$C$8,$C$13)</f>
        <v>56.4351453807284</v>
      </c>
      <c r="J206" s="0" t="n">
        <f aca="true">NORMINV(RAND(),$D$8,$D$13)</f>
        <v>13.1122864115777</v>
      </c>
      <c r="K206" s="0" t="n">
        <f aca="true">NORMINV(RAND(),$E$8,$E$13)</f>
        <v>3.62955653886907</v>
      </c>
      <c r="L206" s="0" t="n">
        <f aca="true">NORMINV(RAND(),$B$9,$B$14)</f>
        <v>39.7197438649364</v>
      </c>
      <c r="M206" s="0" t="n">
        <f aca="true">NORMINV(RAND(),$C$9,$C$14)</f>
        <v>56.4884702235073</v>
      </c>
      <c r="N206" s="0" t="n">
        <f aca="true">NORMINV(RAND(),$D$9,$D$14)</f>
        <v>44.5708764342934</v>
      </c>
      <c r="O206" s="0" t="n">
        <f aca="true">NORMINV(RAND(),$E$9,$E$14)</f>
        <v>28.2081071000323</v>
      </c>
      <c r="P206" s="0" t="n">
        <f aca="true">NORMINV(RAND(),$B$10,$B$15)</f>
        <v>24.4537035006657</v>
      </c>
      <c r="Q206" s="0" t="n">
        <f aca="true">NORMINV(RAND(),$C$10,$C$15)</f>
        <v>32.6147831059179</v>
      </c>
      <c r="R206" s="0" t="n">
        <f aca="true">NORMINV(RAND(),$D$10,$D$15)</f>
        <v>10.3617595392829</v>
      </c>
      <c r="S206" s="0" t="n">
        <f aca="true">NORMINV(RAND(),$E$10,$E$15)</f>
        <v>4.13769828043731</v>
      </c>
      <c r="T206" s="0" t="n">
        <f aca="false">MEDIAN(INDEX(Avaliadores!$B$17:$B$22,$B206),INDEX(Avaliadores!$B$17:$B$22,$C206),INDEX(Avaliadores!$B$17:$B$22,$D206),INDEX(Avaliadores!$B$17:$B$22,$E206),INDEX(Avaliadores!$B$17:$B$22,$F206),INDEX(Avaliadores!$B$17:$B$22,$G206))</f>
        <v>2.41666666666667</v>
      </c>
      <c r="U206" s="0" t="n">
        <f aca="false">MEDIAN(INDEX(Avaliadores!$C$17:$C$22,$B206),INDEX(Avaliadores!$C$17:$C$22,$C206),INDEX(Avaliadores!$C$17:$C$22,$D206),INDEX(Avaliadores!$C$17:$C$22,$E206),INDEX(Avaliadores!$C$17:$C$22,$F206),INDEX(Avaliadores!$C$17:$C$22,$G206))</f>
        <v>4.41666666666667</v>
      </c>
      <c r="V206" s="0" t="n">
        <f aca="false">MEDIAN(INDEX(Avaliadores!$D$17:$D$22,$B206),INDEX(Avaliadores!$D$17:$D$22,$C206),INDEX(Avaliadores!$D$17:$D$22,$D206),INDEX(Avaliadores!$D$17:$D$22,$E206),INDEX(Avaliadores!$D$17:$D$22,$F206),INDEX(Avaliadores!$D$17:$D$22,$G206))</f>
        <v>6.54166666666667</v>
      </c>
      <c r="W206" s="0" t="n">
        <f aca="false">MEDIAN(INDEX(Avaliadores!$E$17:$E$22,$B206),INDEX(Avaliadores!$E$17:$E$22,$C206),INDEX(Avaliadores!$E$17:$E$22,$D206),INDEX(Avaliadores!$E$17:$E$22,$E206),INDEX(Avaliadores!$E$17:$E$22,$F206),INDEX(Avaliadores!$E$17:$E$22,$G206))</f>
        <v>6.79166666666667</v>
      </c>
      <c r="X206" s="0" t="n">
        <f aca="false">MEDIAN(INDEX(Avaliadores!$F$17:$F$22,$B206),INDEX(Avaliadores!$F$17:$F$22,$C206),INDEX(Avaliadores!$F$17:$F$22,$D206),INDEX(Avaliadores!$F$17:$F$22,$E206),INDEX(Avaliadores!$F$17:$F$22,$F206),INDEX(Avaliadores!$F$17:$F$22,$G206))</f>
        <v>2.04166666666667</v>
      </c>
      <c r="Y206" s="0" t="n">
        <f aca="false">MEDIAN(INDEX(Avaliadores!$G$17:$G$22,$B206),INDEX(Avaliadores!$G$17:$G$22,$C206),INDEX(Avaliadores!$G$17:$G$22,$D206),INDEX(Avaliadores!$G$17:$G$22,$E206),INDEX(Avaliadores!$G$17:$G$22,$F206),INDEX(Avaliadores!$G$17:$G$22,$G206))</f>
        <v>5.04166666666667</v>
      </c>
      <c r="Z206" s="0" t="n">
        <f aca="false">MEDIAN(INDEX(Avaliadores!$H$17:$H$22,$B206),INDEX(Avaliadores!$H$17:$H$22,$C206),INDEX(Avaliadores!$H$17:$H$22,$D206),INDEX(Avaliadores!$H$17:$H$22,$E206),INDEX(Avaliadores!$H$17:$H$22,$F206),INDEX(Avaliadores!$H$17:$H$22,$G206))</f>
        <v>4.04166666666667</v>
      </c>
      <c r="AA206" s="0" t="n">
        <f aca="false">MEDIAN(INDEX(Avaliadores!$I$17:$I$22,$B206),INDEX(Avaliadores!$I$17:$I$22,$C206),INDEX(Avaliadores!$I$17:$I$22,$D206),INDEX(Avaliadores!$I$17:$I$22,$E206),INDEX(Avaliadores!$I$17:$I$22,$F206),INDEX(Avaliadores!$I$17:$I$22,$G206))</f>
        <v>6.91666666666667</v>
      </c>
      <c r="AB206" s="0" t="n">
        <f aca="false">IF(MAX(H206:K206)=MIN(H206:K206),0,IF($B$17="custo",(MAX(H206:K206)-H206)/(MAX(H206:K206)-MIN(H206:K206)),(H206-MIN(H206:K206))/(MAX(H206:K206)-MIN(H206:K206))))</f>
        <v>0.0469558326932587</v>
      </c>
      <c r="AC206" s="0" t="n">
        <f aca="false">IF(MAX(H206:K206)=MIN(H206:K206),0,IF($B$17="custo",(MAX(H206:K206)-I206)/(MAX(H206:K206)-MIN(H206:K206)),(I206-MIN(H206:K206))/(MAX(H206:K206)-MIN(H206:K206))))</f>
        <v>0</v>
      </c>
      <c r="AD206" s="0" t="n">
        <f aca="false">IF(MAX(H206:K206)=MIN(H206:K206),0,IF($B$17="custo",(MAX(H206:K206)-J206)/(MAX(H206:K206)-MIN(H206:K206)),(J206-MIN(H206:K206))/(MAX(H206:K206)-MIN(H206:K206))))</f>
        <v>0.820421851537206</v>
      </c>
      <c r="AE206" s="0" t="n">
        <f aca="false">IF(MAX(H206:K206)=MIN(H206:K206),0,IF($B$17="custo",(MAX(H206:K206)-K206)/(MAX(H206:K206)-MIN(H206:K206)),(K206-MIN(H206:K206))/(MAX(H206:K206)-MIN(H206:K206))))</f>
        <v>1</v>
      </c>
      <c r="AF206" s="0" t="n">
        <f aca="false">IF(MAX(L206:O206)=MIN(L206:O206),0,IF($C$17="custo",(MAX(L206:O206)-L206)/(MAX(L206:O206)-MIN(L206:O206)),(L206-MIN(L206:O206))/(MAX(L206:O206)-MIN(L206:O206))))</f>
        <v>0.407054064852104</v>
      </c>
      <c r="AG206" s="0" t="n">
        <f aca="false">IF(MAX(L206:O206)=MIN(L206:O206),0,IF($C$17="custo",(MAX(L206:O206)-M206)/(MAX(L206:O206)-MIN(L206:O206)),(M206-MIN(L206:O206))/(MAX(L206:O206)-MIN(L206:O206))))</f>
        <v>1</v>
      </c>
      <c r="AH206" s="0" t="n">
        <f aca="false">IF(MAX(L206:O206)=MIN(L206:O206),0,IF($C$17="custo",(MAX(L206:O206)-N206)/(MAX(L206:O206)-MIN(L206:O206)),(N206-MIN(L206:O206))/(MAX(L206:O206)-MIN(L206:O206))))</f>
        <v>0.578591203472866</v>
      </c>
      <c r="AI206" s="0" t="n">
        <f aca="false">IF(MAX(L206:O206)=MIN(L206:O206),0,IF($C$17="custo",(MAX(L206:O206)-O206)/(MAX(L206:O206)-MIN(L206:O206)),(O206-MIN(L206:O206))/(MAX(L206:O206)-MIN(L206:O206))))</f>
        <v>0</v>
      </c>
      <c r="AJ206" s="0" t="n">
        <f aca="false">IF(MAX(P206:S206)=MIN(P206:S206),0,IF($D$17="custo",(MAX(P206:S206)-P206)/(MAX(P206:S206)-MIN(P206:S206)),(P206-MIN(P206:S206))/(MAX(P206:S206)-MIN(P206:S206))))</f>
        <v>0.286584095783212</v>
      </c>
      <c r="AK206" s="0" t="n">
        <f aca="false">IF(MAX(P206:S206)=MIN(P206:S206),0,IF($D$17="custo",(MAX(P206:S206)-Q206)/(MAX(P206:S206)-MIN(P206:S206)),(Q206-MIN(P206:S206))/(MAX(P206:S206)-MIN(P206:S206))))</f>
        <v>0</v>
      </c>
      <c r="AL206" s="0" t="n">
        <f aca="false">IF(MAX(P206:S206)=MIN(P206:S206),0,IF($D$17="custo",(MAX(P206:S206)-R206)/(MAX(P206:S206)-MIN(P206:S206)),(R206-MIN(P206:S206))/(MAX(P206:S206)-MIN(P206:S206))))</f>
        <v>0.781436151312917</v>
      </c>
      <c r="AM206" s="0" t="n">
        <f aca="false">IF(MAX(P206:S206)=MIN(P206:S206),0,IF($D$17="custo",(MAX(P206:S206)-S206)/(MAX(P206:S206)-MIN(P206:S206)),(S206-MIN(P206:S206))/(MAX(P206:S206)-MIN(P206:S206))))</f>
        <v>1</v>
      </c>
      <c r="AN206" s="0" t="n">
        <f aca="false">IF(MAX(T206:W206)=MIN(T206:W206),0,IF($E$17="custo",(MAX(T206:W206)-T206)/(MAX(T206:W206)-MIN(T206:W206)),(T206-MIN(T206:W206))/(MAX(T206:W206)-MIN(T206:W206))))</f>
        <v>0</v>
      </c>
      <c r="AO206" s="0" t="n">
        <f aca="false">IF(MAX(T206:W206)=MIN(T206:W206),0,IF($E$17="custo",(MAX(T206:W206)-U206)/(MAX(T206:W206)-MIN(T206:W206)),(U206-MIN(T206:W206))/(MAX(T206:W206)-MIN(T206:W206))))</f>
        <v>0.457142857142857</v>
      </c>
      <c r="AP206" s="0" t="n">
        <f aca="false">IF(MAX(T206:W206)=MIN(T206:W206),0,IF($E$17="custo",(MAX(T206:W206)-V206)/(MAX(T206:W206)-MIN(T206:W206)),(V206-MIN(T206:W206))/(MAX(T206:W206)-MIN(T206:W206))))</f>
        <v>0.942857142857143</v>
      </c>
      <c r="AQ206" s="0" t="n">
        <f aca="false">IF(MAX(T206:W206)=MIN(T206:W206),0,IF($E$17="custo",(MAX(T206:W206)-W206)/(MAX(T206:W206)-MIN(T206:W206)),(W206-MIN(T206:W206))/(MAX(T206:W206)-MIN(T206:W206))))</f>
        <v>1</v>
      </c>
      <c r="AR206" s="0" t="n">
        <f aca="false">IF(MAX(X206:AA206)=MIN(X206:AA206),0,IF($F$17="custo",(MAX(X206:AA206)-X206)/(MAX(X206:AA206)-MIN(X206:AA206)),(X206-MIN(X206:AA206))/(MAX(X206:AA206)-MIN(X206:AA206))))</f>
        <v>0</v>
      </c>
      <c r="AS206" s="0" t="n">
        <f aca="false">IF(MAX(X206:AA206)=MIN(X206:AA206),0,IF($F$17="custo",(MAX(X206:AA206)-Y206)/(MAX(X206:AA206)-MIN(X206:AA206)),(Y206-MIN(X206:AA206))/(MAX(X206:AA206)-MIN(X206:AA206))))</f>
        <v>0.615384615384615</v>
      </c>
      <c r="AT206" s="0" t="n">
        <f aca="false">IF(MAX(X206:AA206)=MIN(X206:AA206),0,IF($F$17="custo",(MAX(X206:AA206)-Z206)/(MAX(X206:AA206)-MIN(X206:AA206)),(Z206-MIN(X206:AA206))/(MAX(X206:AA206)-MIN(X206:AA206))))</f>
        <v>0.41025641025641</v>
      </c>
      <c r="AU206" s="0" t="n">
        <f aca="false">IF(MAX(X206:AA206)=MIN(X206:AA206),0,IF($F$17="custo",(MAX(X206:AA206)-AA206)/(MAX(X206:AA206)-MIN(X206:AA206)),(AA206-MIN(X206:AA206))/(MAX(X206:AA206)-MIN(X206:AA206))))</f>
        <v>1</v>
      </c>
      <c r="AV206" s="0" t="n">
        <f aca="false">STDEVP(AB206:AE206)</f>
        <v>0.44819694633419</v>
      </c>
      <c r="AW206" s="0" t="n">
        <f aca="false">STDEVP(AF206:AI206)</f>
        <v>0.358735281768975</v>
      </c>
      <c r="AX206" s="0" t="n">
        <f aca="false">STDEVP(AJ206:AM206)</f>
        <v>0.394840463647896</v>
      </c>
      <c r="AY206" s="0" t="n">
        <f aca="false">STDEVP(AN206:AQ206)</f>
        <v>0.405573416187954</v>
      </c>
      <c r="AZ206" s="0" t="n">
        <f aca="false">STDEVP(AR206:AU206)</f>
        <v>0.360972005776951</v>
      </c>
      <c r="BA206" s="0" t="n">
        <f aca="false">AV206*((1-IFERROR(CORREL(AB206:AE206,AF206:AI206),0))+(1-IFERROR(CORREL(AB206:AE206,AJ206:AM206),0))+(1-IFERROR(CORREL(AB206:AE206,AN206:AQ206),0))+(1-IFERROR(CORREL(AB206:AE206,AR206:AU206),0)))</f>
        <v>0.985012027268803</v>
      </c>
      <c r="BB206" s="0" t="n">
        <f aca="false">AW206*((1-IFERROR(CORREL(AF206:AI206,AB206:AE206),0))+(1-IFERROR(CORREL(AF206:AI206,AJ206:AM206),0))+(1-IFERROR(CORREL(AF206:AI206,AN206:AQ206),0))+(1-IFERROR(CORREL(AF206:AI206,AR206:AU206),0)))</f>
        <v>2.18858113083352</v>
      </c>
      <c r="BC206" s="0" t="n">
        <f aca="false">AX206*((1-IFERROR(CORREL(AJ206:AM206,AB206:AE206),0))+(1-IFERROR(CORREL(AJ206:AM206,AF206:AI206),0))+(1-IFERROR(CORREL(AJ206:AM206,AN206:AQ206),0))+(1-IFERROR(CORREL(AJ206:AM206,AR206:AU206),0)))</f>
        <v>1.01899748645673</v>
      </c>
      <c r="BD206" s="0" t="n">
        <f aca="false">AY206*((1-IFERROR(CORREL(AN206:AQ206,AB206:AE206),0))+(1-IFERROR(CORREL(AN206:AQ206,AF206:AI206),0))+(1-IFERROR(CORREL(AN206:AQ206,AJ206:AM206),0))+(1-IFERROR(CORREL(AN206:AQ206,AR206:AU206),0)))</f>
        <v>0.761913892279644</v>
      </c>
      <c r="BE206" s="0" t="n">
        <f aca="false">AZ206*((1-IFERROR(CORREL(AR206:AU206,AB206:AE206),0))+(1-IFERROR(CORREL(AR206:AU206,AF206:AI206),0))+(1-IFERROR(CORREL(AR206:AU206,AJ206:AM206),0))+(1-IFERROR(CORREL(AR206:AU206,AN206:AQ206),0)))</f>
        <v>0.880179199891604</v>
      </c>
      <c r="BF206" s="0" t="n">
        <f aca="false">IF(SUM(BA206:BE206)&gt;0,BA206/SUM(BA206:BE206),1/5)</f>
        <v>0.168820123200164</v>
      </c>
      <c r="BG206" s="0" t="n">
        <f aca="false">IF(SUM(BA206:BE206)&gt;0,BB206/SUM(BA206:BE206),1/5)</f>
        <v>0.37509850226432</v>
      </c>
      <c r="BH206" s="0" t="n">
        <f aca="false">IF(SUM(BA206:BE206)&gt;0,BC206/SUM(BA206:BE206),1/5)</f>
        <v>0.174644853506278</v>
      </c>
      <c r="BI206" s="0" t="n">
        <f aca="false">IF(SUM(BA206:BE206)&gt;0,BD206/SUM(BA206:BE206),1/5)</f>
        <v>0.130583580303294</v>
      </c>
      <c r="BJ206" s="0" t="n">
        <f aca="false">IF(SUM(BA206:BE206)&gt;0,BE206/SUM(BA206:BE206),1/5)</f>
        <v>0.150852940725944</v>
      </c>
      <c r="BK206" s="0" t="n">
        <f aca="false">BF206*AB206+BG206*AF206+BH206*AJ206+BI206*AN206+BJ206*AR206</f>
        <v>0.210662896952158</v>
      </c>
      <c r="BL206" s="0" t="n">
        <f aca="false">BF206*AC206+BG206*AG206+BH206*AK206+BI206*AO206+BJ206*AS206</f>
        <v>0.527626432168385</v>
      </c>
      <c r="BM206" s="0" t="n">
        <f aca="false">BF206*AD206+BG206*AH206+BH206*AL206+BI206*AP206+BJ206*AT206</f>
        <v>0.677016261436823</v>
      </c>
      <c r="BN206" s="0" t="n">
        <f aca="false">BF206*AE206+BG206*AI206+BH206*AM206+BI206*AQ206+BJ206*AU206</f>
        <v>0.62490149773568</v>
      </c>
      <c r="BO206" s="0" t="n">
        <f aca="false">RANK(BK206,$BK206:$BN206)</f>
        <v>4</v>
      </c>
      <c r="BP206" s="0" t="n">
        <f aca="false">RANK(BL206,$BK206:$BN206)</f>
        <v>3</v>
      </c>
      <c r="BQ206" s="0" t="n">
        <f aca="false">RANK(BM206,$BK206:$BN206)</f>
        <v>1</v>
      </c>
      <c r="BR206" s="0" t="n">
        <f aca="false">RANK(BN206,$BK206:$BN206)</f>
        <v>2</v>
      </c>
    </row>
    <row r="207" customFormat="false" ht="15" hidden="false" customHeight="false" outlineLevel="0" collapsed="false">
      <c r="A207" s="0" t="n">
        <v>184</v>
      </c>
      <c r="B207" s="0" t="n">
        <f aca="false">RANDBETWEEN(1,$B$5)</f>
        <v>2</v>
      </c>
      <c r="C207" s="0" t="n">
        <f aca="false">RANDBETWEEN(1,$B$5)</f>
        <v>6</v>
      </c>
      <c r="D207" s="0" t="n">
        <f aca="false">RANDBETWEEN(1,$B$5)</f>
        <v>5</v>
      </c>
      <c r="E207" s="0" t="n">
        <f aca="false">RANDBETWEEN(1,$B$5)</f>
        <v>1</v>
      </c>
      <c r="F207" s="0" t="n">
        <f aca="false">RANDBETWEEN(1,$B$5)</f>
        <v>4</v>
      </c>
      <c r="G207" s="0" t="n">
        <f aca="false">RANDBETWEEN(1,$B$5)</f>
        <v>1</v>
      </c>
      <c r="H207" s="0" t="n">
        <f aca="true">NORMINV(RAND(),$B$8,$B$13)</f>
        <v>46.9749142446617</v>
      </c>
      <c r="I207" s="0" t="n">
        <f aca="true">NORMINV(RAND(),$C$8,$C$13)</f>
        <v>61.3438124185879</v>
      </c>
      <c r="J207" s="0" t="n">
        <f aca="true">NORMINV(RAND(),$D$8,$D$13)</f>
        <v>13.5672395632239</v>
      </c>
      <c r="K207" s="0" t="n">
        <f aca="true">NORMINV(RAND(),$E$8,$E$13)</f>
        <v>2.89720342460689</v>
      </c>
      <c r="L207" s="0" t="n">
        <f aca="true">NORMINV(RAND(),$B$9,$B$14)</f>
        <v>43.6304122666154</v>
      </c>
      <c r="M207" s="0" t="n">
        <f aca="true">NORMINV(RAND(),$C$9,$C$14)</f>
        <v>56.1645453184301</v>
      </c>
      <c r="N207" s="0" t="n">
        <f aca="true">NORMINV(RAND(),$D$9,$D$14)</f>
        <v>36.0932911452593</v>
      </c>
      <c r="O207" s="0" t="n">
        <f aca="true">NORMINV(RAND(),$E$9,$E$14)</f>
        <v>27.249354942144</v>
      </c>
      <c r="P207" s="0" t="n">
        <f aca="true">NORMINV(RAND(),$B$10,$B$15)</f>
        <v>23.6756907801531</v>
      </c>
      <c r="Q207" s="0" t="n">
        <f aca="true">NORMINV(RAND(),$C$10,$C$15)</f>
        <v>29.3727999919681</v>
      </c>
      <c r="R207" s="0" t="n">
        <f aca="true">NORMINV(RAND(),$D$10,$D$15)</f>
        <v>9.52301192602431</v>
      </c>
      <c r="S207" s="0" t="n">
        <f aca="true">NORMINV(RAND(),$E$10,$E$15)</f>
        <v>4.0694455180321</v>
      </c>
      <c r="T207" s="0" t="n">
        <f aca="false">MEDIAN(INDEX(Avaliadores!$B$17:$B$22,$B207),INDEX(Avaliadores!$B$17:$B$22,$C207),INDEX(Avaliadores!$B$17:$B$22,$D207),INDEX(Avaliadores!$B$17:$B$22,$E207),INDEX(Avaliadores!$B$17:$B$22,$F207),INDEX(Avaliadores!$B$17:$B$22,$G207))</f>
        <v>2.29166666666667</v>
      </c>
      <c r="U207" s="0" t="n">
        <f aca="false">MEDIAN(INDEX(Avaliadores!$C$17:$C$22,$B207),INDEX(Avaliadores!$C$17:$C$22,$C207),INDEX(Avaliadores!$C$17:$C$22,$D207),INDEX(Avaliadores!$C$17:$C$22,$E207),INDEX(Avaliadores!$C$17:$C$22,$F207),INDEX(Avaliadores!$C$17:$C$22,$G207))</f>
        <v>5.29166666666667</v>
      </c>
      <c r="V207" s="0" t="n">
        <f aca="false">MEDIAN(INDEX(Avaliadores!$D$17:$D$22,$B207),INDEX(Avaliadores!$D$17:$D$22,$C207),INDEX(Avaliadores!$D$17:$D$22,$D207),INDEX(Avaliadores!$D$17:$D$22,$E207),INDEX(Avaliadores!$D$17:$D$22,$F207),INDEX(Avaliadores!$D$17:$D$22,$G207))</f>
        <v>5.79166666666667</v>
      </c>
      <c r="W207" s="0" t="n">
        <f aca="false">MEDIAN(INDEX(Avaliadores!$E$17:$E$22,$B207),INDEX(Avaliadores!$E$17:$E$22,$C207),INDEX(Avaliadores!$E$17:$E$22,$D207),INDEX(Avaliadores!$E$17:$E$22,$E207),INDEX(Avaliadores!$E$17:$E$22,$F207),INDEX(Avaliadores!$E$17:$E$22,$G207))</f>
        <v>6.79166666666667</v>
      </c>
      <c r="X207" s="0" t="n">
        <f aca="false">MEDIAN(INDEX(Avaliadores!$F$17:$F$22,$B207),INDEX(Avaliadores!$F$17:$F$22,$C207),INDEX(Avaliadores!$F$17:$F$22,$D207),INDEX(Avaliadores!$F$17:$F$22,$E207),INDEX(Avaliadores!$F$17:$F$22,$F207),INDEX(Avaliadores!$F$17:$F$22,$G207))</f>
        <v>2.29166666666667</v>
      </c>
      <c r="Y207" s="0" t="n">
        <f aca="false">MEDIAN(INDEX(Avaliadores!$G$17:$G$22,$B207),INDEX(Avaliadores!$G$17:$G$22,$C207),INDEX(Avaliadores!$G$17:$G$22,$D207),INDEX(Avaliadores!$G$17:$G$22,$E207),INDEX(Avaliadores!$G$17:$G$22,$F207),INDEX(Avaliadores!$G$17:$G$22,$G207))</f>
        <v>5.04166666666667</v>
      </c>
      <c r="Z207" s="0" t="n">
        <f aca="false">MEDIAN(INDEX(Avaliadores!$H$17:$H$22,$B207),INDEX(Avaliadores!$H$17:$H$22,$C207),INDEX(Avaliadores!$H$17:$H$22,$D207),INDEX(Avaliadores!$H$17:$H$22,$E207),INDEX(Avaliadores!$H$17:$H$22,$F207),INDEX(Avaliadores!$H$17:$H$22,$G207))</f>
        <v>4.04166666666667</v>
      </c>
      <c r="AA207" s="0" t="n">
        <f aca="false">MEDIAN(INDEX(Avaliadores!$I$17:$I$22,$B207),INDEX(Avaliadores!$I$17:$I$22,$C207),INDEX(Avaliadores!$I$17:$I$22,$D207),INDEX(Avaliadores!$I$17:$I$22,$E207),INDEX(Avaliadores!$I$17:$I$22,$F207),INDEX(Avaliadores!$I$17:$I$22,$G207))</f>
        <v>6.79166666666667</v>
      </c>
      <c r="AB207" s="0" t="n">
        <f aca="false">IF(MAX(H207:K207)=MIN(H207:K207),0,IF($B$17="custo",(MAX(H207:K207)-H207)/(MAX(H207:K207)-MIN(H207:K207)),(H207-MIN(H207:K207))/(MAX(H207:K207)-MIN(H207:K207))))</f>
        <v>0.245846566999395</v>
      </c>
      <c r="AC207" s="0" t="n">
        <f aca="false">IF(MAX(H207:K207)=MIN(H207:K207),0,IF($B$17="custo",(MAX(H207:K207)-I207)/(MAX(H207:K207)-MIN(H207:K207)),(I207-MIN(H207:K207))/(MAX(H207:K207)-MIN(H207:K207))))</f>
        <v>0</v>
      </c>
      <c r="AD207" s="0" t="n">
        <f aca="false">IF(MAX(H207:K207)=MIN(H207:K207),0,IF($B$17="custo",(MAX(H207:K207)-J207)/(MAX(H207:K207)-MIN(H207:K207)),(J207-MIN(H207:K207))/(MAX(H207:K207)-MIN(H207:K207))))</f>
        <v>0.817439603044963</v>
      </c>
      <c r="AE207" s="0" t="n">
        <f aca="false">IF(MAX(H207:K207)=MIN(H207:K207),0,IF($B$17="custo",(MAX(H207:K207)-K207)/(MAX(H207:K207)-MIN(H207:K207)),(K207-MIN(H207:K207))/(MAX(H207:K207)-MIN(H207:K207))))</f>
        <v>1</v>
      </c>
      <c r="AF207" s="0" t="n">
        <f aca="false">IF(MAX(L207:O207)=MIN(L207:O207),0,IF($C$17="custo",(MAX(L207:O207)-L207)/(MAX(L207:O207)-MIN(L207:O207)),(L207-MIN(L207:O207))/(MAX(L207:O207)-MIN(L207:O207))))</f>
        <v>0.566520818687255</v>
      </c>
      <c r="AG207" s="0" t="n">
        <f aca="false">IF(MAX(L207:O207)=MIN(L207:O207),0,IF($C$17="custo",(MAX(L207:O207)-M207)/(MAX(L207:O207)-MIN(L207:O207)),(M207-MIN(L207:O207))/(MAX(L207:O207)-MIN(L207:O207))))</f>
        <v>1</v>
      </c>
      <c r="AH207" s="0" t="n">
        <f aca="false">IF(MAX(L207:O207)=MIN(L207:O207),0,IF($C$17="custo",(MAX(L207:O207)-N207)/(MAX(L207:O207)-MIN(L207:O207)),(N207-MIN(L207:O207))/(MAX(L207:O207)-MIN(L207:O207))))</f>
        <v>0.305857789211322</v>
      </c>
      <c r="AI207" s="0" t="n">
        <f aca="false">IF(MAX(L207:O207)=MIN(L207:O207),0,IF($C$17="custo",(MAX(L207:O207)-O207)/(MAX(L207:O207)-MIN(L207:O207)),(O207-MIN(L207:O207))/(MAX(L207:O207)-MIN(L207:O207))))</f>
        <v>0</v>
      </c>
      <c r="AJ207" s="0" t="n">
        <f aca="false">IF(MAX(P207:S207)=MIN(P207:S207),0,IF($D$17="custo",(MAX(P207:S207)-P207)/(MAX(P207:S207)-MIN(P207:S207)),(P207-MIN(P207:S207))/(MAX(P207:S207)-MIN(P207:S207))))</f>
        <v>0.22515232981</v>
      </c>
      <c r="AK207" s="0" t="n">
        <f aca="false">IF(MAX(P207:S207)=MIN(P207:S207),0,IF($D$17="custo",(MAX(P207:S207)-Q207)/(MAX(P207:S207)-MIN(P207:S207)),(Q207-MIN(P207:S207))/(MAX(P207:S207)-MIN(P207:S207))))</f>
        <v>0</v>
      </c>
      <c r="AL207" s="0" t="n">
        <f aca="false">IF(MAX(P207:S207)=MIN(P207:S207),0,IF($D$17="custo",(MAX(P207:S207)-R207)/(MAX(P207:S207)-MIN(P207:S207)),(R207-MIN(P207:S207))/(MAX(P207:S207)-MIN(P207:S207))))</f>
        <v>0.784472591821384</v>
      </c>
      <c r="AM207" s="0" t="n">
        <f aca="false">IF(MAX(P207:S207)=MIN(P207:S207),0,IF($D$17="custo",(MAX(P207:S207)-S207)/(MAX(P207:S207)-MIN(P207:S207)),(S207-MIN(P207:S207))/(MAX(P207:S207)-MIN(P207:S207))))</f>
        <v>1</v>
      </c>
      <c r="AN207" s="0" t="n">
        <f aca="false">IF(MAX(T207:W207)=MIN(T207:W207),0,IF($E$17="custo",(MAX(T207:W207)-T207)/(MAX(T207:W207)-MIN(T207:W207)),(T207-MIN(T207:W207))/(MAX(T207:W207)-MIN(T207:W207))))</f>
        <v>0</v>
      </c>
      <c r="AO207" s="0" t="n">
        <f aca="false">IF(MAX(T207:W207)=MIN(T207:W207),0,IF($E$17="custo",(MAX(T207:W207)-U207)/(MAX(T207:W207)-MIN(T207:W207)),(U207-MIN(T207:W207))/(MAX(T207:W207)-MIN(T207:W207))))</f>
        <v>0.666666666666667</v>
      </c>
      <c r="AP207" s="0" t="n">
        <f aca="false">IF(MAX(T207:W207)=MIN(T207:W207),0,IF($E$17="custo",(MAX(T207:W207)-V207)/(MAX(T207:W207)-MIN(T207:W207)),(V207-MIN(T207:W207))/(MAX(T207:W207)-MIN(T207:W207))))</f>
        <v>0.777777777777778</v>
      </c>
      <c r="AQ207" s="0" t="n">
        <f aca="false">IF(MAX(T207:W207)=MIN(T207:W207),0,IF($E$17="custo",(MAX(T207:W207)-W207)/(MAX(T207:W207)-MIN(T207:W207)),(W207-MIN(T207:W207))/(MAX(T207:W207)-MIN(T207:W207))))</f>
        <v>1</v>
      </c>
      <c r="AR207" s="0" t="n">
        <f aca="false">IF(MAX(X207:AA207)=MIN(X207:AA207),0,IF($F$17="custo",(MAX(X207:AA207)-X207)/(MAX(X207:AA207)-MIN(X207:AA207)),(X207-MIN(X207:AA207))/(MAX(X207:AA207)-MIN(X207:AA207))))</f>
        <v>0</v>
      </c>
      <c r="AS207" s="0" t="n">
        <f aca="false">IF(MAX(X207:AA207)=MIN(X207:AA207),0,IF($F$17="custo",(MAX(X207:AA207)-Y207)/(MAX(X207:AA207)-MIN(X207:AA207)),(Y207-MIN(X207:AA207))/(MAX(X207:AA207)-MIN(X207:AA207))))</f>
        <v>0.611111111111111</v>
      </c>
      <c r="AT207" s="0" t="n">
        <f aca="false">IF(MAX(X207:AA207)=MIN(X207:AA207),0,IF($F$17="custo",(MAX(X207:AA207)-Z207)/(MAX(X207:AA207)-MIN(X207:AA207)),(Z207-MIN(X207:AA207))/(MAX(X207:AA207)-MIN(X207:AA207))))</f>
        <v>0.388888888888889</v>
      </c>
      <c r="AU207" s="0" t="n">
        <f aca="false">IF(MAX(X207:AA207)=MIN(X207:AA207),0,IF($F$17="custo",(MAX(X207:AA207)-AA207)/(MAX(X207:AA207)-MIN(X207:AA207)),(AA207-MIN(X207:AA207))/(MAX(X207:AA207)-MIN(X207:AA207))))</f>
        <v>1</v>
      </c>
      <c r="AV207" s="0" t="n">
        <f aca="false">STDEVP(AB207:AE207)</f>
        <v>0.407541588140896</v>
      </c>
      <c r="AW207" s="0" t="n">
        <f aca="false">STDEVP(AF207:AI207)</f>
        <v>0.36675755356852</v>
      </c>
      <c r="AX207" s="0" t="n">
        <f aca="false">STDEVP(AJ207:AM207)</f>
        <v>0.405105769376142</v>
      </c>
      <c r="AY207" s="0" t="n">
        <f aca="false">STDEVP(AN207:AQ207)</f>
        <v>0.372677996249965</v>
      </c>
      <c r="AZ207" s="0" t="n">
        <f aca="false">STDEVP(AR207:AU207)</f>
        <v>0.362177911400147</v>
      </c>
      <c r="BA207" s="0" t="n">
        <f aca="false">AV207*((1-IFERROR(CORREL(AB207:AE207,AF207:AI207),0))+(1-IFERROR(CORREL(AB207:AE207,AJ207:AM207),0))+(1-IFERROR(CORREL(AB207:AE207,AN207:AQ207),0))+(1-IFERROR(CORREL(AB207:AE207,AR207:AU207),0)))</f>
        <v>1.16677154348747</v>
      </c>
      <c r="BB207" s="0" t="n">
        <f aca="false">AW207*((1-IFERROR(CORREL(AF207:AI207,AB207:AE207),0))+(1-IFERROR(CORREL(AF207:AI207,AJ207:AM207),0))+(1-IFERROR(CORREL(AF207:AI207,AN207:AQ207),0))+(1-IFERROR(CORREL(AF207:AI207,AR207:AU207),0)))</f>
        <v>2.47748864983183</v>
      </c>
      <c r="BC207" s="0" t="n">
        <f aca="false">AX207*((1-IFERROR(CORREL(AJ207:AM207,AB207:AE207),0))+(1-IFERROR(CORREL(AJ207:AM207,AF207:AI207),0))+(1-IFERROR(CORREL(AJ207:AM207,AN207:AQ207),0))+(1-IFERROR(CORREL(AJ207:AM207,AR207:AU207),0)))</f>
        <v>1.14273687215341</v>
      </c>
      <c r="BD207" s="0" t="n">
        <f aca="false">AY207*((1-IFERROR(CORREL(AN207:AQ207,AB207:AE207),0))+(1-IFERROR(CORREL(AN207:AQ207,AF207:AI207),0))+(1-IFERROR(CORREL(AN207:AQ207,AJ207:AM207),0))+(1-IFERROR(CORREL(AN207:AQ207,AR207:AU207),0)))</f>
        <v>0.851737778434475</v>
      </c>
      <c r="BE207" s="0" t="n">
        <f aca="false">AZ207*((1-IFERROR(CORREL(AR207:AU207,AB207:AE207),0))+(1-IFERROR(CORREL(AR207:AU207,AF207:AI207),0))+(1-IFERROR(CORREL(AR207:AU207,AJ207:AM207),0))+(1-IFERROR(CORREL(AR207:AU207,AN207:AQ207),0)))</f>
        <v>0.901200866780993</v>
      </c>
      <c r="BF207" s="0" t="n">
        <f aca="false">IF(SUM(BA207:BE207)&gt;0,BA207/SUM(BA207:BE207),1/5)</f>
        <v>0.17840718855701</v>
      </c>
      <c r="BG207" s="0" t="n">
        <f aca="false">IF(SUM(BA207:BE207)&gt;0,BB207/SUM(BA207:BE207),1/5)</f>
        <v>0.378824618380099</v>
      </c>
      <c r="BH207" s="0" t="n">
        <f aca="false">IF(SUM(BA207:BE207)&gt;0,BC207/SUM(BA207:BE207),1/5)</f>
        <v>0.174732126232655</v>
      </c>
      <c r="BI207" s="0" t="n">
        <f aca="false">IF(SUM(BA207:BE207)&gt;0,BD207/SUM(BA207:BE207),1/5)</f>
        <v>0.130236414563294</v>
      </c>
      <c r="BJ207" s="0" t="n">
        <f aca="false">IF(SUM(BA207:BE207)&gt;0,BE207/SUM(BA207:BE207),1/5)</f>
        <v>0.137799652266943</v>
      </c>
      <c r="BK207" s="0" t="n">
        <f aca="false">BF207*AB207+BG207*AF207+BH207*AJ207+BI207*AN207+BJ207*AR207</f>
        <v>0.297814173092272</v>
      </c>
      <c r="BL207" s="0" t="n">
        <f aca="false">BF207*AC207+BG207*AG207+BH207*AK207+BI207*AO207+BJ207*AS207</f>
        <v>0.549859793363204</v>
      </c>
      <c r="BM207" s="0" t="n">
        <f aca="false">BF207*AD207+BG207*AH207+BH207*AL207+BI207*AP207+BJ207*AT207</f>
        <v>0.553659868375312</v>
      </c>
      <c r="BN207" s="0" t="n">
        <f aca="false">BF207*AE207+BG207*AI207+BH207*AM207+BI207*AQ207+BJ207*AU207</f>
        <v>0.621175381619901</v>
      </c>
      <c r="BO207" s="0" t="n">
        <f aca="false">RANK(BK207,$BK207:$BN207)</f>
        <v>4</v>
      </c>
      <c r="BP207" s="0" t="n">
        <f aca="false">RANK(BL207,$BK207:$BN207)</f>
        <v>3</v>
      </c>
      <c r="BQ207" s="0" t="n">
        <f aca="false">RANK(BM207,$BK207:$BN207)</f>
        <v>2</v>
      </c>
      <c r="BR207" s="0" t="n">
        <f aca="false">RANK(BN207,$BK207:$BN207)</f>
        <v>1</v>
      </c>
    </row>
    <row r="208" customFormat="false" ht="15" hidden="false" customHeight="false" outlineLevel="0" collapsed="false">
      <c r="A208" s="0" t="n">
        <v>185</v>
      </c>
      <c r="B208" s="0" t="n">
        <f aca="false">RANDBETWEEN(1,$B$5)</f>
        <v>6</v>
      </c>
      <c r="C208" s="0" t="n">
        <f aca="false">RANDBETWEEN(1,$B$5)</f>
        <v>3</v>
      </c>
      <c r="D208" s="0" t="n">
        <f aca="false">RANDBETWEEN(1,$B$5)</f>
        <v>3</v>
      </c>
      <c r="E208" s="0" t="n">
        <f aca="false">RANDBETWEEN(1,$B$5)</f>
        <v>6</v>
      </c>
      <c r="F208" s="0" t="n">
        <f aca="false">RANDBETWEEN(1,$B$5)</f>
        <v>3</v>
      </c>
      <c r="G208" s="0" t="n">
        <f aca="false">RANDBETWEEN(1,$B$5)</f>
        <v>5</v>
      </c>
      <c r="H208" s="0" t="n">
        <f aca="true">NORMINV(RAND(),$B$8,$B$13)</f>
        <v>46.5260978314107</v>
      </c>
      <c r="I208" s="0" t="n">
        <f aca="true">NORMINV(RAND(),$C$8,$C$13)</f>
        <v>65.1778266856394</v>
      </c>
      <c r="J208" s="0" t="n">
        <f aca="true">NORMINV(RAND(),$D$8,$D$13)</f>
        <v>13.4151184824746</v>
      </c>
      <c r="K208" s="0" t="n">
        <f aca="true">NORMINV(RAND(),$E$8,$E$13)</f>
        <v>3.31659999209149</v>
      </c>
      <c r="L208" s="0" t="n">
        <f aca="true">NORMINV(RAND(),$B$9,$B$14)</f>
        <v>43.1651196696969</v>
      </c>
      <c r="M208" s="0" t="n">
        <f aca="true">NORMINV(RAND(),$C$9,$C$14)</f>
        <v>66.7475741543542</v>
      </c>
      <c r="N208" s="0" t="n">
        <f aca="true">NORMINV(RAND(),$D$9,$D$14)</f>
        <v>43.4220165990955</v>
      </c>
      <c r="O208" s="0" t="n">
        <f aca="true">NORMINV(RAND(),$E$9,$E$14)</f>
        <v>21.6726060568814</v>
      </c>
      <c r="P208" s="0" t="n">
        <f aca="true">NORMINV(RAND(),$B$10,$B$15)</f>
        <v>24.582424405867</v>
      </c>
      <c r="Q208" s="0" t="n">
        <f aca="true">NORMINV(RAND(),$C$10,$C$15)</f>
        <v>28.8957405288436</v>
      </c>
      <c r="R208" s="0" t="n">
        <f aca="true">NORMINV(RAND(),$D$10,$D$15)</f>
        <v>9.76806422607583</v>
      </c>
      <c r="S208" s="0" t="n">
        <f aca="true">NORMINV(RAND(),$E$10,$E$15)</f>
        <v>3.94645731841166</v>
      </c>
      <c r="T208" s="0" t="n">
        <f aca="false">MEDIAN(INDEX(Avaliadores!$B$17:$B$22,$B208),INDEX(Avaliadores!$B$17:$B$22,$C208),INDEX(Avaliadores!$B$17:$B$22,$D208),INDEX(Avaliadores!$B$17:$B$22,$E208),INDEX(Avaliadores!$B$17:$B$22,$F208),INDEX(Avaliadores!$B$17:$B$22,$G208))</f>
        <v>2.66666666666667</v>
      </c>
      <c r="U208" s="0" t="n">
        <f aca="false">MEDIAN(INDEX(Avaliadores!$C$17:$C$22,$B208),INDEX(Avaliadores!$C$17:$C$22,$C208),INDEX(Avaliadores!$C$17:$C$22,$D208),INDEX(Avaliadores!$C$17:$C$22,$E208),INDEX(Avaliadores!$C$17:$C$22,$F208),INDEX(Avaliadores!$C$17:$C$22,$G208))</f>
        <v>5.16666666666667</v>
      </c>
      <c r="V208" s="0" t="n">
        <f aca="false">MEDIAN(INDEX(Avaliadores!$D$17:$D$22,$B208),INDEX(Avaliadores!$D$17:$D$22,$C208),INDEX(Avaliadores!$D$17:$D$22,$D208),INDEX(Avaliadores!$D$17:$D$22,$E208),INDEX(Avaliadores!$D$17:$D$22,$F208),INDEX(Avaliadores!$D$17:$D$22,$G208))</f>
        <v>5.66666666666667</v>
      </c>
      <c r="W208" s="0" t="n">
        <f aca="false">MEDIAN(INDEX(Avaliadores!$E$17:$E$22,$B208),INDEX(Avaliadores!$E$17:$E$22,$C208),INDEX(Avaliadores!$E$17:$E$22,$D208),INDEX(Avaliadores!$E$17:$E$22,$E208),INDEX(Avaliadores!$E$17:$E$22,$F208),INDEX(Avaliadores!$E$17:$E$22,$G208))</f>
        <v>5.91666666666667</v>
      </c>
      <c r="X208" s="0" t="n">
        <f aca="false">MEDIAN(INDEX(Avaliadores!$F$17:$F$22,$B208),INDEX(Avaliadores!$F$17:$F$22,$C208),INDEX(Avaliadores!$F$17:$F$22,$D208),INDEX(Avaliadores!$F$17:$F$22,$E208),INDEX(Avaliadores!$F$17:$F$22,$F208),INDEX(Avaliadores!$F$17:$F$22,$G208))</f>
        <v>2.79166666666667</v>
      </c>
      <c r="Y208" s="0" t="n">
        <f aca="false">MEDIAN(INDEX(Avaliadores!$G$17:$G$22,$B208),INDEX(Avaliadores!$G$17:$G$22,$C208),INDEX(Avaliadores!$G$17:$G$22,$D208),INDEX(Avaliadores!$G$17:$G$22,$E208),INDEX(Avaliadores!$G$17:$G$22,$F208),INDEX(Avaliadores!$G$17:$G$22,$G208))</f>
        <v>5.41666666666667</v>
      </c>
      <c r="Z208" s="0" t="n">
        <f aca="false">MEDIAN(INDEX(Avaliadores!$H$17:$H$22,$B208),INDEX(Avaliadores!$H$17:$H$22,$C208),INDEX(Avaliadores!$H$17:$H$22,$D208),INDEX(Avaliadores!$H$17:$H$22,$E208),INDEX(Avaliadores!$H$17:$H$22,$F208),INDEX(Avaliadores!$H$17:$H$22,$G208))</f>
        <v>3.79166666666667</v>
      </c>
      <c r="AA208" s="0" t="n">
        <f aca="false">MEDIAN(INDEX(Avaliadores!$I$17:$I$22,$B208),INDEX(Avaliadores!$I$17:$I$22,$C208),INDEX(Avaliadores!$I$17:$I$22,$D208),INDEX(Avaliadores!$I$17:$I$22,$E208),INDEX(Avaliadores!$I$17:$I$22,$F208),INDEX(Avaliadores!$I$17:$I$22,$G208))</f>
        <v>6.79166666666667</v>
      </c>
      <c r="AB208" s="0" t="n">
        <f aca="false">IF(MAX(H208:K208)=MIN(H208:K208),0,IF($B$17="custo",(MAX(H208:K208)-H208)/(MAX(H208:K208)-MIN(H208:K208)),(H208-MIN(H208:K208))/(MAX(H208:K208)-MIN(H208:K208))))</f>
        <v>0.301509198106058</v>
      </c>
      <c r="AC208" s="0" t="n">
        <f aca="false">IF(MAX(H208:K208)=MIN(H208:K208),0,IF($B$17="custo",(MAX(H208:K208)-I208)/(MAX(H208:K208)-MIN(H208:K208)),(I208-MIN(H208:K208))/(MAX(H208:K208)-MIN(H208:K208))))</f>
        <v>0</v>
      </c>
      <c r="AD208" s="0" t="n">
        <f aca="false">IF(MAX(H208:K208)=MIN(H208:K208),0,IF($B$17="custo",(MAX(H208:K208)-J208)/(MAX(H208:K208)-MIN(H208:K208)),(J208-MIN(H208:K208))/(MAX(H208:K208)-MIN(H208:K208))))</f>
        <v>0.836755282264126</v>
      </c>
      <c r="AE208" s="0" t="n">
        <f aca="false">IF(MAX(H208:K208)=MIN(H208:K208),0,IF($B$17="custo",(MAX(H208:K208)-K208)/(MAX(H208:K208)-MIN(H208:K208)),(K208-MIN(H208:K208))/(MAX(H208:K208)-MIN(H208:K208))))</f>
        <v>1</v>
      </c>
      <c r="AF208" s="0" t="n">
        <f aca="false">IF(MAX(L208:O208)=MIN(L208:O208),0,IF($C$17="custo",(MAX(L208:O208)-L208)/(MAX(L208:O208)-MIN(L208:O208)),(L208-MIN(L208:O208))/(MAX(L208:O208)-MIN(L208:O208))))</f>
        <v>0.476817056560946</v>
      </c>
      <c r="AG208" s="0" t="n">
        <f aca="false">IF(MAX(L208:O208)=MIN(L208:O208),0,IF($C$17="custo",(MAX(L208:O208)-M208)/(MAX(L208:O208)-MIN(L208:O208)),(M208-MIN(L208:O208))/(MAX(L208:O208)-MIN(L208:O208))))</f>
        <v>1</v>
      </c>
      <c r="AH208" s="0" t="n">
        <f aca="false">IF(MAX(L208:O208)=MIN(L208:O208),0,IF($C$17="custo",(MAX(L208:O208)-N208)/(MAX(L208:O208)-MIN(L208:O208)),(N208-MIN(L208:O208))/(MAX(L208:O208)-MIN(L208:O208))))</f>
        <v>0.482516382378393</v>
      </c>
      <c r="AI208" s="0" t="n">
        <f aca="false">IF(MAX(L208:O208)=MIN(L208:O208),0,IF($C$17="custo",(MAX(L208:O208)-O208)/(MAX(L208:O208)-MIN(L208:O208)),(O208-MIN(L208:O208))/(MAX(L208:O208)-MIN(L208:O208))))</f>
        <v>0</v>
      </c>
      <c r="AJ208" s="0" t="n">
        <f aca="false">IF(MAX(P208:S208)=MIN(P208:S208),0,IF($D$17="custo",(MAX(P208:S208)-P208)/(MAX(P208:S208)-MIN(P208:S208)),(P208-MIN(P208:S208))/(MAX(P208:S208)-MIN(P208:S208))))</f>
        <v>0.172883368495856</v>
      </c>
      <c r="AK208" s="0" t="n">
        <f aca="false">IF(MAX(P208:S208)=MIN(P208:S208),0,IF($D$17="custo",(MAX(P208:S208)-Q208)/(MAX(P208:S208)-MIN(P208:S208)),(Q208-MIN(P208:S208))/(MAX(P208:S208)-MIN(P208:S208))))</f>
        <v>0</v>
      </c>
      <c r="AL208" s="0" t="n">
        <f aca="false">IF(MAX(P208:S208)=MIN(P208:S208),0,IF($D$17="custo",(MAX(P208:S208)-R208)/(MAX(P208:S208)-MIN(P208:S208)),(R208-MIN(P208:S208))/(MAX(P208:S208)-MIN(P208:S208))))</f>
        <v>0.766662358250436</v>
      </c>
      <c r="AM208" s="0" t="n">
        <f aca="false">IF(MAX(P208:S208)=MIN(P208:S208),0,IF($D$17="custo",(MAX(P208:S208)-S208)/(MAX(P208:S208)-MIN(P208:S208)),(S208-MIN(P208:S208))/(MAX(P208:S208)-MIN(P208:S208))))</f>
        <v>1</v>
      </c>
      <c r="AN208" s="0" t="n">
        <f aca="false">IF(MAX(T208:W208)=MIN(T208:W208),0,IF($E$17="custo",(MAX(T208:W208)-T208)/(MAX(T208:W208)-MIN(T208:W208)),(T208-MIN(T208:W208))/(MAX(T208:W208)-MIN(T208:W208))))</f>
        <v>0</v>
      </c>
      <c r="AO208" s="0" t="n">
        <f aca="false">IF(MAX(T208:W208)=MIN(T208:W208),0,IF($E$17="custo",(MAX(T208:W208)-U208)/(MAX(T208:W208)-MIN(T208:W208)),(U208-MIN(T208:W208))/(MAX(T208:W208)-MIN(T208:W208))))</f>
        <v>0.769230769230769</v>
      </c>
      <c r="AP208" s="0" t="n">
        <f aca="false">IF(MAX(T208:W208)=MIN(T208:W208),0,IF($E$17="custo",(MAX(T208:W208)-V208)/(MAX(T208:W208)-MIN(T208:W208)),(V208-MIN(T208:W208))/(MAX(T208:W208)-MIN(T208:W208))))</f>
        <v>0.923076923076923</v>
      </c>
      <c r="AQ208" s="0" t="n">
        <f aca="false">IF(MAX(T208:W208)=MIN(T208:W208),0,IF($E$17="custo",(MAX(T208:W208)-W208)/(MAX(T208:W208)-MIN(T208:W208)),(W208-MIN(T208:W208))/(MAX(T208:W208)-MIN(T208:W208))))</f>
        <v>1</v>
      </c>
      <c r="AR208" s="0" t="n">
        <f aca="false">IF(MAX(X208:AA208)=MIN(X208:AA208),0,IF($F$17="custo",(MAX(X208:AA208)-X208)/(MAX(X208:AA208)-MIN(X208:AA208)),(X208-MIN(X208:AA208))/(MAX(X208:AA208)-MIN(X208:AA208))))</f>
        <v>0</v>
      </c>
      <c r="AS208" s="0" t="n">
        <f aca="false">IF(MAX(X208:AA208)=MIN(X208:AA208),0,IF($F$17="custo",(MAX(X208:AA208)-Y208)/(MAX(X208:AA208)-MIN(X208:AA208)),(Y208-MIN(X208:AA208))/(MAX(X208:AA208)-MIN(X208:AA208))))</f>
        <v>0.65625</v>
      </c>
      <c r="AT208" s="0" t="n">
        <f aca="false">IF(MAX(X208:AA208)=MIN(X208:AA208),0,IF($F$17="custo",(MAX(X208:AA208)-Z208)/(MAX(X208:AA208)-MIN(X208:AA208)),(Z208-MIN(X208:AA208))/(MAX(X208:AA208)-MIN(X208:AA208))))</f>
        <v>0.25</v>
      </c>
      <c r="AU208" s="0" t="n">
        <f aca="false">IF(MAX(X208:AA208)=MIN(X208:AA208),0,IF($F$17="custo",(MAX(X208:AA208)-AA208)/(MAX(X208:AA208)-MIN(X208:AA208)),(AA208-MIN(X208:AA208))/(MAX(X208:AA208)-MIN(X208:AA208))))</f>
        <v>1</v>
      </c>
      <c r="AV208" s="0" t="n">
        <f aca="false">STDEVP(AB208:AE208)</f>
        <v>0.402499519234583</v>
      </c>
      <c r="AW208" s="0" t="n">
        <f aca="false">STDEVP(AF208:AI208)</f>
        <v>0.35370527401161</v>
      </c>
      <c r="AX208" s="0" t="n">
        <f aca="false">STDEVP(AJ208:AM208)</f>
        <v>0.41146094107632</v>
      </c>
      <c r="AY208" s="0" t="n">
        <f aca="false">STDEVP(AN208:AQ208)</f>
        <v>0.397384198457151</v>
      </c>
      <c r="AZ208" s="0" t="n">
        <f aca="false">STDEVP(AR208:AU208)</f>
        <v>0.382333884476317</v>
      </c>
      <c r="BA208" s="0" t="n">
        <f aca="false">AV208*((1-IFERROR(CORREL(AB208:AE208,AF208:AI208),0))+(1-IFERROR(CORREL(AB208:AE208,AJ208:AM208),0))+(1-IFERROR(CORREL(AB208:AE208,AN208:AQ208),0))+(1-IFERROR(CORREL(AB208:AE208,AR208:AU208),0)))</f>
        <v>1.23028422419149</v>
      </c>
      <c r="BB208" s="0" t="n">
        <f aca="false">AW208*((1-IFERROR(CORREL(AF208:AI208,AB208:AE208),0))+(1-IFERROR(CORREL(AF208:AI208,AJ208:AM208),0))+(1-IFERROR(CORREL(AF208:AI208,AN208:AQ208),0))+(1-IFERROR(CORREL(AF208:AI208,AR208:AU208),0)))</f>
        <v>2.19579464333305</v>
      </c>
      <c r="BC208" s="0" t="n">
        <f aca="false">AX208*((1-IFERROR(CORREL(AJ208:AM208,AB208:AE208),0))+(1-IFERROR(CORREL(AJ208:AM208,AF208:AI208),0))+(1-IFERROR(CORREL(AJ208:AM208,AN208:AQ208),0))+(1-IFERROR(CORREL(AJ208:AM208,AR208:AU208),0)))</f>
        <v>1.16179184333786</v>
      </c>
      <c r="BD208" s="0" t="n">
        <f aca="false">AY208*((1-IFERROR(CORREL(AN208:AQ208,AB208:AE208),0))+(1-IFERROR(CORREL(AN208:AQ208,AF208:AI208),0))+(1-IFERROR(CORREL(AN208:AQ208,AJ208:AM208),0))+(1-IFERROR(CORREL(AN208:AQ208,AR208:AU208),0)))</f>
        <v>0.915927386082709</v>
      </c>
      <c r="BE208" s="0" t="n">
        <f aca="false">AZ208*((1-IFERROR(CORREL(AR208:AU208,AB208:AE208),0))+(1-IFERROR(CORREL(AR208:AU208,AF208:AI208),0))+(1-IFERROR(CORREL(AR208:AU208,AJ208:AM208),0))+(1-IFERROR(CORREL(AR208:AU208,AN208:AQ208),0)))</f>
        <v>1.07496001818592</v>
      </c>
      <c r="BF208" s="0" t="n">
        <f aca="false">IF(SUM(BA208:BE208)&gt;0,BA208/SUM(BA208:BE208),1/5)</f>
        <v>0.187008581659487</v>
      </c>
      <c r="BG208" s="0" t="n">
        <f aca="false">IF(SUM(BA208:BE208)&gt;0,BB208/SUM(BA208:BE208),1/5)</f>
        <v>0.333770387192494</v>
      </c>
      <c r="BH208" s="0" t="n">
        <f aca="false">IF(SUM(BA208:BE208)&gt;0,BC208/SUM(BA208:BE208),1/5)</f>
        <v>0.176597440277635</v>
      </c>
      <c r="BI208" s="0" t="n">
        <f aca="false">IF(SUM(BA208:BE208)&gt;0,BD208/SUM(BA208:BE208),1/5)</f>
        <v>0.139224967699617</v>
      </c>
      <c r="BJ208" s="0" t="n">
        <f aca="false">IF(SUM(BA208:BE208)&gt;0,BE208/SUM(BA208:BE208),1/5)</f>
        <v>0.163398623170767</v>
      </c>
      <c r="BK208" s="0" t="n">
        <f aca="false">BF208*AB208+BG208*AF208+BH208*AJ208+BI208*AN208+BJ208*AR208</f>
        <v>0.246062981426379</v>
      </c>
      <c r="BL208" s="0" t="n">
        <f aca="false">BF208*AC208+BG208*AG208+BH208*AK208+BI208*AO208+BJ208*AS208</f>
        <v>0.548096862648015</v>
      </c>
      <c r="BM208" s="0" t="n">
        <f aca="false">BF208*AD208+BG208*AH208+BH208*AL208+BI208*AP208+BJ208*AT208</f>
        <v>0.622285718922036</v>
      </c>
      <c r="BN208" s="0" t="n">
        <f aca="false">BF208*AE208+BG208*AI208+BH208*AM208+BI208*AQ208+BJ208*AU208</f>
        <v>0.666229612807506</v>
      </c>
      <c r="BO208" s="0" t="n">
        <f aca="false">RANK(BK208,$BK208:$BN208)</f>
        <v>4</v>
      </c>
      <c r="BP208" s="0" t="n">
        <f aca="false">RANK(BL208,$BK208:$BN208)</f>
        <v>3</v>
      </c>
      <c r="BQ208" s="0" t="n">
        <f aca="false">RANK(BM208,$BK208:$BN208)</f>
        <v>2</v>
      </c>
      <c r="BR208" s="0" t="n">
        <f aca="false">RANK(BN208,$BK208:$BN208)</f>
        <v>1</v>
      </c>
    </row>
    <row r="209" customFormat="false" ht="15" hidden="false" customHeight="false" outlineLevel="0" collapsed="false">
      <c r="A209" s="0" t="n">
        <v>186</v>
      </c>
      <c r="B209" s="0" t="n">
        <f aca="false">RANDBETWEEN(1,$B$5)</f>
        <v>6</v>
      </c>
      <c r="C209" s="0" t="n">
        <f aca="false">RANDBETWEEN(1,$B$5)</f>
        <v>1</v>
      </c>
      <c r="D209" s="0" t="n">
        <f aca="false">RANDBETWEEN(1,$B$5)</f>
        <v>1</v>
      </c>
      <c r="E209" s="0" t="n">
        <f aca="false">RANDBETWEEN(1,$B$5)</f>
        <v>5</v>
      </c>
      <c r="F209" s="0" t="n">
        <f aca="false">RANDBETWEEN(1,$B$5)</f>
        <v>4</v>
      </c>
      <c r="G209" s="0" t="n">
        <f aca="false">RANDBETWEEN(1,$B$5)</f>
        <v>3</v>
      </c>
      <c r="H209" s="0" t="n">
        <f aca="true">NORMINV(RAND(),$B$8,$B$13)</f>
        <v>52.2727169641326</v>
      </c>
      <c r="I209" s="0" t="n">
        <f aca="true">NORMINV(RAND(),$C$8,$C$13)</f>
        <v>57.5246090679362</v>
      </c>
      <c r="J209" s="0" t="n">
        <f aca="true">NORMINV(RAND(),$D$8,$D$13)</f>
        <v>14.7722182122855</v>
      </c>
      <c r="K209" s="0" t="n">
        <f aca="true">NORMINV(RAND(),$E$8,$E$13)</f>
        <v>3.14543912951649</v>
      </c>
      <c r="L209" s="0" t="n">
        <f aca="true">NORMINV(RAND(),$B$9,$B$14)</f>
        <v>45.2223275148602</v>
      </c>
      <c r="M209" s="0" t="n">
        <f aca="true">NORMINV(RAND(),$C$9,$C$14)</f>
        <v>56.4613990106057</v>
      </c>
      <c r="N209" s="0" t="n">
        <f aca="true">NORMINV(RAND(),$D$9,$D$14)</f>
        <v>46.4854485176565</v>
      </c>
      <c r="O209" s="0" t="n">
        <f aca="true">NORMINV(RAND(),$E$9,$E$14)</f>
        <v>26.9281749796352</v>
      </c>
      <c r="P209" s="0" t="n">
        <f aca="true">NORMINV(RAND(),$B$10,$B$15)</f>
        <v>22.7609755373973</v>
      </c>
      <c r="Q209" s="0" t="n">
        <f aca="true">NORMINV(RAND(),$C$10,$C$15)</f>
        <v>31.2531405512079</v>
      </c>
      <c r="R209" s="0" t="n">
        <f aca="true">NORMINV(RAND(),$D$10,$D$15)</f>
        <v>9.190062620883</v>
      </c>
      <c r="S209" s="0" t="n">
        <f aca="true">NORMINV(RAND(),$E$10,$E$15)</f>
        <v>4.17381548478878</v>
      </c>
      <c r="T209" s="0" t="n">
        <f aca="false">MEDIAN(INDEX(Avaliadores!$B$17:$B$22,$B209),INDEX(Avaliadores!$B$17:$B$22,$C209),INDEX(Avaliadores!$B$17:$B$22,$D209),INDEX(Avaliadores!$B$17:$B$22,$E209),INDEX(Avaliadores!$B$17:$B$22,$F209),INDEX(Avaliadores!$B$17:$B$22,$G209))</f>
        <v>2.29166666666667</v>
      </c>
      <c r="U209" s="0" t="n">
        <f aca="false">MEDIAN(INDEX(Avaliadores!$C$17:$C$22,$B209),INDEX(Avaliadores!$C$17:$C$22,$C209),INDEX(Avaliadores!$C$17:$C$22,$D209),INDEX(Avaliadores!$C$17:$C$22,$E209),INDEX(Avaliadores!$C$17:$C$22,$F209),INDEX(Avaliadores!$C$17:$C$22,$G209))</f>
        <v>5.16666666666667</v>
      </c>
      <c r="V209" s="0" t="n">
        <f aca="false">MEDIAN(INDEX(Avaliadores!$D$17:$D$22,$B209),INDEX(Avaliadores!$D$17:$D$22,$C209),INDEX(Avaliadores!$D$17:$D$22,$D209),INDEX(Avaliadores!$D$17:$D$22,$E209),INDEX(Avaliadores!$D$17:$D$22,$F209),INDEX(Avaliadores!$D$17:$D$22,$G209))</f>
        <v>5.66666666666667</v>
      </c>
      <c r="W209" s="0" t="n">
        <f aca="false">MEDIAN(INDEX(Avaliadores!$E$17:$E$22,$B209),INDEX(Avaliadores!$E$17:$E$22,$C209),INDEX(Avaliadores!$E$17:$E$22,$D209),INDEX(Avaliadores!$E$17:$E$22,$E209),INDEX(Avaliadores!$E$17:$E$22,$F209),INDEX(Avaliadores!$E$17:$E$22,$G209))</f>
        <v>6.79166666666667</v>
      </c>
      <c r="X209" s="0" t="n">
        <f aca="false">MEDIAN(INDEX(Avaliadores!$F$17:$F$22,$B209),INDEX(Avaliadores!$F$17:$F$22,$C209),INDEX(Avaliadores!$F$17:$F$22,$D209),INDEX(Avaliadores!$F$17:$F$22,$E209),INDEX(Avaliadores!$F$17:$F$22,$F209),INDEX(Avaliadores!$F$17:$F$22,$G209))</f>
        <v>2.66666666666667</v>
      </c>
      <c r="Y209" s="0" t="n">
        <f aca="false">MEDIAN(INDEX(Avaliadores!$G$17:$G$22,$B209),INDEX(Avaliadores!$G$17:$G$22,$C209),INDEX(Avaliadores!$G$17:$G$22,$D209),INDEX(Avaliadores!$G$17:$G$22,$E209),INDEX(Avaliadores!$G$17:$G$22,$F209),INDEX(Avaliadores!$G$17:$G$22,$G209))</f>
        <v>5.04166666666667</v>
      </c>
      <c r="Z209" s="0" t="n">
        <f aca="false">MEDIAN(INDEX(Avaliadores!$H$17:$H$22,$B209),INDEX(Avaliadores!$H$17:$H$22,$C209),INDEX(Avaliadores!$H$17:$H$22,$D209),INDEX(Avaliadores!$H$17:$H$22,$E209),INDEX(Avaliadores!$H$17:$H$22,$F209),INDEX(Avaliadores!$H$17:$H$22,$G209))</f>
        <v>3.91666666666667</v>
      </c>
      <c r="AA209" s="0" t="n">
        <f aca="false">MEDIAN(INDEX(Avaliadores!$I$17:$I$22,$B209),INDEX(Avaliadores!$I$17:$I$22,$C209),INDEX(Avaliadores!$I$17:$I$22,$D209),INDEX(Avaliadores!$I$17:$I$22,$E209),INDEX(Avaliadores!$I$17:$I$22,$F209),INDEX(Avaliadores!$I$17:$I$22,$G209))</f>
        <v>6.91666666666667</v>
      </c>
      <c r="AB209" s="0" t="n">
        <f aca="false">IF(MAX(H209:K209)=MIN(H209:K209),0,IF($B$17="custo",(MAX(H209:K209)-H209)/(MAX(H209:K209)-MIN(H209:K209)),(H209-MIN(H209:K209))/(MAX(H209:K209)-MIN(H209:K209))))</f>
        <v>0.0965791149396164</v>
      </c>
      <c r="AC209" s="0" t="n">
        <f aca="false">IF(MAX(H209:K209)=MIN(H209:K209),0,IF($B$17="custo",(MAX(H209:K209)-I209)/(MAX(H209:K209)-MIN(H209:K209)),(I209-MIN(H209:K209))/(MAX(H209:K209)-MIN(H209:K209))))</f>
        <v>0</v>
      </c>
      <c r="AD209" s="0" t="n">
        <f aca="false">IF(MAX(H209:K209)=MIN(H209:K209),0,IF($B$17="custo",(MAX(H209:K209)-J209)/(MAX(H209:K209)-MIN(H209:K209)),(J209-MIN(H209:K209))/(MAX(H209:K209)-MIN(H209:K209))))</f>
        <v>0.786190574517127</v>
      </c>
      <c r="AE209" s="0" t="n">
        <f aca="false">IF(MAX(H209:K209)=MIN(H209:K209),0,IF($B$17="custo",(MAX(H209:K209)-K209)/(MAX(H209:K209)-MIN(H209:K209)),(K209-MIN(H209:K209))/(MAX(H209:K209)-MIN(H209:K209))))</f>
        <v>1</v>
      </c>
      <c r="AF209" s="0" t="n">
        <f aca="false">IF(MAX(L209:O209)=MIN(L209:O209),0,IF($C$17="custo",(MAX(L209:O209)-L209)/(MAX(L209:O209)-MIN(L209:O209)),(L209-MIN(L209:O209))/(MAX(L209:O209)-MIN(L209:O209))))</f>
        <v>0.619443123312259</v>
      </c>
      <c r="AG209" s="0" t="n">
        <f aca="false">IF(MAX(L209:O209)=MIN(L209:O209),0,IF($C$17="custo",(MAX(L209:O209)-M209)/(MAX(L209:O209)-MIN(L209:O209)),(M209-MIN(L209:O209))/(MAX(L209:O209)-MIN(L209:O209))))</f>
        <v>1</v>
      </c>
      <c r="AH209" s="0" t="n">
        <f aca="false">IF(MAX(L209:O209)=MIN(L209:O209),0,IF($C$17="custo",(MAX(L209:O209)-N209)/(MAX(L209:O209)-MIN(L209:O209)),(N209-MIN(L209:O209))/(MAX(L209:O209)-MIN(L209:O209))))</f>
        <v>0.662212615781882</v>
      </c>
      <c r="AI209" s="0" t="n">
        <f aca="false">IF(MAX(L209:O209)=MIN(L209:O209),0,IF($C$17="custo",(MAX(L209:O209)-O209)/(MAX(L209:O209)-MIN(L209:O209)),(O209-MIN(L209:O209))/(MAX(L209:O209)-MIN(L209:O209))))</f>
        <v>0</v>
      </c>
      <c r="AJ209" s="0" t="n">
        <f aca="false">IF(MAX(P209:S209)=MIN(P209:S209),0,IF($D$17="custo",(MAX(P209:S209)-P209)/(MAX(P209:S209)-MIN(P209:S209)),(P209-MIN(P209:S209))/(MAX(P209:S209)-MIN(P209:S209))))</f>
        <v>0.313603274563947</v>
      </c>
      <c r="AK209" s="0" t="n">
        <f aca="false">IF(MAX(P209:S209)=MIN(P209:S209),0,IF($D$17="custo",(MAX(P209:S209)-Q209)/(MAX(P209:S209)-MIN(P209:S209)),(Q209-MIN(P209:S209))/(MAX(P209:S209)-MIN(P209:S209))))</f>
        <v>0</v>
      </c>
      <c r="AL209" s="0" t="n">
        <f aca="false">IF(MAX(P209:S209)=MIN(P209:S209),0,IF($D$17="custo",(MAX(P209:S209)-R209)/(MAX(P209:S209)-MIN(P209:S209)),(R209-MIN(P209:S209))/(MAX(P209:S209)-MIN(P209:S209))))</f>
        <v>0.814757305664356</v>
      </c>
      <c r="AM209" s="0" t="n">
        <f aca="false">IF(MAX(P209:S209)=MIN(P209:S209),0,IF($D$17="custo",(MAX(P209:S209)-S209)/(MAX(P209:S209)-MIN(P209:S209)),(S209-MIN(P209:S209))/(MAX(P209:S209)-MIN(P209:S209))))</f>
        <v>1</v>
      </c>
      <c r="AN209" s="0" t="n">
        <f aca="false">IF(MAX(T209:W209)=MIN(T209:W209),0,IF($E$17="custo",(MAX(T209:W209)-T209)/(MAX(T209:W209)-MIN(T209:W209)),(T209-MIN(T209:W209))/(MAX(T209:W209)-MIN(T209:W209))))</f>
        <v>0</v>
      </c>
      <c r="AO209" s="0" t="n">
        <f aca="false">IF(MAX(T209:W209)=MIN(T209:W209),0,IF($E$17="custo",(MAX(T209:W209)-U209)/(MAX(T209:W209)-MIN(T209:W209)),(U209-MIN(T209:W209))/(MAX(T209:W209)-MIN(T209:W209))))</f>
        <v>0.638888888888889</v>
      </c>
      <c r="AP209" s="0" t="n">
        <f aca="false">IF(MAX(T209:W209)=MIN(T209:W209),0,IF($E$17="custo",(MAX(T209:W209)-V209)/(MAX(T209:W209)-MIN(T209:W209)),(V209-MIN(T209:W209))/(MAX(T209:W209)-MIN(T209:W209))))</f>
        <v>0.75</v>
      </c>
      <c r="AQ209" s="0" t="n">
        <f aca="false">IF(MAX(T209:W209)=MIN(T209:W209),0,IF($E$17="custo",(MAX(T209:W209)-W209)/(MAX(T209:W209)-MIN(T209:W209)),(W209-MIN(T209:W209))/(MAX(T209:W209)-MIN(T209:W209))))</f>
        <v>1</v>
      </c>
      <c r="AR209" s="0" t="n">
        <f aca="false">IF(MAX(X209:AA209)=MIN(X209:AA209),0,IF($F$17="custo",(MAX(X209:AA209)-X209)/(MAX(X209:AA209)-MIN(X209:AA209)),(X209-MIN(X209:AA209))/(MAX(X209:AA209)-MIN(X209:AA209))))</f>
        <v>0</v>
      </c>
      <c r="AS209" s="0" t="n">
        <f aca="false">IF(MAX(X209:AA209)=MIN(X209:AA209),0,IF($F$17="custo",(MAX(X209:AA209)-Y209)/(MAX(X209:AA209)-MIN(X209:AA209)),(Y209-MIN(X209:AA209))/(MAX(X209:AA209)-MIN(X209:AA209))))</f>
        <v>0.558823529411765</v>
      </c>
      <c r="AT209" s="0" t="n">
        <f aca="false">IF(MAX(X209:AA209)=MIN(X209:AA209),0,IF($F$17="custo",(MAX(X209:AA209)-Z209)/(MAX(X209:AA209)-MIN(X209:AA209)),(Z209-MIN(X209:AA209))/(MAX(X209:AA209)-MIN(X209:AA209))))</f>
        <v>0.294117647058824</v>
      </c>
      <c r="AU209" s="0" t="n">
        <f aca="false">IF(MAX(X209:AA209)=MIN(X209:AA209),0,IF($F$17="custo",(MAX(X209:AA209)-AA209)/(MAX(X209:AA209)-MIN(X209:AA209)),(AA209-MIN(X209:AA209))/(MAX(X209:AA209)-MIN(X209:AA209))))</f>
        <v>1</v>
      </c>
      <c r="AV209" s="0" t="n">
        <f aca="false">STDEVP(AB209:AE209)</f>
        <v>0.430470010284639</v>
      </c>
      <c r="AW209" s="0" t="n">
        <f aca="false">STDEVP(AF209:AI209)</f>
        <v>0.360814046145733</v>
      </c>
      <c r="AX209" s="0" t="n">
        <f aca="false">STDEVP(AJ209:AM209)</f>
        <v>0.396767183334015</v>
      </c>
      <c r="AY209" s="0" t="n">
        <f aca="false">STDEVP(AN209:AQ209)</f>
        <v>0.368775501315326</v>
      </c>
      <c r="AZ209" s="0" t="n">
        <f aca="false">STDEVP(AR209:AU209)</f>
        <v>0.367573522057353</v>
      </c>
      <c r="BA209" s="0" t="n">
        <f aca="false">AV209*((1-IFERROR(CORREL(AB209:AE209,AF209:AI209),0))+(1-IFERROR(CORREL(AB209:AE209,AJ209:AM209),0))+(1-IFERROR(CORREL(AB209:AE209,AN209:AQ209),0))+(1-IFERROR(CORREL(AB209:AE209,AR209:AU209),0)))</f>
        <v>1.08267403705901</v>
      </c>
      <c r="BB209" s="0" t="n">
        <f aca="false">AW209*((1-IFERROR(CORREL(AF209:AI209,AB209:AE209),0))+(1-IFERROR(CORREL(AF209:AI209,AJ209:AM209),0))+(1-IFERROR(CORREL(AF209:AI209,AN209:AQ209),0))+(1-IFERROR(CORREL(AF209:AI209,AR209:AU209),0)))</f>
        <v>2.39274494518941</v>
      </c>
      <c r="BC209" s="0" t="n">
        <f aca="false">AX209*((1-IFERROR(CORREL(AJ209:AM209,AB209:AE209),0))+(1-IFERROR(CORREL(AJ209:AM209,AF209:AI209),0))+(1-IFERROR(CORREL(AJ209:AM209,AN209:AQ209),0))+(1-IFERROR(CORREL(AJ209:AM209,AR209:AU209),0)))</f>
        <v>1.1282477660141</v>
      </c>
      <c r="BD209" s="0" t="n">
        <f aca="false">AY209*((1-IFERROR(CORREL(AN209:AQ209,AB209:AE209),0))+(1-IFERROR(CORREL(AN209:AQ209,AF209:AI209),0))+(1-IFERROR(CORREL(AN209:AQ209,AJ209:AM209),0))+(1-IFERROR(CORREL(AN209:AQ209,AR209:AU209),0)))</f>
        <v>0.827732837361082</v>
      </c>
      <c r="BE209" s="0" t="n">
        <f aca="false">AZ209*((1-IFERROR(CORREL(AR209:AU209,AB209:AE209),0))+(1-IFERROR(CORREL(AR209:AU209,AF209:AI209),0))+(1-IFERROR(CORREL(AR209:AU209,AJ209:AM209),0))+(1-IFERROR(CORREL(AR209:AU209,AN209:AQ209),0)))</f>
        <v>0.992793623418368</v>
      </c>
      <c r="BF209" s="0" t="n">
        <f aca="false">IF(SUM(BA209:BE209)&gt;0,BA209/SUM(BA209:BE209),1/5)</f>
        <v>0.168530740254692</v>
      </c>
      <c r="BG209" s="0" t="n">
        <f aca="false">IF(SUM(BA209:BE209)&gt;0,BB209/SUM(BA209:BE209),1/5)</f>
        <v>0.372458434441488</v>
      </c>
      <c r="BH209" s="0" t="n">
        <f aca="false">IF(SUM(BA209:BE209)&gt;0,BC209/SUM(BA209:BE209),1/5)</f>
        <v>0.175624818448192</v>
      </c>
      <c r="BI209" s="0" t="n">
        <f aca="false">IF(SUM(BA209:BE209)&gt;0,BD209/SUM(BA209:BE209),1/5)</f>
        <v>0.128846192887857</v>
      </c>
      <c r="BJ209" s="0" t="n">
        <f aca="false">IF(SUM(BA209:BE209)&gt;0,BE209/SUM(BA209:BE209),1/5)</f>
        <v>0.154539813967772</v>
      </c>
      <c r="BK209" s="0" t="n">
        <f aca="false">BF209*AB209+BG209*AF209+BH209*AJ209+BI209*AN209+BJ209*AR209</f>
        <v>0.302069883828398</v>
      </c>
      <c r="BL209" s="0" t="n">
        <f aca="false">BF209*AC209+BG209*AG209+BH209*AK209+BI209*AO209+BJ209*AS209</f>
        <v>0.541137319729282</v>
      </c>
      <c r="BM209" s="0" t="n">
        <f aca="false">BF209*AD209+BG209*AH209+BH209*AL209+BI209*AP209+BJ209*AT209</f>
        <v>0.664323088659797</v>
      </c>
      <c r="BN209" s="0" t="n">
        <f aca="false">BF209*AE209+BG209*AI209+BH209*AM209+BI209*AQ209+BJ209*AU209</f>
        <v>0.627541565558512</v>
      </c>
      <c r="BO209" s="0" t="n">
        <f aca="false">RANK(BK209,$BK209:$BN209)</f>
        <v>4</v>
      </c>
      <c r="BP209" s="0" t="n">
        <f aca="false">RANK(BL209,$BK209:$BN209)</f>
        <v>3</v>
      </c>
      <c r="BQ209" s="0" t="n">
        <f aca="false">RANK(BM209,$BK209:$BN209)</f>
        <v>1</v>
      </c>
      <c r="BR209" s="0" t="n">
        <f aca="false">RANK(BN209,$BK209:$BN209)</f>
        <v>2</v>
      </c>
    </row>
    <row r="210" customFormat="false" ht="15" hidden="false" customHeight="false" outlineLevel="0" collapsed="false">
      <c r="A210" s="0" t="n">
        <v>187</v>
      </c>
      <c r="B210" s="0" t="n">
        <f aca="false">RANDBETWEEN(1,$B$5)</f>
        <v>5</v>
      </c>
      <c r="C210" s="0" t="n">
        <f aca="false">RANDBETWEEN(1,$B$5)</f>
        <v>3</v>
      </c>
      <c r="D210" s="0" t="n">
        <f aca="false">RANDBETWEEN(1,$B$5)</f>
        <v>3</v>
      </c>
      <c r="E210" s="0" t="n">
        <f aca="false">RANDBETWEEN(1,$B$5)</f>
        <v>4</v>
      </c>
      <c r="F210" s="0" t="n">
        <f aca="false">RANDBETWEEN(1,$B$5)</f>
        <v>4</v>
      </c>
      <c r="G210" s="0" t="n">
        <f aca="false">RANDBETWEEN(1,$B$5)</f>
        <v>3</v>
      </c>
      <c r="H210" s="0" t="n">
        <f aca="true">NORMINV(RAND(),$B$8,$B$13)</f>
        <v>51.0964715736284</v>
      </c>
      <c r="I210" s="0" t="n">
        <f aca="true">NORMINV(RAND(),$C$8,$C$13)</f>
        <v>59.165913422338</v>
      </c>
      <c r="J210" s="0" t="n">
        <f aca="true">NORMINV(RAND(),$D$8,$D$13)</f>
        <v>13.9052542293172</v>
      </c>
      <c r="K210" s="0" t="n">
        <f aca="true">NORMINV(RAND(),$E$8,$E$13)</f>
        <v>3.26842426479014</v>
      </c>
      <c r="L210" s="0" t="n">
        <f aca="true">NORMINV(RAND(),$B$9,$B$14)</f>
        <v>43.4651092503862</v>
      </c>
      <c r="M210" s="0" t="n">
        <f aca="true">NORMINV(RAND(),$C$9,$C$14)</f>
        <v>49.6914809954146</v>
      </c>
      <c r="N210" s="0" t="n">
        <f aca="true">NORMINV(RAND(),$D$9,$D$14)</f>
        <v>47.1850544479759</v>
      </c>
      <c r="O210" s="0" t="n">
        <f aca="true">NORMINV(RAND(),$E$9,$E$14)</f>
        <v>26.4264429721479</v>
      </c>
      <c r="P210" s="0" t="n">
        <f aca="true">NORMINV(RAND(),$B$10,$B$15)</f>
        <v>22.7906140788007</v>
      </c>
      <c r="Q210" s="0" t="n">
        <f aca="true">NORMINV(RAND(),$C$10,$C$15)</f>
        <v>32.82634822662</v>
      </c>
      <c r="R210" s="0" t="n">
        <f aca="true">NORMINV(RAND(),$D$10,$D$15)</f>
        <v>9.95829029140139</v>
      </c>
      <c r="S210" s="0" t="n">
        <f aca="true">NORMINV(RAND(),$E$10,$E$15)</f>
        <v>3.62044581555919</v>
      </c>
      <c r="T210" s="0" t="n">
        <f aca="false">MEDIAN(INDEX(Avaliadores!$B$17:$B$22,$B210),INDEX(Avaliadores!$B$17:$B$22,$C210),INDEX(Avaliadores!$B$17:$B$22,$D210),INDEX(Avaliadores!$B$17:$B$22,$E210),INDEX(Avaliadores!$B$17:$B$22,$F210),INDEX(Avaliadores!$B$17:$B$22,$G210))</f>
        <v>2.79166666666667</v>
      </c>
      <c r="U210" s="0" t="n">
        <f aca="false">MEDIAN(INDEX(Avaliadores!$C$17:$C$22,$B210),INDEX(Avaliadores!$C$17:$C$22,$C210),INDEX(Avaliadores!$C$17:$C$22,$D210),INDEX(Avaliadores!$C$17:$C$22,$E210),INDEX(Avaliadores!$C$17:$C$22,$F210),INDEX(Avaliadores!$C$17:$C$22,$G210))</f>
        <v>5.16666666666667</v>
      </c>
      <c r="V210" s="0" t="n">
        <f aca="false">MEDIAN(INDEX(Avaliadores!$D$17:$D$22,$B210),INDEX(Avaliadores!$D$17:$D$22,$C210),INDEX(Avaliadores!$D$17:$D$22,$D210),INDEX(Avaliadores!$D$17:$D$22,$E210),INDEX(Avaliadores!$D$17:$D$22,$F210),INDEX(Avaliadores!$D$17:$D$22,$G210))</f>
        <v>5.66666666666667</v>
      </c>
      <c r="W210" s="0" t="n">
        <f aca="false">MEDIAN(INDEX(Avaliadores!$E$17:$E$22,$B210),INDEX(Avaliadores!$E$17:$E$22,$C210),INDEX(Avaliadores!$E$17:$E$22,$D210),INDEX(Avaliadores!$E$17:$E$22,$E210),INDEX(Avaliadores!$E$17:$E$22,$F210),INDEX(Avaliadores!$E$17:$E$22,$G210))</f>
        <v>6.16666666666667</v>
      </c>
      <c r="X210" s="0" t="n">
        <f aca="false">MEDIAN(INDEX(Avaliadores!$F$17:$F$22,$B210),INDEX(Avaliadores!$F$17:$F$22,$C210),INDEX(Avaliadores!$F$17:$F$22,$D210),INDEX(Avaliadores!$F$17:$F$22,$E210),INDEX(Avaliadores!$F$17:$F$22,$F210),INDEX(Avaliadores!$F$17:$F$22,$G210))</f>
        <v>2.79166666666667</v>
      </c>
      <c r="Y210" s="0" t="n">
        <f aca="false">MEDIAN(INDEX(Avaliadores!$G$17:$G$22,$B210),INDEX(Avaliadores!$G$17:$G$22,$C210),INDEX(Avaliadores!$G$17:$G$22,$D210),INDEX(Avaliadores!$G$17:$G$22,$E210),INDEX(Avaliadores!$G$17:$G$22,$F210),INDEX(Avaliadores!$G$17:$G$22,$G210))</f>
        <v>5.16666666666667</v>
      </c>
      <c r="Z210" s="0" t="n">
        <f aca="false">MEDIAN(INDEX(Avaliadores!$H$17:$H$22,$B210),INDEX(Avaliadores!$H$17:$H$22,$C210),INDEX(Avaliadores!$H$17:$H$22,$D210),INDEX(Avaliadores!$H$17:$H$22,$E210),INDEX(Avaliadores!$H$17:$H$22,$F210),INDEX(Avaliadores!$H$17:$H$22,$G210))</f>
        <v>3.66666666666667</v>
      </c>
      <c r="AA210" s="0" t="n">
        <f aca="false">MEDIAN(INDEX(Avaliadores!$I$17:$I$22,$B210),INDEX(Avaliadores!$I$17:$I$22,$C210),INDEX(Avaliadores!$I$17:$I$22,$D210),INDEX(Avaliadores!$I$17:$I$22,$E210),INDEX(Avaliadores!$I$17:$I$22,$F210),INDEX(Avaliadores!$I$17:$I$22,$G210))</f>
        <v>6.66666666666667</v>
      </c>
      <c r="AB210" s="0" t="n">
        <f aca="false">IF(MAX(H210:K210)=MIN(H210:K210),0,IF($B$17="custo",(MAX(H210:K210)-H210)/(MAX(H210:K210)-MIN(H210:K210)),(H210-MIN(H210:K210))/(MAX(H210:K210)-MIN(H210:K210))))</f>
        <v>0.144361436807399</v>
      </c>
      <c r="AC210" s="0" t="n">
        <f aca="false">IF(MAX(H210:K210)=MIN(H210:K210),0,IF($B$17="custo",(MAX(H210:K210)-I210)/(MAX(H210:K210)-MIN(H210:K210)),(I210-MIN(H210:K210))/(MAX(H210:K210)-MIN(H210:K210))))</f>
        <v>0</v>
      </c>
      <c r="AD210" s="0" t="n">
        <f aca="false">IF(MAX(H210:K210)=MIN(H210:K210),0,IF($B$17="custo",(MAX(H210:K210)-J210)/(MAX(H210:K210)-MIN(H210:K210)),(J210-MIN(H210:K210))/(MAX(H210:K210)-MIN(H210:K210))))</f>
        <v>0.809708269104055</v>
      </c>
      <c r="AE210" s="0" t="n">
        <f aca="false">IF(MAX(H210:K210)=MIN(H210:K210),0,IF($B$17="custo",(MAX(H210:K210)-K210)/(MAX(H210:K210)-MIN(H210:K210)),(K210-MIN(H210:K210))/(MAX(H210:K210)-MIN(H210:K210))))</f>
        <v>1</v>
      </c>
      <c r="AF210" s="0" t="n">
        <f aca="false">IF(MAX(L210:O210)=MIN(L210:O210),0,IF($C$17="custo",(MAX(L210:O210)-L210)/(MAX(L210:O210)-MIN(L210:O210)),(L210-MIN(L210:O210))/(MAX(L210:O210)-MIN(L210:O210))))</f>
        <v>0.732372165530029</v>
      </c>
      <c r="AG210" s="0" t="n">
        <f aca="false">IF(MAX(L210:O210)=MIN(L210:O210),0,IF($C$17="custo",(MAX(L210:O210)-M210)/(MAX(L210:O210)-MIN(L210:O210)),(M210-MIN(L210:O210))/(MAX(L210:O210)-MIN(L210:O210))))</f>
        <v>1</v>
      </c>
      <c r="AH210" s="0" t="n">
        <f aca="false">IF(MAX(L210:O210)=MIN(L210:O210),0,IF($C$17="custo",(MAX(L210:O210)-N210)/(MAX(L210:O210)-MIN(L210:O210)),(N210-MIN(L210:O210))/(MAX(L210:O210)-MIN(L210:O210))))</f>
        <v>0.892266389380834</v>
      </c>
      <c r="AI210" s="0" t="n">
        <f aca="false">IF(MAX(L210:O210)=MIN(L210:O210),0,IF($C$17="custo",(MAX(L210:O210)-O210)/(MAX(L210:O210)-MIN(L210:O210)),(O210-MIN(L210:O210))/(MAX(L210:O210)-MIN(L210:O210))))</f>
        <v>0</v>
      </c>
      <c r="AJ210" s="0" t="n">
        <f aca="false">IF(MAX(P210:S210)=MIN(P210:S210),0,IF($D$17="custo",(MAX(P210:S210)-P210)/(MAX(P210:S210)-MIN(P210:S210)),(P210-MIN(P210:S210))/(MAX(P210:S210)-MIN(P210:S210))))</f>
        <v>0.343620067155283</v>
      </c>
      <c r="AK210" s="0" t="n">
        <f aca="false">IF(MAX(P210:S210)=MIN(P210:S210),0,IF($D$17="custo",(MAX(P210:S210)-Q210)/(MAX(P210:S210)-MIN(P210:S210)),(Q210-MIN(P210:S210))/(MAX(P210:S210)-MIN(P210:S210))))</f>
        <v>0</v>
      </c>
      <c r="AL210" s="0" t="n">
        <f aca="false">IF(MAX(P210:S210)=MIN(P210:S210),0,IF($D$17="custo",(MAX(P210:S210)-R210)/(MAX(P210:S210)-MIN(P210:S210)),(R210-MIN(P210:S210))/(MAX(P210:S210)-MIN(P210:S210))))</f>
        <v>0.782994396590124</v>
      </c>
      <c r="AM210" s="0" t="n">
        <f aca="false">IF(MAX(P210:S210)=MIN(P210:S210),0,IF($D$17="custo",(MAX(P210:S210)-S210)/(MAX(P210:S210)-MIN(P210:S210)),(S210-MIN(P210:S210))/(MAX(P210:S210)-MIN(P210:S210))))</f>
        <v>1</v>
      </c>
      <c r="AN210" s="0" t="n">
        <f aca="false">IF(MAX(T210:W210)=MIN(T210:W210),0,IF($E$17="custo",(MAX(T210:W210)-T210)/(MAX(T210:W210)-MIN(T210:W210)),(T210-MIN(T210:W210))/(MAX(T210:W210)-MIN(T210:W210))))</f>
        <v>0</v>
      </c>
      <c r="AO210" s="0" t="n">
        <f aca="false">IF(MAX(T210:W210)=MIN(T210:W210),0,IF($E$17="custo",(MAX(T210:W210)-U210)/(MAX(T210:W210)-MIN(T210:W210)),(U210-MIN(T210:W210))/(MAX(T210:W210)-MIN(T210:W210))))</f>
        <v>0.703703703703704</v>
      </c>
      <c r="AP210" s="0" t="n">
        <f aca="false">IF(MAX(T210:W210)=MIN(T210:W210),0,IF($E$17="custo",(MAX(T210:W210)-V210)/(MAX(T210:W210)-MIN(T210:W210)),(V210-MIN(T210:W210))/(MAX(T210:W210)-MIN(T210:W210))))</f>
        <v>0.851851851851852</v>
      </c>
      <c r="AQ210" s="0" t="n">
        <f aca="false">IF(MAX(T210:W210)=MIN(T210:W210),0,IF($E$17="custo",(MAX(T210:W210)-W210)/(MAX(T210:W210)-MIN(T210:W210)),(W210-MIN(T210:W210))/(MAX(T210:W210)-MIN(T210:W210))))</f>
        <v>1</v>
      </c>
      <c r="AR210" s="0" t="n">
        <f aca="false">IF(MAX(X210:AA210)=MIN(X210:AA210),0,IF($F$17="custo",(MAX(X210:AA210)-X210)/(MAX(X210:AA210)-MIN(X210:AA210)),(X210-MIN(X210:AA210))/(MAX(X210:AA210)-MIN(X210:AA210))))</f>
        <v>0</v>
      </c>
      <c r="AS210" s="0" t="n">
        <f aca="false">IF(MAX(X210:AA210)=MIN(X210:AA210),0,IF($F$17="custo",(MAX(X210:AA210)-Y210)/(MAX(X210:AA210)-MIN(X210:AA210)),(Y210-MIN(X210:AA210))/(MAX(X210:AA210)-MIN(X210:AA210))))</f>
        <v>0.612903225806452</v>
      </c>
      <c r="AT210" s="0" t="n">
        <f aca="false">IF(MAX(X210:AA210)=MIN(X210:AA210),0,IF($F$17="custo",(MAX(X210:AA210)-Z210)/(MAX(X210:AA210)-MIN(X210:AA210)),(Z210-MIN(X210:AA210))/(MAX(X210:AA210)-MIN(X210:AA210))))</f>
        <v>0.225806451612903</v>
      </c>
      <c r="AU210" s="0" t="n">
        <f aca="false">IF(MAX(X210:AA210)=MIN(X210:AA210),0,IF($F$17="custo",(MAX(X210:AA210)-AA210)/(MAX(X210:AA210)-MIN(X210:AA210)),(AA210-MIN(X210:AA210))/(MAX(X210:AA210)-MIN(X210:AA210))))</f>
        <v>1</v>
      </c>
      <c r="AV210" s="0" t="n">
        <f aca="false">STDEVP(AB210:AE210)</f>
        <v>0.424814842490926</v>
      </c>
      <c r="AW210" s="0" t="n">
        <f aca="false">STDEVP(AF210:AI210)</f>
        <v>0.390616951910919</v>
      </c>
      <c r="AX210" s="0" t="n">
        <f aca="false">STDEVP(AJ210:AM210)</f>
        <v>0.387470226691853</v>
      </c>
      <c r="AY210" s="0" t="n">
        <f aca="false">STDEVP(AN210:AQ210)</f>
        <v>0.383449615571271</v>
      </c>
      <c r="AZ210" s="0" t="n">
        <f aca="false">STDEVP(AR210:AU210)</f>
        <v>0.381256343663639</v>
      </c>
      <c r="BA210" s="0" t="n">
        <f aca="false">AV210*((1-IFERROR(CORREL(AB210:AE210,AF210:AI210),0))+(1-IFERROR(CORREL(AB210:AE210,AJ210:AM210),0))+(1-IFERROR(CORREL(AB210:AE210,AN210:AQ210),0))+(1-IFERROR(CORREL(AB210:AE210,AR210:AU210),0)))</f>
        <v>1.09948999259295</v>
      </c>
      <c r="BB210" s="0" t="n">
        <f aca="false">AW210*((1-IFERROR(CORREL(AF210:AI210,AB210:AE210),0))+(1-IFERROR(CORREL(AF210:AI210,AJ210:AM210),0))+(1-IFERROR(CORREL(AF210:AI210,AN210:AQ210),0))+(1-IFERROR(CORREL(AF210:AI210,AR210:AU210),0)))</f>
        <v>2.51284518154145</v>
      </c>
      <c r="BC210" s="0" t="n">
        <f aca="false">AX210*((1-IFERROR(CORREL(AJ210:AM210,AB210:AE210),0))+(1-IFERROR(CORREL(AJ210:AM210,AF210:AI210),0))+(1-IFERROR(CORREL(AJ210:AM210,AN210:AQ210),0))+(1-IFERROR(CORREL(AJ210:AM210,AR210:AU210),0)))</f>
        <v>1.1236694913034</v>
      </c>
      <c r="BD210" s="0" t="n">
        <f aca="false">AY210*((1-IFERROR(CORREL(AN210:AQ210,AB210:AE210),0))+(1-IFERROR(CORREL(AN210:AQ210,AF210:AI210),0))+(1-IFERROR(CORREL(AN210:AQ210,AJ210:AM210),0))+(1-IFERROR(CORREL(AN210:AQ210,AR210:AU210),0)))</f>
        <v>0.917147484001572</v>
      </c>
      <c r="BE210" s="0" t="n">
        <f aca="false">AZ210*((1-IFERROR(CORREL(AR210:AU210,AB210:AE210),0))+(1-IFERROR(CORREL(AR210:AU210,AF210:AI210),0))+(1-IFERROR(CORREL(AR210:AU210,AJ210:AM210),0))+(1-IFERROR(CORREL(AR210:AU210,AN210:AQ210),0)))</f>
        <v>1.18724963016471</v>
      </c>
      <c r="BF210" s="0" t="n">
        <f aca="false">IF(SUM(BA210:BE210)&gt;0,BA210/SUM(BA210:BE210),1/5)</f>
        <v>0.160734709453951</v>
      </c>
      <c r="BG210" s="0" t="n">
        <f aca="false">IF(SUM(BA210:BE210)&gt;0,BB210/SUM(BA210:BE210),1/5)</f>
        <v>0.367353448306788</v>
      </c>
      <c r="BH210" s="0" t="n">
        <f aca="false">IF(SUM(BA210:BE210)&gt;0,BC210/SUM(BA210:BE210),1/5)</f>
        <v>0.164269516251783</v>
      </c>
      <c r="BI210" s="0" t="n">
        <f aca="false">IF(SUM(BA210:BE210)&gt;0,BD210/SUM(BA210:BE210),1/5)</f>
        <v>0.134078013770509</v>
      </c>
      <c r="BJ210" s="0" t="n">
        <f aca="false">IF(SUM(BA210:BE210)&gt;0,BE210/SUM(BA210:BE210),1/5)</f>
        <v>0.173564312216969</v>
      </c>
      <c r="BK210" s="0" t="n">
        <f aca="false">BF210*AB210+BG210*AF210+BH210*AJ210+BI210*AN210+BJ210*AR210</f>
        <v>0.348689636258962</v>
      </c>
      <c r="BL210" s="0" t="n">
        <f aca="false">BF210*AC210+BG210*AG210+BH210*AK210+BI210*AO210+BJ210*AS210</f>
        <v>0.56808277002499</v>
      </c>
      <c r="BM210" s="0" t="n">
        <f aca="false">BF210*AD210+BG210*AH210+BH210*AL210+BI210*AP210+BJ210*AT210</f>
        <v>0.739954014871289</v>
      </c>
      <c r="BN210" s="0" t="n">
        <f aca="false">BF210*AE210+BG210*AI210+BH210*AM210+BI210*AQ210+BJ210*AU210</f>
        <v>0.632646551693212</v>
      </c>
      <c r="BO210" s="0" t="n">
        <f aca="false">RANK(BK210,$BK210:$BN210)</f>
        <v>4</v>
      </c>
      <c r="BP210" s="0" t="n">
        <f aca="false">RANK(BL210,$BK210:$BN210)</f>
        <v>3</v>
      </c>
      <c r="BQ210" s="0" t="n">
        <f aca="false">RANK(BM210,$BK210:$BN210)</f>
        <v>1</v>
      </c>
      <c r="BR210" s="0" t="n">
        <f aca="false">RANK(BN210,$BK210:$BN210)</f>
        <v>2</v>
      </c>
    </row>
    <row r="211" customFormat="false" ht="15" hidden="false" customHeight="false" outlineLevel="0" collapsed="false">
      <c r="A211" s="0" t="n">
        <v>188</v>
      </c>
      <c r="B211" s="0" t="n">
        <f aca="false">RANDBETWEEN(1,$B$5)</f>
        <v>2</v>
      </c>
      <c r="C211" s="0" t="n">
        <f aca="false">RANDBETWEEN(1,$B$5)</f>
        <v>5</v>
      </c>
      <c r="D211" s="0" t="n">
        <f aca="false">RANDBETWEEN(1,$B$5)</f>
        <v>5</v>
      </c>
      <c r="E211" s="0" t="n">
        <f aca="false">RANDBETWEEN(1,$B$5)</f>
        <v>6</v>
      </c>
      <c r="F211" s="0" t="n">
        <f aca="false">RANDBETWEEN(1,$B$5)</f>
        <v>6</v>
      </c>
      <c r="G211" s="0" t="n">
        <f aca="false">RANDBETWEEN(1,$B$5)</f>
        <v>6</v>
      </c>
      <c r="H211" s="0" t="n">
        <f aca="true">NORMINV(RAND(),$B$8,$B$13)</f>
        <v>53.1819104372522</v>
      </c>
      <c r="I211" s="0" t="n">
        <f aca="true">NORMINV(RAND(),$C$8,$C$13)</f>
        <v>67.6599499089048</v>
      </c>
      <c r="J211" s="0" t="n">
        <f aca="true">NORMINV(RAND(),$D$8,$D$13)</f>
        <v>14.5447766627476</v>
      </c>
      <c r="K211" s="0" t="n">
        <f aca="true">NORMINV(RAND(),$E$8,$E$13)</f>
        <v>3.17656930219959</v>
      </c>
      <c r="L211" s="0" t="n">
        <f aca="true">NORMINV(RAND(),$B$9,$B$14)</f>
        <v>47.7769178608655</v>
      </c>
      <c r="M211" s="0" t="n">
        <f aca="true">NORMINV(RAND(),$C$9,$C$14)</f>
        <v>55.447702747398</v>
      </c>
      <c r="N211" s="0" t="n">
        <f aca="true">NORMINV(RAND(),$D$9,$D$14)</f>
        <v>45.3791958692204</v>
      </c>
      <c r="O211" s="0" t="n">
        <f aca="true">NORMINV(RAND(),$E$9,$E$14)</f>
        <v>28.8964373133665</v>
      </c>
      <c r="P211" s="0" t="n">
        <f aca="true">NORMINV(RAND(),$B$10,$B$15)</f>
        <v>24.7236912155063</v>
      </c>
      <c r="Q211" s="0" t="n">
        <f aca="true">NORMINV(RAND(),$C$10,$C$15)</f>
        <v>28.60784990739</v>
      </c>
      <c r="R211" s="0" t="n">
        <f aca="true">NORMINV(RAND(),$D$10,$D$15)</f>
        <v>10.5980504808506</v>
      </c>
      <c r="S211" s="0" t="n">
        <f aca="true">NORMINV(RAND(),$E$10,$E$15)</f>
        <v>3.73977352022761</v>
      </c>
      <c r="T211" s="0" t="n">
        <f aca="false">MEDIAN(INDEX(Avaliadores!$B$17:$B$22,$B211),INDEX(Avaliadores!$B$17:$B$22,$C211),INDEX(Avaliadores!$B$17:$B$22,$D211),INDEX(Avaliadores!$B$17:$B$22,$E211),INDEX(Avaliadores!$B$17:$B$22,$F211),INDEX(Avaliadores!$B$17:$B$22,$G211))</f>
        <v>2.29166666666667</v>
      </c>
      <c r="U211" s="0" t="n">
        <f aca="false">MEDIAN(INDEX(Avaliadores!$C$17:$C$22,$B211),INDEX(Avaliadores!$C$17:$C$22,$C211),INDEX(Avaliadores!$C$17:$C$22,$D211),INDEX(Avaliadores!$C$17:$C$22,$E211),INDEX(Avaliadores!$C$17:$C$22,$F211),INDEX(Avaliadores!$C$17:$C$22,$G211))</f>
        <v>5.79166666666667</v>
      </c>
      <c r="V211" s="0" t="n">
        <f aca="false">MEDIAN(INDEX(Avaliadores!$D$17:$D$22,$B211),INDEX(Avaliadores!$D$17:$D$22,$C211),INDEX(Avaliadores!$D$17:$D$22,$D211),INDEX(Avaliadores!$D$17:$D$22,$E211),INDEX(Avaliadores!$D$17:$D$22,$F211),INDEX(Avaliadores!$D$17:$D$22,$G211))</f>
        <v>5.29166666666667</v>
      </c>
      <c r="W211" s="0" t="n">
        <f aca="false">MEDIAN(INDEX(Avaliadores!$E$17:$E$22,$B211),INDEX(Avaliadores!$E$17:$E$22,$C211),INDEX(Avaliadores!$E$17:$E$22,$D211),INDEX(Avaliadores!$E$17:$E$22,$E211),INDEX(Avaliadores!$E$17:$E$22,$F211),INDEX(Avaliadores!$E$17:$E$22,$G211))</f>
        <v>6.04166666666667</v>
      </c>
      <c r="X211" s="0" t="n">
        <f aca="false">MEDIAN(INDEX(Avaliadores!$F$17:$F$22,$B211),INDEX(Avaliadores!$F$17:$F$22,$C211),INDEX(Avaliadores!$F$17:$F$22,$D211),INDEX(Avaliadores!$F$17:$F$22,$E211),INDEX(Avaliadores!$F$17:$F$22,$F211),INDEX(Avaliadores!$F$17:$F$22,$G211))</f>
        <v>2.79166666666667</v>
      </c>
      <c r="Y211" s="0" t="n">
        <f aca="false">MEDIAN(INDEX(Avaliadores!$G$17:$G$22,$B211),INDEX(Avaliadores!$G$17:$G$22,$C211),INDEX(Avaliadores!$G$17:$G$22,$D211),INDEX(Avaliadores!$G$17:$G$22,$E211),INDEX(Avaliadores!$G$17:$G$22,$F211),INDEX(Avaliadores!$G$17:$G$22,$G211))</f>
        <v>5.04166666666667</v>
      </c>
      <c r="Z211" s="0" t="n">
        <f aca="false">MEDIAN(INDEX(Avaliadores!$H$17:$H$22,$B211),INDEX(Avaliadores!$H$17:$H$22,$C211),INDEX(Avaliadores!$H$17:$H$22,$D211),INDEX(Avaliadores!$H$17:$H$22,$E211),INDEX(Avaliadores!$H$17:$H$22,$F211),INDEX(Avaliadores!$H$17:$H$22,$G211))</f>
        <v>4.04166666666667</v>
      </c>
      <c r="AA211" s="0" t="n">
        <f aca="false">MEDIAN(INDEX(Avaliadores!$I$17:$I$22,$B211),INDEX(Avaliadores!$I$17:$I$22,$C211),INDEX(Avaliadores!$I$17:$I$22,$D211),INDEX(Avaliadores!$I$17:$I$22,$E211),INDEX(Avaliadores!$I$17:$I$22,$F211),INDEX(Avaliadores!$I$17:$I$22,$G211))</f>
        <v>6.79166666666667</v>
      </c>
      <c r="AB211" s="0" t="n">
        <f aca="false">IF(MAX(H211:K211)=MIN(H211:K211),0,IF($B$17="custo",(MAX(H211:K211)-H211)/(MAX(H211:K211)-MIN(H211:K211)),(H211-MIN(H211:K211))/(MAX(H211:K211)-MIN(H211:K211))))</f>
        <v>0.224523580113713</v>
      </c>
      <c r="AC211" s="0" t="n">
        <f aca="false">IF(MAX(H211:K211)=MIN(H211:K211),0,IF($B$17="custo",(MAX(H211:K211)-I211)/(MAX(H211:K211)-MIN(H211:K211)),(I211-MIN(H211:K211))/(MAX(H211:K211)-MIN(H211:K211))))</f>
        <v>0</v>
      </c>
      <c r="AD211" s="0" t="n">
        <f aca="false">IF(MAX(H211:K211)=MIN(H211:K211),0,IF($B$17="custo",(MAX(H211:K211)-J211)/(MAX(H211:K211)-MIN(H211:K211)),(J211-MIN(H211:K211))/(MAX(H211:K211)-MIN(H211:K211))))</f>
        <v>0.823703297600282</v>
      </c>
      <c r="AE211" s="0" t="n">
        <f aca="false">IF(MAX(H211:K211)=MIN(H211:K211),0,IF($B$17="custo",(MAX(H211:K211)-K211)/(MAX(H211:K211)-MIN(H211:K211)),(K211-MIN(H211:K211))/(MAX(H211:K211)-MIN(H211:K211))))</f>
        <v>1</v>
      </c>
      <c r="AF211" s="0" t="n">
        <f aca="false">IF(MAX(L211:O211)=MIN(L211:O211),0,IF($C$17="custo",(MAX(L211:O211)-L211)/(MAX(L211:O211)-MIN(L211:O211)),(L211-MIN(L211:O211))/(MAX(L211:O211)-MIN(L211:O211))))</f>
        <v>0.711095318391092</v>
      </c>
      <c r="AG211" s="0" t="n">
        <f aca="false">IF(MAX(L211:O211)=MIN(L211:O211),0,IF($C$17="custo",(MAX(L211:O211)-M211)/(MAX(L211:O211)-MIN(L211:O211)),(M211-MIN(L211:O211))/(MAX(L211:O211)-MIN(L211:O211))))</f>
        <v>1</v>
      </c>
      <c r="AH211" s="0" t="n">
        <f aca="false">IF(MAX(L211:O211)=MIN(L211:O211),0,IF($C$17="custo",(MAX(L211:O211)-N211)/(MAX(L211:O211)-MIN(L211:O211)),(N211-MIN(L211:O211))/(MAX(L211:O211)-MIN(L211:O211))))</f>
        <v>0.620789943018215</v>
      </c>
      <c r="AI211" s="0" t="n">
        <f aca="false">IF(MAX(L211:O211)=MIN(L211:O211),0,IF($C$17="custo",(MAX(L211:O211)-O211)/(MAX(L211:O211)-MIN(L211:O211)),(O211-MIN(L211:O211))/(MAX(L211:O211)-MIN(L211:O211))))</f>
        <v>0</v>
      </c>
      <c r="AJ211" s="0" t="n">
        <f aca="false">IF(MAX(P211:S211)=MIN(P211:S211),0,IF($D$17="custo",(MAX(P211:S211)-P211)/(MAX(P211:S211)-MIN(P211:S211)),(P211-MIN(P211:S211))/(MAX(P211:S211)-MIN(P211:S211))))</f>
        <v>0.15619055657593</v>
      </c>
      <c r="AK211" s="0" t="n">
        <f aca="false">IF(MAX(P211:S211)=MIN(P211:S211),0,IF($D$17="custo",(MAX(P211:S211)-Q211)/(MAX(P211:S211)-MIN(P211:S211)),(Q211-MIN(P211:S211))/(MAX(P211:S211)-MIN(P211:S211))))</f>
        <v>0</v>
      </c>
      <c r="AL211" s="0" t="n">
        <f aca="false">IF(MAX(P211:S211)=MIN(P211:S211),0,IF($D$17="custo",(MAX(P211:S211)-R211)/(MAX(P211:S211)-MIN(P211:S211)),(R211-MIN(P211:S211))/(MAX(P211:S211)-MIN(P211:S211))))</f>
        <v>0.724213612108598</v>
      </c>
      <c r="AM211" s="0" t="n">
        <f aca="false">IF(MAX(P211:S211)=MIN(P211:S211),0,IF($D$17="custo",(MAX(P211:S211)-S211)/(MAX(P211:S211)-MIN(P211:S211)),(S211-MIN(P211:S211))/(MAX(P211:S211)-MIN(P211:S211))))</f>
        <v>1</v>
      </c>
      <c r="AN211" s="0" t="n">
        <f aca="false">IF(MAX(T211:W211)=MIN(T211:W211),0,IF($E$17="custo",(MAX(T211:W211)-T211)/(MAX(T211:W211)-MIN(T211:W211)),(T211-MIN(T211:W211))/(MAX(T211:W211)-MIN(T211:W211))))</f>
        <v>0</v>
      </c>
      <c r="AO211" s="0" t="n">
        <f aca="false">IF(MAX(T211:W211)=MIN(T211:W211),0,IF($E$17="custo",(MAX(T211:W211)-U211)/(MAX(T211:W211)-MIN(T211:W211)),(U211-MIN(T211:W211))/(MAX(T211:W211)-MIN(T211:W211))))</f>
        <v>0.933333333333333</v>
      </c>
      <c r="AP211" s="0" t="n">
        <f aca="false">IF(MAX(T211:W211)=MIN(T211:W211),0,IF($E$17="custo",(MAX(T211:W211)-V211)/(MAX(T211:W211)-MIN(T211:W211)),(V211-MIN(T211:W211))/(MAX(T211:W211)-MIN(T211:W211))))</f>
        <v>0.8</v>
      </c>
      <c r="AQ211" s="0" t="n">
        <f aca="false">IF(MAX(T211:W211)=MIN(T211:W211),0,IF($E$17="custo",(MAX(T211:W211)-W211)/(MAX(T211:W211)-MIN(T211:W211)),(W211-MIN(T211:W211))/(MAX(T211:W211)-MIN(T211:W211))))</f>
        <v>1</v>
      </c>
      <c r="AR211" s="0" t="n">
        <f aca="false">IF(MAX(X211:AA211)=MIN(X211:AA211),0,IF($F$17="custo",(MAX(X211:AA211)-X211)/(MAX(X211:AA211)-MIN(X211:AA211)),(X211-MIN(X211:AA211))/(MAX(X211:AA211)-MIN(X211:AA211))))</f>
        <v>0</v>
      </c>
      <c r="AS211" s="0" t="n">
        <f aca="false">IF(MAX(X211:AA211)=MIN(X211:AA211),0,IF($F$17="custo",(MAX(X211:AA211)-Y211)/(MAX(X211:AA211)-MIN(X211:AA211)),(Y211-MIN(X211:AA211))/(MAX(X211:AA211)-MIN(X211:AA211))))</f>
        <v>0.5625</v>
      </c>
      <c r="AT211" s="0" t="n">
        <f aca="false">IF(MAX(X211:AA211)=MIN(X211:AA211),0,IF($F$17="custo",(MAX(X211:AA211)-Z211)/(MAX(X211:AA211)-MIN(X211:AA211)),(Z211-MIN(X211:AA211))/(MAX(X211:AA211)-MIN(X211:AA211))))</f>
        <v>0.3125</v>
      </c>
      <c r="AU211" s="0" t="n">
        <f aca="false">IF(MAX(X211:AA211)=MIN(X211:AA211),0,IF($F$17="custo",(MAX(X211:AA211)-AA211)/(MAX(X211:AA211)-MIN(X211:AA211)),(AA211-MIN(X211:AA211))/(MAX(X211:AA211)-MIN(X211:AA211))))</f>
        <v>1</v>
      </c>
      <c r="AV211" s="0" t="n">
        <f aca="false">STDEVP(AB211:AE211)</f>
        <v>0.41233773319245</v>
      </c>
      <c r="AW211" s="0" t="n">
        <f aca="false">STDEVP(AF211:AI211)</f>
        <v>0.364559490034137</v>
      </c>
      <c r="AX211" s="0" t="n">
        <f aca="false">STDEVP(AJ211:AM211)</f>
        <v>0.407707274440052</v>
      </c>
      <c r="AY211" s="0" t="n">
        <f aca="false">STDEVP(AN211:AQ211)</f>
        <v>0.401040313850532</v>
      </c>
      <c r="AZ211" s="0" t="n">
        <f aca="false">STDEVP(AR211:AU211)</f>
        <v>0.365771872209988</v>
      </c>
      <c r="BA211" s="0" t="n">
        <f aca="false">AV211*((1-IFERROR(CORREL(AB211:AE211,AF211:AI211),0))+(1-IFERROR(CORREL(AB211:AE211,AJ211:AM211),0))+(1-IFERROR(CORREL(AB211:AE211,AN211:AQ211),0))+(1-IFERROR(CORREL(AB211:AE211,AR211:AU211),0)))</f>
        <v>1.23311424201335</v>
      </c>
      <c r="BB211" s="0" t="n">
        <f aca="false">AW211*((1-IFERROR(CORREL(AF211:AI211,AB211:AE211),0))+(1-IFERROR(CORREL(AF211:AI211,AJ211:AM211),0))+(1-IFERROR(CORREL(AF211:AI211,AN211:AQ211),0))+(1-IFERROR(CORREL(AF211:AI211,AR211:AU211),0)))</f>
        <v>2.43572846885683</v>
      </c>
      <c r="BC211" s="0" t="n">
        <f aca="false">AX211*((1-IFERROR(CORREL(AJ211:AM211,AB211:AE211),0))+(1-IFERROR(CORREL(AJ211:AM211,AF211:AI211),0))+(1-IFERROR(CORREL(AJ211:AM211,AN211:AQ211),0))+(1-IFERROR(CORREL(AJ211:AM211,AR211:AU211),0)))</f>
        <v>1.17339100897372</v>
      </c>
      <c r="BD211" s="0" t="n">
        <f aca="false">AY211*((1-IFERROR(CORREL(AN211:AQ211,AB211:AE211),0))+(1-IFERROR(CORREL(AN211:AQ211,AF211:AI211),0))+(1-IFERROR(CORREL(AN211:AQ211,AJ211:AM211),0))+(1-IFERROR(CORREL(AN211:AQ211,AR211:AU211),0)))</f>
        <v>1.04102744625206</v>
      </c>
      <c r="BE211" s="0" t="n">
        <f aca="false">AZ211*((1-IFERROR(CORREL(AR211:AU211,AB211:AE211),0))+(1-IFERROR(CORREL(AR211:AU211,AF211:AI211),0))+(1-IFERROR(CORREL(AR211:AU211,AJ211:AM211),0))+(1-IFERROR(CORREL(AR211:AU211,AN211:AQ211),0)))</f>
        <v>0.994376294246614</v>
      </c>
      <c r="BF211" s="0" t="n">
        <f aca="false">IF(SUM(BA211:BE211)&gt;0,BA211/SUM(BA211:BE211),1/5)</f>
        <v>0.179293289174322</v>
      </c>
      <c r="BG211" s="0" t="n">
        <f aca="false">IF(SUM(BA211:BE211)&gt;0,BB211/SUM(BA211:BE211),1/5)</f>
        <v>0.354151913778762</v>
      </c>
      <c r="BH211" s="0" t="n">
        <f aca="false">IF(SUM(BA211:BE211)&gt;0,BC211/SUM(BA211:BE211),1/5)</f>
        <v>0.170609604786478</v>
      </c>
      <c r="BI211" s="0" t="n">
        <f aca="false">IF(SUM(BA211:BE211)&gt;0,BD211/SUM(BA211:BE211),1/5)</f>
        <v>0.151364106098172</v>
      </c>
      <c r="BJ211" s="0" t="n">
        <f aca="false">IF(SUM(BA211:BE211)&gt;0,BE211/SUM(BA211:BE211),1/5)</f>
        <v>0.144581086162265</v>
      </c>
      <c r="BK211" s="0" t="n">
        <f aca="false">BF211*AB211+BG211*AF211+BH211*AJ211+BI211*AN211+BJ211*AR211</f>
        <v>0.318738948191905</v>
      </c>
      <c r="BL211" s="0" t="n">
        <f aca="false">BF211*AC211+BG211*AG211+BH211*AK211+BI211*AO211+BJ211*AS211</f>
        <v>0.576751940436664</v>
      </c>
      <c r="BM211" s="0" t="n">
        <f aca="false">BF211*AD211+BG211*AH211+BH211*AL211+BI211*AP211+BJ211*AT211</f>
        <v>0.657369092352081</v>
      </c>
      <c r="BN211" s="0" t="n">
        <f aca="false">BF211*AE211+BG211*AI211+BH211*AM211+BI211*AQ211+BJ211*AU211</f>
        <v>0.645848086221238</v>
      </c>
      <c r="BO211" s="0" t="n">
        <f aca="false">RANK(BK211,$BK211:$BN211)</f>
        <v>4</v>
      </c>
      <c r="BP211" s="0" t="n">
        <f aca="false">RANK(BL211,$BK211:$BN211)</f>
        <v>3</v>
      </c>
      <c r="BQ211" s="0" t="n">
        <f aca="false">RANK(BM211,$BK211:$BN211)</f>
        <v>1</v>
      </c>
      <c r="BR211" s="0" t="n">
        <f aca="false">RANK(BN211,$BK211:$BN211)</f>
        <v>2</v>
      </c>
    </row>
    <row r="212" customFormat="false" ht="15" hidden="false" customHeight="false" outlineLevel="0" collapsed="false">
      <c r="A212" s="0" t="n">
        <v>189</v>
      </c>
      <c r="B212" s="0" t="n">
        <f aca="false">RANDBETWEEN(1,$B$5)</f>
        <v>5</v>
      </c>
      <c r="C212" s="0" t="n">
        <f aca="false">RANDBETWEEN(1,$B$5)</f>
        <v>2</v>
      </c>
      <c r="D212" s="0" t="n">
        <f aca="false">RANDBETWEEN(1,$B$5)</f>
        <v>5</v>
      </c>
      <c r="E212" s="0" t="n">
        <f aca="false">RANDBETWEEN(1,$B$5)</f>
        <v>2</v>
      </c>
      <c r="F212" s="0" t="n">
        <f aca="false">RANDBETWEEN(1,$B$5)</f>
        <v>3</v>
      </c>
      <c r="G212" s="0" t="n">
        <f aca="false">RANDBETWEEN(1,$B$5)</f>
        <v>5</v>
      </c>
      <c r="H212" s="0" t="n">
        <f aca="true">NORMINV(RAND(),$B$8,$B$13)</f>
        <v>51.1490130720294</v>
      </c>
      <c r="I212" s="0" t="n">
        <f aca="true">NORMINV(RAND(),$C$8,$C$13)</f>
        <v>66.0122411298523</v>
      </c>
      <c r="J212" s="0" t="n">
        <f aca="true">NORMINV(RAND(),$D$8,$D$13)</f>
        <v>14.9832692653339</v>
      </c>
      <c r="K212" s="0" t="n">
        <f aca="true">NORMINV(RAND(),$E$8,$E$13)</f>
        <v>3.3611881712283</v>
      </c>
      <c r="L212" s="0" t="n">
        <f aca="true">NORMINV(RAND(),$B$9,$B$14)</f>
        <v>51.6055537748803</v>
      </c>
      <c r="M212" s="0" t="n">
        <f aca="true">NORMINV(RAND(),$C$9,$C$14)</f>
        <v>59.5339388709992</v>
      </c>
      <c r="N212" s="0" t="n">
        <f aca="true">NORMINV(RAND(),$D$9,$D$14)</f>
        <v>35.2309127928948</v>
      </c>
      <c r="O212" s="0" t="n">
        <f aca="true">NORMINV(RAND(),$E$9,$E$14)</f>
        <v>22.2259958354943</v>
      </c>
      <c r="P212" s="0" t="n">
        <f aca="true">NORMINV(RAND(),$B$10,$B$15)</f>
        <v>24.2471809762944</v>
      </c>
      <c r="Q212" s="0" t="n">
        <f aca="true">NORMINV(RAND(),$C$10,$C$15)</f>
        <v>31.1416330444818</v>
      </c>
      <c r="R212" s="0" t="n">
        <f aca="true">NORMINV(RAND(),$D$10,$D$15)</f>
        <v>9.18896858584303</v>
      </c>
      <c r="S212" s="0" t="n">
        <f aca="true">NORMINV(RAND(),$E$10,$E$15)</f>
        <v>4.24210052793599</v>
      </c>
      <c r="T212" s="0" t="n">
        <f aca="false">MEDIAN(INDEX(Avaliadores!$B$17:$B$22,$B212),INDEX(Avaliadores!$B$17:$B$22,$C212),INDEX(Avaliadores!$B$17:$B$22,$D212),INDEX(Avaliadores!$B$17:$B$22,$E212),INDEX(Avaliadores!$B$17:$B$22,$F212),INDEX(Avaliadores!$B$17:$B$22,$G212))</f>
        <v>2.66666666666667</v>
      </c>
      <c r="U212" s="0" t="n">
        <f aca="false">MEDIAN(INDEX(Avaliadores!$C$17:$C$22,$B212),INDEX(Avaliadores!$C$17:$C$22,$C212),INDEX(Avaliadores!$C$17:$C$22,$D212),INDEX(Avaliadores!$C$17:$C$22,$E212),INDEX(Avaliadores!$C$17:$C$22,$F212),INDEX(Avaliadores!$C$17:$C$22,$G212))</f>
        <v>5.29166666666667</v>
      </c>
      <c r="V212" s="0" t="n">
        <f aca="false">MEDIAN(INDEX(Avaliadores!$D$17:$D$22,$B212),INDEX(Avaliadores!$D$17:$D$22,$C212),INDEX(Avaliadores!$D$17:$D$22,$D212),INDEX(Avaliadores!$D$17:$D$22,$E212),INDEX(Avaliadores!$D$17:$D$22,$F212),INDEX(Avaliadores!$D$17:$D$22,$G212))</f>
        <v>5.66666666666667</v>
      </c>
      <c r="W212" s="0" t="n">
        <f aca="false">MEDIAN(INDEX(Avaliadores!$E$17:$E$22,$B212),INDEX(Avaliadores!$E$17:$E$22,$C212),INDEX(Avaliadores!$E$17:$E$22,$D212),INDEX(Avaliadores!$E$17:$E$22,$E212),INDEX(Avaliadores!$E$17:$E$22,$F212),INDEX(Avaliadores!$E$17:$E$22,$G212))</f>
        <v>6.79166666666667</v>
      </c>
      <c r="X212" s="0" t="n">
        <f aca="false">MEDIAN(INDEX(Avaliadores!$F$17:$F$22,$B212),INDEX(Avaliadores!$F$17:$F$22,$C212),INDEX(Avaliadores!$F$17:$F$22,$D212),INDEX(Avaliadores!$F$17:$F$22,$E212),INDEX(Avaliadores!$F$17:$F$22,$F212),INDEX(Avaliadores!$F$17:$F$22,$G212))</f>
        <v>2.54166666666667</v>
      </c>
      <c r="Y212" s="0" t="n">
        <f aca="false">MEDIAN(INDEX(Avaliadores!$G$17:$G$22,$B212),INDEX(Avaliadores!$G$17:$G$22,$C212),INDEX(Avaliadores!$G$17:$G$22,$D212),INDEX(Avaliadores!$G$17:$G$22,$E212),INDEX(Avaliadores!$G$17:$G$22,$F212),INDEX(Avaliadores!$G$17:$G$22,$G212))</f>
        <v>5.16666666666667</v>
      </c>
      <c r="Z212" s="0" t="n">
        <f aca="false">MEDIAN(INDEX(Avaliadores!$H$17:$H$22,$B212),INDEX(Avaliadores!$H$17:$H$22,$C212),INDEX(Avaliadores!$H$17:$H$22,$D212),INDEX(Avaliadores!$H$17:$H$22,$E212),INDEX(Avaliadores!$H$17:$H$22,$F212),INDEX(Avaliadores!$H$17:$H$22,$G212))</f>
        <v>3.66666666666667</v>
      </c>
      <c r="AA212" s="0" t="n">
        <f aca="false">MEDIAN(INDEX(Avaliadores!$I$17:$I$22,$B212),INDEX(Avaliadores!$I$17:$I$22,$C212),INDEX(Avaliadores!$I$17:$I$22,$D212),INDEX(Avaliadores!$I$17:$I$22,$E212),INDEX(Avaliadores!$I$17:$I$22,$F212),INDEX(Avaliadores!$I$17:$I$22,$G212))</f>
        <v>6.54166666666667</v>
      </c>
      <c r="AB212" s="0" t="n">
        <f aca="false">IF(MAX(H212:K212)=MIN(H212:K212),0,IF($B$17="custo",(MAX(H212:K212)-H212)/(MAX(H212:K212)-MIN(H212:K212)),(H212-MIN(H212:K212))/(MAX(H212:K212)-MIN(H212:K212))))</f>
        <v>0.23723828021915</v>
      </c>
      <c r="AC212" s="0" t="n">
        <f aca="false">IF(MAX(H212:K212)=MIN(H212:K212),0,IF($B$17="custo",(MAX(H212:K212)-I212)/(MAX(H212:K212)-MIN(H212:K212)),(I212-MIN(H212:K212))/(MAX(H212:K212)-MIN(H212:K212))))</f>
        <v>0</v>
      </c>
      <c r="AD212" s="0" t="n">
        <f aca="false">IF(MAX(H212:K212)=MIN(H212:K212),0,IF($B$17="custo",(MAX(H212:K212)-J212)/(MAX(H212:K212)-MIN(H212:K212)),(J212-MIN(H212:K212))/(MAX(H212:K212)-MIN(H212:K212))))</f>
        <v>0.814495039663881</v>
      </c>
      <c r="AE212" s="0" t="n">
        <f aca="false">IF(MAX(H212:K212)=MIN(H212:K212),0,IF($B$17="custo",(MAX(H212:K212)-K212)/(MAX(H212:K212)-MIN(H212:K212)),(K212-MIN(H212:K212))/(MAX(H212:K212)-MIN(H212:K212))))</f>
        <v>1</v>
      </c>
      <c r="AF212" s="0" t="n">
        <f aca="false">IF(MAX(L212:O212)=MIN(L212:O212),0,IF($C$17="custo",(MAX(L212:O212)-L212)/(MAX(L212:O212)-MIN(L212:O212)),(L212-MIN(L212:O212))/(MAX(L212:O212)-MIN(L212:O212))))</f>
        <v>0.787488013247644</v>
      </c>
      <c r="AG212" s="0" t="n">
        <f aca="false">IF(MAX(L212:O212)=MIN(L212:O212),0,IF($C$17="custo",(MAX(L212:O212)-M212)/(MAX(L212:O212)-MIN(L212:O212)),(M212-MIN(L212:O212))/(MAX(L212:O212)-MIN(L212:O212))))</f>
        <v>1</v>
      </c>
      <c r="AH212" s="0" t="n">
        <f aca="false">IF(MAX(L212:O212)=MIN(L212:O212),0,IF($C$17="custo",(MAX(L212:O212)-N212)/(MAX(L212:O212)-MIN(L212:O212)),(N212-MIN(L212:O212))/(MAX(L212:O212)-MIN(L212:O212))))</f>
        <v>0.348583060315712</v>
      </c>
      <c r="AI212" s="0" t="n">
        <f aca="false">IF(MAX(L212:O212)=MIN(L212:O212),0,IF($C$17="custo",(MAX(L212:O212)-O212)/(MAX(L212:O212)-MIN(L212:O212)),(O212-MIN(L212:O212))/(MAX(L212:O212)-MIN(L212:O212))))</f>
        <v>0</v>
      </c>
      <c r="AJ212" s="0" t="n">
        <f aca="false">IF(MAX(P212:S212)=MIN(P212:S212),0,IF($D$17="custo",(MAX(P212:S212)-P212)/(MAX(P212:S212)-MIN(P212:S212)),(P212-MIN(P212:S212))/(MAX(P212:S212)-MIN(P212:S212))))</f>
        <v>0.256303787582428</v>
      </c>
      <c r="AK212" s="0" t="n">
        <f aca="false">IF(MAX(P212:S212)=MIN(P212:S212),0,IF($D$17="custo",(MAX(P212:S212)-Q212)/(MAX(P212:S212)-MIN(P212:S212)),(Q212-MIN(P212:S212))/(MAX(P212:S212)-MIN(P212:S212))))</f>
        <v>0</v>
      </c>
      <c r="AL212" s="0" t="n">
        <f aca="false">IF(MAX(P212:S212)=MIN(P212:S212),0,IF($D$17="custo",(MAX(P212:S212)-R212)/(MAX(P212:S212)-MIN(P212:S212)),(R212-MIN(P212:S212))/(MAX(P212:S212)-MIN(P212:S212))))</f>
        <v>0.816098363238683</v>
      </c>
      <c r="AM212" s="0" t="n">
        <f aca="false">IF(MAX(P212:S212)=MIN(P212:S212),0,IF($D$17="custo",(MAX(P212:S212)-S212)/(MAX(P212:S212)-MIN(P212:S212)),(S212-MIN(P212:S212))/(MAX(P212:S212)-MIN(P212:S212))))</f>
        <v>1</v>
      </c>
      <c r="AN212" s="0" t="n">
        <f aca="false">IF(MAX(T212:W212)=MIN(T212:W212),0,IF($E$17="custo",(MAX(T212:W212)-T212)/(MAX(T212:W212)-MIN(T212:W212)),(T212-MIN(T212:W212))/(MAX(T212:W212)-MIN(T212:W212))))</f>
        <v>0</v>
      </c>
      <c r="AO212" s="0" t="n">
        <f aca="false">IF(MAX(T212:W212)=MIN(T212:W212),0,IF($E$17="custo",(MAX(T212:W212)-U212)/(MAX(T212:W212)-MIN(T212:W212)),(U212-MIN(T212:W212))/(MAX(T212:W212)-MIN(T212:W212))))</f>
        <v>0.636363636363636</v>
      </c>
      <c r="AP212" s="0" t="n">
        <f aca="false">IF(MAX(T212:W212)=MIN(T212:W212),0,IF($E$17="custo",(MAX(T212:W212)-V212)/(MAX(T212:W212)-MIN(T212:W212)),(V212-MIN(T212:W212))/(MAX(T212:W212)-MIN(T212:W212))))</f>
        <v>0.727272727272727</v>
      </c>
      <c r="AQ212" s="0" t="n">
        <f aca="false">IF(MAX(T212:W212)=MIN(T212:W212),0,IF($E$17="custo",(MAX(T212:W212)-W212)/(MAX(T212:W212)-MIN(T212:W212)),(W212-MIN(T212:W212))/(MAX(T212:W212)-MIN(T212:W212))))</f>
        <v>1</v>
      </c>
      <c r="AR212" s="0" t="n">
        <f aca="false">IF(MAX(X212:AA212)=MIN(X212:AA212),0,IF($F$17="custo",(MAX(X212:AA212)-X212)/(MAX(X212:AA212)-MIN(X212:AA212)),(X212-MIN(X212:AA212))/(MAX(X212:AA212)-MIN(X212:AA212))))</f>
        <v>0</v>
      </c>
      <c r="AS212" s="0" t="n">
        <f aca="false">IF(MAX(X212:AA212)=MIN(X212:AA212),0,IF($F$17="custo",(MAX(X212:AA212)-Y212)/(MAX(X212:AA212)-MIN(X212:AA212)),(Y212-MIN(X212:AA212))/(MAX(X212:AA212)-MIN(X212:AA212))))</f>
        <v>0.65625</v>
      </c>
      <c r="AT212" s="0" t="n">
        <f aca="false">IF(MAX(X212:AA212)=MIN(X212:AA212),0,IF($F$17="custo",(MAX(X212:AA212)-Z212)/(MAX(X212:AA212)-MIN(X212:AA212)),(Z212-MIN(X212:AA212))/(MAX(X212:AA212)-MIN(X212:AA212))))</f>
        <v>0.28125</v>
      </c>
      <c r="AU212" s="0" t="n">
        <f aca="false">IF(MAX(X212:AA212)=MIN(X212:AA212),0,IF($F$17="custo",(MAX(X212:AA212)-AA212)/(MAX(X212:AA212)-MIN(X212:AA212)),(AA212-MIN(X212:AA212))/(MAX(X212:AA212)-MIN(X212:AA212))))</f>
        <v>1</v>
      </c>
      <c r="AV212" s="0" t="n">
        <f aca="false">STDEVP(AB212:AE212)</f>
        <v>0.408436582365869</v>
      </c>
      <c r="AW212" s="0" t="n">
        <f aca="false">STDEVP(AF212:AI212)</f>
        <v>0.387604054777315</v>
      </c>
      <c r="AX212" s="0" t="n">
        <f aca="false">STDEVP(AJ212:AM212)</f>
        <v>0.405584609338164</v>
      </c>
      <c r="AY212" s="0" t="n">
        <f aca="false">STDEVP(AN212:AQ212)</f>
        <v>0.366466261286298</v>
      </c>
      <c r="AZ212" s="0" t="n">
        <f aca="false">STDEVP(AR212:AU212)</f>
        <v>0.377918331951495</v>
      </c>
      <c r="BA212" s="0" t="n">
        <f aca="false">AV212*((1-IFERROR(CORREL(AB212:AE212,AF212:AI212),0))+(1-IFERROR(CORREL(AB212:AE212,AJ212:AM212),0))+(1-IFERROR(CORREL(AB212:AE212,AN212:AQ212),0))+(1-IFERROR(CORREL(AB212:AE212,AR212:AU212),0)))</f>
        <v>1.21359793028007</v>
      </c>
      <c r="BB212" s="0" t="n">
        <f aca="false">AW212*((1-IFERROR(CORREL(AF212:AI212,AB212:AE212),0))+(1-IFERROR(CORREL(AF212:AI212,AJ212:AM212),0))+(1-IFERROR(CORREL(AF212:AI212,AN212:AQ212),0))+(1-IFERROR(CORREL(AF212:AI212,AR212:AU212),0)))</f>
        <v>2.7548066954816</v>
      </c>
      <c r="BC212" s="0" t="n">
        <f aca="false">AX212*((1-IFERROR(CORREL(AJ212:AM212,AB212:AE212),0))+(1-IFERROR(CORREL(AJ212:AM212,AF212:AI212),0))+(1-IFERROR(CORREL(AJ212:AM212,AN212:AQ212),0))+(1-IFERROR(CORREL(AJ212:AM212,AR212:AU212),0)))</f>
        <v>1.21597722515544</v>
      </c>
      <c r="BD212" s="0" t="n">
        <f aca="false">AY212*((1-IFERROR(CORREL(AN212:AQ212,AB212:AE212),0))+(1-IFERROR(CORREL(AN212:AQ212,AF212:AI212),0))+(1-IFERROR(CORREL(AN212:AQ212,AJ212:AM212),0))+(1-IFERROR(CORREL(AN212:AQ212,AR212:AU212),0)))</f>
        <v>0.930318183777253</v>
      </c>
      <c r="BE212" s="0" t="n">
        <f aca="false">AZ212*((1-IFERROR(CORREL(AR212:AU212,AB212:AE212),0))+(1-IFERROR(CORREL(AR212:AU212,AF212:AI212),0))+(1-IFERROR(CORREL(AR212:AU212,AJ212:AM212),0))+(1-IFERROR(CORREL(AR212:AU212,AN212:AQ212),0)))</f>
        <v>1.08378725494851</v>
      </c>
      <c r="BF212" s="0" t="n">
        <f aca="false">IF(SUM(BA212:BE212)&gt;0,BA212/SUM(BA212:BE212),1/5)</f>
        <v>0.168590688772374</v>
      </c>
      <c r="BG212" s="0" t="n">
        <f aca="false">IF(SUM(BA212:BE212)&gt;0,BB212/SUM(BA212:BE212),1/5)</f>
        <v>0.382692444209104</v>
      </c>
      <c r="BH212" s="0" t="n">
        <f aca="false">IF(SUM(BA212:BE212)&gt;0,BC212/SUM(BA212:BE212),1/5)</f>
        <v>0.168921215837246</v>
      </c>
      <c r="BI212" s="0" t="n">
        <f aca="false">IF(SUM(BA212:BE212)&gt;0,BD212/SUM(BA212:BE212),1/5)</f>
        <v>0.1292380115911</v>
      </c>
      <c r="BJ212" s="0" t="n">
        <f aca="false">IF(SUM(BA212:BE212)&gt;0,BE212/SUM(BA212:BE212),1/5)</f>
        <v>0.150557639590176</v>
      </c>
      <c r="BK212" s="0" t="n">
        <f aca="false">BF212*AB212+BG212*AF212+BH212*AJ212+BI212*AN212+BJ212*AR212</f>
        <v>0.384657025062547</v>
      </c>
      <c r="BL212" s="0" t="n">
        <f aca="false">BF212*AC212+BG212*AG212+BH212*AK212+BI212*AO212+BJ212*AS212</f>
        <v>0.563738266202675</v>
      </c>
      <c r="BM212" s="0" t="n">
        <f aca="false">BF212*AD212+BG212*AH212+BH212*AL212+BI212*AP212+BJ212*AT212</f>
        <v>0.544908328153691</v>
      </c>
      <c r="BN212" s="0" t="n">
        <f aca="false">BF212*AE212+BG212*AI212+BH212*AM212+BI212*AQ212+BJ212*AU212</f>
        <v>0.617307555790896</v>
      </c>
      <c r="BO212" s="0" t="n">
        <f aca="false">RANK(BK212,$BK212:$BN212)</f>
        <v>4</v>
      </c>
      <c r="BP212" s="0" t="n">
        <f aca="false">RANK(BL212,$BK212:$BN212)</f>
        <v>2</v>
      </c>
      <c r="BQ212" s="0" t="n">
        <f aca="false">RANK(BM212,$BK212:$BN212)</f>
        <v>3</v>
      </c>
      <c r="BR212" s="0" t="n">
        <f aca="false">RANK(BN212,$BK212:$BN212)</f>
        <v>1</v>
      </c>
    </row>
    <row r="213" customFormat="false" ht="15" hidden="false" customHeight="false" outlineLevel="0" collapsed="false">
      <c r="A213" s="0" t="n">
        <v>190</v>
      </c>
      <c r="B213" s="0" t="n">
        <f aca="false">RANDBETWEEN(1,$B$5)</f>
        <v>1</v>
      </c>
      <c r="C213" s="0" t="n">
        <f aca="false">RANDBETWEEN(1,$B$5)</f>
        <v>1</v>
      </c>
      <c r="D213" s="0" t="n">
        <f aca="false">RANDBETWEEN(1,$B$5)</f>
        <v>3</v>
      </c>
      <c r="E213" s="0" t="n">
        <f aca="false">RANDBETWEEN(1,$B$5)</f>
        <v>4</v>
      </c>
      <c r="F213" s="0" t="n">
        <f aca="false">RANDBETWEEN(1,$B$5)</f>
        <v>3</v>
      </c>
      <c r="G213" s="0" t="n">
        <f aca="false">RANDBETWEEN(1,$B$5)</f>
        <v>3</v>
      </c>
      <c r="H213" s="0" t="n">
        <f aca="true">NORMINV(RAND(),$B$8,$B$13)</f>
        <v>51.8579833499865</v>
      </c>
      <c r="I213" s="0" t="n">
        <f aca="true">NORMINV(RAND(),$C$8,$C$13)</f>
        <v>63.8367820746208</v>
      </c>
      <c r="J213" s="0" t="n">
        <f aca="true">NORMINV(RAND(),$D$8,$D$13)</f>
        <v>14.1521470772145</v>
      </c>
      <c r="K213" s="0" t="n">
        <f aca="true">NORMINV(RAND(),$E$8,$E$13)</f>
        <v>3.12195279156763</v>
      </c>
      <c r="L213" s="0" t="n">
        <f aca="true">NORMINV(RAND(),$B$9,$B$14)</f>
        <v>46.9393715019701</v>
      </c>
      <c r="M213" s="0" t="n">
        <f aca="true">NORMINV(RAND(),$C$9,$C$14)</f>
        <v>48.6004059638426</v>
      </c>
      <c r="N213" s="0" t="n">
        <f aca="true">NORMINV(RAND(),$D$9,$D$14)</f>
        <v>39.4321111457787</v>
      </c>
      <c r="O213" s="0" t="n">
        <f aca="true">NORMINV(RAND(),$E$9,$E$14)</f>
        <v>27.3120193774126</v>
      </c>
      <c r="P213" s="0" t="n">
        <f aca="true">NORMINV(RAND(),$B$10,$B$15)</f>
        <v>24.6923502269495</v>
      </c>
      <c r="Q213" s="0" t="n">
        <f aca="true">NORMINV(RAND(),$C$10,$C$15)</f>
        <v>29.1869762248457</v>
      </c>
      <c r="R213" s="0" t="n">
        <f aca="true">NORMINV(RAND(),$D$10,$D$15)</f>
        <v>9.92399016425747</v>
      </c>
      <c r="S213" s="0" t="n">
        <f aca="true">NORMINV(RAND(),$E$10,$E$15)</f>
        <v>4.13584108641901</v>
      </c>
      <c r="T213" s="0" t="n">
        <f aca="false">MEDIAN(INDEX(Avaliadores!$B$17:$B$22,$B213),INDEX(Avaliadores!$B$17:$B$22,$C213),INDEX(Avaliadores!$B$17:$B$22,$D213),INDEX(Avaliadores!$B$17:$B$22,$E213),INDEX(Avaliadores!$B$17:$B$22,$F213),INDEX(Avaliadores!$B$17:$B$22,$G213))</f>
        <v>2.79166666666667</v>
      </c>
      <c r="U213" s="0" t="n">
        <f aca="false">MEDIAN(INDEX(Avaliadores!$C$17:$C$22,$B213),INDEX(Avaliadores!$C$17:$C$22,$C213),INDEX(Avaliadores!$C$17:$C$22,$D213),INDEX(Avaliadores!$C$17:$C$22,$E213),INDEX(Avaliadores!$C$17:$C$22,$F213),INDEX(Avaliadores!$C$17:$C$22,$G213))</f>
        <v>4.79166666666667</v>
      </c>
      <c r="V213" s="0" t="n">
        <f aca="false">MEDIAN(INDEX(Avaliadores!$D$17:$D$22,$B213),INDEX(Avaliadores!$D$17:$D$22,$C213),INDEX(Avaliadores!$D$17:$D$22,$D213),INDEX(Avaliadores!$D$17:$D$22,$E213),INDEX(Avaliadores!$D$17:$D$22,$F213),INDEX(Avaliadores!$D$17:$D$22,$G213))</f>
        <v>5.79166666666667</v>
      </c>
      <c r="W213" s="0" t="n">
        <f aca="false">MEDIAN(INDEX(Avaliadores!$E$17:$E$22,$B213),INDEX(Avaliadores!$E$17:$E$22,$C213),INDEX(Avaliadores!$E$17:$E$22,$D213),INDEX(Avaliadores!$E$17:$E$22,$E213),INDEX(Avaliadores!$E$17:$E$22,$F213),INDEX(Avaliadores!$E$17:$E$22,$G213))</f>
        <v>6.16666666666667</v>
      </c>
      <c r="X213" s="0" t="n">
        <f aca="false">MEDIAN(INDEX(Avaliadores!$F$17:$F$22,$B213),INDEX(Avaliadores!$F$17:$F$22,$C213),INDEX(Avaliadores!$F$17:$F$22,$D213),INDEX(Avaliadores!$F$17:$F$22,$E213),INDEX(Avaliadores!$F$17:$F$22,$F213),INDEX(Avaliadores!$F$17:$F$22,$G213))</f>
        <v>2.79166666666667</v>
      </c>
      <c r="Y213" s="0" t="n">
        <f aca="false">MEDIAN(INDEX(Avaliadores!$G$17:$G$22,$B213),INDEX(Avaliadores!$G$17:$G$22,$C213),INDEX(Avaliadores!$G$17:$G$22,$D213),INDEX(Avaliadores!$G$17:$G$22,$E213),INDEX(Avaliadores!$G$17:$G$22,$F213),INDEX(Avaliadores!$G$17:$G$22,$G213))</f>
        <v>5.41666666666667</v>
      </c>
      <c r="Z213" s="0" t="n">
        <f aca="false">MEDIAN(INDEX(Avaliadores!$H$17:$H$22,$B213),INDEX(Avaliadores!$H$17:$H$22,$C213),INDEX(Avaliadores!$H$17:$H$22,$D213),INDEX(Avaliadores!$H$17:$H$22,$E213),INDEX(Avaliadores!$H$17:$H$22,$F213),INDEX(Avaliadores!$H$17:$H$22,$G213))</f>
        <v>3.79166666666667</v>
      </c>
      <c r="AA213" s="0" t="n">
        <f aca="false">MEDIAN(INDEX(Avaliadores!$I$17:$I$22,$B213),INDEX(Avaliadores!$I$17:$I$22,$C213),INDEX(Avaliadores!$I$17:$I$22,$D213),INDEX(Avaliadores!$I$17:$I$22,$E213),INDEX(Avaliadores!$I$17:$I$22,$F213),INDEX(Avaliadores!$I$17:$I$22,$G213))</f>
        <v>6.79166666666667</v>
      </c>
      <c r="AB213" s="0" t="n">
        <f aca="false">IF(MAX(H213:K213)=MIN(H213:K213),0,IF($B$17="custo",(MAX(H213:K213)-H213)/(MAX(H213:K213)-MIN(H213:K213)),(H213-MIN(H213:K213))/(MAX(H213:K213)-MIN(H213:K213))))</f>
        <v>0.197296094975233</v>
      </c>
      <c r="AC213" s="0" t="n">
        <f aca="false">IF(MAX(H213:K213)=MIN(H213:K213),0,IF($B$17="custo",(MAX(H213:K213)-I213)/(MAX(H213:K213)-MIN(H213:K213)),(I213-MIN(H213:K213))/(MAX(H213:K213)-MIN(H213:K213))))</f>
        <v>0</v>
      </c>
      <c r="AD213" s="0" t="n">
        <f aca="false">IF(MAX(H213:K213)=MIN(H213:K213),0,IF($B$17="custo",(MAX(H213:K213)-J213)/(MAX(H213:K213)-MIN(H213:K213)),(J213-MIN(H213:K213))/(MAX(H213:K213)-MIN(H213:K213))))</f>
        <v>0.818327838258031</v>
      </c>
      <c r="AE213" s="0" t="n">
        <f aca="false">IF(MAX(H213:K213)=MIN(H213:K213),0,IF($B$17="custo",(MAX(H213:K213)-K213)/(MAX(H213:K213)-MIN(H213:K213)),(K213-MIN(H213:K213))/(MAX(H213:K213)-MIN(H213:K213))))</f>
        <v>1</v>
      </c>
      <c r="AF213" s="0" t="n">
        <f aca="false">IF(MAX(L213:O213)=MIN(L213:O213),0,IF($C$17="custo",(MAX(L213:O213)-L213)/(MAX(L213:O213)-MIN(L213:O213)),(L213-MIN(L213:O213))/(MAX(L213:O213)-MIN(L213:O213))))</f>
        <v>0.921974619582898</v>
      </c>
      <c r="AG213" s="0" t="n">
        <f aca="false">IF(MAX(L213:O213)=MIN(L213:O213),0,IF($C$17="custo",(MAX(L213:O213)-M213)/(MAX(L213:O213)-MIN(L213:O213)),(M213-MIN(L213:O213))/(MAX(L213:O213)-MIN(L213:O213))))</f>
        <v>1</v>
      </c>
      <c r="AH213" s="0" t="n">
        <f aca="false">IF(MAX(L213:O213)=MIN(L213:O213),0,IF($C$17="custo",(MAX(L213:O213)-N213)/(MAX(L213:O213)-MIN(L213:O213)),(N213-MIN(L213:O213))/(MAX(L213:O213)-MIN(L213:O213))))</f>
        <v>0.569328808416694</v>
      </c>
      <c r="AI213" s="0" t="n">
        <f aca="false">IF(MAX(L213:O213)=MIN(L213:O213),0,IF($C$17="custo",(MAX(L213:O213)-O213)/(MAX(L213:O213)-MIN(L213:O213)),(O213-MIN(L213:O213))/(MAX(L213:O213)-MIN(L213:O213))))</f>
        <v>0</v>
      </c>
      <c r="AJ213" s="0" t="n">
        <f aca="false">IF(MAX(P213:S213)=MIN(P213:S213),0,IF($D$17="custo",(MAX(P213:S213)-P213)/(MAX(P213:S213)-MIN(P213:S213)),(P213-MIN(P213:S213))/(MAX(P213:S213)-MIN(P213:S213))))</f>
        <v>0.179418057228144</v>
      </c>
      <c r="AK213" s="0" t="n">
        <f aca="false">IF(MAX(P213:S213)=MIN(P213:S213),0,IF($D$17="custo",(MAX(P213:S213)-Q213)/(MAX(P213:S213)-MIN(P213:S213)),(Q213-MIN(P213:S213))/(MAX(P213:S213)-MIN(P213:S213))))</f>
        <v>0</v>
      </c>
      <c r="AL213" s="0" t="n">
        <f aca="false">IF(MAX(P213:S213)=MIN(P213:S213),0,IF($D$17="custo",(MAX(P213:S213)-R213)/(MAX(P213:S213)-MIN(P213:S213)),(R213-MIN(P213:S213))/(MAX(P213:S213)-MIN(P213:S213))))</f>
        <v>0.768946634719165</v>
      </c>
      <c r="AM213" s="0" t="n">
        <f aca="false">IF(MAX(P213:S213)=MIN(P213:S213),0,IF($D$17="custo",(MAX(P213:S213)-S213)/(MAX(P213:S213)-MIN(P213:S213)),(S213-MIN(P213:S213))/(MAX(P213:S213)-MIN(P213:S213))))</f>
        <v>1</v>
      </c>
      <c r="AN213" s="0" t="n">
        <f aca="false">IF(MAX(T213:W213)=MIN(T213:W213),0,IF($E$17="custo",(MAX(T213:W213)-T213)/(MAX(T213:W213)-MIN(T213:W213)),(T213-MIN(T213:W213))/(MAX(T213:W213)-MIN(T213:W213))))</f>
        <v>0</v>
      </c>
      <c r="AO213" s="0" t="n">
        <f aca="false">IF(MAX(T213:W213)=MIN(T213:W213),0,IF($E$17="custo",(MAX(T213:W213)-U213)/(MAX(T213:W213)-MIN(T213:W213)),(U213-MIN(T213:W213))/(MAX(T213:W213)-MIN(T213:W213))))</f>
        <v>0.592592592592593</v>
      </c>
      <c r="AP213" s="0" t="n">
        <f aca="false">IF(MAX(T213:W213)=MIN(T213:W213),0,IF($E$17="custo",(MAX(T213:W213)-V213)/(MAX(T213:W213)-MIN(T213:W213)),(V213-MIN(T213:W213))/(MAX(T213:W213)-MIN(T213:W213))))</f>
        <v>0.888888888888889</v>
      </c>
      <c r="AQ213" s="0" t="n">
        <f aca="false">IF(MAX(T213:W213)=MIN(T213:W213),0,IF($E$17="custo",(MAX(T213:W213)-W213)/(MAX(T213:W213)-MIN(T213:W213)),(W213-MIN(T213:W213))/(MAX(T213:W213)-MIN(T213:W213))))</f>
        <v>1</v>
      </c>
      <c r="AR213" s="0" t="n">
        <f aca="false">IF(MAX(X213:AA213)=MIN(X213:AA213),0,IF($F$17="custo",(MAX(X213:AA213)-X213)/(MAX(X213:AA213)-MIN(X213:AA213)),(X213-MIN(X213:AA213))/(MAX(X213:AA213)-MIN(X213:AA213))))</f>
        <v>0</v>
      </c>
      <c r="AS213" s="0" t="n">
        <f aca="false">IF(MAX(X213:AA213)=MIN(X213:AA213),0,IF($F$17="custo",(MAX(X213:AA213)-Y213)/(MAX(X213:AA213)-MIN(X213:AA213)),(Y213-MIN(X213:AA213))/(MAX(X213:AA213)-MIN(X213:AA213))))</f>
        <v>0.65625</v>
      </c>
      <c r="AT213" s="0" t="n">
        <f aca="false">IF(MAX(X213:AA213)=MIN(X213:AA213),0,IF($F$17="custo",(MAX(X213:AA213)-Z213)/(MAX(X213:AA213)-MIN(X213:AA213)),(Z213-MIN(X213:AA213))/(MAX(X213:AA213)-MIN(X213:AA213))))</f>
        <v>0.25</v>
      </c>
      <c r="AU213" s="0" t="n">
        <f aca="false">IF(MAX(X213:AA213)=MIN(X213:AA213),0,IF($F$17="custo",(MAX(X213:AA213)-AA213)/(MAX(X213:AA213)-MIN(X213:AA213)),(AA213-MIN(X213:AA213))/(MAX(X213:AA213)-MIN(X213:AA213))))</f>
        <v>1</v>
      </c>
      <c r="AV213" s="0" t="n">
        <f aca="false">STDEVP(AB213:AE213)</f>
        <v>0.416203447818748</v>
      </c>
      <c r="AW213" s="0" t="n">
        <f aca="false">STDEVP(AF213:AI213)</f>
        <v>0.394501045200635</v>
      </c>
      <c r="AX213" s="0" t="n">
        <f aca="false">STDEVP(AJ213:AM213)</f>
        <v>0.410621030604473</v>
      </c>
      <c r="AY213" s="0" t="n">
        <f aca="false">STDEVP(AN213:AQ213)</f>
        <v>0.38789555677136</v>
      </c>
      <c r="AZ213" s="0" t="n">
        <f aca="false">STDEVP(AR213:AU213)</f>
        <v>0.382333884476317</v>
      </c>
      <c r="BA213" s="0" t="n">
        <f aca="false">AV213*((1-IFERROR(CORREL(AB213:AE213,AF213:AI213),0))+(1-IFERROR(CORREL(AB213:AE213,AJ213:AM213),0))+(1-IFERROR(CORREL(AB213:AE213,AN213:AQ213),0))+(1-IFERROR(CORREL(AB213:AE213,AR213:AU213),0)))</f>
        <v>1.16713840587019</v>
      </c>
      <c r="BB213" s="0" t="n">
        <f aca="false">AW213*((1-IFERROR(CORREL(AF213:AI213,AB213:AE213),0))+(1-IFERROR(CORREL(AF213:AI213,AJ213:AM213),0))+(1-IFERROR(CORREL(AF213:AI213,AN213:AQ213),0))+(1-IFERROR(CORREL(AF213:AI213,AR213:AU213),0)))</f>
        <v>2.85668210707686</v>
      </c>
      <c r="BC213" s="0" t="n">
        <f aca="false">AX213*((1-IFERROR(CORREL(AJ213:AM213,AB213:AE213),0))+(1-IFERROR(CORREL(AJ213:AM213,AF213:AI213),0))+(1-IFERROR(CORREL(AJ213:AM213,AN213:AQ213),0))+(1-IFERROR(CORREL(AJ213:AM213,AR213:AU213),0)))</f>
        <v>1.14061130277282</v>
      </c>
      <c r="BD213" s="0" t="n">
        <f aca="false">AY213*((1-IFERROR(CORREL(AN213:AQ213,AB213:AE213),0))+(1-IFERROR(CORREL(AN213:AQ213,AF213:AI213),0))+(1-IFERROR(CORREL(AN213:AQ213,AJ213:AM213),0))+(1-IFERROR(CORREL(AN213:AQ213,AR213:AU213),0)))</f>
        <v>0.978986612708857</v>
      </c>
      <c r="BE213" s="0" t="n">
        <f aca="false">AZ213*((1-IFERROR(CORREL(AR213:AU213,AB213:AE213),0))+(1-IFERROR(CORREL(AR213:AU213,AF213:AI213),0))+(1-IFERROR(CORREL(AR213:AU213,AJ213:AM213),0))+(1-IFERROR(CORREL(AR213:AU213,AN213:AQ213),0)))</f>
        <v>1.19232653060253</v>
      </c>
      <c r="BF213" s="0" t="n">
        <f aca="false">IF(SUM(BA213:BE213)&gt;0,BA213/SUM(BA213:BE213),1/5)</f>
        <v>0.159102914889822</v>
      </c>
      <c r="BG213" s="0" t="n">
        <f aca="false">IF(SUM(BA213:BE213)&gt;0,BB213/SUM(BA213:BE213),1/5)</f>
        <v>0.389419496319854</v>
      </c>
      <c r="BH213" s="0" t="n">
        <f aca="false">IF(SUM(BA213:BE213)&gt;0,BC213/SUM(BA213:BE213),1/5)</f>
        <v>0.15548677184702</v>
      </c>
      <c r="BI213" s="0" t="n">
        <f aca="false">IF(SUM(BA213:BE213)&gt;0,BD213/SUM(BA213:BE213),1/5)</f>
        <v>0.133454286943768</v>
      </c>
      <c r="BJ213" s="0" t="n">
        <f aca="false">IF(SUM(BA213:BE213)&gt;0,BE213/SUM(BA213:BE213),1/5)</f>
        <v>0.162536529999536</v>
      </c>
      <c r="BK213" s="0" t="n">
        <f aca="false">BF213*AB213+BG213*AF213+BH213*AJ213+BI213*AN213+BJ213*AR213</f>
        <v>0.418322410314068</v>
      </c>
      <c r="BL213" s="0" t="n">
        <f aca="false">BF213*AC213+BG213*AG213+BH213*AK213+BI213*AO213+BJ213*AS213</f>
        <v>0.575168116024653</v>
      </c>
      <c r="BM213" s="0" t="n">
        <f aca="false">BF213*AD213+BG213*AH213+BH213*AL213+BI213*AP213+BJ213*AT213</f>
        <v>0.630727277510252</v>
      </c>
      <c r="BN213" s="0" t="n">
        <f aca="false">BF213*AE213+BG213*AI213+BH213*AM213+BI213*AQ213+BJ213*AU213</f>
        <v>0.610580503680146</v>
      </c>
      <c r="BO213" s="0" t="n">
        <f aca="false">RANK(BK213,$BK213:$BN213)</f>
        <v>4</v>
      </c>
      <c r="BP213" s="0" t="n">
        <f aca="false">RANK(BL213,$BK213:$BN213)</f>
        <v>3</v>
      </c>
      <c r="BQ213" s="0" t="n">
        <f aca="false">RANK(BM213,$BK213:$BN213)</f>
        <v>1</v>
      </c>
      <c r="BR213" s="0" t="n">
        <f aca="false">RANK(BN213,$BK213:$BN213)</f>
        <v>2</v>
      </c>
    </row>
    <row r="214" customFormat="false" ht="15" hidden="false" customHeight="false" outlineLevel="0" collapsed="false">
      <c r="A214" s="0" t="n">
        <v>191</v>
      </c>
      <c r="B214" s="0" t="n">
        <f aca="false">RANDBETWEEN(1,$B$5)</f>
        <v>4</v>
      </c>
      <c r="C214" s="0" t="n">
        <f aca="false">RANDBETWEEN(1,$B$5)</f>
        <v>1</v>
      </c>
      <c r="D214" s="0" t="n">
        <f aca="false">RANDBETWEEN(1,$B$5)</f>
        <v>5</v>
      </c>
      <c r="E214" s="0" t="n">
        <f aca="false">RANDBETWEEN(1,$B$5)</f>
        <v>1</v>
      </c>
      <c r="F214" s="0" t="n">
        <f aca="false">RANDBETWEEN(1,$B$5)</f>
        <v>3</v>
      </c>
      <c r="G214" s="0" t="n">
        <f aca="false">RANDBETWEEN(1,$B$5)</f>
        <v>1</v>
      </c>
      <c r="H214" s="0" t="n">
        <f aca="true">NORMINV(RAND(),$B$8,$B$13)</f>
        <v>53.199394944904</v>
      </c>
      <c r="I214" s="0" t="n">
        <f aca="true">NORMINV(RAND(),$C$8,$C$13)</f>
        <v>62.8505739480631</v>
      </c>
      <c r="J214" s="0" t="n">
        <f aca="true">NORMINV(RAND(),$D$8,$D$13)</f>
        <v>13.6516816809183</v>
      </c>
      <c r="K214" s="0" t="n">
        <f aca="true">NORMINV(RAND(),$E$8,$E$13)</f>
        <v>2.85341896851522</v>
      </c>
      <c r="L214" s="0" t="n">
        <f aca="true">NORMINV(RAND(),$B$9,$B$14)</f>
        <v>45.7448939452763</v>
      </c>
      <c r="M214" s="0" t="n">
        <f aca="true">NORMINV(RAND(),$C$9,$C$14)</f>
        <v>60.0169531746223</v>
      </c>
      <c r="N214" s="0" t="n">
        <f aca="true">NORMINV(RAND(),$D$9,$D$14)</f>
        <v>45.5385073820885</v>
      </c>
      <c r="O214" s="0" t="n">
        <f aca="true">NORMINV(RAND(),$E$9,$E$14)</f>
        <v>24.6649058058778</v>
      </c>
      <c r="P214" s="0" t="n">
        <f aca="true">NORMINV(RAND(),$B$10,$B$15)</f>
        <v>23.5575094969134</v>
      </c>
      <c r="Q214" s="0" t="n">
        <f aca="true">NORMINV(RAND(),$C$10,$C$15)</f>
        <v>31.9061972047306</v>
      </c>
      <c r="R214" s="0" t="n">
        <f aca="true">NORMINV(RAND(),$D$10,$D$15)</f>
        <v>10.1466028453639</v>
      </c>
      <c r="S214" s="0" t="n">
        <f aca="true">NORMINV(RAND(),$E$10,$E$15)</f>
        <v>3.81375203649105</v>
      </c>
      <c r="T214" s="0" t="n">
        <f aca="false">MEDIAN(INDEX(Avaliadores!$B$17:$B$22,$B214),INDEX(Avaliadores!$B$17:$B$22,$C214),INDEX(Avaliadores!$B$17:$B$22,$D214),INDEX(Avaliadores!$B$17:$B$22,$E214),INDEX(Avaliadores!$B$17:$B$22,$F214),INDEX(Avaliadores!$B$17:$B$22,$G214))</f>
        <v>2.29166666666667</v>
      </c>
      <c r="U214" s="0" t="n">
        <f aca="false">MEDIAN(INDEX(Avaliadores!$C$17:$C$22,$B214),INDEX(Avaliadores!$C$17:$C$22,$C214),INDEX(Avaliadores!$C$17:$C$22,$D214),INDEX(Avaliadores!$C$17:$C$22,$E214),INDEX(Avaliadores!$C$17:$C$22,$F214),INDEX(Avaliadores!$C$17:$C$22,$G214))</f>
        <v>4.41666666666667</v>
      </c>
      <c r="V214" s="0" t="n">
        <f aca="false">MEDIAN(INDEX(Avaliadores!$D$17:$D$22,$B214),INDEX(Avaliadores!$D$17:$D$22,$C214),INDEX(Avaliadores!$D$17:$D$22,$D214),INDEX(Avaliadores!$D$17:$D$22,$E214),INDEX(Avaliadores!$D$17:$D$22,$F214),INDEX(Avaliadores!$D$17:$D$22,$G214))</f>
        <v>6.41666666666667</v>
      </c>
      <c r="W214" s="0" t="n">
        <f aca="false">MEDIAN(INDEX(Avaliadores!$E$17:$E$22,$B214),INDEX(Avaliadores!$E$17:$E$22,$C214),INDEX(Avaliadores!$E$17:$E$22,$D214),INDEX(Avaliadores!$E$17:$E$22,$E214),INDEX(Avaliadores!$E$17:$E$22,$F214),INDEX(Avaliadores!$E$17:$E$22,$G214))</f>
        <v>7.04166666666667</v>
      </c>
      <c r="X214" s="0" t="n">
        <f aca="false">MEDIAN(INDEX(Avaliadores!$F$17:$F$22,$B214),INDEX(Avaliadores!$F$17:$F$22,$C214),INDEX(Avaliadores!$F$17:$F$22,$D214),INDEX(Avaliadores!$F$17:$F$22,$E214),INDEX(Avaliadores!$F$17:$F$22,$F214),INDEX(Avaliadores!$F$17:$F$22,$G214))</f>
        <v>2.29166666666667</v>
      </c>
      <c r="Y214" s="0" t="n">
        <f aca="false">MEDIAN(INDEX(Avaliadores!$G$17:$G$22,$B214),INDEX(Avaliadores!$G$17:$G$22,$C214),INDEX(Avaliadores!$G$17:$G$22,$D214),INDEX(Avaliadores!$G$17:$G$22,$E214),INDEX(Avaliadores!$G$17:$G$22,$F214),INDEX(Avaliadores!$G$17:$G$22,$G214))</f>
        <v>5.04166666666667</v>
      </c>
      <c r="Z214" s="0" t="n">
        <f aca="false">MEDIAN(INDEX(Avaliadores!$H$17:$H$22,$B214),INDEX(Avaliadores!$H$17:$H$22,$C214),INDEX(Avaliadores!$H$17:$H$22,$D214),INDEX(Avaliadores!$H$17:$H$22,$E214),INDEX(Avaliadores!$H$17:$H$22,$F214),INDEX(Avaliadores!$H$17:$H$22,$G214))</f>
        <v>3.91666666666667</v>
      </c>
      <c r="AA214" s="0" t="n">
        <f aca="false">MEDIAN(INDEX(Avaliadores!$I$17:$I$22,$B214),INDEX(Avaliadores!$I$17:$I$22,$C214),INDEX(Avaliadores!$I$17:$I$22,$D214),INDEX(Avaliadores!$I$17:$I$22,$E214),INDEX(Avaliadores!$I$17:$I$22,$F214),INDEX(Avaliadores!$I$17:$I$22,$G214))</f>
        <v>6.91666666666667</v>
      </c>
      <c r="AB214" s="0" t="n">
        <f aca="false">IF(MAX(H214:K214)=MIN(H214:K214),0,IF($B$17="custo",(MAX(H214:K214)-H214)/(MAX(H214:K214)-MIN(H214:K214)),(H214-MIN(H214:K214))/(MAX(H214:K214)-MIN(H214:K214))))</f>
        <v>0.160860610914785</v>
      </c>
      <c r="AC214" s="0" t="n">
        <f aca="false">IF(MAX(H214:K214)=MIN(H214:K214),0,IF($B$17="custo",(MAX(H214:K214)-I214)/(MAX(H214:K214)-MIN(H214:K214)),(I214-MIN(H214:K214))/(MAX(H214:K214)-MIN(H214:K214))))</f>
        <v>0</v>
      </c>
      <c r="AD214" s="0" t="n">
        <f aca="false">IF(MAX(H214:K214)=MIN(H214:K214),0,IF($B$17="custo",(MAX(H214:K214)-J214)/(MAX(H214:K214)-MIN(H214:K214)),(J214-MIN(H214:K214))/(MAX(H214:K214)-MIN(H214:K214))))</f>
        <v>0.820020420700214</v>
      </c>
      <c r="AE214" s="0" t="n">
        <f aca="false">IF(MAX(H214:K214)=MIN(H214:K214),0,IF($B$17="custo",(MAX(H214:K214)-K214)/(MAX(H214:K214)-MIN(H214:K214)),(K214-MIN(H214:K214))/(MAX(H214:K214)-MIN(H214:K214))))</f>
        <v>1</v>
      </c>
      <c r="AF214" s="0" t="n">
        <f aca="false">IF(MAX(L214:O214)=MIN(L214:O214),0,IF($C$17="custo",(MAX(L214:O214)-L214)/(MAX(L214:O214)-MIN(L214:O214)),(L214-MIN(L214:O214))/(MAX(L214:O214)-MIN(L214:O214))))</f>
        <v>0.596287618635514</v>
      </c>
      <c r="AG214" s="0" t="n">
        <f aca="false">IF(MAX(L214:O214)=MIN(L214:O214),0,IF($C$17="custo",(MAX(L214:O214)-M214)/(MAX(L214:O214)-MIN(L214:O214)),(M214-MIN(L214:O214))/(MAX(L214:O214)-MIN(L214:O214))))</f>
        <v>1</v>
      </c>
      <c r="AH214" s="0" t="n">
        <f aca="false">IF(MAX(L214:O214)=MIN(L214:O214),0,IF($C$17="custo",(MAX(L214:O214)-N214)/(MAX(L214:O214)-MIN(L214:O214)),(N214-MIN(L214:O214))/(MAX(L214:O214)-MIN(L214:O214))))</f>
        <v>0.590449581561307</v>
      </c>
      <c r="AI214" s="0" t="n">
        <f aca="false">IF(MAX(L214:O214)=MIN(L214:O214),0,IF($C$17="custo",(MAX(L214:O214)-O214)/(MAX(L214:O214)-MIN(L214:O214)),(O214-MIN(L214:O214))/(MAX(L214:O214)-MIN(L214:O214))))</f>
        <v>0</v>
      </c>
      <c r="AJ214" s="0" t="n">
        <f aca="false">IF(MAX(P214:S214)=MIN(P214:S214),0,IF($D$17="custo",(MAX(P214:S214)-P214)/(MAX(P214:S214)-MIN(P214:S214)),(P214-MIN(P214:S214))/(MAX(P214:S214)-MIN(P214:S214))))</f>
        <v>0.297186224190124</v>
      </c>
      <c r="AK214" s="0" t="n">
        <f aca="false">IF(MAX(P214:S214)=MIN(P214:S214),0,IF($D$17="custo",(MAX(P214:S214)-Q214)/(MAX(P214:S214)-MIN(P214:S214)),(Q214-MIN(P214:S214))/(MAX(P214:S214)-MIN(P214:S214))))</f>
        <v>0</v>
      </c>
      <c r="AL214" s="0" t="n">
        <f aca="false">IF(MAX(P214:S214)=MIN(P214:S214),0,IF($D$17="custo",(MAX(P214:S214)-R214)/(MAX(P214:S214)-MIN(P214:S214)),(R214-MIN(P214:S214))/(MAX(P214:S214)-MIN(P214:S214))))</f>
        <v>0.77457103605803</v>
      </c>
      <c r="AM214" s="0" t="n">
        <f aca="false">IF(MAX(P214:S214)=MIN(P214:S214),0,IF($D$17="custo",(MAX(P214:S214)-S214)/(MAX(P214:S214)-MIN(P214:S214)),(S214-MIN(P214:S214))/(MAX(P214:S214)-MIN(P214:S214))))</f>
        <v>1</v>
      </c>
      <c r="AN214" s="0" t="n">
        <f aca="false">IF(MAX(T214:W214)=MIN(T214:W214),0,IF($E$17="custo",(MAX(T214:W214)-T214)/(MAX(T214:W214)-MIN(T214:W214)),(T214-MIN(T214:W214))/(MAX(T214:W214)-MIN(T214:W214))))</f>
        <v>0</v>
      </c>
      <c r="AO214" s="0" t="n">
        <f aca="false">IF(MAX(T214:W214)=MIN(T214:W214),0,IF($E$17="custo",(MAX(T214:W214)-U214)/(MAX(T214:W214)-MIN(T214:W214)),(U214-MIN(T214:W214))/(MAX(T214:W214)-MIN(T214:W214))))</f>
        <v>0.447368421052632</v>
      </c>
      <c r="AP214" s="0" t="n">
        <f aca="false">IF(MAX(T214:W214)=MIN(T214:W214),0,IF($E$17="custo",(MAX(T214:W214)-V214)/(MAX(T214:W214)-MIN(T214:W214)),(V214-MIN(T214:W214))/(MAX(T214:W214)-MIN(T214:W214))))</f>
        <v>0.868421052631579</v>
      </c>
      <c r="AQ214" s="0" t="n">
        <f aca="false">IF(MAX(T214:W214)=MIN(T214:W214),0,IF($E$17="custo",(MAX(T214:W214)-W214)/(MAX(T214:W214)-MIN(T214:W214)),(W214-MIN(T214:W214))/(MAX(T214:W214)-MIN(T214:W214))))</f>
        <v>1</v>
      </c>
      <c r="AR214" s="0" t="n">
        <f aca="false">IF(MAX(X214:AA214)=MIN(X214:AA214),0,IF($F$17="custo",(MAX(X214:AA214)-X214)/(MAX(X214:AA214)-MIN(X214:AA214)),(X214-MIN(X214:AA214))/(MAX(X214:AA214)-MIN(X214:AA214))))</f>
        <v>0</v>
      </c>
      <c r="AS214" s="0" t="n">
        <f aca="false">IF(MAX(X214:AA214)=MIN(X214:AA214),0,IF($F$17="custo",(MAX(X214:AA214)-Y214)/(MAX(X214:AA214)-MIN(X214:AA214)),(Y214-MIN(X214:AA214))/(MAX(X214:AA214)-MIN(X214:AA214))))</f>
        <v>0.594594594594595</v>
      </c>
      <c r="AT214" s="0" t="n">
        <f aca="false">IF(MAX(X214:AA214)=MIN(X214:AA214),0,IF($F$17="custo",(MAX(X214:AA214)-Z214)/(MAX(X214:AA214)-MIN(X214:AA214)),(Z214-MIN(X214:AA214))/(MAX(X214:AA214)-MIN(X214:AA214))))</f>
        <v>0.351351351351351</v>
      </c>
      <c r="AU214" s="0" t="n">
        <f aca="false">IF(MAX(X214:AA214)=MIN(X214:AA214),0,IF($F$17="custo",(MAX(X214:AA214)-AA214)/(MAX(X214:AA214)-MIN(X214:AA214)),(AA214-MIN(X214:AA214))/(MAX(X214:AA214)-MIN(X214:AA214))))</f>
        <v>1</v>
      </c>
      <c r="AV214" s="0" t="n">
        <f aca="false">STDEVP(AB214:AE214)</f>
        <v>0.423478810318831</v>
      </c>
      <c r="AW214" s="0" t="n">
        <f aca="false">STDEVP(AF214:AI214)</f>
        <v>0.356628215661204</v>
      </c>
      <c r="AX214" s="0" t="n">
        <f aca="false">STDEVP(AJ214:AM214)</f>
        <v>0.392184715854869</v>
      </c>
      <c r="AY214" s="0" t="n">
        <f aca="false">STDEVP(AN214:AQ214)</f>
        <v>0.3916546333194</v>
      </c>
      <c r="AZ214" s="0" t="n">
        <f aca="false">STDEVP(AR214:AU214)</f>
        <v>0.364113340143445</v>
      </c>
      <c r="BA214" s="0" t="n">
        <f aca="false">AV214*((1-IFERROR(CORREL(AB214:AE214,AF214:AI214),0))+(1-IFERROR(CORREL(AB214:AE214,AJ214:AM214),0))+(1-IFERROR(CORREL(AB214:AE214,AN214:AQ214),0))+(1-IFERROR(CORREL(AB214:AE214,AR214:AU214),0)))</f>
        <v>1.04398952779229</v>
      </c>
      <c r="BB214" s="0" t="n">
        <f aca="false">AW214*((1-IFERROR(CORREL(AF214:AI214,AB214:AE214),0))+(1-IFERROR(CORREL(AF214:AI214,AJ214:AM214),0))+(1-IFERROR(CORREL(AF214:AI214,AN214:AQ214),0))+(1-IFERROR(CORREL(AF214:AI214,AR214:AU214),0)))</f>
        <v>2.41580754433945</v>
      </c>
      <c r="BC214" s="0" t="n">
        <f aca="false">AX214*((1-IFERROR(CORREL(AJ214:AM214,AB214:AE214),0))+(1-IFERROR(CORREL(AJ214:AM214,AF214:AI214),0))+(1-IFERROR(CORREL(AJ214:AM214,AN214:AQ214),0))+(1-IFERROR(CORREL(AJ214:AM214,AR214:AU214),0)))</f>
        <v>1.046511861189</v>
      </c>
      <c r="BD214" s="0" t="n">
        <f aca="false">AY214*((1-IFERROR(CORREL(AN214:AQ214,AB214:AE214),0))+(1-IFERROR(CORREL(AN214:AQ214,AF214:AI214),0))+(1-IFERROR(CORREL(AN214:AQ214,AJ214:AM214),0))+(1-IFERROR(CORREL(AN214:AQ214,AR214:AU214),0)))</f>
        <v>0.840457316223546</v>
      </c>
      <c r="BE214" s="0" t="n">
        <f aca="false">AZ214*((1-IFERROR(CORREL(AR214:AU214,AB214:AE214),0))+(1-IFERROR(CORREL(AR214:AU214,AF214:AI214),0))+(1-IFERROR(CORREL(AR214:AU214,AJ214:AM214),0))+(1-IFERROR(CORREL(AR214:AU214,AN214:AQ214),0)))</f>
        <v>0.996217061541883</v>
      </c>
      <c r="BF214" s="0" t="n">
        <f aca="false">IF(SUM(BA214:BE214)&gt;0,BA214/SUM(BA214:BE214),1/5)</f>
        <v>0.164589669653965</v>
      </c>
      <c r="BG214" s="0" t="n">
        <f aca="false">IF(SUM(BA214:BE214)&gt;0,BB214/SUM(BA214:BE214),1/5)</f>
        <v>0.380862982899094</v>
      </c>
      <c r="BH214" s="0" t="n">
        <f aca="false">IF(SUM(BA214:BE214)&gt;0,BC214/SUM(BA214:BE214),1/5)</f>
        <v>0.164987326919169</v>
      </c>
      <c r="BI214" s="0" t="n">
        <f aca="false">IF(SUM(BA214:BE214)&gt;0,BD214/SUM(BA214:BE214),1/5)</f>
        <v>0.132501896190489</v>
      </c>
      <c r="BJ214" s="0" t="n">
        <f aca="false">IF(SUM(BA214:BE214)&gt;0,BE214/SUM(BA214:BE214),1/5)</f>
        <v>0.157058124337283</v>
      </c>
      <c r="BK214" s="0" t="n">
        <f aca="false">BF214*AB214+BG214*AF214+BH214*AJ214+BI214*AN214+BJ214*AR214</f>
        <v>0.302611836636448</v>
      </c>
      <c r="BL214" s="0" t="n">
        <f aca="false">BF214*AC214+BG214*AG214+BH214*AK214+BI214*AO214+BJ214*AS214</f>
        <v>0.533526058752427</v>
      </c>
      <c r="BM214" s="0" t="n">
        <f aca="false">BF214*AD214+BG214*AH214+BH214*AL214+BI214*AP214+BJ214*AT214</f>
        <v>0.657891704177778</v>
      </c>
      <c r="BN214" s="0" t="n">
        <f aca="false">BF214*AE214+BG214*AI214+BH214*AM214+BI214*AQ214+BJ214*AU214</f>
        <v>0.619137017100906</v>
      </c>
      <c r="BO214" s="0" t="n">
        <f aca="false">RANK(BK214,$BK214:$BN214)</f>
        <v>4</v>
      </c>
      <c r="BP214" s="0" t="n">
        <f aca="false">RANK(BL214,$BK214:$BN214)</f>
        <v>3</v>
      </c>
      <c r="BQ214" s="0" t="n">
        <f aca="false">RANK(BM214,$BK214:$BN214)</f>
        <v>1</v>
      </c>
      <c r="BR214" s="0" t="n">
        <f aca="false">RANK(BN214,$BK214:$BN214)</f>
        <v>2</v>
      </c>
    </row>
    <row r="215" customFormat="false" ht="15" hidden="false" customHeight="false" outlineLevel="0" collapsed="false">
      <c r="A215" s="0" t="n">
        <v>192</v>
      </c>
      <c r="B215" s="0" t="n">
        <f aca="false">RANDBETWEEN(1,$B$5)</f>
        <v>1</v>
      </c>
      <c r="C215" s="0" t="n">
        <f aca="false">RANDBETWEEN(1,$B$5)</f>
        <v>5</v>
      </c>
      <c r="D215" s="0" t="n">
        <f aca="false">RANDBETWEEN(1,$B$5)</f>
        <v>4</v>
      </c>
      <c r="E215" s="0" t="n">
        <f aca="false">RANDBETWEEN(1,$B$5)</f>
        <v>3</v>
      </c>
      <c r="F215" s="0" t="n">
        <f aca="false">RANDBETWEEN(1,$B$5)</f>
        <v>3</v>
      </c>
      <c r="G215" s="0" t="n">
        <f aca="false">RANDBETWEEN(1,$B$5)</f>
        <v>5</v>
      </c>
      <c r="H215" s="0" t="n">
        <f aca="true">NORMINV(RAND(),$B$8,$B$13)</f>
        <v>48.53441642066</v>
      </c>
      <c r="I215" s="0" t="n">
        <f aca="true">NORMINV(RAND(),$C$8,$C$13)</f>
        <v>60.203222252156</v>
      </c>
      <c r="J215" s="0" t="n">
        <f aca="true">NORMINV(RAND(),$D$8,$D$13)</f>
        <v>14.1732466381382</v>
      </c>
      <c r="K215" s="0" t="n">
        <f aca="true">NORMINV(RAND(),$E$8,$E$13)</f>
        <v>3.12252825186335</v>
      </c>
      <c r="L215" s="0" t="n">
        <f aca="true">NORMINV(RAND(),$B$9,$B$14)</f>
        <v>48.7557320926745</v>
      </c>
      <c r="M215" s="0" t="n">
        <f aca="true">NORMINV(RAND(),$C$9,$C$14)</f>
        <v>48.844815242702</v>
      </c>
      <c r="N215" s="0" t="n">
        <f aca="true">NORMINV(RAND(),$D$9,$D$14)</f>
        <v>39.2261884135404</v>
      </c>
      <c r="O215" s="0" t="n">
        <f aca="true">NORMINV(RAND(),$E$9,$E$14)</f>
        <v>29.3880013606306</v>
      </c>
      <c r="P215" s="0" t="n">
        <f aca="true">NORMINV(RAND(),$B$10,$B$15)</f>
        <v>23.5089907252133</v>
      </c>
      <c r="Q215" s="0" t="n">
        <f aca="true">NORMINV(RAND(),$C$10,$C$15)</f>
        <v>29.1675368378926</v>
      </c>
      <c r="R215" s="0" t="n">
        <f aca="true">NORMINV(RAND(),$D$10,$D$15)</f>
        <v>10.1467497667303</v>
      </c>
      <c r="S215" s="0" t="n">
        <f aca="true">NORMINV(RAND(),$E$10,$E$15)</f>
        <v>3.91920946455161</v>
      </c>
      <c r="T215" s="0" t="n">
        <f aca="false">MEDIAN(INDEX(Avaliadores!$B$17:$B$22,$B215),INDEX(Avaliadores!$B$17:$B$22,$C215),INDEX(Avaliadores!$B$17:$B$22,$D215),INDEX(Avaliadores!$B$17:$B$22,$E215),INDEX(Avaliadores!$B$17:$B$22,$F215),INDEX(Avaliadores!$B$17:$B$22,$G215))</f>
        <v>2.66666666666667</v>
      </c>
      <c r="U215" s="0" t="n">
        <f aca="false">MEDIAN(INDEX(Avaliadores!$C$17:$C$22,$B215),INDEX(Avaliadores!$C$17:$C$22,$C215),INDEX(Avaliadores!$C$17:$C$22,$D215),INDEX(Avaliadores!$C$17:$C$22,$E215),INDEX(Avaliadores!$C$17:$C$22,$F215),INDEX(Avaliadores!$C$17:$C$22,$G215))</f>
        <v>5.16666666666667</v>
      </c>
      <c r="V215" s="0" t="n">
        <f aca="false">MEDIAN(INDEX(Avaliadores!$D$17:$D$22,$B215),INDEX(Avaliadores!$D$17:$D$22,$C215),INDEX(Avaliadores!$D$17:$D$22,$D215),INDEX(Avaliadores!$D$17:$D$22,$E215),INDEX(Avaliadores!$D$17:$D$22,$F215),INDEX(Avaliadores!$D$17:$D$22,$G215))</f>
        <v>5.66666666666667</v>
      </c>
      <c r="W215" s="0" t="n">
        <f aca="false">MEDIAN(INDEX(Avaliadores!$E$17:$E$22,$B215),INDEX(Avaliadores!$E$17:$E$22,$C215),INDEX(Avaliadores!$E$17:$E$22,$D215),INDEX(Avaliadores!$E$17:$E$22,$E215),INDEX(Avaliadores!$E$17:$E$22,$F215),INDEX(Avaliadores!$E$17:$E$22,$G215))</f>
        <v>6.79166666666667</v>
      </c>
      <c r="X215" s="0" t="n">
        <f aca="false">MEDIAN(INDEX(Avaliadores!$F$17:$F$22,$B215),INDEX(Avaliadores!$F$17:$F$22,$C215),INDEX(Avaliadores!$F$17:$F$22,$D215),INDEX(Avaliadores!$F$17:$F$22,$E215),INDEX(Avaliadores!$F$17:$F$22,$F215),INDEX(Avaliadores!$F$17:$F$22,$G215))</f>
        <v>2.66666666666667</v>
      </c>
      <c r="Y215" s="0" t="n">
        <f aca="false">MEDIAN(INDEX(Avaliadores!$G$17:$G$22,$B215),INDEX(Avaliadores!$G$17:$G$22,$C215),INDEX(Avaliadores!$G$17:$G$22,$D215),INDEX(Avaliadores!$G$17:$G$22,$E215),INDEX(Avaliadores!$G$17:$G$22,$F215),INDEX(Avaliadores!$G$17:$G$22,$G215))</f>
        <v>4.79166666666667</v>
      </c>
      <c r="Z215" s="0" t="n">
        <f aca="false">MEDIAN(INDEX(Avaliadores!$H$17:$H$22,$B215),INDEX(Avaliadores!$H$17:$H$22,$C215),INDEX(Avaliadores!$H$17:$H$22,$D215),INDEX(Avaliadores!$H$17:$H$22,$E215),INDEX(Avaliadores!$H$17:$H$22,$F215),INDEX(Avaliadores!$H$17:$H$22,$G215))</f>
        <v>3.66666666666667</v>
      </c>
      <c r="AA215" s="0" t="n">
        <f aca="false">MEDIAN(INDEX(Avaliadores!$I$17:$I$22,$B215),INDEX(Avaliadores!$I$17:$I$22,$C215),INDEX(Avaliadores!$I$17:$I$22,$D215),INDEX(Avaliadores!$I$17:$I$22,$E215),INDEX(Avaliadores!$I$17:$I$22,$F215),INDEX(Avaliadores!$I$17:$I$22,$G215))</f>
        <v>6.66666666666667</v>
      </c>
      <c r="AB215" s="0" t="n">
        <f aca="false">IF(MAX(H215:K215)=MIN(H215:K215),0,IF($B$17="custo",(MAX(H215:K215)-H215)/(MAX(H215:K215)-MIN(H215:K215)),(H215-MIN(H215:K215))/(MAX(H215:K215)-MIN(H215:K215))))</f>
        <v>0.204426488427703</v>
      </c>
      <c r="AC215" s="0" t="n">
        <f aca="false">IF(MAX(H215:K215)=MIN(H215:K215),0,IF($B$17="custo",(MAX(H215:K215)-I215)/(MAX(H215:K215)-MIN(H215:K215)),(I215-MIN(H215:K215))/(MAX(H215:K215)-MIN(H215:K215))))</f>
        <v>0</v>
      </c>
      <c r="AD215" s="0" t="n">
        <f aca="false">IF(MAX(H215:K215)=MIN(H215:K215),0,IF($B$17="custo",(MAX(H215:K215)-J215)/(MAX(H215:K215)-MIN(H215:K215)),(J215-MIN(H215:K215))/(MAX(H215:K215)-MIN(H215:K215))))</f>
        <v>0.806401821494704</v>
      </c>
      <c r="AE215" s="0" t="n">
        <f aca="false">IF(MAX(H215:K215)=MIN(H215:K215),0,IF($B$17="custo",(MAX(H215:K215)-K215)/(MAX(H215:K215)-MIN(H215:K215)),(K215-MIN(H215:K215))/(MAX(H215:K215)-MIN(H215:K215))))</f>
        <v>1</v>
      </c>
      <c r="AF215" s="0" t="n">
        <f aca="false">IF(MAX(L215:O215)=MIN(L215:O215),0,IF($C$17="custo",(MAX(L215:O215)-L215)/(MAX(L215:O215)-MIN(L215:O215)),(L215-MIN(L215:O215))/(MAX(L215:O215)-MIN(L215:O215))))</f>
        <v>0.995421493438368</v>
      </c>
      <c r="AG215" s="0" t="n">
        <f aca="false">IF(MAX(L215:O215)=MIN(L215:O215),0,IF($C$17="custo",(MAX(L215:O215)-M215)/(MAX(L215:O215)-MIN(L215:O215)),(M215-MIN(L215:O215))/(MAX(L215:O215)-MIN(L215:O215))))</f>
        <v>1</v>
      </c>
      <c r="AH215" s="0" t="n">
        <f aca="false">IF(MAX(L215:O215)=MIN(L215:O215),0,IF($C$17="custo",(MAX(L215:O215)-N215)/(MAX(L215:O215)-MIN(L215:O215)),(N215-MIN(L215:O215))/(MAX(L215:O215)-MIN(L215:O215))))</f>
        <v>0.505642245053041</v>
      </c>
      <c r="AI215" s="0" t="n">
        <f aca="false">IF(MAX(L215:O215)=MIN(L215:O215),0,IF($C$17="custo",(MAX(L215:O215)-O215)/(MAX(L215:O215)-MIN(L215:O215)),(O215-MIN(L215:O215))/(MAX(L215:O215)-MIN(L215:O215))))</f>
        <v>0</v>
      </c>
      <c r="AJ215" s="0" t="n">
        <f aca="false">IF(MAX(P215:S215)=MIN(P215:S215),0,IF($D$17="custo",(MAX(P215:S215)-P215)/(MAX(P215:S215)-MIN(P215:S215)),(P215-MIN(P215:S215))/(MAX(P215:S215)-MIN(P215:S215))))</f>
        <v>0.224115682160159</v>
      </c>
      <c r="AK215" s="0" t="n">
        <f aca="false">IF(MAX(P215:S215)=MIN(P215:S215),0,IF($D$17="custo",(MAX(P215:S215)-Q215)/(MAX(P215:S215)-MIN(P215:S215)),(Q215-MIN(P215:S215))/(MAX(P215:S215)-MIN(P215:S215))))</f>
        <v>0</v>
      </c>
      <c r="AL215" s="0" t="n">
        <f aca="false">IF(MAX(P215:S215)=MIN(P215:S215),0,IF($D$17="custo",(MAX(P215:S215)-R215)/(MAX(P215:S215)-MIN(P215:S215)),(R215-MIN(P215:S215))/(MAX(P215:S215)-MIN(P215:S215))))</f>
        <v>0.753348401654751</v>
      </c>
      <c r="AM215" s="0" t="n">
        <f aca="false">IF(MAX(P215:S215)=MIN(P215:S215),0,IF($D$17="custo",(MAX(P215:S215)-S215)/(MAX(P215:S215)-MIN(P215:S215)),(S215-MIN(P215:S215))/(MAX(P215:S215)-MIN(P215:S215))))</f>
        <v>1</v>
      </c>
      <c r="AN215" s="0" t="n">
        <f aca="false">IF(MAX(T215:W215)=MIN(T215:W215),0,IF($E$17="custo",(MAX(T215:W215)-T215)/(MAX(T215:W215)-MIN(T215:W215)),(T215-MIN(T215:W215))/(MAX(T215:W215)-MIN(T215:W215))))</f>
        <v>0</v>
      </c>
      <c r="AO215" s="0" t="n">
        <f aca="false">IF(MAX(T215:W215)=MIN(T215:W215),0,IF($E$17="custo",(MAX(T215:W215)-U215)/(MAX(T215:W215)-MIN(T215:W215)),(U215-MIN(T215:W215))/(MAX(T215:W215)-MIN(T215:W215))))</f>
        <v>0.606060606060606</v>
      </c>
      <c r="AP215" s="0" t="n">
        <f aca="false">IF(MAX(T215:W215)=MIN(T215:W215),0,IF($E$17="custo",(MAX(T215:W215)-V215)/(MAX(T215:W215)-MIN(T215:W215)),(V215-MIN(T215:W215))/(MAX(T215:W215)-MIN(T215:W215))))</f>
        <v>0.727272727272727</v>
      </c>
      <c r="AQ215" s="0" t="n">
        <f aca="false">IF(MAX(T215:W215)=MIN(T215:W215),0,IF($E$17="custo",(MAX(T215:W215)-W215)/(MAX(T215:W215)-MIN(T215:W215)),(W215-MIN(T215:W215))/(MAX(T215:W215)-MIN(T215:W215))))</f>
        <v>1</v>
      </c>
      <c r="AR215" s="0" t="n">
        <f aca="false">IF(MAX(X215:AA215)=MIN(X215:AA215),0,IF($F$17="custo",(MAX(X215:AA215)-X215)/(MAX(X215:AA215)-MIN(X215:AA215)),(X215-MIN(X215:AA215))/(MAX(X215:AA215)-MIN(X215:AA215))))</f>
        <v>0</v>
      </c>
      <c r="AS215" s="0" t="n">
        <f aca="false">IF(MAX(X215:AA215)=MIN(X215:AA215),0,IF($F$17="custo",(MAX(X215:AA215)-Y215)/(MAX(X215:AA215)-MIN(X215:AA215)),(Y215-MIN(X215:AA215))/(MAX(X215:AA215)-MIN(X215:AA215))))</f>
        <v>0.53125</v>
      </c>
      <c r="AT215" s="0" t="n">
        <f aca="false">IF(MAX(X215:AA215)=MIN(X215:AA215),0,IF($F$17="custo",(MAX(X215:AA215)-Z215)/(MAX(X215:AA215)-MIN(X215:AA215)),(Z215-MIN(X215:AA215))/(MAX(X215:AA215)-MIN(X215:AA215))))</f>
        <v>0.25</v>
      </c>
      <c r="AU215" s="0" t="n">
        <f aca="false">IF(MAX(X215:AA215)=MIN(X215:AA215),0,IF($F$17="custo",(MAX(X215:AA215)-AA215)/(MAX(X215:AA215)-MIN(X215:AA215)),(AA215-MIN(X215:AA215))/(MAX(X215:AA215)-MIN(X215:AA215))))</f>
        <v>1</v>
      </c>
      <c r="AV215" s="0" t="n">
        <f aca="false">STDEVP(AB215:AE215)</f>
        <v>0.412679192558974</v>
      </c>
      <c r="AW215" s="0" t="n">
        <f aca="false">STDEVP(AF215:AI215)</f>
        <v>0.41313075217847</v>
      </c>
      <c r="AX215" s="0" t="n">
        <f aca="false">STDEVP(AJ215:AM215)</f>
        <v>0.400053309751149</v>
      </c>
      <c r="AY215" s="0" t="n">
        <f aca="false">STDEVP(AN215:AQ215)</f>
        <v>0.365760839532525</v>
      </c>
      <c r="AZ215" s="0" t="n">
        <f aca="false">STDEVP(AR215:AU215)</f>
        <v>0.37131983244738</v>
      </c>
      <c r="BA215" s="0" t="n">
        <f aca="false">AV215*((1-IFERROR(CORREL(AB215:AE215,AF215:AI215),0))+(1-IFERROR(CORREL(AB215:AE215,AJ215:AM215),0))+(1-IFERROR(CORREL(AB215:AE215,AN215:AQ215),0))+(1-IFERROR(CORREL(AB215:AE215,AR215:AU215),0)))</f>
        <v>1.14095736816131</v>
      </c>
      <c r="BB215" s="0" t="n">
        <f aca="false">AW215*((1-IFERROR(CORREL(AF215:AI215,AB215:AE215),0))+(1-IFERROR(CORREL(AF215:AI215,AJ215:AM215),0))+(1-IFERROR(CORREL(AF215:AI215,AN215:AQ215),0))+(1-IFERROR(CORREL(AF215:AI215,AR215:AU215),0)))</f>
        <v>3.07780125475932</v>
      </c>
      <c r="BC215" s="0" t="n">
        <f aca="false">AX215*((1-IFERROR(CORREL(AJ215:AM215,AB215:AE215),0))+(1-IFERROR(CORREL(AJ215:AM215,AF215:AI215),0))+(1-IFERROR(CORREL(AJ215:AM215,AN215:AQ215),0))+(1-IFERROR(CORREL(AJ215:AM215,AR215:AU215),0)))</f>
        <v>1.10680374480119</v>
      </c>
      <c r="BD215" s="0" t="n">
        <f aca="false">AY215*((1-IFERROR(CORREL(AN215:AQ215,AB215:AE215),0))+(1-IFERROR(CORREL(AN215:AQ215,AF215:AI215),0))+(1-IFERROR(CORREL(AN215:AQ215,AJ215:AM215),0))+(1-IFERROR(CORREL(AN215:AQ215,AR215:AU215),0)))</f>
        <v>0.946799779942942</v>
      </c>
      <c r="BE215" s="0" t="n">
        <f aca="false">AZ215*((1-IFERROR(CORREL(AR215:AU215,AB215:AE215),0))+(1-IFERROR(CORREL(AR215:AU215,AF215:AI215),0))+(1-IFERROR(CORREL(AR215:AU215,AJ215:AM215),0))+(1-IFERROR(CORREL(AR215:AU215,AN215:AQ215),0)))</f>
        <v>1.06585158359676</v>
      </c>
      <c r="BF215" s="0" t="n">
        <f aca="false">IF(SUM(BA215:BE215)&gt;0,BA215/SUM(BA215:BE215),1/5)</f>
        <v>0.155481621269862</v>
      </c>
      <c r="BG215" s="0" t="n">
        <f aca="false">IF(SUM(BA215:BE215)&gt;0,BB215/SUM(BA215:BE215),1/5)</f>
        <v>0.4194210427052</v>
      </c>
      <c r="BH215" s="0" t="n">
        <f aca="false">IF(SUM(BA215:BE215)&gt;0,BC215/SUM(BA215:BE215),1/5)</f>
        <v>0.150827406414466</v>
      </c>
      <c r="BI215" s="0" t="n">
        <f aca="false">IF(SUM(BA215:BE215)&gt;0,BD215/SUM(BA215:BE215),1/5)</f>
        <v>0.129023194828665</v>
      </c>
      <c r="BJ215" s="0" t="n">
        <f aca="false">IF(SUM(BA215:BE215)&gt;0,BE215/SUM(BA215:BE215),1/5)</f>
        <v>0.145246734781807</v>
      </c>
      <c r="BK215" s="0" t="n">
        <f aca="false">BF215*AB215+BG215*AF215+BH215*AJ215+BI215*AN215+BJ215*AR215</f>
        <v>0.483088069637357</v>
      </c>
      <c r="BL215" s="0" t="n">
        <f aca="false">BF215*AC215+BG215*AG215+BH215*AK215+BI215*AO215+BJ215*AS215</f>
        <v>0.574779246211772</v>
      </c>
      <c r="BM215" s="0" t="n">
        <f aca="false">BF215*AD215+BG215*AH215+BH215*AL215+BI215*AP215+BJ215*AT215</f>
        <v>0.581229980284916</v>
      </c>
      <c r="BN215" s="0" t="n">
        <f aca="false">BF215*AE215+BG215*AI215+BH215*AM215+BI215*AQ215+BJ215*AU215</f>
        <v>0.5805789572948</v>
      </c>
      <c r="BO215" s="0" t="n">
        <f aca="false">RANK(BK215,$BK215:$BN215)</f>
        <v>4</v>
      </c>
      <c r="BP215" s="0" t="n">
        <f aca="false">RANK(BL215,$BK215:$BN215)</f>
        <v>3</v>
      </c>
      <c r="BQ215" s="0" t="n">
        <f aca="false">RANK(BM215,$BK215:$BN215)</f>
        <v>1</v>
      </c>
      <c r="BR215" s="0" t="n">
        <f aca="false">RANK(BN215,$BK215:$BN215)</f>
        <v>2</v>
      </c>
    </row>
    <row r="216" customFormat="false" ht="15" hidden="false" customHeight="false" outlineLevel="0" collapsed="false">
      <c r="A216" s="0" t="n">
        <v>193</v>
      </c>
      <c r="B216" s="0" t="n">
        <f aca="false">RANDBETWEEN(1,$B$5)</f>
        <v>4</v>
      </c>
      <c r="C216" s="0" t="n">
        <f aca="false">RANDBETWEEN(1,$B$5)</f>
        <v>1</v>
      </c>
      <c r="D216" s="0" t="n">
        <f aca="false">RANDBETWEEN(1,$B$5)</f>
        <v>1</v>
      </c>
      <c r="E216" s="0" t="n">
        <f aca="false">RANDBETWEEN(1,$B$5)</f>
        <v>3</v>
      </c>
      <c r="F216" s="0" t="n">
        <f aca="false">RANDBETWEEN(1,$B$5)</f>
        <v>4</v>
      </c>
      <c r="G216" s="0" t="n">
        <f aca="false">RANDBETWEEN(1,$B$5)</f>
        <v>5</v>
      </c>
      <c r="H216" s="0" t="n">
        <f aca="true">NORMINV(RAND(),$B$8,$B$13)</f>
        <v>46.1405276058581</v>
      </c>
      <c r="I216" s="0" t="n">
        <f aca="true">NORMINV(RAND(),$C$8,$C$13)</f>
        <v>50.9613453529004</v>
      </c>
      <c r="J216" s="0" t="n">
        <f aca="true">NORMINV(RAND(),$D$8,$D$13)</f>
        <v>13.1813947228107</v>
      </c>
      <c r="K216" s="0" t="n">
        <f aca="true">NORMINV(RAND(),$E$8,$E$13)</f>
        <v>3.2264321306161</v>
      </c>
      <c r="L216" s="0" t="n">
        <f aca="true">NORMINV(RAND(),$B$9,$B$14)</f>
        <v>46.825203129502</v>
      </c>
      <c r="M216" s="0" t="n">
        <f aca="true">NORMINV(RAND(),$C$9,$C$14)</f>
        <v>46.016674027703</v>
      </c>
      <c r="N216" s="0" t="n">
        <f aca="true">NORMINV(RAND(),$D$9,$D$14)</f>
        <v>44.1608459013146</v>
      </c>
      <c r="O216" s="0" t="n">
        <f aca="true">NORMINV(RAND(),$E$9,$E$14)</f>
        <v>25.9633072891185</v>
      </c>
      <c r="P216" s="0" t="n">
        <f aca="true">NORMINV(RAND(),$B$10,$B$15)</f>
        <v>22.5882083051831</v>
      </c>
      <c r="Q216" s="0" t="n">
        <f aca="true">NORMINV(RAND(),$C$10,$C$15)</f>
        <v>30.8936622481885</v>
      </c>
      <c r="R216" s="0" t="n">
        <f aca="true">NORMINV(RAND(),$D$10,$D$15)</f>
        <v>9.43654827897931</v>
      </c>
      <c r="S216" s="0" t="n">
        <f aca="true">NORMINV(RAND(),$E$10,$E$15)</f>
        <v>3.89302710007141</v>
      </c>
      <c r="T216" s="0" t="n">
        <f aca="false">MEDIAN(INDEX(Avaliadores!$B$17:$B$22,$B216),INDEX(Avaliadores!$B$17:$B$22,$C216),INDEX(Avaliadores!$B$17:$B$22,$D216),INDEX(Avaliadores!$B$17:$B$22,$E216),INDEX(Avaliadores!$B$17:$B$22,$F216),INDEX(Avaliadores!$B$17:$B$22,$G216))</f>
        <v>2.66666666666667</v>
      </c>
      <c r="U216" s="0" t="n">
        <f aca="false">MEDIAN(INDEX(Avaliadores!$C$17:$C$22,$B216),INDEX(Avaliadores!$C$17:$C$22,$C216),INDEX(Avaliadores!$C$17:$C$22,$D216),INDEX(Avaliadores!$C$17:$C$22,$E216),INDEX(Avaliadores!$C$17:$C$22,$F216),INDEX(Avaliadores!$C$17:$C$22,$G216))</f>
        <v>5.16666666666667</v>
      </c>
      <c r="V216" s="0" t="n">
        <f aca="false">MEDIAN(INDEX(Avaliadores!$D$17:$D$22,$B216),INDEX(Avaliadores!$D$17:$D$22,$C216),INDEX(Avaliadores!$D$17:$D$22,$D216),INDEX(Avaliadores!$D$17:$D$22,$E216),INDEX(Avaliadores!$D$17:$D$22,$F216),INDEX(Avaliadores!$D$17:$D$22,$G216))</f>
        <v>5.66666666666667</v>
      </c>
      <c r="W216" s="0" t="n">
        <f aca="false">MEDIAN(INDEX(Avaliadores!$E$17:$E$22,$B216),INDEX(Avaliadores!$E$17:$E$22,$C216),INDEX(Avaliadores!$E$17:$E$22,$D216),INDEX(Avaliadores!$E$17:$E$22,$E216),INDEX(Avaliadores!$E$17:$E$22,$F216),INDEX(Avaliadores!$E$17:$E$22,$G216))</f>
        <v>6.79166666666667</v>
      </c>
      <c r="X216" s="0" t="n">
        <f aca="false">MEDIAN(INDEX(Avaliadores!$F$17:$F$22,$B216),INDEX(Avaliadores!$F$17:$F$22,$C216),INDEX(Avaliadores!$F$17:$F$22,$D216),INDEX(Avaliadores!$F$17:$F$22,$E216),INDEX(Avaliadores!$F$17:$F$22,$F216),INDEX(Avaliadores!$F$17:$F$22,$G216))</f>
        <v>2.66666666666667</v>
      </c>
      <c r="Y216" s="0" t="n">
        <f aca="false">MEDIAN(INDEX(Avaliadores!$G$17:$G$22,$B216),INDEX(Avaliadores!$G$17:$G$22,$C216),INDEX(Avaliadores!$G$17:$G$22,$D216),INDEX(Avaliadores!$G$17:$G$22,$E216),INDEX(Avaliadores!$G$17:$G$22,$F216),INDEX(Avaliadores!$G$17:$G$22,$G216))</f>
        <v>4.79166666666667</v>
      </c>
      <c r="Z216" s="0" t="n">
        <f aca="false">MEDIAN(INDEX(Avaliadores!$H$17:$H$22,$B216),INDEX(Avaliadores!$H$17:$H$22,$C216),INDEX(Avaliadores!$H$17:$H$22,$D216),INDEX(Avaliadores!$H$17:$H$22,$E216),INDEX(Avaliadores!$H$17:$H$22,$F216),INDEX(Avaliadores!$H$17:$H$22,$G216))</f>
        <v>3.66666666666667</v>
      </c>
      <c r="AA216" s="0" t="n">
        <f aca="false">MEDIAN(INDEX(Avaliadores!$I$17:$I$22,$B216),INDEX(Avaliadores!$I$17:$I$22,$C216),INDEX(Avaliadores!$I$17:$I$22,$D216),INDEX(Avaliadores!$I$17:$I$22,$E216),INDEX(Avaliadores!$I$17:$I$22,$F216),INDEX(Avaliadores!$I$17:$I$22,$G216))</f>
        <v>6.66666666666667</v>
      </c>
      <c r="AB216" s="0" t="n">
        <f aca="false">IF(MAX(H216:K216)=MIN(H216:K216),0,IF($B$17="custo",(MAX(H216:K216)-H216)/(MAX(H216:K216)-MIN(H216:K216)),(H216-MIN(H216:K216))/(MAX(H216:K216)-MIN(H216:K216))))</f>
        <v>0.100991442565182</v>
      </c>
      <c r="AC216" s="0" t="n">
        <f aca="false">IF(MAX(H216:K216)=MIN(H216:K216),0,IF($B$17="custo",(MAX(H216:K216)-I216)/(MAX(H216:K216)-MIN(H216:K216)),(I216-MIN(H216:K216))/(MAX(H216:K216)-MIN(H216:K216))))</f>
        <v>0</v>
      </c>
      <c r="AD216" s="0" t="n">
        <f aca="false">IF(MAX(H216:K216)=MIN(H216:K216),0,IF($B$17="custo",(MAX(H216:K216)-J216)/(MAX(H216:K216)-MIN(H216:K216)),(J216-MIN(H216:K216))/(MAX(H216:K216)-MIN(H216:K216))))</f>
        <v>0.791453216939184</v>
      </c>
      <c r="AE216" s="0" t="n">
        <f aca="false">IF(MAX(H216:K216)=MIN(H216:K216),0,IF($B$17="custo",(MAX(H216:K216)-K216)/(MAX(H216:K216)-MIN(H216:K216)),(K216-MIN(H216:K216))/(MAX(H216:K216)-MIN(H216:K216))))</f>
        <v>1</v>
      </c>
      <c r="AF216" s="0" t="n">
        <f aca="false">IF(MAX(L216:O216)=MIN(L216:O216),0,IF($C$17="custo",(MAX(L216:O216)-L216)/(MAX(L216:O216)-MIN(L216:O216)),(L216-MIN(L216:O216))/(MAX(L216:O216)-MIN(L216:O216))))</f>
        <v>1</v>
      </c>
      <c r="AG216" s="0" t="n">
        <f aca="false">IF(MAX(L216:O216)=MIN(L216:O216),0,IF($C$17="custo",(MAX(L216:O216)-M216)/(MAX(L216:O216)-MIN(L216:O216)),(M216-MIN(L216:O216))/(MAX(L216:O216)-MIN(L216:O216))))</f>
        <v>0.961243737962019</v>
      </c>
      <c r="AH216" s="0" t="n">
        <f aca="false">IF(MAX(L216:O216)=MIN(L216:O216),0,IF($C$17="custo",(MAX(L216:O216)-N216)/(MAX(L216:O216)-MIN(L216:O216)),(N216-MIN(L216:O216))/(MAX(L216:O216)-MIN(L216:O216))))</f>
        <v>0.872285949054072</v>
      </c>
      <c r="AI216" s="0" t="n">
        <f aca="false">IF(MAX(L216:O216)=MIN(L216:O216),0,IF($C$17="custo",(MAX(L216:O216)-O216)/(MAX(L216:O216)-MIN(L216:O216)),(O216-MIN(L216:O216))/(MAX(L216:O216)-MIN(L216:O216))))</f>
        <v>0</v>
      </c>
      <c r="AJ216" s="0" t="n">
        <f aca="false">IF(MAX(P216:S216)=MIN(P216:S216),0,IF($D$17="custo",(MAX(P216:S216)-P216)/(MAX(P216:S216)-MIN(P216:S216)),(P216-MIN(P216:S216))/(MAX(P216:S216)-MIN(P216:S216))))</f>
        <v>0.307602169261731</v>
      </c>
      <c r="AK216" s="0" t="n">
        <f aca="false">IF(MAX(P216:S216)=MIN(P216:S216),0,IF($D$17="custo",(MAX(P216:S216)-Q216)/(MAX(P216:S216)-MIN(P216:S216)),(Q216-MIN(P216:S216))/(MAX(P216:S216)-MIN(P216:S216))))</f>
        <v>0</v>
      </c>
      <c r="AL216" s="0" t="n">
        <f aca="false">IF(MAX(P216:S216)=MIN(P216:S216),0,IF($D$17="custo",(MAX(P216:S216)-R216)/(MAX(P216:S216)-MIN(P216:S216)),(R216-MIN(P216:S216))/(MAX(P216:S216)-MIN(P216:S216))))</f>
        <v>0.794689230512621</v>
      </c>
      <c r="AM216" s="0" t="n">
        <f aca="false">IF(MAX(P216:S216)=MIN(P216:S216),0,IF($D$17="custo",(MAX(P216:S216)-S216)/(MAX(P216:S216)-MIN(P216:S216)),(S216-MIN(P216:S216))/(MAX(P216:S216)-MIN(P216:S216))))</f>
        <v>1</v>
      </c>
      <c r="AN216" s="0" t="n">
        <f aca="false">IF(MAX(T216:W216)=MIN(T216:W216),0,IF($E$17="custo",(MAX(T216:W216)-T216)/(MAX(T216:W216)-MIN(T216:W216)),(T216-MIN(T216:W216))/(MAX(T216:W216)-MIN(T216:W216))))</f>
        <v>0</v>
      </c>
      <c r="AO216" s="0" t="n">
        <f aca="false">IF(MAX(T216:W216)=MIN(T216:W216),0,IF($E$17="custo",(MAX(T216:W216)-U216)/(MAX(T216:W216)-MIN(T216:W216)),(U216-MIN(T216:W216))/(MAX(T216:W216)-MIN(T216:W216))))</f>
        <v>0.606060606060606</v>
      </c>
      <c r="AP216" s="0" t="n">
        <f aca="false">IF(MAX(T216:W216)=MIN(T216:W216),0,IF($E$17="custo",(MAX(T216:W216)-V216)/(MAX(T216:W216)-MIN(T216:W216)),(V216-MIN(T216:W216))/(MAX(T216:W216)-MIN(T216:W216))))</f>
        <v>0.727272727272727</v>
      </c>
      <c r="AQ216" s="0" t="n">
        <f aca="false">IF(MAX(T216:W216)=MIN(T216:W216),0,IF($E$17="custo",(MAX(T216:W216)-W216)/(MAX(T216:W216)-MIN(T216:W216)),(W216-MIN(T216:W216))/(MAX(T216:W216)-MIN(T216:W216))))</f>
        <v>1</v>
      </c>
      <c r="AR216" s="0" t="n">
        <f aca="false">IF(MAX(X216:AA216)=MIN(X216:AA216),0,IF($F$17="custo",(MAX(X216:AA216)-X216)/(MAX(X216:AA216)-MIN(X216:AA216)),(X216-MIN(X216:AA216))/(MAX(X216:AA216)-MIN(X216:AA216))))</f>
        <v>0</v>
      </c>
      <c r="AS216" s="0" t="n">
        <f aca="false">IF(MAX(X216:AA216)=MIN(X216:AA216),0,IF($F$17="custo",(MAX(X216:AA216)-Y216)/(MAX(X216:AA216)-MIN(X216:AA216)),(Y216-MIN(X216:AA216))/(MAX(X216:AA216)-MIN(X216:AA216))))</f>
        <v>0.53125</v>
      </c>
      <c r="AT216" s="0" t="n">
        <f aca="false">IF(MAX(X216:AA216)=MIN(X216:AA216),0,IF($F$17="custo",(MAX(X216:AA216)-Z216)/(MAX(X216:AA216)-MIN(X216:AA216)),(Z216-MIN(X216:AA216))/(MAX(X216:AA216)-MIN(X216:AA216))))</f>
        <v>0.25</v>
      </c>
      <c r="AU216" s="0" t="n">
        <f aca="false">IF(MAX(X216:AA216)=MIN(X216:AA216),0,IF($F$17="custo",(MAX(X216:AA216)-AA216)/(MAX(X216:AA216)-MIN(X216:AA216)),(AA216-MIN(X216:AA216))/(MAX(X216:AA216)-MIN(X216:AA216))))</f>
        <v>1</v>
      </c>
      <c r="AV216" s="0" t="n">
        <f aca="false">STDEVP(AB216:AE216)</f>
        <v>0.430482510897112</v>
      </c>
      <c r="AW216" s="0" t="n">
        <f aca="false">STDEVP(AF216:AI216)</f>
        <v>0.411597400042803</v>
      </c>
      <c r="AX216" s="0" t="n">
        <f aca="false">STDEVP(AJ216:AM216)</f>
        <v>0.394094780870022</v>
      </c>
      <c r="AY216" s="0" t="n">
        <f aca="false">STDEVP(AN216:AQ216)</f>
        <v>0.365760839532525</v>
      </c>
      <c r="AZ216" s="0" t="n">
        <f aca="false">STDEVP(AR216:AU216)</f>
        <v>0.37131983244738</v>
      </c>
      <c r="BA216" s="0" t="n">
        <f aca="false">AV216*((1-IFERROR(CORREL(AB216:AE216,AF216:AI216),0))+(1-IFERROR(CORREL(AB216:AE216,AJ216:AM216),0))+(1-IFERROR(CORREL(AB216:AE216,AN216:AQ216),0))+(1-IFERROR(CORREL(AB216:AE216,AR216:AU216),0)))</f>
        <v>1.07190677772254</v>
      </c>
      <c r="BB216" s="0" t="n">
        <f aca="false">AW216*((1-IFERROR(CORREL(AF216:AI216,AB216:AE216),0))+(1-IFERROR(CORREL(AF216:AI216,AJ216:AM216),0))+(1-IFERROR(CORREL(AF216:AI216,AN216:AQ216),0))+(1-IFERROR(CORREL(AF216:AI216,AR216:AU216),0)))</f>
        <v>2.93204754796378</v>
      </c>
      <c r="BC216" s="0" t="n">
        <f aca="false">AX216*((1-IFERROR(CORREL(AJ216:AM216,AB216:AE216),0))+(1-IFERROR(CORREL(AJ216:AM216,AF216:AI216),0))+(1-IFERROR(CORREL(AJ216:AM216,AN216:AQ216),0))+(1-IFERROR(CORREL(AJ216:AM216,AR216:AU216),0)))</f>
        <v>1.06954865191278</v>
      </c>
      <c r="BD216" s="0" t="n">
        <f aca="false">AY216*((1-IFERROR(CORREL(AN216:AQ216,AB216:AE216),0))+(1-IFERROR(CORREL(AN216:AQ216,AF216:AI216),0))+(1-IFERROR(CORREL(AN216:AQ216,AJ216:AM216),0))+(1-IFERROR(CORREL(AN216:AQ216,AR216:AU216),0)))</f>
        <v>0.917957579245942</v>
      </c>
      <c r="BE216" s="0" t="n">
        <f aca="false">AZ216*((1-IFERROR(CORREL(AR216:AU216,AB216:AE216),0))+(1-IFERROR(CORREL(AR216:AU216,AF216:AI216),0))+(1-IFERROR(CORREL(AR216:AU216,AJ216:AM216),0))+(1-IFERROR(CORREL(AR216:AU216,AN216:AQ216),0)))</f>
        <v>1.11866004835191</v>
      </c>
      <c r="BF216" s="0" t="n">
        <f aca="false">IF(SUM(BA216:BE216)&gt;0,BA216/SUM(BA216:BE216),1/5)</f>
        <v>0.15075788966773</v>
      </c>
      <c r="BG216" s="0" t="n">
        <f aca="false">IF(SUM(BA216:BE216)&gt;0,BB216/SUM(BA216:BE216),1/5)</f>
        <v>0.41237662632905</v>
      </c>
      <c r="BH216" s="0" t="n">
        <f aca="false">IF(SUM(BA216:BE216)&gt;0,BC216/SUM(BA216:BE216),1/5)</f>
        <v>0.150426232029176</v>
      </c>
      <c r="BI216" s="0" t="n">
        <f aca="false">IF(SUM(BA216:BE216)&gt;0,BD216/SUM(BA216:BE216),1/5)</f>
        <v>0.129105767710183</v>
      </c>
      <c r="BJ216" s="0" t="n">
        <f aca="false">IF(SUM(BA216:BE216)&gt;0,BE216/SUM(BA216:BE216),1/5)</f>
        <v>0.157333484263862</v>
      </c>
      <c r="BK216" s="0" t="n">
        <f aca="false">BF216*AB216+BG216*AF216+BH216*AJ216+BI216*AN216+BJ216*AR216</f>
        <v>0.473873318370719</v>
      </c>
      <c r="BL216" s="0" t="n">
        <f aca="false">BF216*AC216+BG216*AG216+BH216*AK216+BI216*AO216+BJ216*AS216</f>
        <v>0.558223783080232</v>
      </c>
      <c r="BM216" s="0" t="n">
        <f aca="false">BF216*AD216+BG216*AH216+BH216*AL216+BI216*AP216+BJ216*AT216</f>
        <v>0.731798735057007</v>
      </c>
      <c r="BN216" s="0" t="n">
        <f aca="false">BF216*AE216+BG216*AI216+BH216*AM216+BI216*AQ216+BJ216*AU216</f>
        <v>0.58762337367095</v>
      </c>
      <c r="BO216" s="0" t="n">
        <f aca="false">RANK(BK216,$BK216:$BN216)</f>
        <v>4</v>
      </c>
      <c r="BP216" s="0" t="n">
        <f aca="false">RANK(BL216,$BK216:$BN216)</f>
        <v>3</v>
      </c>
      <c r="BQ216" s="0" t="n">
        <f aca="false">RANK(BM216,$BK216:$BN216)</f>
        <v>1</v>
      </c>
      <c r="BR216" s="0" t="n">
        <f aca="false">RANK(BN216,$BK216:$BN216)</f>
        <v>2</v>
      </c>
    </row>
    <row r="217" customFormat="false" ht="15" hidden="false" customHeight="false" outlineLevel="0" collapsed="false">
      <c r="A217" s="0" t="n">
        <v>194</v>
      </c>
      <c r="B217" s="0" t="n">
        <f aca="false">RANDBETWEEN(1,$B$5)</f>
        <v>3</v>
      </c>
      <c r="C217" s="0" t="n">
        <f aca="false">RANDBETWEEN(1,$B$5)</f>
        <v>6</v>
      </c>
      <c r="D217" s="0" t="n">
        <f aca="false">RANDBETWEEN(1,$B$5)</f>
        <v>5</v>
      </c>
      <c r="E217" s="0" t="n">
        <f aca="false">RANDBETWEEN(1,$B$5)</f>
        <v>2</v>
      </c>
      <c r="F217" s="0" t="n">
        <f aca="false">RANDBETWEEN(1,$B$5)</f>
        <v>6</v>
      </c>
      <c r="G217" s="0" t="n">
        <f aca="false">RANDBETWEEN(1,$B$5)</f>
        <v>3</v>
      </c>
      <c r="H217" s="0" t="n">
        <f aca="true">NORMINV(RAND(),$B$8,$B$13)</f>
        <v>49.0624962997929</v>
      </c>
      <c r="I217" s="0" t="n">
        <f aca="true">NORMINV(RAND(),$C$8,$C$13)</f>
        <v>69.3357686385613</v>
      </c>
      <c r="J217" s="0" t="n">
        <f aca="true">NORMINV(RAND(),$D$8,$D$13)</f>
        <v>14.1768750089308</v>
      </c>
      <c r="K217" s="0" t="n">
        <f aca="true">NORMINV(RAND(),$E$8,$E$13)</f>
        <v>3.29945420199097</v>
      </c>
      <c r="L217" s="0" t="n">
        <f aca="true">NORMINV(RAND(),$B$9,$B$14)</f>
        <v>47.1068023490104</v>
      </c>
      <c r="M217" s="0" t="n">
        <f aca="true">NORMINV(RAND(),$C$9,$C$14)</f>
        <v>58.852133411494</v>
      </c>
      <c r="N217" s="0" t="n">
        <f aca="true">NORMINV(RAND(),$D$9,$D$14)</f>
        <v>48.9113460680342</v>
      </c>
      <c r="O217" s="0" t="n">
        <f aca="true">NORMINV(RAND(),$E$9,$E$14)</f>
        <v>27.6817525835097</v>
      </c>
      <c r="P217" s="0" t="n">
        <f aca="true">NORMINV(RAND(),$B$10,$B$15)</f>
        <v>22.8129875039512</v>
      </c>
      <c r="Q217" s="0" t="n">
        <f aca="true">NORMINV(RAND(),$C$10,$C$15)</f>
        <v>28.6572959001971</v>
      </c>
      <c r="R217" s="0" t="n">
        <f aca="true">NORMINV(RAND(),$D$10,$D$15)</f>
        <v>9.75642644653081</v>
      </c>
      <c r="S217" s="0" t="n">
        <f aca="true">NORMINV(RAND(),$E$10,$E$15)</f>
        <v>4.10499558677166</v>
      </c>
      <c r="T217" s="0" t="n">
        <f aca="false">MEDIAN(INDEX(Avaliadores!$B$17:$B$22,$B217),INDEX(Avaliadores!$B$17:$B$22,$C217),INDEX(Avaliadores!$B$17:$B$22,$D217),INDEX(Avaliadores!$B$17:$B$22,$E217),INDEX(Avaliadores!$B$17:$B$22,$F217),INDEX(Avaliadores!$B$17:$B$22,$G217))</f>
        <v>2.66666666666667</v>
      </c>
      <c r="U217" s="0" t="n">
        <f aca="false">MEDIAN(INDEX(Avaliadores!$C$17:$C$22,$B217),INDEX(Avaliadores!$C$17:$C$22,$C217),INDEX(Avaliadores!$C$17:$C$22,$D217),INDEX(Avaliadores!$C$17:$C$22,$E217),INDEX(Avaliadores!$C$17:$C$22,$F217),INDEX(Avaliadores!$C$17:$C$22,$G217))</f>
        <v>5.29166666666667</v>
      </c>
      <c r="V217" s="0" t="n">
        <f aca="false">MEDIAN(INDEX(Avaliadores!$D$17:$D$22,$B217),INDEX(Avaliadores!$D$17:$D$22,$C217),INDEX(Avaliadores!$D$17:$D$22,$D217),INDEX(Avaliadores!$D$17:$D$22,$E217),INDEX(Avaliadores!$D$17:$D$22,$F217),INDEX(Avaliadores!$D$17:$D$22,$G217))</f>
        <v>5.66666666666667</v>
      </c>
      <c r="W217" s="0" t="n">
        <f aca="false">MEDIAN(INDEX(Avaliadores!$E$17:$E$22,$B217),INDEX(Avaliadores!$E$17:$E$22,$C217),INDEX(Avaliadores!$E$17:$E$22,$D217),INDEX(Avaliadores!$E$17:$E$22,$E217),INDEX(Avaliadores!$E$17:$E$22,$F217),INDEX(Avaliadores!$E$17:$E$22,$G217))</f>
        <v>6.04166666666667</v>
      </c>
      <c r="X217" s="0" t="n">
        <f aca="false">MEDIAN(INDEX(Avaliadores!$F$17:$F$22,$B217),INDEX(Avaliadores!$F$17:$F$22,$C217),INDEX(Avaliadores!$F$17:$F$22,$D217),INDEX(Avaliadores!$F$17:$F$22,$E217),INDEX(Avaliadores!$F$17:$F$22,$F217),INDEX(Avaliadores!$F$17:$F$22,$G217))</f>
        <v>2.79166666666667</v>
      </c>
      <c r="Y217" s="0" t="n">
        <f aca="false">MEDIAN(INDEX(Avaliadores!$G$17:$G$22,$B217),INDEX(Avaliadores!$G$17:$G$22,$C217),INDEX(Avaliadores!$G$17:$G$22,$D217),INDEX(Avaliadores!$G$17:$G$22,$E217),INDEX(Avaliadores!$G$17:$G$22,$F217),INDEX(Avaliadores!$G$17:$G$22,$G217))</f>
        <v>5.41666666666667</v>
      </c>
      <c r="Z217" s="0" t="n">
        <f aca="false">MEDIAN(INDEX(Avaliadores!$H$17:$H$22,$B217),INDEX(Avaliadores!$H$17:$H$22,$C217),INDEX(Avaliadores!$H$17:$H$22,$D217),INDEX(Avaliadores!$H$17:$H$22,$E217),INDEX(Avaliadores!$H$17:$H$22,$F217),INDEX(Avaliadores!$H$17:$H$22,$G217))</f>
        <v>3.91666666666667</v>
      </c>
      <c r="AA217" s="0" t="n">
        <f aca="false">MEDIAN(INDEX(Avaliadores!$I$17:$I$22,$B217),INDEX(Avaliadores!$I$17:$I$22,$C217),INDEX(Avaliadores!$I$17:$I$22,$D217),INDEX(Avaliadores!$I$17:$I$22,$E217),INDEX(Avaliadores!$I$17:$I$22,$F217),INDEX(Avaliadores!$I$17:$I$22,$G217))</f>
        <v>6.79166666666667</v>
      </c>
      <c r="AB217" s="0" t="n">
        <f aca="false">IF(MAX(H217:K217)=MIN(H217:K217),0,IF($B$17="custo",(MAX(H217:K217)-H217)/(MAX(H217:K217)-MIN(H217:K217)),(H217-MIN(H217:K217))/(MAX(H217:K217)-MIN(H217:K217))))</f>
        <v>0.307001874828152</v>
      </c>
      <c r="AC217" s="0" t="n">
        <f aca="false">IF(MAX(H217:K217)=MIN(H217:K217),0,IF($B$17="custo",(MAX(H217:K217)-I217)/(MAX(H217:K217)-MIN(H217:K217)),(I217-MIN(H217:K217))/(MAX(H217:K217)-MIN(H217:K217))))</f>
        <v>0</v>
      </c>
      <c r="AD217" s="0" t="n">
        <f aca="false">IF(MAX(H217:K217)=MIN(H217:K217),0,IF($B$17="custo",(MAX(H217:K217)-J217)/(MAX(H217:K217)-MIN(H217:K217)),(J217-MIN(H217:K217))/(MAX(H217:K217)-MIN(H217:K217))))</f>
        <v>0.835281225190303</v>
      </c>
      <c r="AE217" s="0" t="n">
        <f aca="false">IF(MAX(H217:K217)=MIN(H217:K217),0,IF($B$17="custo",(MAX(H217:K217)-K217)/(MAX(H217:K217)-MIN(H217:K217)),(K217-MIN(H217:K217))/(MAX(H217:K217)-MIN(H217:K217))))</f>
        <v>1</v>
      </c>
      <c r="AF217" s="0" t="n">
        <f aca="false">IF(MAX(L217:O217)=MIN(L217:O217),0,IF($C$17="custo",(MAX(L217:O217)-L217)/(MAX(L217:O217)-MIN(L217:O217)),(L217-MIN(L217:O217))/(MAX(L217:O217)-MIN(L217:O217))))</f>
        <v>0.623189362770351</v>
      </c>
      <c r="AG217" s="0" t="n">
        <f aca="false">IF(MAX(L217:O217)=MIN(L217:O217),0,IF($C$17="custo",(MAX(L217:O217)-M217)/(MAX(L217:O217)-MIN(L217:O217)),(M217-MIN(L217:O217))/(MAX(L217:O217)-MIN(L217:O217))))</f>
        <v>1</v>
      </c>
      <c r="AH217" s="0" t="n">
        <f aca="false">IF(MAX(L217:O217)=MIN(L217:O217),0,IF($C$17="custo",(MAX(L217:O217)-N217)/(MAX(L217:O217)-MIN(L217:O217)),(N217-MIN(L217:O217))/(MAX(L217:O217)-MIN(L217:O217))))</f>
        <v>0.681082262089816</v>
      </c>
      <c r="AI217" s="0" t="n">
        <f aca="false">IF(MAX(L217:O217)=MIN(L217:O217),0,IF($C$17="custo",(MAX(L217:O217)-O217)/(MAX(L217:O217)-MIN(L217:O217)),(O217-MIN(L217:O217))/(MAX(L217:O217)-MIN(L217:O217))))</f>
        <v>0</v>
      </c>
      <c r="AJ217" s="0" t="n">
        <f aca="false">IF(MAX(P217:S217)=MIN(P217:S217),0,IF($D$17="custo",(MAX(P217:S217)-P217)/(MAX(P217:S217)-MIN(P217:S217)),(P217-MIN(P217:S217))/(MAX(P217:S217)-MIN(P217:S217))))</f>
        <v>0.238035064806135</v>
      </c>
      <c r="AK217" s="0" t="n">
        <f aca="false">IF(MAX(P217:S217)=MIN(P217:S217),0,IF($D$17="custo",(MAX(P217:S217)-Q217)/(MAX(P217:S217)-MIN(P217:S217)),(Q217-MIN(P217:S217))/(MAX(P217:S217)-MIN(P217:S217))))</f>
        <v>0</v>
      </c>
      <c r="AL217" s="0" t="n">
        <f aca="false">IF(MAX(P217:S217)=MIN(P217:S217),0,IF($D$17="custo",(MAX(P217:S217)-R217)/(MAX(P217:S217)-MIN(P217:S217)),(R217-MIN(P217:S217))/(MAX(P217:S217)-MIN(P217:S217))))</f>
        <v>0.76982071791176</v>
      </c>
      <c r="AM217" s="0" t="n">
        <f aca="false">IF(MAX(P217:S217)=MIN(P217:S217),0,IF($D$17="custo",(MAX(P217:S217)-S217)/(MAX(P217:S217)-MIN(P217:S217)),(S217-MIN(P217:S217))/(MAX(P217:S217)-MIN(P217:S217))))</f>
        <v>1</v>
      </c>
      <c r="AN217" s="0" t="n">
        <f aca="false">IF(MAX(T217:W217)=MIN(T217:W217),0,IF($E$17="custo",(MAX(T217:W217)-T217)/(MAX(T217:W217)-MIN(T217:W217)),(T217-MIN(T217:W217))/(MAX(T217:W217)-MIN(T217:W217))))</f>
        <v>0</v>
      </c>
      <c r="AO217" s="0" t="n">
        <f aca="false">IF(MAX(T217:W217)=MIN(T217:W217),0,IF($E$17="custo",(MAX(T217:W217)-U217)/(MAX(T217:W217)-MIN(T217:W217)),(U217-MIN(T217:W217))/(MAX(T217:W217)-MIN(T217:W217))))</f>
        <v>0.777777777777778</v>
      </c>
      <c r="AP217" s="0" t="n">
        <f aca="false">IF(MAX(T217:W217)=MIN(T217:W217),0,IF($E$17="custo",(MAX(T217:W217)-V217)/(MAX(T217:W217)-MIN(T217:W217)),(V217-MIN(T217:W217))/(MAX(T217:W217)-MIN(T217:W217))))</f>
        <v>0.888888888888889</v>
      </c>
      <c r="AQ217" s="0" t="n">
        <f aca="false">IF(MAX(T217:W217)=MIN(T217:W217),0,IF($E$17="custo",(MAX(T217:W217)-W217)/(MAX(T217:W217)-MIN(T217:W217)),(W217-MIN(T217:W217))/(MAX(T217:W217)-MIN(T217:W217))))</f>
        <v>1</v>
      </c>
      <c r="AR217" s="0" t="n">
        <f aca="false">IF(MAX(X217:AA217)=MIN(X217:AA217),0,IF($F$17="custo",(MAX(X217:AA217)-X217)/(MAX(X217:AA217)-MIN(X217:AA217)),(X217-MIN(X217:AA217))/(MAX(X217:AA217)-MIN(X217:AA217))))</f>
        <v>0</v>
      </c>
      <c r="AS217" s="0" t="n">
        <f aca="false">IF(MAX(X217:AA217)=MIN(X217:AA217),0,IF($F$17="custo",(MAX(X217:AA217)-Y217)/(MAX(X217:AA217)-MIN(X217:AA217)),(Y217-MIN(X217:AA217))/(MAX(X217:AA217)-MIN(X217:AA217))))</f>
        <v>0.65625</v>
      </c>
      <c r="AT217" s="0" t="n">
        <f aca="false">IF(MAX(X217:AA217)=MIN(X217:AA217),0,IF($F$17="custo",(MAX(X217:AA217)-Z217)/(MAX(X217:AA217)-MIN(X217:AA217)),(Z217-MIN(X217:AA217))/(MAX(X217:AA217)-MIN(X217:AA217))))</f>
        <v>0.28125</v>
      </c>
      <c r="AU217" s="0" t="n">
        <f aca="false">IF(MAX(X217:AA217)=MIN(X217:AA217),0,IF($F$17="custo",(MAX(X217:AA217)-AA217)/(MAX(X217:AA217)-MIN(X217:AA217)),(AA217-MIN(X217:AA217))/(MAX(X217:AA217)-MIN(X217:AA217))))</f>
        <v>1</v>
      </c>
      <c r="AV217" s="0" t="n">
        <f aca="false">STDEVP(AB217:AE217)</f>
        <v>0.401435130546407</v>
      </c>
      <c r="AW217" s="0" t="n">
        <f aca="false">STDEVP(AF217:AI217)</f>
        <v>0.362222686796247</v>
      </c>
      <c r="AX217" s="0" t="n">
        <f aca="false">STDEVP(AJ217:AM217)</f>
        <v>0.400441449763575</v>
      </c>
      <c r="AY217" s="0" t="n">
        <f aca="false">STDEVP(AN217:AQ217)</f>
        <v>0.392837100659193</v>
      </c>
      <c r="AZ217" s="0" t="n">
        <f aca="false">STDEVP(AR217:AU217)</f>
        <v>0.377918331951495</v>
      </c>
      <c r="BA217" s="0" t="n">
        <f aca="false">AV217*((1-IFERROR(CORREL(AB217:AE217,AF217:AI217),0))+(1-IFERROR(CORREL(AB217:AE217,AJ217:AM217),0))+(1-IFERROR(CORREL(AB217:AE217,AN217:AQ217),0))+(1-IFERROR(CORREL(AB217:AE217,AR217:AU217),0)))</f>
        <v>1.20228748107203</v>
      </c>
      <c r="BB217" s="0" t="n">
        <f aca="false">AW217*((1-IFERROR(CORREL(AF217:AI217,AB217:AE217),0))+(1-IFERROR(CORREL(AF217:AI217,AJ217:AM217),0))+(1-IFERROR(CORREL(AF217:AI217,AN217:AQ217),0))+(1-IFERROR(CORREL(AF217:AI217,AR217:AU217),0)))</f>
        <v>2.3210522747801</v>
      </c>
      <c r="BC217" s="0" t="n">
        <f aca="false">AX217*((1-IFERROR(CORREL(AJ217:AM217,AB217:AE217),0))+(1-IFERROR(CORREL(AJ217:AM217,AF217:AI217),0))+(1-IFERROR(CORREL(AJ217:AM217,AN217:AQ217),0))+(1-IFERROR(CORREL(AJ217:AM217,AR217:AU217),0)))</f>
        <v>1.15539326256546</v>
      </c>
      <c r="BD217" s="0" t="n">
        <f aca="false">AY217*((1-IFERROR(CORREL(AN217:AQ217,AB217:AE217),0))+(1-IFERROR(CORREL(AN217:AQ217,AF217:AI217),0))+(1-IFERROR(CORREL(AN217:AQ217,AJ217:AM217),0))+(1-IFERROR(CORREL(AN217:AQ217,AR217:AU217),0)))</f>
        <v>0.955299075206086</v>
      </c>
      <c r="BE217" s="0" t="n">
        <f aca="false">AZ217*((1-IFERROR(CORREL(AR217:AU217,AB217:AE217),0))+(1-IFERROR(CORREL(AR217:AU217,AF217:AI217),0))+(1-IFERROR(CORREL(AR217:AU217,AJ217:AM217),0))+(1-IFERROR(CORREL(AR217:AU217,AN217:AQ217),0)))</f>
        <v>1.12340926081424</v>
      </c>
      <c r="BF217" s="0" t="n">
        <f aca="false">IF(SUM(BA217:BE217)&gt;0,BA217/SUM(BA217:BE217),1/5)</f>
        <v>0.177920520210277</v>
      </c>
      <c r="BG217" s="0" t="n">
        <f aca="false">IF(SUM(BA217:BE217)&gt;0,BB217/SUM(BA217:BE217),1/5)</f>
        <v>0.343480935022213</v>
      </c>
      <c r="BH217" s="0" t="n">
        <f aca="false">IF(SUM(BA217:BE217)&gt;0,BC217/SUM(BA217:BE217),1/5)</f>
        <v>0.170980878998922</v>
      </c>
      <c r="BI217" s="0" t="n">
        <f aca="false">IF(SUM(BA217:BE217)&gt;0,BD217/SUM(BA217:BE217),1/5)</f>
        <v>0.141369939463655</v>
      </c>
      <c r="BJ217" s="0" t="n">
        <f aca="false">IF(SUM(BA217:BE217)&gt;0,BE217/SUM(BA217:BE217),1/5)</f>
        <v>0.166247726304934</v>
      </c>
      <c r="BK217" s="0" t="n">
        <f aca="false">BF217*AB217+BG217*AF217+BH217*AJ217+BI217*AN217+BJ217*AR217</f>
        <v>0.30937504290833</v>
      </c>
      <c r="BL217" s="0" t="n">
        <f aca="false">BF217*AC217+BG217*AG217+BH217*AK217+BI217*AO217+BJ217*AS217</f>
        <v>0.562535402770446</v>
      </c>
      <c r="BM217" s="0" t="n">
        <f aca="false">BF217*AD217+BG217*AH217+BH217*AL217+BI217*AP217+BJ217*AT217</f>
        <v>0.686596406772923</v>
      </c>
      <c r="BN217" s="0" t="n">
        <f aca="false">BF217*AE217+BG217*AI217+BH217*AM217+BI217*AQ217+BJ217*AU217</f>
        <v>0.656519064977787</v>
      </c>
      <c r="BO217" s="0" t="n">
        <f aca="false">RANK(BK217,$BK217:$BN217)</f>
        <v>4</v>
      </c>
      <c r="BP217" s="0" t="n">
        <f aca="false">RANK(BL217,$BK217:$BN217)</f>
        <v>3</v>
      </c>
      <c r="BQ217" s="0" t="n">
        <f aca="false">RANK(BM217,$BK217:$BN217)</f>
        <v>1</v>
      </c>
      <c r="BR217" s="0" t="n">
        <f aca="false">RANK(BN217,$BK217:$BN217)</f>
        <v>2</v>
      </c>
    </row>
    <row r="218" customFormat="false" ht="15" hidden="false" customHeight="false" outlineLevel="0" collapsed="false">
      <c r="A218" s="0" t="n">
        <v>195</v>
      </c>
      <c r="B218" s="0" t="n">
        <f aca="false">RANDBETWEEN(1,$B$5)</f>
        <v>4</v>
      </c>
      <c r="C218" s="0" t="n">
        <f aca="false">RANDBETWEEN(1,$B$5)</f>
        <v>6</v>
      </c>
      <c r="D218" s="0" t="n">
        <f aca="false">RANDBETWEEN(1,$B$5)</f>
        <v>1</v>
      </c>
      <c r="E218" s="0" t="n">
        <f aca="false">RANDBETWEEN(1,$B$5)</f>
        <v>4</v>
      </c>
      <c r="F218" s="0" t="n">
        <f aca="false">RANDBETWEEN(1,$B$5)</f>
        <v>5</v>
      </c>
      <c r="G218" s="0" t="n">
        <f aca="false">RANDBETWEEN(1,$B$5)</f>
        <v>2</v>
      </c>
      <c r="H218" s="0" t="n">
        <f aca="true">NORMINV(RAND(),$B$8,$B$13)</f>
        <v>48.0541456404793</v>
      </c>
      <c r="I218" s="0" t="n">
        <f aca="true">NORMINV(RAND(),$C$8,$C$13)</f>
        <v>59.5612495655099</v>
      </c>
      <c r="J218" s="0" t="n">
        <f aca="true">NORMINV(RAND(),$D$8,$D$13)</f>
        <v>13.6422024921383</v>
      </c>
      <c r="K218" s="0" t="n">
        <f aca="true">NORMINV(RAND(),$E$8,$E$13)</f>
        <v>3.27617600399276</v>
      </c>
      <c r="L218" s="0" t="n">
        <f aca="true">NORMINV(RAND(),$B$9,$B$14)</f>
        <v>43.119014768913</v>
      </c>
      <c r="M218" s="0" t="n">
        <f aca="true">NORMINV(RAND(),$C$9,$C$14)</f>
        <v>56.1397907142982</v>
      </c>
      <c r="N218" s="0" t="n">
        <f aca="true">NORMINV(RAND(),$D$9,$D$14)</f>
        <v>43.0028512502694</v>
      </c>
      <c r="O218" s="0" t="n">
        <f aca="true">NORMINV(RAND(),$E$9,$E$14)</f>
        <v>22.3537672618475</v>
      </c>
      <c r="P218" s="0" t="n">
        <f aca="true">NORMINV(RAND(),$B$10,$B$15)</f>
        <v>23.332965356641</v>
      </c>
      <c r="Q218" s="0" t="n">
        <f aca="true">NORMINV(RAND(),$C$10,$C$15)</f>
        <v>26.8242420999892</v>
      </c>
      <c r="R218" s="0" t="n">
        <f aca="true">NORMINV(RAND(),$D$10,$D$15)</f>
        <v>9.99591375178374</v>
      </c>
      <c r="S218" s="0" t="n">
        <f aca="true">NORMINV(RAND(),$E$10,$E$15)</f>
        <v>3.96824158005855</v>
      </c>
      <c r="T218" s="0" t="n">
        <f aca="false">MEDIAN(INDEX(Avaliadores!$B$17:$B$22,$B218),INDEX(Avaliadores!$B$17:$B$22,$C218),INDEX(Avaliadores!$B$17:$B$22,$D218),INDEX(Avaliadores!$B$17:$B$22,$E218),INDEX(Avaliadores!$B$17:$B$22,$F218),INDEX(Avaliadores!$B$17:$B$22,$G218))</f>
        <v>2.79166666666667</v>
      </c>
      <c r="U218" s="0" t="n">
        <f aca="false">MEDIAN(INDEX(Avaliadores!$C$17:$C$22,$B218),INDEX(Avaliadores!$C$17:$C$22,$C218),INDEX(Avaliadores!$C$17:$C$22,$D218),INDEX(Avaliadores!$C$17:$C$22,$E218),INDEX(Avaliadores!$C$17:$C$22,$F218),INDEX(Avaliadores!$C$17:$C$22,$G218))</f>
        <v>5.54166666666667</v>
      </c>
      <c r="V218" s="0" t="n">
        <f aca="false">MEDIAN(INDEX(Avaliadores!$D$17:$D$22,$B218),INDEX(Avaliadores!$D$17:$D$22,$C218),INDEX(Avaliadores!$D$17:$D$22,$D218),INDEX(Avaliadores!$D$17:$D$22,$E218),INDEX(Avaliadores!$D$17:$D$22,$F218),INDEX(Avaliadores!$D$17:$D$22,$G218))</f>
        <v>5.54166666666667</v>
      </c>
      <c r="W218" s="0" t="n">
        <f aca="false">MEDIAN(INDEX(Avaliadores!$E$17:$E$22,$B218),INDEX(Avaliadores!$E$17:$E$22,$C218),INDEX(Avaliadores!$E$17:$E$22,$D218),INDEX(Avaliadores!$E$17:$E$22,$E218),INDEX(Avaliadores!$E$17:$E$22,$F218),INDEX(Avaliadores!$E$17:$E$22,$G218))</f>
        <v>6.54166666666667</v>
      </c>
      <c r="X218" s="0" t="n">
        <f aca="false">MEDIAN(INDEX(Avaliadores!$F$17:$F$22,$B218),INDEX(Avaliadores!$F$17:$F$22,$C218),INDEX(Avaliadores!$F$17:$F$22,$D218),INDEX(Avaliadores!$F$17:$F$22,$E218),INDEX(Avaliadores!$F$17:$F$22,$F218),INDEX(Avaliadores!$F$17:$F$22,$G218))</f>
        <v>2.79166666666667</v>
      </c>
      <c r="Y218" s="0" t="n">
        <f aca="false">MEDIAN(INDEX(Avaliadores!$G$17:$G$22,$B218),INDEX(Avaliadores!$G$17:$G$22,$C218),INDEX(Avaliadores!$G$17:$G$22,$D218),INDEX(Avaliadores!$G$17:$G$22,$E218),INDEX(Avaliadores!$G$17:$G$22,$F218),INDEX(Avaliadores!$G$17:$G$22,$G218))</f>
        <v>4.79166666666667</v>
      </c>
      <c r="Z218" s="0" t="n">
        <f aca="false">MEDIAN(INDEX(Avaliadores!$H$17:$H$22,$B218),INDEX(Avaliadores!$H$17:$H$22,$C218),INDEX(Avaliadores!$H$17:$H$22,$D218),INDEX(Avaliadores!$H$17:$H$22,$E218),INDEX(Avaliadores!$H$17:$H$22,$F218),INDEX(Avaliadores!$H$17:$H$22,$G218))</f>
        <v>3.79166666666667</v>
      </c>
      <c r="AA218" s="0" t="n">
        <f aca="false">MEDIAN(INDEX(Avaliadores!$I$17:$I$22,$B218),INDEX(Avaliadores!$I$17:$I$22,$C218),INDEX(Avaliadores!$I$17:$I$22,$D218),INDEX(Avaliadores!$I$17:$I$22,$E218),INDEX(Avaliadores!$I$17:$I$22,$F218),INDEX(Avaliadores!$I$17:$I$22,$G218))</f>
        <v>6.29166666666667</v>
      </c>
      <c r="AB218" s="0" t="n">
        <f aca="false">IF(MAX(H218:K218)=MIN(H218:K218),0,IF($B$17="custo",(MAX(H218:K218)-H218)/(MAX(H218:K218)-MIN(H218:K218)),(H218-MIN(H218:K218))/(MAX(H218:K218)-MIN(H218:K218))))</f>
        <v>0.204443259942689</v>
      </c>
      <c r="AC218" s="0" t="n">
        <f aca="false">IF(MAX(H218:K218)=MIN(H218:K218),0,IF($B$17="custo",(MAX(H218:K218)-I218)/(MAX(H218:K218)-MIN(H218:K218)),(I218-MIN(H218:K218))/(MAX(H218:K218)-MIN(H218:K218))))</f>
        <v>0</v>
      </c>
      <c r="AD218" s="0" t="n">
        <f aca="false">IF(MAX(H218:K218)=MIN(H218:K218),0,IF($B$17="custo",(MAX(H218:K218)-J218)/(MAX(H218:K218)-MIN(H218:K218)),(J218-MIN(H218:K218))/(MAX(H218:K218)-MIN(H218:K218))))</f>
        <v>0.815829920221817</v>
      </c>
      <c r="AE218" s="0" t="n">
        <f aca="false">IF(MAX(H218:K218)=MIN(H218:K218),0,IF($B$17="custo",(MAX(H218:K218)-K218)/(MAX(H218:K218)-MIN(H218:K218)),(K218-MIN(H218:K218))/(MAX(H218:K218)-MIN(H218:K218))))</f>
        <v>1</v>
      </c>
      <c r="AF218" s="0" t="n">
        <f aca="false">IF(MAX(L218:O218)=MIN(L218:O218),0,IF($C$17="custo",(MAX(L218:O218)-L218)/(MAX(L218:O218)-MIN(L218:O218)),(L218-MIN(L218:O218))/(MAX(L218:O218)-MIN(L218:O218))))</f>
        <v>0.614610581096938</v>
      </c>
      <c r="AG218" s="0" t="n">
        <f aca="false">IF(MAX(L218:O218)=MIN(L218:O218),0,IF($C$17="custo",(MAX(L218:O218)-M218)/(MAX(L218:O218)-MIN(L218:O218)),(M218-MIN(L218:O218))/(MAX(L218:O218)-MIN(L218:O218))))</f>
        <v>1</v>
      </c>
      <c r="AH218" s="0" t="n">
        <f aca="false">IF(MAX(L218:O218)=MIN(L218:O218),0,IF($C$17="custo",(MAX(L218:O218)-N218)/(MAX(L218:O218)-MIN(L218:O218)),(N218-MIN(L218:O218))/(MAX(L218:O218)-MIN(L218:O218))))</f>
        <v>0.611172368878588</v>
      </c>
      <c r="AI218" s="0" t="n">
        <f aca="false">IF(MAX(L218:O218)=MIN(L218:O218),0,IF($C$17="custo",(MAX(L218:O218)-O218)/(MAX(L218:O218)-MIN(L218:O218)),(O218-MIN(L218:O218))/(MAX(L218:O218)-MIN(L218:O218))))</f>
        <v>0</v>
      </c>
      <c r="AJ218" s="0" t="n">
        <f aca="false">IF(MAX(P218:S218)=MIN(P218:S218),0,IF($D$17="custo",(MAX(P218:S218)-P218)/(MAX(P218:S218)-MIN(P218:S218)),(P218-MIN(P218:S218))/(MAX(P218:S218)-MIN(P218:S218))))</f>
        <v>0.152750991596442</v>
      </c>
      <c r="AK218" s="0" t="n">
        <f aca="false">IF(MAX(P218:S218)=MIN(P218:S218),0,IF($D$17="custo",(MAX(P218:S218)-Q218)/(MAX(P218:S218)-MIN(P218:S218)),(Q218-MIN(P218:S218))/(MAX(P218:S218)-MIN(P218:S218))))</f>
        <v>0</v>
      </c>
      <c r="AL218" s="0" t="n">
        <f aca="false">IF(MAX(P218:S218)=MIN(P218:S218),0,IF($D$17="custo",(MAX(P218:S218)-R218)/(MAX(P218:S218)-MIN(P218:S218)),(R218-MIN(P218:S218))/(MAX(P218:S218)-MIN(P218:S218))))</f>
        <v>0.736276162294054</v>
      </c>
      <c r="AM218" s="0" t="n">
        <f aca="false">IF(MAX(P218:S218)=MIN(P218:S218),0,IF($D$17="custo",(MAX(P218:S218)-S218)/(MAX(P218:S218)-MIN(P218:S218)),(S218-MIN(P218:S218))/(MAX(P218:S218)-MIN(P218:S218))))</f>
        <v>1</v>
      </c>
      <c r="AN218" s="0" t="n">
        <f aca="false">IF(MAX(T218:W218)=MIN(T218:W218),0,IF($E$17="custo",(MAX(T218:W218)-T218)/(MAX(T218:W218)-MIN(T218:W218)),(T218-MIN(T218:W218))/(MAX(T218:W218)-MIN(T218:W218))))</f>
        <v>0</v>
      </c>
      <c r="AO218" s="0" t="n">
        <f aca="false">IF(MAX(T218:W218)=MIN(T218:W218),0,IF($E$17="custo",(MAX(T218:W218)-U218)/(MAX(T218:W218)-MIN(T218:W218)),(U218-MIN(T218:W218))/(MAX(T218:W218)-MIN(T218:W218))))</f>
        <v>0.733333333333333</v>
      </c>
      <c r="AP218" s="0" t="n">
        <f aca="false">IF(MAX(T218:W218)=MIN(T218:W218),0,IF($E$17="custo",(MAX(T218:W218)-V218)/(MAX(T218:W218)-MIN(T218:W218)),(V218-MIN(T218:W218))/(MAX(T218:W218)-MIN(T218:W218))))</f>
        <v>0.733333333333333</v>
      </c>
      <c r="AQ218" s="0" t="n">
        <f aca="false">IF(MAX(T218:W218)=MIN(T218:W218),0,IF($E$17="custo",(MAX(T218:W218)-W218)/(MAX(T218:W218)-MIN(T218:W218)),(W218-MIN(T218:W218))/(MAX(T218:W218)-MIN(T218:W218))))</f>
        <v>1</v>
      </c>
      <c r="AR218" s="0" t="n">
        <f aca="false">IF(MAX(X218:AA218)=MIN(X218:AA218),0,IF($F$17="custo",(MAX(X218:AA218)-X218)/(MAX(X218:AA218)-MIN(X218:AA218)),(X218-MIN(X218:AA218))/(MAX(X218:AA218)-MIN(X218:AA218))))</f>
        <v>0</v>
      </c>
      <c r="AS218" s="0" t="n">
        <f aca="false">IF(MAX(X218:AA218)=MIN(X218:AA218),0,IF($F$17="custo",(MAX(X218:AA218)-Y218)/(MAX(X218:AA218)-MIN(X218:AA218)),(Y218-MIN(X218:AA218))/(MAX(X218:AA218)-MIN(X218:AA218))))</f>
        <v>0.571428571428571</v>
      </c>
      <c r="AT218" s="0" t="n">
        <f aca="false">IF(MAX(X218:AA218)=MIN(X218:AA218),0,IF($F$17="custo",(MAX(X218:AA218)-Z218)/(MAX(X218:AA218)-MIN(X218:AA218)),(Z218-MIN(X218:AA218))/(MAX(X218:AA218)-MIN(X218:AA218))))</f>
        <v>0.285714285714286</v>
      </c>
      <c r="AU218" s="0" t="n">
        <f aca="false">IF(MAX(X218:AA218)=MIN(X218:AA218),0,IF($F$17="custo",(MAX(X218:AA218)-AA218)/(MAX(X218:AA218)-MIN(X218:AA218)),(AA218-MIN(X218:AA218))/(MAX(X218:AA218)-MIN(X218:AA218))))</f>
        <v>1</v>
      </c>
      <c r="AV218" s="0" t="n">
        <f aca="false">STDEVP(AB218:AE218)</f>
        <v>0.414427187405136</v>
      </c>
      <c r="AW218" s="0" t="n">
        <f aca="false">STDEVP(AF218:AI218)</f>
        <v>0.358032957902112</v>
      </c>
      <c r="AX218" s="0" t="n">
        <f aca="false">STDEVP(AJ218:AM218)</f>
        <v>0.410283303207141</v>
      </c>
      <c r="AY218" s="0" t="n">
        <f aca="false">STDEVP(AN218:AQ218)</f>
        <v>0.372305131728145</v>
      </c>
      <c r="AZ218" s="0" t="n">
        <f aca="false">STDEVP(AR218:AU218)</f>
        <v>0.369431444028164</v>
      </c>
      <c r="BA218" s="0" t="n">
        <f aca="false">AV218*((1-IFERROR(CORREL(AB218:AE218,AF218:AI218),0))+(1-IFERROR(CORREL(AB218:AE218,AJ218:AM218),0))+(1-IFERROR(CORREL(AB218:AE218,AN218:AQ218),0))+(1-IFERROR(CORREL(AB218:AE218,AR218:AU218),0)))</f>
        <v>1.15738909074274</v>
      </c>
      <c r="BB218" s="0" t="n">
        <f aca="false">AW218*((1-IFERROR(CORREL(AF218:AI218,AB218:AE218),0))+(1-IFERROR(CORREL(AF218:AI218,AJ218:AM218),0))+(1-IFERROR(CORREL(AF218:AI218,AN218:AQ218),0))+(1-IFERROR(CORREL(AF218:AI218,AR218:AU218),0)))</f>
        <v>2.36552821025901</v>
      </c>
      <c r="BC218" s="0" t="n">
        <f aca="false">AX218*((1-IFERROR(CORREL(AJ218:AM218,AB218:AE218),0))+(1-IFERROR(CORREL(AJ218:AM218,AF218:AI218),0))+(1-IFERROR(CORREL(AJ218:AM218,AN218:AQ218),0))+(1-IFERROR(CORREL(AJ218:AM218,AR218:AU218),0)))</f>
        <v>1.10905541588432</v>
      </c>
      <c r="BD218" s="0" t="n">
        <f aca="false">AY218*((1-IFERROR(CORREL(AN218:AQ218,AB218:AE218),0))+(1-IFERROR(CORREL(AN218:AQ218,AF218:AI218),0))+(1-IFERROR(CORREL(AN218:AQ218,AJ218:AM218),0))+(1-IFERROR(CORREL(AN218:AQ218,AR218:AU218),0)))</f>
        <v>0.854407471769634</v>
      </c>
      <c r="BE218" s="0" t="n">
        <f aca="false">AZ218*((1-IFERROR(CORREL(AR218:AU218,AB218:AE218),0))+(1-IFERROR(CORREL(AR218:AU218,AF218:AI218),0))+(1-IFERROR(CORREL(AR218:AU218,AJ218:AM218),0))+(1-IFERROR(CORREL(AR218:AU218,AN218:AQ218),0)))</f>
        <v>0.972691818083713</v>
      </c>
      <c r="BF218" s="0" t="n">
        <f aca="false">IF(SUM(BA218:BE218)&gt;0,BA218/SUM(BA218:BE218),1/5)</f>
        <v>0.179188138719481</v>
      </c>
      <c r="BG218" s="0" t="n">
        <f aca="false">IF(SUM(BA218:BE218)&gt;0,BB218/SUM(BA218:BE218),1/5)</f>
        <v>0.366233447744631</v>
      </c>
      <c r="BH218" s="0" t="n">
        <f aca="false">IF(SUM(BA218:BE218)&gt;0,BC218/SUM(BA218:BE218),1/5)</f>
        <v>0.171705070748109</v>
      </c>
      <c r="BI218" s="0" t="n">
        <f aca="false">IF(SUM(BA218:BE218)&gt;0,BD218/SUM(BA218:BE218),1/5)</f>
        <v>0.132280220885933</v>
      </c>
      <c r="BJ218" s="0" t="n">
        <f aca="false">IF(SUM(BA218:BE218)&gt;0,BE218/SUM(BA218:BE218),1/5)</f>
        <v>0.150593121901846</v>
      </c>
      <c r="BK218" s="0" t="n">
        <f aca="false">BF218*AB218+BG218*AF218+BH218*AJ218+BI218*AN218+BJ218*AR218</f>
        <v>0.287952879177247</v>
      </c>
      <c r="BL218" s="0" t="n">
        <f aca="false">BF218*AC218+BG218*AG218+BH218*AK218+BI218*AO218+BJ218*AS218</f>
        <v>0.549292155576322</v>
      </c>
      <c r="BM218" s="0" t="n">
        <f aca="false">BF218*AD218+BG218*AH218+BH218*AL218+BI218*AP218+BJ218*AT218</f>
        <v>0.636473260847737</v>
      </c>
      <c r="BN218" s="0" t="n">
        <f aca="false">BF218*AE218+BG218*AI218+BH218*AM218+BI218*AQ218+BJ218*AU218</f>
        <v>0.63376655225537</v>
      </c>
      <c r="BO218" s="0" t="n">
        <f aca="false">RANK(BK218,$BK218:$BN218)</f>
        <v>4</v>
      </c>
      <c r="BP218" s="0" t="n">
        <f aca="false">RANK(BL218,$BK218:$BN218)</f>
        <v>3</v>
      </c>
      <c r="BQ218" s="0" t="n">
        <f aca="false">RANK(BM218,$BK218:$BN218)</f>
        <v>1</v>
      </c>
      <c r="BR218" s="0" t="n">
        <f aca="false">RANK(BN218,$BK218:$BN218)</f>
        <v>2</v>
      </c>
    </row>
    <row r="219" customFormat="false" ht="15" hidden="false" customHeight="false" outlineLevel="0" collapsed="false">
      <c r="A219" s="0" t="n">
        <v>196</v>
      </c>
      <c r="B219" s="0" t="n">
        <f aca="false">RANDBETWEEN(1,$B$5)</f>
        <v>4</v>
      </c>
      <c r="C219" s="0" t="n">
        <f aca="false">RANDBETWEEN(1,$B$5)</f>
        <v>5</v>
      </c>
      <c r="D219" s="0" t="n">
        <f aca="false">RANDBETWEEN(1,$B$5)</f>
        <v>4</v>
      </c>
      <c r="E219" s="0" t="n">
        <f aca="false">RANDBETWEEN(1,$B$5)</f>
        <v>3</v>
      </c>
      <c r="F219" s="0" t="n">
        <f aca="false">RANDBETWEEN(1,$B$5)</f>
        <v>3</v>
      </c>
      <c r="G219" s="0" t="n">
        <f aca="false">RANDBETWEEN(1,$B$5)</f>
        <v>6</v>
      </c>
      <c r="H219" s="0" t="n">
        <f aca="true">NORMINV(RAND(),$B$8,$B$13)</f>
        <v>49.6248087337798</v>
      </c>
      <c r="I219" s="0" t="n">
        <f aca="true">NORMINV(RAND(),$C$8,$C$13)</f>
        <v>54.9851503039181</v>
      </c>
      <c r="J219" s="0" t="n">
        <f aca="true">NORMINV(RAND(),$D$8,$D$13)</f>
        <v>13.404203265792</v>
      </c>
      <c r="K219" s="0" t="n">
        <f aca="true">NORMINV(RAND(),$E$8,$E$13)</f>
        <v>3.04446201914523</v>
      </c>
      <c r="L219" s="0" t="n">
        <f aca="true">NORMINV(RAND(),$B$9,$B$14)</f>
        <v>47.2881397627478</v>
      </c>
      <c r="M219" s="0" t="n">
        <f aca="true">NORMINV(RAND(),$C$9,$C$14)</f>
        <v>61.1648053672709</v>
      </c>
      <c r="N219" s="0" t="n">
        <f aca="true">NORMINV(RAND(),$D$9,$D$14)</f>
        <v>41.5779485651001</v>
      </c>
      <c r="O219" s="0" t="n">
        <f aca="true">NORMINV(RAND(),$E$9,$E$14)</f>
        <v>26.3857579621005</v>
      </c>
      <c r="P219" s="0" t="n">
        <f aca="true">NORMINV(RAND(),$B$10,$B$15)</f>
        <v>23.0133410855605</v>
      </c>
      <c r="Q219" s="0" t="n">
        <f aca="true">NORMINV(RAND(),$C$10,$C$15)</f>
        <v>29.9259075354393</v>
      </c>
      <c r="R219" s="0" t="n">
        <f aca="true">NORMINV(RAND(),$D$10,$D$15)</f>
        <v>10.122101456731</v>
      </c>
      <c r="S219" s="0" t="n">
        <f aca="true">NORMINV(RAND(),$E$10,$E$15)</f>
        <v>4.26856950040219</v>
      </c>
      <c r="T219" s="0" t="n">
        <f aca="false">MEDIAN(INDEX(Avaliadores!$B$17:$B$22,$B219),INDEX(Avaliadores!$B$17:$B$22,$C219),INDEX(Avaliadores!$B$17:$B$22,$D219),INDEX(Avaliadores!$B$17:$B$22,$E219),INDEX(Avaliadores!$B$17:$B$22,$F219),INDEX(Avaliadores!$B$17:$B$22,$G219))</f>
        <v>2.79166666666667</v>
      </c>
      <c r="U219" s="0" t="n">
        <f aca="false">MEDIAN(INDEX(Avaliadores!$C$17:$C$22,$B219),INDEX(Avaliadores!$C$17:$C$22,$C219),INDEX(Avaliadores!$C$17:$C$22,$D219),INDEX(Avaliadores!$C$17:$C$22,$E219),INDEX(Avaliadores!$C$17:$C$22,$F219),INDEX(Avaliadores!$C$17:$C$22,$G219))</f>
        <v>5.54166666666667</v>
      </c>
      <c r="V219" s="0" t="n">
        <f aca="false">MEDIAN(INDEX(Avaliadores!$D$17:$D$22,$B219),INDEX(Avaliadores!$D$17:$D$22,$C219),INDEX(Avaliadores!$D$17:$D$22,$D219),INDEX(Avaliadores!$D$17:$D$22,$E219),INDEX(Avaliadores!$D$17:$D$22,$F219),INDEX(Avaliadores!$D$17:$D$22,$G219))</f>
        <v>5.54166666666667</v>
      </c>
      <c r="W219" s="0" t="n">
        <f aca="false">MEDIAN(INDEX(Avaliadores!$E$17:$E$22,$B219),INDEX(Avaliadores!$E$17:$E$22,$C219),INDEX(Avaliadores!$E$17:$E$22,$D219),INDEX(Avaliadores!$E$17:$E$22,$E219),INDEX(Avaliadores!$E$17:$E$22,$F219),INDEX(Avaliadores!$E$17:$E$22,$G219))</f>
        <v>6.29166666666667</v>
      </c>
      <c r="X219" s="0" t="n">
        <f aca="false">MEDIAN(INDEX(Avaliadores!$F$17:$F$22,$B219),INDEX(Avaliadores!$F$17:$F$22,$C219),INDEX(Avaliadores!$F$17:$F$22,$D219),INDEX(Avaliadores!$F$17:$F$22,$E219),INDEX(Avaliadores!$F$17:$F$22,$F219),INDEX(Avaliadores!$F$17:$F$22,$G219))</f>
        <v>2.91666666666667</v>
      </c>
      <c r="Y219" s="0" t="n">
        <f aca="false">MEDIAN(INDEX(Avaliadores!$G$17:$G$22,$B219),INDEX(Avaliadores!$G$17:$G$22,$C219),INDEX(Avaliadores!$G$17:$G$22,$D219),INDEX(Avaliadores!$G$17:$G$22,$E219),INDEX(Avaliadores!$G$17:$G$22,$F219),INDEX(Avaliadores!$G$17:$G$22,$G219))</f>
        <v>4.79166666666667</v>
      </c>
      <c r="Z219" s="0" t="n">
        <f aca="false">MEDIAN(INDEX(Avaliadores!$H$17:$H$22,$B219),INDEX(Avaliadores!$H$17:$H$22,$C219),INDEX(Avaliadores!$H$17:$H$22,$D219),INDEX(Avaliadores!$H$17:$H$22,$E219),INDEX(Avaliadores!$H$17:$H$22,$F219),INDEX(Avaliadores!$H$17:$H$22,$G219))</f>
        <v>3.66666666666667</v>
      </c>
      <c r="AA219" s="0" t="n">
        <f aca="false">MEDIAN(INDEX(Avaliadores!$I$17:$I$22,$B219),INDEX(Avaliadores!$I$17:$I$22,$C219),INDEX(Avaliadores!$I$17:$I$22,$D219),INDEX(Avaliadores!$I$17:$I$22,$E219),INDEX(Avaliadores!$I$17:$I$22,$F219),INDEX(Avaliadores!$I$17:$I$22,$G219))</f>
        <v>6.66666666666667</v>
      </c>
      <c r="AB219" s="0" t="n">
        <f aca="false">IF(MAX(H219:K219)=MIN(H219:K219),0,IF($B$17="custo",(MAX(H219:K219)-H219)/(MAX(H219:K219)-MIN(H219:K219)),(H219-MIN(H219:K219))/(MAX(H219:K219)-MIN(H219:K219))))</f>
        <v>0.103201204049307</v>
      </c>
      <c r="AC219" s="0" t="n">
        <f aca="false">IF(MAX(H219:K219)=MIN(H219:K219),0,IF($B$17="custo",(MAX(H219:K219)-I219)/(MAX(H219:K219)-MIN(H219:K219)),(I219-MIN(H219:K219))/(MAX(H219:K219)-MIN(H219:K219))))</f>
        <v>0</v>
      </c>
      <c r="AD219" s="0" t="n">
        <f aca="false">IF(MAX(H219:K219)=MIN(H219:K219),0,IF($B$17="custo",(MAX(H219:K219)-J219)/(MAX(H219:K219)-MIN(H219:K219)),(J219-MIN(H219:K219))/(MAX(H219:K219)-MIN(H219:K219))))</f>
        <v>0.800546708394623</v>
      </c>
      <c r="AE219" s="0" t="n">
        <f aca="false">IF(MAX(H219:K219)=MIN(H219:K219),0,IF($B$17="custo",(MAX(H219:K219)-K219)/(MAX(H219:K219)-MIN(H219:K219)),(K219-MIN(H219:K219))/(MAX(H219:K219)-MIN(H219:K219))))</f>
        <v>1</v>
      </c>
      <c r="AF219" s="0" t="n">
        <f aca="false">IF(MAX(L219:O219)=MIN(L219:O219),0,IF($C$17="custo",(MAX(L219:O219)-L219)/(MAX(L219:O219)-MIN(L219:O219)),(L219-MIN(L219:O219))/(MAX(L219:O219)-MIN(L219:O219))))</f>
        <v>0.60100501192968</v>
      </c>
      <c r="AG219" s="0" t="n">
        <f aca="false">IF(MAX(L219:O219)=MIN(L219:O219),0,IF($C$17="custo",(MAX(L219:O219)-M219)/(MAX(L219:O219)-MIN(L219:O219)),(M219-MIN(L219:O219))/(MAX(L219:O219)-MIN(L219:O219))))</f>
        <v>1</v>
      </c>
      <c r="AH219" s="0" t="n">
        <f aca="false">IF(MAX(L219:O219)=MIN(L219:O219),0,IF($C$17="custo",(MAX(L219:O219)-N219)/(MAX(L219:O219)-MIN(L219:O219)),(N219-MIN(L219:O219))/(MAX(L219:O219)-MIN(L219:O219))))</f>
        <v>0.436820204590797</v>
      </c>
      <c r="AI219" s="0" t="n">
        <f aca="false">IF(MAX(L219:O219)=MIN(L219:O219),0,IF($C$17="custo",(MAX(L219:O219)-O219)/(MAX(L219:O219)-MIN(L219:O219)),(O219-MIN(L219:O219))/(MAX(L219:O219)-MIN(L219:O219))))</f>
        <v>0</v>
      </c>
      <c r="AJ219" s="0" t="n">
        <f aca="false">IF(MAX(P219:S219)=MIN(P219:S219),0,IF($D$17="custo",(MAX(P219:S219)-P219)/(MAX(P219:S219)-MIN(P219:S219)),(P219-MIN(P219:S219))/(MAX(P219:S219)-MIN(P219:S219))))</f>
        <v>0.269418691854905</v>
      </c>
      <c r="AK219" s="0" t="n">
        <f aca="false">IF(MAX(P219:S219)=MIN(P219:S219),0,IF($D$17="custo",(MAX(P219:S219)-Q219)/(MAX(P219:S219)-MIN(P219:S219)),(Q219-MIN(P219:S219))/(MAX(P219:S219)-MIN(P219:S219))))</f>
        <v>0</v>
      </c>
      <c r="AL219" s="0" t="n">
        <f aca="false">IF(MAX(P219:S219)=MIN(P219:S219),0,IF($D$17="custo",(MAX(P219:S219)-R219)/(MAX(P219:S219)-MIN(P219:S219)),(R219-MIN(P219:S219))/(MAX(P219:S219)-MIN(P219:S219))))</f>
        <v>0.771857394234144</v>
      </c>
      <c r="AM219" s="0" t="n">
        <f aca="false">IF(MAX(P219:S219)=MIN(P219:S219),0,IF($D$17="custo",(MAX(P219:S219)-S219)/(MAX(P219:S219)-MIN(P219:S219)),(S219-MIN(P219:S219))/(MAX(P219:S219)-MIN(P219:S219))))</f>
        <v>1</v>
      </c>
      <c r="AN219" s="0" t="n">
        <f aca="false">IF(MAX(T219:W219)=MIN(T219:W219),0,IF($E$17="custo",(MAX(T219:W219)-T219)/(MAX(T219:W219)-MIN(T219:W219)),(T219-MIN(T219:W219))/(MAX(T219:W219)-MIN(T219:W219))))</f>
        <v>0</v>
      </c>
      <c r="AO219" s="0" t="n">
        <f aca="false">IF(MAX(T219:W219)=MIN(T219:W219),0,IF($E$17="custo",(MAX(T219:W219)-U219)/(MAX(T219:W219)-MIN(T219:W219)),(U219-MIN(T219:W219))/(MAX(T219:W219)-MIN(T219:W219))))</f>
        <v>0.785714285714286</v>
      </c>
      <c r="AP219" s="0" t="n">
        <f aca="false">IF(MAX(T219:W219)=MIN(T219:W219),0,IF($E$17="custo",(MAX(T219:W219)-V219)/(MAX(T219:W219)-MIN(T219:W219)),(V219-MIN(T219:W219))/(MAX(T219:W219)-MIN(T219:W219))))</f>
        <v>0.785714285714286</v>
      </c>
      <c r="AQ219" s="0" t="n">
        <f aca="false">IF(MAX(T219:W219)=MIN(T219:W219),0,IF($E$17="custo",(MAX(T219:W219)-W219)/(MAX(T219:W219)-MIN(T219:W219)),(W219-MIN(T219:W219))/(MAX(T219:W219)-MIN(T219:W219))))</f>
        <v>1</v>
      </c>
      <c r="AR219" s="0" t="n">
        <f aca="false">IF(MAX(X219:AA219)=MIN(X219:AA219),0,IF($F$17="custo",(MAX(X219:AA219)-X219)/(MAX(X219:AA219)-MIN(X219:AA219)),(X219-MIN(X219:AA219))/(MAX(X219:AA219)-MIN(X219:AA219))))</f>
        <v>0</v>
      </c>
      <c r="AS219" s="0" t="n">
        <f aca="false">IF(MAX(X219:AA219)=MIN(X219:AA219),0,IF($F$17="custo",(MAX(X219:AA219)-Y219)/(MAX(X219:AA219)-MIN(X219:AA219)),(Y219-MIN(X219:AA219))/(MAX(X219:AA219)-MIN(X219:AA219))))</f>
        <v>0.5</v>
      </c>
      <c r="AT219" s="0" t="n">
        <f aca="false">IF(MAX(X219:AA219)=MIN(X219:AA219),0,IF($F$17="custo",(MAX(X219:AA219)-Z219)/(MAX(X219:AA219)-MIN(X219:AA219)),(Z219-MIN(X219:AA219))/(MAX(X219:AA219)-MIN(X219:AA219))))</f>
        <v>0.2</v>
      </c>
      <c r="AU219" s="0" t="n">
        <f aca="false">IF(MAX(X219:AA219)=MIN(X219:AA219),0,IF($F$17="custo",(MAX(X219:AA219)-AA219)/(MAX(X219:AA219)-MIN(X219:AA219)),(AA219-MIN(X219:AA219))/(MAX(X219:AA219)-MIN(X219:AA219))))</f>
        <v>1</v>
      </c>
      <c r="AV219" s="0" t="n">
        <f aca="false">STDEVP(AB219:AE219)</f>
        <v>0.431700559504223</v>
      </c>
      <c r="AW219" s="0" t="n">
        <f aca="false">STDEVP(AF219:AI219)</f>
        <v>0.358411778626086</v>
      </c>
      <c r="AX219" s="0" t="n">
        <f aca="false">STDEVP(AJ219:AM219)</f>
        <v>0.395805587897952</v>
      </c>
      <c r="AY219" s="0" t="n">
        <f aca="false">STDEVP(AN219:AQ219)</f>
        <v>0.381324223286833</v>
      </c>
      <c r="AZ219" s="0" t="n">
        <f aca="false">STDEVP(AR219:AU219)</f>
        <v>0.376662979332984</v>
      </c>
      <c r="BA219" s="0" t="n">
        <f aca="false">AV219*((1-IFERROR(CORREL(AB219:AE219,AF219:AI219),0))+(1-IFERROR(CORREL(AB219:AE219,AJ219:AM219),0))+(1-IFERROR(CORREL(AB219:AE219,AN219:AQ219),0))+(1-IFERROR(CORREL(AB219:AE219,AR219:AU219),0)))</f>
        <v>1.19168580684458</v>
      </c>
      <c r="BB219" s="0" t="n">
        <f aca="false">AW219*((1-IFERROR(CORREL(AF219:AI219,AB219:AE219),0))+(1-IFERROR(CORREL(AF219:AI219,AJ219:AM219),0))+(1-IFERROR(CORREL(AF219:AI219,AN219:AQ219),0))+(1-IFERROR(CORREL(AF219:AI219,AR219:AU219),0)))</f>
        <v>2.40221456074898</v>
      </c>
      <c r="BC219" s="0" t="n">
        <f aca="false">AX219*((1-IFERROR(CORREL(AJ219:AM219,AB219:AE219),0))+(1-IFERROR(CORREL(AJ219:AM219,AF219:AI219),0))+(1-IFERROR(CORREL(AJ219:AM219,AN219:AQ219),0))+(1-IFERROR(CORREL(AJ219:AM219,AR219:AU219),0)))</f>
        <v>1.18678980529879</v>
      </c>
      <c r="BD219" s="0" t="n">
        <f aca="false">AY219*((1-IFERROR(CORREL(AN219:AQ219,AB219:AE219),0))+(1-IFERROR(CORREL(AN219:AQ219,AF219:AI219),0))+(1-IFERROR(CORREL(AN219:AQ219,AJ219:AM219),0))+(1-IFERROR(CORREL(AN219:AQ219,AR219:AU219),0)))</f>
        <v>0.927739788205848</v>
      </c>
      <c r="BE219" s="0" t="n">
        <f aca="false">AZ219*((1-IFERROR(CORREL(AR219:AU219,AB219:AE219),0))+(1-IFERROR(CORREL(AR219:AU219,AF219:AI219),0))+(1-IFERROR(CORREL(AR219:AU219,AJ219:AM219),0))+(1-IFERROR(CORREL(AR219:AU219,AN219:AQ219),0)))</f>
        <v>1.01690852199498</v>
      </c>
      <c r="BF219" s="0" t="n">
        <f aca="false">IF(SUM(BA219:BE219)&gt;0,BA219/SUM(BA219:BE219),1/5)</f>
        <v>0.177193431949984</v>
      </c>
      <c r="BG219" s="0" t="n">
        <f aca="false">IF(SUM(BA219:BE219)&gt;0,BB219/SUM(BA219:BE219),1/5)</f>
        <v>0.357188648093759</v>
      </c>
      <c r="BH219" s="0" t="n">
        <f aca="false">IF(SUM(BA219:BE219)&gt;0,BC219/SUM(BA219:BE219),1/5)</f>
        <v>0.176465438621752</v>
      </c>
      <c r="BI219" s="0" t="n">
        <f aca="false">IF(SUM(BA219:BE219)&gt;0,BD219/SUM(BA219:BE219),1/5)</f>
        <v>0.13794692869929</v>
      </c>
      <c r="BJ219" s="0" t="n">
        <f aca="false">IF(SUM(BA219:BE219)&gt;0,BE219/SUM(BA219:BE219),1/5)</f>
        <v>0.151205552635215</v>
      </c>
      <c r="BK219" s="0" t="n">
        <f aca="false">BF219*AB219+BG219*AF219+BH219*AJ219+BI219*AN219+BJ219*AR219</f>
        <v>0.280501830866677</v>
      </c>
      <c r="BL219" s="0" t="n">
        <f aca="false">BF219*AC219+BG219*AG219+BH219*AK219+BI219*AO219+BJ219*AS219</f>
        <v>0.541178296960808</v>
      </c>
      <c r="BM219" s="0" t="n">
        <f aca="false">BF219*AD219+BG219*AH219+BH219*AL219+BI219*AP219+BJ219*AT219</f>
        <v>0.572712973737988</v>
      </c>
      <c r="BN219" s="0" t="n">
        <f aca="false">BF219*AE219+BG219*AI219+BH219*AM219+BI219*AQ219+BJ219*AU219</f>
        <v>0.642811351906242</v>
      </c>
      <c r="BO219" s="0" t="n">
        <f aca="false">RANK(BK219,$BK219:$BN219)</f>
        <v>4</v>
      </c>
      <c r="BP219" s="0" t="n">
        <f aca="false">RANK(BL219,$BK219:$BN219)</f>
        <v>3</v>
      </c>
      <c r="BQ219" s="0" t="n">
        <f aca="false">RANK(BM219,$BK219:$BN219)</f>
        <v>2</v>
      </c>
      <c r="BR219" s="0" t="n">
        <f aca="false">RANK(BN219,$BK219:$BN219)</f>
        <v>1</v>
      </c>
    </row>
    <row r="220" customFormat="false" ht="15" hidden="false" customHeight="false" outlineLevel="0" collapsed="false">
      <c r="A220" s="0" t="n">
        <v>197</v>
      </c>
      <c r="B220" s="0" t="n">
        <f aca="false">RANDBETWEEN(1,$B$5)</f>
        <v>6</v>
      </c>
      <c r="C220" s="0" t="n">
        <f aca="false">RANDBETWEEN(1,$B$5)</f>
        <v>1</v>
      </c>
      <c r="D220" s="0" t="n">
        <f aca="false">RANDBETWEEN(1,$B$5)</f>
        <v>3</v>
      </c>
      <c r="E220" s="0" t="n">
        <f aca="false">RANDBETWEEN(1,$B$5)</f>
        <v>1</v>
      </c>
      <c r="F220" s="0" t="n">
        <f aca="false">RANDBETWEEN(1,$B$5)</f>
        <v>6</v>
      </c>
      <c r="G220" s="0" t="n">
        <f aca="false">RANDBETWEEN(1,$B$5)</f>
        <v>6</v>
      </c>
      <c r="H220" s="0" t="n">
        <f aca="true">NORMINV(RAND(),$B$8,$B$13)</f>
        <v>47.5719252101801</v>
      </c>
      <c r="I220" s="0" t="n">
        <f aca="true">NORMINV(RAND(),$C$8,$C$13)</f>
        <v>59.9514370212778</v>
      </c>
      <c r="J220" s="0" t="n">
        <f aca="true">NORMINV(RAND(),$D$8,$D$13)</f>
        <v>14.8810910950858</v>
      </c>
      <c r="K220" s="0" t="n">
        <f aca="true">NORMINV(RAND(),$E$8,$E$13)</f>
        <v>3.03138722882989</v>
      </c>
      <c r="L220" s="0" t="n">
        <f aca="true">NORMINV(RAND(),$B$9,$B$14)</f>
        <v>46.5242159486705</v>
      </c>
      <c r="M220" s="0" t="n">
        <f aca="true">NORMINV(RAND(),$C$9,$C$14)</f>
        <v>54.6955899641916</v>
      </c>
      <c r="N220" s="0" t="n">
        <f aca="true">NORMINV(RAND(),$D$9,$D$14)</f>
        <v>51.3175947529479</v>
      </c>
      <c r="O220" s="0" t="n">
        <f aca="true">NORMINV(RAND(),$E$9,$E$14)</f>
        <v>24.8420738742339</v>
      </c>
      <c r="P220" s="0" t="n">
        <f aca="true">NORMINV(RAND(),$B$10,$B$15)</f>
        <v>26.8905772634501</v>
      </c>
      <c r="Q220" s="0" t="n">
        <f aca="true">NORMINV(RAND(),$C$10,$C$15)</f>
        <v>31.4871696870173</v>
      </c>
      <c r="R220" s="0" t="n">
        <f aca="true">NORMINV(RAND(),$D$10,$D$15)</f>
        <v>10.3864440863355</v>
      </c>
      <c r="S220" s="0" t="n">
        <f aca="true">NORMINV(RAND(),$E$10,$E$15)</f>
        <v>3.67792014491228</v>
      </c>
      <c r="T220" s="0" t="n">
        <f aca="false">MEDIAN(INDEX(Avaliadores!$B$17:$B$22,$B220),INDEX(Avaliadores!$B$17:$B$22,$C220),INDEX(Avaliadores!$B$17:$B$22,$D220),INDEX(Avaliadores!$B$17:$B$22,$E220),INDEX(Avaliadores!$B$17:$B$22,$F220),INDEX(Avaliadores!$B$17:$B$22,$G220))</f>
        <v>2.04166666666667</v>
      </c>
      <c r="U220" s="0" t="n">
        <f aca="false">MEDIAN(INDEX(Avaliadores!$C$17:$C$22,$B220),INDEX(Avaliadores!$C$17:$C$22,$C220),INDEX(Avaliadores!$C$17:$C$22,$D220),INDEX(Avaliadores!$C$17:$C$22,$E220),INDEX(Avaliadores!$C$17:$C$22,$F220),INDEX(Avaliadores!$C$17:$C$22,$G220))</f>
        <v>5.41666666666667</v>
      </c>
      <c r="V220" s="0" t="n">
        <f aca="false">MEDIAN(INDEX(Avaliadores!$D$17:$D$22,$B220),INDEX(Avaliadores!$D$17:$D$22,$C220),INDEX(Avaliadores!$D$17:$D$22,$D220),INDEX(Avaliadores!$D$17:$D$22,$E220),INDEX(Avaliadores!$D$17:$D$22,$F220),INDEX(Avaliadores!$D$17:$D$22,$G220))</f>
        <v>5.41666666666667</v>
      </c>
      <c r="W220" s="0" t="n">
        <f aca="false">MEDIAN(INDEX(Avaliadores!$E$17:$E$22,$B220),INDEX(Avaliadores!$E$17:$E$22,$C220),INDEX(Avaliadores!$E$17:$E$22,$D220),INDEX(Avaliadores!$E$17:$E$22,$E220),INDEX(Avaliadores!$E$17:$E$22,$F220),INDEX(Avaliadores!$E$17:$E$22,$G220))</f>
        <v>6.04166666666667</v>
      </c>
      <c r="X220" s="0" t="n">
        <f aca="false">MEDIAN(INDEX(Avaliadores!$F$17:$F$22,$B220),INDEX(Avaliadores!$F$17:$F$22,$C220),INDEX(Avaliadores!$F$17:$F$22,$D220),INDEX(Avaliadores!$F$17:$F$22,$E220),INDEX(Avaliadores!$F$17:$F$22,$F220),INDEX(Avaliadores!$F$17:$F$22,$G220))</f>
        <v>2.91666666666667</v>
      </c>
      <c r="Y220" s="0" t="n">
        <f aca="false">MEDIAN(INDEX(Avaliadores!$G$17:$G$22,$B220),INDEX(Avaliadores!$G$17:$G$22,$C220),INDEX(Avaliadores!$G$17:$G$22,$D220),INDEX(Avaliadores!$G$17:$G$22,$E220),INDEX(Avaliadores!$G$17:$G$22,$F220),INDEX(Avaliadores!$G$17:$G$22,$G220))</f>
        <v>5.04166666666667</v>
      </c>
      <c r="Z220" s="0" t="n">
        <f aca="false">MEDIAN(INDEX(Avaliadores!$H$17:$H$22,$B220),INDEX(Avaliadores!$H$17:$H$22,$C220),INDEX(Avaliadores!$H$17:$H$22,$D220),INDEX(Avaliadores!$H$17:$H$22,$E220),INDEX(Avaliadores!$H$17:$H$22,$F220),INDEX(Avaliadores!$H$17:$H$22,$G220))</f>
        <v>4.04166666666667</v>
      </c>
      <c r="AA220" s="0" t="n">
        <f aca="false">MEDIAN(INDEX(Avaliadores!$I$17:$I$22,$B220),INDEX(Avaliadores!$I$17:$I$22,$C220),INDEX(Avaliadores!$I$17:$I$22,$D220),INDEX(Avaliadores!$I$17:$I$22,$E220),INDEX(Avaliadores!$I$17:$I$22,$F220),INDEX(Avaliadores!$I$17:$I$22,$G220))</f>
        <v>7.04166666666667</v>
      </c>
      <c r="AB220" s="0" t="n">
        <f aca="false">IF(MAX(H220:K220)=MIN(H220:K220),0,IF($B$17="custo",(MAX(H220:K220)-H220)/(MAX(H220:K220)-MIN(H220:K220)),(H220-MIN(H220:K220))/(MAX(H220:K220)-MIN(H220:K220))))</f>
        <v>0.217489476137813</v>
      </c>
      <c r="AC220" s="0" t="n">
        <f aca="false">IF(MAX(H220:K220)=MIN(H220:K220),0,IF($B$17="custo",(MAX(H220:K220)-I220)/(MAX(H220:K220)-MIN(H220:K220)),(I220-MIN(H220:K220))/(MAX(H220:K220)-MIN(H220:K220))))</f>
        <v>0</v>
      </c>
      <c r="AD220" s="0" t="n">
        <f aca="false">IF(MAX(H220:K220)=MIN(H220:K220),0,IF($B$17="custo",(MAX(H220:K220)-J220)/(MAX(H220:K220)-MIN(H220:K220)),(J220-MIN(H220:K220))/(MAX(H220:K220)-MIN(H220:K220))))</f>
        <v>0.791818455720534</v>
      </c>
      <c r="AE220" s="0" t="n">
        <f aca="false">IF(MAX(H220:K220)=MIN(H220:K220),0,IF($B$17="custo",(MAX(H220:K220)-K220)/(MAX(H220:K220)-MIN(H220:K220)),(K220-MIN(H220:K220))/(MAX(H220:K220)-MIN(H220:K220))))</f>
        <v>1</v>
      </c>
      <c r="AF220" s="0" t="n">
        <f aca="false">IF(MAX(L220:O220)=MIN(L220:O220),0,IF($C$17="custo",(MAX(L220:O220)-L220)/(MAX(L220:O220)-MIN(L220:O220)),(L220-MIN(L220:O220))/(MAX(L220:O220)-MIN(L220:O220))))</f>
        <v>0.726284368283513</v>
      </c>
      <c r="AG220" s="0" t="n">
        <f aca="false">IF(MAX(L220:O220)=MIN(L220:O220),0,IF($C$17="custo",(MAX(L220:O220)-M220)/(MAX(L220:O220)-MIN(L220:O220)),(M220-MIN(L220:O220))/(MAX(L220:O220)-MIN(L220:O220))))</f>
        <v>1</v>
      </c>
      <c r="AH220" s="0" t="n">
        <f aca="false">IF(MAX(L220:O220)=MIN(L220:O220),0,IF($C$17="custo",(MAX(L220:O220)-N220)/(MAX(L220:O220)-MIN(L220:O220)),(N220-MIN(L220:O220))/(MAX(L220:O220)-MIN(L220:O220))))</f>
        <v>0.886847659717376</v>
      </c>
      <c r="AI220" s="0" t="n">
        <f aca="false">IF(MAX(L220:O220)=MIN(L220:O220),0,IF($C$17="custo",(MAX(L220:O220)-O220)/(MAX(L220:O220)-MIN(L220:O220)),(O220-MIN(L220:O220))/(MAX(L220:O220)-MIN(L220:O220))))</f>
        <v>0</v>
      </c>
      <c r="AJ220" s="0" t="n">
        <f aca="false">IF(MAX(P220:S220)=MIN(P220:S220),0,IF($D$17="custo",(MAX(P220:S220)-P220)/(MAX(P220:S220)-MIN(P220:S220)),(P220-MIN(P220:S220))/(MAX(P220:S220)-MIN(P220:S220))))</f>
        <v>0.165290056339266</v>
      </c>
      <c r="AK220" s="0" t="n">
        <f aca="false">IF(MAX(P220:S220)=MIN(P220:S220),0,IF($D$17="custo",(MAX(P220:S220)-Q220)/(MAX(P220:S220)-MIN(P220:S220)),(Q220-MIN(P220:S220))/(MAX(P220:S220)-MIN(P220:S220))))</f>
        <v>0</v>
      </c>
      <c r="AL220" s="0" t="n">
        <f aca="false">IF(MAX(P220:S220)=MIN(P220:S220),0,IF($D$17="custo",(MAX(P220:S220)-R220)/(MAX(P220:S220)-MIN(P220:S220)),(R220-MIN(P220:S220))/(MAX(P220:S220)-MIN(P220:S220))))</f>
        <v>0.758766451742395</v>
      </c>
      <c r="AM220" s="0" t="n">
        <f aca="false">IF(MAX(P220:S220)=MIN(P220:S220),0,IF($D$17="custo",(MAX(P220:S220)-S220)/(MAX(P220:S220)-MIN(P220:S220)),(S220-MIN(P220:S220))/(MAX(P220:S220)-MIN(P220:S220))))</f>
        <v>1</v>
      </c>
      <c r="AN220" s="0" t="n">
        <f aca="false">IF(MAX(T220:W220)=MIN(T220:W220),0,IF($E$17="custo",(MAX(T220:W220)-T220)/(MAX(T220:W220)-MIN(T220:W220)),(T220-MIN(T220:W220))/(MAX(T220:W220)-MIN(T220:W220))))</f>
        <v>0</v>
      </c>
      <c r="AO220" s="0" t="n">
        <f aca="false">IF(MAX(T220:W220)=MIN(T220:W220),0,IF($E$17="custo",(MAX(T220:W220)-U220)/(MAX(T220:W220)-MIN(T220:W220)),(U220-MIN(T220:W220))/(MAX(T220:W220)-MIN(T220:W220))))</f>
        <v>0.84375</v>
      </c>
      <c r="AP220" s="0" t="n">
        <f aca="false">IF(MAX(T220:W220)=MIN(T220:W220),0,IF($E$17="custo",(MAX(T220:W220)-V220)/(MAX(T220:W220)-MIN(T220:W220)),(V220-MIN(T220:W220))/(MAX(T220:W220)-MIN(T220:W220))))</f>
        <v>0.84375</v>
      </c>
      <c r="AQ220" s="0" t="n">
        <f aca="false">IF(MAX(T220:W220)=MIN(T220:W220),0,IF($E$17="custo",(MAX(T220:W220)-W220)/(MAX(T220:W220)-MIN(T220:W220)),(W220-MIN(T220:W220))/(MAX(T220:W220)-MIN(T220:W220))))</f>
        <v>1</v>
      </c>
      <c r="AR220" s="0" t="n">
        <f aca="false">IF(MAX(X220:AA220)=MIN(X220:AA220),0,IF($F$17="custo",(MAX(X220:AA220)-X220)/(MAX(X220:AA220)-MIN(X220:AA220)),(X220-MIN(X220:AA220))/(MAX(X220:AA220)-MIN(X220:AA220))))</f>
        <v>0</v>
      </c>
      <c r="AS220" s="0" t="n">
        <f aca="false">IF(MAX(X220:AA220)=MIN(X220:AA220),0,IF($F$17="custo",(MAX(X220:AA220)-Y220)/(MAX(X220:AA220)-MIN(X220:AA220)),(Y220-MIN(X220:AA220))/(MAX(X220:AA220)-MIN(X220:AA220))))</f>
        <v>0.515151515151515</v>
      </c>
      <c r="AT220" s="0" t="n">
        <f aca="false">IF(MAX(X220:AA220)=MIN(X220:AA220),0,IF($F$17="custo",(MAX(X220:AA220)-Z220)/(MAX(X220:AA220)-MIN(X220:AA220)),(Z220-MIN(X220:AA220))/(MAX(X220:AA220)-MIN(X220:AA220))))</f>
        <v>0.272727272727273</v>
      </c>
      <c r="AU220" s="0" t="n">
        <f aca="false">IF(MAX(X220:AA220)=MIN(X220:AA220),0,IF($F$17="custo",(MAX(X220:AA220)-AA220)/(MAX(X220:AA220)-MIN(X220:AA220)),(AA220-MIN(X220:AA220))/(MAX(X220:AA220)-MIN(X220:AA220))))</f>
        <v>1</v>
      </c>
      <c r="AV220" s="0" t="n">
        <f aca="false">STDEVP(AB220:AE220)</f>
        <v>0.407721886766315</v>
      </c>
      <c r="AW220" s="0" t="n">
        <f aca="false">STDEVP(AF220:AI220)</f>
        <v>0.389510271436505</v>
      </c>
      <c r="AX220" s="0" t="n">
        <f aca="false">STDEVP(AJ220:AM220)</f>
        <v>0.411566813968745</v>
      </c>
      <c r="AY220" s="0" t="n">
        <f aca="false">STDEVP(AN220:AQ220)</f>
        <v>0.393117050794035</v>
      </c>
      <c r="AZ220" s="0" t="n">
        <f aca="false">STDEVP(AR220:AU220)</f>
        <v>0.367638956319725</v>
      </c>
      <c r="BA220" s="0" t="n">
        <f aca="false">AV220*((1-IFERROR(CORREL(AB220:AE220,AF220:AI220),0))+(1-IFERROR(CORREL(AB220:AE220,AJ220:AM220),0))+(1-IFERROR(CORREL(AB220:AE220,AN220:AQ220),0))+(1-IFERROR(CORREL(AB220:AE220,AR220:AU220),0)))</f>
        <v>1.0957293798611</v>
      </c>
      <c r="BB220" s="0" t="n">
        <f aca="false">AW220*((1-IFERROR(CORREL(AF220:AI220,AB220:AE220),0))+(1-IFERROR(CORREL(AF220:AI220,AJ220:AM220),0))+(1-IFERROR(CORREL(AF220:AI220,AN220:AQ220),0))+(1-IFERROR(CORREL(AF220:AI220,AR220:AU220),0)))</f>
        <v>2.50087505160213</v>
      </c>
      <c r="BC220" s="0" t="n">
        <f aca="false">AX220*((1-IFERROR(CORREL(AJ220:AM220,AB220:AE220),0))+(1-IFERROR(CORREL(AJ220:AM220,AF220:AI220),0))+(1-IFERROR(CORREL(AJ220:AM220,AN220:AQ220),0))+(1-IFERROR(CORREL(AJ220:AM220,AR220:AU220),0)))</f>
        <v>1.07619745460983</v>
      </c>
      <c r="BD220" s="0" t="n">
        <f aca="false">AY220*((1-IFERROR(CORREL(AN220:AQ220,AB220:AE220),0))+(1-IFERROR(CORREL(AN220:AQ220,AF220:AI220),0))+(1-IFERROR(CORREL(AN220:AQ220,AJ220:AM220),0))+(1-IFERROR(CORREL(AN220:AQ220,AR220:AU220),0)))</f>
        <v>0.956185121744964</v>
      </c>
      <c r="BE220" s="0" t="n">
        <f aca="false">AZ220*((1-IFERROR(CORREL(AR220:AU220,AB220:AE220),0))+(1-IFERROR(CORREL(AR220:AU220,AF220:AI220),0))+(1-IFERROR(CORREL(AR220:AU220,AJ220:AM220),0))+(1-IFERROR(CORREL(AR220:AU220,AN220:AQ220),0)))</f>
        <v>1.03390588733688</v>
      </c>
      <c r="BF220" s="0" t="n">
        <f aca="false">IF(SUM(BA220:BE220)&gt;0,BA220/SUM(BA220:BE220),1/5)</f>
        <v>0.164452497901908</v>
      </c>
      <c r="BG220" s="0" t="n">
        <f aca="false">IF(SUM(BA220:BE220)&gt;0,BB220/SUM(BA220:BE220),1/5)</f>
        <v>0.375343726959908</v>
      </c>
      <c r="BH220" s="0" t="n">
        <f aca="false">IF(SUM(BA220:BE220)&gt;0,BC220/SUM(BA220:BE220),1/5)</f>
        <v>0.161521049721873</v>
      </c>
      <c r="BI220" s="0" t="n">
        <f aca="false">IF(SUM(BA220:BE220)&gt;0,BD220/SUM(BA220:BE220),1/5)</f>
        <v>0.143509003790272</v>
      </c>
      <c r="BJ220" s="0" t="n">
        <f aca="false">IF(SUM(BA220:BE220)&gt;0,BE220/SUM(BA220:BE220),1/5)</f>
        <v>0.155173721626039</v>
      </c>
      <c r="BK220" s="0" t="n">
        <f aca="false">BF220*AB220+BG220*AF220+BH220*AJ220+BI220*AN220+BJ220*AR220</f>
        <v>0.335070792651003</v>
      </c>
      <c r="BL220" s="0" t="n">
        <f aca="false">BF220*AC220+BG220*AG220+BH220*AK220+BI220*AO220+BJ220*AS220</f>
        <v>0.576367426715304</v>
      </c>
      <c r="BM220" s="0" t="n">
        <f aca="false">BF220*AD220+BG220*AH220+BH220*AL220+BI220*AP220+BJ220*AT220</f>
        <v>0.74905181039729</v>
      </c>
      <c r="BN220" s="0" t="n">
        <f aca="false">BF220*AE220+BG220*AI220+BH220*AM220+BI220*AQ220+BJ220*AU220</f>
        <v>0.624656273040092</v>
      </c>
      <c r="BO220" s="0" t="n">
        <f aca="false">RANK(BK220,$BK220:$BN220)</f>
        <v>4</v>
      </c>
      <c r="BP220" s="0" t="n">
        <f aca="false">RANK(BL220,$BK220:$BN220)</f>
        <v>3</v>
      </c>
      <c r="BQ220" s="0" t="n">
        <f aca="false">RANK(BM220,$BK220:$BN220)</f>
        <v>1</v>
      </c>
      <c r="BR220" s="0" t="n">
        <f aca="false">RANK(BN220,$BK220:$BN220)</f>
        <v>2</v>
      </c>
    </row>
    <row r="221" customFormat="false" ht="15" hidden="false" customHeight="false" outlineLevel="0" collapsed="false">
      <c r="A221" s="0" t="n">
        <v>198</v>
      </c>
      <c r="B221" s="0" t="n">
        <f aca="false">RANDBETWEEN(1,$B$5)</f>
        <v>1</v>
      </c>
      <c r="C221" s="0" t="n">
        <f aca="false">RANDBETWEEN(1,$B$5)</f>
        <v>4</v>
      </c>
      <c r="D221" s="0" t="n">
        <f aca="false">RANDBETWEEN(1,$B$5)</f>
        <v>1</v>
      </c>
      <c r="E221" s="0" t="n">
        <f aca="false">RANDBETWEEN(1,$B$5)</f>
        <v>6</v>
      </c>
      <c r="F221" s="0" t="n">
        <f aca="false">RANDBETWEEN(1,$B$5)</f>
        <v>1</v>
      </c>
      <c r="G221" s="0" t="n">
        <f aca="false">RANDBETWEEN(1,$B$5)</f>
        <v>3</v>
      </c>
      <c r="H221" s="0" t="n">
        <f aca="true">NORMINV(RAND(),$B$8,$B$13)</f>
        <v>45.214261790127</v>
      </c>
      <c r="I221" s="0" t="n">
        <f aca="true">NORMINV(RAND(),$C$8,$C$13)</f>
        <v>63.3068942580071</v>
      </c>
      <c r="J221" s="0" t="n">
        <f aca="true">NORMINV(RAND(),$D$8,$D$13)</f>
        <v>13.2068814693999</v>
      </c>
      <c r="K221" s="0" t="n">
        <f aca="true">NORMINV(RAND(),$E$8,$E$13)</f>
        <v>3.27875768692785</v>
      </c>
      <c r="L221" s="0" t="n">
        <f aca="true">NORMINV(RAND(),$B$9,$B$14)</f>
        <v>39.4841340460648</v>
      </c>
      <c r="M221" s="0" t="n">
        <f aca="true">NORMINV(RAND(),$C$9,$C$14)</f>
        <v>54.469823412585</v>
      </c>
      <c r="N221" s="0" t="n">
        <f aca="true">NORMINV(RAND(),$D$9,$D$14)</f>
        <v>39.4468441086394</v>
      </c>
      <c r="O221" s="0" t="n">
        <f aca="true">NORMINV(RAND(),$E$9,$E$14)</f>
        <v>26.5528532774126</v>
      </c>
      <c r="P221" s="0" t="n">
        <f aca="true">NORMINV(RAND(),$B$10,$B$15)</f>
        <v>23.0585641226646</v>
      </c>
      <c r="Q221" s="0" t="n">
        <f aca="true">NORMINV(RAND(),$C$10,$C$15)</f>
        <v>30.1773853721887</v>
      </c>
      <c r="R221" s="0" t="n">
        <f aca="true">NORMINV(RAND(),$D$10,$D$15)</f>
        <v>9.66990475571177</v>
      </c>
      <c r="S221" s="0" t="n">
        <f aca="true">NORMINV(RAND(),$E$10,$E$15)</f>
        <v>3.88729108154134</v>
      </c>
      <c r="T221" s="0" t="n">
        <f aca="false">MEDIAN(INDEX(Avaliadores!$B$17:$B$22,$B221),INDEX(Avaliadores!$B$17:$B$22,$C221),INDEX(Avaliadores!$B$17:$B$22,$D221),INDEX(Avaliadores!$B$17:$B$22,$E221),INDEX(Avaliadores!$B$17:$B$22,$F221),INDEX(Avaliadores!$B$17:$B$22,$G221))</f>
        <v>2.04166666666667</v>
      </c>
      <c r="U221" s="0" t="n">
        <f aca="false">MEDIAN(INDEX(Avaliadores!$C$17:$C$22,$B221),INDEX(Avaliadores!$C$17:$C$22,$C221),INDEX(Avaliadores!$C$17:$C$22,$D221),INDEX(Avaliadores!$C$17:$C$22,$E221),INDEX(Avaliadores!$C$17:$C$22,$F221),INDEX(Avaliadores!$C$17:$C$22,$G221))</f>
        <v>4.41666666666667</v>
      </c>
      <c r="V221" s="0" t="n">
        <f aca="false">MEDIAN(INDEX(Avaliadores!$D$17:$D$22,$B221),INDEX(Avaliadores!$D$17:$D$22,$C221),INDEX(Avaliadores!$D$17:$D$22,$D221),INDEX(Avaliadores!$D$17:$D$22,$E221),INDEX(Avaliadores!$D$17:$D$22,$F221),INDEX(Avaliadores!$D$17:$D$22,$G221))</f>
        <v>6.41666666666667</v>
      </c>
      <c r="W221" s="0" t="n">
        <f aca="false">MEDIAN(INDEX(Avaliadores!$E$17:$E$22,$B221),INDEX(Avaliadores!$E$17:$E$22,$C221),INDEX(Avaliadores!$E$17:$E$22,$D221),INDEX(Avaliadores!$E$17:$E$22,$E221),INDEX(Avaliadores!$E$17:$E$22,$F221),INDEX(Avaliadores!$E$17:$E$22,$G221))</f>
        <v>6.79166666666667</v>
      </c>
      <c r="X221" s="0" t="n">
        <f aca="false">MEDIAN(INDEX(Avaliadores!$F$17:$F$22,$B221),INDEX(Avaliadores!$F$17:$F$22,$C221),INDEX(Avaliadores!$F$17:$F$22,$D221),INDEX(Avaliadores!$F$17:$F$22,$E221),INDEX(Avaliadores!$F$17:$F$22,$F221),INDEX(Avaliadores!$F$17:$F$22,$G221))</f>
        <v>2.41666666666667</v>
      </c>
      <c r="Y221" s="0" t="n">
        <f aca="false">MEDIAN(INDEX(Avaliadores!$G$17:$G$22,$B221),INDEX(Avaliadores!$G$17:$G$22,$C221),INDEX(Avaliadores!$G$17:$G$22,$D221),INDEX(Avaliadores!$G$17:$G$22,$E221),INDEX(Avaliadores!$G$17:$G$22,$F221),INDEX(Avaliadores!$G$17:$G$22,$G221))</f>
        <v>5.04166666666667</v>
      </c>
      <c r="Z221" s="0" t="n">
        <f aca="false">MEDIAN(INDEX(Avaliadores!$H$17:$H$22,$B221),INDEX(Avaliadores!$H$17:$H$22,$C221),INDEX(Avaliadores!$H$17:$H$22,$D221),INDEX(Avaliadores!$H$17:$H$22,$E221),INDEX(Avaliadores!$H$17:$H$22,$F221),INDEX(Avaliadores!$H$17:$H$22,$G221))</f>
        <v>4.04166666666667</v>
      </c>
      <c r="AA221" s="0" t="n">
        <f aca="false">MEDIAN(INDEX(Avaliadores!$I$17:$I$22,$B221),INDEX(Avaliadores!$I$17:$I$22,$C221),INDEX(Avaliadores!$I$17:$I$22,$D221),INDEX(Avaliadores!$I$17:$I$22,$E221),INDEX(Avaliadores!$I$17:$I$22,$F221),INDEX(Avaliadores!$I$17:$I$22,$G221))</f>
        <v>7.04166666666667</v>
      </c>
      <c r="AB221" s="0" t="n">
        <f aca="false">IF(MAX(H221:K221)=MIN(H221:K221),0,IF($B$17="custo",(MAX(H221:K221)-H221)/(MAX(H221:K221)-MIN(H221:K221)),(H221-MIN(H221:K221))/(MAX(H221:K221)-MIN(H221:K221))))</f>
        <v>0.301402533901027</v>
      </c>
      <c r="AC221" s="0" t="n">
        <f aca="false">IF(MAX(H221:K221)=MIN(H221:K221),0,IF($B$17="custo",(MAX(H221:K221)-I221)/(MAX(H221:K221)-MIN(H221:K221)),(I221-MIN(H221:K221))/(MAX(H221:K221)-MIN(H221:K221))))</f>
        <v>0</v>
      </c>
      <c r="AD221" s="0" t="n">
        <f aca="false">IF(MAX(H221:K221)=MIN(H221:K221),0,IF($B$17="custo",(MAX(H221:K221)-J221)/(MAX(H221:K221)-MIN(H221:K221)),(J221-MIN(H221:K221))/(MAX(H221:K221)-MIN(H221:K221))))</f>
        <v>0.834608829299304</v>
      </c>
      <c r="AE221" s="0" t="n">
        <f aca="false">IF(MAX(H221:K221)=MIN(H221:K221),0,IF($B$17="custo",(MAX(H221:K221)-K221)/(MAX(H221:K221)-MIN(H221:K221)),(K221-MIN(H221:K221))/(MAX(H221:K221)-MIN(H221:K221))))</f>
        <v>1</v>
      </c>
      <c r="AF221" s="0" t="n">
        <f aca="false">IF(MAX(L221:O221)=MIN(L221:O221),0,IF($C$17="custo",(MAX(L221:O221)-L221)/(MAX(L221:O221)-MIN(L221:O221)),(L221-MIN(L221:O221))/(MAX(L221:O221)-MIN(L221:O221))))</f>
        <v>0.463205022108046</v>
      </c>
      <c r="AG221" s="0" t="n">
        <f aca="false">IF(MAX(L221:O221)=MIN(L221:O221),0,IF($C$17="custo",(MAX(L221:O221)-M221)/(MAX(L221:O221)-MIN(L221:O221)),(M221-MIN(L221:O221))/(MAX(L221:O221)-MIN(L221:O221))))</f>
        <v>1</v>
      </c>
      <c r="AH221" s="0" t="n">
        <f aca="false">IF(MAX(L221:O221)=MIN(L221:O221),0,IF($C$17="custo",(MAX(L221:O221)-N221)/(MAX(L221:O221)-MIN(L221:O221)),(N221-MIN(L221:O221))/(MAX(L221:O221)-MIN(L221:O221))))</f>
        <v>0.461869277675721</v>
      </c>
      <c r="AI221" s="0" t="n">
        <f aca="false">IF(MAX(L221:O221)=MIN(L221:O221),0,IF($C$17="custo",(MAX(L221:O221)-O221)/(MAX(L221:O221)-MIN(L221:O221)),(O221-MIN(L221:O221))/(MAX(L221:O221)-MIN(L221:O221))))</f>
        <v>0</v>
      </c>
      <c r="AJ221" s="0" t="n">
        <f aca="false">IF(MAX(P221:S221)=MIN(P221:S221),0,IF($D$17="custo",(MAX(P221:S221)-P221)/(MAX(P221:S221)-MIN(P221:S221)),(P221-MIN(P221:S221))/(MAX(P221:S221)-MIN(P221:S221))))</f>
        <v>0.270779601275777</v>
      </c>
      <c r="AK221" s="0" t="n">
        <f aca="false">IF(MAX(P221:S221)=MIN(P221:S221),0,IF($D$17="custo",(MAX(P221:S221)-Q221)/(MAX(P221:S221)-MIN(P221:S221)),(Q221-MIN(P221:S221))/(MAX(P221:S221)-MIN(P221:S221))))</f>
        <v>0</v>
      </c>
      <c r="AL221" s="0" t="n">
        <f aca="false">IF(MAX(P221:S221)=MIN(P221:S221),0,IF($D$17="custo",(MAX(P221:S221)-R221)/(MAX(P221:S221)-MIN(P221:S221)),(R221-MIN(P221:S221))/(MAX(P221:S221)-MIN(P221:S221))))</f>
        <v>0.780045913482038</v>
      </c>
      <c r="AM221" s="0" t="n">
        <f aca="false">IF(MAX(P221:S221)=MIN(P221:S221),0,IF($D$17="custo",(MAX(P221:S221)-S221)/(MAX(P221:S221)-MIN(P221:S221)),(S221-MIN(P221:S221))/(MAX(P221:S221)-MIN(P221:S221))))</f>
        <v>1</v>
      </c>
      <c r="AN221" s="0" t="n">
        <f aca="false">IF(MAX(T221:W221)=MIN(T221:W221),0,IF($E$17="custo",(MAX(T221:W221)-T221)/(MAX(T221:W221)-MIN(T221:W221)),(T221-MIN(T221:W221))/(MAX(T221:W221)-MIN(T221:W221))))</f>
        <v>0</v>
      </c>
      <c r="AO221" s="0" t="n">
        <f aca="false">IF(MAX(T221:W221)=MIN(T221:W221),0,IF($E$17="custo",(MAX(T221:W221)-U221)/(MAX(T221:W221)-MIN(T221:W221)),(U221-MIN(T221:W221))/(MAX(T221:W221)-MIN(T221:W221))))</f>
        <v>0.5</v>
      </c>
      <c r="AP221" s="0" t="n">
        <f aca="false">IF(MAX(T221:W221)=MIN(T221:W221),0,IF($E$17="custo",(MAX(T221:W221)-V221)/(MAX(T221:W221)-MIN(T221:W221)),(V221-MIN(T221:W221))/(MAX(T221:W221)-MIN(T221:W221))))</f>
        <v>0.921052631578947</v>
      </c>
      <c r="AQ221" s="0" t="n">
        <f aca="false">IF(MAX(T221:W221)=MIN(T221:W221),0,IF($E$17="custo",(MAX(T221:W221)-W221)/(MAX(T221:W221)-MIN(T221:W221)),(W221-MIN(T221:W221))/(MAX(T221:W221)-MIN(T221:W221))))</f>
        <v>1</v>
      </c>
      <c r="AR221" s="0" t="n">
        <f aca="false">IF(MAX(X221:AA221)=MIN(X221:AA221),0,IF($F$17="custo",(MAX(X221:AA221)-X221)/(MAX(X221:AA221)-MIN(X221:AA221)),(X221-MIN(X221:AA221))/(MAX(X221:AA221)-MIN(X221:AA221))))</f>
        <v>0</v>
      </c>
      <c r="AS221" s="0" t="n">
        <f aca="false">IF(MAX(X221:AA221)=MIN(X221:AA221),0,IF($F$17="custo",(MAX(X221:AA221)-Y221)/(MAX(X221:AA221)-MIN(X221:AA221)),(Y221-MIN(X221:AA221))/(MAX(X221:AA221)-MIN(X221:AA221))))</f>
        <v>0.567567567567568</v>
      </c>
      <c r="AT221" s="0" t="n">
        <f aca="false">IF(MAX(X221:AA221)=MIN(X221:AA221),0,IF($F$17="custo",(MAX(X221:AA221)-Z221)/(MAX(X221:AA221)-MIN(X221:AA221)),(Z221-MIN(X221:AA221))/(MAX(X221:AA221)-MIN(X221:AA221))))</f>
        <v>0.351351351351351</v>
      </c>
      <c r="AU221" s="0" t="n">
        <f aca="false">IF(MAX(X221:AA221)=MIN(X221:AA221),0,IF($F$17="custo",(MAX(X221:AA221)-AA221)/(MAX(X221:AA221)-MIN(X221:AA221)),(AA221-MIN(X221:AA221))/(MAX(X221:AA221)-MIN(X221:AA221))))</f>
        <v>1</v>
      </c>
      <c r="AV221" s="0" t="n">
        <f aca="false">STDEVP(AB221:AE221)</f>
        <v>0.402112934837988</v>
      </c>
      <c r="AW221" s="0" t="n">
        <f aca="false">STDEVP(AF221:AI221)</f>
        <v>0.354049557705139</v>
      </c>
      <c r="AX221" s="0" t="n">
        <f aca="false">STDEVP(AJ221:AM221)</f>
        <v>0.3969640716147</v>
      </c>
      <c r="AY221" s="0" t="n">
        <f aca="false">STDEVP(AN221:AQ221)</f>
        <v>0.39779516994292</v>
      </c>
      <c r="AZ221" s="0" t="n">
        <f aca="false">STDEVP(AR221:AU221)</f>
        <v>0.36229071941769</v>
      </c>
      <c r="BA221" s="0" t="n">
        <f aca="false">AV221*((1-IFERROR(CORREL(AB221:AE221,AF221:AI221),0))+(1-IFERROR(CORREL(AB221:AE221,AJ221:AM221),0))+(1-IFERROR(CORREL(AB221:AE221,AN221:AQ221),0))+(1-IFERROR(CORREL(AB221:AE221,AR221:AU221),0)))</f>
        <v>1.07770621434195</v>
      </c>
      <c r="BB221" s="0" t="n">
        <f aca="false">AW221*((1-IFERROR(CORREL(AF221:AI221,AB221:AE221),0))+(1-IFERROR(CORREL(AF221:AI221,AJ221:AM221),0))+(1-IFERROR(CORREL(AF221:AI221,AN221:AQ221),0))+(1-IFERROR(CORREL(AF221:AI221,AR221:AU221),0)))</f>
        <v>2.32889476075737</v>
      </c>
      <c r="BC221" s="0" t="n">
        <f aca="false">AX221*((1-IFERROR(CORREL(AJ221:AM221,AB221:AE221),0))+(1-IFERROR(CORREL(AJ221:AM221,AF221:AI221),0))+(1-IFERROR(CORREL(AJ221:AM221,AN221:AQ221),0))+(1-IFERROR(CORREL(AJ221:AM221,AR221:AU221),0)))</f>
        <v>1.0453227125588</v>
      </c>
      <c r="BD221" s="0" t="n">
        <f aca="false">AY221*((1-IFERROR(CORREL(AN221:AQ221,AB221:AE221),0))+(1-IFERROR(CORREL(AN221:AQ221,AF221:AI221),0))+(1-IFERROR(CORREL(AN221:AQ221,AJ221:AM221),0))+(1-IFERROR(CORREL(AN221:AQ221,AR221:AU221),0)))</f>
        <v>0.856389462381064</v>
      </c>
      <c r="BE221" s="0" t="n">
        <f aca="false">AZ221*((1-IFERROR(CORREL(AR221:AU221,AB221:AE221),0))+(1-IFERROR(CORREL(AR221:AU221,AF221:AI221),0))+(1-IFERROR(CORREL(AR221:AU221,AJ221:AM221),0))+(1-IFERROR(CORREL(AR221:AU221,AN221:AQ221),0)))</f>
        <v>0.955923879050815</v>
      </c>
      <c r="BF221" s="0" t="n">
        <f aca="false">IF(SUM(BA221:BE221)&gt;0,BA221/SUM(BA221:BE221),1/5)</f>
        <v>0.172041097636835</v>
      </c>
      <c r="BG221" s="0" t="n">
        <f aca="false">IF(SUM(BA221:BE221)&gt;0,BB221/SUM(BA221:BE221),1/5)</f>
        <v>0.371776283359394</v>
      </c>
      <c r="BH221" s="0" t="n">
        <f aca="false">IF(SUM(BA221:BE221)&gt;0,BC221/SUM(BA221:BE221),1/5)</f>
        <v>0.166871513275201</v>
      </c>
      <c r="BI221" s="0" t="n">
        <f aca="false">IF(SUM(BA221:BE221)&gt;0,BD221/SUM(BA221:BE221),1/5)</f>
        <v>0.136710896858491</v>
      </c>
      <c r="BJ221" s="0" t="n">
        <f aca="false">IF(SUM(BA221:BE221)&gt;0,BE221/SUM(BA221:BE221),1/5)</f>
        <v>0.152600208870079</v>
      </c>
      <c r="BK221" s="0" t="n">
        <f aca="false">BF221*AB221+BG221*AF221+BH221*AJ221+BI221*AN221+BJ221*AR221</f>
        <v>0.269247666144536</v>
      </c>
      <c r="BL221" s="0" t="n">
        <f aca="false">BF221*AC221+BG221*AG221+BH221*AK221+BI221*AO221+BJ221*AS221</f>
        <v>0.526742661147333</v>
      </c>
      <c r="BM221" s="0" t="n">
        <f aca="false">BF221*AD221+BG221*AH221+BH221*AL221+BI221*AP221+BJ221*AT221</f>
        <v>0.62500072546913</v>
      </c>
      <c r="BN221" s="0" t="n">
        <f aca="false">BF221*AE221+BG221*AI221+BH221*AM221+BI221*AQ221+BJ221*AU221</f>
        <v>0.628223716640606</v>
      </c>
      <c r="BO221" s="0" t="n">
        <f aca="false">RANK(BK221,$BK221:$BN221)</f>
        <v>4</v>
      </c>
      <c r="BP221" s="0" t="n">
        <f aca="false">RANK(BL221,$BK221:$BN221)</f>
        <v>3</v>
      </c>
      <c r="BQ221" s="0" t="n">
        <f aca="false">RANK(BM221,$BK221:$BN221)</f>
        <v>2</v>
      </c>
      <c r="BR221" s="0" t="n">
        <f aca="false">RANK(BN221,$BK221:$BN221)</f>
        <v>1</v>
      </c>
    </row>
    <row r="222" customFormat="false" ht="15" hidden="false" customHeight="false" outlineLevel="0" collapsed="false">
      <c r="A222" s="0" t="n">
        <v>199</v>
      </c>
      <c r="B222" s="0" t="n">
        <f aca="false">RANDBETWEEN(1,$B$5)</f>
        <v>5</v>
      </c>
      <c r="C222" s="0" t="n">
        <f aca="false">RANDBETWEEN(1,$B$5)</f>
        <v>3</v>
      </c>
      <c r="D222" s="0" t="n">
        <f aca="false">RANDBETWEEN(1,$B$5)</f>
        <v>1</v>
      </c>
      <c r="E222" s="0" t="n">
        <f aca="false">RANDBETWEEN(1,$B$5)</f>
        <v>5</v>
      </c>
      <c r="F222" s="0" t="n">
        <f aca="false">RANDBETWEEN(1,$B$5)</f>
        <v>6</v>
      </c>
      <c r="G222" s="0" t="n">
        <f aca="false">RANDBETWEEN(1,$B$5)</f>
        <v>4</v>
      </c>
      <c r="H222" s="0" t="n">
        <f aca="true">NORMINV(RAND(),$B$8,$B$13)</f>
        <v>54.9749896064086</v>
      </c>
      <c r="I222" s="0" t="n">
        <f aca="true">NORMINV(RAND(),$C$8,$C$13)</f>
        <v>64.1471488732065</v>
      </c>
      <c r="J222" s="0" t="n">
        <f aca="true">NORMINV(RAND(),$D$8,$D$13)</f>
        <v>13.1417990336271</v>
      </c>
      <c r="K222" s="0" t="n">
        <f aca="true">NORMINV(RAND(),$E$8,$E$13)</f>
        <v>2.8680028677134</v>
      </c>
      <c r="L222" s="0" t="n">
        <f aca="true">NORMINV(RAND(),$B$9,$B$14)</f>
        <v>41.9395140761209</v>
      </c>
      <c r="M222" s="0" t="n">
        <f aca="true">NORMINV(RAND(),$C$9,$C$14)</f>
        <v>50.9337661488109</v>
      </c>
      <c r="N222" s="0" t="n">
        <f aca="true">NORMINV(RAND(),$D$9,$D$14)</f>
        <v>50.0818827076612</v>
      </c>
      <c r="O222" s="0" t="n">
        <f aca="true">NORMINV(RAND(),$E$9,$E$14)</f>
        <v>26.896110332768</v>
      </c>
      <c r="P222" s="0" t="n">
        <f aca="true">NORMINV(RAND(),$B$10,$B$15)</f>
        <v>24.0328360781805</v>
      </c>
      <c r="Q222" s="0" t="n">
        <f aca="true">NORMINV(RAND(),$C$10,$C$15)</f>
        <v>27.8934199614161</v>
      </c>
      <c r="R222" s="0" t="n">
        <f aca="true">NORMINV(RAND(),$D$10,$D$15)</f>
        <v>9.07412055451098</v>
      </c>
      <c r="S222" s="0" t="n">
        <f aca="true">NORMINV(RAND(),$E$10,$E$15)</f>
        <v>4.11441567086183</v>
      </c>
      <c r="T222" s="0" t="n">
        <f aca="false">MEDIAN(INDEX(Avaliadores!$B$17:$B$22,$B222),INDEX(Avaliadores!$B$17:$B$22,$C222),INDEX(Avaliadores!$B$17:$B$22,$D222),INDEX(Avaliadores!$B$17:$B$22,$E222),INDEX(Avaliadores!$B$17:$B$22,$F222),INDEX(Avaliadores!$B$17:$B$22,$G222))</f>
        <v>2.54166666666667</v>
      </c>
      <c r="U222" s="0" t="n">
        <f aca="false">MEDIAN(INDEX(Avaliadores!$C$17:$C$22,$B222),INDEX(Avaliadores!$C$17:$C$22,$C222),INDEX(Avaliadores!$C$17:$C$22,$D222),INDEX(Avaliadores!$C$17:$C$22,$E222),INDEX(Avaliadores!$C$17:$C$22,$F222),INDEX(Avaliadores!$C$17:$C$22,$G222))</f>
        <v>5.54166666666667</v>
      </c>
      <c r="V222" s="0" t="n">
        <f aca="false">MEDIAN(INDEX(Avaliadores!$D$17:$D$22,$B222),INDEX(Avaliadores!$D$17:$D$22,$C222),INDEX(Avaliadores!$D$17:$D$22,$D222),INDEX(Avaliadores!$D$17:$D$22,$E222),INDEX(Avaliadores!$D$17:$D$22,$F222),INDEX(Avaliadores!$D$17:$D$22,$G222))</f>
        <v>5.54166666666667</v>
      </c>
      <c r="W222" s="0" t="n">
        <f aca="false">MEDIAN(INDEX(Avaliadores!$E$17:$E$22,$B222),INDEX(Avaliadores!$E$17:$E$22,$C222),INDEX(Avaliadores!$E$17:$E$22,$D222),INDEX(Avaliadores!$E$17:$E$22,$E222),INDEX(Avaliadores!$E$17:$E$22,$F222),INDEX(Avaliadores!$E$17:$E$22,$G222))</f>
        <v>6.79166666666667</v>
      </c>
      <c r="X222" s="0" t="n">
        <f aca="false">MEDIAN(INDEX(Avaliadores!$F$17:$F$22,$B222),INDEX(Avaliadores!$F$17:$F$22,$C222),INDEX(Avaliadores!$F$17:$F$22,$D222),INDEX(Avaliadores!$F$17:$F$22,$E222),INDEX(Avaliadores!$F$17:$F$22,$F222),INDEX(Avaliadores!$F$17:$F$22,$G222))</f>
        <v>2.66666666666667</v>
      </c>
      <c r="Y222" s="0" t="n">
        <f aca="false">MEDIAN(INDEX(Avaliadores!$G$17:$G$22,$B222),INDEX(Avaliadores!$G$17:$G$22,$C222),INDEX(Avaliadores!$G$17:$G$22,$D222),INDEX(Avaliadores!$G$17:$G$22,$E222),INDEX(Avaliadores!$G$17:$G$22,$F222),INDEX(Avaliadores!$G$17:$G$22,$G222))</f>
        <v>4.79166666666667</v>
      </c>
      <c r="Z222" s="0" t="n">
        <f aca="false">MEDIAN(INDEX(Avaliadores!$H$17:$H$22,$B222),INDEX(Avaliadores!$H$17:$H$22,$C222),INDEX(Avaliadores!$H$17:$H$22,$D222),INDEX(Avaliadores!$H$17:$H$22,$E222),INDEX(Avaliadores!$H$17:$H$22,$F222),INDEX(Avaliadores!$H$17:$H$22,$G222))</f>
        <v>3.66666666666667</v>
      </c>
      <c r="AA222" s="0" t="n">
        <f aca="false">MEDIAN(INDEX(Avaliadores!$I$17:$I$22,$B222),INDEX(Avaliadores!$I$17:$I$22,$C222),INDEX(Avaliadores!$I$17:$I$22,$D222),INDEX(Avaliadores!$I$17:$I$22,$E222),INDEX(Avaliadores!$I$17:$I$22,$F222),INDEX(Avaliadores!$I$17:$I$22,$G222))</f>
        <v>6.66666666666667</v>
      </c>
      <c r="AB222" s="0" t="n">
        <f aca="false">IF(MAX(H222:K222)=MIN(H222:K222),0,IF($B$17="custo",(MAX(H222:K222)-H222)/(MAX(H222:K222)-MIN(H222:K222)),(H222-MIN(H222:K222))/(MAX(H222:K222)-MIN(H222:K222))))</f>
        <v>0.14967831415235</v>
      </c>
      <c r="AC222" s="0" t="n">
        <f aca="false">IF(MAX(H222:K222)=MIN(H222:K222),0,IF($B$17="custo",(MAX(H222:K222)-I222)/(MAX(H222:K222)-MIN(H222:K222)),(I222-MIN(H222:K222))/(MAX(H222:K222)-MIN(H222:K222))))</f>
        <v>0</v>
      </c>
      <c r="AD222" s="0" t="n">
        <f aca="false">IF(MAX(H222:K222)=MIN(H222:K222),0,IF($B$17="custo",(MAX(H222:K222)-J222)/(MAX(H222:K222)-MIN(H222:K222)),(J222-MIN(H222:K222))/(MAX(H222:K222)-MIN(H222:K222))))</f>
        <v>0.832344331871192</v>
      </c>
      <c r="AE222" s="0" t="n">
        <f aca="false">IF(MAX(H222:K222)=MIN(H222:K222),0,IF($B$17="custo",(MAX(H222:K222)-K222)/(MAX(H222:K222)-MIN(H222:K222)),(K222-MIN(H222:K222))/(MAX(H222:K222)-MIN(H222:K222))))</f>
        <v>1</v>
      </c>
      <c r="AF222" s="0" t="n">
        <f aca="false">IF(MAX(L222:O222)=MIN(L222:O222),0,IF($C$17="custo",(MAX(L222:O222)-L222)/(MAX(L222:O222)-MIN(L222:O222)),(L222-MIN(L222:O222))/(MAX(L222:O222)-MIN(L222:O222))))</f>
        <v>0.625826572211458</v>
      </c>
      <c r="AG222" s="0" t="n">
        <f aca="false">IF(MAX(L222:O222)=MIN(L222:O222),0,IF($C$17="custo",(MAX(L222:O222)-M222)/(MAX(L222:O222)-MIN(L222:O222)),(M222-MIN(L222:O222))/(MAX(L222:O222)-MIN(L222:O222))))</f>
        <v>1</v>
      </c>
      <c r="AH222" s="0" t="n">
        <f aca="false">IF(MAX(L222:O222)=MIN(L222:O222),0,IF($C$17="custo",(MAX(L222:O222)-N222)/(MAX(L222:O222)-MIN(L222:O222)),(N222-MIN(L222:O222))/(MAX(L222:O222)-MIN(L222:O222))))</f>
        <v>0.96456046098384</v>
      </c>
      <c r="AI222" s="0" t="n">
        <f aca="false">IF(MAX(L222:O222)=MIN(L222:O222),0,IF($C$17="custo",(MAX(L222:O222)-O222)/(MAX(L222:O222)-MIN(L222:O222)),(O222-MIN(L222:O222))/(MAX(L222:O222)-MIN(L222:O222))))</f>
        <v>0</v>
      </c>
      <c r="AJ222" s="0" t="n">
        <f aca="false">IF(MAX(P222:S222)=MIN(P222:S222),0,IF($D$17="custo",(MAX(P222:S222)-P222)/(MAX(P222:S222)-MIN(P222:S222)),(P222-MIN(P222:S222))/(MAX(P222:S222)-MIN(P222:S222))))</f>
        <v>0.162352629910964</v>
      </c>
      <c r="AK222" s="0" t="n">
        <f aca="false">IF(MAX(P222:S222)=MIN(P222:S222),0,IF($D$17="custo",(MAX(P222:S222)-Q222)/(MAX(P222:S222)-MIN(P222:S222)),(Q222-MIN(P222:S222))/(MAX(P222:S222)-MIN(P222:S222))))</f>
        <v>0</v>
      </c>
      <c r="AL222" s="0" t="n">
        <f aca="false">IF(MAX(P222:S222)=MIN(P222:S222),0,IF($D$17="custo",(MAX(P222:S222)-R222)/(MAX(P222:S222)-MIN(P222:S222)),(R222-MIN(P222:S222))/(MAX(P222:S222)-MIN(P222:S222))))</f>
        <v>0.791425039373104</v>
      </c>
      <c r="AM222" s="0" t="n">
        <f aca="false">IF(MAX(P222:S222)=MIN(P222:S222),0,IF($D$17="custo",(MAX(P222:S222)-S222)/(MAX(P222:S222)-MIN(P222:S222)),(S222-MIN(P222:S222))/(MAX(P222:S222)-MIN(P222:S222))))</f>
        <v>1</v>
      </c>
      <c r="AN222" s="0" t="n">
        <f aca="false">IF(MAX(T222:W222)=MIN(T222:W222),0,IF($E$17="custo",(MAX(T222:W222)-T222)/(MAX(T222:W222)-MIN(T222:W222)),(T222-MIN(T222:W222))/(MAX(T222:W222)-MIN(T222:W222))))</f>
        <v>0</v>
      </c>
      <c r="AO222" s="0" t="n">
        <f aca="false">IF(MAX(T222:W222)=MIN(T222:W222),0,IF($E$17="custo",(MAX(T222:W222)-U222)/(MAX(T222:W222)-MIN(T222:W222)),(U222-MIN(T222:W222))/(MAX(T222:W222)-MIN(T222:W222))))</f>
        <v>0.705882352941177</v>
      </c>
      <c r="AP222" s="0" t="n">
        <f aca="false">IF(MAX(T222:W222)=MIN(T222:W222),0,IF($E$17="custo",(MAX(T222:W222)-V222)/(MAX(T222:W222)-MIN(T222:W222)),(V222-MIN(T222:W222))/(MAX(T222:W222)-MIN(T222:W222))))</f>
        <v>0.705882352941177</v>
      </c>
      <c r="AQ222" s="0" t="n">
        <f aca="false">IF(MAX(T222:W222)=MIN(T222:W222),0,IF($E$17="custo",(MAX(T222:W222)-W222)/(MAX(T222:W222)-MIN(T222:W222)),(W222-MIN(T222:W222))/(MAX(T222:W222)-MIN(T222:W222))))</f>
        <v>1</v>
      </c>
      <c r="AR222" s="0" t="n">
        <f aca="false">IF(MAX(X222:AA222)=MIN(X222:AA222),0,IF($F$17="custo",(MAX(X222:AA222)-X222)/(MAX(X222:AA222)-MIN(X222:AA222)),(X222-MIN(X222:AA222))/(MAX(X222:AA222)-MIN(X222:AA222))))</f>
        <v>0</v>
      </c>
      <c r="AS222" s="0" t="n">
        <f aca="false">IF(MAX(X222:AA222)=MIN(X222:AA222),0,IF($F$17="custo",(MAX(X222:AA222)-Y222)/(MAX(X222:AA222)-MIN(X222:AA222)),(Y222-MIN(X222:AA222))/(MAX(X222:AA222)-MIN(X222:AA222))))</f>
        <v>0.53125</v>
      </c>
      <c r="AT222" s="0" t="n">
        <f aca="false">IF(MAX(X222:AA222)=MIN(X222:AA222),0,IF($F$17="custo",(MAX(X222:AA222)-Z222)/(MAX(X222:AA222)-MIN(X222:AA222)),(Z222-MIN(X222:AA222))/(MAX(X222:AA222)-MIN(X222:AA222))))</f>
        <v>0.25</v>
      </c>
      <c r="AU222" s="0" t="n">
        <f aca="false">IF(MAX(X222:AA222)=MIN(X222:AA222),0,IF($F$17="custo",(MAX(X222:AA222)-AA222)/(MAX(X222:AA222)-MIN(X222:AA222)),(AA222-MIN(X222:AA222))/(MAX(X222:AA222)-MIN(X222:AA222))))</f>
        <v>1</v>
      </c>
      <c r="AV222" s="0" t="n">
        <f aca="false">STDEVP(AB222:AE222)</f>
        <v>0.428105489975324</v>
      </c>
      <c r="AW222" s="0" t="n">
        <f aca="false">STDEVP(AF222:AI222)</f>
        <v>0.401406756278067</v>
      </c>
      <c r="AX222" s="0" t="n">
        <f aca="false">STDEVP(AJ222:AM222)</f>
        <v>0.417851700408606</v>
      </c>
      <c r="AY222" s="0" t="n">
        <f aca="false">STDEVP(AN222:AQ222)</f>
        <v>0.36823482428085</v>
      </c>
      <c r="AZ222" s="0" t="n">
        <f aca="false">STDEVP(AR222:AU222)</f>
        <v>0.37131983244738</v>
      </c>
      <c r="BA222" s="0" t="n">
        <f aca="false">AV222*((1-IFERROR(CORREL(AB222:AE222,AF222:AI222),0))+(1-IFERROR(CORREL(AB222:AE222,AJ222:AM222),0))+(1-IFERROR(CORREL(AB222:AE222,AN222:AQ222),0))+(1-IFERROR(CORREL(AB222:AE222,AR222:AU222),0)))</f>
        <v>1.04012921035772</v>
      </c>
      <c r="BB222" s="0" t="n">
        <f aca="false">AW222*((1-IFERROR(CORREL(AF222:AI222,AB222:AE222),0))+(1-IFERROR(CORREL(AF222:AI222,AJ222:AM222),0))+(1-IFERROR(CORREL(AF222:AI222,AN222:AQ222),0))+(1-IFERROR(CORREL(AF222:AI222,AR222:AU222),0)))</f>
        <v>2.44661976650988</v>
      </c>
      <c r="BC222" s="0" t="n">
        <f aca="false">AX222*((1-IFERROR(CORREL(AJ222:AM222,AB222:AE222),0))+(1-IFERROR(CORREL(AJ222:AM222,AF222:AI222),0))+(1-IFERROR(CORREL(AJ222:AM222,AN222:AQ222),0))+(1-IFERROR(CORREL(AJ222:AM222,AR222:AU222),0)))</f>
        <v>1.02407587464715</v>
      </c>
      <c r="BD222" s="0" t="n">
        <f aca="false">AY222*((1-IFERROR(CORREL(AN222:AQ222,AB222:AE222),0))+(1-IFERROR(CORREL(AN222:AQ222,AF222:AI222),0))+(1-IFERROR(CORREL(AN222:AQ222,AJ222:AM222),0))+(1-IFERROR(CORREL(AN222:AQ222,AR222:AU222),0)))</f>
        <v>0.803578453149751</v>
      </c>
      <c r="BE222" s="0" t="n">
        <f aca="false">AZ222*((1-IFERROR(CORREL(AR222:AU222,AB222:AE222),0))+(1-IFERROR(CORREL(AR222:AU222,AF222:AI222),0))+(1-IFERROR(CORREL(AR222:AU222,AJ222:AM222),0))+(1-IFERROR(CORREL(AR222:AU222,AN222:AQ222),0)))</f>
        <v>1.01229562146618</v>
      </c>
      <c r="BF222" s="0" t="n">
        <f aca="false">IF(SUM(BA222:BE222)&gt;0,BA222/SUM(BA222:BE222),1/5)</f>
        <v>0.164403146491096</v>
      </c>
      <c r="BG222" s="0" t="n">
        <f aca="false">IF(SUM(BA222:BE222)&gt;0,BB222/SUM(BA222:BE222),1/5)</f>
        <v>0.386713481244508</v>
      </c>
      <c r="BH222" s="0" t="n">
        <f aca="false">IF(SUM(BA222:BE222)&gt;0,BC222/SUM(BA222:BE222),1/5)</f>
        <v>0.16186575125576</v>
      </c>
      <c r="BI222" s="0" t="n">
        <f aca="false">IF(SUM(BA222:BE222)&gt;0,BD222/SUM(BA222:BE222),1/5)</f>
        <v>0.127013860234568</v>
      </c>
      <c r="BJ222" s="0" t="n">
        <f aca="false">IF(SUM(BA222:BE222)&gt;0,BE222/SUM(BA222:BE222),1/5)</f>
        <v>0.16000376077407</v>
      </c>
      <c r="BK222" s="0" t="n">
        <f aca="false">BF222*AB222+BG222*AF222+BH222*AJ222+BI222*AN222+BJ222*AR222</f>
        <v>0.292902488612226</v>
      </c>
      <c r="BL222" s="0" t="n">
        <f aca="false">BF222*AC222+BG222*AG222+BH222*AK222+BI222*AO222+BJ222*AS222</f>
        <v>0.56137232167425</v>
      </c>
      <c r="BM222" s="0" t="n">
        <f aca="false">BF222*AD222+BG222*AH222+BH222*AL222+BI222*AP222+BJ222*AT222</f>
        <v>0.767610952134303</v>
      </c>
      <c r="BN222" s="0" t="n">
        <f aca="false">BF222*AE222+BG222*AI222+BH222*AM222+BI222*AQ222+BJ222*AU222</f>
        <v>0.613286518755493</v>
      </c>
      <c r="BO222" s="0" t="n">
        <f aca="false">RANK(BK222,$BK222:$BN222)</f>
        <v>4</v>
      </c>
      <c r="BP222" s="0" t="n">
        <f aca="false">RANK(BL222,$BK222:$BN222)</f>
        <v>3</v>
      </c>
      <c r="BQ222" s="0" t="n">
        <f aca="false">RANK(BM222,$BK222:$BN222)</f>
        <v>1</v>
      </c>
      <c r="BR222" s="0" t="n">
        <f aca="false">RANK(BN222,$BK222:$BN222)</f>
        <v>2</v>
      </c>
    </row>
    <row r="223" customFormat="false" ht="15" hidden="false" customHeight="false" outlineLevel="0" collapsed="false">
      <c r="A223" s="0" t="n">
        <v>200</v>
      </c>
      <c r="B223" s="0" t="n">
        <f aca="false">RANDBETWEEN(1,$B$5)</f>
        <v>6</v>
      </c>
      <c r="C223" s="0" t="n">
        <f aca="false">RANDBETWEEN(1,$B$5)</f>
        <v>5</v>
      </c>
      <c r="D223" s="0" t="n">
        <f aca="false">RANDBETWEEN(1,$B$5)</f>
        <v>3</v>
      </c>
      <c r="E223" s="0" t="n">
        <f aca="false">RANDBETWEEN(1,$B$5)</f>
        <v>5</v>
      </c>
      <c r="F223" s="0" t="n">
        <f aca="false">RANDBETWEEN(1,$B$5)</f>
        <v>4</v>
      </c>
      <c r="G223" s="0" t="n">
        <f aca="false">RANDBETWEEN(1,$B$5)</f>
        <v>5</v>
      </c>
      <c r="H223" s="0" t="n">
        <f aca="true">NORMINV(RAND(),$B$8,$B$13)</f>
        <v>46.6977085119824</v>
      </c>
      <c r="I223" s="0" t="n">
        <f aca="true">NORMINV(RAND(),$C$8,$C$13)</f>
        <v>62.8956551268893</v>
      </c>
      <c r="J223" s="0" t="n">
        <f aca="true">NORMINV(RAND(),$D$8,$D$13)</f>
        <v>16.8554499750545</v>
      </c>
      <c r="K223" s="0" t="n">
        <f aca="true">NORMINV(RAND(),$E$8,$E$13)</f>
        <v>3.17162497875907</v>
      </c>
      <c r="L223" s="0" t="n">
        <f aca="true">NORMINV(RAND(),$B$9,$B$14)</f>
        <v>41.4864867064325</v>
      </c>
      <c r="M223" s="0" t="n">
        <f aca="true">NORMINV(RAND(),$C$9,$C$14)</f>
        <v>62.6213047679742</v>
      </c>
      <c r="N223" s="0" t="n">
        <f aca="true">NORMINV(RAND(),$D$9,$D$14)</f>
        <v>54.930862067795</v>
      </c>
      <c r="O223" s="0" t="n">
        <f aca="true">NORMINV(RAND(),$E$9,$E$14)</f>
        <v>25.3020750106036</v>
      </c>
      <c r="P223" s="0" t="n">
        <f aca="true">NORMINV(RAND(),$B$10,$B$15)</f>
        <v>20.963132204939</v>
      </c>
      <c r="Q223" s="0" t="n">
        <f aca="true">NORMINV(RAND(),$C$10,$C$15)</f>
        <v>30.5452529282258</v>
      </c>
      <c r="R223" s="0" t="n">
        <f aca="true">NORMINV(RAND(),$D$10,$D$15)</f>
        <v>9.75932093387546</v>
      </c>
      <c r="S223" s="0" t="n">
        <f aca="true">NORMINV(RAND(),$E$10,$E$15)</f>
        <v>4.17039036610904</v>
      </c>
      <c r="T223" s="0" t="n">
        <f aca="false">MEDIAN(INDEX(Avaliadores!$B$17:$B$22,$B223),INDEX(Avaliadores!$B$17:$B$22,$C223),INDEX(Avaliadores!$B$17:$B$22,$D223),INDEX(Avaliadores!$B$17:$B$22,$E223),INDEX(Avaliadores!$B$17:$B$22,$F223),INDEX(Avaliadores!$B$17:$B$22,$G223))</f>
        <v>2.54166666666667</v>
      </c>
      <c r="U223" s="0" t="n">
        <f aca="false">MEDIAN(INDEX(Avaliadores!$C$17:$C$22,$B223),INDEX(Avaliadores!$C$17:$C$22,$C223),INDEX(Avaliadores!$C$17:$C$22,$D223),INDEX(Avaliadores!$C$17:$C$22,$E223),INDEX(Avaliadores!$C$17:$C$22,$F223),INDEX(Avaliadores!$C$17:$C$22,$G223))</f>
        <v>5.54166666666667</v>
      </c>
      <c r="V223" s="0" t="n">
        <f aca="false">MEDIAN(INDEX(Avaliadores!$D$17:$D$22,$B223),INDEX(Avaliadores!$D$17:$D$22,$C223),INDEX(Avaliadores!$D$17:$D$22,$D223),INDEX(Avaliadores!$D$17:$D$22,$E223),INDEX(Avaliadores!$D$17:$D$22,$F223),INDEX(Avaliadores!$D$17:$D$22,$G223))</f>
        <v>5.54166666666667</v>
      </c>
      <c r="W223" s="0" t="n">
        <f aca="false">MEDIAN(INDEX(Avaliadores!$E$17:$E$22,$B223),INDEX(Avaliadores!$E$17:$E$22,$C223),INDEX(Avaliadores!$E$17:$E$22,$D223),INDEX(Avaliadores!$E$17:$E$22,$E223),INDEX(Avaliadores!$E$17:$E$22,$F223),INDEX(Avaliadores!$E$17:$E$22,$G223))</f>
        <v>7.04166666666667</v>
      </c>
      <c r="X223" s="0" t="n">
        <f aca="false">MEDIAN(INDEX(Avaliadores!$F$17:$F$22,$B223),INDEX(Avaliadores!$F$17:$F$22,$C223),INDEX(Avaliadores!$F$17:$F$22,$D223),INDEX(Avaliadores!$F$17:$F$22,$E223),INDEX(Avaliadores!$F$17:$F$22,$F223),INDEX(Avaliadores!$F$17:$F$22,$G223))</f>
        <v>2.66666666666667</v>
      </c>
      <c r="Y223" s="0" t="n">
        <f aca="false">MEDIAN(INDEX(Avaliadores!$G$17:$G$22,$B223),INDEX(Avaliadores!$G$17:$G$22,$C223),INDEX(Avaliadores!$G$17:$G$22,$D223),INDEX(Avaliadores!$G$17:$G$22,$E223),INDEX(Avaliadores!$G$17:$G$22,$F223),INDEX(Avaliadores!$G$17:$G$22,$G223))</f>
        <v>4.54166666666667</v>
      </c>
      <c r="Z223" s="0" t="n">
        <f aca="false">MEDIAN(INDEX(Avaliadores!$H$17:$H$22,$B223),INDEX(Avaliadores!$H$17:$H$22,$C223),INDEX(Avaliadores!$H$17:$H$22,$D223),INDEX(Avaliadores!$H$17:$H$22,$E223),INDEX(Avaliadores!$H$17:$H$22,$F223),INDEX(Avaliadores!$H$17:$H$22,$G223))</f>
        <v>3.54166666666667</v>
      </c>
      <c r="AA223" s="0" t="n">
        <f aca="false">MEDIAN(INDEX(Avaliadores!$I$17:$I$22,$B223),INDEX(Avaliadores!$I$17:$I$22,$C223),INDEX(Avaliadores!$I$17:$I$22,$D223),INDEX(Avaliadores!$I$17:$I$22,$E223),INDEX(Avaliadores!$I$17:$I$22,$F223),INDEX(Avaliadores!$I$17:$I$22,$G223))</f>
        <v>6.54166666666667</v>
      </c>
      <c r="AB223" s="0" t="n">
        <f aca="false">IF(MAX(H223:K223)=MIN(H223:K223),0,IF($B$17="custo",(MAX(H223:K223)-H223)/(MAX(H223:K223)-MIN(H223:K223)),(H223-MIN(H223:K223))/(MAX(H223:K223)-MIN(H223:K223))))</f>
        <v>0.271213221457628</v>
      </c>
      <c r="AC223" s="0" t="n">
        <f aca="false">IF(MAX(H223:K223)=MIN(H223:K223),0,IF($B$17="custo",(MAX(H223:K223)-I223)/(MAX(H223:K223)-MIN(H223:K223)),(I223-MIN(H223:K223))/(MAX(H223:K223)-MIN(H223:K223))))</f>
        <v>0</v>
      </c>
      <c r="AD223" s="0" t="n">
        <f aca="false">IF(MAX(H223:K223)=MIN(H223:K223),0,IF($B$17="custo",(MAX(H223:K223)-J223)/(MAX(H223:K223)-MIN(H223:K223)),(J223-MIN(H223:K223))/(MAX(H223:K223)-MIN(H223:K223))))</f>
        <v>0.770882424338141</v>
      </c>
      <c r="AE223" s="0" t="n">
        <f aca="false">IF(MAX(H223:K223)=MIN(H223:K223),0,IF($B$17="custo",(MAX(H223:K223)-K223)/(MAX(H223:K223)-MIN(H223:K223)),(K223-MIN(H223:K223))/(MAX(H223:K223)-MIN(H223:K223))))</f>
        <v>1</v>
      </c>
      <c r="AF223" s="0" t="n">
        <f aca="false">IF(MAX(L223:O223)=MIN(L223:O223),0,IF($C$17="custo",(MAX(L223:O223)-L223)/(MAX(L223:O223)-MIN(L223:O223)),(L223-MIN(L223:O223))/(MAX(L223:O223)-MIN(L223:O223))))</f>
        <v>0.433674858807407</v>
      </c>
      <c r="AG223" s="0" t="n">
        <f aca="false">IF(MAX(L223:O223)=MIN(L223:O223),0,IF($C$17="custo",(MAX(L223:O223)-M223)/(MAX(L223:O223)-MIN(L223:O223)),(M223-MIN(L223:O223))/(MAX(L223:O223)-MIN(L223:O223))))</f>
        <v>1</v>
      </c>
      <c r="AH223" s="0" t="n">
        <f aca="false">IF(MAX(L223:O223)=MIN(L223:O223),0,IF($C$17="custo",(MAX(L223:O223)-N223)/(MAX(L223:O223)-MIN(L223:O223)),(N223-MIN(L223:O223))/(MAX(L223:O223)-MIN(L223:O223))))</f>
        <v>0.793928150442057</v>
      </c>
      <c r="AI223" s="0" t="n">
        <f aca="false">IF(MAX(L223:O223)=MIN(L223:O223),0,IF($C$17="custo",(MAX(L223:O223)-O223)/(MAX(L223:O223)-MIN(L223:O223)),(O223-MIN(L223:O223))/(MAX(L223:O223)-MIN(L223:O223))))</f>
        <v>0</v>
      </c>
      <c r="AJ223" s="0" t="n">
        <f aca="false">IF(MAX(P223:S223)=MIN(P223:S223),0,IF($D$17="custo",(MAX(P223:S223)-P223)/(MAX(P223:S223)-MIN(P223:S223)),(P223-MIN(P223:S223))/(MAX(P223:S223)-MIN(P223:S223))))</f>
        <v>0.363305048537012</v>
      </c>
      <c r="AK223" s="0" t="n">
        <f aca="false">IF(MAX(P223:S223)=MIN(P223:S223),0,IF($D$17="custo",(MAX(P223:S223)-Q223)/(MAX(P223:S223)-MIN(P223:S223)),(Q223-MIN(P223:S223))/(MAX(P223:S223)-MIN(P223:S223))))</f>
        <v>0</v>
      </c>
      <c r="AL223" s="0" t="n">
        <f aca="false">IF(MAX(P223:S223)=MIN(P223:S223),0,IF($D$17="custo",(MAX(P223:S223)-R223)/(MAX(P223:S223)-MIN(P223:S223)),(R223-MIN(P223:S223))/(MAX(P223:S223)-MIN(P223:S223))))</f>
        <v>0.788096315019513</v>
      </c>
      <c r="AM223" s="0" t="n">
        <f aca="false">IF(MAX(P223:S223)=MIN(P223:S223),0,IF($D$17="custo",(MAX(P223:S223)-S223)/(MAX(P223:S223)-MIN(P223:S223)),(S223-MIN(P223:S223))/(MAX(P223:S223)-MIN(P223:S223))))</f>
        <v>1</v>
      </c>
      <c r="AN223" s="0" t="n">
        <f aca="false">IF(MAX(T223:W223)=MIN(T223:W223),0,IF($E$17="custo",(MAX(T223:W223)-T223)/(MAX(T223:W223)-MIN(T223:W223)),(T223-MIN(T223:W223))/(MAX(T223:W223)-MIN(T223:W223))))</f>
        <v>0</v>
      </c>
      <c r="AO223" s="0" t="n">
        <f aca="false">IF(MAX(T223:W223)=MIN(T223:W223),0,IF($E$17="custo",(MAX(T223:W223)-U223)/(MAX(T223:W223)-MIN(T223:W223)),(U223-MIN(T223:W223))/(MAX(T223:W223)-MIN(T223:W223))))</f>
        <v>0.666666666666667</v>
      </c>
      <c r="AP223" s="0" t="n">
        <f aca="false">IF(MAX(T223:W223)=MIN(T223:W223),0,IF($E$17="custo",(MAX(T223:W223)-V223)/(MAX(T223:W223)-MIN(T223:W223)),(V223-MIN(T223:W223))/(MAX(T223:W223)-MIN(T223:W223))))</f>
        <v>0.666666666666667</v>
      </c>
      <c r="AQ223" s="0" t="n">
        <f aca="false">IF(MAX(T223:W223)=MIN(T223:W223),0,IF($E$17="custo",(MAX(T223:W223)-W223)/(MAX(T223:W223)-MIN(T223:W223)),(W223-MIN(T223:W223))/(MAX(T223:W223)-MIN(T223:W223))))</f>
        <v>1</v>
      </c>
      <c r="AR223" s="0" t="n">
        <f aca="false">IF(MAX(X223:AA223)=MIN(X223:AA223),0,IF($F$17="custo",(MAX(X223:AA223)-X223)/(MAX(X223:AA223)-MIN(X223:AA223)),(X223-MIN(X223:AA223))/(MAX(X223:AA223)-MIN(X223:AA223))))</f>
        <v>0</v>
      </c>
      <c r="AS223" s="0" t="n">
        <f aca="false">IF(MAX(X223:AA223)=MIN(X223:AA223),0,IF($F$17="custo",(MAX(X223:AA223)-Y223)/(MAX(X223:AA223)-MIN(X223:AA223)),(Y223-MIN(X223:AA223))/(MAX(X223:AA223)-MIN(X223:AA223))))</f>
        <v>0.483870967741936</v>
      </c>
      <c r="AT223" s="0" t="n">
        <f aca="false">IF(MAX(X223:AA223)=MIN(X223:AA223),0,IF($F$17="custo",(MAX(X223:AA223)-Z223)/(MAX(X223:AA223)-MIN(X223:AA223)),(Z223-MIN(X223:AA223))/(MAX(X223:AA223)-MIN(X223:AA223))))</f>
        <v>0.225806451612903</v>
      </c>
      <c r="AU223" s="0" t="n">
        <f aca="false">IF(MAX(X223:AA223)=MIN(X223:AA223),0,IF($F$17="custo",(MAX(X223:AA223)-AA223)/(MAX(X223:AA223)-MIN(X223:AA223)),(AA223-MIN(X223:AA223))/(MAX(X223:AA223)-MIN(X223:AA223))))</f>
        <v>1</v>
      </c>
      <c r="AV223" s="0" t="n">
        <f aca="false">STDEVP(AB223:AE223)</f>
        <v>0.395372503786734</v>
      </c>
      <c r="AW223" s="0" t="n">
        <f aca="false">STDEVP(AF223:AI223)</f>
        <v>0.380079596769431</v>
      </c>
      <c r="AX223" s="0" t="n">
        <f aca="false">STDEVP(AJ223:AM223)</f>
        <v>0.385990415444994</v>
      </c>
      <c r="AY223" s="0" t="n">
        <f aca="false">STDEVP(AN223:AQ223)</f>
        <v>0.363241578628389</v>
      </c>
      <c r="AZ223" s="0" t="n">
        <f aca="false">STDEVP(AR223:AU223)</f>
        <v>0.372280286696251</v>
      </c>
      <c r="BA223" s="0" t="n">
        <f aca="false">AV223*((1-IFERROR(CORREL(AB223:AE223,AF223:AI223),0))+(1-IFERROR(CORREL(AB223:AE223,AJ223:AM223),0))+(1-IFERROR(CORREL(AB223:AE223,AN223:AQ223),0))+(1-IFERROR(CORREL(AB223:AE223,AR223:AU223),0)))</f>
        <v>1.03159106451576</v>
      </c>
      <c r="BB223" s="0" t="n">
        <f aca="false">AW223*((1-IFERROR(CORREL(AF223:AI223,AB223:AE223),0))+(1-IFERROR(CORREL(AF223:AI223,AJ223:AM223),0))+(1-IFERROR(CORREL(AF223:AI223,AN223:AQ223),0))+(1-IFERROR(CORREL(AF223:AI223,AR223:AU223),0)))</f>
        <v>2.312034481202</v>
      </c>
      <c r="BC223" s="0" t="n">
        <f aca="false">AX223*((1-IFERROR(CORREL(AJ223:AM223,AB223:AE223),0))+(1-IFERROR(CORREL(AJ223:AM223,AF223:AI223),0))+(1-IFERROR(CORREL(AJ223:AM223,AN223:AQ223),0))+(1-IFERROR(CORREL(AJ223:AM223,AR223:AU223),0)))</f>
        <v>1.07293258207077</v>
      </c>
      <c r="BD223" s="0" t="n">
        <f aca="false">AY223*((1-IFERROR(CORREL(AN223:AQ223,AB223:AE223),0))+(1-IFERROR(CORREL(AN223:AQ223,AF223:AI223),0))+(1-IFERROR(CORREL(AN223:AQ223,AJ223:AM223),0))+(1-IFERROR(CORREL(AN223:AQ223,AR223:AU223),0)))</f>
        <v>0.822321200018441</v>
      </c>
      <c r="BE223" s="0" t="n">
        <f aca="false">AZ223*((1-IFERROR(CORREL(AR223:AU223,AB223:AE223),0))+(1-IFERROR(CORREL(AR223:AU223,AF223:AI223),0))+(1-IFERROR(CORREL(AR223:AU223,AJ223:AM223),0))+(1-IFERROR(CORREL(AR223:AU223,AN223:AQ223),0)))</f>
        <v>0.993880429302178</v>
      </c>
      <c r="BF223" s="0" t="n">
        <f aca="false">IF(SUM(BA223:BE223)&gt;0,BA223/SUM(BA223:BE223),1/5)</f>
        <v>0.165511122635381</v>
      </c>
      <c r="BG223" s="0" t="n">
        <f aca="false">IF(SUM(BA223:BE223)&gt;0,BB223/SUM(BA223:BE223),1/5)</f>
        <v>0.370948756458144</v>
      </c>
      <c r="BH223" s="0" t="n">
        <f aca="false">IF(SUM(BA223:BE223)&gt;0,BC223/SUM(BA223:BE223),1/5)</f>
        <v>0.172144062001904</v>
      </c>
      <c r="BI223" s="0" t="n">
        <f aca="false">IF(SUM(BA223:BE223)&gt;0,BD223/SUM(BA223:BE223),1/5)</f>
        <v>0.131935327537772</v>
      </c>
      <c r="BJ223" s="0" t="n">
        <f aca="false">IF(SUM(BA223:BE223)&gt;0,BE223/SUM(BA223:BE223),1/5)</f>
        <v>0.159460731366799</v>
      </c>
      <c r="BK223" s="0" t="n">
        <f aca="false">BF223*AB223+BG223*AF223+BH223*AJ223+BI223*AN223+BJ223*AR223</f>
        <v>0.268300761139739</v>
      </c>
      <c r="BL223" s="0" t="n">
        <f aca="false">BF223*AC223+BG223*AG223+BH223*AK223+BI223*AO223+BJ223*AS223</f>
        <v>0.536064059886615</v>
      </c>
      <c r="BM223" s="0" t="n">
        <f aca="false">BF223*AD223+BG223*AH223+BH223*AL223+BI223*AP223+BJ223*AT223</f>
        <v>0.681726523458593</v>
      </c>
      <c r="BN223" s="0" t="n">
        <f aca="false">BF223*AE223+BG223*AI223+BH223*AM223+BI223*AQ223+BJ223*AU223</f>
        <v>0.629051243541856</v>
      </c>
      <c r="BO223" s="0" t="n">
        <f aca="false">RANK(BK223,$BK223:$BN223)</f>
        <v>4</v>
      </c>
      <c r="BP223" s="0" t="n">
        <f aca="false">RANK(BL223,$BK223:$BN223)</f>
        <v>3</v>
      </c>
      <c r="BQ223" s="0" t="n">
        <f aca="false">RANK(BM223,$BK223:$BN223)</f>
        <v>1</v>
      </c>
      <c r="BR223" s="0" t="n">
        <f aca="false">RANK(BN223,$BK223:$BN223)</f>
        <v>2</v>
      </c>
    </row>
    <row r="224" customFormat="false" ht="15" hidden="false" customHeight="false" outlineLevel="0" collapsed="false">
      <c r="A224" s="0" t="n">
        <v>201</v>
      </c>
      <c r="B224" s="0" t="n">
        <f aca="false">RANDBETWEEN(1,$B$5)</f>
        <v>1</v>
      </c>
      <c r="C224" s="0" t="n">
        <f aca="false">RANDBETWEEN(1,$B$5)</f>
        <v>5</v>
      </c>
      <c r="D224" s="0" t="n">
        <f aca="false">RANDBETWEEN(1,$B$5)</f>
        <v>6</v>
      </c>
      <c r="E224" s="0" t="n">
        <f aca="false">RANDBETWEEN(1,$B$5)</f>
        <v>4</v>
      </c>
      <c r="F224" s="0" t="n">
        <f aca="false">RANDBETWEEN(1,$B$5)</f>
        <v>5</v>
      </c>
      <c r="G224" s="0" t="n">
        <f aca="false">RANDBETWEEN(1,$B$5)</f>
        <v>3</v>
      </c>
      <c r="H224" s="0" t="n">
        <f aca="true">NORMINV(RAND(),$B$8,$B$13)</f>
        <v>55.2723200787371</v>
      </c>
      <c r="I224" s="0" t="n">
        <f aca="true">NORMINV(RAND(),$C$8,$C$13)</f>
        <v>62.5881554023357</v>
      </c>
      <c r="J224" s="0" t="n">
        <f aca="true">NORMINV(RAND(),$D$8,$D$13)</f>
        <v>13.6701624431281</v>
      </c>
      <c r="K224" s="0" t="n">
        <f aca="true">NORMINV(RAND(),$E$8,$E$13)</f>
        <v>3.14526240031496</v>
      </c>
      <c r="L224" s="0" t="n">
        <f aca="true">NORMINV(RAND(),$B$9,$B$14)</f>
        <v>44.5871008720693</v>
      </c>
      <c r="M224" s="0" t="n">
        <f aca="true">NORMINV(RAND(),$C$9,$C$14)</f>
        <v>51.4192863428353</v>
      </c>
      <c r="N224" s="0" t="n">
        <f aca="true">NORMINV(RAND(),$D$9,$D$14)</f>
        <v>38.8424947918773</v>
      </c>
      <c r="O224" s="0" t="n">
        <f aca="true">NORMINV(RAND(),$E$9,$E$14)</f>
        <v>24.4267341029915</v>
      </c>
      <c r="P224" s="0" t="n">
        <f aca="true">NORMINV(RAND(),$B$10,$B$15)</f>
        <v>23.6902041147962</v>
      </c>
      <c r="Q224" s="0" t="n">
        <f aca="true">NORMINV(RAND(),$C$10,$C$15)</f>
        <v>28.1182554368763</v>
      </c>
      <c r="R224" s="0" t="n">
        <f aca="true">NORMINV(RAND(),$D$10,$D$15)</f>
        <v>9.56633212787567</v>
      </c>
      <c r="S224" s="0" t="n">
        <f aca="true">NORMINV(RAND(),$E$10,$E$15)</f>
        <v>3.72886581488829</v>
      </c>
      <c r="T224" s="0" t="n">
        <f aca="false">MEDIAN(INDEX(Avaliadores!$B$17:$B$22,$B224),INDEX(Avaliadores!$B$17:$B$22,$C224),INDEX(Avaliadores!$B$17:$B$22,$D224),INDEX(Avaliadores!$B$17:$B$22,$E224),INDEX(Avaliadores!$B$17:$B$22,$F224),INDEX(Avaliadores!$B$17:$B$22,$G224))</f>
        <v>2.54166666666667</v>
      </c>
      <c r="U224" s="0" t="n">
        <f aca="false">MEDIAN(INDEX(Avaliadores!$C$17:$C$22,$B224),INDEX(Avaliadores!$C$17:$C$22,$C224),INDEX(Avaliadores!$C$17:$C$22,$D224),INDEX(Avaliadores!$C$17:$C$22,$E224),INDEX(Avaliadores!$C$17:$C$22,$F224),INDEX(Avaliadores!$C$17:$C$22,$G224))</f>
        <v>5.54166666666667</v>
      </c>
      <c r="V224" s="0" t="n">
        <f aca="false">MEDIAN(INDEX(Avaliadores!$D$17:$D$22,$B224),INDEX(Avaliadores!$D$17:$D$22,$C224),INDEX(Avaliadores!$D$17:$D$22,$D224),INDEX(Avaliadores!$D$17:$D$22,$E224),INDEX(Avaliadores!$D$17:$D$22,$F224),INDEX(Avaliadores!$D$17:$D$22,$G224))</f>
        <v>5.54166666666667</v>
      </c>
      <c r="W224" s="0" t="n">
        <f aca="false">MEDIAN(INDEX(Avaliadores!$E$17:$E$22,$B224),INDEX(Avaliadores!$E$17:$E$22,$C224),INDEX(Avaliadores!$E$17:$E$22,$D224),INDEX(Avaliadores!$E$17:$E$22,$E224),INDEX(Avaliadores!$E$17:$E$22,$F224),INDEX(Avaliadores!$E$17:$E$22,$G224))</f>
        <v>6.79166666666667</v>
      </c>
      <c r="X224" s="0" t="n">
        <f aca="false">MEDIAN(INDEX(Avaliadores!$F$17:$F$22,$B224),INDEX(Avaliadores!$F$17:$F$22,$C224),INDEX(Avaliadores!$F$17:$F$22,$D224),INDEX(Avaliadores!$F$17:$F$22,$E224),INDEX(Avaliadores!$F$17:$F$22,$F224),INDEX(Avaliadores!$F$17:$F$22,$G224))</f>
        <v>2.66666666666667</v>
      </c>
      <c r="Y224" s="0" t="n">
        <f aca="false">MEDIAN(INDEX(Avaliadores!$G$17:$G$22,$B224),INDEX(Avaliadores!$G$17:$G$22,$C224),INDEX(Avaliadores!$G$17:$G$22,$D224),INDEX(Avaliadores!$G$17:$G$22,$E224),INDEX(Avaliadores!$G$17:$G$22,$F224),INDEX(Avaliadores!$G$17:$G$22,$G224))</f>
        <v>4.79166666666667</v>
      </c>
      <c r="Z224" s="0" t="n">
        <f aca="false">MEDIAN(INDEX(Avaliadores!$H$17:$H$22,$B224),INDEX(Avaliadores!$H$17:$H$22,$C224),INDEX(Avaliadores!$H$17:$H$22,$D224),INDEX(Avaliadores!$H$17:$H$22,$E224),INDEX(Avaliadores!$H$17:$H$22,$F224),INDEX(Avaliadores!$H$17:$H$22,$G224))</f>
        <v>3.66666666666667</v>
      </c>
      <c r="AA224" s="0" t="n">
        <f aca="false">MEDIAN(INDEX(Avaliadores!$I$17:$I$22,$B224),INDEX(Avaliadores!$I$17:$I$22,$C224),INDEX(Avaliadores!$I$17:$I$22,$D224),INDEX(Avaliadores!$I$17:$I$22,$E224),INDEX(Avaliadores!$I$17:$I$22,$F224),INDEX(Avaliadores!$I$17:$I$22,$G224))</f>
        <v>6.66666666666667</v>
      </c>
      <c r="AB224" s="0" t="n">
        <f aca="false">IF(MAX(H224:K224)=MIN(H224:K224),0,IF($B$17="custo",(MAX(H224:K224)-H224)/(MAX(H224:K224)-MIN(H224:K224)),(H224-MIN(H224:K224))/(MAX(H224:K224)-MIN(H224:K224))))</f>
        <v>0.123073339033986</v>
      </c>
      <c r="AC224" s="0" t="n">
        <f aca="false">IF(MAX(H224:K224)=MIN(H224:K224),0,IF($B$17="custo",(MAX(H224:K224)-I224)/(MAX(H224:K224)-MIN(H224:K224)),(I224-MIN(H224:K224))/(MAX(H224:K224)-MIN(H224:K224))))</f>
        <v>0</v>
      </c>
      <c r="AD224" s="0" t="n">
        <f aca="false">IF(MAX(H224:K224)=MIN(H224:K224),0,IF($B$17="custo",(MAX(H224:K224)-J224)/(MAX(H224:K224)-MIN(H224:K224)),(J224-MIN(H224:K224))/(MAX(H224:K224)-MIN(H224:K224))))</f>
        <v>0.822940985687636</v>
      </c>
      <c r="AE224" s="0" t="n">
        <f aca="false">IF(MAX(H224:K224)=MIN(H224:K224),0,IF($B$17="custo",(MAX(H224:K224)-K224)/(MAX(H224:K224)-MIN(H224:K224)),(K224-MIN(H224:K224))/(MAX(H224:K224)-MIN(H224:K224))))</f>
        <v>1</v>
      </c>
      <c r="AF224" s="0" t="n">
        <f aca="false">IF(MAX(L224:O224)=MIN(L224:O224),0,IF($C$17="custo",(MAX(L224:O224)-L224)/(MAX(L224:O224)-MIN(L224:O224)),(L224-MIN(L224:O224))/(MAX(L224:O224)-MIN(L224:O224))))</f>
        <v>0.746886274033732</v>
      </c>
      <c r="AG224" s="0" t="n">
        <f aca="false">IF(MAX(L224:O224)=MIN(L224:O224),0,IF($C$17="custo",(MAX(L224:O224)-M224)/(MAX(L224:O224)-MIN(L224:O224)),(M224-MIN(L224:O224))/(MAX(L224:O224)-MIN(L224:O224))))</f>
        <v>1</v>
      </c>
      <c r="AH224" s="0" t="n">
        <f aca="false">IF(MAX(L224:O224)=MIN(L224:O224),0,IF($C$17="custo",(MAX(L224:O224)-N224)/(MAX(L224:O224)-MIN(L224:O224)),(N224-MIN(L224:O224))/(MAX(L224:O224)-MIN(L224:O224))))</f>
        <v>0.534064380455533</v>
      </c>
      <c r="AI224" s="0" t="n">
        <f aca="false">IF(MAX(L224:O224)=MIN(L224:O224),0,IF($C$17="custo",(MAX(L224:O224)-O224)/(MAX(L224:O224)-MIN(L224:O224)),(O224-MIN(L224:O224))/(MAX(L224:O224)-MIN(L224:O224))))</f>
        <v>0</v>
      </c>
      <c r="AJ224" s="0" t="n">
        <f aca="false">IF(MAX(P224:S224)=MIN(P224:S224),0,IF($D$17="custo",(MAX(P224:S224)-P224)/(MAX(P224:S224)-MIN(P224:S224)),(P224-MIN(P224:S224))/(MAX(P224:S224)-MIN(P224:S224))))</f>
        <v>0.181556463310915</v>
      </c>
      <c r="AK224" s="0" t="n">
        <f aca="false">IF(MAX(P224:S224)=MIN(P224:S224),0,IF($D$17="custo",(MAX(P224:S224)-Q224)/(MAX(P224:S224)-MIN(P224:S224)),(Q224-MIN(P224:S224))/(MAX(P224:S224)-MIN(P224:S224))))</f>
        <v>0</v>
      </c>
      <c r="AL224" s="0" t="n">
        <f aca="false">IF(MAX(P224:S224)=MIN(P224:S224),0,IF($D$17="custo",(MAX(P224:S224)-R224)/(MAX(P224:S224)-MIN(P224:S224)),(R224-MIN(P224:S224))/(MAX(P224:S224)-MIN(P224:S224))))</f>
        <v>0.760655498007024</v>
      </c>
      <c r="AM224" s="0" t="n">
        <f aca="false">IF(MAX(P224:S224)=MIN(P224:S224),0,IF($D$17="custo",(MAX(P224:S224)-S224)/(MAX(P224:S224)-MIN(P224:S224)),(S224-MIN(P224:S224))/(MAX(P224:S224)-MIN(P224:S224))))</f>
        <v>1</v>
      </c>
      <c r="AN224" s="0" t="n">
        <f aca="false">IF(MAX(T224:W224)=MIN(T224:W224),0,IF($E$17="custo",(MAX(T224:W224)-T224)/(MAX(T224:W224)-MIN(T224:W224)),(T224-MIN(T224:W224))/(MAX(T224:W224)-MIN(T224:W224))))</f>
        <v>0</v>
      </c>
      <c r="AO224" s="0" t="n">
        <f aca="false">IF(MAX(T224:W224)=MIN(T224:W224),0,IF($E$17="custo",(MAX(T224:W224)-U224)/(MAX(T224:W224)-MIN(T224:W224)),(U224-MIN(T224:W224))/(MAX(T224:W224)-MIN(T224:W224))))</f>
        <v>0.705882352941177</v>
      </c>
      <c r="AP224" s="0" t="n">
        <f aca="false">IF(MAX(T224:W224)=MIN(T224:W224),0,IF($E$17="custo",(MAX(T224:W224)-V224)/(MAX(T224:W224)-MIN(T224:W224)),(V224-MIN(T224:W224))/(MAX(T224:W224)-MIN(T224:W224))))</f>
        <v>0.705882352941177</v>
      </c>
      <c r="AQ224" s="0" t="n">
        <f aca="false">IF(MAX(T224:W224)=MIN(T224:W224),0,IF($E$17="custo",(MAX(T224:W224)-W224)/(MAX(T224:W224)-MIN(T224:W224)),(W224-MIN(T224:W224))/(MAX(T224:W224)-MIN(T224:W224))))</f>
        <v>1</v>
      </c>
      <c r="AR224" s="0" t="n">
        <f aca="false">IF(MAX(X224:AA224)=MIN(X224:AA224),0,IF($F$17="custo",(MAX(X224:AA224)-X224)/(MAX(X224:AA224)-MIN(X224:AA224)),(X224-MIN(X224:AA224))/(MAX(X224:AA224)-MIN(X224:AA224))))</f>
        <v>0</v>
      </c>
      <c r="AS224" s="0" t="n">
        <f aca="false">IF(MAX(X224:AA224)=MIN(X224:AA224),0,IF($F$17="custo",(MAX(X224:AA224)-Y224)/(MAX(X224:AA224)-MIN(X224:AA224)),(Y224-MIN(X224:AA224))/(MAX(X224:AA224)-MIN(X224:AA224))))</f>
        <v>0.53125</v>
      </c>
      <c r="AT224" s="0" t="n">
        <f aca="false">IF(MAX(X224:AA224)=MIN(X224:AA224),0,IF($F$17="custo",(MAX(X224:AA224)-Z224)/(MAX(X224:AA224)-MIN(X224:AA224)),(Z224-MIN(X224:AA224))/(MAX(X224:AA224)-MIN(X224:AA224))))</f>
        <v>0.25</v>
      </c>
      <c r="AU224" s="0" t="n">
        <f aca="false">IF(MAX(X224:AA224)=MIN(X224:AA224),0,IF($F$17="custo",(MAX(X224:AA224)-AA224)/(MAX(X224:AA224)-MIN(X224:AA224)),(AA224-MIN(X224:AA224))/(MAX(X224:AA224)-MIN(X224:AA224))))</f>
        <v>1</v>
      </c>
      <c r="AV224" s="0" t="n">
        <f aca="false">STDEVP(AB224:AE224)</f>
        <v>0.431751078371576</v>
      </c>
      <c r="AW224" s="0" t="n">
        <f aca="false">STDEVP(AF224:AI224)</f>
        <v>0.368232228613137</v>
      </c>
      <c r="AX224" s="0" t="n">
        <f aca="false">STDEVP(AJ224:AM224)</f>
        <v>0.408813132845149</v>
      </c>
      <c r="AY224" s="0" t="n">
        <f aca="false">STDEVP(AN224:AQ224)</f>
        <v>0.36823482428085</v>
      </c>
      <c r="AZ224" s="0" t="n">
        <f aca="false">STDEVP(AR224:AU224)</f>
        <v>0.37131983244738</v>
      </c>
      <c r="BA224" s="0" t="n">
        <f aca="false">AV224*((1-IFERROR(CORREL(AB224:AE224,AF224:AI224),0))+(1-IFERROR(CORREL(AB224:AE224,AJ224:AM224),0))+(1-IFERROR(CORREL(AB224:AE224,AN224:AQ224),0))+(1-IFERROR(CORREL(AB224:AE224,AR224:AU224),0)))</f>
        <v>1.1843914004731</v>
      </c>
      <c r="BB224" s="0" t="n">
        <f aca="false">AW224*((1-IFERROR(CORREL(AF224:AI224,AB224:AE224),0))+(1-IFERROR(CORREL(AF224:AI224,AJ224:AM224),0))+(1-IFERROR(CORREL(AF224:AI224,AN224:AQ224),0))+(1-IFERROR(CORREL(AF224:AI224,AR224:AU224),0)))</f>
        <v>2.58851554261</v>
      </c>
      <c r="BC224" s="0" t="n">
        <f aca="false">AX224*((1-IFERROR(CORREL(AJ224:AM224,AB224:AE224),0))+(1-IFERROR(CORREL(AJ224:AM224,AF224:AI224),0))+(1-IFERROR(CORREL(AJ224:AM224,AN224:AQ224),0))+(1-IFERROR(CORREL(AJ224:AM224,AR224:AU224),0)))</f>
        <v>1.14458630424091</v>
      </c>
      <c r="BD224" s="0" t="n">
        <f aca="false">AY224*((1-IFERROR(CORREL(AN224:AQ224,AB224:AE224),0))+(1-IFERROR(CORREL(AN224:AQ224,AF224:AI224),0))+(1-IFERROR(CORREL(AN224:AQ224,AJ224:AM224),0))+(1-IFERROR(CORREL(AN224:AQ224,AR224:AU224),0)))</f>
        <v>0.890235835675046</v>
      </c>
      <c r="BE224" s="0" t="n">
        <f aca="false">AZ224*((1-IFERROR(CORREL(AR224:AU224,AB224:AE224),0))+(1-IFERROR(CORREL(AR224:AU224,AF224:AI224),0))+(1-IFERROR(CORREL(AR224:AU224,AJ224:AM224),0))+(1-IFERROR(CORREL(AR224:AU224,AN224:AQ224),0)))</f>
        <v>1.00409653342888</v>
      </c>
      <c r="BF224" s="0" t="n">
        <f aca="false">IF(SUM(BA224:BE224)&gt;0,BA224/SUM(BA224:BE224),1/5)</f>
        <v>0.173872830451902</v>
      </c>
      <c r="BG224" s="0" t="n">
        <f aca="false">IF(SUM(BA224:BE224)&gt;0,BB224/SUM(BA224:BE224),1/5)</f>
        <v>0.380003201545167</v>
      </c>
      <c r="BH224" s="0" t="n">
        <f aca="false">IF(SUM(BA224:BE224)&gt;0,BC224/SUM(BA224:BE224),1/5)</f>
        <v>0.168029302083209</v>
      </c>
      <c r="BI224" s="0" t="n">
        <f aca="false">IF(SUM(BA224:BE224)&gt;0,BD224/SUM(BA224:BE224),1/5)</f>
        <v>0.130689757167019</v>
      </c>
      <c r="BJ224" s="0" t="n">
        <f aca="false">IF(SUM(BA224:BE224)&gt;0,BE224/SUM(BA224:BE224),1/5)</f>
        <v>0.147404908752703</v>
      </c>
      <c r="BK224" s="0" t="n">
        <f aca="false">BF224*AB224+BG224*AF224+BH224*AJ224+BI224*AN224+BJ224*AR224</f>
        <v>0.335725090952793</v>
      </c>
      <c r="BL224" s="0" t="n">
        <f aca="false">BF224*AC224+BG224*AG224+BH224*AK224+BI224*AO224+BJ224*AS224</f>
        <v>0.550563652614406</v>
      </c>
      <c r="BM224" s="0" t="n">
        <f aca="false">BF224*AD224+BG224*AH224+BH224*AL224+BI224*AP224+BJ224*AT224</f>
        <v>0.602948485819144</v>
      </c>
      <c r="BN224" s="0" t="n">
        <f aca="false">BF224*AE224+BG224*AI224+BH224*AM224+BI224*AQ224+BJ224*AU224</f>
        <v>0.619996798454833</v>
      </c>
      <c r="BO224" s="0" t="n">
        <f aca="false">RANK(BK224,$BK224:$BN224)</f>
        <v>4</v>
      </c>
      <c r="BP224" s="0" t="n">
        <f aca="false">RANK(BL224,$BK224:$BN224)</f>
        <v>3</v>
      </c>
      <c r="BQ224" s="0" t="n">
        <f aca="false">RANK(BM224,$BK224:$BN224)</f>
        <v>2</v>
      </c>
      <c r="BR224" s="0" t="n">
        <f aca="false">RANK(BN224,$BK224:$BN224)</f>
        <v>1</v>
      </c>
    </row>
    <row r="225" customFormat="false" ht="15" hidden="false" customHeight="false" outlineLevel="0" collapsed="false">
      <c r="A225" s="0" t="n">
        <v>202</v>
      </c>
      <c r="B225" s="0" t="n">
        <f aca="false">RANDBETWEEN(1,$B$5)</f>
        <v>2</v>
      </c>
      <c r="C225" s="0" t="n">
        <f aca="false">RANDBETWEEN(1,$B$5)</f>
        <v>6</v>
      </c>
      <c r="D225" s="0" t="n">
        <f aca="false">RANDBETWEEN(1,$B$5)</f>
        <v>1</v>
      </c>
      <c r="E225" s="0" t="n">
        <f aca="false">RANDBETWEEN(1,$B$5)</f>
        <v>3</v>
      </c>
      <c r="F225" s="0" t="n">
        <f aca="false">RANDBETWEEN(1,$B$5)</f>
        <v>3</v>
      </c>
      <c r="G225" s="0" t="n">
        <f aca="false">RANDBETWEEN(1,$B$5)</f>
        <v>4</v>
      </c>
      <c r="H225" s="0" t="n">
        <f aca="true">NORMINV(RAND(),$B$8,$B$13)</f>
        <v>46.3485081316098</v>
      </c>
      <c r="I225" s="0" t="n">
        <f aca="true">NORMINV(RAND(),$C$8,$C$13)</f>
        <v>65.0642262129</v>
      </c>
      <c r="J225" s="0" t="n">
        <f aca="true">NORMINV(RAND(),$D$8,$D$13)</f>
        <v>14.0610546973136</v>
      </c>
      <c r="K225" s="0" t="n">
        <f aca="true">NORMINV(RAND(),$E$8,$E$13)</f>
        <v>3.13591268916558</v>
      </c>
      <c r="L225" s="0" t="n">
        <f aca="true">NORMINV(RAND(),$B$9,$B$14)</f>
        <v>50.1679891877101</v>
      </c>
      <c r="M225" s="0" t="n">
        <f aca="true">NORMINV(RAND(),$C$9,$C$14)</f>
        <v>48.264136941999</v>
      </c>
      <c r="N225" s="0" t="n">
        <f aca="true">NORMINV(RAND(),$D$9,$D$14)</f>
        <v>47.4100971333558</v>
      </c>
      <c r="O225" s="0" t="n">
        <f aca="true">NORMINV(RAND(),$E$9,$E$14)</f>
        <v>24.7178745827877</v>
      </c>
      <c r="P225" s="0" t="n">
        <f aca="true">NORMINV(RAND(),$B$10,$B$15)</f>
        <v>26.0199101407301</v>
      </c>
      <c r="Q225" s="0" t="n">
        <f aca="true">NORMINV(RAND(),$C$10,$C$15)</f>
        <v>29.4747703291824</v>
      </c>
      <c r="R225" s="0" t="n">
        <f aca="true">NORMINV(RAND(),$D$10,$D$15)</f>
        <v>9.27312244474642</v>
      </c>
      <c r="S225" s="0" t="n">
        <f aca="true">NORMINV(RAND(),$E$10,$E$15)</f>
        <v>4.27528845945839</v>
      </c>
      <c r="T225" s="0" t="n">
        <f aca="false">MEDIAN(INDEX(Avaliadores!$B$17:$B$22,$B225),INDEX(Avaliadores!$B$17:$B$22,$C225),INDEX(Avaliadores!$B$17:$B$22,$D225),INDEX(Avaliadores!$B$17:$B$22,$E225),INDEX(Avaliadores!$B$17:$B$22,$F225),INDEX(Avaliadores!$B$17:$B$22,$G225))</f>
        <v>2.79166666666667</v>
      </c>
      <c r="U225" s="0" t="n">
        <f aca="false">MEDIAN(INDEX(Avaliadores!$C$17:$C$22,$B225),INDEX(Avaliadores!$C$17:$C$22,$C225),INDEX(Avaliadores!$C$17:$C$22,$D225),INDEX(Avaliadores!$C$17:$C$22,$E225),INDEX(Avaliadores!$C$17:$C$22,$F225),INDEX(Avaliadores!$C$17:$C$22,$G225))</f>
        <v>4.91666666666667</v>
      </c>
      <c r="V225" s="0" t="n">
        <f aca="false">MEDIAN(INDEX(Avaliadores!$D$17:$D$22,$B225),INDEX(Avaliadores!$D$17:$D$22,$C225),INDEX(Avaliadores!$D$17:$D$22,$D225),INDEX(Avaliadores!$D$17:$D$22,$E225),INDEX(Avaliadores!$D$17:$D$22,$F225),INDEX(Avaliadores!$D$17:$D$22,$G225))</f>
        <v>5.79166666666667</v>
      </c>
      <c r="W225" s="0" t="n">
        <f aca="false">MEDIAN(INDEX(Avaliadores!$E$17:$E$22,$B225),INDEX(Avaliadores!$E$17:$E$22,$C225),INDEX(Avaliadores!$E$17:$E$22,$D225),INDEX(Avaliadores!$E$17:$E$22,$E225),INDEX(Avaliadores!$E$17:$E$22,$F225),INDEX(Avaliadores!$E$17:$E$22,$G225))</f>
        <v>6.04166666666667</v>
      </c>
      <c r="X225" s="0" t="n">
        <f aca="false">MEDIAN(INDEX(Avaliadores!$F$17:$F$22,$B225),INDEX(Avaliadores!$F$17:$F$22,$C225),INDEX(Avaliadores!$F$17:$F$22,$D225),INDEX(Avaliadores!$F$17:$F$22,$E225),INDEX(Avaliadores!$F$17:$F$22,$F225),INDEX(Avaliadores!$F$17:$F$22,$G225))</f>
        <v>2.79166666666667</v>
      </c>
      <c r="Y225" s="0" t="n">
        <f aca="false">MEDIAN(INDEX(Avaliadores!$G$17:$G$22,$B225),INDEX(Avaliadores!$G$17:$G$22,$C225),INDEX(Avaliadores!$G$17:$G$22,$D225),INDEX(Avaliadores!$G$17:$G$22,$E225),INDEX(Avaliadores!$G$17:$G$22,$F225),INDEX(Avaliadores!$G$17:$G$22,$G225))</f>
        <v>5.41666666666667</v>
      </c>
      <c r="Z225" s="0" t="n">
        <f aca="false">MEDIAN(INDEX(Avaliadores!$H$17:$H$22,$B225),INDEX(Avaliadores!$H$17:$H$22,$C225),INDEX(Avaliadores!$H$17:$H$22,$D225),INDEX(Avaliadores!$H$17:$H$22,$E225),INDEX(Avaliadores!$H$17:$H$22,$F225),INDEX(Avaliadores!$H$17:$H$22,$G225))</f>
        <v>3.91666666666667</v>
      </c>
      <c r="AA225" s="0" t="n">
        <f aca="false">MEDIAN(INDEX(Avaliadores!$I$17:$I$22,$B225),INDEX(Avaliadores!$I$17:$I$22,$C225),INDEX(Avaliadores!$I$17:$I$22,$D225),INDEX(Avaliadores!$I$17:$I$22,$E225),INDEX(Avaliadores!$I$17:$I$22,$F225),INDEX(Avaliadores!$I$17:$I$22,$G225))</f>
        <v>6.79166666666667</v>
      </c>
      <c r="AB225" s="0" t="n">
        <f aca="false">IF(MAX(H225:K225)=MIN(H225:K225),0,IF($B$17="custo",(MAX(H225:K225)-H225)/(MAX(H225:K225)-MIN(H225:K225)),(H225-MIN(H225:K225))/(MAX(H225:K225)-MIN(H225:K225))))</f>
        <v>0.302215852755579</v>
      </c>
      <c r="AC225" s="0" t="n">
        <f aca="false">IF(MAX(H225:K225)=MIN(H225:K225),0,IF($B$17="custo",(MAX(H225:K225)-I225)/(MAX(H225:K225)-MIN(H225:K225)),(I225-MIN(H225:K225))/(MAX(H225:K225)-MIN(H225:K225))))</f>
        <v>0</v>
      </c>
      <c r="AD225" s="0" t="n">
        <f aca="false">IF(MAX(H225:K225)=MIN(H225:K225),0,IF($B$17="custo",(MAX(H225:K225)-J225)/(MAX(H225:K225)-MIN(H225:K225)),(J225-MIN(H225:K225))/(MAX(H225:K225)-MIN(H225:K225))))</f>
        <v>0.823584054102153</v>
      </c>
      <c r="AE225" s="0" t="n">
        <f aca="false">IF(MAX(H225:K225)=MIN(H225:K225),0,IF($B$17="custo",(MAX(H225:K225)-K225)/(MAX(H225:K225)-MIN(H225:K225)),(K225-MIN(H225:K225))/(MAX(H225:K225)-MIN(H225:K225))))</f>
        <v>1</v>
      </c>
      <c r="AF225" s="0" t="n">
        <f aca="false">IF(MAX(L225:O225)=MIN(L225:O225),0,IF($C$17="custo",(MAX(L225:O225)-L225)/(MAX(L225:O225)-MIN(L225:O225)),(L225-MIN(L225:O225))/(MAX(L225:O225)-MIN(L225:O225))))</f>
        <v>1</v>
      </c>
      <c r="AG225" s="0" t="n">
        <f aca="false">IF(MAX(L225:O225)=MIN(L225:O225),0,IF($C$17="custo",(MAX(L225:O225)-M225)/(MAX(L225:O225)-MIN(L225:O225)),(M225-MIN(L225:O225))/(MAX(L225:O225)-MIN(L225:O225))))</f>
        <v>0.925192783008419</v>
      </c>
      <c r="AH225" s="0" t="n">
        <f aca="false">IF(MAX(L225:O225)=MIN(L225:O225),0,IF($C$17="custo",(MAX(L225:O225)-N225)/(MAX(L225:O225)-MIN(L225:O225)),(N225-MIN(L225:O225))/(MAX(L225:O225)-MIN(L225:O225))))</f>
        <v>0.891635377790368</v>
      </c>
      <c r="AI225" s="0" t="n">
        <f aca="false">IF(MAX(L225:O225)=MIN(L225:O225),0,IF($C$17="custo",(MAX(L225:O225)-O225)/(MAX(L225:O225)-MIN(L225:O225)),(O225-MIN(L225:O225))/(MAX(L225:O225)-MIN(L225:O225))))</f>
        <v>0</v>
      </c>
      <c r="AJ225" s="0" t="n">
        <f aca="false">IF(MAX(P225:S225)=MIN(P225:S225),0,IF($D$17="custo",(MAX(P225:S225)-P225)/(MAX(P225:S225)-MIN(P225:S225)),(P225-MIN(P225:S225))/(MAX(P225:S225)-MIN(P225:S225))))</f>
        <v>0.13710044541047</v>
      </c>
      <c r="AK225" s="0" t="n">
        <f aca="false">IF(MAX(P225:S225)=MIN(P225:S225),0,IF($D$17="custo",(MAX(P225:S225)-Q225)/(MAX(P225:S225)-MIN(P225:S225)),(Q225-MIN(P225:S225))/(MAX(P225:S225)-MIN(P225:S225))))</f>
        <v>0</v>
      </c>
      <c r="AL225" s="0" t="n">
        <f aca="false">IF(MAX(P225:S225)=MIN(P225:S225),0,IF($D$17="custo",(MAX(P225:S225)-R225)/(MAX(P225:S225)-MIN(P225:S225)),(R225-MIN(P225:S225))/(MAX(P225:S225)-MIN(P225:S225))))</f>
        <v>0.801669176726499</v>
      </c>
      <c r="AM225" s="0" t="n">
        <f aca="false">IF(MAX(P225:S225)=MIN(P225:S225),0,IF($D$17="custo",(MAX(P225:S225)-S225)/(MAX(P225:S225)-MIN(P225:S225)),(S225-MIN(P225:S225))/(MAX(P225:S225)-MIN(P225:S225))))</f>
        <v>1</v>
      </c>
      <c r="AN225" s="0" t="n">
        <f aca="false">IF(MAX(T225:W225)=MIN(T225:W225),0,IF($E$17="custo",(MAX(T225:W225)-T225)/(MAX(T225:W225)-MIN(T225:W225)),(T225-MIN(T225:W225))/(MAX(T225:W225)-MIN(T225:W225))))</f>
        <v>0</v>
      </c>
      <c r="AO225" s="0" t="n">
        <f aca="false">IF(MAX(T225:W225)=MIN(T225:W225),0,IF($E$17="custo",(MAX(T225:W225)-U225)/(MAX(T225:W225)-MIN(T225:W225)),(U225-MIN(T225:W225))/(MAX(T225:W225)-MIN(T225:W225))))</f>
        <v>0.653846153846154</v>
      </c>
      <c r="AP225" s="0" t="n">
        <f aca="false">IF(MAX(T225:W225)=MIN(T225:W225),0,IF($E$17="custo",(MAX(T225:W225)-V225)/(MAX(T225:W225)-MIN(T225:W225)),(V225-MIN(T225:W225))/(MAX(T225:W225)-MIN(T225:W225))))</f>
        <v>0.923076923076923</v>
      </c>
      <c r="AQ225" s="0" t="n">
        <f aca="false">IF(MAX(T225:W225)=MIN(T225:W225),0,IF($E$17="custo",(MAX(T225:W225)-W225)/(MAX(T225:W225)-MIN(T225:W225)),(W225-MIN(T225:W225))/(MAX(T225:W225)-MIN(T225:W225))))</f>
        <v>1</v>
      </c>
      <c r="AR225" s="0" t="n">
        <f aca="false">IF(MAX(X225:AA225)=MIN(X225:AA225),0,IF($F$17="custo",(MAX(X225:AA225)-X225)/(MAX(X225:AA225)-MIN(X225:AA225)),(X225-MIN(X225:AA225))/(MAX(X225:AA225)-MIN(X225:AA225))))</f>
        <v>0</v>
      </c>
      <c r="AS225" s="0" t="n">
        <f aca="false">IF(MAX(X225:AA225)=MIN(X225:AA225),0,IF($F$17="custo",(MAX(X225:AA225)-Y225)/(MAX(X225:AA225)-MIN(X225:AA225)),(Y225-MIN(X225:AA225))/(MAX(X225:AA225)-MIN(X225:AA225))))</f>
        <v>0.65625</v>
      </c>
      <c r="AT225" s="0" t="n">
        <f aca="false">IF(MAX(X225:AA225)=MIN(X225:AA225),0,IF($F$17="custo",(MAX(X225:AA225)-Z225)/(MAX(X225:AA225)-MIN(X225:AA225)),(Z225-MIN(X225:AA225))/(MAX(X225:AA225)-MIN(X225:AA225))))</f>
        <v>0.28125</v>
      </c>
      <c r="AU225" s="0" t="n">
        <f aca="false">IF(MAX(X225:AA225)=MIN(X225:AA225),0,IF($F$17="custo",(MAX(X225:AA225)-AA225)/(MAX(X225:AA225)-MIN(X225:AA225)),(AA225-MIN(X225:AA225))/(MAX(X225:AA225)-MIN(X225:AA225))))</f>
        <v>1</v>
      </c>
      <c r="AV225" s="0" t="n">
        <f aca="false">STDEVP(AB225:AE225)</f>
        <v>0.399958999407763</v>
      </c>
      <c r="AW225" s="0" t="n">
        <f aca="false">STDEVP(AF225:AI225)</f>
        <v>0.40846208844609</v>
      </c>
      <c r="AX225" s="0" t="n">
        <f aca="false">STDEVP(AJ225:AM225)</f>
        <v>0.424783206210771</v>
      </c>
      <c r="AY225" s="0" t="n">
        <f aca="false">STDEVP(AN225:AQ225)</f>
        <v>0.393526575570791</v>
      </c>
      <c r="AZ225" s="0" t="n">
        <f aca="false">STDEVP(AR225:AU225)</f>
        <v>0.377918331951495</v>
      </c>
      <c r="BA225" s="0" t="n">
        <f aca="false">AV225*((1-IFERROR(CORREL(AB225:AE225,AF225:AI225),0))+(1-IFERROR(CORREL(AB225:AE225,AJ225:AM225),0))+(1-IFERROR(CORREL(AB225:AE225,AN225:AQ225),0))+(1-IFERROR(CORREL(AB225:AE225,AR225:AU225),0)))</f>
        <v>1.10474848408916</v>
      </c>
      <c r="BB225" s="0" t="n">
        <f aca="false">AW225*((1-IFERROR(CORREL(AF225:AI225,AB225:AE225),0))+(1-IFERROR(CORREL(AF225:AI225,AJ225:AM225),0))+(1-IFERROR(CORREL(AF225:AI225,AN225:AQ225),0))+(1-IFERROR(CORREL(AF225:AI225,AR225:AU225),0)))</f>
        <v>2.80451930090052</v>
      </c>
      <c r="BC225" s="0" t="n">
        <f aca="false">AX225*((1-IFERROR(CORREL(AJ225:AM225,AB225:AE225),0))+(1-IFERROR(CORREL(AJ225:AM225,AF225:AI225),0))+(1-IFERROR(CORREL(AJ225:AM225,AN225:AQ225),0))+(1-IFERROR(CORREL(AJ225:AM225,AR225:AU225),0)))</f>
        <v>1.0923838830185</v>
      </c>
      <c r="BD225" s="0" t="n">
        <f aca="false">AY225*((1-IFERROR(CORREL(AN225:AQ225,AB225:AE225),0))+(1-IFERROR(CORREL(AN225:AQ225,AF225:AI225),0))+(1-IFERROR(CORREL(AN225:AQ225,AJ225:AM225),0))+(1-IFERROR(CORREL(AN225:AQ225,AR225:AU225),0)))</f>
        <v>0.986196022930092</v>
      </c>
      <c r="BE225" s="0" t="n">
        <f aca="false">AZ225*((1-IFERROR(CORREL(AR225:AU225,AB225:AE225),0))+(1-IFERROR(CORREL(AR225:AU225,AF225:AI225),0))+(1-IFERROR(CORREL(AR225:AU225,AJ225:AM225),0))+(1-IFERROR(CORREL(AR225:AU225,AN225:AQ225),0)))</f>
        <v>1.24704099863264</v>
      </c>
      <c r="BF225" s="0" t="n">
        <f aca="false">IF(SUM(BA225:BE225)&gt;0,BA225/SUM(BA225:BE225),1/5)</f>
        <v>0.152697371236914</v>
      </c>
      <c r="BG225" s="0" t="n">
        <f aca="false">IF(SUM(BA225:BE225)&gt;0,BB225/SUM(BA225:BE225),1/5)</f>
        <v>0.387638209962129</v>
      </c>
      <c r="BH225" s="0" t="n">
        <f aca="false">IF(SUM(BA225:BE225)&gt;0,BC225/SUM(BA225:BE225),1/5)</f>
        <v>0.150988346868857</v>
      </c>
      <c r="BI225" s="0" t="n">
        <f aca="false">IF(SUM(BA225:BE225)&gt;0,BD225/SUM(BA225:BE225),1/5)</f>
        <v>0.136311153529106</v>
      </c>
      <c r="BJ225" s="0" t="n">
        <f aca="false">IF(SUM(BA225:BE225)&gt;0,BE225/SUM(BA225:BE225),1/5)</f>
        <v>0.172364918402995</v>
      </c>
      <c r="BK225" s="0" t="n">
        <f aca="false">BF225*AB225+BG225*AF225+BH225*AJ225+BI225*AN225+BJ225*AR225</f>
        <v>0.454486345831539</v>
      </c>
      <c r="BL225" s="0" t="n">
        <f aca="false">BF225*AC225+BG225*AG225+BH225*AK225+BI225*AO225+BJ225*AS225</f>
        <v>0.560881075438567</v>
      </c>
      <c r="BM225" s="0" t="n">
        <f aca="false">BF225*AD225+BG225*AH225+BH225*AL225+BI225*AP225+BJ225*AT225</f>
        <v>0.76673707905081</v>
      </c>
      <c r="BN225" s="0" t="n">
        <f aca="false">BF225*AE225+BG225*AI225+BH225*AM225+BI225*AQ225+BJ225*AU225</f>
        <v>0.612361790037872</v>
      </c>
      <c r="BO225" s="0" t="n">
        <f aca="false">RANK(BK225,$BK225:$BN225)</f>
        <v>4</v>
      </c>
      <c r="BP225" s="0" t="n">
        <f aca="false">RANK(BL225,$BK225:$BN225)</f>
        <v>3</v>
      </c>
      <c r="BQ225" s="0" t="n">
        <f aca="false">RANK(BM225,$BK225:$BN225)</f>
        <v>1</v>
      </c>
      <c r="BR225" s="0" t="n">
        <f aca="false">RANK(BN225,$BK225:$BN225)</f>
        <v>2</v>
      </c>
    </row>
    <row r="226" customFormat="false" ht="15" hidden="false" customHeight="false" outlineLevel="0" collapsed="false">
      <c r="A226" s="0" t="n">
        <v>203</v>
      </c>
      <c r="B226" s="0" t="n">
        <f aca="false">RANDBETWEEN(1,$B$5)</f>
        <v>1</v>
      </c>
      <c r="C226" s="0" t="n">
        <f aca="false">RANDBETWEEN(1,$B$5)</f>
        <v>1</v>
      </c>
      <c r="D226" s="0" t="n">
        <f aca="false">RANDBETWEEN(1,$B$5)</f>
        <v>3</v>
      </c>
      <c r="E226" s="0" t="n">
        <f aca="false">RANDBETWEEN(1,$B$5)</f>
        <v>4</v>
      </c>
      <c r="F226" s="0" t="n">
        <f aca="false">RANDBETWEEN(1,$B$5)</f>
        <v>3</v>
      </c>
      <c r="G226" s="0" t="n">
        <f aca="false">RANDBETWEEN(1,$B$5)</f>
        <v>1</v>
      </c>
      <c r="H226" s="0" t="n">
        <f aca="true">NORMINV(RAND(),$B$8,$B$13)</f>
        <v>48.4055271855803</v>
      </c>
      <c r="I226" s="0" t="n">
        <f aca="true">NORMINV(RAND(),$C$8,$C$13)</f>
        <v>54.8007565216962</v>
      </c>
      <c r="J226" s="0" t="n">
        <f aca="true">NORMINV(RAND(),$D$8,$D$13)</f>
        <v>14.8618631386624</v>
      </c>
      <c r="K226" s="0" t="n">
        <f aca="true">NORMINV(RAND(),$E$8,$E$13)</f>
        <v>3.41705936653026</v>
      </c>
      <c r="L226" s="0" t="n">
        <f aca="true">NORMINV(RAND(),$B$9,$B$14)</f>
        <v>45.0651742579458</v>
      </c>
      <c r="M226" s="0" t="n">
        <f aca="true">NORMINV(RAND(),$C$9,$C$14)</f>
        <v>51.6648487782667</v>
      </c>
      <c r="N226" s="0" t="n">
        <f aca="true">NORMINV(RAND(),$D$9,$D$14)</f>
        <v>41.7371875712408</v>
      </c>
      <c r="O226" s="0" t="n">
        <f aca="true">NORMINV(RAND(),$E$9,$E$14)</f>
        <v>27.5099092624495</v>
      </c>
      <c r="P226" s="0" t="n">
        <f aca="true">NORMINV(RAND(),$B$10,$B$15)</f>
        <v>24.1588124171933</v>
      </c>
      <c r="Q226" s="0" t="n">
        <f aca="true">NORMINV(RAND(),$C$10,$C$15)</f>
        <v>30.8936166865424</v>
      </c>
      <c r="R226" s="0" t="n">
        <f aca="true">NORMINV(RAND(),$D$10,$D$15)</f>
        <v>9.83568593017581</v>
      </c>
      <c r="S226" s="0" t="n">
        <f aca="true">NORMINV(RAND(),$E$10,$E$15)</f>
        <v>4.08010479353199</v>
      </c>
      <c r="T226" s="0" t="n">
        <f aca="false">MEDIAN(INDEX(Avaliadores!$B$17:$B$22,$B226),INDEX(Avaliadores!$B$17:$B$22,$C226),INDEX(Avaliadores!$B$17:$B$22,$D226),INDEX(Avaliadores!$B$17:$B$22,$E226),INDEX(Avaliadores!$B$17:$B$22,$F226),INDEX(Avaliadores!$B$17:$B$22,$G226))</f>
        <v>2.41666666666667</v>
      </c>
      <c r="U226" s="0" t="n">
        <f aca="false">MEDIAN(INDEX(Avaliadores!$C$17:$C$22,$B226),INDEX(Avaliadores!$C$17:$C$22,$C226),INDEX(Avaliadores!$C$17:$C$22,$D226),INDEX(Avaliadores!$C$17:$C$22,$E226),INDEX(Avaliadores!$C$17:$C$22,$F226),INDEX(Avaliadores!$C$17:$C$22,$G226))</f>
        <v>4.41666666666667</v>
      </c>
      <c r="V226" s="0" t="n">
        <f aca="false">MEDIAN(INDEX(Avaliadores!$D$17:$D$22,$B226),INDEX(Avaliadores!$D$17:$D$22,$C226),INDEX(Avaliadores!$D$17:$D$22,$D226),INDEX(Avaliadores!$D$17:$D$22,$E226),INDEX(Avaliadores!$D$17:$D$22,$F226),INDEX(Avaliadores!$D$17:$D$22,$G226))</f>
        <v>6.41666666666667</v>
      </c>
      <c r="W226" s="0" t="n">
        <f aca="false">MEDIAN(INDEX(Avaliadores!$E$17:$E$22,$B226),INDEX(Avaliadores!$E$17:$E$22,$C226),INDEX(Avaliadores!$E$17:$E$22,$D226),INDEX(Avaliadores!$E$17:$E$22,$E226),INDEX(Avaliadores!$E$17:$E$22,$F226),INDEX(Avaliadores!$E$17:$E$22,$G226))</f>
        <v>6.79166666666667</v>
      </c>
      <c r="X226" s="0" t="n">
        <f aca="false">MEDIAN(INDEX(Avaliadores!$F$17:$F$22,$B226),INDEX(Avaliadores!$F$17:$F$22,$C226),INDEX(Avaliadores!$F$17:$F$22,$D226),INDEX(Avaliadores!$F$17:$F$22,$E226),INDEX(Avaliadores!$F$17:$F$22,$F226),INDEX(Avaliadores!$F$17:$F$22,$G226))</f>
        <v>2.41666666666667</v>
      </c>
      <c r="Y226" s="0" t="n">
        <f aca="false">MEDIAN(INDEX(Avaliadores!$G$17:$G$22,$B226),INDEX(Avaliadores!$G$17:$G$22,$C226),INDEX(Avaliadores!$G$17:$G$22,$D226),INDEX(Avaliadores!$G$17:$G$22,$E226),INDEX(Avaliadores!$G$17:$G$22,$F226),INDEX(Avaliadores!$G$17:$G$22,$G226))</f>
        <v>5.04166666666667</v>
      </c>
      <c r="Z226" s="0" t="n">
        <f aca="false">MEDIAN(INDEX(Avaliadores!$H$17:$H$22,$B226),INDEX(Avaliadores!$H$17:$H$22,$C226),INDEX(Avaliadores!$H$17:$H$22,$D226),INDEX(Avaliadores!$H$17:$H$22,$E226),INDEX(Avaliadores!$H$17:$H$22,$F226),INDEX(Avaliadores!$H$17:$H$22,$G226))</f>
        <v>3.91666666666667</v>
      </c>
      <c r="AA226" s="0" t="n">
        <f aca="false">MEDIAN(INDEX(Avaliadores!$I$17:$I$22,$B226),INDEX(Avaliadores!$I$17:$I$22,$C226),INDEX(Avaliadores!$I$17:$I$22,$D226),INDEX(Avaliadores!$I$17:$I$22,$E226),INDEX(Avaliadores!$I$17:$I$22,$F226),INDEX(Avaliadores!$I$17:$I$22,$G226))</f>
        <v>6.91666666666667</v>
      </c>
      <c r="AB226" s="0" t="n">
        <f aca="false">IF(MAX(H226:K226)=MIN(H226:K226),0,IF($B$17="custo",(MAX(H226:K226)-H226)/(MAX(H226:K226)-MIN(H226:K226)),(H226-MIN(H226:K226))/(MAX(H226:K226)-MIN(H226:K226))))</f>
        <v>0.124460280014572</v>
      </c>
      <c r="AC226" s="0" t="n">
        <f aca="false">IF(MAX(H226:K226)=MIN(H226:K226),0,IF($B$17="custo",(MAX(H226:K226)-I226)/(MAX(H226:K226)-MIN(H226:K226)),(I226-MIN(H226:K226))/(MAX(H226:K226)-MIN(H226:K226))))</f>
        <v>0</v>
      </c>
      <c r="AD226" s="0" t="n">
        <f aca="false">IF(MAX(H226:K226)=MIN(H226:K226),0,IF($B$17="custo",(MAX(H226:K226)-J226)/(MAX(H226:K226)-MIN(H226:K226)),(J226-MIN(H226:K226))/(MAX(H226:K226)-MIN(H226:K226))))</f>
        <v>0.777267802712373</v>
      </c>
      <c r="AE226" s="0" t="n">
        <f aca="false">IF(MAX(H226:K226)=MIN(H226:K226),0,IF($B$17="custo",(MAX(H226:K226)-K226)/(MAX(H226:K226)-MIN(H226:K226)),(K226-MIN(H226:K226))/(MAX(H226:K226)-MIN(H226:K226))))</f>
        <v>1</v>
      </c>
      <c r="AF226" s="0" t="n">
        <f aca="false">IF(MAX(L226:O226)=MIN(L226:O226),0,IF($C$17="custo",(MAX(L226:O226)-L226)/(MAX(L226:O226)-MIN(L226:O226)),(L226-MIN(L226:O226))/(MAX(L226:O226)-MIN(L226:O226))))</f>
        <v>0.726777435480669</v>
      </c>
      <c r="AG226" s="0" t="n">
        <f aca="false">IF(MAX(L226:O226)=MIN(L226:O226),0,IF($C$17="custo",(MAX(L226:O226)-M226)/(MAX(L226:O226)-MIN(L226:O226)),(M226-MIN(L226:O226))/(MAX(L226:O226)-MIN(L226:O226))))</f>
        <v>1</v>
      </c>
      <c r="AH226" s="0" t="n">
        <f aca="false">IF(MAX(L226:O226)=MIN(L226:O226),0,IF($C$17="custo",(MAX(L226:O226)-N226)/(MAX(L226:O226)-MIN(L226:O226)),(N226-MIN(L226:O226))/(MAX(L226:O226)-MIN(L226:O226))))</f>
        <v>0.589000783855201</v>
      </c>
      <c r="AI226" s="0" t="n">
        <f aca="false">IF(MAX(L226:O226)=MIN(L226:O226),0,IF($C$17="custo",(MAX(L226:O226)-O226)/(MAX(L226:O226)-MIN(L226:O226)),(O226-MIN(L226:O226))/(MAX(L226:O226)-MIN(L226:O226))))</f>
        <v>0</v>
      </c>
      <c r="AJ226" s="0" t="n">
        <f aca="false">IF(MAX(P226:S226)=MIN(P226:S226),0,IF($D$17="custo",(MAX(P226:S226)-P226)/(MAX(P226:S226)-MIN(P226:S226)),(P226-MIN(P226:S226))/(MAX(P226:S226)-MIN(P226:S226))))</f>
        <v>0.25117203207927</v>
      </c>
      <c r="AK226" s="0" t="n">
        <f aca="false">IF(MAX(P226:S226)=MIN(P226:S226),0,IF($D$17="custo",(MAX(P226:S226)-Q226)/(MAX(P226:S226)-MIN(P226:S226)),(Q226-MIN(P226:S226))/(MAX(P226:S226)-MIN(P226:S226))))</f>
        <v>0</v>
      </c>
      <c r="AL226" s="0" t="n">
        <f aca="false">IF(MAX(P226:S226)=MIN(P226:S226),0,IF($D$17="custo",(MAX(P226:S226)-R226)/(MAX(P226:S226)-MIN(P226:S226)),(R226-MIN(P226:S226))/(MAX(P226:S226)-MIN(P226:S226))))</f>
        <v>0.785347732157974</v>
      </c>
      <c r="AM226" s="0" t="n">
        <f aca="false">IF(MAX(P226:S226)=MIN(P226:S226),0,IF($D$17="custo",(MAX(P226:S226)-S226)/(MAX(P226:S226)-MIN(P226:S226)),(S226-MIN(P226:S226))/(MAX(P226:S226)-MIN(P226:S226))))</f>
        <v>1</v>
      </c>
      <c r="AN226" s="0" t="n">
        <f aca="false">IF(MAX(T226:W226)=MIN(T226:W226),0,IF($E$17="custo",(MAX(T226:W226)-T226)/(MAX(T226:W226)-MIN(T226:W226)),(T226-MIN(T226:W226))/(MAX(T226:W226)-MIN(T226:W226))))</f>
        <v>0</v>
      </c>
      <c r="AO226" s="0" t="n">
        <f aca="false">IF(MAX(T226:W226)=MIN(T226:W226),0,IF($E$17="custo",(MAX(T226:W226)-U226)/(MAX(T226:W226)-MIN(T226:W226)),(U226-MIN(T226:W226))/(MAX(T226:W226)-MIN(T226:W226))))</f>
        <v>0.457142857142857</v>
      </c>
      <c r="AP226" s="0" t="n">
        <f aca="false">IF(MAX(T226:W226)=MIN(T226:W226),0,IF($E$17="custo",(MAX(T226:W226)-V226)/(MAX(T226:W226)-MIN(T226:W226)),(V226-MIN(T226:W226))/(MAX(T226:W226)-MIN(T226:W226))))</f>
        <v>0.914285714285714</v>
      </c>
      <c r="AQ226" s="0" t="n">
        <f aca="false">IF(MAX(T226:W226)=MIN(T226:W226),0,IF($E$17="custo",(MAX(T226:W226)-W226)/(MAX(T226:W226)-MIN(T226:W226)),(W226-MIN(T226:W226))/(MAX(T226:W226)-MIN(T226:W226))))</f>
        <v>1</v>
      </c>
      <c r="AR226" s="0" t="n">
        <f aca="false">IF(MAX(X226:AA226)=MIN(X226:AA226),0,IF($F$17="custo",(MAX(X226:AA226)-X226)/(MAX(X226:AA226)-MIN(X226:AA226)),(X226-MIN(X226:AA226))/(MAX(X226:AA226)-MIN(X226:AA226))))</f>
        <v>0</v>
      </c>
      <c r="AS226" s="0" t="n">
        <f aca="false">IF(MAX(X226:AA226)=MIN(X226:AA226),0,IF($F$17="custo",(MAX(X226:AA226)-Y226)/(MAX(X226:AA226)-MIN(X226:AA226)),(Y226-MIN(X226:AA226))/(MAX(X226:AA226)-MIN(X226:AA226))))</f>
        <v>0.583333333333333</v>
      </c>
      <c r="AT226" s="0" t="n">
        <f aca="false">IF(MAX(X226:AA226)=MIN(X226:AA226),0,IF($F$17="custo",(MAX(X226:AA226)-Z226)/(MAX(X226:AA226)-MIN(X226:AA226)),(Z226-MIN(X226:AA226))/(MAX(X226:AA226)-MIN(X226:AA226))))</f>
        <v>0.333333333333333</v>
      </c>
      <c r="AU226" s="0" t="n">
        <f aca="false">IF(MAX(X226:AA226)=MIN(X226:AA226),0,IF($F$17="custo",(MAX(X226:AA226)-AA226)/(MAX(X226:AA226)-MIN(X226:AA226)),(AA226-MIN(X226:AA226))/(MAX(X226:AA226)-MIN(X226:AA226))))</f>
        <v>1</v>
      </c>
      <c r="AV226" s="0" t="n">
        <f aca="false">STDEVP(AB226:AE226)</f>
        <v>0.422934147733589</v>
      </c>
      <c r="AW226" s="0" t="n">
        <f aca="false">STDEVP(AF226:AI226)</f>
        <v>0.365520236723733</v>
      </c>
      <c r="AX226" s="0" t="n">
        <f aca="false">STDEVP(AJ226:AM226)</f>
        <v>0.400938044644142</v>
      </c>
      <c r="AY226" s="0" t="n">
        <f aca="false">STDEVP(AN226:AQ226)</f>
        <v>0.399680995243937</v>
      </c>
      <c r="AZ226" s="0" t="n">
        <f aca="false">STDEVP(AR226:AU226)</f>
        <v>0.365029488915317</v>
      </c>
      <c r="BA226" s="0" t="n">
        <f aca="false">AV226*((1-IFERROR(CORREL(AB226:AE226,AF226:AI226),0))+(1-IFERROR(CORREL(AB226:AE226,AJ226:AM226),0))+(1-IFERROR(CORREL(AB226:AE226,AN226:AQ226),0))+(1-IFERROR(CORREL(AB226:AE226,AR226:AU226),0)))</f>
        <v>1.04683537754117</v>
      </c>
      <c r="BB226" s="0" t="n">
        <f aca="false">AW226*((1-IFERROR(CORREL(AF226:AI226,AB226:AE226),0))+(1-IFERROR(CORREL(AF226:AI226,AJ226:AM226),0))+(1-IFERROR(CORREL(AF226:AI226,AN226:AQ226),0))+(1-IFERROR(CORREL(AF226:AI226,AR226:AU226),0)))</f>
        <v>2.58369394927845</v>
      </c>
      <c r="BC226" s="0" t="n">
        <f aca="false">AX226*((1-IFERROR(CORREL(AJ226:AM226,AB226:AE226),0))+(1-IFERROR(CORREL(AJ226:AM226,AF226:AI226),0))+(1-IFERROR(CORREL(AJ226:AM226,AN226:AQ226),0))+(1-IFERROR(CORREL(AJ226:AM226,AR226:AU226),0)))</f>
        <v>1.05557732681351</v>
      </c>
      <c r="BD226" s="0" t="n">
        <f aca="false">AY226*((1-IFERROR(CORREL(AN226:AQ226,AB226:AE226),0))+(1-IFERROR(CORREL(AN226:AQ226,AF226:AI226),0))+(1-IFERROR(CORREL(AN226:AQ226,AJ226:AM226),0))+(1-IFERROR(CORREL(AN226:AQ226,AR226:AU226),0)))</f>
        <v>0.895606384588081</v>
      </c>
      <c r="BE226" s="0" t="n">
        <f aca="false">AZ226*((1-IFERROR(CORREL(AR226:AU226,AB226:AE226),0))+(1-IFERROR(CORREL(AR226:AU226,AF226:AI226),0))+(1-IFERROR(CORREL(AR226:AU226,AJ226:AM226),0))+(1-IFERROR(CORREL(AR226:AU226,AN226:AQ226),0)))</f>
        <v>1.02972669049713</v>
      </c>
      <c r="BF226" s="0" t="n">
        <f aca="false">IF(SUM(BA226:BE226)&gt;0,BA226/SUM(BA226:BE226),1/5)</f>
        <v>0.158336976588321</v>
      </c>
      <c r="BG226" s="0" t="n">
        <f aca="false">IF(SUM(BA226:BE226)&gt;0,BB226/SUM(BA226:BE226),1/5)</f>
        <v>0.390791424454127</v>
      </c>
      <c r="BH226" s="0" t="n">
        <f aca="false">IF(SUM(BA226:BE226)&gt;0,BC226/SUM(BA226:BE226),1/5)</f>
        <v>0.159659222518261</v>
      </c>
      <c r="BI226" s="0" t="n">
        <f aca="false">IF(SUM(BA226:BE226)&gt;0,BD226/SUM(BA226:BE226),1/5)</f>
        <v>0.135463139851038</v>
      </c>
      <c r="BJ226" s="0" t="n">
        <f aca="false">IF(SUM(BA226:BE226)&gt;0,BE226/SUM(BA226:BE226),1/5)</f>
        <v>0.155749236588253</v>
      </c>
      <c r="BK226" s="0" t="n">
        <f aca="false">BF226*AB226+BG226*AF226+BH226*AJ226+BI226*AN226+BJ226*AR226</f>
        <v>0.343826985075559</v>
      </c>
      <c r="BL226" s="0" t="n">
        <f aca="false">BF226*AC226+BG226*AG226+BH226*AK226+BI226*AO226+BJ226*AS226</f>
        <v>0.54357115258632</v>
      </c>
      <c r="BM226" s="0" t="n">
        <f aca="false">BF226*AD226+BG226*AH226+BH226*AL226+BI226*AP226+BJ226*AT226</f>
        <v>0.654403123305294</v>
      </c>
      <c r="BN226" s="0" t="n">
        <f aca="false">BF226*AE226+BG226*AI226+BH226*AM226+BI226*AQ226+BJ226*AU226</f>
        <v>0.609208575545873</v>
      </c>
      <c r="BO226" s="0" t="n">
        <f aca="false">RANK(BK226,$BK226:$BN226)</f>
        <v>4</v>
      </c>
      <c r="BP226" s="0" t="n">
        <f aca="false">RANK(BL226,$BK226:$BN226)</f>
        <v>3</v>
      </c>
      <c r="BQ226" s="0" t="n">
        <f aca="false">RANK(BM226,$BK226:$BN226)</f>
        <v>1</v>
      </c>
      <c r="BR226" s="0" t="n">
        <f aca="false">RANK(BN226,$BK226:$BN226)</f>
        <v>2</v>
      </c>
    </row>
    <row r="227" customFormat="false" ht="15" hidden="false" customHeight="false" outlineLevel="0" collapsed="false">
      <c r="A227" s="0" t="n">
        <v>204</v>
      </c>
      <c r="B227" s="0" t="n">
        <f aca="false">RANDBETWEEN(1,$B$5)</f>
        <v>1</v>
      </c>
      <c r="C227" s="0" t="n">
        <f aca="false">RANDBETWEEN(1,$B$5)</f>
        <v>1</v>
      </c>
      <c r="D227" s="0" t="n">
        <f aca="false">RANDBETWEEN(1,$B$5)</f>
        <v>3</v>
      </c>
      <c r="E227" s="0" t="n">
        <f aca="false">RANDBETWEEN(1,$B$5)</f>
        <v>5</v>
      </c>
      <c r="F227" s="0" t="n">
        <f aca="false">RANDBETWEEN(1,$B$5)</f>
        <v>1</v>
      </c>
      <c r="G227" s="0" t="n">
        <f aca="false">RANDBETWEEN(1,$B$5)</f>
        <v>5</v>
      </c>
      <c r="H227" s="0" t="n">
        <f aca="true">NORMINV(RAND(),$B$8,$B$13)</f>
        <v>49.1509455479677</v>
      </c>
      <c r="I227" s="0" t="n">
        <f aca="true">NORMINV(RAND(),$C$8,$C$13)</f>
        <v>58.3678923278414</v>
      </c>
      <c r="J227" s="0" t="n">
        <f aca="true">NORMINV(RAND(),$D$8,$D$13)</f>
        <v>12.957463735997</v>
      </c>
      <c r="K227" s="0" t="n">
        <f aca="true">NORMINV(RAND(),$E$8,$E$13)</f>
        <v>3.68402672728392</v>
      </c>
      <c r="L227" s="0" t="n">
        <f aca="true">NORMINV(RAND(),$B$9,$B$14)</f>
        <v>40.0099979166231</v>
      </c>
      <c r="M227" s="0" t="n">
        <f aca="true">NORMINV(RAND(),$C$9,$C$14)</f>
        <v>54.9080873722266</v>
      </c>
      <c r="N227" s="0" t="n">
        <f aca="true">NORMINV(RAND(),$D$9,$D$14)</f>
        <v>41.8712070770692</v>
      </c>
      <c r="O227" s="0" t="n">
        <f aca="true">NORMINV(RAND(),$E$9,$E$14)</f>
        <v>25.3128982248406</v>
      </c>
      <c r="P227" s="0" t="n">
        <f aca="true">NORMINV(RAND(),$B$10,$B$15)</f>
        <v>23.7075571124585</v>
      </c>
      <c r="Q227" s="0" t="n">
        <f aca="true">NORMINV(RAND(),$C$10,$C$15)</f>
        <v>30.8165605080302</v>
      </c>
      <c r="R227" s="0" t="n">
        <f aca="true">NORMINV(RAND(),$D$10,$D$15)</f>
        <v>10.5616795441572</v>
      </c>
      <c r="S227" s="0" t="n">
        <f aca="true">NORMINV(RAND(),$E$10,$E$15)</f>
        <v>3.64776097072853</v>
      </c>
      <c r="T227" s="0" t="n">
        <f aca="false">MEDIAN(INDEX(Avaliadores!$B$17:$B$22,$B227),INDEX(Avaliadores!$B$17:$B$22,$C227),INDEX(Avaliadores!$B$17:$B$22,$D227),INDEX(Avaliadores!$B$17:$B$22,$E227),INDEX(Avaliadores!$B$17:$B$22,$F227),INDEX(Avaliadores!$B$17:$B$22,$G227))</f>
        <v>2.29166666666667</v>
      </c>
      <c r="U227" s="0" t="n">
        <f aca="false">MEDIAN(INDEX(Avaliadores!$C$17:$C$22,$B227),INDEX(Avaliadores!$C$17:$C$22,$C227),INDEX(Avaliadores!$C$17:$C$22,$D227),INDEX(Avaliadores!$C$17:$C$22,$E227),INDEX(Avaliadores!$C$17:$C$22,$F227),INDEX(Avaliadores!$C$17:$C$22,$G227))</f>
        <v>4.41666666666667</v>
      </c>
      <c r="V227" s="0" t="n">
        <f aca="false">MEDIAN(INDEX(Avaliadores!$D$17:$D$22,$B227),INDEX(Avaliadores!$D$17:$D$22,$C227),INDEX(Avaliadores!$D$17:$D$22,$D227),INDEX(Avaliadores!$D$17:$D$22,$E227),INDEX(Avaliadores!$D$17:$D$22,$F227),INDEX(Avaliadores!$D$17:$D$22,$G227))</f>
        <v>6.41666666666667</v>
      </c>
      <c r="W227" s="0" t="n">
        <f aca="false">MEDIAN(INDEX(Avaliadores!$E$17:$E$22,$B227),INDEX(Avaliadores!$E$17:$E$22,$C227),INDEX(Avaliadores!$E$17:$E$22,$D227),INDEX(Avaliadores!$E$17:$E$22,$E227),INDEX(Avaliadores!$E$17:$E$22,$F227),INDEX(Avaliadores!$E$17:$E$22,$G227))</f>
        <v>7.04166666666667</v>
      </c>
      <c r="X227" s="0" t="n">
        <f aca="false">MEDIAN(INDEX(Avaliadores!$F$17:$F$22,$B227),INDEX(Avaliadores!$F$17:$F$22,$C227),INDEX(Avaliadores!$F$17:$F$22,$D227),INDEX(Avaliadores!$F$17:$F$22,$E227),INDEX(Avaliadores!$F$17:$F$22,$F227),INDEX(Avaliadores!$F$17:$F$22,$G227))</f>
        <v>2.29166666666667</v>
      </c>
      <c r="Y227" s="0" t="n">
        <f aca="false">MEDIAN(INDEX(Avaliadores!$G$17:$G$22,$B227),INDEX(Avaliadores!$G$17:$G$22,$C227),INDEX(Avaliadores!$G$17:$G$22,$D227),INDEX(Avaliadores!$G$17:$G$22,$E227),INDEX(Avaliadores!$G$17:$G$22,$F227),INDEX(Avaliadores!$G$17:$G$22,$G227))</f>
        <v>5.04166666666667</v>
      </c>
      <c r="Z227" s="0" t="n">
        <f aca="false">MEDIAN(INDEX(Avaliadores!$H$17:$H$22,$B227),INDEX(Avaliadores!$H$17:$H$22,$C227),INDEX(Avaliadores!$H$17:$H$22,$D227),INDEX(Avaliadores!$H$17:$H$22,$E227),INDEX(Avaliadores!$H$17:$H$22,$F227),INDEX(Avaliadores!$H$17:$H$22,$G227))</f>
        <v>3.91666666666667</v>
      </c>
      <c r="AA227" s="0" t="n">
        <f aca="false">MEDIAN(INDEX(Avaliadores!$I$17:$I$22,$B227),INDEX(Avaliadores!$I$17:$I$22,$C227),INDEX(Avaliadores!$I$17:$I$22,$D227),INDEX(Avaliadores!$I$17:$I$22,$E227),INDEX(Avaliadores!$I$17:$I$22,$F227),INDEX(Avaliadores!$I$17:$I$22,$G227))</f>
        <v>6.91666666666667</v>
      </c>
      <c r="AB227" s="0" t="n">
        <f aca="false">IF(MAX(H227:K227)=MIN(H227:K227),0,IF($B$17="custo",(MAX(H227:K227)-H227)/(MAX(H227:K227)-MIN(H227:K227)),(H227-MIN(H227:K227))/(MAX(H227:K227)-MIN(H227:K227))))</f>
        <v>0.168549656807359</v>
      </c>
      <c r="AC227" s="0" t="n">
        <f aca="false">IF(MAX(H227:K227)=MIN(H227:K227),0,IF($B$17="custo",(MAX(H227:K227)-I227)/(MAX(H227:K227)-MIN(H227:K227)),(I227-MIN(H227:K227))/(MAX(H227:K227)-MIN(H227:K227))))</f>
        <v>0</v>
      </c>
      <c r="AD227" s="0" t="n">
        <f aca="false">IF(MAX(H227:K227)=MIN(H227:K227),0,IF($B$17="custo",(MAX(H227:K227)-J227)/(MAX(H227:K227)-MIN(H227:K227)),(J227-MIN(H227:K227))/(MAX(H227:K227)-MIN(H227:K227))))</f>
        <v>0.830417310355277</v>
      </c>
      <c r="AE227" s="0" t="n">
        <f aca="false">IF(MAX(H227:K227)=MIN(H227:K227),0,IF($B$17="custo",(MAX(H227:K227)-K227)/(MAX(H227:K227)-MIN(H227:K227)),(K227-MIN(H227:K227))/(MAX(H227:K227)-MIN(H227:K227))))</f>
        <v>1</v>
      </c>
      <c r="AF227" s="0" t="n">
        <f aca="false">IF(MAX(L227:O227)=MIN(L227:O227),0,IF($C$17="custo",(MAX(L227:O227)-L227)/(MAX(L227:O227)-MIN(L227:O227)),(L227-MIN(L227:O227))/(MAX(L227:O227)-MIN(L227:O227))))</f>
        <v>0.496604350747344</v>
      </c>
      <c r="AG227" s="0" t="n">
        <f aca="false">IF(MAX(L227:O227)=MIN(L227:O227),0,IF($C$17="custo",(MAX(L227:O227)-M227)/(MAX(L227:O227)-MIN(L227:O227)),(M227-MIN(L227:O227))/(MAX(L227:O227)-MIN(L227:O227))))</f>
        <v>1</v>
      </c>
      <c r="AH227" s="0" t="n">
        <f aca="false">IF(MAX(L227:O227)=MIN(L227:O227),0,IF($C$17="custo",(MAX(L227:O227)-N227)/(MAX(L227:O227)-MIN(L227:O227)),(N227-MIN(L227:O227))/(MAX(L227:O227)-MIN(L227:O227))))</f>
        <v>0.559493259859471</v>
      </c>
      <c r="AI227" s="0" t="n">
        <f aca="false">IF(MAX(L227:O227)=MIN(L227:O227),0,IF($C$17="custo",(MAX(L227:O227)-O227)/(MAX(L227:O227)-MIN(L227:O227)),(O227-MIN(L227:O227))/(MAX(L227:O227)-MIN(L227:O227))))</f>
        <v>0</v>
      </c>
      <c r="AJ227" s="0" t="n">
        <f aca="false">IF(MAX(P227:S227)=MIN(P227:S227),0,IF($D$17="custo",(MAX(P227:S227)-P227)/(MAX(P227:S227)-MIN(P227:S227)),(P227-MIN(P227:S227))/(MAX(P227:S227)-MIN(P227:S227))))</f>
        <v>0.261660563464031</v>
      </c>
      <c r="AK227" s="0" t="n">
        <f aca="false">IF(MAX(P227:S227)=MIN(P227:S227),0,IF($D$17="custo",(MAX(P227:S227)-Q227)/(MAX(P227:S227)-MIN(P227:S227)),(Q227-MIN(P227:S227))/(MAX(P227:S227)-MIN(P227:S227))))</f>
        <v>0</v>
      </c>
      <c r="AL227" s="0" t="n">
        <f aca="false">IF(MAX(P227:S227)=MIN(P227:S227),0,IF($D$17="custo",(MAX(P227:S227)-R227)/(MAX(P227:S227)-MIN(P227:S227)),(R227-MIN(P227:S227))/(MAX(P227:S227)-MIN(P227:S227))))</f>
        <v>0.745519909190831</v>
      </c>
      <c r="AM227" s="0" t="n">
        <f aca="false">IF(MAX(P227:S227)=MIN(P227:S227),0,IF($D$17="custo",(MAX(P227:S227)-S227)/(MAX(P227:S227)-MIN(P227:S227)),(S227-MIN(P227:S227))/(MAX(P227:S227)-MIN(P227:S227))))</f>
        <v>1</v>
      </c>
      <c r="AN227" s="0" t="n">
        <f aca="false">IF(MAX(T227:W227)=MIN(T227:W227),0,IF($E$17="custo",(MAX(T227:W227)-T227)/(MAX(T227:W227)-MIN(T227:W227)),(T227-MIN(T227:W227))/(MAX(T227:W227)-MIN(T227:W227))))</f>
        <v>0</v>
      </c>
      <c r="AO227" s="0" t="n">
        <f aca="false">IF(MAX(T227:W227)=MIN(T227:W227),0,IF($E$17="custo",(MAX(T227:W227)-U227)/(MAX(T227:W227)-MIN(T227:W227)),(U227-MIN(T227:W227))/(MAX(T227:W227)-MIN(T227:W227))))</f>
        <v>0.447368421052632</v>
      </c>
      <c r="AP227" s="0" t="n">
        <f aca="false">IF(MAX(T227:W227)=MIN(T227:W227),0,IF($E$17="custo",(MAX(T227:W227)-V227)/(MAX(T227:W227)-MIN(T227:W227)),(V227-MIN(T227:W227))/(MAX(T227:W227)-MIN(T227:W227))))</f>
        <v>0.868421052631579</v>
      </c>
      <c r="AQ227" s="0" t="n">
        <f aca="false">IF(MAX(T227:W227)=MIN(T227:W227),0,IF($E$17="custo",(MAX(T227:W227)-W227)/(MAX(T227:W227)-MIN(T227:W227)),(W227-MIN(T227:W227))/(MAX(T227:W227)-MIN(T227:W227))))</f>
        <v>1</v>
      </c>
      <c r="AR227" s="0" t="n">
        <f aca="false">IF(MAX(X227:AA227)=MIN(X227:AA227),0,IF($F$17="custo",(MAX(X227:AA227)-X227)/(MAX(X227:AA227)-MIN(X227:AA227)),(X227-MIN(X227:AA227))/(MAX(X227:AA227)-MIN(X227:AA227))))</f>
        <v>0</v>
      </c>
      <c r="AS227" s="0" t="n">
        <f aca="false">IF(MAX(X227:AA227)=MIN(X227:AA227),0,IF($F$17="custo",(MAX(X227:AA227)-Y227)/(MAX(X227:AA227)-MIN(X227:AA227)),(Y227-MIN(X227:AA227))/(MAX(X227:AA227)-MIN(X227:AA227))))</f>
        <v>0.594594594594595</v>
      </c>
      <c r="AT227" s="0" t="n">
        <f aca="false">IF(MAX(X227:AA227)=MIN(X227:AA227),0,IF($F$17="custo",(MAX(X227:AA227)-Z227)/(MAX(X227:AA227)-MIN(X227:AA227)),(Z227-MIN(X227:AA227))/(MAX(X227:AA227)-MIN(X227:AA227))))</f>
        <v>0.351351351351351</v>
      </c>
      <c r="AU227" s="0" t="n">
        <f aca="false">IF(MAX(X227:AA227)=MIN(X227:AA227),0,IF($F$17="custo",(MAX(X227:AA227)-AA227)/(MAX(X227:AA227)-MIN(X227:AA227)),(AA227-MIN(X227:AA227))/(MAX(X227:AA227)-MIN(X227:AA227))))</f>
        <v>1</v>
      </c>
      <c r="AV227" s="0" t="n">
        <f aca="false">STDEVP(AB227:AE227)</f>
        <v>0.423979557937563</v>
      </c>
      <c r="AW227" s="0" t="n">
        <f aca="false">STDEVP(AF227:AI227)</f>
        <v>0.354529351014696</v>
      </c>
      <c r="AX227" s="0" t="n">
        <f aca="false">STDEVP(AJ227:AM227)</f>
        <v>0.392769914523907</v>
      </c>
      <c r="AY227" s="0" t="n">
        <f aca="false">STDEVP(AN227:AQ227)</f>
        <v>0.3916546333194</v>
      </c>
      <c r="AZ227" s="0" t="n">
        <f aca="false">STDEVP(AR227:AU227)</f>
        <v>0.364113340143445</v>
      </c>
      <c r="BA227" s="0" t="n">
        <f aca="false">AV227*((1-IFERROR(CORREL(AB227:AE227,AF227:AI227),0))+(1-IFERROR(CORREL(AB227:AE227,AJ227:AM227),0))+(1-IFERROR(CORREL(AB227:AE227,AN227:AQ227),0))+(1-IFERROR(CORREL(AB227:AE227,AR227:AU227),0)))</f>
        <v>1.03451245878097</v>
      </c>
      <c r="BB227" s="0" t="n">
        <f aca="false">AW227*((1-IFERROR(CORREL(AF227:AI227,AB227:AE227),0))+(1-IFERROR(CORREL(AF227:AI227,AJ227:AM227),0))+(1-IFERROR(CORREL(AF227:AI227,AN227:AQ227),0))+(1-IFERROR(CORREL(AF227:AI227,AR227:AU227),0)))</f>
        <v>2.3168745161451</v>
      </c>
      <c r="BC227" s="0" t="n">
        <f aca="false">AX227*((1-IFERROR(CORREL(AJ227:AM227,AB227:AE227),0))+(1-IFERROR(CORREL(AJ227:AM227,AF227:AI227),0))+(1-IFERROR(CORREL(AJ227:AM227,AN227:AQ227),0))+(1-IFERROR(CORREL(AJ227:AM227,AR227:AU227),0)))</f>
        <v>1.01778935134719</v>
      </c>
      <c r="BD227" s="0" t="n">
        <f aca="false">AY227*((1-IFERROR(CORREL(AN227:AQ227,AB227:AE227),0))+(1-IFERROR(CORREL(AN227:AQ227,AF227:AI227),0))+(1-IFERROR(CORREL(AN227:AQ227,AJ227:AM227),0))+(1-IFERROR(CORREL(AN227:AQ227,AR227:AU227),0)))</f>
        <v>0.801305172936814</v>
      </c>
      <c r="BE227" s="0" t="n">
        <f aca="false">AZ227*((1-IFERROR(CORREL(AR227:AU227,AB227:AE227),0))+(1-IFERROR(CORREL(AR227:AU227,AF227:AI227),0))+(1-IFERROR(CORREL(AR227:AU227,AJ227:AM227),0))+(1-IFERROR(CORREL(AR227:AU227,AN227:AQ227),0)))</f>
        <v>0.950169041673597</v>
      </c>
      <c r="BF227" s="0" t="n">
        <f aca="false">IF(SUM(BA227:BE227)&gt;0,BA227/SUM(BA227:BE227),1/5)</f>
        <v>0.169020017050608</v>
      </c>
      <c r="BG227" s="0" t="n">
        <f aca="false">IF(SUM(BA227:BE227)&gt;0,BB227/SUM(BA227:BE227),1/5)</f>
        <v>0.378534030111544</v>
      </c>
      <c r="BH227" s="0" t="n">
        <f aca="false">IF(SUM(BA227:BE227)&gt;0,BC227/SUM(BA227:BE227),1/5)</f>
        <v>0.166287773586931</v>
      </c>
      <c r="BI227" s="0" t="n">
        <f aca="false">IF(SUM(BA227:BE227)&gt;0,BD227/SUM(BA227:BE227),1/5)</f>
        <v>0.130918301508049</v>
      </c>
      <c r="BJ227" s="0" t="n">
        <f aca="false">IF(SUM(BA227:BE227)&gt;0,BE227/SUM(BA227:BE227),1/5)</f>
        <v>0.155239877742867</v>
      </c>
      <c r="BK227" s="0" t="n">
        <f aca="false">BF227*AB227+BG227*AF227+BH227*AJ227+BI227*AN227+BJ227*AR227</f>
        <v>0.259980864660708</v>
      </c>
      <c r="BL227" s="0" t="n">
        <f aca="false">BF227*AC227+BG227*AG227+BH227*AK227+BI227*AO227+BJ227*AS227</f>
        <v>0.529407536115527</v>
      </c>
      <c r="BM227" s="0" t="n">
        <f aca="false">BF227*AD227+BG227*AH227+BH227*AL227+BI227*AP227+BJ227*AT227</f>
        <v>0.644351182327228</v>
      </c>
      <c r="BN227" s="0" t="n">
        <f aca="false">BF227*AE227+BG227*AI227+BH227*AM227+BI227*AQ227+BJ227*AU227</f>
        <v>0.621465969888456</v>
      </c>
      <c r="BO227" s="0" t="n">
        <f aca="false">RANK(BK227,$BK227:$BN227)</f>
        <v>4</v>
      </c>
      <c r="BP227" s="0" t="n">
        <f aca="false">RANK(BL227,$BK227:$BN227)</f>
        <v>3</v>
      </c>
      <c r="BQ227" s="0" t="n">
        <f aca="false">RANK(BM227,$BK227:$BN227)</f>
        <v>1</v>
      </c>
      <c r="BR227" s="0" t="n">
        <f aca="false">RANK(BN227,$BK227:$BN227)</f>
        <v>2</v>
      </c>
    </row>
    <row r="228" customFormat="false" ht="15" hidden="false" customHeight="false" outlineLevel="0" collapsed="false">
      <c r="A228" s="0" t="n">
        <v>205</v>
      </c>
      <c r="B228" s="0" t="n">
        <f aca="false">RANDBETWEEN(1,$B$5)</f>
        <v>2</v>
      </c>
      <c r="C228" s="0" t="n">
        <f aca="false">RANDBETWEEN(1,$B$5)</f>
        <v>2</v>
      </c>
      <c r="D228" s="0" t="n">
        <f aca="false">RANDBETWEEN(1,$B$5)</f>
        <v>3</v>
      </c>
      <c r="E228" s="0" t="n">
        <f aca="false">RANDBETWEEN(1,$B$5)</f>
        <v>6</v>
      </c>
      <c r="F228" s="0" t="n">
        <f aca="false">RANDBETWEEN(1,$B$5)</f>
        <v>4</v>
      </c>
      <c r="G228" s="0" t="n">
        <f aca="false">RANDBETWEEN(1,$B$5)</f>
        <v>2</v>
      </c>
      <c r="H228" s="0" t="n">
        <f aca="true">NORMINV(RAND(),$B$8,$B$13)</f>
        <v>43.0609004951636</v>
      </c>
      <c r="I228" s="0" t="n">
        <f aca="true">NORMINV(RAND(),$C$8,$C$13)</f>
        <v>69.9232671214124</v>
      </c>
      <c r="J228" s="0" t="n">
        <f aca="true">NORMINV(RAND(),$D$8,$D$13)</f>
        <v>14.4235229354672</v>
      </c>
      <c r="K228" s="0" t="n">
        <f aca="true">NORMINV(RAND(),$E$8,$E$13)</f>
        <v>3.16622006542289</v>
      </c>
      <c r="L228" s="0" t="n">
        <f aca="true">NORMINV(RAND(),$B$9,$B$14)</f>
        <v>58.5224182539626</v>
      </c>
      <c r="M228" s="0" t="n">
        <f aca="true">NORMINV(RAND(),$C$9,$C$14)</f>
        <v>48.114077122079</v>
      </c>
      <c r="N228" s="0" t="n">
        <f aca="true">NORMINV(RAND(),$D$9,$D$14)</f>
        <v>50.0832738786622</v>
      </c>
      <c r="O228" s="0" t="n">
        <f aca="true">NORMINV(RAND(),$E$9,$E$14)</f>
        <v>25.0363703867001</v>
      </c>
      <c r="P228" s="0" t="n">
        <f aca="true">NORMINV(RAND(),$B$10,$B$15)</f>
        <v>22.6800546713394</v>
      </c>
      <c r="Q228" s="0" t="n">
        <f aca="true">NORMINV(RAND(),$C$10,$C$15)</f>
        <v>32.3810660353295</v>
      </c>
      <c r="R228" s="0" t="n">
        <f aca="true">NORMINV(RAND(),$D$10,$D$15)</f>
        <v>10.5031757065036</v>
      </c>
      <c r="S228" s="0" t="n">
        <f aca="true">NORMINV(RAND(),$E$10,$E$15)</f>
        <v>4.34444877059335</v>
      </c>
      <c r="T228" s="0" t="n">
        <f aca="false">MEDIAN(INDEX(Avaliadores!$B$17:$B$22,$B228),INDEX(Avaliadores!$B$17:$B$22,$C228),INDEX(Avaliadores!$B$17:$B$22,$D228),INDEX(Avaliadores!$B$17:$B$22,$E228),INDEX(Avaliadores!$B$17:$B$22,$F228),INDEX(Avaliadores!$B$17:$B$22,$G228))</f>
        <v>3.04166666666667</v>
      </c>
      <c r="U228" s="0" t="n">
        <f aca="false">MEDIAN(INDEX(Avaliadores!$C$17:$C$22,$B228),INDEX(Avaliadores!$C$17:$C$22,$C228),INDEX(Avaliadores!$C$17:$C$22,$D228),INDEX(Avaliadores!$C$17:$C$22,$E228),INDEX(Avaliadores!$C$17:$C$22,$F228),INDEX(Avaliadores!$C$17:$C$22,$G228))</f>
        <v>5.04166666666667</v>
      </c>
      <c r="V228" s="0" t="n">
        <f aca="false">MEDIAN(INDEX(Avaliadores!$D$17:$D$22,$B228),INDEX(Avaliadores!$D$17:$D$22,$C228),INDEX(Avaliadores!$D$17:$D$22,$D228),INDEX(Avaliadores!$D$17:$D$22,$E228),INDEX(Avaliadores!$D$17:$D$22,$F228),INDEX(Avaliadores!$D$17:$D$22,$G228))</f>
        <v>5.91666666666667</v>
      </c>
      <c r="W228" s="0" t="n">
        <f aca="false">MEDIAN(INDEX(Avaliadores!$E$17:$E$22,$B228),INDEX(Avaliadores!$E$17:$E$22,$C228),INDEX(Avaliadores!$E$17:$E$22,$D228),INDEX(Avaliadores!$E$17:$E$22,$E228),INDEX(Avaliadores!$E$17:$E$22,$F228),INDEX(Avaliadores!$E$17:$E$22,$G228))</f>
        <v>6.04166666666667</v>
      </c>
      <c r="X228" s="0" t="n">
        <f aca="false">MEDIAN(INDEX(Avaliadores!$F$17:$F$22,$B228),INDEX(Avaliadores!$F$17:$F$22,$C228),INDEX(Avaliadores!$F$17:$F$22,$D228),INDEX(Avaliadores!$F$17:$F$22,$E228),INDEX(Avaliadores!$F$17:$F$22,$F228),INDEX(Avaliadores!$F$17:$F$22,$G228))</f>
        <v>2.41666666666667</v>
      </c>
      <c r="Y228" s="0" t="n">
        <f aca="false">MEDIAN(INDEX(Avaliadores!$G$17:$G$22,$B228),INDEX(Avaliadores!$G$17:$G$22,$C228),INDEX(Avaliadores!$G$17:$G$22,$D228),INDEX(Avaliadores!$G$17:$G$22,$E228),INDEX(Avaliadores!$G$17:$G$22,$F228),INDEX(Avaliadores!$G$17:$G$22,$G228))</f>
        <v>5.91666666666667</v>
      </c>
      <c r="Z228" s="0" t="n">
        <f aca="false">MEDIAN(INDEX(Avaliadores!$H$17:$H$22,$B228),INDEX(Avaliadores!$H$17:$H$22,$C228),INDEX(Avaliadores!$H$17:$H$22,$D228),INDEX(Avaliadores!$H$17:$H$22,$E228),INDEX(Avaliadores!$H$17:$H$22,$F228),INDEX(Avaliadores!$H$17:$H$22,$G228))</f>
        <v>4.04166666666667</v>
      </c>
      <c r="AA228" s="0" t="n">
        <f aca="false">MEDIAN(INDEX(Avaliadores!$I$17:$I$22,$B228),INDEX(Avaliadores!$I$17:$I$22,$C228),INDEX(Avaliadores!$I$17:$I$22,$D228),INDEX(Avaliadores!$I$17:$I$22,$E228),INDEX(Avaliadores!$I$17:$I$22,$F228),INDEX(Avaliadores!$I$17:$I$22,$G228))</f>
        <v>6.04166666666667</v>
      </c>
      <c r="AB228" s="0" t="n">
        <f aca="false">IF(MAX(H228:K228)=MIN(H228:K228),0,IF($B$17="custo",(MAX(H228:K228)-H228)/(MAX(H228:K228)-MIN(H228:K228)),(H228-MIN(H228:K228))/(MAX(H228:K228)-MIN(H228:K228))))</f>
        <v>0.402389976952084</v>
      </c>
      <c r="AC228" s="0" t="n">
        <f aca="false">IF(MAX(H228:K228)=MIN(H228:K228),0,IF($B$17="custo",(MAX(H228:K228)-I228)/(MAX(H228:K228)-MIN(H228:K228)),(I228-MIN(H228:K228))/(MAX(H228:K228)-MIN(H228:K228))))</f>
        <v>0</v>
      </c>
      <c r="AD228" s="0" t="n">
        <f aca="false">IF(MAX(H228:K228)=MIN(H228:K228),0,IF($B$17="custo",(MAX(H228:K228)-J228)/(MAX(H228:K228)-MIN(H228:K228)),(J228-MIN(H228:K228))/(MAX(H228:K228)-MIN(H228:K228))))</f>
        <v>0.831369070884715</v>
      </c>
      <c r="AE228" s="0" t="n">
        <f aca="false">IF(MAX(H228:K228)=MIN(H228:K228),0,IF($B$17="custo",(MAX(H228:K228)-K228)/(MAX(H228:K228)-MIN(H228:K228)),(K228-MIN(H228:K228))/(MAX(H228:K228)-MIN(H228:K228))))</f>
        <v>1</v>
      </c>
      <c r="AF228" s="0" t="n">
        <f aca="false">IF(MAX(L228:O228)=MIN(L228:O228),0,IF($C$17="custo",(MAX(L228:O228)-L228)/(MAX(L228:O228)-MIN(L228:O228)),(L228-MIN(L228:O228))/(MAX(L228:O228)-MIN(L228:O228))))</f>
        <v>1</v>
      </c>
      <c r="AG228" s="0" t="n">
        <f aca="false">IF(MAX(L228:O228)=MIN(L228:O228),0,IF($C$17="custo",(MAX(L228:O228)-M228)/(MAX(L228:O228)-MIN(L228:O228)),(M228-MIN(L228:O228))/(MAX(L228:O228)-MIN(L228:O228))))</f>
        <v>0.689173796407926</v>
      </c>
      <c r="AH228" s="0" t="n">
        <f aca="false">IF(MAX(L228:O228)=MIN(L228:O228),0,IF($C$17="custo",(MAX(L228:O228)-N228)/(MAX(L228:O228)-MIN(L228:O228)),(N228-MIN(L228:O228))/(MAX(L228:O228)-MIN(L228:O228))))</f>
        <v>0.747980280959016</v>
      </c>
      <c r="AI228" s="0" t="n">
        <f aca="false">IF(MAX(L228:O228)=MIN(L228:O228),0,IF($C$17="custo",(MAX(L228:O228)-O228)/(MAX(L228:O228)-MIN(L228:O228)),(O228-MIN(L228:O228))/(MAX(L228:O228)-MIN(L228:O228))))</f>
        <v>0</v>
      </c>
      <c r="AJ228" s="0" t="n">
        <f aca="false">IF(MAX(P228:S228)=MIN(P228:S228),0,IF($D$17="custo",(MAX(P228:S228)-P228)/(MAX(P228:S228)-MIN(P228:S228)),(P228-MIN(P228:S228))/(MAX(P228:S228)-MIN(P228:S228))))</f>
        <v>0.346012190856984</v>
      </c>
      <c r="AK228" s="0" t="n">
        <f aca="false">IF(MAX(P228:S228)=MIN(P228:S228),0,IF($D$17="custo",(MAX(P228:S228)-Q228)/(MAX(P228:S228)-MIN(P228:S228)),(Q228-MIN(P228:S228))/(MAX(P228:S228)-MIN(P228:S228))))</f>
        <v>0</v>
      </c>
      <c r="AL228" s="0" t="n">
        <f aca="false">IF(MAX(P228:S228)=MIN(P228:S228),0,IF($D$17="custo",(MAX(P228:S228)-R228)/(MAX(P228:S228)-MIN(P228:S228)),(R228-MIN(P228:S228))/(MAX(P228:S228)-MIN(P228:S228))))</f>
        <v>0.780332738512768</v>
      </c>
      <c r="AM228" s="0" t="n">
        <f aca="false">IF(MAX(P228:S228)=MIN(P228:S228),0,IF($D$17="custo",(MAX(P228:S228)-S228)/(MAX(P228:S228)-MIN(P228:S228)),(S228-MIN(P228:S228))/(MAX(P228:S228)-MIN(P228:S228))))</f>
        <v>1</v>
      </c>
      <c r="AN228" s="0" t="n">
        <f aca="false">IF(MAX(T228:W228)=MIN(T228:W228),0,IF($E$17="custo",(MAX(T228:W228)-T228)/(MAX(T228:W228)-MIN(T228:W228)),(T228-MIN(T228:W228))/(MAX(T228:W228)-MIN(T228:W228))))</f>
        <v>0</v>
      </c>
      <c r="AO228" s="0" t="n">
        <f aca="false">IF(MAX(T228:W228)=MIN(T228:W228),0,IF($E$17="custo",(MAX(T228:W228)-U228)/(MAX(T228:W228)-MIN(T228:W228)),(U228-MIN(T228:W228))/(MAX(T228:W228)-MIN(T228:W228))))</f>
        <v>0.666666666666667</v>
      </c>
      <c r="AP228" s="0" t="n">
        <f aca="false">IF(MAX(T228:W228)=MIN(T228:W228),0,IF($E$17="custo",(MAX(T228:W228)-V228)/(MAX(T228:W228)-MIN(T228:W228)),(V228-MIN(T228:W228))/(MAX(T228:W228)-MIN(T228:W228))))</f>
        <v>0.958333333333333</v>
      </c>
      <c r="AQ228" s="0" t="n">
        <f aca="false">IF(MAX(T228:W228)=MIN(T228:W228),0,IF($E$17="custo",(MAX(T228:W228)-W228)/(MAX(T228:W228)-MIN(T228:W228)),(W228-MIN(T228:W228))/(MAX(T228:W228)-MIN(T228:W228))))</f>
        <v>1</v>
      </c>
      <c r="AR228" s="0" t="n">
        <f aca="false">IF(MAX(X228:AA228)=MIN(X228:AA228),0,IF($F$17="custo",(MAX(X228:AA228)-X228)/(MAX(X228:AA228)-MIN(X228:AA228)),(X228-MIN(X228:AA228))/(MAX(X228:AA228)-MIN(X228:AA228))))</f>
        <v>0</v>
      </c>
      <c r="AS228" s="0" t="n">
        <f aca="false">IF(MAX(X228:AA228)=MIN(X228:AA228),0,IF($F$17="custo",(MAX(X228:AA228)-Y228)/(MAX(X228:AA228)-MIN(X228:AA228)),(Y228-MIN(X228:AA228))/(MAX(X228:AA228)-MIN(X228:AA228))))</f>
        <v>0.96551724137931</v>
      </c>
      <c r="AT228" s="0" t="n">
        <f aca="false">IF(MAX(X228:AA228)=MIN(X228:AA228),0,IF($F$17="custo",(MAX(X228:AA228)-Z228)/(MAX(X228:AA228)-MIN(X228:AA228)),(Z228-MIN(X228:AA228))/(MAX(X228:AA228)-MIN(X228:AA228))))</f>
        <v>0.448275862068966</v>
      </c>
      <c r="AU228" s="0" t="n">
        <f aca="false">IF(MAX(X228:AA228)=MIN(X228:AA228),0,IF($F$17="custo",(MAX(X228:AA228)-AA228)/(MAX(X228:AA228)-MIN(X228:AA228)),(AA228-MIN(X228:AA228))/(MAX(X228:AA228)-MIN(X228:AA228))))</f>
        <v>1</v>
      </c>
      <c r="AV228" s="0" t="n">
        <f aca="false">STDEVP(AB228:AE228)</f>
        <v>0.389124772607393</v>
      </c>
      <c r="AW228" s="0" t="n">
        <f aca="false">STDEVP(AF228:AI228)</f>
        <v>0.370643030135555</v>
      </c>
      <c r="AX228" s="0" t="n">
        <f aca="false">STDEVP(AJ228:AM228)</f>
        <v>0.386751835597574</v>
      </c>
      <c r="AY228" s="0" t="n">
        <f aca="false">STDEVP(AN228:AQ228)</f>
        <v>0.400059674368157</v>
      </c>
      <c r="AZ228" s="0" t="n">
        <f aca="false">STDEVP(AR228:AU228)</f>
        <v>0.411271049719882</v>
      </c>
      <c r="BA228" s="0" t="n">
        <f aca="false">AV228*((1-IFERROR(CORREL(AB228:AE228,AF228:AI228),0))+(1-IFERROR(CORREL(AB228:AE228,AJ228:AM228),0))+(1-IFERROR(CORREL(AB228:AE228,AN228:AQ228),0))+(1-IFERROR(CORREL(AB228:AE228,AR228:AU228),0)))</f>
        <v>1.17369004209692</v>
      </c>
      <c r="BB228" s="0" t="n">
        <f aca="false">AW228*((1-IFERROR(CORREL(AF228:AI228,AB228:AE228),0))+(1-IFERROR(CORREL(AF228:AI228,AJ228:AM228),0))+(1-IFERROR(CORREL(AF228:AI228,AN228:AQ228),0))+(1-IFERROR(CORREL(AF228:AI228,AR228:AU228),0)))</f>
        <v>2.48553711678707</v>
      </c>
      <c r="BC228" s="0" t="n">
        <f aca="false">AX228*((1-IFERROR(CORREL(AJ228:AM228,AB228:AE228),0))+(1-IFERROR(CORREL(AJ228:AM228,AF228:AI228),0))+(1-IFERROR(CORREL(AJ228:AM228,AN228:AQ228),0))+(1-IFERROR(CORREL(AJ228:AM228,AR228:AU228),0)))</f>
        <v>1.14721713380416</v>
      </c>
      <c r="BD228" s="0" t="n">
        <f aca="false">AY228*((1-IFERROR(CORREL(AN228:AQ228,AB228:AE228),0))+(1-IFERROR(CORREL(AN228:AQ228,AF228:AI228),0))+(1-IFERROR(CORREL(AN228:AQ228,AJ228:AM228),0))+(1-IFERROR(CORREL(AN228:AQ228,AR228:AU228),0)))</f>
        <v>1.14790651792656</v>
      </c>
      <c r="BE228" s="0" t="n">
        <f aca="false">AZ228*((1-IFERROR(CORREL(AR228:AU228,AB228:AE228),0))+(1-IFERROR(CORREL(AR228:AU228,AF228:AI228),0))+(1-IFERROR(CORREL(AR228:AU228,AJ228:AM228),0))+(1-IFERROR(CORREL(AR228:AU228,AN228:AQ228),0)))</f>
        <v>1.59739396776781</v>
      </c>
      <c r="BF228" s="0" t="n">
        <f aca="false">IF(SUM(BA228:BE228)&gt;0,BA228/SUM(BA228:BE228),1/5)</f>
        <v>0.155419717765979</v>
      </c>
      <c r="BG228" s="0" t="n">
        <f aca="false">IF(SUM(BA228:BE228)&gt;0,BB228/SUM(BA228:BE228),1/5)</f>
        <v>0.329134152401723</v>
      </c>
      <c r="BH228" s="0" t="n">
        <f aca="false">IF(SUM(BA228:BE228)&gt;0,BC228/SUM(BA228:BE228),1/5)</f>
        <v>0.151914182413601</v>
      </c>
      <c r="BI228" s="0" t="n">
        <f aca="false">IF(SUM(BA228:BE228)&gt;0,BD228/SUM(BA228:BE228),1/5)</f>
        <v>0.152005470472537</v>
      </c>
      <c r="BJ228" s="0" t="n">
        <f aca="false">IF(SUM(BA228:BE228)&gt;0,BE228/SUM(BA228:BE228),1/5)</f>
        <v>0.21152647694616</v>
      </c>
      <c r="BK228" s="0" t="n">
        <f aca="false">BF228*AB228+BG228*AF228+BH228*AJ228+BI228*AN228+BJ228*AR228</f>
        <v>0.444237648130653</v>
      </c>
      <c r="BL228" s="0" t="n">
        <f aca="false">BF228*AC228+BG228*AG228+BH228*AK228+BI228*AO228+BJ228*AS228</f>
        <v>0.532400074152966</v>
      </c>
      <c r="BM228" s="0" t="n">
        <f aca="false">BF228*AD228+BG228*AH228+BH228*AL228+BI228*AP228+BJ228*AT228</f>
        <v>0.734434735130948</v>
      </c>
      <c r="BN228" s="0" t="n">
        <f aca="false">BF228*AE228+BG228*AI228+BH228*AM228+BI228*AQ228+BJ228*AU228</f>
        <v>0.670865847598277</v>
      </c>
      <c r="BO228" s="0" t="n">
        <f aca="false">RANK(BK228,$BK228:$BN228)</f>
        <v>4</v>
      </c>
      <c r="BP228" s="0" t="n">
        <f aca="false">RANK(BL228,$BK228:$BN228)</f>
        <v>3</v>
      </c>
      <c r="BQ228" s="0" t="n">
        <f aca="false">RANK(BM228,$BK228:$BN228)</f>
        <v>1</v>
      </c>
      <c r="BR228" s="0" t="n">
        <f aca="false">RANK(BN228,$BK228:$BN228)</f>
        <v>2</v>
      </c>
    </row>
    <row r="229" customFormat="false" ht="15" hidden="false" customHeight="false" outlineLevel="0" collapsed="false">
      <c r="A229" s="0" t="n">
        <v>206</v>
      </c>
      <c r="B229" s="0" t="n">
        <f aca="false">RANDBETWEEN(1,$B$5)</f>
        <v>5</v>
      </c>
      <c r="C229" s="0" t="n">
        <f aca="false">RANDBETWEEN(1,$B$5)</f>
        <v>4</v>
      </c>
      <c r="D229" s="0" t="n">
        <f aca="false">RANDBETWEEN(1,$B$5)</f>
        <v>4</v>
      </c>
      <c r="E229" s="0" t="n">
        <f aca="false">RANDBETWEEN(1,$B$5)</f>
        <v>4</v>
      </c>
      <c r="F229" s="0" t="n">
        <f aca="false">RANDBETWEEN(1,$B$5)</f>
        <v>2</v>
      </c>
      <c r="G229" s="0" t="n">
        <f aca="false">RANDBETWEEN(1,$B$5)</f>
        <v>5</v>
      </c>
      <c r="H229" s="0" t="n">
        <f aca="true">NORMINV(RAND(),$B$8,$B$13)</f>
        <v>52.4379849413363</v>
      </c>
      <c r="I229" s="0" t="n">
        <f aca="true">NORMINV(RAND(),$C$8,$C$13)</f>
        <v>57.7787833659634</v>
      </c>
      <c r="J229" s="0" t="n">
        <f aca="true">NORMINV(RAND(),$D$8,$D$13)</f>
        <v>15.5537863307382</v>
      </c>
      <c r="K229" s="0" t="n">
        <f aca="true">NORMINV(RAND(),$E$8,$E$13)</f>
        <v>3.37429353772494</v>
      </c>
      <c r="L229" s="0" t="n">
        <f aca="true">NORMINV(RAND(),$B$9,$B$14)</f>
        <v>54.4765982087386</v>
      </c>
      <c r="M229" s="0" t="n">
        <f aca="true">NORMINV(RAND(),$C$9,$C$14)</f>
        <v>59.4432116641648</v>
      </c>
      <c r="N229" s="0" t="n">
        <f aca="true">NORMINV(RAND(),$D$9,$D$14)</f>
        <v>49.3919944782907</v>
      </c>
      <c r="O229" s="0" t="n">
        <f aca="true">NORMINV(RAND(),$E$9,$E$14)</f>
        <v>28.304936214976</v>
      </c>
      <c r="P229" s="0" t="n">
        <f aca="true">NORMINV(RAND(),$B$10,$B$15)</f>
        <v>24.00988768467</v>
      </c>
      <c r="Q229" s="0" t="n">
        <f aca="true">NORMINV(RAND(),$C$10,$C$15)</f>
        <v>29.0701743112795</v>
      </c>
      <c r="R229" s="0" t="n">
        <f aca="true">NORMINV(RAND(),$D$10,$D$15)</f>
        <v>9.4112371024545</v>
      </c>
      <c r="S229" s="0" t="n">
        <f aca="true">NORMINV(RAND(),$E$10,$E$15)</f>
        <v>3.8811566135254</v>
      </c>
      <c r="T229" s="0" t="n">
        <f aca="false">MEDIAN(INDEX(Avaliadores!$B$17:$B$22,$B229),INDEX(Avaliadores!$B$17:$B$22,$C229),INDEX(Avaliadores!$B$17:$B$22,$D229),INDEX(Avaliadores!$B$17:$B$22,$E229),INDEX(Avaliadores!$B$17:$B$22,$F229),INDEX(Avaliadores!$B$17:$B$22,$G229))</f>
        <v>3.29166666666667</v>
      </c>
      <c r="U229" s="0" t="n">
        <f aca="false">MEDIAN(INDEX(Avaliadores!$C$17:$C$22,$B229),INDEX(Avaliadores!$C$17:$C$22,$C229),INDEX(Avaliadores!$C$17:$C$22,$D229),INDEX(Avaliadores!$C$17:$C$22,$E229),INDEX(Avaliadores!$C$17:$C$22,$F229),INDEX(Avaliadores!$C$17:$C$22,$G229))</f>
        <v>5.54166666666667</v>
      </c>
      <c r="V229" s="0" t="n">
        <f aca="false">MEDIAN(INDEX(Avaliadores!$D$17:$D$22,$B229),INDEX(Avaliadores!$D$17:$D$22,$C229),INDEX(Avaliadores!$D$17:$D$22,$D229),INDEX(Avaliadores!$D$17:$D$22,$E229),INDEX(Avaliadores!$D$17:$D$22,$F229),INDEX(Avaliadores!$D$17:$D$22,$G229))</f>
        <v>5.54166666666667</v>
      </c>
      <c r="W229" s="0" t="n">
        <f aca="false">MEDIAN(INDEX(Avaliadores!$E$17:$E$22,$B229),INDEX(Avaliadores!$E$17:$E$22,$C229),INDEX(Avaliadores!$E$17:$E$22,$D229),INDEX(Avaliadores!$E$17:$E$22,$E229),INDEX(Avaliadores!$E$17:$E$22,$F229),INDEX(Avaliadores!$E$17:$E$22,$G229))</f>
        <v>6.54166666666667</v>
      </c>
      <c r="X229" s="0" t="n">
        <f aca="false">MEDIAN(INDEX(Avaliadores!$F$17:$F$22,$B229),INDEX(Avaliadores!$F$17:$F$22,$C229),INDEX(Avaliadores!$F$17:$F$22,$D229),INDEX(Avaliadores!$F$17:$F$22,$E229),INDEX(Avaliadores!$F$17:$F$22,$F229),INDEX(Avaliadores!$F$17:$F$22,$G229))</f>
        <v>3.04166666666667</v>
      </c>
      <c r="Y229" s="0" t="n">
        <f aca="false">MEDIAN(INDEX(Avaliadores!$G$17:$G$22,$B229),INDEX(Avaliadores!$G$17:$G$22,$C229),INDEX(Avaliadores!$G$17:$G$22,$D229),INDEX(Avaliadores!$G$17:$G$22,$E229),INDEX(Avaliadores!$G$17:$G$22,$F229),INDEX(Avaliadores!$G$17:$G$22,$G229))</f>
        <v>4.54166666666667</v>
      </c>
      <c r="Z229" s="0" t="n">
        <f aca="false">MEDIAN(INDEX(Avaliadores!$H$17:$H$22,$B229),INDEX(Avaliadores!$H$17:$H$22,$C229),INDEX(Avaliadores!$H$17:$H$22,$D229),INDEX(Avaliadores!$H$17:$H$22,$E229),INDEX(Avaliadores!$H$17:$H$22,$F229),INDEX(Avaliadores!$H$17:$H$22,$G229))</f>
        <v>3.54166666666667</v>
      </c>
      <c r="AA229" s="0" t="n">
        <f aca="false">MEDIAN(INDEX(Avaliadores!$I$17:$I$22,$B229),INDEX(Avaliadores!$I$17:$I$22,$C229),INDEX(Avaliadores!$I$17:$I$22,$D229),INDEX(Avaliadores!$I$17:$I$22,$E229),INDEX(Avaliadores!$I$17:$I$22,$F229),INDEX(Avaliadores!$I$17:$I$22,$G229))</f>
        <v>5.79166666666667</v>
      </c>
      <c r="AB229" s="0" t="n">
        <f aca="false">IF(MAX(H229:K229)=MIN(H229:K229),0,IF($B$17="custo",(MAX(H229:K229)-H229)/(MAX(H229:K229)-MIN(H229:K229)),(H229-MIN(H229:K229))/(MAX(H229:K229)-MIN(H229:K229))))</f>
        <v>0.0981683394419954</v>
      </c>
      <c r="AC229" s="0" t="n">
        <f aca="false">IF(MAX(H229:K229)=MIN(H229:K229),0,IF($B$17="custo",(MAX(H229:K229)-I229)/(MAX(H229:K229)-MIN(H229:K229)),(I229-MIN(H229:K229))/(MAX(H229:K229)-MIN(H229:K229))))</f>
        <v>0</v>
      </c>
      <c r="AD229" s="0" t="n">
        <f aca="false">IF(MAX(H229:K229)=MIN(H229:K229),0,IF($B$17="custo",(MAX(H229:K229)-J229)/(MAX(H229:K229)-MIN(H229:K229)),(J229-MIN(H229:K229))/(MAX(H229:K229)-MIN(H229:K229))))</f>
        <v>0.776130741571782</v>
      </c>
      <c r="AE229" s="0" t="n">
        <f aca="false">IF(MAX(H229:K229)=MIN(H229:K229),0,IF($B$17="custo",(MAX(H229:K229)-K229)/(MAX(H229:K229)-MIN(H229:K229)),(K229-MIN(H229:K229))/(MAX(H229:K229)-MIN(H229:K229))))</f>
        <v>1</v>
      </c>
      <c r="AF229" s="0" t="n">
        <f aca="false">IF(MAX(L229:O229)=MIN(L229:O229),0,IF($C$17="custo",(MAX(L229:O229)-L229)/(MAX(L229:O229)-MIN(L229:O229)),(L229-MIN(L229:O229))/(MAX(L229:O229)-MIN(L229:O229))))</f>
        <v>0.840498120599817</v>
      </c>
      <c r="AG229" s="0" t="n">
        <f aca="false">IF(MAX(L229:O229)=MIN(L229:O229),0,IF($C$17="custo",(MAX(L229:O229)-M229)/(MAX(L229:O229)-MIN(L229:O229)),(M229-MIN(L229:O229))/(MAX(L229:O229)-MIN(L229:O229))))</f>
        <v>1</v>
      </c>
      <c r="AH229" s="0" t="n">
        <f aca="false">IF(MAX(L229:O229)=MIN(L229:O229),0,IF($C$17="custo",(MAX(L229:O229)-N229)/(MAX(L229:O229)-MIN(L229:O229)),(N229-MIN(L229:O229))/(MAX(L229:O229)-MIN(L229:O229))))</f>
        <v>0.677207005176777</v>
      </c>
      <c r="AI229" s="0" t="n">
        <f aca="false">IF(MAX(L229:O229)=MIN(L229:O229),0,IF($C$17="custo",(MAX(L229:O229)-O229)/(MAX(L229:O229)-MIN(L229:O229)),(O229-MIN(L229:O229))/(MAX(L229:O229)-MIN(L229:O229))))</f>
        <v>0</v>
      </c>
      <c r="AJ229" s="0" t="n">
        <f aca="false">IF(MAX(P229:S229)=MIN(P229:S229),0,IF($D$17="custo",(MAX(P229:S229)-P229)/(MAX(P229:S229)-MIN(P229:S229)),(P229-MIN(P229:S229))/(MAX(P229:S229)-MIN(P229:S229))))</f>
        <v>0.200892574983606</v>
      </c>
      <c r="AK229" s="0" t="n">
        <f aca="false">IF(MAX(P229:S229)=MIN(P229:S229),0,IF($D$17="custo",(MAX(P229:S229)-Q229)/(MAX(P229:S229)-MIN(P229:S229)),(Q229-MIN(P229:S229))/(MAX(P229:S229)-MIN(P229:S229))))</f>
        <v>0</v>
      </c>
      <c r="AL229" s="0" t="n">
        <f aca="false">IF(MAX(P229:S229)=MIN(P229:S229),0,IF($D$17="custo",(MAX(P229:S229)-R229)/(MAX(P229:S229)-MIN(P229:S229)),(R229-MIN(P229:S229))/(MAX(P229:S229)-MIN(P229:S229))))</f>
        <v>0.780456683333778</v>
      </c>
      <c r="AM229" s="0" t="n">
        <f aca="false">IF(MAX(P229:S229)=MIN(P229:S229),0,IF($D$17="custo",(MAX(P229:S229)-S229)/(MAX(P229:S229)-MIN(P229:S229)),(S229-MIN(P229:S229))/(MAX(P229:S229)-MIN(P229:S229))))</f>
        <v>1</v>
      </c>
      <c r="AN229" s="0" t="n">
        <f aca="false">IF(MAX(T229:W229)=MIN(T229:W229),0,IF($E$17="custo",(MAX(T229:W229)-T229)/(MAX(T229:W229)-MIN(T229:W229)),(T229-MIN(T229:W229))/(MAX(T229:W229)-MIN(T229:W229))))</f>
        <v>0</v>
      </c>
      <c r="AO229" s="0" t="n">
        <f aca="false">IF(MAX(T229:W229)=MIN(T229:W229),0,IF($E$17="custo",(MAX(T229:W229)-U229)/(MAX(T229:W229)-MIN(T229:W229)),(U229-MIN(T229:W229))/(MAX(T229:W229)-MIN(T229:W229))))</f>
        <v>0.692307692307692</v>
      </c>
      <c r="AP229" s="0" t="n">
        <f aca="false">IF(MAX(T229:W229)=MIN(T229:W229),0,IF($E$17="custo",(MAX(T229:W229)-V229)/(MAX(T229:W229)-MIN(T229:W229)),(V229-MIN(T229:W229))/(MAX(T229:W229)-MIN(T229:W229))))</f>
        <v>0.692307692307692</v>
      </c>
      <c r="AQ229" s="0" t="n">
        <f aca="false">IF(MAX(T229:W229)=MIN(T229:W229),0,IF($E$17="custo",(MAX(T229:W229)-W229)/(MAX(T229:W229)-MIN(T229:W229)),(W229-MIN(T229:W229))/(MAX(T229:W229)-MIN(T229:W229))))</f>
        <v>1</v>
      </c>
      <c r="AR229" s="0" t="n">
        <f aca="false">IF(MAX(X229:AA229)=MIN(X229:AA229),0,IF($F$17="custo",(MAX(X229:AA229)-X229)/(MAX(X229:AA229)-MIN(X229:AA229)),(X229-MIN(X229:AA229))/(MAX(X229:AA229)-MIN(X229:AA229))))</f>
        <v>0</v>
      </c>
      <c r="AS229" s="0" t="n">
        <f aca="false">IF(MAX(X229:AA229)=MIN(X229:AA229),0,IF($F$17="custo",(MAX(X229:AA229)-Y229)/(MAX(X229:AA229)-MIN(X229:AA229)),(Y229-MIN(X229:AA229))/(MAX(X229:AA229)-MIN(X229:AA229))))</f>
        <v>0.545454545454545</v>
      </c>
      <c r="AT229" s="0" t="n">
        <f aca="false">IF(MAX(X229:AA229)=MIN(X229:AA229),0,IF($F$17="custo",(MAX(X229:AA229)-Z229)/(MAX(X229:AA229)-MIN(X229:AA229)),(Z229-MIN(X229:AA229))/(MAX(X229:AA229)-MIN(X229:AA229))))</f>
        <v>0.181818181818182</v>
      </c>
      <c r="AU229" s="0" t="n">
        <f aca="false">IF(MAX(X229:AA229)=MIN(X229:AA229),0,IF($F$17="custo",(MAX(X229:AA229)-AA229)/(MAX(X229:AA229)-MIN(X229:AA229)),(AA229-MIN(X229:AA229))/(MAX(X229:AA229)-MIN(X229:AA229))))</f>
        <v>1</v>
      </c>
      <c r="AV229" s="0" t="n">
        <f aca="false">STDEVP(AB229:AE229)</f>
        <v>0.428300913380211</v>
      </c>
      <c r="AW229" s="0" t="n">
        <f aca="false">STDEVP(AF229:AI229)</f>
        <v>0.380899147905942</v>
      </c>
      <c r="AX229" s="0" t="n">
        <f aca="false">STDEVP(AJ229:AM229)</f>
        <v>0.408666808165648</v>
      </c>
      <c r="AY229" s="0" t="n">
        <f aca="false">STDEVP(AN229:AQ229)</f>
        <v>0.36639536313957</v>
      </c>
      <c r="AZ229" s="0" t="n">
        <f aca="false">STDEVP(AR229:AU229)</f>
        <v>0.382331905483198</v>
      </c>
      <c r="BA229" s="0" t="n">
        <f aca="false">AV229*((1-IFERROR(CORREL(AB229:AE229,AF229:AI229),0))+(1-IFERROR(CORREL(AB229:AE229,AJ229:AM229),0))+(1-IFERROR(CORREL(AB229:AE229,AN229:AQ229),0))+(1-IFERROR(CORREL(AB229:AE229,AR229:AU229),0)))</f>
        <v>1.1584944500269</v>
      </c>
      <c r="BB229" s="0" t="n">
        <f aca="false">AW229*((1-IFERROR(CORREL(AF229:AI229,AB229:AE229),0))+(1-IFERROR(CORREL(AF229:AI229,AJ229:AM229),0))+(1-IFERROR(CORREL(AF229:AI229,AN229:AQ229),0))+(1-IFERROR(CORREL(AF229:AI229,AR229:AU229),0)))</f>
        <v>2.69912052364766</v>
      </c>
      <c r="BC229" s="0" t="n">
        <f aca="false">AX229*((1-IFERROR(CORREL(AJ229:AM229,AB229:AE229),0))+(1-IFERROR(CORREL(AJ229:AM229,AF229:AI229),0))+(1-IFERROR(CORREL(AJ229:AM229,AN229:AQ229),0))+(1-IFERROR(CORREL(AJ229:AM229,AR229:AU229),0)))</f>
        <v>1.15635257567105</v>
      </c>
      <c r="BD229" s="0" t="n">
        <f aca="false">AY229*((1-IFERROR(CORREL(AN229:AQ229,AB229:AE229),0))+(1-IFERROR(CORREL(AN229:AQ229,AF229:AI229),0))+(1-IFERROR(CORREL(AN229:AQ229,AJ229:AM229),0))+(1-IFERROR(CORREL(AN229:AQ229,AR229:AU229),0)))</f>
        <v>0.913989802228937</v>
      </c>
      <c r="BE229" s="0" t="n">
        <f aca="false">AZ229*((1-IFERROR(CORREL(AR229:AU229,AB229:AE229),0))+(1-IFERROR(CORREL(AR229:AU229,AF229:AI229),0))+(1-IFERROR(CORREL(AR229:AU229,AJ229:AM229),0))+(1-IFERROR(CORREL(AR229:AU229,AN229:AQ229),0)))</f>
        <v>1.11200699110937</v>
      </c>
      <c r="BF229" s="0" t="n">
        <f aca="false">IF(SUM(BA229:BE229)&gt;0,BA229/SUM(BA229:BE229),1/5)</f>
        <v>0.164559704230723</v>
      </c>
      <c r="BG229" s="0" t="n">
        <f aca="false">IF(SUM(BA229:BE229)&gt;0,BB229/SUM(BA229:BE229),1/5)</f>
        <v>0.383399743558736</v>
      </c>
      <c r="BH229" s="0" t="n">
        <f aca="false">IF(SUM(BA229:BE229)&gt;0,BC229/SUM(BA229:BE229),1/5)</f>
        <v>0.164255459173278</v>
      </c>
      <c r="BI229" s="0" t="n">
        <f aca="false">IF(SUM(BA229:BE229)&gt;0,BD229/SUM(BA229:BE229),1/5)</f>
        <v>0.129828754484925</v>
      </c>
      <c r="BJ229" s="0" t="n">
        <f aca="false">IF(SUM(BA229:BE229)&gt;0,BE229/SUM(BA229:BE229),1/5)</f>
        <v>0.157956338552338</v>
      </c>
      <c r="BK229" s="0" t="n">
        <f aca="false">BF229*AB229+BG229*AF229+BH229*AJ229+BI229*AN229+BJ229*AR229</f>
        <v>0.3713990189514</v>
      </c>
      <c r="BL229" s="0" t="n">
        <f aca="false">BF229*AC229+BG229*AG229+BH229*AK229+BI229*AO229+BJ229*AS229</f>
        <v>0.559439191818106</v>
      </c>
      <c r="BM229" s="0" t="n">
        <f aca="false">BF229*AD229+BG229*AH229+BH229*AL229+BI229*AP229+BJ229*AT229</f>
        <v>0.634155887979107</v>
      </c>
      <c r="BN229" s="0" t="n">
        <f aca="false">BF229*AE229+BG229*AI229+BH229*AM229+BI229*AQ229+BJ229*AU229</f>
        <v>0.616600256441264</v>
      </c>
      <c r="BO229" s="0" t="n">
        <f aca="false">RANK(BK229,$BK229:$BN229)</f>
        <v>4</v>
      </c>
      <c r="BP229" s="0" t="n">
        <f aca="false">RANK(BL229,$BK229:$BN229)</f>
        <v>3</v>
      </c>
      <c r="BQ229" s="0" t="n">
        <f aca="false">RANK(BM229,$BK229:$BN229)</f>
        <v>1</v>
      </c>
      <c r="BR229" s="0" t="n">
        <f aca="false">RANK(BN229,$BK229:$BN229)</f>
        <v>2</v>
      </c>
    </row>
    <row r="230" customFormat="false" ht="15" hidden="false" customHeight="false" outlineLevel="0" collapsed="false">
      <c r="A230" s="0" t="n">
        <v>207</v>
      </c>
      <c r="B230" s="0" t="n">
        <f aca="false">RANDBETWEEN(1,$B$5)</f>
        <v>5</v>
      </c>
      <c r="C230" s="0" t="n">
        <f aca="false">RANDBETWEEN(1,$B$5)</f>
        <v>4</v>
      </c>
      <c r="D230" s="0" t="n">
        <f aca="false">RANDBETWEEN(1,$B$5)</f>
        <v>6</v>
      </c>
      <c r="E230" s="0" t="n">
        <f aca="false">RANDBETWEEN(1,$B$5)</f>
        <v>2</v>
      </c>
      <c r="F230" s="0" t="n">
        <f aca="false">RANDBETWEEN(1,$B$5)</f>
        <v>2</v>
      </c>
      <c r="G230" s="0" t="n">
        <f aca="false">RANDBETWEEN(1,$B$5)</f>
        <v>4</v>
      </c>
      <c r="H230" s="0" t="n">
        <f aca="true">NORMINV(RAND(),$B$8,$B$13)</f>
        <v>47.3809868073876</v>
      </c>
      <c r="I230" s="0" t="n">
        <f aca="true">NORMINV(RAND(),$C$8,$C$13)</f>
        <v>58.8511294122779</v>
      </c>
      <c r="J230" s="0" t="n">
        <f aca="true">NORMINV(RAND(),$D$8,$D$13)</f>
        <v>14.2176338007748</v>
      </c>
      <c r="K230" s="0" t="n">
        <f aca="true">NORMINV(RAND(),$E$8,$E$13)</f>
        <v>3.35164773274936</v>
      </c>
      <c r="L230" s="0" t="n">
        <f aca="true">NORMINV(RAND(),$B$9,$B$14)</f>
        <v>41.9400282285923</v>
      </c>
      <c r="M230" s="0" t="n">
        <f aca="true">NORMINV(RAND(),$C$9,$C$14)</f>
        <v>49.3665646073073</v>
      </c>
      <c r="N230" s="0" t="n">
        <f aca="true">NORMINV(RAND(),$D$9,$D$14)</f>
        <v>41.5501935698794</v>
      </c>
      <c r="O230" s="0" t="n">
        <f aca="true">NORMINV(RAND(),$E$9,$E$14)</f>
        <v>31.8958773203816</v>
      </c>
      <c r="P230" s="0" t="n">
        <f aca="true">NORMINV(RAND(),$B$10,$B$15)</f>
        <v>22.5484507010029</v>
      </c>
      <c r="Q230" s="0" t="n">
        <f aca="true">NORMINV(RAND(),$C$10,$C$15)</f>
        <v>31.9913351042533</v>
      </c>
      <c r="R230" s="0" t="n">
        <f aca="true">NORMINV(RAND(),$D$10,$D$15)</f>
        <v>10.2198626499419</v>
      </c>
      <c r="S230" s="0" t="n">
        <f aca="true">NORMINV(RAND(),$E$10,$E$15)</f>
        <v>4.02723565645543</v>
      </c>
      <c r="T230" s="0" t="n">
        <f aca="false">MEDIAN(INDEX(Avaliadores!$B$17:$B$22,$B230),INDEX(Avaliadores!$B$17:$B$22,$C230),INDEX(Avaliadores!$B$17:$B$22,$D230),INDEX(Avaliadores!$B$17:$B$22,$E230),INDEX(Avaliadores!$B$17:$B$22,$F230),INDEX(Avaliadores!$B$17:$B$22,$G230))</f>
        <v>3.04166666666667</v>
      </c>
      <c r="U230" s="0" t="n">
        <f aca="false">MEDIAN(INDEX(Avaliadores!$C$17:$C$22,$B230),INDEX(Avaliadores!$C$17:$C$22,$C230),INDEX(Avaliadores!$C$17:$C$22,$D230),INDEX(Avaliadores!$C$17:$C$22,$E230),INDEX(Avaliadores!$C$17:$C$22,$F230),INDEX(Avaliadores!$C$17:$C$22,$G230))</f>
        <v>5.54166666666667</v>
      </c>
      <c r="V230" s="0" t="n">
        <f aca="false">MEDIAN(INDEX(Avaliadores!$D$17:$D$22,$B230),INDEX(Avaliadores!$D$17:$D$22,$C230),INDEX(Avaliadores!$D$17:$D$22,$D230),INDEX(Avaliadores!$D$17:$D$22,$E230),INDEX(Avaliadores!$D$17:$D$22,$F230),INDEX(Avaliadores!$D$17:$D$22,$G230))</f>
        <v>5.54166666666667</v>
      </c>
      <c r="W230" s="0" t="n">
        <f aca="false">MEDIAN(INDEX(Avaliadores!$E$17:$E$22,$B230),INDEX(Avaliadores!$E$17:$E$22,$C230),INDEX(Avaliadores!$E$17:$E$22,$D230),INDEX(Avaliadores!$E$17:$E$22,$E230),INDEX(Avaliadores!$E$17:$E$22,$F230),INDEX(Avaliadores!$E$17:$E$22,$G230))</f>
        <v>6.29166666666667</v>
      </c>
      <c r="X230" s="0" t="n">
        <f aca="false">MEDIAN(INDEX(Avaliadores!$F$17:$F$22,$B230),INDEX(Avaliadores!$F$17:$F$22,$C230),INDEX(Avaliadores!$F$17:$F$22,$D230),INDEX(Avaliadores!$F$17:$F$22,$E230),INDEX(Avaliadores!$F$17:$F$22,$F230),INDEX(Avaliadores!$F$17:$F$22,$G230))</f>
        <v>2.79166666666667</v>
      </c>
      <c r="Y230" s="0" t="n">
        <f aca="false">MEDIAN(INDEX(Avaliadores!$G$17:$G$22,$B230),INDEX(Avaliadores!$G$17:$G$22,$C230),INDEX(Avaliadores!$G$17:$G$22,$D230),INDEX(Avaliadores!$G$17:$G$22,$E230),INDEX(Avaliadores!$G$17:$G$22,$F230),INDEX(Avaliadores!$G$17:$G$22,$G230))</f>
        <v>4.79166666666667</v>
      </c>
      <c r="Z230" s="0" t="n">
        <f aca="false">MEDIAN(INDEX(Avaliadores!$H$17:$H$22,$B230),INDEX(Avaliadores!$H$17:$H$22,$C230),INDEX(Avaliadores!$H$17:$H$22,$D230),INDEX(Avaliadores!$H$17:$H$22,$E230),INDEX(Avaliadores!$H$17:$H$22,$F230),INDEX(Avaliadores!$H$17:$H$22,$G230))</f>
        <v>3.79166666666667</v>
      </c>
      <c r="AA230" s="0" t="n">
        <f aca="false">MEDIAN(INDEX(Avaliadores!$I$17:$I$22,$B230),INDEX(Avaliadores!$I$17:$I$22,$C230),INDEX(Avaliadores!$I$17:$I$22,$D230),INDEX(Avaliadores!$I$17:$I$22,$E230),INDEX(Avaliadores!$I$17:$I$22,$F230),INDEX(Avaliadores!$I$17:$I$22,$G230))</f>
        <v>6.04166666666667</v>
      </c>
      <c r="AB230" s="0" t="n">
        <f aca="false">IF(MAX(H230:K230)=MIN(H230:K230),0,IF($B$17="custo",(MAX(H230:K230)-H230)/(MAX(H230:K230)-MIN(H230:K230)),(H230-MIN(H230:K230))/(MAX(H230:K230)-MIN(H230:K230))))</f>
        <v>0.206671166248407</v>
      </c>
      <c r="AC230" s="0" t="n">
        <f aca="false">IF(MAX(H230:K230)=MIN(H230:K230),0,IF($B$17="custo",(MAX(H230:K230)-I230)/(MAX(H230:K230)-MIN(H230:K230)),(I230-MIN(H230:K230))/(MAX(H230:K230)-MIN(H230:K230))))</f>
        <v>0</v>
      </c>
      <c r="AD230" s="0" t="n">
        <f aca="false">IF(MAX(H230:K230)=MIN(H230:K230),0,IF($B$17="custo",(MAX(H230:K230)-J230)/(MAX(H230:K230)-MIN(H230:K230)),(J230-MIN(H230:K230))/(MAX(H230:K230)-MIN(H230:K230))))</f>
        <v>0.804214638782232</v>
      </c>
      <c r="AE230" s="0" t="n">
        <f aca="false">IF(MAX(H230:K230)=MIN(H230:K230),0,IF($B$17="custo",(MAX(H230:K230)-K230)/(MAX(H230:K230)-MIN(H230:K230)),(K230-MIN(H230:K230))/(MAX(H230:K230)-MIN(H230:K230))))</f>
        <v>1</v>
      </c>
      <c r="AF230" s="0" t="n">
        <f aca="false">IF(MAX(L230:O230)=MIN(L230:O230),0,IF($C$17="custo",(MAX(L230:O230)-L230)/(MAX(L230:O230)-MIN(L230:O230)),(L230-MIN(L230:O230))/(MAX(L230:O230)-MIN(L230:O230))))</f>
        <v>0.574914469205074</v>
      </c>
      <c r="AG230" s="0" t="n">
        <f aca="false">IF(MAX(L230:O230)=MIN(L230:O230),0,IF($C$17="custo",(MAX(L230:O230)-M230)/(MAX(L230:O230)-MIN(L230:O230)),(M230-MIN(L230:O230))/(MAX(L230:O230)-MIN(L230:O230))))</f>
        <v>1</v>
      </c>
      <c r="AH230" s="0" t="n">
        <f aca="false">IF(MAX(L230:O230)=MIN(L230:O230),0,IF($C$17="custo",(MAX(L230:O230)-N230)/(MAX(L230:O230)-MIN(L230:O230)),(N230-MIN(L230:O230))/(MAX(L230:O230)-MIN(L230:O230))))</f>
        <v>0.552600827371153</v>
      </c>
      <c r="AI230" s="0" t="n">
        <f aca="false">IF(MAX(L230:O230)=MIN(L230:O230),0,IF($C$17="custo",(MAX(L230:O230)-O230)/(MAX(L230:O230)-MIN(L230:O230)),(O230-MIN(L230:O230))/(MAX(L230:O230)-MIN(L230:O230))))</f>
        <v>0</v>
      </c>
      <c r="AJ230" s="0" t="n">
        <f aca="false">IF(MAX(P230:S230)=MIN(P230:S230),0,IF($D$17="custo",(MAX(P230:S230)-P230)/(MAX(P230:S230)-MIN(P230:S230)),(P230-MIN(P230:S230))/(MAX(P230:S230)-MIN(P230:S230))))</f>
        <v>0.337678830704988</v>
      </c>
      <c r="AK230" s="0" t="n">
        <f aca="false">IF(MAX(P230:S230)=MIN(P230:S230),0,IF($D$17="custo",(MAX(P230:S230)-Q230)/(MAX(P230:S230)-MIN(P230:S230)),(Q230-MIN(P230:S230))/(MAX(P230:S230)-MIN(P230:S230))))</f>
        <v>0</v>
      </c>
      <c r="AL230" s="0" t="n">
        <f aca="false">IF(MAX(P230:S230)=MIN(P230:S230),0,IF($D$17="custo",(MAX(P230:S230)-R230)/(MAX(P230:S230)-MIN(P230:S230)),(R230-MIN(P230:S230))/(MAX(P230:S230)-MIN(P230:S230))))</f>
        <v>0.778550816376312</v>
      </c>
      <c r="AM230" s="0" t="n">
        <f aca="false">IF(MAX(P230:S230)=MIN(P230:S230),0,IF($D$17="custo",(MAX(P230:S230)-S230)/(MAX(P230:S230)-MIN(P230:S230)),(S230-MIN(P230:S230))/(MAX(P230:S230)-MIN(P230:S230))))</f>
        <v>1</v>
      </c>
      <c r="AN230" s="0" t="n">
        <f aca="false">IF(MAX(T230:W230)=MIN(T230:W230),0,IF($E$17="custo",(MAX(T230:W230)-T230)/(MAX(T230:W230)-MIN(T230:W230)),(T230-MIN(T230:W230))/(MAX(T230:W230)-MIN(T230:W230))))</f>
        <v>0</v>
      </c>
      <c r="AO230" s="0" t="n">
        <f aca="false">IF(MAX(T230:W230)=MIN(T230:W230),0,IF($E$17="custo",(MAX(T230:W230)-U230)/(MAX(T230:W230)-MIN(T230:W230)),(U230-MIN(T230:W230))/(MAX(T230:W230)-MIN(T230:W230))))</f>
        <v>0.769230769230769</v>
      </c>
      <c r="AP230" s="0" t="n">
        <f aca="false">IF(MAX(T230:W230)=MIN(T230:W230),0,IF($E$17="custo",(MAX(T230:W230)-V230)/(MAX(T230:W230)-MIN(T230:W230)),(V230-MIN(T230:W230))/(MAX(T230:W230)-MIN(T230:W230))))</f>
        <v>0.769230769230769</v>
      </c>
      <c r="AQ230" s="0" t="n">
        <f aca="false">IF(MAX(T230:W230)=MIN(T230:W230),0,IF($E$17="custo",(MAX(T230:W230)-W230)/(MAX(T230:W230)-MIN(T230:W230)),(W230-MIN(T230:W230))/(MAX(T230:W230)-MIN(T230:W230))))</f>
        <v>1</v>
      </c>
      <c r="AR230" s="0" t="n">
        <f aca="false">IF(MAX(X230:AA230)=MIN(X230:AA230),0,IF($F$17="custo",(MAX(X230:AA230)-X230)/(MAX(X230:AA230)-MIN(X230:AA230)),(X230-MIN(X230:AA230))/(MAX(X230:AA230)-MIN(X230:AA230))))</f>
        <v>0</v>
      </c>
      <c r="AS230" s="0" t="n">
        <f aca="false">IF(MAX(X230:AA230)=MIN(X230:AA230),0,IF($F$17="custo",(MAX(X230:AA230)-Y230)/(MAX(X230:AA230)-MIN(X230:AA230)),(Y230-MIN(X230:AA230))/(MAX(X230:AA230)-MIN(X230:AA230))))</f>
        <v>0.615384615384615</v>
      </c>
      <c r="AT230" s="0" t="n">
        <f aca="false">IF(MAX(X230:AA230)=MIN(X230:AA230),0,IF($F$17="custo",(MAX(X230:AA230)-Z230)/(MAX(X230:AA230)-MIN(X230:AA230)),(Z230-MIN(X230:AA230))/(MAX(X230:AA230)-MIN(X230:AA230))))</f>
        <v>0.307692307692308</v>
      </c>
      <c r="AU230" s="0" t="n">
        <f aca="false">IF(MAX(X230:AA230)=MIN(X230:AA230),0,IF($F$17="custo",(MAX(X230:AA230)-AA230)/(MAX(X230:AA230)-MIN(X230:AA230)),(AA230-MIN(X230:AA230))/(MAX(X230:AA230)-MIN(X230:AA230))))</f>
        <v>1</v>
      </c>
      <c r="AV230" s="0" t="n">
        <f aca="false">STDEVP(AB230:AE230)</f>
        <v>0.411873380413108</v>
      </c>
      <c r="AW230" s="0" t="n">
        <f aca="false">STDEVP(AF230:AI230)</f>
        <v>0.355075339548235</v>
      </c>
      <c r="AX230" s="0" t="n">
        <f aca="false">STDEVP(AJ230:AM230)</f>
        <v>0.387479479001808</v>
      </c>
      <c r="AY230" s="0" t="n">
        <f aca="false">STDEVP(AN230:AQ230)</f>
        <v>0.378313761017423</v>
      </c>
      <c r="AZ230" s="0" t="n">
        <f aca="false">STDEVP(AR230:AU230)</f>
        <v>0.370410774697273</v>
      </c>
      <c r="BA230" s="0" t="n">
        <f aca="false">AV230*((1-IFERROR(CORREL(AB230:AE230,AF230:AI230),0))+(1-IFERROR(CORREL(AB230:AE230,AJ230:AM230),0))+(1-IFERROR(CORREL(AB230:AE230,AN230:AQ230),0))+(1-IFERROR(CORREL(AB230:AE230,AR230:AU230),0)))</f>
        <v>1.18043149184211</v>
      </c>
      <c r="BB230" s="0" t="n">
        <f aca="false">AW230*((1-IFERROR(CORREL(AF230:AI230,AB230:AE230),0))+(1-IFERROR(CORREL(AF230:AI230,AJ230:AM230),0))+(1-IFERROR(CORREL(AF230:AI230,AN230:AQ230),0))+(1-IFERROR(CORREL(AF230:AI230,AR230:AU230),0)))</f>
        <v>2.31424286046976</v>
      </c>
      <c r="BC230" s="0" t="n">
        <f aca="false">AX230*((1-IFERROR(CORREL(AJ230:AM230,AB230:AE230),0))+(1-IFERROR(CORREL(AJ230:AM230,AF230:AI230),0))+(1-IFERROR(CORREL(AJ230:AM230,AN230:AQ230),0))+(1-IFERROR(CORREL(AJ230:AM230,AR230:AU230),0)))</f>
        <v>1.20014840209905</v>
      </c>
      <c r="BD230" s="0" t="n">
        <f aca="false">AY230*((1-IFERROR(CORREL(AN230:AQ230,AB230:AE230),0))+(1-IFERROR(CORREL(AN230:AQ230,AF230:AI230),0))+(1-IFERROR(CORREL(AN230:AQ230,AJ230:AM230),0))+(1-IFERROR(CORREL(AN230:AQ230,AR230:AU230),0)))</f>
        <v>0.919522634769792</v>
      </c>
      <c r="BE230" s="0" t="n">
        <f aca="false">AZ230*((1-IFERROR(CORREL(AR230:AU230,AB230:AE230),0))+(1-IFERROR(CORREL(AR230:AU230,AF230:AI230),0))+(1-IFERROR(CORREL(AR230:AU230,AJ230:AM230),0))+(1-IFERROR(CORREL(AR230:AU230,AN230:AQ230),0)))</f>
        <v>1.01155173046713</v>
      </c>
      <c r="BF230" s="0" t="n">
        <f aca="false">IF(SUM(BA230:BE230)&gt;0,BA230/SUM(BA230:BE230),1/5)</f>
        <v>0.178154213765524</v>
      </c>
      <c r="BG230" s="0" t="n">
        <f aca="false">IF(SUM(BA230:BE230)&gt;0,BB230/SUM(BA230:BE230),1/5)</f>
        <v>0.34927238058184</v>
      </c>
      <c r="BH230" s="0" t="n">
        <f aca="false">IF(SUM(BA230:BE230)&gt;0,BC230/SUM(BA230:BE230),1/5)</f>
        <v>0.181129948205842</v>
      </c>
      <c r="BI230" s="0" t="n">
        <f aca="false">IF(SUM(BA230:BE230)&gt;0,BD230/SUM(BA230:BE230),1/5)</f>
        <v>0.138777077000354</v>
      </c>
      <c r="BJ230" s="0" t="n">
        <f aca="false">IF(SUM(BA230:BE230)&gt;0,BE230/SUM(BA230:BE230),1/5)</f>
        <v>0.15266638044644</v>
      </c>
      <c r="BK230" s="0" t="n">
        <f aca="false">BF230*AB230+BG230*AF230+BH230*AJ230+BI230*AN230+BJ230*AR230</f>
        <v>0.298784833536994</v>
      </c>
      <c r="BL230" s="0" t="n">
        <f aca="false">BF230*AC230+BG230*AG230+BH230*AK230+BI230*AO230+BJ230*AS230</f>
        <v>0.549972520087613</v>
      </c>
      <c r="BM230" s="0" t="n">
        <f aca="false">BF230*AD230+BG230*AH230+BH230*AL230+BI230*AP230+BJ230*AT230</f>
        <v>0.631027170803425</v>
      </c>
      <c r="BN230" s="0" t="n">
        <f aca="false">BF230*AE230+BG230*AI230+BH230*AM230+BI230*AQ230+BJ230*AU230</f>
        <v>0.65072761941816</v>
      </c>
      <c r="BO230" s="0" t="n">
        <f aca="false">RANK(BK230,$BK230:$BN230)</f>
        <v>4</v>
      </c>
      <c r="BP230" s="0" t="n">
        <f aca="false">RANK(BL230,$BK230:$BN230)</f>
        <v>3</v>
      </c>
      <c r="BQ230" s="0" t="n">
        <f aca="false">RANK(BM230,$BK230:$BN230)</f>
        <v>2</v>
      </c>
      <c r="BR230" s="0" t="n">
        <f aca="false">RANK(BN230,$BK230:$BN230)</f>
        <v>1</v>
      </c>
    </row>
    <row r="231" customFormat="false" ht="15" hidden="false" customHeight="false" outlineLevel="0" collapsed="false">
      <c r="A231" s="0" t="n">
        <v>208</v>
      </c>
      <c r="B231" s="0" t="n">
        <f aca="false">RANDBETWEEN(1,$B$5)</f>
        <v>4</v>
      </c>
      <c r="C231" s="0" t="n">
        <f aca="false">RANDBETWEEN(1,$B$5)</f>
        <v>4</v>
      </c>
      <c r="D231" s="0" t="n">
        <f aca="false">RANDBETWEEN(1,$B$5)</f>
        <v>5</v>
      </c>
      <c r="E231" s="0" t="n">
        <f aca="false">RANDBETWEEN(1,$B$5)</f>
        <v>1</v>
      </c>
      <c r="F231" s="0" t="n">
        <f aca="false">RANDBETWEEN(1,$B$5)</f>
        <v>6</v>
      </c>
      <c r="G231" s="0" t="n">
        <f aca="false">RANDBETWEEN(1,$B$5)</f>
        <v>4</v>
      </c>
      <c r="H231" s="0" t="n">
        <f aca="true">NORMINV(RAND(),$B$8,$B$13)</f>
        <v>43.915753296624</v>
      </c>
      <c r="I231" s="0" t="n">
        <f aca="true">NORMINV(RAND(),$C$8,$C$13)</f>
        <v>62.9975052788622</v>
      </c>
      <c r="J231" s="0" t="n">
        <f aca="true">NORMINV(RAND(),$D$8,$D$13)</f>
        <v>13.7716620970253</v>
      </c>
      <c r="K231" s="0" t="n">
        <f aca="true">NORMINV(RAND(),$E$8,$E$13)</f>
        <v>2.92515912447232</v>
      </c>
      <c r="L231" s="0" t="n">
        <f aca="true">NORMINV(RAND(),$B$9,$B$14)</f>
        <v>50.2467011210214</v>
      </c>
      <c r="M231" s="0" t="n">
        <f aca="true">NORMINV(RAND(),$C$9,$C$14)</f>
        <v>52.6304026659275</v>
      </c>
      <c r="N231" s="0" t="n">
        <f aca="true">NORMINV(RAND(),$D$9,$D$14)</f>
        <v>47.284786850777</v>
      </c>
      <c r="O231" s="0" t="n">
        <f aca="true">NORMINV(RAND(),$E$9,$E$14)</f>
        <v>26.9292626283716</v>
      </c>
      <c r="P231" s="0" t="n">
        <f aca="true">NORMINV(RAND(),$B$10,$B$15)</f>
        <v>24.9106004402866</v>
      </c>
      <c r="Q231" s="0" t="n">
        <f aca="true">NORMINV(RAND(),$C$10,$C$15)</f>
        <v>30.728556451671</v>
      </c>
      <c r="R231" s="0" t="n">
        <f aca="true">NORMINV(RAND(),$D$10,$D$15)</f>
        <v>9.75751171017365</v>
      </c>
      <c r="S231" s="0" t="n">
        <f aca="true">NORMINV(RAND(),$E$10,$E$15)</f>
        <v>3.69421740190461</v>
      </c>
      <c r="T231" s="0" t="n">
        <f aca="false">MEDIAN(INDEX(Avaliadores!$B$17:$B$22,$B231),INDEX(Avaliadores!$B$17:$B$22,$C231),INDEX(Avaliadores!$B$17:$B$22,$D231),INDEX(Avaliadores!$B$17:$B$22,$E231),INDEX(Avaliadores!$B$17:$B$22,$F231),INDEX(Avaliadores!$B$17:$B$22,$G231))</f>
        <v>3.04166666666667</v>
      </c>
      <c r="U231" s="0" t="n">
        <f aca="false">MEDIAN(INDEX(Avaliadores!$C$17:$C$22,$B231),INDEX(Avaliadores!$C$17:$C$22,$C231),INDEX(Avaliadores!$C$17:$C$22,$D231),INDEX(Avaliadores!$C$17:$C$22,$E231),INDEX(Avaliadores!$C$17:$C$22,$F231),INDEX(Avaliadores!$C$17:$C$22,$G231))</f>
        <v>5.54166666666667</v>
      </c>
      <c r="V231" s="0" t="n">
        <f aca="false">MEDIAN(INDEX(Avaliadores!$D$17:$D$22,$B231),INDEX(Avaliadores!$D$17:$D$22,$C231),INDEX(Avaliadores!$D$17:$D$22,$D231),INDEX(Avaliadores!$D$17:$D$22,$E231),INDEX(Avaliadores!$D$17:$D$22,$F231),INDEX(Avaliadores!$D$17:$D$22,$G231))</f>
        <v>5.54166666666667</v>
      </c>
      <c r="W231" s="0" t="n">
        <f aca="false">MEDIAN(INDEX(Avaliadores!$E$17:$E$22,$B231),INDEX(Avaliadores!$E$17:$E$22,$C231),INDEX(Avaliadores!$E$17:$E$22,$D231),INDEX(Avaliadores!$E$17:$E$22,$E231),INDEX(Avaliadores!$E$17:$E$22,$F231),INDEX(Avaliadores!$E$17:$E$22,$G231))</f>
        <v>6.54166666666667</v>
      </c>
      <c r="X231" s="0" t="n">
        <f aca="false">MEDIAN(INDEX(Avaliadores!$F$17:$F$22,$B231),INDEX(Avaliadores!$F$17:$F$22,$C231),INDEX(Avaliadores!$F$17:$F$22,$D231),INDEX(Avaliadores!$F$17:$F$22,$E231),INDEX(Avaliadores!$F$17:$F$22,$F231),INDEX(Avaliadores!$F$17:$F$22,$G231))</f>
        <v>3.29166666666667</v>
      </c>
      <c r="Y231" s="0" t="n">
        <f aca="false">MEDIAN(INDEX(Avaliadores!$G$17:$G$22,$B231),INDEX(Avaliadores!$G$17:$G$22,$C231),INDEX(Avaliadores!$G$17:$G$22,$D231),INDEX(Avaliadores!$G$17:$G$22,$E231),INDEX(Avaliadores!$G$17:$G$22,$F231),INDEX(Avaliadores!$G$17:$G$22,$G231))</f>
        <v>4.54166666666667</v>
      </c>
      <c r="Z231" s="0" t="n">
        <f aca="false">MEDIAN(INDEX(Avaliadores!$H$17:$H$22,$B231),INDEX(Avaliadores!$H$17:$H$22,$C231),INDEX(Avaliadores!$H$17:$H$22,$D231),INDEX(Avaliadores!$H$17:$H$22,$E231),INDEX(Avaliadores!$H$17:$H$22,$F231),INDEX(Avaliadores!$H$17:$H$22,$G231))</f>
        <v>3.54166666666667</v>
      </c>
      <c r="AA231" s="0" t="n">
        <f aca="false">MEDIAN(INDEX(Avaliadores!$I$17:$I$22,$B231),INDEX(Avaliadores!$I$17:$I$22,$C231),INDEX(Avaliadores!$I$17:$I$22,$D231),INDEX(Avaliadores!$I$17:$I$22,$E231),INDEX(Avaliadores!$I$17:$I$22,$F231),INDEX(Avaliadores!$I$17:$I$22,$G231))</f>
        <v>6.04166666666667</v>
      </c>
      <c r="AB231" s="0" t="n">
        <f aca="false">IF(MAX(H231:K231)=MIN(H231:K231),0,IF($B$17="custo",(MAX(H231:K231)-H231)/(MAX(H231:K231)-MIN(H231:K231)),(H231-MIN(H231:K231))/(MAX(H231:K231)-MIN(H231:K231))))</f>
        <v>0.317646191696872</v>
      </c>
      <c r="AC231" s="0" t="n">
        <f aca="false">IF(MAX(H231:K231)=MIN(H231:K231),0,IF($B$17="custo",(MAX(H231:K231)-I231)/(MAX(H231:K231)-MIN(H231:K231)),(I231-MIN(H231:K231))/(MAX(H231:K231)-MIN(H231:K231))))</f>
        <v>0</v>
      </c>
      <c r="AD231" s="0" t="n">
        <f aca="false">IF(MAX(H231:K231)=MIN(H231:K231),0,IF($B$17="custo",(MAX(H231:K231)-J231)/(MAX(H231:K231)-MIN(H231:K231)),(J231-MIN(H231:K231))/(MAX(H231:K231)-MIN(H231:K231))))</f>
        <v>0.819442660942911</v>
      </c>
      <c r="AE231" s="0" t="n">
        <f aca="false">IF(MAX(H231:K231)=MIN(H231:K231),0,IF($B$17="custo",(MAX(H231:K231)-K231)/(MAX(H231:K231)-MIN(H231:K231)),(K231-MIN(H231:K231))/(MAX(H231:K231)-MIN(H231:K231))))</f>
        <v>1</v>
      </c>
      <c r="AF231" s="0" t="n">
        <f aca="false">IF(MAX(L231:O231)=MIN(L231:O231),0,IF($C$17="custo",(MAX(L231:O231)-L231)/(MAX(L231:O231)-MIN(L231:O231)),(L231-MIN(L231:O231))/(MAX(L231:O231)-MIN(L231:O231))))</f>
        <v>0.907253081325462</v>
      </c>
      <c r="AG231" s="0" t="n">
        <f aca="false">IF(MAX(L231:O231)=MIN(L231:O231),0,IF($C$17="custo",(MAX(L231:O231)-M231)/(MAX(L231:O231)-MIN(L231:O231)),(M231-MIN(L231:O231))/(MAX(L231:O231)-MIN(L231:O231))))</f>
        <v>1</v>
      </c>
      <c r="AH231" s="0" t="n">
        <f aca="false">IF(MAX(L231:O231)=MIN(L231:O231),0,IF($C$17="custo",(MAX(L231:O231)-N231)/(MAX(L231:O231)-MIN(L231:O231)),(N231-MIN(L231:O231))/(MAX(L231:O231)-MIN(L231:O231))))</f>
        <v>0.792008611005613</v>
      </c>
      <c r="AI231" s="0" t="n">
        <f aca="false">IF(MAX(L231:O231)=MIN(L231:O231),0,IF($C$17="custo",(MAX(L231:O231)-O231)/(MAX(L231:O231)-MIN(L231:O231)),(O231-MIN(L231:O231))/(MAX(L231:O231)-MIN(L231:O231))))</f>
        <v>0</v>
      </c>
      <c r="AJ231" s="0" t="n">
        <f aca="false">IF(MAX(P231:S231)=MIN(P231:S231),0,IF($D$17="custo",(MAX(P231:S231)-P231)/(MAX(P231:S231)-MIN(P231:S231)),(P231-MIN(P231:S231))/(MAX(P231:S231)-MIN(P231:S231))))</f>
        <v>0.215206149507644</v>
      </c>
      <c r="AK231" s="0" t="n">
        <f aca="false">IF(MAX(P231:S231)=MIN(P231:S231),0,IF($D$17="custo",(MAX(P231:S231)-Q231)/(MAX(P231:S231)-MIN(P231:S231)),(Q231-MIN(P231:S231))/(MAX(P231:S231)-MIN(P231:S231))))</f>
        <v>0</v>
      </c>
      <c r="AL231" s="0" t="n">
        <f aca="false">IF(MAX(P231:S231)=MIN(P231:S231),0,IF($D$17="custo",(MAX(P231:S231)-R231)/(MAX(P231:S231)-MIN(P231:S231)),(R231-MIN(P231:S231))/(MAX(P231:S231)-MIN(P231:S231))))</f>
        <v>0.775718788718771</v>
      </c>
      <c r="AM231" s="0" t="n">
        <f aca="false">IF(MAX(P231:S231)=MIN(P231:S231),0,IF($D$17="custo",(MAX(P231:S231)-S231)/(MAX(P231:S231)-MIN(P231:S231)),(S231-MIN(P231:S231))/(MAX(P231:S231)-MIN(P231:S231))))</f>
        <v>1</v>
      </c>
      <c r="AN231" s="0" t="n">
        <f aca="false">IF(MAX(T231:W231)=MIN(T231:W231),0,IF($E$17="custo",(MAX(T231:W231)-T231)/(MAX(T231:W231)-MIN(T231:W231)),(T231-MIN(T231:W231))/(MAX(T231:W231)-MIN(T231:W231))))</f>
        <v>0</v>
      </c>
      <c r="AO231" s="0" t="n">
        <f aca="false">IF(MAX(T231:W231)=MIN(T231:W231),0,IF($E$17="custo",(MAX(T231:W231)-U231)/(MAX(T231:W231)-MIN(T231:W231)),(U231-MIN(T231:W231))/(MAX(T231:W231)-MIN(T231:W231))))</f>
        <v>0.714285714285714</v>
      </c>
      <c r="AP231" s="0" t="n">
        <f aca="false">IF(MAX(T231:W231)=MIN(T231:W231),0,IF($E$17="custo",(MAX(T231:W231)-V231)/(MAX(T231:W231)-MIN(T231:W231)),(V231-MIN(T231:W231))/(MAX(T231:W231)-MIN(T231:W231))))</f>
        <v>0.714285714285714</v>
      </c>
      <c r="AQ231" s="0" t="n">
        <f aca="false">IF(MAX(T231:W231)=MIN(T231:W231),0,IF($E$17="custo",(MAX(T231:W231)-W231)/(MAX(T231:W231)-MIN(T231:W231)),(W231-MIN(T231:W231))/(MAX(T231:W231)-MIN(T231:W231))))</f>
        <v>1</v>
      </c>
      <c r="AR231" s="0" t="n">
        <f aca="false">IF(MAX(X231:AA231)=MIN(X231:AA231),0,IF($F$17="custo",(MAX(X231:AA231)-X231)/(MAX(X231:AA231)-MIN(X231:AA231)),(X231-MIN(X231:AA231))/(MAX(X231:AA231)-MIN(X231:AA231))))</f>
        <v>0</v>
      </c>
      <c r="AS231" s="0" t="n">
        <f aca="false">IF(MAX(X231:AA231)=MIN(X231:AA231),0,IF($F$17="custo",(MAX(X231:AA231)-Y231)/(MAX(X231:AA231)-MIN(X231:AA231)),(Y231-MIN(X231:AA231))/(MAX(X231:AA231)-MIN(X231:AA231))))</f>
        <v>0.454545454545455</v>
      </c>
      <c r="AT231" s="0" t="n">
        <f aca="false">IF(MAX(X231:AA231)=MIN(X231:AA231),0,IF($F$17="custo",(MAX(X231:AA231)-Z231)/(MAX(X231:AA231)-MIN(X231:AA231)),(Z231-MIN(X231:AA231))/(MAX(X231:AA231)-MIN(X231:AA231))))</f>
        <v>0.0909090909090909</v>
      </c>
      <c r="AU231" s="0" t="n">
        <f aca="false">IF(MAX(X231:AA231)=MIN(X231:AA231),0,IF($F$17="custo",(MAX(X231:AA231)-AA231)/(MAX(X231:AA231)-MIN(X231:AA231)),(AA231-MIN(X231:AA231))/(MAX(X231:AA231)-MIN(X231:AA231))))</f>
        <v>1</v>
      </c>
      <c r="AV231" s="0" t="n">
        <f aca="false">STDEVP(AB231:AE231)</f>
        <v>0.397051063042721</v>
      </c>
      <c r="AW231" s="0" t="n">
        <f aca="false">STDEVP(AF231:AI231)</f>
        <v>0.396510520844051</v>
      </c>
      <c r="AX231" s="0" t="n">
        <f aca="false">STDEVP(AJ231:AM231)</f>
        <v>0.405310929578842</v>
      </c>
      <c r="AY231" s="0" t="n">
        <f aca="false">STDEVP(AN231:AQ231)</f>
        <v>0.369431444028164</v>
      </c>
      <c r="AZ231" s="0" t="n">
        <f aca="false">STDEVP(AR231:AU231)</f>
        <v>0.392991283313422</v>
      </c>
      <c r="BA231" s="0" t="n">
        <f aca="false">AV231*((1-IFERROR(CORREL(AB231:AE231,AF231:AI231),0))+(1-IFERROR(CORREL(AB231:AE231,AJ231:AM231),0))+(1-IFERROR(CORREL(AB231:AE231,AN231:AQ231),0))+(1-IFERROR(CORREL(AB231:AE231,AR231:AU231),0)))</f>
        <v>1.15858712455362</v>
      </c>
      <c r="BB231" s="0" t="n">
        <f aca="false">AW231*((1-IFERROR(CORREL(AF231:AI231,AB231:AE231),0))+(1-IFERROR(CORREL(AF231:AI231,AJ231:AM231),0))+(1-IFERROR(CORREL(AF231:AI231,AN231:AQ231),0))+(1-IFERROR(CORREL(AF231:AI231,AR231:AU231),0)))</f>
        <v>2.80458601576792</v>
      </c>
      <c r="BC231" s="0" t="n">
        <f aca="false">AX231*((1-IFERROR(CORREL(AJ231:AM231,AB231:AE231),0))+(1-IFERROR(CORREL(AJ231:AM231,AF231:AI231),0))+(1-IFERROR(CORREL(AJ231:AM231,AN231:AQ231),0))+(1-IFERROR(CORREL(AJ231:AM231,AR231:AU231),0)))</f>
        <v>1.12933913882725</v>
      </c>
      <c r="BD231" s="0" t="n">
        <f aca="false">AY231*((1-IFERROR(CORREL(AN231:AQ231,AB231:AE231),0))+(1-IFERROR(CORREL(AN231:AQ231,AF231:AI231),0))+(1-IFERROR(CORREL(AN231:AQ231,AJ231:AM231),0))+(1-IFERROR(CORREL(AN231:AQ231,AR231:AU231),0)))</f>
        <v>1.02267712151334</v>
      </c>
      <c r="BE231" s="0" t="n">
        <f aca="false">AZ231*((1-IFERROR(CORREL(AR231:AU231,AB231:AE231),0))+(1-IFERROR(CORREL(AR231:AU231,AF231:AI231),0))+(1-IFERROR(CORREL(AR231:AU231,AJ231:AM231),0))+(1-IFERROR(CORREL(AR231:AU231,AN231:AQ231),0)))</f>
        <v>1.24962325356585</v>
      </c>
      <c r="BF231" s="0" t="n">
        <f aca="false">IF(SUM(BA231:BE231)&gt;0,BA231/SUM(BA231:BE231),1/5)</f>
        <v>0.157313862408774</v>
      </c>
      <c r="BG231" s="0" t="n">
        <f aca="false">IF(SUM(BA231:BE231)&gt;0,BB231/SUM(BA231:BE231),1/5)</f>
        <v>0.380808874229526</v>
      </c>
      <c r="BH231" s="0" t="n">
        <f aca="false">IF(SUM(BA231:BE231)&gt;0,BC231/SUM(BA231:BE231),1/5)</f>
        <v>0.153342548120206</v>
      </c>
      <c r="BI231" s="0" t="n">
        <f aca="false">IF(SUM(BA231:BE231)&gt;0,BD231/SUM(BA231:BE231),1/5)</f>
        <v>0.138859896310633</v>
      </c>
      <c r="BJ231" s="0" t="n">
        <f aca="false">IF(SUM(BA231:BE231)&gt;0,BE231/SUM(BA231:BE231),1/5)</f>
        <v>0.169674818930862</v>
      </c>
      <c r="BK231" s="0" t="n">
        <f aca="false">BF231*AB231+BG231*AF231+BH231*AJ231+BI231*AN231+BJ231*AR231</f>
        <v>0.42846043317273</v>
      </c>
      <c r="BL231" s="0" t="n">
        <f aca="false">BF231*AC231+BG231*AG231+BH231*AK231+BI231*AO231+BJ231*AS231</f>
        <v>0.557119432147253</v>
      </c>
      <c r="BM231" s="0" t="n">
        <f aca="false">BF231*AD231+BG231*AH231+BH231*AL231+BI231*AP231+BJ231*AT231</f>
        <v>0.664074917000496</v>
      </c>
      <c r="BN231" s="0" t="n">
        <f aca="false">BF231*AE231+BG231*AI231+BH231*AM231+BI231*AQ231+BJ231*AU231</f>
        <v>0.619191125770474</v>
      </c>
      <c r="BO231" s="0" t="n">
        <f aca="false">RANK(BK231,$BK231:$BN231)</f>
        <v>4</v>
      </c>
      <c r="BP231" s="0" t="n">
        <f aca="false">RANK(BL231,$BK231:$BN231)</f>
        <v>3</v>
      </c>
      <c r="BQ231" s="0" t="n">
        <f aca="false">RANK(BM231,$BK231:$BN231)</f>
        <v>1</v>
      </c>
      <c r="BR231" s="0" t="n">
        <f aca="false">RANK(BN231,$BK231:$BN231)</f>
        <v>2</v>
      </c>
    </row>
    <row r="232" customFormat="false" ht="15" hidden="false" customHeight="false" outlineLevel="0" collapsed="false">
      <c r="A232" s="0" t="n">
        <v>209</v>
      </c>
      <c r="B232" s="0" t="n">
        <f aca="false">RANDBETWEEN(1,$B$5)</f>
        <v>5</v>
      </c>
      <c r="C232" s="0" t="n">
        <f aca="false">RANDBETWEEN(1,$B$5)</f>
        <v>4</v>
      </c>
      <c r="D232" s="0" t="n">
        <f aca="false">RANDBETWEEN(1,$B$5)</f>
        <v>1</v>
      </c>
      <c r="E232" s="0" t="n">
        <f aca="false">RANDBETWEEN(1,$B$5)</f>
        <v>3</v>
      </c>
      <c r="F232" s="0" t="n">
        <f aca="false">RANDBETWEEN(1,$B$5)</f>
        <v>5</v>
      </c>
      <c r="G232" s="0" t="n">
        <f aca="false">RANDBETWEEN(1,$B$5)</f>
        <v>5</v>
      </c>
      <c r="H232" s="0" t="n">
        <f aca="true">NORMINV(RAND(),$B$8,$B$13)</f>
        <v>53.5238973369468</v>
      </c>
      <c r="I232" s="0" t="n">
        <f aca="true">NORMINV(RAND(),$C$8,$C$13)</f>
        <v>58.8451951804771</v>
      </c>
      <c r="J232" s="0" t="n">
        <f aca="true">NORMINV(RAND(),$D$8,$D$13)</f>
        <v>14.5000783874812</v>
      </c>
      <c r="K232" s="0" t="n">
        <f aca="true">NORMINV(RAND(),$E$8,$E$13)</f>
        <v>3.26821216147792</v>
      </c>
      <c r="L232" s="0" t="n">
        <f aca="true">NORMINV(RAND(),$B$9,$B$14)</f>
        <v>50.7655807806528</v>
      </c>
      <c r="M232" s="0" t="n">
        <f aca="true">NORMINV(RAND(),$C$9,$C$14)</f>
        <v>55.4028465655034</v>
      </c>
      <c r="N232" s="0" t="n">
        <f aca="true">NORMINV(RAND(),$D$9,$D$14)</f>
        <v>41.7104316754936</v>
      </c>
      <c r="O232" s="0" t="n">
        <f aca="true">NORMINV(RAND(),$E$9,$E$14)</f>
        <v>24.3099329445705</v>
      </c>
      <c r="P232" s="0" t="n">
        <f aca="true">NORMINV(RAND(),$B$10,$B$15)</f>
        <v>24.6890211009998</v>
      </c>
      <c r="Q232" s="0" t="n">
        <f aca="true">NORMINV(RAND(),$C$10,$C$15)</f>
        <v>29.9024373910612</v>
      </c>
      <c r="R232" s="0" t="n">
        <f aca="true">NORMINV(RAND(),$D$10,$D$15)</f>
        <v>9.33047956994809</v>
      </c>
      <c r="S232" s="0" t="n">
        <f aca="true">NORMINV(RAND(),$E$10,$E$15)</f>
        <v>4.0907274909694</v>
      </c>
      <c r="T232" s="0" t="n">
        <f aca="false">MEDIAN(INDEX(Avaliadores!$B$17:$B$22,$B232),INDEX(Avaliadores!$B$17:$B$22,$C232),INDEX(Avaliadores!$B$17:$B$22,$D232),INDEX(Avaliadores!$B$17:$B$22,$E232),INDEX(Avaliadores!$B$17:$B$22,$F232),INDEX(Avaliadores!$B$17:$B$22,$G232))</f>
        <v>2.54166666666667</v>
      </c>
      <c r="U232" s="0" t="n">
        <f aca="false">MEDIAN(INDEX(Avaliadores!$C$17:$C$22,$B232),INDEX(Avaliadores!$C$17:$C$22,$C232),INDEX(Avaliadores!$C$17:$C$22,$D232),INDEX(Avaliadores!$C$17:$C$22,$E232),INDEX(Avaliadores!$C$17:$C$22,$F232),INDEX(Avaliadores!$C$17:$C$22,$G232))</f>
        <v>5.54166666666667</v>
      </c>
      <c r="V232" s="0" t="n">
        <f aca="false">MEDIAN(INDEX(Avaliadores!$D$17:$D$22,$B232),INDEX(Avaliadores!$D$17:$D$22,$C232),INDEX(Avaliadores!$D$17:$D$22,$D232),INDEX(Avaliadores!$D$17:$D$22,$E232),INDEX(Avaliadores!$D$17:$D$22,$F232),INDEX(Avaliadores!$D$17:$D$22,$G232))</f>
        <v>5.54166666666667</v>
      </c>
      <c r="W232" s="0" t="n">
        <f aca="false">MEDIAN(INDEX(Avaliadores!$E$17:$E$22,$B232),INDEX(Avaliadores!$E$17:$E$22,$C232),INDEX(Avaliadores!$E$17:$E$22,$D232),INDEX(Avaliadores!$E$17:$E$22,$E232),INDEX(Avaliadores!$E$17:$E$22,$F232),INDEX(Avaliadores!$E$17:$E$22,$G232))</f>
        <v>7.29166666666667</v>
      </c>
      <c r="X232" s="0" t="n">
        <f aca="false">MEDIAN(INDEX(Avaliadores!$F$17:$F$22,$B232),INDEX(Avaliadores!$F$17:$F$22,$C232),INDEX(Avaliadores!$F$17:$F$22,$D232),INDEX(Avaliadores!$F$17:$F$22,$E232),INDEX(Avaliadores!$F$17:$F$22,$F232),INDEX(Avaliadores!$F$17:$F$22,$G232))</f>
        <v>2.54166666666667</v>
      </c>
      <c r="Y232" s="0" t="n">
        <f aca="false">MEDIAN(INDEX(Avaliadores!$G$17:$G$22,$B232),INDEX(Avaliadores!$G$17:$G$22,$C232),INDEX(Avaliadores!$G$17:$G$22,$D232),INDEX(Avaliadores!$G$17:$G$22,$E232),INDEX(Avaliadores!$G$17:$G$22,$F232),INDEX(Avaliadores!$G$17:$G$22,$G232))</f>
        <v>4.54166666666667</v>
      </c>
      <c r="Z232" s="0" t="n">
        <f aca="false">MEDIAN(INDEX(Avaliadores!$H$17:$H$22,$B232),INDEX(Avaliadores!$H$17:$H$22,$C232),INDEX(Avaliadores!$H$17:$H$22,$D232),INDEX(Avaliadores!$H$17:$H$22,$E232),INDEX(Avaliadores!$H$17:$H$22,$F232),INDEX(Avaliadores!$H$17:$H$22,$G232))</f>
        <v>3.54166666666667</v>
      </c>
      <c r="AA232" s="0" t="n">
        <f aca="false">MEDIAN(INDEX(Avaliadores!$I$17:$I$22,$B232),INDEX(Avaliadores!$I$17:$I$22,$C232),INDEX(Avaliadores!$I$17:$I$22,$D232),INDEX(Avaliadores!$I$17:$I$22,$E232),INDEX(Avaliadores!$I$17:$I$22,$F232),INDEX(Avaliadores!$I$17:$I$22,$G232))</f>
        <v>6.54166666666667</v>
      </c>
      <c r="AB232" s="0" t="n">
        <f aca="false">IF(MAX(H232:K232)=MIN(H232:K232),0,IF($B$17="custo",(MAX(H232:K232)-H232)/(MAX(H232:K232)-MIN(H232:K232)),(H232-MIN(H232:K232))/(MAX(H232:K232)-MIN(H232:K232))))</f>
        <v>0.0957464323263318</v>
      </c>
      <c r="AC232" s="0" t="n">
        <f aca="false">IF(MAX(H232:K232)=MIN(H232:K232),0,IF($B$17="custo",(MAX(H232:K232)-I232)/(MAX(H232:K232)-MIN(H232:K232)),(I232-MIN(H232:K232))/(MAX(H232:K232)-MIN(H232:K232))))</f>
        <v>0</v>
      </c>
      <c r="AD232" s="0" t="n">
        <f aca="false">IF(MAX(H232:K232)=MIN(H232:K232),0,IF($B$17="custo",(MAX(H232:K232)-J232)/(MAX(H232:K232)-MIN(H232:K232)),(J232-MIN(H232:K232))/(MAX(H232:K232)-MIN(H232:K232))))</f>
        <v>0.797904355078727</v>
      </c>
      <c r="AE232" s="0" t="n">
        <f aca="false">IF(MAX(H232:K232)=MIN(H232:K232),0,IF($B$17="custo",(MAX(H232:K232)-K232)/(MAX(H232:K232)-MIN(H232:K232)),(K232-MIN(H232:K232))/(MAX(H232:K232)-MIN(H232:K232))))</f>
        <v>1</v>
      </c>
      <c r="AF232" s="0" t="n">
        <f aca="false">IF(MAX(L232:O232)=MIN(L232:O232),0,IF($C$17="custo",(MAX(L232:O232)-L232)/(MAX(L232:O232)-MIN(L232:O232)),(L232-MIN(L232:O232))/(MAX(L232:O232)-MIN(L232:O232))))</f>
        <v>0.850857792184242</v>
      </c>
      <c r="AG232" s="0" t="n">
        <f aca="false">IF(MAX(L232:O232)=MIN(L232:O232),0,IF($C$17="custo",(MAX(L232:O232)-M232)/(MAX(L232:O232)-MIN(L232:O232)),(M232-MIN(L232:O232))/(MAX(L232:O232)-MIN(L232:O232))))</f>
        <v>1</v>
      </c>
      <c r="AH232" s="0" t="n">
        <f aca="false">IF(MAX(L232:O232)=MIN(L232:O232),0,IF($C$17="custo",(MAX(L232:O232)-N232)/(MAX(L232:O232)-MIN(L232:O232)),(N232-MIN(L232:O232))/(MAX(L232:O232)-MIN(L232:O232))))</f>
        <v>0.559629082789089</v>
      </c>
      <c r="AI232" s="0" t="n">
        <f aca="false">IF(MAX(L232:O232)=MIN(L232:O232),0,IF($C$17="custo",(MAX(L232:O232)-O232)/(MAX(L232:O232)-MIN(L232:O232)),(O232-MIN(L232:O232))/(MAX(L232:O232)-MIN(L232:O232))))</f>
        <v>0</v>
      </c>
      <c r="AJ232" s="0" t="n">
        <f aca="false">IF(MAX(P232:S232)=MIN(P232:S232),0,IF($D$17="custo",(MAX(P232:S232)-P232)/(MAX(P232:S232)-MIN(P232:S232)),(P232-MIN(P232:S232))/(MAX(P232:S232)-MIN(P232:S232))))</f>
        <v>0.201978726331602</v>
      </c>
      <c r="AK232" s="0" t="n">
        <f aca="false">IF(MAX(P232:S232)=MIN(P232:S232),0,IF($D$17="custo",(MAX(P232:S232)-Q232)/(MAX(P232:S232)-MIN(P232:S232)),(Q232-MIN(P232:S232))/(MAX(P232:S232)-MIN(P232:S232))))</f>
        <v>0</v>
      </c>
      <c r="AL232" s="0" t="n">
        <f aca="false">IF(MAX(P232:S232)=MIN(P232:S232),0,IF($D$17="custo",(MAX(P232:S232)-R232)/(MAX(P232:S232)-MIN(P232:S232)),(R232-MIN(P232:S232))/(MAX(P232:S232)-MIN(P232:S232))))</f>
        <v>0.797000969743579</v>
      </c>
      <c r="AM232" s="0" t="n">
        <f aca="false">IF(MAX(P232:S232)=MIN(P232:S232),0,IF($D$17="custo",(MAX(P232:S232)-S232)/(MAX(P232:S232)-MIN(P232:S232)),(S232-MIN(P232:S232))/(MAX(P232:S232)-MIN(P232:S232))))</f>
        <v>1</v>
      </c>
      <c r="AN232" s="0" t="n">
        <f aca="false">IF(MAX(T232:W232)=MIN(T232:W232),0,IF($E$17="custo",(MAX(T232:W232)-T232)/(MAX(T232:W232)-MIN(T232:W232)),(T232-MIN(T232:W232))/(MAX(T232:W232)-MIN(T232:W232))))</f>
        <v>0</v>
      </c>
      <c r="AO232" s="0" t="n">
        <f aca="false">IF(MAX(T232:W232)=MIN(T232:W232),0,IF($E$17="custo",(MAX(T232:W232)-U232)/(MAX(T232:W232)-MIN(T232:W232)),(U232-MIN(T232:W232))/(MAX(T232:W232)-MIN(T232:W232))))</f>
        <v>0.631578947368421</v>
      </c>
      <c r="AP232" s="0" t="n">
        <f aca="false">IF(MAX(T232:W232)=MIN(T232:W232),0,IF($E$17="custo",(MAX(T232:W232)-V232)/(MAX(T232:W232)-MIN(T232:W232)),(V232-MIN(T232:W232))/(MAX(T232:W232)-MIN(T232:W232))))</f>
        <v>0.631578947368421</v>
      </c>
      <c r="AQ232" s="0" t="n">
        <f aca="false">IF(MAX(T232:W232)=MIN(T232:W232),0,IF($E$17="custo",(MAX(T232:W232)-W232)/(MAX(T232:W232)-MIN(T232:W232)),(W232-MIN(T232:W232))/(MAX(T232:W232)-MIN(T232:W232))))</f>
        <v>1</v>
      </c>
      <c r="AR232" s="0" t="n">
        <f aca="false">IF(MAX(X232:AA232)=MIN(X232:AA232),0,IF($F$17="custo",(MAX(X232:AA232)-X232)/(MAX(X232:AA232)-MIN(X232:AA232)),(X232-MIN(X232:AA232))/(MAX(X232:AA232)-MIN(X232:AA232))))</f>
        <v>0</v>
      </c>
      <c r="AS232" s="0" t="n">
        <f aca="false">IF(MAX(X232:AA232)=MIN(X232:AA232),0,IF($F$17="custo",(MAX(X232:AA232)-Y232)/(MAX(X232:AA232)-MIN(X232:AA232)),(Y232-MIN(X232:AA232))/(MAX(X232:AA232)-MIN(X232:AA232))))</f>
        <v>0.5</v>
      </c>
      <c r="AT232" s="0" t="n">
        <f aca="false">IF(MAX(X232:AA232)=MIN(X232:AA232),0,IF($F$17="custo",(MAX(X232:AA232)-Z232)/(MAX(X232:AA232)-MIN(X232:AA232)),(Z232-MIN(X232:AA232))/(MAX(X232:AA232)-MIN(X232:AA232))))</f>
        <v>0.25</v>
      </c>
      <c r="AU232" s="0" t="n">
        <f aca="false">IF(MAX(X232:AA232)=MIN(X232:AA232),0,IF($F$17="custo",(MAX(X232:AA232)-AA232)/(MAX(X232:AA232)-MIN(X232:AA232)),(AA232-MIN(X232:AA232))/(MAX(X232:AA232)-MIN(X232:AA232))))</f>
        <v>1</v>
      </c>
      <c r="AV232" s="0" t="n">
        <f aca="false">STDEVP(AB232:AE232)</f>
        <v>0.432822253643707</v>
      </c>
      <c r="AW232" s="0" t="n">
        <f aca="false">STDEVP(AF232:AI232)</f>
        <v>0.382273445722864</v>
      </c>
      <c r="AX232" s="0" t="n">
        <f aca="false">STDEVP(AJ232:AM232)</f>
        <v>0.411407946973723</v>
      </c>
      <c r="AY232" s="0" t="n">
        <f aca="false">STDEVP(AN232:AQ232)</f>
        <v>0.359622378124117</v>
      </c>
      <c r="AZ232" s="0" t="n">
        <f aca="false">STDEVP(AR232:AU232)</f>
        <v>0.369754986443726</v>
      </c>
      <c r="BA232" s="0" t="n">
        <f aca="false">AV232*((1-IFERROR(CORREL(AB232:AE232,AF232:AI232),0))+(1-IFERROR(CORREL(AB232:AE232,AJ232:AM232),0))+(1-IFERROR(CORREL(AB232:AE232,AN232:AQ232),0))+(1-IFERROR(CORREL(AB232:AE232,AR232:AU232),0)))</f>
        <v>1.14996104907037</v>
      </c>
      <c r="BB232" s="0" t="n">
        <f aca="false">AW232*((1-IFERROR(CORREL(AF232:AI232,AB232:AE232),0))+(1-IFERROR(CORREL(AF232:AI232,AJ232:AM232),0))+(1-IFERROR(CORREL(AF232:AI232,AN232:AQ232),0))+(1-IFERROR(CORREL(AF232:AI232,AR232:AU232),0)))</f>
        <v>2.78351214226045</v>
      </c>
      <c r="BC232" s="0" t="n">
        <f aca="false">AX232*((1-IFERROR(CORREL(AJ232:AM232,AB232:AE232),0))+(1-IFERROR(CORREL(AJ232:AM232,AF232:AI232),0))+(1-IFERROR(CORREL(AJ232:AM232,AN232:AQ232),0))+(1-IFERROR(CORREL(AJ232:AM232,AR232:AU232),0)))</f>
        <v>1.1414805983147</v>
      </c>
      <c r="BD232" s="0" t="n">
        <f aca="false">AY232*((1-IFERROR(CORREL(AN232:AQ232,AB232:AE232),0))+(1-IFERROR(CORREL(AN232:AQ232,AF232:AI232),0))+(1-IFERROR(CORREL(AN232:AQ232,AJ232:AM232),0))+(1-IFERROR(CORREL(AN232:AQ232,AR232:AU232),0)))</f>
        <v>0.883167640233472</v>
      </c>
      <c r="BE232" s="0" t="n">
        <f aca="false">AZ232*((1-IFERROR(CORREL(AR232:AU232,AB232:AE232),0))+(1-IFERROR(CORREL(AR232:AU232,AF232:AI232),0))+(1-IFERROR(CORREL(AR232:AU232,AJ232:AM232),0))+(1-IFERROR(CORREL(AR232:AU232,AN232:AQ232),0)))</f>
        <v>1.00245906664771</v>
      </c>
      <c r="BF232" s="0" t="n">
        <f aca="false">IF(SUM(BA232:BE232)&gt;0,BA232/SUM(BA232:BE232),1/5)</f>
        <v>0.165210509330967</v>
      </c>
      <c r="BG232" s="0" t="n">
        <f aca="false">IF(SUM(BA232:BE232)&gt;0,BB232/SUM(BA232:BE232),1/5)</f>
        <v>0.399896552255866</v>
      </c>
      <c r="BH232" s="0" t="n">
        <f aca="false">IF(SUM(BA232:BE232)&gt;0,BC232/SUM(BA232:BE232),1/5)</f>
        <v>0.163992155379037</v>
      </c>
      <c r="BI232" s="0" t="n">
        <f aca="false">IF(SUM(BA232:BE232)&gt;0,BD232/SUM(BA232:BE232),1/5)</f>
        <v>0.126881319837357</v>
      </c>
      <c r="BJ232" s="0" t="n">
        <f aca="false">IF(SUM(BA232:BE232)&gt;0,BE232/SUM(BA232:BE232),1/5)</f>
        <v>0.144019463196774</v>
      </c>
      <c r="BK232" s="0" t="n">
        <f aca="false">BF232*AB232+BG232*AF232+BH232*AJ232+BI232*AN232+BJ232*AR232</f>
        <v>0.389196341077604</v>
      </c>
      <c r="BL232" s="0" t="n">
        <f aca="false">BF232*AC232+BG232*AG232+BH232*AK232+BI232*AO232+BJ232*AS232</f>
        <v>0.552041854277846</v>
      </c>
      <c r="BM232" s="0" t="n">
        <f aca="false">BF232*AD232+BG232*AH232+BH232*AL232+BI232*AP232+BJ232*AT232</f>
        <v>0.602458268739641</v>
      </c>
      <c r="BN232" s="0" t="n">
        <f aca="false">BF232*AE232+BG232*AI232+BH232*AM232+BI232*AQ232+BJ232*AU232</f>
        <v>0.600103447744134</v>
      </c>
      <c r="BO232" s="0" t="n">
        <f aca="false">RANK(BK232,$BK232:$BN232)</f>
        <v>4</v>
      </c>
      <c r="BP232" s="0" t="n">
        <f aca="false">RANK(BL232,$BK232:$BN232)</f>
        <v>3</v>
      </c>
      <c r="BQ232" s="0" t="n">
        <f aca="false">RANK(BM232,$BK232:$BN232)</f>
        <v>1</v>
      </c>
      <c r="BR232" s="0" t="n">
        <f aca="false">RANK(BN232,$BK232:$BN232)</f>
        <v>2</v>
      </c>
    </row>
    <row r="233" customFormat="false" ht="15" hidden="false" customHeight="false" outlineLevel="0" collapsed="false">
      <c r="A233" s="0" t="n">
        <v>210</v>
      </c>
      <c r="B233" s="0" t="n">
        <f aca="false">RANDBETWEEN(1,$B$5)</f>
        <v>1</v>
      </c>
      <c r="C233" s="0" t="n">
        <f aca="false">RANDBETWEEN(1,$B$5)</f>
        <v>2</v>
      </c>
      <c r="D233" s="0" t="n">
        <f aca="false">RANDBETWEEN(1,$B$5)</f>
        <v>1</v>
      </c>
      <c r="E233" s="0" t="n">
        <f aca="false">RANDBETWEEN(1,$B$5)</f>
        <v>1</v>
      </c>
      <c r="F233" s="0" t="n">
        <f aca="false">RANDBETWEEN(1,$B$5)</f>
        <v>6</v>
      </c>
      <c r="G233" s="0" t="n">
        <f aca="false">RANDBETWEEN(1,$B$5)</f>
        <v>6</v>
      </c>
      <c r="H233" s="0" t="n">
        <f aca="true">NORMINV(RAND(),$B$8,$B$13)</f>
        <v>44.6043287765017</v>
      </c>
      <c r="I233" s="0" t="n">
        <f aca="true">NORMINV(RAND(),$C$8,$C$13)</f>
        <v>63.2212445584983</v>
      </c>
      <c r="J233" s="0" t="n">
        <f aca="true">NORMINV(RAND(),$D$8,$D$13)</f>
        <v>14.585866550184</v>
      </c>
      <c r="K233" s="0" t="n">
        <f aca="true">NORMINV(RAND(),$E$8,$E$13)</f>
        <v>3.25225475613843</v>
      </c>
      <c r="L233" s="0" t="n">
        <f aca="true">NORMINV(RAND(),$B$9,$B$14)</f>
        <v>43.0904762328259</v>
      </c>
      <c r="M233" s="0" t="n">
        <f aca="true">NORMINV(RAND(),$C$9,$C$14)</f>
        <v>52.4166979405605</v>
      </c>
      <c r="N233" s="0" t="n">
        <f aca="true">NORMINV(RAND(),$D$9,$D$14)</f>
        <v>37.0377834900835</v>
      </c>
      <c r="O233" s="0" t="n">
        <f aca="true">NORMINV(RAND(),$E$9,$E$14)</f>
        <v>24.1579084613222</v>
      </c>
      <c r="P233" s="0" t="n">
        <f aca="true">NORMINV(RAND(),$B$10,$B$15)</f>
        <v>25.4430540808819</v>
      </c>
      <c r="Q233" s="0" t="n">
        <f aca="true">NORMINV(RAND(),$C$10,$C$15)</f>
        <v>32.1274184187633</v>
      </c>
      <c r="R233" s="0" t="n">
        <f aca="true">NORMINV(RAND(),$D$10,$D$15)</f>
        <v>10.0488541732617</v>
      </c>
      <c r="S233" s="0" t="n">
        <f aca="true">NORMINV(RAND(),$E$10,$E$15)</f>
        <v>3.97732486565814</v>
      </c>
      <c r="T233" s="0" t="n">
        <f aca="false">MEDIAN(INDEX(Avaliadores!$B$17:$B$22,$B233),INDEX(Avaliadores!$B$17:$B$22,$C233),INDEX(Avaliadores!$B$17:$B$22,$D233),INDEX(Avaliadores!$B$17:$B$22,$E233),INDEX(Avaliadores!$B$17:$B$22,$F233),INDEX(Avaliadores!$B$17:$B$22,$G233))</f>
        <v>2.04166666666667</v>
      </c>
      <c r="U233" s="0" t="n">
        <f aca="false">MEDIAN(INDEX(Avaliadores!$C$17:$C$22,$B233),INDEX(Avaliadores!$C$17:$C$22,$C233),INDEX(Avaliadores!$C$17:$C$22,$D233),INDEX(Avaliadores!$C$17:$C$22,$E233),INDEX(Avaliadores!$C$17:$C$22,$F233),INDEX(Avaliadores!$C$17:$C$22,$G233))</f>
        <v>4.54166666666667</v>
      </c>
      <c r="V233" s="0" t="n">
        <f aca="false">MEDIAN(INDEX(Avaliadores!$D$17:$D$22,$B233),INDEX(Avaliadores!$D$17:$D$22,$C233),INDEX(Avaliadores!$D$17:$D$22,$D233),INDEX(Avaliadores!$D$17:$D$22,$E233),INDEX(Avaliadores!$D$17:$D$22,$F233),INDEX(Avaliadores!$D$17:$D$22,$G233))</f>
        <v>6.54166666666667</v>
      </c>
      <c r="W233" s="0" t="n">
        <f aca="false">MEDIAN(INDEX(Avaliadores!$E$17:$E$22,$B233),INDEX(Avaliadores!$E$17:$E$22,$C233),INDEX(Avaliadores!$E$17:$E$22,$D233),INDEX(Avaliadores!$E$17:$E$22,$E233),INDEX(Avaliadores!$E$17:$E$22,$F233),INDEX(Avaliadores!$E$17:$E$22,$G233))</f>
        <v>6.54166666666667</v>
      </c>
      <c r="X233" s="0" t="n">
        <f aca="false">MEDIAN(INDEX(Avaliadores!$F$17:$F$22,$B233),INDEX(Avaliadores!$F$17:$F$22,$C233),INDEX(Avaliadores!$F$17:$F$22,$D233),INDEX(Avaliadores!$F$17:$F$22,$E233),INDEX(Avaliadores!$F$17:$F$22,$F233),INDEX(Avaliadores!$F$17:$F$22,$G233))</f>
        <v>2.04166666666667</v>
      </c>
      <c r="Y233" s="0" t="n">
        <f aca="false">MEDIAN(INDEX(Avaliadores!$G$17:$G$22,$B233),INDEX(Avaliadores!$G$17:$G$22,$C233),INDEX(Avaliadores!$G$17:$G$22,$D233),INDEX(Avaliadores!$G$17:$G$22,$E233),INDEX(Avaliadores!$G$17:$G$22,$F233),INDEX(Avaliadores!$G$17:$G$22,$G233))</f>
        <v>5.04166666666667</v>
      </c>
      <c r="Z233" s="0" t="n">
        <f aca="false">MEDIAN(INDEX(Avaliadores!$H$17:$H$22,$B233),INDEX(Avaliadores!$H$17:$H$22,$C233),INDEX(Avaliadores!$H$17:$H$22,$D233),INDEX(Avaliadores!$H$17:$H$22,$E233),INDEX(Avaliadores!$H$17:$H$22,$F233),INDEX(Avaliadores!$H$17:$H$22,$G233))</f>
        <v>4.04166666666667</v>
      </c>
      <c r="AA233" s="0" t="n">
        <f aca="false">MEDIAN(INDEX(Avaliadores!$I$17:$I$22,$B233),INDEX(Avaliadores!$I$17:$I$22,$C233),INDEX(Avaliadores!$I$17:$I$22,$D233),INDEX(Avaliadores!$I$17:$I$22,$E233),INDEX(Avaliadores!$I$17:$I$22,$F233),INDEX(Avaliadores!$I$17:$I$22,$G233))</f>
        <v>7.04166666666667</v>
      </c>
      <c r="AB233" s="0" t="n">
        <f aca="false">IF(MAX(H233:K233)=MIN(H233:K233),0,IF($B$17="custo",(MAX(H233:K233)-H233)/(MAX(H233:K233)-MIN(H233:K233)),(H233-MIN(H233:K233))/(MAX(H233:K233)-MIN(H233:K233))))</f>
        <v>0.310442377691412</v>
      </c>
      <c r="AC233" s="0" t="n">
        <f aca="false">IF(MAX(H233:K233)=MIN(H233:K233),0,IF($B$17="custo",(MAX(H233:K233)-I233)/(MAX(H233:K233)-MIN(H233:K233)),(I233-MIN(H233:K233))/(MAX(H233:K233)-MIN(H233:K233))))</f>
        <v>0</v>
      </c>
      <c r="AD233" s="0" t="n">
        <f aca="false">IF(MAX(H233:K233)=MIN(H233:K233),0,IF($B$17="custo",(MAX(H233:K233)-J233)/(MAX(H233:K233)-MIN(H233:K233)),(J233-MIN(H233:K233))/(MAX(H233:K233)-MIN(H233:K233))))</f>
        <v>0.811008792520972</v>
      </c>
      <c r="AE233" s="0" t="n">
        <f aca="false">IF(MAX(H233:K233)=MIN(H233:K233),0,IF($B$17="custo",(MAX(H233:K233)-K233)/(MAX(H233:K233)-MIN(H233:K233)),(K233-MIN(H233:K233))/(MAX(H233:K233)-MIN(H233:K233))))</f>
        <v>1</v>
      </c>
      <c r="AF233" s="0" t="n">
        <f aca="false">IF(MAX(L233:O233)=MIN(L233:O233),0,IF($C$17="custo",(MAX(L233:O233)-L233)/(MAX(L233:O233)-MIN(L233:O233)),(L233-MIN(L233:O233))/(MAX(L233:O233)-MIN(L233:O233))))</f>
        <v>0.669970940737338</v>
      </c>
      <c r="AG233" s="0" t="n">
        <f aca="false">IF(MAX(L233:O233)=MIN(L233:O233),0,IF($C$17="custo",(MAX(L233:O233)-M233)/(MAX(L233:O233)-MIN(L233:O233)),(M233-MIN(L233:O233))/(MAX(L233:O233)-MIN(L233:O233))))</f>
        <v>1</v>
      </c>
      <c r="AH233" s="0" t="n">
        <f aca="false">IF(MAX(L233:O233)=MIN(L233:O233),0,IF($C$17="custo",(MAX(L233:O233)-N233)/(MAX(L233:O233)-MIN(L233:O233)),(N233-MIN(L233:O233))/(MAX(L233:O233)-MIN(L233:O233))))</f>
        <v>0.455782971107949</v>
      </c>
      <c r="AI233" s="0" t="n">
        <f aca="false">IF(MAX(L233:O233)=MIN(L233:O233),0,IF($C$17="custo",(MAX(L233:O233)-O233)/(MAX(L233:O233)-MIN(L233:O233)),(O233-MIN(L233:O233))/(MAX(L233:O233)-MIN(L233:O233))))</f>
        <v>0</v>
      </c>
      <c r="AJ233" s="0" t="n">
        <f aca="false">IF(MAX(P233:S233)=MIN(P233:S233),0,IF($D$17="custo",(MAX(P233:S233)-P233)/(MAX(P233:S233)-MIN(P233:S233)),(P233-MIN(P233:S233))/(MAX(P233:S233)-MIN(P233:S233))))</f>
        <v>0.237454427114829</v>
      </c>
      <c r="AK233" s="0" t="n">
        <f aca="false">IF(MAX(P233:S233)=MIN(P233:S233),0,IF($D$17="custo",(MAX(P233:S233)-Q233)/(MAX(P233:S233)-MIN(P233:S233)),(Q233-MIN(P233:S233))/(MAX(P233:S233)-MIN(P233:S233))))</f>
        <v>0</v>
      </c>
      <c r="AL233" s="0" t="n">
        <f aca="false">IF(MAX(P233:S233)=MIN(P233:S233),0,IF($D$17="custo",(MAX(P233:S233)-R233)/(MAX(P233:S233)-MIN(P233:S233)),(R233-MIN(P233:S233))/(MAX(P233:S233)-MIN(P233:S233))))</f>
        <v>0.784315839087724</v>
      </c>
      <c r="AM233" s="0" t="n">
        <f aca="false">IF(MAX(P233:S233)=MIN(P233:S233),0,IF($D$17="custo",(MAX(P233:S233)-S233)/(MAX(P233:S233)-MIN(P233:S233)),(S233-MIN(P233:S233))/(MAX(P233:S233)-MIN(P233:S233))))</f>
        <v>1</v>
      </c>
      <c r="AN233" s="0" t="n">
        <f aca="false">IF(MAX(T233:W233)=MIN(T233:W233),0,IF($E$17="custo",(MAX(T233:W233)-T233)/(MAX(T233:W233)-MIN(T233:W233)),(T233-MIN(T233:W233))/(MAX(T233:W233)-MIN(T233:W233))))</f>
        <v>0</v>
      </c>
      <c r="AO233" s="0" t="n">
        <f aca="false">IF(MAX(T233:W233)=MIN(T233:W233),0,IF($E$17="custo",(MAX(T233:W233)-U233)/(MAX(T233:W233)-MIN(T233:W233)),(U233-MIN(T233:W233))/(MAX(T233:W233)-MIN(T233:W233))))</f>
        <v>0.555555555555556</v>
      </c>
      <c r="AP233" s="0" t="n">
        <f aca="false">IF(MAX(T233:W233)=MIN(T233:W233),0,IF($E$17="custo",(MAX(T233:W233)-V233)/(MAX(T233:W233)-MIN(T233:W233)),(V233-MIN(T233:W233))/(MAX(T233:W233)-MIN(T233:W233))))</f>
        <v>1</v>
      </c>
      <c r="AQ233" s="0" t="n">
        <f aca="false">IF(MAX(T233:W233)=MIN(T233:W233),0,IF($E$17="custo",(MAX(T233:W233)-W233)/(MAX(T233:W233)-MIN(T233:W233)),(W233-MIN(T233:W233))/(MAX(T233:W233)-MIN(T233:W233))))</f>
        <v>1</v>
      </c>
      <c r="AR233" s="0" t="n">
        <f aca="false">IF(MAX(X233:AA233)=MIN(X233:AA233),0,IF($F$17="custo",(MAX(X233:AA233)-X233)/(MAX(X233:AA233)-MIN(X233:AA233)),(X233-MIN(X233:AA233))/(MAX(X233:AA233)-MIN(X233:AA233))))</f>
        <v>0</v>
      </c>
      <c r="AS233" s="0" t="n">
        <f aca="false">IF(MAX(X233:AA233)=MIN(X233:AA233),0,IF($F$17="custo",(MAX(X233:AA233)-Y233)/(MAX(X233:AA233)-MIN(X233:AA233)),(Y233-MIN(X233:AA233))/(MAX(X233:AA233)-MIN(X233:AA233))))</f>
        <v>0.6</v>
      </c>
      <c r="AT233" s="0" t="n">
        <f aca="false">IF(MAX(X233:AA233)=MIN(X233:AA233),0,IF($F$17="custo",(MAX(X233:AA233)-Z233)/(MAX(X233:AA233)-MIN(X233:AA233)),(Z233-MIN(X233:AA233))/(MAX(X233:AA233)-MIN(X233:AA233))))</f>
        <v>0.4</v>
      </c>
      <c r="AU233" s="0" t="n">
        <f aca="false">IF(MAX(X233:AA233)=MIN(X233:AA233),0,IF($F$17="custo",(MAX(X233:AA233)-AA233)/(MAX(X233:AA233)-MIN(X233:AA233)),(AA233-MIN(X233:AA233))/(MAX(X233:AA233)-MIN(X233:AA233))))</f>
        <v>1</v>
      </c>
      <c r="AV233" s="0" t="n">
        <f aca="false">STDEVP(AB233:AE233)</f>
        <v>0.396538448487076</v>
      </c>
      <c r="AW233" s="0" t="n">
        <f aca="false">STDEVP(AF233:AI233)</f>
        <v>0.362936549121564</v>
      </c>
      <c r="AX233" s="0" t="n">
        <f aca="false">STDEVP(AJ233:AM233)</f>
        <v>0.403003470231686</v>
      </c>
      <c r="AY233" s="0" t="n">
        <f aca="false">STDEVP(AN233:AQ233)</f>
        <v>0.411073571859687</v>
      </c>
      <c r="AZ233" s="0" t="n">
        <f aca="false">STDEVP(AR233:AU233)</f>
        <v>0.360555127546399</v>
      </c>
      <c r="BA233" s="0" t="n">
        <f aca="false">AV233*((1-IFERROR(CORREL(AB233:AE233,AF233:AI233),0))+(1-IFERROR(CORREL(AB233:AE233,AJ233:AM233),0))+(1-IFERROR(CORREL(AB233:AE233,AN233:AQ233),0))+(1-IFERROR(CORREL(AB233:AE233,AR233:AU233),0)))</f>
        <v>1.1094456658531</v>
      </c>
      <c r="BB233" s="0" t="n">
        <f aca="false">AW233*((1-IFERROR(CORREL(AF233:AI233,AB233:AE233),0))+(1-IFERROR(CORREL(AF233:AI233,AJ233:AM233),0))+(1-IFERROR(CORREL(AF233:AI233,AN233:AQ233),0))+(1-IFERROR(CORREL(AF233:AI233,AR233:AU233),0)))</f>
        <v>2.54987749465783</v>
      </c>
      <c r="BC233" s="0" t="n">
        <f aca="false">AX233*((1-IFERROR(CORREL(AJ233:AM233,AB233:AE233),0))+(1-IFERROR(CORREL(AJ233:AM233,AF233:AI233),0))+(1-IFERROR(CORREL(AJ233:AM233,AN233:AQ233),0))+(1-IFERROR(CORREL(AJ233:AM233,AR233:AU233),0)))</f>
        <v>1.08477958516722</v>
      </c>
      <c r="BD233" s="0" t="n">
        <f aca="false">AY233*((1-IFERROR(CORREL(AN233:AQ233,AB233:AE233),0))+(1-IFERROR(CORREL(AN233:AQ233,AF233:AI233),0))+(1-IFERROR(CORREL(AN233:AQ233,AJ233:AM233),0))+(1-IFERROR(CORREL(AN233:AQ233,AR233:AU233),0)))</f>
        <v>0.974437872046721</v>
      </c>
      <c r="BE233" s="0" t="n">
        <f aca="false">AZ233*((1-IFERROR(CORREL(AR233:AU233,AB233:AE233),0))+(1-IFERROR(CORREL(AR233:AU233,AF233:AI233),0))+(1-IFERROR(CORREL(AR233:AU233,AJ233:AM233),0))+(1-IFERROR(CORREL(AR233:AU233,AN233:AQ233),0)))</f>
        <v>1.00432526300361</v>
      </c>
      <c r="BF233" s="0" t="n">
        <f aca="false">IF(SUM(BA233:BE233)&gt;0,BA233/SUM(BA233:BE233),1/5)</f>
        <v>0.165025702659545</v>
      </c>
      <c r="BG233" s="0" t="n">
        <f aca="false">IF(SUM(BA233:BE233)&gt;0,BB233/SUM(BA233:BE233),1/5)</f>
        <v>0.379284302244853</v>
      </c>
      <c r="BH233" s="0" t="n">
        <f aca="false">IF(SUM(BA233:BE233)&gt;0,BC233/SUM(BA233:BE233),1/5)</f>
        <v>0.161356719650887</v>
      </c>
      <c r="BI233" s="0" t="n">
        <f aca="false">IF(SUM(BA233:BE233)&gt;0,BD233/SUM(BA233:BE233),1/5)</f>
        <v>0.144943821479469</v>
      </c>
      <c r="BJ233" s="0" t="n">
        <f aca="false">IF(SUM(BA233:BE233)&gt;0,BE233/SUM(BA233:BE233),1/5)</f>
        <v>0.149389453965246</v>
      </c>
      <c r="BK233" s="0" t="n">
        <f aca="false">BF233*AB233+BG233*AF233+BH233*AJ233+BI233*AN233+BJ233*AR233</f>
        <v>0.343655299721543</v>
      </c>
      <c r="BL233" s="0" t="n">
        <f aca="false">BF233*AC233+BG233*AG233+BH233*AK233+BI233*AO233+BJ233*AS233</f>
        <v>0.549442319890372</v>
      </c>
      <c r="BM233" s="0" t="n">
        <f aca="false">BF233*AD233+BG233*AH233+BH233*AL233+BI233*AP233+BJ233*AT233</f>
        <v>0.637962856051602</v>
      </c>
      <c r="BN233" s="0" t="n">
        <f aca="false">BF233*AE233+BG233*AI233+BH233*AM233+BI233*AQ233+BJ233*AU233</f>
        <v>0.620715697755147</v>
      </c>
      <c r="BO233" s="0" t="n">
        <f aca="false">RANK(BK233,$BK233:$BN233)</f>
        <v>4</v>
      </c>
      <c r="BP233" s="0" t="n">
        <f aca="false">RANK(BL233,$BK233:$BN233)</f>
        <v>3</v>
      </c>
      <c r="BQ233" s="0" t="n">
        <f aca="false">RANK(BM233,$BK233:$BN233)</f>
        <v>1</v>
      </c>
      <c r="BR233" s="0" t="n">
        <f aca="false">RANK(BN233,$BK233:$BN233)</f>
        <v>2</v>
      </c>
    </row>
    <row r="234" customFormat="false" ht="15" hidden="false" customHeight="false" outlineLevel="0" collapsed="false">
      <c r="A234" s="0" t="n">
        <v>211</v>
      </c>
      <c r="B234" s="0" t="n">
        <f aca="false">RANDBETWEEN(1,$B$5)</f>
        <v>5</v>
      </c>
      <c r="C234" s="0" t="n">
        <f aca="false">RANDBETWEEN(1,$B$5)</f>
        <v>3</v>
      </c>
      <c r="D234" s="0" t="n">
        <f aca="false">RANDBETWEEN(1,$B$5)</f>
        <v>6</v>
      </c>
      <c r="E234" s="0" t="n">
        <f aca="false">RANDBETWEEN(1,$B$5)</f>
        <v>2</v>
      </c>
      <c r="F234" s="0" t="n">
        <f aca="false">RANDBETWEEN(1,$B$5)</f>
        <v>5</v>
      </c>
      <c r="G234" s="0" t="n">
        <f aca="false">RANDBETWEEN(1,$B$5)</f>
        <v>4</v>
      </c>
      <c r="H234" s="0" t="n">
        <f aca="true">NORMINV(RAND(),$B$8,$B$13)</f>
        <v>48.2806815749762</v>
      </c>
      <c r="I234" s="0" t="n">
        <f aca="true">NORMINV(RAND(),$C$8,$C$13)</f>
        <v>72.5355664116026</v>
      </c>
      <c r="J234" s="0" t="n">
        <f aca="true">NORMINV(RAND(),$D$8,$D$13)</f>
        <v>14.2279839221118</v>
      </c>
      <c r="K234" s="0" t="n">
        <f aca="true">NORMINV(RAND(),$E$8,$E$13)</f>
        <v>2.85724538402577</v>
      </c>
      <c r="L234" s="0" t="n">
        <f aca="true">NORMINV(RAND(),$B$9,$B$14)</f>
        <v>45.1270502521148</v>
      </c>
      <c r="M234" s="0" t="n">
        <f aca="true">NORMINV(RAND(),$C$9,$C$14)</f>
        <v>63.0584160830714</v>
      </c>
      <c r="N234" s="0" t="n">
        <f aca="true">NORMINV(RAND(),$D$9,$D$14)</f>
        <v>50.2028172679763</v>
      </c>
      <c r="O234" s="0" t="n">
        <f aca="true">NORMINV(RAND(),$E$9,$E$14)</f>
        <v>25.1269856476759</v>
      </c>
      <c r="P234" s="0" t="n">
        <f aca="true">NORMINV(RAND(),$B$10,$B$15)</f>
        <v>24.0103227995453</v>
      </c>
      <c r="Q234" s="0" t="n">
        <f aca="true">NORMINV(RAND(),$C$10,$C$15)</f>
        <v>28.7473713432581</v>
      </c>
      <c r="R234" s="0" t="n">
        <f aca="true">NORMINV(RAND(),$D$10,$D$15)</f>
        <v>9.0681575730933</v>
      </c>
      <c r="S234" s="0" t="n">
        <f aca="true">NORMINV(RAND(),$E$10,$E$15)</f>
        <v>3.66598990494184</v>
      </c>
      <c r="T234" s="0" t="n">
        <f aca="false">MEDIAN(INDEX(Avaliadores!$B$17:$B$22,$B234),INDEX(Avaliadores!$B$17:$B$22,$C234),INDEX(Avaliadores!$B$17:$B$22,$D234),INDEX(Avaliadores!$B$17:$B$22,$E234),INDEX(Avaliadores!$B$17:$B$22,$F234),INDEX(Avaliadores!$B$17:$B$22,$G234))</f>
        <v>2.66666666666667</v>
      </c>
      <c r="U234" s="0" t="n">
        <f aca="false">MEDIAN(INDEX(Avaliadores!$C$17:$C$22,$B234),INDEX(Avaliadores!$C$17:$C$22,$C234),INDEX(Avaliadores!$C$17:$C$22,$D234),INDEX(Avaliadores!$C$17:$C$22,$E234),INDEX(Avaliadores!$C$17:$C$22,$F234),INDEX(Avaliadores!$C$17:$C$22,$G234))</f>
        <v>5.54166666666667</v>
      </c>
      <c r="V234" s="0" t="n">
        <f aca="false">MEDIAN(INDEX(Avaliadores!$D$17:$D$22,$B234),INDEX(Avaliadores!$D$17:$D$22,$C234),INDEX(Avaliadores!$D$17:$D$22,$D234),INDEX(Avaliadores!$D$17:$D$22,$E234),INDEX(Avaliadores!$D$17:$D$22,$F234),INDEX(Avaliadores!$D$17:$D$22,$G234))</f>
        <v>5.54166666666667</v>
      </c>
      <c r="W234" s="0" t="n">
        <f aca="false">MEDIAN(INDEX(Avaliadores!$E$17:$E$22,$B234),INDEX(Avaliadores!$E$17:$E$22,$C234),INDEX(Avaliadores!$E$17:$E$22,$D234),INDEX(Avaliadores!$E$17:$E$22,$E234),INDEX(Avaliadores!$E$17:$E$22,$F234),INDEX(Avaliadores!$E$17:$E$22,$G234))</f>
        <v>6.29166666666667</v>
      </c>
      <c r="X234" s="0" t="n">
        <f aca="false">MEDIAN(INDEX(Avaliadores!$F$17:$F$22,$B234),INDEX(Avaliadores!$F$17:$F$22,$C234),INDEX(Avaliadores!$F$17:$F$22,$D234),INDEX(Avaliadores!$F$17:$F$22,$E234),INDEX(Avaliadores!$F$17:$F$22,$F234),INDEX(Avaliadores!$F$17:$F$22,$G234))</f>
        <v>2.66666666666667</v>
      </c>
      <c r="Y234" s="0" t="n">
        <f aca="false">MEDIAN(INDEX(Avaliadores!$G$17:$G$22,$B234),INDEX(Avaliadores!$G$17:$G$22,$C234),INDEX(Avaliadores!$G$17:$G$22,$D234),INDEX(Avaliadores!$G$17:$G$22,$E234),INDEX(Avaliadores!$G$17:$G$22,$F234),INDEX(Avaliadores!$G$17:$G$22,$G234))</f>
        <v>4.79166666666667</v>
      </c>
      <c r="Z234" s="0" t="n">
        <f aca="false">MEDIAN(INDEX(Avaliadores!$H$17:$H$22,$B234),INDEX(Avaliadores!$H$17:$H$22,$C234),INDEX(Avaliadores!$H$17:$H$22,$D234),INDEX(Avaliadores!$H$17:$H$22,$E234),INDEX(Avaliadores!$H$17:$H$22,$F234),INDEX(Avaliadores!$H$17:$H$22,$G234))</f>
        <v>3.66666666666667</v>
      </c>
      <c r="AA234" s="0" t="n">
        <f aca="false">MEDIAN(INDEX(Avaliadores!$I$17:$I$22,$B234),INDEX(Avaliadores!$I$17:$I$22,$C234),INDEX(Avaliadores!$I$17:$I$22,$D234),INDEX(Avaliadores!$I$17:$I$22,$E234),INDEX(Avaliadores!$I$17:$I$22,$F234),INDEX(Avaliadores!$I$17:$I$22,$G234))</f>
        <v>6.54166666666667</v>
      </c>
      <c r="AB234" s="0" t="n">
        <f aca="false">IF(MAX(H234:K234)=MIN(H234:K234),0,IF($B$17="custo",(MAX(H234:K234)-H234)/(MAX(H234:K234)-MIN(H234:K234)),(H234-MIN(H234:K234))/(MAX(H234:K234)-MIN(H234:K234))))</f>
        <v>0.348098009236287</v>
      </c>
      <c r="AC234" s="0" t="n">
        <f aca="false">IF(MAX(H234:K234)=MIN(H234:K234),0,IF($B$17="custo",(MAX(H234:K234)-I234)/(MAX(H234:K234)-MIN(H234:K234)),(I234-MIN(H234:K234))/(MAX(H234:K234)-MIN(H234:K234))))</f>
        <v>0</v>
      </c>
      <c r="AD234" s="0" t="n">
        <f aca="false">IF(MAX(H234:K234)=MIN(H234:K234),0,IF($B$17="custo",(MAX(H234:K234)-J234)/(MAX(H234:K234)-MIN(H234:K234)),(J234-MIN(H234:K234))/(MAX(H234:K234)-MIN(H234:K234))))</f>
        <v>0.836810956831383</v>
      </c>
      <c r="AE234" s="0" t="n">
        <f aca="false">IF(MAX(H234:K234)=MIN(H234:K234),0,IF($B$17="custo",(MAX(H234:K234)-K234)/(MAX(H234:K234)-MIN(H234:K234)),(K234-MIN(H234:K234))/(MAX(H234:K234)-MIN(H234:K234))))</f>
        <v>1</v>
      </c>
      <c r="AF234" s="0" t="n">
        <f aca="false">IF(MAX(L234:O234)=MIN(L234:O234),0,IF($C$17="custo",(MAX(L234:O234)-L234)/(MAX(L234:O234)-MIN(L234:O234)),(L234-MIN(L234:O234))/(MAX(L234:O234)-MIN(L234:O234))))</f>
        <v>0.527268926451452</v>
      </c>
      <c r="AG234" s="0" t="n">
        <f aca="false">IF(MAX(L234:O234)=MIN(L234:O234),0,IF($C$17="custo",(MAX(L234:O234)-M234)/(MAX(L234:O234)-MIN(L234:O234)),(M234-MIN(L234:O234))/(MAX(L234:O234)-MIN(L234:O234))))</f>
        <v>1</v>
      </c>
      <c r="AH234" s="0" t="n">
        <f aca="false">IF(MAX(L234:O234)=MIN(L234:O234),0,IF($C$17="custo",(MAX(L234:O234)-N234)/(MAX(L234:O234)-MIN(L234:O234)),(N234-MIN(L234:O234))/(MAX(L234:O234)-MIN(L234:O234))))</f>
        <v>0.661083205470179</v>
      </c>
      <c r="AI234" s="0" t="n">
        <f aca="false">IF(MAX(L234:O234)=MIN(L234:O234),0,IF($C$17="custo",(MAX(L234:O234)-O234)/(MAX(L234:O234)-MIN(L234:O234)),(O234-MIN(L234:O234))/(MAX(L234:O234)-MIN(L234:O234))))</f>
        <v>0</v>
      </c>
      <c r="AJ234" s="0" t="n">
        <f aca="false">IF(MAX(P234:S234)=MIN(P234:S234),0,IF($D$17="custo",(MAX(P234:S234)-P234)/(MAX(P234:S234)-MIN(P234:S234)),(P234-MIN(P234:S234))/(MAX(P234:S234)-MIN(P234:S234))))</f>
        <v>0.188867130598959</v>
      </c>
      <c r="AK234" s="0" t="n">
        <f aca="false">IF(MAX(P234:S234)=MIN(P234:S234),0,IF($D$17="custo",(MAX(P234:S234)-Q234)/(MAX(P234:S234)-MIN(P234:S234)),(Q234-MIN(P234:S234))/(MAX(P234:S234)-MIN(P234:S234))))</f>
        <v>0</v>
      </c>
      <c r="AL234" s="0" t="n">
        <f aca="false">IF(MAX(P234:S234)=MIN(P234:S234),0,IF($D$17="custo",(MAX(P234:S234)-R234)/(MAX(P234:S234)-MIN(P234:S234)),(R234-MIN(P234:S234))/(MAX(P234:S234)-MIN(P234:S234))))</f>
        <v>0.784614428777089</v>
      </c>
      <c r="AM234" s="0" t="n">
        <f aca="false">IF(MAX(P234:S234)=MIN(P234:S234),0,IF($D$17="custo",(MAX(P234:S234)-S234)/(MAX(P234:S234)-MIN(P234:S234)),(S234-MIN(P234:S234))/(MAX(P234:S234)-MIN(P234:S234))))</f>
        <v>1</v>
      </c>
      <c r="AN234" s="0" t="n">
        <f aca="false">IF(MAX(T234:W234)=MIN(T234:W234),0,IF($E$17="custo",(MAX(T234:W234)-T234)/(MAX(T234:W234)-MIN(T234:W234)),(T234-MIN(T234:W234))/(MAX(T234:W234)-MIN(T234:W234))))</f>
        <v>0</v>
      </c>
      <c r="AO234" s="0" t="n">
        <f aca="false">IF(MAX(T234:W234)=MIN(T234:W234),0,IF($E$17="custo",(MAX(T234:W234)-U234)/(MAX(T234:W234)-MIN(T234:W234)),(U234-MIN(T234:W234))/(MAX(T234:W234)-MIN(T234:W234))))</f>
        <v>0.793103448275862</v>
      </c>
      <c r="AP234" s="0" t="n">
        <f aca="false">IF(MAX(T234:W234)=MIN(T234:W234),0,IF($E$17="custo",(MAX(T234:W234)-V234)/(MAX(T234:W234)-MIN(T234:W234)),(V234-MIN(T234:W234))/(MAX(T234:W234)-MIN(T234:W234))))</f>
        <v>0.793103448275862</v>
      </c>
      <c r="AQ234" s="0" t="n">
        <f aca="false">IF(MAX(T234:W234)=MIN(T234:W234),0,IF($E$17="custo",(MAX(T234:W234)-W234)/(MAX(T234:W234)-MIN(T234:W234)),(W234-MIN(T234:W234))/(MAX(T234:W234)-MIN(T234:W234))))</f>
        <v>1</v>
      </c>
      <c r="AR234" s="0" t="n">
        <f aca="false">IF(MAX(X234:AA234)=MIN(X234:AA234),0,IF($F$17="custo",(MAX(X234:AA234)-X234)/(MAX(X234:AA234)-MIN(X234:AA234)),(X234-MIN(X234:AA234))/(MAX(X234:AA234)-MIN(X234:AA234))))</f>
        <v>0</v>
      </c>
      <c r="AS234" s="0" t="n">
        <f aca="false">IF(MAX(X234:AA234)=MIN(X234:AA234),0,IF($F$17="custo",(MAX(X234:AA234)-Y234)/(MAX(X234:AA234)-MIN(X234:AA234)),(Y234-MIN(X234:AA234))/(MAX(X234:AA234)-MIN(X234:AA234))))</f>
        <v>0.548387096774194</v>
      </c>
      <c r="AT234" s="0" t="n">
        <f aca="false">IF(MAX(X234:AA234)=MIN(X234:AA234),0,IF($F$17="custo",(MAX(X234:AA234)-Z234)/(MAX(X234:AA234)-MIN(X234:AA234)),(Z234-MIN(X234:AA234))/(MAX(X234:AA234)-MIN(X234:AA234))))</f>
        <v>0.258064516129032</v>
      </c>
      <c r="AU234" s="0" t="n">
        <f aca="false">IF(MAX(X234:AA234)=MIN(X234:AA234),0,IF($F$17="custo",(MAX(X234:AA234)-AA234)/(MAX(X234:AA234)-MIN(X234:AA234)),(AA234-MIN(X234:AA234))/(MAX(X234:AA234)-MIN(X234:AA234))))</f>
        <v>1</v>
      </c>
      <c r="AV234" s="0" t="n">
        <f aca="false">STDEVP(AB234:AE234)</f>
        <v>0.396222161169273</v>
      </c>
      <c r="AW234" s="0" t="n">
        <f aca="false">STDEVP(AF234:AI234)</f>
        <v>0.359799340617276</v>
      </c>
      <c r="AX234" s="0" t="n">
        <f aca="false">STDEVP(AJ234:AM234)</f>
        <v>0.411592404135011</v>
      </c>
      <c r="AY234" s="0" t="n">
        <f aca="false">STDEVP(AN234:AQ234)</f>
        <v>0.382723670352123</v>
      </c>
      <c r="AZ234" s="0" t="n">
        <f aca="false">STDEVP(AR234:AU234)</f>
        <v>0.371318207523269</v>
      </c>
      <c r="BA234" s="0" t="n">
        <f aca="false">AV234*((1-IFERROR(CORREL(AB234:AE234,AF234:AI234),0))+(1-IFERROR(CORREL(AB234:AE234,AJ234:AM234),0))+(1-IFERROR(CORREL(AB234:AE234,AN234:AQ234),0))+(1-IFERROR(CORREL(AB234:AE234,AR234:AU234),0)))</f>
        <v>1.19386175490871</v>
      </c>
      <c r="BB234" s="0" t="n">
        <f aca="false">AW234*((1-IFERROR(CORREL(AF234:AI234,AB234:AE234),0))+(1-IFERROR(CORREL(AF234:AI234,AJ234:AM234),0))+(1-IFERROR(CORREL(AF234:AI234,AN234:AQ234),0))+(1-IFERROR(CORREL(AF234:AI234,AR234:AU234),0)))</f>
        <v>2.25378079616913</v>
      </c>
      <c r="BC234" s="0" t="n">
        <f aca="false">AX234*((1-IFERROR(CORREL(AJ234:AM234,AB234:AE234),0))+(1-IFERROR(CORREL(AJ234:AM234,AF234:AI234),0))+(1-IFERROR(CORREL(AJ234:AM234,AN234:AQ234),0))+(1-IFERROR(CORREL(AJ234:AM234,AR234:AU234),0)))</f>
        <v>1.12463227466714</v>
      </c>
      <c r="BD234" s="0" t="n">
        <f aca="false">AY234*((1-IFERROR(CORREL(AN234:AQ234,AB234:AE234),0))+(1-IFERROR(CORREL(AN234:AQ234,AF234:AI234),0))+(1-IFERROR(CORREL(AN234:AQ234,AJ234:AM234),0))+(1-IFERROR(CORREL(AN234:AQ234,AR234:AU234),0)))</f>
        <v>0.912340997357209</v>
      </c>
      <c r="BE234" s="0" t="n">
        <f aca="false">AZ234*((1-IFERROR(CORREL(AR234:AU234,AB234:AE234),0))+(1-IFERROR(CORREL(AR234:AU234,AF234:AI234),0))+(1-IFERROR(CORREL(AR234:AU234,AJ234:AM234),0))+(1-IFERROR(CORREL(AR234:AU234,AN234:AQ234),0)))</f>
        <v>1.0306437886689</v>
      </c>
      <c r="BF234" s="0" t="n">
        <f aca="false">IF(SUM(BA234:BE234)&gt;0,BA234/SUM(BA234:BE234),1/5)</f>
        <v>0.183240857010788</v>
      </c>
      <c r="BG234" s="0" t="n">
        <f aca="false">IF(SUM(BA234:BE234)&gt;0,BB234/SUM(BA234:BE234),1/5)</f>
        <v>0.345923406044671</v>
      </c>
      <c r="BH234" s="0" t="n">
        <f aca="false">IF(SUM(BA234:BE234)&gt;0,BC234/SUM(BA234:BE234),1/5)</f>
        <v>0.172615113085481</v>
      </c>
      <c r="BI234" s="0" t="n">
        <f aca="false">IF(SUM(BA234:BE234)&gt;0,BD234/SUM(BA234:BE234),1/5)</f>
        <v>0.14003141113654</v>
      </c>
      <c r="BJ234" s="0" t="n">
        <f aca="false">IF(SUM(BA234:BE234)&gt;0,BE234/SUM(BA234:BE234),1/5)</f>
        <v>0.15818921272252</v>
      </c>
      <c r="BK234" s="0" t="n">
        <f aca="false">BF234*AB234+BG234*AF234+BH234*AJ234+BI234*AN234+BJ234*AR234</f>
        <v>0.278781761582279</v>
      </c>
      <c r="BL234" s="0" t="n">
        <f aca="false">BF234*AC234+BG234*AG234+BH234*AK234+BI234*AO234+BJ234*AS234</f>
        <v>0.543731724189893</v>
      </c>
      <c r="BM234" s="0" t="n">
        <f aca="false">BF234*AD234+BG234*AH234+BH234*AL234+BI234*AP234+BJ234*AT234</f>
        <v>0.669340837030225</v>
      </c>
      <c r="BN234" s="0" t="n">
        <f aca="false">BF234*AE234+BG234*AI234+BH234*AM234+BI234*AQ234+BJ234*AU234</f>
        <v>0.65407659395533</v>
      </c>
      <c r="BO234" s="0" t="n">
        <f aca="false">RANK(BK234,$BK234:$BN234)</f>
        <v>4</v>
      </c>
      <c r="BP234" s="0" t="n">
        <f aca="false">RANK(BL234,$BK234:$BN234)</f>
        <v>3</v>
      </c>
      <c r="BQ234" s="0" t="n">
        <f aca="false">RANK(BM234,$BK234:$BN234)</f>
        <v>1</v>
      </c>
      <c r="BR234" s="0" t="n">
        <f aca="false">RANK(BN234,$BK234:$BN234)</f>
        <v>2</v>
      </c>
    </row>
    <row r="235" customFormat="false" ht="15" hidden="false" customHeight="false" outlineLevel="0" collapsed="false">
      <c r="A235" s="0" t="n">
        <v>212</v>
      </c>
      <c r="B235" s="0" t="n">
        <f aca="false">RANDBETWEEN(1,$B$5)</f>
        <v>2</v>
      </c>
      <c r="C235" s="0" t="n">
        <f aca="false">RANDBETWEEN(1,$B$5)</f>
        <v>6</v>
      </c>
      <c r="D235" s="0" t="n">
        <f aca="false">RANDBETWEEN(1,$B$5)</f>
        <v>2</v>
      </c>
      <c r="E235" s="0" t="n">
        <f aca="false">RANDBETWEEN(1,$B$5)</f>
        <v>3</v>
      </c>
      <c r="F235" s="0" t="n">
        <f aca="false">RANDBETWEEN(1,$B$5)</f>
        <v>3</v>
      </c>
      <c r="G235" s="0" t="n">
        <f aca="false">RANDBETWEEN(1,$B$5)</f>
        <v>1</v>
      </c>
      <c r="H235" s="0" t="n">
        <f aca="true">NORMINV(RAND(),$B$8,$B$13)</f>
        <v>48.3266925984474</v>
      </c>
      <c r="I235" s="0" t="n">
        <f aca="true">NORMINV(RAND(),$C$8,$C$13)</f>
        <v>67.3551514980372</v>
      </c>
      <c r="J235" s="0" t="n">
        <f aca="true">NORMINV(RAND(),$D$8,$D$13)</f>
        <v>12.700258590269</v>
      </c>
      <c r="K235" s="0" t="n">
        <f aca="true">NORMINV(RAND(),$E$8,$E$13)</f>
        <v>3.35855849777778</v>
      </c>
      <c r="L235" s="0" t="n">
        <f aca="true">NORMINV(RAND(),$B$9,$B$14)</f>
        <v>50.4591603230658</v>
      </c>
      <c r="M235" s="0" t="n">
        <f aca="true">NORMINV(RAND(),$C$9,$C$14)</f>
        <v>59.7423233108979</v>
      </c>
      <c r="N235" s="0" t="n">
        <f aca="true">NORMINV(RAND(),$D$9,$D$14)</f>
        <v>48.497567583151</v>
      </c>
      <c r="O235" s="0" t="n">
        <f aca="true">NORMINV(RAND(),$E$9,$E$14)</f>
        <v>25.725902985208</v>
      </c>
      <c r="P235" s="0" t="n">
        <f aca="true">NORMINV(RAND(),$B$10,$B$15)</f>
        <v>24.6218040693309</v>
      </c>
      <c r="Q235" s="0" t="n">
        <f aca="true">NORMINV(RAND(),$C$10,$C$15)</f>
        <v>28.7015926393957</v>
      </c>
      <c r="R235" s="0" t="n">
        <f aca="true">NORMINV(RAND(),$D$10,$D$15)</f>
        <v>9.09970332671173</v>
      </c>
      <c r="S235" s="0" t="n">
        <f aca="true">NORMINV(RAND(),$E$10,$E$15)</f>
        <v>3.71219006728918</v>
      </c>
      <c r="T235" s="0" t="n">
        <f aca="false">MEDIAN(INDEX(Avaliadores!$B$17:$B$22,$B235),INDEX(Avaliadores!$B$17:$B$22,$C235),INDEX(Avaliadores!$B$17:$B$22,$D235),INDEX(Avaliadores!$B$17:$B$22,$E235),INDEX(Avaliadores!$B$17:$B$22,$F235),INDEX(Avaliadores!$B$17:$B$22,$G235))</f>
        <v>2.79166666666667</v>
      </c>
      <c r="U235" s="0" t="n">
        <f aca="false">MEDIAN(INDEX(Avaliadores!$C$17:$C$22,$B235),INDEX(Avaliadores!$C$17:$C$22,$C235),INDEX(Avaliadores!$C$17:$C$22,$D235),INDEX(Avaliadores!$C$17:$C$22,$E235),INDEX(Avaliadores!$C$17:$C$22,$F235),INDEX(Avaliadores!$C$17:$C$22,$G235))</f>
        <v>4.91666666666667</v>
      </c>
      <c r="V235" s="0" t="n">
        <f aca="false">MEDIAN(INDEX(Avaliadores!$D$17:$D$22,$B235),INDEX(Avaliadores!$D$17:$D$22,$C235),INDEX(Avaliadores!$D$17:$D$22,$D235),INDEX(Avaliadores!$D$17:$D$22,$E235),INDEX(Avaliadores!$D$17:$D$22,$F235),INDEX(Avaliadores!$D$17:$D$22,$G235))</f>
        <v>5.91666666666667</v>
      </c>
      <c r="W235" s="0" t="n">
        <f aca="false">MEDIAN(INDEX(Avaliadores!$E$17:$E$22,$B235),INDEX(Avaliadores!$E$17:$E$22,$C235),INDEX(Avaliadores!$E$17:$E$22,$D235),INDEX(Avaliadores!$E$17:$E$22,$E235),INDEX(Avaliadores!$E$17:$E$22,$F235),INDEX(Avaliadores!$E$17:$E$22,$G235))</f>
        <v>6.04166666666667</v>
      </c>
      <c r="X235" s="0" t="n">
        <f aca="false">MEDIAN(INDEX(Avaliadores!$F$17:$F$22,$B235),INDEX(Avaliadores!$F$17:$F$22,$C235),INDEX(Avaliadores!$F$17:$F$22,$D235),INDEX(Avaliadores!$F$17:$F$22,$E235),INDEX(Avaliadores!$F$17:$F$22,$F235),INDEX(Avaliadores!$F$17:$F$22,$G235))</f>
        <v>2.41666666666667</v>
      </c>
      <c r="Y235" s="0" t="n">
        <f aca="false">MEDIAN(INDEX(Avaliadores!$G$17:$G$22,$B235),INDEX(Avaliadores!$G$17:$G$22,$C235),INDEX(Avaliadores!$G$17:$G$22,$D235),INDEX(Avaliadores!$G$17:$G$22,$E235),INDEX(Avaliadores!$G$17:$G$22,$F235),INDEX(Avaliadores!$G$17:$G$22,$G235))</f>
        <v>5.79166666666667</v>
      </c>
      <c r="Z235" s="0" t="n">
        <f aca="false">MEDIAN(INDEX(Avaliadores!$H$17:$H$22,$B235),INDEX(Avaliadores!$H$17:$H$22,$C235),INDEX(Avaliadores!$H$17:$H$22,$D235),INDEX(Avaliadores!$H$17:$H$22,$E235),INDEX(Avaliadores!$H$17:$H$22,$F235),INDEX(Avaliadores!$H$17:$H$22,$G235))</f>
        <v>4.04166666666667</v>
      </c>
      <c r="AA235" s="0" t="n">
        <f aca="false">MEDIAN(INDEX(Avaliadores!$I$17:$I$22,$B235),INDEX(Avaliadores!$I$17:$I$22,$C235),INDEX(Avaliadores!$I$17:$I$22,$D235),INDEX(Avaliadores!$I$17:$I$22,$E235),INDEX(Avaliadores!$I$17:$I$22,$F235),INDEX(Avaliadores!$I$17:$I$22,$G235))</f>
        <v>6.79166666666667</v>
      </c>
      <c r="AB235" s="0" t="n">
        <f aca="false">IF(MAX(H235:K235)=MIN(H235:K235),0,IF($B$17="custo",(MAX(H235:K235)-H235)/(MAX(H235:K235)-MIN(H235:K235)),(H235-MIN(H235:K235))/(MAX(H235:K235)-MIN(H235:K235))))</f>
        <v>0.297335498774328</v>
      </c>
      <c r="AC235" s="0" t="n">
        <f aca="false">IF(MAX(H235:K235)=MIN(H235:K235),0,IF($B$17="custo",(MAX(H235:K235)-I235)/(MAX(H235:K235)-MIN(H235:K235)),(I235-MIN(H235:K235))/(MAX(H235:K235)-MIN(H235:K235))))</f>
        <v>0</v>
      </c>
      <c r="AD235" s="0" t="n">
        <f aca="false">IF(MAX(H235:K235)=MIN(H235:K235),0,IF($B$17="custo",(MAX(H235:K235)-J235)/(MAX(H235:K235)-MIN(H235:K235)),(J235-MIN(H235:K235))/(MAX(H235:K235)-MIN(H235:K235))))</f>
        <v>0.85402816533603</v>
      </c>
      <c r="AE235" s="0" t="n">
        <f aca="false">IF(MAX(H235:K235)=MIN(H235:K235),0,IF($B$17="custo",(MAX(H235:K235)-K235)/(MAX(H235:K235)-MIN(H235:K235)),(K235-MIN(H235:K235))/(MAX(H235:K235)-MIN(H235:K235))))</f>
        <v>1</v>
      </c>
      <c r="AF235" s="0" t="n">
        <f aca="false">IF(MAX(L235:O235)=MIN(L235:O235),0,IF($C$17="custo",(MAX(L235:O235)-L235)/(MAX(L235:O235)-MIN(L235:O235)),(L235-MIN(L235:O235))/(MAX(L235:O235)-MIN(L235:O235))))</f>
        <v>0.727097592899236</v>
      </c>
      <c r="AG235" s="0" t="n">
        <f aca="false">IF(MAX(L235:O235)=MIN(L235:O235),0,IF($C$17="custo",(MAX(L235:O235)-M235)/(MAX(L235:O235)-MIN(L235:O235)),(M235-MIN(L235:O235))/(MAX(L235:O235)-MIN(L235:O235))))</f>
        <v>1</v>
      </c>
      <c r="AH235" s="0" t="n">
        <f aca="false">IF(MAX(L235:O235)=MIN(L235:O235),0,IF($C$17="custo",(MAX(L235:O235)-N235)/(MAX(L235:O235)-MIN(L235:O235)),(N235-MIN(L235:O235))/(MAX(L235:O235)-MIN(L235:O235))))</f>
        <v>0.669431538648567</v>
      </c>
      <c r="AI235" s="0" t="n">
        <f aca="false">IF(MAX(L235:O235)=MIN(L235:O235),0,IF($C$17="custo",(MAX(L235:O235)-O235)/(MAX(L235:O235)-MIN(L235:O235)),(O235-MIN(L235:O235))/(MAX(L235:O235)-MIN(L235:O235))))</f>
        <v>0</v>
      </c>
      <c r="AJ235" s="0" t="n">
        <f aca="false">IF(MAX(P235:S235)=MIN(P235:S235),0,IF($D$17="custo",(MAX(P235:S235)-P235)/(MAX(P235:S235)-MIN(P235:S235)),(P235-MIN(P235:S235))/(MAX(P235:S235)-MIN(P235:S235))))</f>
        <v>0.163260748563023</v>
      </c>
      <c r="AK235" s="0" t="n">
        <f aca="false">IF(MAX(P235:S235)=MIN(P235:S235),0,IF($D$17="custo",(MAX(P235:S235)-Q235)/(MAX(P235:S235)-MIN(P235:S235)),(Q235-MIN(P235:S235))/(MAX(P235:S235)-MIN(P235:S235))))</f>
        <v>0</v>
      </c>
      <c r="AL235" s="0" t="n">
        <f aca="false">IF(MAX(P235:S235)=MIN(P235:S235),0,IF($D$17="custo",(MAX(P235:S235)-R235)/(MAX(P235:S235)-MIN(P235:S235)),(R235-MIN(P235:S235))/(MAX(P235:S235)-MIN(P235:S235))))</f>
        <v>0.784408080830386</v>
      </c>
      <c r="AM235" s="0" t="n">
        <f aca="false">IF(MAX(P235:S235)=MIN(P235:S235),0,IF($D$17="custo",(MAX(P235:S235)-S235)/(MAX(P235:S235)-MIN(P235:S235)),(S235-MIN(P235:S235))/(MAX(P235:S235)-MIN(P235:S235))))</f>
        <v>1</v>
      </c>
      <c r="AN235" s="0" t="n">
        <f aca="false">IF(MAX(T235:W235)=MIN(T235:W235),0,IF($E$17="custo",(MAX(T235:W235)-T235)/(MAX(T235:W235)-MIN(T235:W235)),(T235-MIN(T235:W235))/(MAX(T235:W235)-MIN(T235:W235))))</f>
        <v>0</v>
      </c>
      <c r="AO235" s="0" t="n">
        <f aca="false">IF(MAX(T235:W235)=MIN(T235:W235),0,IF($E$17="custo",(MAX(T235:W235)-U235)/(MAX(T235:W235)-MIN(T235:W235)),(U235-MIN(T235:W235))/(MAX(T235:W235)-MIN(T235:W235))))</f>
        <v>0.653846153846154</v>
      </c>
      <c r="AP235" s="0" t="n">
        <f aca="false">IF(MAX(T235:W235)=MIN(T235:W235),0,IF($E$17="custo",(MAX(T235:W235)-V235)/(MAX(T235:W235)-MIN(T235:W235)),(V235-MIN(T235:W235))/(MAX(T235:W235)-MIN(T235:W235))))</f>
        <v>0.961538461538462</v>
      </c>
      <c r="AQ235" s="0" t="n">
        <f aca="false">IF(MAX(T235:W235)=MIN(T235:W235),0,IF($E$17="custo",(MAX(T235:W235)-W235)/(MAX(T235:W235)-MIN(T235:W235)),(W235-MIN(T235:W235))/(MAX(T235:W235)-MIN(T235:W235))))</f>
        <v>1</v>
      </c>
      <c r="AR235" s="0" t="n">
        <f aca="false">IF(MAX(X235:AA235)=MIN(X235:AA235),0,IF($F$17="custo",(MAX(X235:AA235)-X235)/(MAX(X235:AA235)-MIN(X235:AA235)),(X235-MIN(X235:AA235))/(MAX(X235:AA235)-MIN(X235:AA235))))</f>
        <v>0</v>
      </c>
      <c r="AS235" s="0" t="n">
        <f aca="false">IF(MAX(X235:AA235)=MIN(X235:AA235),0,IF($F$17="custo",(MAX(X235:AA235)-Y235)/(MAX(X235:AA235)-MIN(X235:AA235)),(Y235-MIN(X235:AA235))/(MAX(X235:AA235)-MIN(X235:AA235))))</f>
        <v>0.771428571428572</v>
      </c>
      <c r="AT235" s="0" t="n">
        <f aca="false">IF(MAX(X235:AA235)=MIN(X235:AA235),0,IF($F$17="custo",(MAX(X235:AA235)-Z235)/(MAX(X235:AA235)-MIN(X235:AA235)),(Z235-MIN(X235:AA235))/(MAX(X235:AA235)-MIN(X235:AA235))))</f>
        <v>0.371428571428571</v>
      </c>
      <c r="AU235" s="0" t="n">
        <f aca="false">IF(MAX(X235:AA235)=MIN(X235:AA235),0,IF($F$17="custo",(MAX(X235:AA235)-AA235)/(MAX(X235:AA235)-MIN(X235:AA235)),(AA235-MIN(X235:AA235))/(MAX(X235:AA235)-MIN(X235:AA235))))</f>
        <v>1</v>
      </c>
      <c r="AV235" s="0" t="n">
        <f aca="false">STDEVP(AB235:AE235)</f>
        <v>0.40641146090047</v>
      </c>
      <c r="AW235" s="0" t="n">
        <f aca="false">STDEVP(AF235:AI235)</f>
        <v>0.367753832389254</v>
      </c>
      <c r="AX235" s="0" t="n">
        <f aca="false">STDEVP(AJ235:AM235)</f>
        <v>0.416412248272579</v>
      </c>
      <c r="AY235" s="0" t="n">
        <f aca="false">STDEVP(AN235:AQ235)</f>
        <v>0.40062820492307</v>
      </c>
      <c r="AZ235" s="0" t="n">
        <f aca="false">STDEVP(AR235:AU235)</f>
        <v>0.382459815149359</v>
      </c>
      <c r="BA235" s="0" t="n">
        <f aca="false">AV235*((1-IFERROR(CORREL(AB235:AE235,AF235:AI235),0))+(1-IFERROR(CORREL(AB235:AE235,AJ235:AM235),0))+(1-IFERROR(CORREL(AB235:AE235,AN235:AQ235),0))+(1-IFERROR(CORREL(AB235:AE235,AR235:AU235),0)))</f>
        <v>1.19714064606955</v>
      </c>
      <c r="BB235" s="0" t="n">
        <f aca="false">AW235*((1-IFERROR(CORREL(AF235:AI235,AB235:AE235),0))+(1-IFERROR(CORREL(AF235:AI235,AJ235:AM235),0))+(1-IFERROR(CORREL(AF235:AI235,AN235:AQ235),0))+(1-IFERROR(CORREL(AF235:AI235,AR235:AU235),0)))</f>
        <v>2.43383291520166</v>
      </c>
      <c r="BC235" s="0" t="n">
        <f aca="false">AX235*((1-IFERROR(CORREL(AJ235:AM235,AB235:AE235),0))+(1-IFERROR(CORREL(AJ235:AM235,AF235:AI235),0))+(1-IFERROR(CORREL(AJ235:AM235,AN235:AQ235),0))+(1-IFERROR(CORREL(AJ235:AM235,AR235:AU235),0)))</f>
        <v>1.14645948321496</v>
      </c>
      <c r="BD235" s="0" t="n">
        <f aca="false">AY235*((1-IFERROR(CORREL(AN235:AQ235,AB235:AE235),0))+(1-IFERROR(CORREL(AN235:AQ235,AF235:AI235),0))+(1-IFERROR(CORREL(AN235:AQ235,AJ235:AM235),0))+(1-IFERROR(CORREL(AN235:AQ235,AR235:AU235),0)))</f>
        <v>0.941078384698542</v>
      </c>
      <c r="BE235" s="0" t="n">
        <f aca="false">AZ235*((1-IFERROR(CORREL(AR235:AU235,AB235:AE235),0))+(1-IFERROR(CORREL(AR235:AU235,AF235:AI235),0))+(1-IFERROR(CORREL(AR235:AU235,AJ235:AM235),0))+(1-IFERROR(CORREL(AR235:AU235,AN235:AQ235),0)))</f>
        <v>1.17165886779434</v>
      </c>
      <c r="BF235" s="0" t="n">
        <f aca="false">IF(SUM(BA235:BE235)&gt;0,BA235/SUM(BA235:BE235),1/5)</f>
        <v>0.173746162209434</v>
      </c>
      <c r="BG235" s="0" t="n">
        <f aca="false">IF(SUM(BA235:BE235)&gt;0,BB235/SUM(BA235:BE235),1/5)</f>
        <v>0.353232621299471</v>
      </c>
      <c r="BH235" s="0" t="n">
        <f aca="false">IF(SUM(BA235:BE235)&gt;0,BC235/SUM(BA235:BE235),1/5)</f>
        <v>0.166390587431143</v>
      </c>
      <c r="BI235" s="0" t="n">
        <f aca="false">IF(SUM(BA235:BE235)&gt;0,BD235/SUM(BA235:BE235),1/5)</f>
        <v>0.136582746744468</v>
      </c>
      <c r="BJ235" s="0" t="n">
        <f aca="false">IF(SUM(BA235:BE235)&gt;0,BE235/SUM(BA235:BE235),1/5)</f>
        <v>0.170047882315484</v>
      </c>
      <c r="BK235" s="0" t="n">
        <f aca="false">BF235*AB235+BG235*AF235+BH235*AJ235+BI235*AN235+BJ235*AR235</f>
        <v>0.33566054233885</v>
      </c>
      <c r="BL235" s="0" t="n">
        <f aca="false">BF235*AC235+BG235*AG235+BH235*AK235+BI235*AO235+BJ235*AS235</f>
        <v>0.573716519869172</v>
      </c>
      <c r="BM235" s="0" t="n">
        <f aca="false">BF235*AD235+BG235*AH235+BH235*AL235+BI235*AP235+BJ235*AT235</f>
        <v>0.709857500858641</v>
      </c>
      <c r="BN235" s="0" t="n">
        <f aca="false">BF235*AE235+BG235*AI235+BH235*AM235+BI235*AQ235+BJ235*AU235</f>
        <v>0.646767378700529</v>
      </c>
      <c r="BO235" s="0" t="n">
        <f aca="false">RANK(BK235,$BK235:$BN235)</f>
        <v>4</v>
      </c>
      <c r="BP235" s="0" t="n">
        <f aca="false">RANK(BL235,$BK235:$BN235)</f>
        <v>3</v>
      </c>
      <c r="BQ235" s="0" t="n">
        <f aca="false">RANK(BM235,$BK235:$BN235)</f>
        <v>1</v>
      </c>
      <c r="BR235" s="0" t="n">
        <f aca="false">RANK(BN235,$BK235:$BN235)</f>
        <v>2</v>
      </c>
    </row>
    <row r="236" customFormat="false" ht="15" hidden="false" customHeight="false" outlineLevel="0" collapsed="false">
      <c r="A236" s="0" t="n">
        <v>213</v>
      </c>
      <c r="B236" s="0" t="n">
        <f aca="false">RANDBETWEEN(1,$B$5)</f>
        <v>3</v>
      </c>
      <c r="C236" s="0" t="n">
        <f aca="false">RANDBETWEEN(1,$B$5)</f>
        <v>3</v>
      </c>
      <c r="D236" s="0" t="n">
        <f aca="false">RANDBETWEEN(1,$B$5)</f>
        <v>3</v>
      </c>
      <c r="E236" s="0" t="n">
        <f aca="false">RANDBETWEEN(1,$B$5)</f>
        <v>1</v>
      </c>
      <c r="F236" s="0" t="n">
        <f aca="false">RANDBETWEEN(1,$B$5)</f>
        <v>2</v>
      </c>
      <c r="G236" s="0" t="n">
        <f aca="false">RANDBETWEEN(1,$B$5)</f>
        <v>5</v>
      </c>
      <c r="H236" s="0" t="n">
        <f aca="true">NORMINV(RAND(),$B$8,$B$13)</f>
        <v>46.5626029544681</v>
      </c>
      <c r="I236" s="0" t="n">
        <f aca="true">NORMINV(RAND(),$C$8,$C$13)</f>
        <v>66.0014151491307</v>
      </c>
      <c r="J236" s="0" t="n">
        <f aca="true">NORMINV(RAND(),$D$8,$D$13)</f>
        <v>13.3167421804333</v>
      </c>
      <c r="K236" s="0" t="n">
        <f aca="true">NORMINV(RAND(),$E$8,$E$13)</f>
        <v>2.90417929739078</v>
      </c>
      <c r="L236" s="0" t="n">
        <f aca="true">NORMINV(RAND(),$B$9,$B$14)</f>
        <v>52.8554643462252</v>
      </c>
      <c r="M236" s="0" t="n">
        <f aca="true">NORMINV(RAND(),$C$9,$C$14)</f>
        <v>47.7842982920702</v>
      </c>
      <c r="N236" s="0" t="n">
        <f aca="true">NORMINV(RAND(),$D$9,$D$14)</f>
        <v>55.0579786874197</v>
      </c>
      <c r="O236" s="0" t="n">
        <f aca="true">NORMINV(RAND(),$E$9,$E$14)</f>
        <v>28.7601727885308</v>
      </c>
      <c r="P236" s="0" t="n">
        <f aca="true">NORMINV(RAND(),$B$10,$B$15)</f>
        <v>25.1450053739051</v>
      </c>
      <c r="Q236" s="0" t="n">
        <f aca="true">NORMINV(RAND(),$C$10,$C$15)</f>
        <v>28.9940177264579</v>
      </c>
      <c r="R236" s="0" t="n">
        <f aca="true">NORMINV(RAND(),$D$10,$D$15)</f>
        <v>9.93913970496311</v>
      </c>
      <c r="S236" s="0" t="n">
        <f aca="true">NORMINV(RAND(),$E$10,$E$15)</f>
        <v>3.89412728932342</v>
      </c>
      <c r="T236" s="0" t="n">
        <f aca="false">MEDIAN(INDEX(Avaliadores!$B$17:$B$22,$B236),INDEX(Avaliadores!$B$17:$B$22,$C236),INDEX(Avaliadores!$B$17:$B$22,$D236),INDEX(Avaliadores!$B$17:$B$22,$E236),INDEX(Avaliadores!$B$17:$B$22,$F236),INDEX(Avaliadores!$B$17:$B$22,$G236))</f>
        <v>2.79166666666667</v>
      </c>
      <c r="U236" s="0" t="n">
        <f aca="false">MEDIAN(INDEX(Avaliadores!$C$17:$C$22,$B236),INDEX(Avaliadores!$C$17:$C$22,$C236),INDEX(Avaliadores!$C$17:$C$22,$D236),INDEX(Avaliadores!$C$17:$C$22,$E236),INDEX(Avaliadores!$C$17:$C$22,$F236),INDEX(Avaliadores!$C$17:$C$22,$G236))</f>
        <v>4.79166666666667</v>
      </c>
      <c r="V236" s="0" t="n">
        <f aca="false">MEDIAN(INDEX(Avaliadores!$D$17:$D$22,$B236),INDEX(Avaliadores!$D$17:$D$22,$C236),INDEX(Avaliadores!$D$17:$D$22,$D236),INDEX(Avaliadores!$D$17:$D$22,$E236),INDEX(Avaliadores!$D$17:$D$22,$F236),INDEX(Avaliadores!$D$17:$D$22,$G236))</f>
        <v>5.79166666666667</v>
      </c>
      <c r="W236" s="0" t="n">
        <f aca="false">MEDIAN(INDEX(Avaliadores!$E$17:$E$22,$B236),INDEX(Avaliadores!$E$17:$E$22,$C236),INDEX(Avaliadores!$E$17:$E$22,$D236),INDEX(Avaliadores!$E$17:$E$22,$E236),INDEX(Avaliadores!$E$17:$E$22,$F236),INDEX(Avaliadores!$E$17:$E$22,$G236))</f>
        <v>5.91666666666667</v>
      </c>
      <c r="X236" s="0" t="n">
        <f aca="false">MEDIAN(INDEX(Avaliadores!$F$17:$F$22,$B236),INDEX(Avaliadores!$F$17:$F$22,$C236),INDEX(Avaliadores!$F$17:$F$22,$D236),INDEX(Avaliadores!$F$17:$F$22,$E236),INDEX(Avaliadores!$F$17:$F$22,$F236),INDEX(Avaliadores!$F$17:$F$22,$G236))</f>
        <v>2.66666666666667</v>
      </c>
      <c r="Y236" s="0" t="n">
        <f aca="false">MEDIAN(INDEX(Avaliadores!$G$17:$G$22,$B236),INDEX(Avaliadores!$G$17:$G$22,$C236),INDEX(Avaliadores!$G$17:$G$22,$D236),INDEX(Avaliadores!$G$17:$G$22,$E236),INDEX(Avaliadores!$G$17:$G$22,$F236),INDEX(Avaliadores!$G$17:$G$22,$G236))</f>
        <v>5.79166666666667</v>
      </c>
      <c r="Z236" s="0" t="n">
        <f aca="false">MEDIAN(INDEX(Avaliadores!$H$17:$H$22,$B236),INDEX(Avaliadores!$H$17:$H$22,$C236),INDEX(Avaliadores!$H$17:$H$22,$D236),INDEX(Avaliadores!$H$17:$H$22,$E236),INDEX(Avaliadores!$H$17:$H$22,$F236),INDEX(Avaliadores!$H$17:$H$22,$G236))</f>
        <v>3.79166666666667</v>
      </c>
      <c r="AA236" s="0" t="n">
        <f aca="false">MEDIAN(INDEX(Avaliadores!$I$17:$I$22,$B236),INDEX(Avaliadores!$I$17:$I$22,$C236),INDEX(Avaliadores!$I$17:$I$22,$D236),INDEX(Avaliadores!$I$17:$I$22,$E236),INDEX(Avaliadores!$I$17:$I$22,$F236),INDEX(Avaliadores!$I$17:$I$22,$G236))</f>
        <v>6.79166666666667</v>
      </c>
      <c r="AB236" s="0" t="n">
        <f aca="false">IF(MAX(H236:K236)=MIN(H236:K236),0,IF($B$17="custo",(MAX(H236:K236)-H236)/(MAX(H236:K236)-MIN(H236:K236)),(H236-MIN(H236:K236))/(MAX(H236:K236)-MIN(H236:K236))))</f>
        <v>0.308077080275563</v>
      </c>
      <c r="AC236" s="0" t="n">
        <f aca="false">IF(MAX(H236:K236)=MIN(H236:K236),0,IF($B$17="custo",(MAX(H236:K236)-I236)/(MAX(H236:K236)-MIN(H236:K236)),(I236-MIN(H236:K236))/(MAX(H236:K236)-MIN(H236:K236))))</f>
        <v>0</v>
      </c>
      <c r="AD236" s="0" t="n">
        <f aca="false">IF(MAX(H236:K236)=MIN(H236:K236),0,IF($B$17="custo",(MAX(H236:K236)-J236)/(MAX(H236:K236)-MIN(H236:K236)),(J236-MIN(H236:K236))/(MAX(H236:K236)-MIN(H236:K236))))</f>
        <v>0.834975926560253</v>
      </c>
      <c r="AE236" s="0" t="n">
        <f aca="false">IF(MAX(H236:K236)=MIN(H236:K236),0,IF($B$17="custo",(MAX(H236:K236)-K236)/(MAX(H236:K236)-MIN(H236:K236)),(K236-MIN(H236:K236))/(MAX(H236:K236)-MIN(H236:K236))))</f>
        <v>1</v>
      </c>
      <c r="AF236" s="0" t="n">
        <f aca="false">IF(MAX(L236:O236)=MIN(L236:O236),0,IF($C$17="custo",(MAX(L236:O236)-L236)/(MAX(L236:O236)-MIN(L236:O236)),(L236-MIN(L236:O236))/(MAX(L236:O236)-MIN(L236:O236))))</f>
        <v>0.916247220408318</v>
      </c>
      <c r="AG236" s="0" t="n">
        <f aca="false">IF(MAX(L236:O236)=MIN(L236:O236),0,IF($C$17="custo",(MAX(L236:O236)-M236)/(MAX(L236:O236)-MIN(L236:O236)),(M236-MIN(L236:O236))/(MAX(L236:O236)-MIN(L236:O236))))</f>
        <v>0.723411130825301</v>
      </c>
      <c r="AH236" s="0" t="n">
        <f aca="false">IF(MAX(L236:O236)=MIN(L236:O236),0,IF($C$17="custo",(MAX(L236:O236)-N236)/(MAX(L236:O236)-MIN(L236:O236)),(N236-MIN(L236:O236))/(MAX(L236:O236)-MIN(L236:O236))))</f>
        <v>1</v>
      </c>
      <c r="AI236" s="0" t="n">
        <f aca="false">IF(MAX(L236:O236)=MIN(L236:O236),0,IF($C$17="custo",(MAX(L236:O236)-O236)/(MAX(L236:O236)-MIN(L236:O236)),(O236-MIN(L236:O236))/(MAX(L236:O236)-MIN(L236:O236))))</f>
        <v>0</v>
      </c>
      <c r="AJ236" s="0" t="n">
        <f aca="false">IF(MAX(P236:S236)=MIN(P236:S236),0,IF($D$17="custo",(MAX(P236:S236)-P236)/(MAX(P236:S236)-MIN(P236:S236)),(P236-MIN(P236:S236))/(MAX(P236:S236)-MIN(P236:S236))))</f>
        <v>0.153347775050774</v>
      </c>
      <c r="AK236" s="0" t="n">
        <f aca="false">IF(MAX(P236:S236)=MIN(P236:S236),0,IF($D$17="custo",(MAX(P236:S236)-Q236)/(MAX(P236:S236)-MIN(P236:S236)),(Q236-MIN(P236:S236))/(MAX(P236:S236)-MIN(P236:S236))))</f>
        <v>0</v>
      </c>
      <c r="AL236" s="0" t="n">
        <f aca="false">IF(MAX(P236:S236)=MIN(P236:S236),0,IF($D$17="custo",(MAX(P236:S236)-R236)/(MAX(P236:S236)-MIN(P236:S236)),(R236-MIN(P236:S236))/(MAX(P236:S236)-MIN(P236:S236))))</f>
        <v>0.759161800694704</v>
      </c>
      <c r="AM236" s="0" t="n">
        <f aca="false">IF(MAX(P236:S236)=MIN(P236:S236),0,IF($D$17="custo",(MAX(P236:S236)-S236)/(MAX(P236:S236)-MIN(P236:S236)),(S236-MIN(P236:S236))/(MAX(P236:S236)-MIN(P236:S236))))</f>
        <v>1</v>
      </c>
      <c r="AN236" s="0" t="n">
        <f aca="false">IF(MAX(T236:W236)=MIN(T236:W236),0,IF($E$17="custo",(MAX(T236:W236)-T236)/(MAX(T236:W236)-MIN(T236:W236)),(T236-MIN(T236:W236))/(MAX(T236:W236)-MIN(T236:W236))))</f>
        <v>0</v>
      </c>
      <c r="AO236" s="0" t="n">
        <f aca="false">IF(MAX(T236:W236)=MIN(T236:W236),0,IF($E$17="custo",(MAX(T236:W236)-U236)/(MAX(T236:W236)-MIN(T236:W236)),(U236-MIN(T236:W236))/(MAX(T236:W236)-MIN(T236:W236))))</f>
        <v>0.64</v>
      </c>
      <c r="AP236" s="0" t="n">
        <f aca="false">IF(MAX(T236:W236)=MIN(T236:W236),0,IF($E$17="custo",(MAX(T236:W236)-V236)/(MAX(T236:W236)-MIN(T236:W236)),(V236-MIN(T236:W236))/(MAX(T236:W236)-MIN(T236:W236))))</f>
        <v>0.96</v>
      </c>
      <c r="AQ236" s="0" t="n">
        <f aca="false">IF(MAX(T236:W236)=MIN(T236:W236),0,IF($E$17="custo",(MAX(T236:W236)-W236)/(MAX(T236:W236)-MIN(T236:W236)),(W236-MIN(T236:W236))/(MAX(T236:W236)-MIN(T236:W236))))</f>
        <v>1</v>
      </c>
      <c r="AR236" s="0" t="n">
        <f aca="false">IF(MAX(X236:AA236)=MIN(X236:AA236),0,IF($F$17="custo",(MAX(X236:AA236)-X236)/(MAX(X236:AA236)-MIN(X236:AA236)),(X236-MIN(X236:AA236))/(MAX(X236:AA236)-MIN(X236:AA236))))</f>
        <v>0</v>
      </c>
      <c r="AS236" s="0" t="n">
        <f aca="false">IF(MAX(X236:AA236)=MIN(X236:AA236),0,IF($F$17="custo",(MAX(X236:AA236)-Y236)/(MAX(X236:AA236)-MIN(X236:AA236)),(Y236-MIN(X236:AA236))/(MAX(X236:AA236)-MIN(X236:AA236))))</f>
        <v>0.757575757575758</v>
      </c>
      <c r="AT236" s="0" t="n">
        <f aca="false">IF(MAX(X236:AA236)=MIN(X236:AA236),0,IF($F$17="custo",(MAX(X236:AA236)-Z236)/(MAX(X236:AA236)-MIN(X236:AA236)),(Z236-MIN(X236:AA236))/(MAX(X236:AA236)-MIN(X236:AA236))))</f>
        <v>0.272727272727273</v>
      </c>
      <c r="AU236" s="0" t="n">
        <f aca="false">IF(MAX(X236:AA236)=MIN(X236:AA236),0,IF($F$17="custo",(MAX(X236:AA236)-AA236)/(MAX(X236:AA236)-MIN(X236:AA236)),(AA236-MIN(X236:AA236))/(MAX(X236:AA236)-MIN(X236:AA236))))</f>
        <v>1</v>
      </c>
      <c r="AV236" s="0" t="n">
        <f aca="false">STDEVP(AB236:AE236)</f>
        <v>0.401225384852224</v>
      </c>
      <c r="AW236" s="0" t="n">
        <f aca="false">STDEVP(AF236:AI236)</f>
        <v>0.39398083084668</v>
      </c>
      <c r="AX236" s="0" t="n">
        <f aca="false">STDEVP(AJ236:AM236)</f>
        <v>0.413950166208902</v>
      </c>
      <c r="AY236" s="0" t="n">
        <f aca="false">STDEVP(AN236:AQ236)</f>
        <v>0.400374824383352</v>
      </c>
      <c r="AZ236" s="0" t="n">
        <f aca="false">STDEVP(AR236:AU236)</f>
        <v>0.392991283313422</v>
      </c>
      <c r="BA236" s="0" t="n">
        <f aca="false">AV236*((1-IFERROR(CORREL(AB236:AE236,AF236:AI236),0))+(1-IFERROR(CORREL(AB236:AE236,AJ236:AM236),0))+(1-IFERROR(CORREL(AB236:AE236,AN236:AQ236),0))+(1-IFERROR(CORREL(AB236:AE236,AR236:AU236),0)))</f>
        <v>1.05271673568432</v>
      </c>
      <c r="BB236" s="0" t="n">
        <f aca="false">AW236*((1-IFERROR(CORREL(AF236:AI236,AB236:AE236),0))+(1-IFERROR(CORREL(AF236:AI236,AJ236:AM236),0))+(1-IFERROR(CORREL(AF236:AI236,AN236:AQ236),0))+(1-IFERROR(CORREL(AF236:AI236,AR236:AU236),0)))</f>
        <v>2.49287673322545</v>
      </c>
      <c r="BC236" s="0" t="n">
        <f aca="false">AX236*((1-IFERROR(CORREL(AJ236:AM236,AB236:AE236),0))+(1-IFERROR(CORREL(AJ236:AM236,AF236:AI236),0))+(1-IFERROR(CORREL(AJ236:AM236,AN236:AQ236),0))+(1-IFERROR(CORREL(AJ236:AM236,AR236:AU236),0)))</f>
        <v>1.02315816016439</v>
      </c>
      <c r="BD236" s="0" t="n">
        <f aca="false">AY236*((1-IFERROR(CORREL(AN236:AQ236,AB236:AE236),0))+(1-IFERROR(CORREL(AN236:AQ236,AF236:AI236),0))+(1-IFERROR(CORREL(AN236:AQ236,AJ236:AM236),0))+(1-IFERROR(CORREL(AN236:AQ236,AR236:AU236),0)))</f>
        <v>0.967775520238474</v>
      </c>
      <c r="BE236" s="0" t="n">
        <f aca="false">AZ236*((1-IFERROR(CORREL(AR236:AU236,AB236:AE236),0))+(1-IFERROR(CORREL(AR236:AU236,AF236:AI236),0))+(1-IFERROR(CORREL(AR236:AU236,AJ236:AM236),0))+(1-IFERROR(CORREL(AR236:AU236,AN236:AQ236),0)))</f>
        <v>1.40481009694767</v>
      </c>
      <c r="BF236" s="0" t="n">
        <f aca="false">IF(SUM(BA236:BE236)&gt;0,BA236/SUM(BA236:BE236),1/5)</f>
        <v>0.151659067746849</v>
      </c>
      <c r="BG236" s="0" t="n">
        <f aca="false">IF(SUM(BA236:BE236)&gt;0,BB236/SUM(BA236:BE236),1/5)</f>
        <v>0.359134939678735</v>
      </c>
      <c r="BH236" s="0" t="n">
        <f aca="false">IF(SUM(BA236:BE236)&gt;0,BC236/SUM(BA236:BE236),1/5)</f>
        <v>0.147400727534976</v>
      </c>
      <c r="BI236" s="0" t="n">
        <f aca="false">IF(SUM(BA236:BE236)&gt;0,BD236/SUM(BA236:BE236),1/5)</f>
        <v>0.139422057437113</v>
      </c>
      <c r="BJ236" s="0" t="n">
        <f aca="false">IF(SUM(BA236:BE236)&gt;0,BE236/SUM(BA236:BE236),1/5)</f>
        <v>0.202383207602328</v>
      </c>
      <c r="BK236" s="0" t="n">
        <f aca="false">BF236*AB236+BG236*AF236+BH236*AJ236+BI236*AN236+BJ236*AR236</f>
        <v>0.398382646629267</v>
      </c>
      <c r="BL236" s="0" t="n">
        <f aca="false">BF236*AC236+BG236*AG236+BH236*AK236+BI236*AO236+BJ236*AS236</f>
        <v>0.502352941411567</v>
      </c>
      <c r="BM236" s="0" t="n">
        <f aca="false">BF236*AD236+BG236*AH236+BH236*AL236+BI236*AP236+BJ236*AT236</f>
        <v>0.786708207425894</v>
      </c>
      <c r="BN236" s="0" t="n">
        <f aca="false">BF236*AE236+BG236*AI236+BH236*AM236+BI236*AQ236+BJ236*AU236</f>
        <v>0.640865060321265</v>
      </c>
      <c r="BO236" s="0" t="n">
        <f aca="false">RANK(BK236,$BK236:$BN236)</f>
        <v>4</v>
      </c>
      <c r="BP236" s="0" t="n">
        <f aca="false">RANK(BL236,$BK236:$BN236)</f>
        <v>3</v>
      </c>
      <c r="BQ236" s="0" t="n">
        <f aca="false">RANK(BM236,$BK236:$BN236)</f>
        <v>1</v>
      </c>
      <c r="BR236" s="0" t="n">
        <f aca="false">RANK(BN236,$BK236:$BN236)</f>
        <v>2</v>
      </c>
    </row>
    <row r="237" customFormat="false" ht="15" hidden="false" customHeight="false" outlineLevel="0" collapsed="false">
      <c r="A237" s="0" t="n">
        <v>214</v>
      </c>
      <c r="B237" s="0" t="n">
        <f aca="false">RANDBETWEEN(1,$B$5)</f>
        <v>3</v>
      </c>
      <c r="C237" s="0" t="n">
        <f aca="false">RANDBETWEEN(1,$B$5)</f>
        <v>2</v>
      </c>
      <c r="D237" s="0" t="n">
        <f aca="false">RANDBETWEEN(1,$B$5)</f>
        <v>4</v>
      </c>
      <c r="E237" s="0" t="n">
        <f aca="false">RANDBETWEEN(1,$B$5)</f>
        <v>3</v>
      </c>
      <c r="F237" s="0" t="n">
        <f aca="false">RANDBETWEEN(1,$B$5)</f>
        <v>3</v>
      </c>
      <c r="G237" s="0" t="n">
        <f aca="false">RANDBETWEEN(1,$B$5)</f>
        <v>3</v>
      </c>
      <c r="H237" s="0" t="n">
        <f aca="true">NORMINV(RAND(),$B$8,$B$13)</f>
        <v>49.2071995038541</v>
      </c>
      <c r="I237" s="0" t="n">
        <f aca="true">NORMINV(RAND(),$C$8,$C$13)</f>
        <v>54.0144310526275</v>
      </c>
      <c r="J237" s="0" t="n">
        <f aca="true">NORMINV(RAND(),$D$8,$D$13)</f>
        <v>13.9507913612787</v>
      </c>
      <c r="K237" s="0" t="n">
        <f aca="true">NORMINV(RAND(),$E$8,$E$13)</f>
        <v>3.21015353598808</v>
      </c>
      <c r="L237" s="0" t="n">
        <f aca="true">NORMINV(RAND(),$B$9,$B$14)</f>
        <v>42.4934253530524</v>
      </c>
      <c r="M237" s="0" t="n">
        <f aca="true">NORMINV(RAND(),$C$9,$C$14)</f>
        <v>54.509368003243</v>
      </c>
      <c r="N237" s="0" t="n">
        <f aca="true">NORMINV(RAND(),$D$9,$D$14)</f>
        <v>51.9451976212778</v>
      </c>
      <c r="O237" s="0" t="n">
        <f aca="true">NORMINV(RAND(),$E$9,$E$14)</f>
        <v>25.5083973928835</v>
      </c>
      <c r="P237" s="0" t="n">
        <f aca="true">NORMINV(RAND(),$B$10,$B$15)</f>
        <v>24.0959093021715</v>
      </c>
      <c r="Q237" s="0" t="n">
        <f aca="true">NORMINV(RAND(),$C$10,$C$15)</f>
        <v>29.5245194029594</v>
      </c>
      <c r="R237" s="0" t="n">
        <f aca="true">NORMINV(RAND(),$D$10,$D$15)</f>
        <v>9.1393968128427</v>
      </c>
      <c r="S237" s="0" t="n">
        <f aca="true">NORMINV(RAND(),$E$10,$E$15)</f>
        <v>3.60797718318588</v>
      </c>
      <c r="T237" s="0" t="n">
        <f aca="false">MEDIAN(INDEX(Avaliadores!$B$17:$B$22,$B237),INDEX(Avaliadores!$B$17:$B$22,$C237),INDEX(Avaliadores!$B$17:$B$22,$D237),INDEX(Avaliadores!$B$17:$B$22,$E237),INDEX(Avaliadores!$B$17:$B$22,$F237),INDEX(Avaliadores!$B$17:$B$22,$G237))</f>
        <v>2.79166666666667</v>
      </c>
      <c r="U237" s="0" t="n">
        <f aca="false">MEDIAN(INDEX(Avaliadores!$C$17:$C$22,$B237),INDEX(Avaliadores!$C$17:$C$22,$C237),INDEX(Avaliadores!$C$17:$C$22,$D237),INDEX(Avaliadores!$C$17:$C$22,$E237),INDEX(Avaliadores!$C$17:$C$22,$F237),INDEX(Avaliadores!$C$17:$C$22,$G237))</f>
        <v>4.79166666666667</v>
      </c>
      <c r="V237" s="0" t="n">
        <f aca="false">MEDIAN(INDEX(Avaliadores!$D$17:$D$22,$B237),INDEX(Avaliadores!$D$17:$D$22,$C237),INDEX(Avaliadores!$D$17:$D$22,$D237),INDEX(Avaliadores!$D$17:$D$22,$E237),INDEX(Avaliadores!$D$17:$D$22,$F237),INDEX(Avaliadores!$D$17:$D$22,$G237))</f>
        <v>5.79166666666667</v>
      </c>
      <c r="W237" s="0" t="n">
        <f aca="false">MEDIAN(INDEX(Avaliadores!$E$17:$E$22,$B237),INDEX(Avaliadores!$E$17:$E$22,$C237),INDEX(Avaliadores!$E$17:$E$22,$D237),INDEX(Avaliadores!$E$17:$E$22,$E237),INDEX(Avaliadores!$E$17:$E$22,$F237),INDEX(Avaliadores!$E$17:$E$22,$G237))</f>
        <v>5.79166666666667</v>
      </c>
      <c r="X237" s="0" t="n">
        <f aca="false">MEDIAN(INDEX(Avaliadores!$F$17:$F$22,$B237),INDEX(Avaliadores!$F$17:$F$22,$C237),INDEX(Avaliadores!$F$17:$F$22,$D237),INDEX(Avaliadores!$F$17:$F$22,$E237),INDEX(Avaliadores!$F$17:$F$22,$F237),INDEX(Avaliadores!$F$17:$F$22,$G237))</f>
        <v>2.79166666666667</v>
      </c>
      <c r="Y237" s="0" t="n">
        <f aca="false">MEDIAN(INDEX(Avaliadores!$G$17:$G$22,$B237),INDEX(Avaliadores!$G$17:$G$22,$C237),INDEX(Avaliadores!$G$17:$G$22,$D237),INDEX(Avaliadores!$G$17:$G$22,$E237),INDEX(Avaliadores!$G$17:$G$22,$F237),INDEX(Avaliadores!$G$17:$G$22,$G237))</f>
        <v>5.79166666666667</v>
      </c>
      <c r="Z237" s="0" t="n">
        <f aca="false">MEDIAN(INDEX(Avaliadores!$H$17:$H$22,$B237),INDEX(Avaliadores!$H$17:$H$22,$C237),INDEX(Avaliadores!$H$17:$H$22,$D237),INDEX(Avaliadores!$H$17:$H$22,$E237),INDEX(Avaliadores!$H$17:$H$22,$F237),INDEX(Avaliadores!$H$17:$H$22,$G237))</f>
        <v>3.79166666666667</v>
      </c>
      <c r="AA237" s="0" t="n">
        <f aca="false">MEDIAN(INDEX(Avaliadores!$I$17:$I$22,$B237),INDEX(Avaliadores!$I$17:$I$22,$C237),INDEX(Avaliadores!$I$17:$I$22,$D237),INDEX(Avaliadores!$I$17:$I$22,$E237),INDEX(Avaliadores!$I$17:$I$22,$F237),INDEX(Avaliadores!$I$17:$I$22,$G237))</f>
        <v>6.79166666666667</v>
      </c>
      <c r="AB237" s="0" t="n">
        <f aca="false">IF(MAX(H237:K237)=MIN(H237:K237),0,IF($B$17="custo",(MAX(H237:K237)-H237)/(MAX(H237:K237)-MIN(H237:K237)),(H237-MIN(H237:K237))/(MAX(H237:K237)-MIN(H237:K237))))</f>
        <v>0.0946225747861287</v>
      </c>
      <c r="AC237" s="0" t="n">
        <f aca="false">IF(MAX(H237:K237)=MIN(H237:K237),0,IF($B$17="custo",(MAX(H237:K237)-I237)/(MAX(H237:K237)-MIN(H237:K237)),(I237-MIN(H237:K237))/(MAX(H237:K237)-MIN(H237:K237))))</f>
        <v>0</v>
      </c>
      <c r="AD237" s="0" t="n">
        <f aca="false">IF(MAX(H237:K237)=MIN(H237:K237),0,IF($B$17="custo",(MAX(H237:K237)-J237)/(MAX(H237:K237)-MIN(H237:K237)),(J237-MIN(H237:K237))/(MAX(H237:K237)-MIN(H237:K237))))</f>
        <v>0.788587923098152</v>
      </c>
      <c r="AE237" s="0" t="n">
        <f aca="false">IF(MAX(H237:K237)=MIN(H237:K237),0,IF($B$17="custo",(MAX(H237:K237)-K237)/(MAX(H237:K237)-MIN(H237:K237)),(K237-MIN(H237:K237))/(MAX(H237:K237)-MIN(H237:K237))))</f>
        <v>1</v>
      </c>
      <c r="AF237" s="0" t="n">
        <f aca="false">IF(MAX(L237:O237)=MIN(L237:O237),0,IF($C$17="custo",(MAX(L237:O237)-L237)/(MAX(L237:O237)-MIN(L237:O237)),(L237-MIN(L237:O237))/(MAX(L237:O237)-MIN(L237:O237))))</f>
        <v>0.585671017303869</v>
      </c>
      <c r="AG237" s="0" t="n">
        <f aca="false">IF(MAX(L237:O237)=MIN(L237:O237),0,IF($C$17="custo",(MAX(L237:O237)-M237)/(MAX(L237:O237)-MIN(L237:O237)),(M237-MIN(L237:O237))/(MAX(L237:O237)-MIN(L237:O237))))</f>
        <v>1</v>
      </c>
      <c r="AH237" s="0" t="n">
        <f aca="false">IF(MAX(L237:O237)=MIN(L237:O237),0,IF($C$17="custo",(MAX(L237:O237)-N237)/(MAX(L237:O237)-MIN(L237:O237)),(N237-MIN(L237:O237))/(MAX(L237:O237)-MIN(L237:O237))))</f>
        <v>0.911583290903745</v>
      </c>
      <c r="AI237" s="0" t="n">
        <f aca="false">IF(MAX(L237:O237)=MIN(L237:O237),0,IF($C$17="custo",(MAX(L237:O237)-O237)/(MAX(L237:O237)-MIN(L237:O237)),(O237-MIN(L237:O237))/(MAX(L237:O237)-MIN(L237:O237))))</f>
        <v>0</v>
      </c>
      <c r="AJ237" s="0" t="n">
        <f aca="false">IF(MAX(P237:S237)=MIN(P237:S237),0,IF($D$17="custo",(MAX(P237:S237)-P237)/(MAX(P237:S237)-MIN(P237:S237)),(P237-MIN(P237:S237))/(MAX(P237:S237)-MIN(P237:S237))))</f>
        <v>0.209465061147164</v>
      </c>
      <c r="AK237" s="0" t="n">
        <f aca="false">IF(MAX(P237:S237)=MIN(P237:S237),0,IF($D$17="custo",(MAX(P237:S237)-Q237)/(MAX(P237:S237)-MIN(P237:S237)),(Q237-MIN(P237:S237))/(MAX(P237:S237)-MIN(P237:S237))))</f>
        <v>0</v>
      </c>
      <c r="AL237" s="0" t="n">
        <f aca="false">IF(MAX(P237:S237)=MIN(P237:S237),0,IF($D$17="custo",(MAX(P237:S237)-R237)/(MAX(P237:S237)-MIN(P237:S237)),(R237-MIN(P237:S237))/(MAX(P237:S237)-MIN(P237:S237))))</f>
        <v>0.786567992645388</v>
      </c>
      <c r="AM237" s="0" t="n">
        <f aca="false">IF(MAX(P237:S237)=MIN(P237:S237),0,IF($D$17="custo",(MAX(P237:S237)-S237)/(MAX(P237:S237)-MIN(P237:S237)),(S237-MIN(P237:S237))/(MAX(P237:S237)-MIN(P237:S237))))</f>
        <v>1</v>
      </c>
      <c r="AN237" s="0" t="n">
        <f aca="false">IF(MAX(T237:W237)=MIN(T237:W237),0,IF($E$17="custo",(MAX(T237:W237)-T237)/(MAX(T237:W237)-MIN(T237:W237)),(T237-MIN(T237:W237))/(MAX(T237:W237)-MIN(T237:W237))))</f>
        <v>0</v>
      </c>
      <c r="AO237" s="0" t="n">
        <f aca="false">IF(MAX(T237:W237)=MIN(T237:W237),0,IF($E$17="custo",(MAX(T237:W237)-U237)/(MAX(T237:W237)-MIN(T237:W237)),(U237-MIN(T237:W237))/(MAX(T237:W237)-MIN(T237:W237))))</f>
        <v>0.666666666666667</v>
      </c>
      <c r="AP237" s="0" t="n">
        <f aca="false">IF(MAX(T237:W237)=MIN(T237:W237),0,IF($E$17="custo",(MAX(T237:W237)-V237)/(MAX(T237:W237)-MIN(T237:W237)),(V237-MIN(T237:W237))/(MAX(T237:W237)-MIN(T237:W237))))</f>
        <v>1</v>
      </c>
      <c r="AQ237" s="0" t="n">
        <f aca="false">IF(MAX(T237:W237)=MIN(T237:W237),0,IF($E$17="custo",(MAX(T237:W237)-W237)/(MAX(T237:W237)-MIN(T237:W237)),(W237-MIN(T237:W237))/(MAX(T237:W237)-MIN(T237:W237))))</f>
        <v>1</v>
      </c>
      <c r="AR237" s="0" t="n">
        <f aca="false">IF(MAX(X237:AA237)=MIN(X237:AA237),0,IF($F$17="custo",(MAX(X237:AA237)-X237)/(MAX(X237:AA237)-MIN(X237:AA237)),(X237-MIN(X237:AA237))/(MAX(X237:AA237)-MIN(X237:AA237))))</f>
        <v>0</v>
      </c>
      <c r="AS237" s="0" t="n">
        <f aca="false">IF(MAX(X237:AA237)=MIN(X237:AA237),0,IF($F$17="custo",(MAX(X237:AA237)-Y237)/(MAX(X237:AA237)-MIN(X237:AA237)),(Y237-MIN(X237:AA237))/(MAX(X237:AA237)-MIN(X237:AA237))))</f>
        <v>0.75</v>
      </c>
      <c r="AT237" s="0" t="n">
        <f aca="false">IF(MAX(X237:AA237)=MIN(X237:AA237),0,IF($F$17="custo",(MAX(X237:AA237)-Z237)/(MAX(X237:AA237)-MIN(X237:AA237)),(Z237-MIN(X237:AA237))/(MAX(X237:AA237)-MIN(X237:AA237))))</f>
        <v>0.25</v>
      </c>
      <c r="AU237" s="0" t="n">
        <f aca="false">IF(MAX(X237:AA237)=MIN(X237:AA237),0,IF($F$17="custo",(MAX(X237:AA237)-AA237)/(MAX(X237:AA237)-MIN(X237:AA237)),(AA237-MIN(X237:AA237))/(MAX(X237:AA237)-MIN(X237:AA237))))</f>
        <v>1</v>
      </c>
      <c r="AV237" s="0" t="n">
        <f aca="false">STDEVP(AB237:AE237)</f>
        <v>0.431336266525325</v>
      </c>
      <c r="AW237" s="0" t="n">
        <f aca="false">STDEVP(AF237:AI237)</f>
        <v>0.392085726212801</v>
      </c>
      <c r="AX237" s="0" t="n">
        <f aca="false">STDEVP(AJ237:AM237)</f>
        <v>0.408205778663616</v>
      </c>
      <c r="AY237" s="0" t="n">
        <f aca="false">STDEVP(AN237:AQ237)</f>
        <v>0.408248290463863</v>
      </c>
      <c r="AZ237" s="0" t="n">
        <f aca="false">STDEVP(AR237:AU237)</f>
        <v>0.395284707521047</v>
      </c>
      <c r="BA237" s="0" t="n">
        <f aca="false">AV237*((1-IFERROR(CORREL(AB237:AE237,AF237:AI237),0))+(1-IFERROR(CORREL(AB237:AE237,AJ237:AM237),0))+(1-IFERROR(CORREL(AB237:AE237,AN237:AQ237),0))+(1-IFERROR(CORREL(AB237:AE237,AR237:AU237),0)))</f>
        <v>1.06429536959848</v>
      </c>
      <c r="BB237" s="0" t="n">
        <f aca="false">AW237*((1-IFERROR(CORREL(AF237:AI237,AB237:AE237),0))+(1-IFERROR(CORREL(AF237:AI237,AJ237:AM237),0))+(1-IFERROR(CORREL(AF237:AI237,AN237:AQ237),0))+(1-IFERROR(CORREL(AF237:AI237,AR237:AU237),0)))</f>
        <v>2.27418459240683</v>
      </c>
      <c r="BC237" s="0" t="n">
        <f aca="false">AX237*((1-IFERROR(CORREL(AJ237:AM237,AB237:AE237),0))+(1-IFERROR(CORREL(AJ237:AM237,AF237:AI237),0))+(1-IFERROR(CORREL(AJ237:AM237,AN237:AQ237),0))+(1-IFERROR(CORREL(AJ237:AM237,AR237:AU237),0)))</f>
        <v>1.08126783418982</v>
      </c>
      <c r="BD237" s="0" t="n">
        <f aca="false">AY237*((1-IFERROR(CORREL(AN237:AQ237,AB237:AE237),0))+(1-IFERROR(CORREL(AN237:AQ237,AF237:AI237),0))+(1-IFERROR(CORREL(AN237:AQ237,AJ237:AM237),0))+(1-IFERROR(CORREL(AN237:AQ237,AR237:AU237),0)))</f>
        <v>0.83649185278726</v>
      </c>
      <c r="BE237" s="0" t="n">
        <f aca="false">AZ237*((1-IFERROR(CORREL(AR237:AU237,AB237:AE237),0))+(1-IFERROR(CORREL(AR237:AU237,AF237:AI237),0))+(1-IFERROR(CORREL(AR237:AU237,AJ237:AM237),0))+(1-IFERROR(CORREL(AR237:AU237,AN237:AQ237),0)))</f>
        <v>1.22885024825067</v>
      </c>
      <c r="BF237" s="0" t="n">
        <f aca="false">IF(SUM(BA237:BE237)&gt;0,BA237/SUM(BA237:BE237),1/5)</f>
        <v>0.164114204500476</v>
      </c>
      <c r="BG237" s="0" t="n">
        <f aca="false">IF(SUM(BA237:BE237)&gt;0,BB237/SUM(BA237:BE237),1/5)</f>
        <v>0.350678961810096</v>
      </c>
      <c r="BH237" s="0" t="n">
        <f aca="false">IF(SUM(BA237:BE237)&gt;0,BC237/SUM(BA237:BE237),1/5)</f>
        <v>0.166731356284075</v>
      </c>
      <c r="BI237" s="0" t="n">
        <f aca="false">IF(SUM(BA237:BE237)&gt;0,BD237/SUM(BA237:BE237),1/5)</f>
        <v>0.128986932493281</v>
      </c>
      <c r="BJ237" s="0" t="n">
        <f aca="false">IF(SUM(BA237:BE237)&gt;0,BE237/SUM(BA237:BE237),1/5)</f>
        <v>0.189488544912072</v>
      </c>
      <c r="BK237" s="0" t="n">
        <f aca="false">BF237*AB237+BG237*AF237+BH237*AJ237+BI237*AN237+BJ237*AR237</f>
        <v>0.255835806638389</v>
      </c>
      <c r="BL237" s="0" t="n">
        <f aca="false">BF237*AC237+BG237*AG237+BH237*AK237+BI237*AO237+BJ237*AS237</f>
        <v>0.578786658823004</v>
      </c>
      <c r="BM237" s="0" t="n">
        <f aca="false">BF237*AD237+BG237*AH237+BH237*AL237+BI237*AP237+BJ237*AT237</f>
        <v>0.756596178680199</v>
      </c>
      <c r="BN237" s="0" t="n">
        <f aca="false">BF237*AE237+BG237*AI237+BH237*AM237+BI237*AQ237+BJ237*AU237</f>
        <v>0.649321038189904</v>
      </c>
      <c r="BO237" s="0" t="n">
        <f aca="false">RANK(BK237,$BK237:$BN237)</f>
        <v>4</v>
      </c>
      <c r="BP237" s="0" t="n">
        <f aca="false">RANK(BL237,$BK237:$BN237)</f>
        <v>3</v>
      </c>
      <c r="BQ237" s="0" t="n">
        <f aca="false">RANK(BM237,$BK237:$BN237)</f>
        <v>1</v>
      </c>
      <c r="BR237" s="0" t="n">
        <f aca="false">RANK(BN237,$BK237:$BN237)</f>
        <v>2</v>
      </c>
    </row>
    <row r="238" customFormat="false" ht="15" hidden="false" customHeight="false" outlineLevel="0" collapsed="false">
      <c r="A238" s="0" t="n">
        <v>215</v>
      </c>
      <c r="B238" s="0" t="n">
        <f aca="false">RANDBETWEEN(1,$B$5)</f>
        <v>2</v>
      </c>
      <c r="C238" s="0" t="n">
        <f aca="false">RANDBETWEEN(1,$B$5)</f>
        <v>3</v>
      </c>
      <c r="D238" s="0" t="n">
        <f aca="false">RANDBETWEEN(1,$B$5)</f>
        <v>1</v>
      </c>
      <c r="E238" s="0" t="n">
        <f aca="false">RANDBETWEEN(1,$B$5)</f>
        <v>1</v>
      </c>
      <c r="F238" s="0" t="n">
        <f aca="false">RANDBETWEEN(1,$B$5)</f>
        <v>3</v>
      </c>
      <c r="G238" s="0" t="n">
        <f aca="false">RANDBETWEEN(1,$B$5)</f>
        <v>2</v>
      </c>
      <c r="H238" s="0" t="n">
        <f aca="true">NORMINV(RAND(),$B$8,$B$13)</f>
        <v>52.9940066110365</v>
      </c>
      <c r="I238" s="0" t="n">
        <f aca="true">NORMINV(RAND(),$C$8,$C$13)</f>
        <v>61.3680122979546</v>
      </c>
      <c r="J238" s="0" t="n">
        <f aca="true">NORMINV(RAND(),$D$8,$D$13)</f>
        <v>14.8893695135906</v>
      </c>
      <c r="K238" s="0" t="n">
        <f aca="true">NORMINV(RAND(),$E$8,$E$13)</f>
        <v>2.58554970434633</v>
      </c>
      <c r="L238" s="0" t="n">
        <f aca="true">NORMINV(RAND(),$B$9,$B$14)</f>
        <v>44.6330868104942</v>
      </c>
      <c r="M238" s="0" t="n">
        <f aca="true">NORMINV(RAND(),$C$9,$C$14)</f>
        <v>51.324856498062</v>
      </c>
      <c r="N238" s="0" t="n">
        <f aca="true">NORMINV(RAND(),$D$9,$D$14)</f>
        <v>47.0568713518001</v>
      </c>
      <c r="O238" s="0" t="n">
        <f aca="true">NORMINV(RAND(),$E$9,$E$14)</f>
        <v>27.195595905077</v>
      </c>
      <c r="P238" s="0" t="n">
        <f aca="true">NORMINV(RAND(),$B$10,$B$15)</f>
        <v>24.7841431215019</v>
      </c>
      <c r="Q238" s="0" t="n">
        <f aca="true">NORMINV(RAND(),$C$10,$C$15)</f>
        <v>29.4508087098186</v>
      </c>
      <c r="R238" s="0" t="n">
        <f aca="true">NORMINV(RAND(),$D$10,$D$15)</f>
        <v>10.2014514618943</v>
      </c>
      <c r="S238" s="0" t="n">
        <f aca="true">NORMINV(RAND(),$E$10,$E$15)</f>
        <v>3.58657615272648</v>
      </c>
      <c r="T238" s="0" t="n">
        <f aca="false">MEDIAN(INDEX(Avaliadores!$B$17:$B$22,$B238),INDEX(Avaliadores!$B$17:$B$22,$C238),INDEX(Avaliadores!$B$17:$B$22,$D238),INDEX(Avaliadores!$B$17:$B$22,$E238),INDEX(Avaliadores!$B$17:$B$22,$F238),INDEX(Avaliadores!$B$17:$B$22,$G238))</f>
        <v>2.79166666666667</v>
      </c>
      <c r="U238" s="0" t="n">
        <f aca="false">MEDIAN(INDEX(Avaliadores!$C$17:$C$22,$B238),INDEX(Avaliadores!$C$17:$C$22,$C238),INDEX(Avaliadores!$C$17:$C$22,$D238),INDEX(Avaliadores!$C$17:$C$22,$E238),INDEX(Avaliadores!$C$17:$C$22,$F238),INDEX(Avaliadores!$C$17:$C$22,$G238))</f>
        <v>4.79166666666667</v>
      </c>
      <c r="V238" s="0" t="n">
        <f aca="false">MEDIAN(INDEX(Avaliadores!$D$17:$D$22,$B238),INDEX(Avaliadores!$D$17:$D$22,$C238),INDEX(Avaliadores!$D$17:$D$22,$D238),INDEX(Avaliadores!$D$17:$D$22,$E238),INDEX(Avaliadores!$D$17:$D$22,$F238),INDEX(Avaliadores!$D$17:$D$22,$G238))</f>
        <v>6.04166666666667</v>
      </c>
      <c r="W238" s="0" t="n">
        <f aca="false">MEDIAN(INDEX(Avaliadores!$E$17:$E$22,$B238),INDEX(Avaliadores!$E$17:$E$22,$C238),INDEX(Avaliadores!$E$17:$E$22,$D238),INDEX(Avaliadores!$E$17:$E$22,$E238),INDEX(Avaliadores!$E$17:$E$22,$F238),INDEX(Avaliadores!$E$17:$E$22,$G238))</f>
        <v>6.04166666666667</v>
      </c>
      <c r="X238" s="0" t="n">
        <f aca="false">MEDIAN(INDEX(Avaliadores!$F$17:$F$22,$B238),INDEX(Avaliadores!$F$17:$F$22,$C238),INDEX(Avaliadores!$F$17:$F$22,$D238),INDEX(Avaliadores!$F$17:$F$22,$E238),INDEX(Avaliadores!$F$17:$F$22,$F238),INDEX(Avaliadores!$F$17:$F$22,$G238))</f>
        <v>2.04166666666667</v>
      </c>
      <c r="Y238" s="0" t="n">
        <f aca="false">MEDIAN(INDEX(Avaliadores!$G$17:$G$22,$B238),INDEX(Avaliadores!$G$17:$G$22,$C238),INDEX(Avaliadores!$G$17:$G$22,$D238),INDEX(Avaliadores!$G$17:$G$22,$E238),INDEX(Avaliadores!$G$17:$G$22,$F238),INDEX(Avaliadores!$G$17:$G$22,$G238))</f>
        <v>5.79166666666667</v>
      </c>
      <c r="Z238" s="0" t="n">
        <f aca="false">MEDIAN(INDEX(Avaliadores!$H$17:$H$22,$B238),INDEX(Avaliadores!$H$17:$H$22,$C238),INDEX(Avaliadores!$H$17:$H$22,$D238),INDEX(Avaliadores!$H$17:$H$22,$E238),INDEX(Avaliadores!$H$17:$H$22,$F238),INDEX(Avaliadores!$H$17:$H$22,$G238))</f>
        <v>4.04166666666667</v>
      </c>
      <c r="AA238" s="0" t="n">
        <f aca="false">MEDIAN(INDEX(Avaliadores!$I$17:$I$22,$B238),INDEX(Avaliadores!$I$17:$I$22,$C238),INDEX(Avaliadores!$I$17:$I$22,$D238),INDEX(Avaliadores!$I$17:$I$22,$E238),INDEX(Avaliadores!$I$17:$I$22,$F238),INDEX(Avaliadores!$I$17:$I$22,$G238))</f>
        <v>6.79166666666667</v>
      </c>
      <c r="AB238" s="0" t="n">
        <f aca="false">IF(MAX(H238:K238)=MIN(H238:K238),0,IF($B$17="custo",(MAX(H238:K238)-H238)/(MAX(H238:K238)-MIN(H238:K238)),(H238-MIN(H238:K238))/(MAX(H238:K238)-MIN(H238:K238))))</f>
        <v>0.142457551409707</v>
      </c>
      <c r="AC238" s="0" t="n">
        <f aca="false">IF(MAX(H238:K238)=MIN(H238:K238),0,IF($B$17="custo",(MAX(H238:K238)-I238)/(MAX(H238:K238)-MIN(H238:K238)),(I238-MIN(H238:K238))/(MAX(H238:K238)-MIN(H238:K238))))</f>
        <v>0</v>
      </c>
      <c r="AD238" s="0" t="n">
        <f aca="false">IF(MAX(H238:K238)=MIN(H238:K238),0,IF($B$17="custo",(MAX(H238:K238)-J238)/(MAX(H238:K238)-MIN(H238:K238)),(J238-MIN(H238:K238))/(MAX(H238:K238)-MIN(H238:K238))))</f>
        <v>0.790688935672761</v>
      </c>
      <c r="AE238" s="0" t="n">
        <f aca="false">IF(MAX(H238:K238)=MIN(H238:K238),0,IF($B$17="custo",(MAX(H238:K238)-K238)/(MAX(H238:K238)-MIN(H238:K238)),(K238-MIN(H238:K238))/(MAX(H238:K238)-MIN(H238:K238))))</f>
        <v>1</v>
      </c>
      <c r="AF238" s="0" t="n">
        <f aca="false">IF(MAX(L238:O238)=MIN(L238:O238),0,IF($C$17="custo",(MAX(L238:O238)-L238)/(MAX(L238:O238)-MIN(L238:O238)),(L238-MIN(L238:O238))/(MAX(L238:O238)-MIN(L238:O238))))</f>
        <v>0.722669923440867</v>
      </c>
      <c r="AG238" s="0" t="n">
        <f aca="false">IF(MAX(L238:O238)=MIN(L238:O238),0,IF($C$17="custo",(MAX(L238:O238)-M238)/(MAX(L238:O238)-MIN(L238:O238)),(M238-MIN(L238:O238))/(MAX(L238:O238)-MIN(L238:O238))))</f>
        <v>1</v>
      </c>
      <c r="AH238" s="0" t="n">
        <f aca="false">IF(MAX(L238:O238)=MIN(L238:O238),0,IF($C$17="custo",(MAX(L238:O238)-N238)/(MAX(L238:O238)-MIN(L238:O238)),(N238-MIN(L238:O238))/(MAX(L238:O238)-MIN(L238:O238))))</f>
        <v>0.823119936484805</v>
      </c>
      <c r="AI238" s="0" t="n">
        <f aca="false">IF(MAX(L238:O238)=MIN(L238:O238),0,IF($C$17="custo",(MAX(L238:O238)-O238)/(MAX(L238:O238)-MIN(L238:O238)),(O238-MIN(L238:O238))/(MAX(L238:O238)-MIN(L238:O238))))</f>
        <v>0</v>
      </c>
      <c r="AJ238" s="0" t="n">
        <f aca="false">IF(MAX(P238:S238)=MIN(P238:S238),0,IF($D$17="custo",(MAX(P238:S238)-P238)/(MAX(P238:S238)-MIN(P238:S238)),(P238-MIN(P238:S238))/(MAX(P238:S238)-MIN(P238:S238))))</f>
        <v>0.180429308235443</v>
      </c>
      <c r="AK238" s="0" t="n">
        <f aca="false">IF(MAX(P238:S238)=MIN(P238:S238),0,IF($D$17="custo",(MAX(P238:S238)-Q238)/(MAX(P238:S238)-MIN(P238:S238)),(Q238-MIN(P238:S238))/(MAX(P238:S238)-MIN(P238:S238))))</f>
        <v>0</v>
      </c>
      <c r="AL238" s="0" t="n">
        <f aca="false">IF(MAX(P238:S238)=MIN(P238:S238),0,IF($D$17="custo",(MAX(P238:S238)-R238)/(MAX(P238:S238)-MIN(P238:S238)),(R238-MIN(P238:S238))/(MAX(P238:S238)-MIN(P238:S238))))</f>
        <v>0.744246217452371</v>
      </c>
      <c r="AM238" s="0" t="n">
        <f aca="false">IF(MAX(P238:S238)=MIN(P238:S238),0,IF($D$17="custo",(MAX(P238:S238)-S238)/(MAX(P238:S238)-MIN(P238:S238)),(S238-MIN(P238:S238))/(MAX(P238:S238)-MIN(P238:S238))))</f>
        <v>1</v>
      </c>
      <c r="AN238" s="0" t="n">
        <f aca="false">IF(MAX(T238:W238)=MIN(T238:W238),0,IF($E$17="custo",(MAX(T238:W238)-T238)/(MAX(T238:W238)-MIN(T238:W238)),(T238-MIN(T238:W238))/(MAX(T238:W238)-MIN(T238:W238))))</f>
        <v>0</v>
      </c>
      <c r="AO238" s="0" t="n">
        <f aca="false">IF(MAX(T238:W238)=MIN(T238:W238),0,IF($E$17="custo",(MAX(T238:W238)-U238)/(MAX(T238:W238)-MIN(T238:W238)),(U238-MIN(T238:W238))/(MAX(T238:W238)-MIN(T238:W238))))</f>
        <v>0.615384615384615</v>
      </c>
      <c r="AP238" s="0" t="n">
        <f aca="false">IF(MAX(T238:W238)=MIN(T238:W238),0,IF($E$17="custo",(MAX(T238:W238)-V238)/(MAX(T238:W238)-MIN(T238:W238)),(V238-MIN(T238:W238))/(MAX(T238:W238)-MIN(T238:W238))))</f>
        <v>1</v>
      </c>
      <c r="AQ238" s="0" t="n">
        <f aca="false">IF(MAX(T238:W238)=MIN(T238:W238),0,IF($E$17="custo",(MAX(T238:W238)-W238)/(MAX(T238:W238)-MIN(T238:W238)),(W238-MIN(T238:W238))/(MAX(T238:W238)-MIN(T238:W238))))</f>
        <v>1</v>
      </c>
      <c r="AR238" s="0" t="n">
        <f aca="false">IF(MAX(X238:AA238)=MIN(X238:AA238),0,IF($F$17="custo",(MAX(X238:AA238)-X238)/(MAX(X238:AA238)-MIN(X238:AA238)),(X238-MIN(X238:AA238))/(MAX(X238:AA238)-MIN(X238:AA238))))</f>
        <v>0</v>
      </c>
      <c r="AS238" s="0" t="n">
        <f aca="false">IF(MAX(X238:AA238)=MIN(X238:AA238),0,IF($F$17="custo",(MAX(X238:AA238)-Y238)/(MAX(X238:AA238)-MIN(X238:AA238)),(Y238-MIN(X238:AA238))/(MAX(X238:AA238)-MIN(X238:AA238))))</f>
        <v>0.789473684210526</v>
      </c>
      <c r="AT238" s="0" t="n">
        <f aca="false">IF(MAX(X238:AA238)=MIN(X238:AA238),0,IF($F$17="custo",(MAX(X238:AA238)-Z238)/(MAX(X238:AA238)-MIN(X238:AA238)),(Z238-MIN(X238:AA238))/(MAX(X238:AA238)-MIN(X238:AA238))))</f>
        <v>0.421052631578947</v>
      </c>
      <c r="AU238" s="0" t="n">
        <f aca="false">IF(MAX(X238:AA238)=MIN(X238:AA238),0,IF($F$17="custo",(MAX(X238:AA238)-AA238)/(MAX(X238:AA238)-MIN(X238:AA238)),(AA238-MIN(X238:AA238))/(MAX(X238:AA238)-MIN(X238:AA238))))</f>
        <v>1</v>
      </c>
      <c r="AV238" s="0" t="n">
        <f aca="false">STDEVP(AB238:AE238)</f>
        <v>0.421669097699592</v>
      </c>
      <c r="AW238" s="0" t="n">
        <f aca="false">STDEVP(AF238:AI238)</f>
        <v>0.380629986128157</v>
      </c>
      <c r="AX238" s="0" t="n">
        <f aca="false">STDEVP(AJ238:AM238)</f>
        <v>0.406313671215684</v>
      </c>
      <c r="AY238" s="0" t="n">
        <f aca="false">STDEVP(AN238:AQ238)</f>
        <v>0.408851762028256</v>
      </c>
      <c r="AZ238" s="0" t="n">
        <f aca="false">STDEVP(AR238:AU238)</f>
        <v>0.380442955126341</v>
      </c>
      <c r="BA238" s="0" t="n">
        <f aca="false">AV238*((1-IFERROR(CORREL(AB238:AE238,AF238:AI238),0))+(1-IFERROR(CORREL(AB238:AE238,AJ238:AM238),0))+(1-IFERROR(CORREL(AB238:AE238,AN238:AQ238),0))+(1-IFERROR(CORREL(AB238:AE238,AR238:AU238),0)))</f>
        <v>1.08288463725124</v>
      </c>
      <c r="BB238" s="0" t="n">
        <f aca="false">AW238*((1-IFERROR(CORREL(AF238:AI238,AB238:AE238),0))+(1-IFERROR(CORREL(AF238:AI238,AJ238:AM238),0))+(1-IFERROR(CORREL(AF238:AI238,AN238:AQ238),0))+(1-IFERROR(CORREL(AF238:AI238,AR238:AU238),0)))</f>
        <v>2.41780592573629</v>
      </c>
      <c r="BC238" s="0" t="n">
        <f aca="false">AX238*((1-IFERROR(CORREL(AJ238:AM238,AB238:AE238),0))+(1-IFERROR(CORREL(AJ238:AM238,AF238:AI238),0))+(1-IFERROR(CORREL(AJ238:AM238,AN238:AQ238),0))+(1-IFERROR(CORREL(AJ238:AM238,AR238:AU238),0)))</f>
        <v>1.07511796953604</v>
      </c>
      <c r="BD238" s="0" t="n">
        <f aca="false">AY238*((1-IFERROR(CORREL(AN238:AQ238,AB238:AE238),0))+(1-IFERROR(CORREL(AN238:AQ238,AF238:AI238),0))+(1-IFERROR(CORREL(AN238:AQ238,AJ238:AM238),0))+(1-IFERROR(CORREL(AN238:AQ238,AR238:AU238),0)))</f>
        <v>0.869402280954099</v>
      </c>
      <c r="BE238" s="0" t="n">
        <f aca="false">AZ238*((1-IFERROR(CORREL(AR238:AU238,AB238:AE238),0))+(1-IFERROR(CORREL(AR238:AU238,AF238:AI238),0))+(1-IFERROR(CORREL(AR238:AU238,AJ238:AM238),0))+(1-IFERROR(CORREL(AR238:AU238,AN238:AQ238),0)))</f>
        <v>1.10690551025328</v>
      </c>
      <c r="BF238" s="0" t="n">
        <f aca="false">IF(SUM(BA238:BE238)&gt;0,BA238/SUM(BA238:BE238),1/5)</f>
        <v>0.165272498799993</v>
      </c>
      <c r="BG238" s="0" t="n">
        <f aca="false">IF(SUM(BA238:BE238)&gt;0,BB238/SUM(BA238:BE238),1/5)</f>
        <v>0.369011447031137</v>
      </c>
      <c r="BH238" s="0" t="n">
        <f aca="false">IF(SUM(BA238:BE238)&gt;0,BC238/SUM(BA238:BE238),1/5)</f>
        <v>0.164087130999506</v>
      </c>
      <c r="BI238" s="0" t="n">
        <f aca="false">IF(SUM(BA238:BE238)&gt;0,BD238/SUM(BA238:BE238),1/5)</f>
        <v>0.132690300049349</v>
      </c>
      <c r="BJ238" s="0" t="n">
        <f aca="false">IF(SUM(BA238:BE238)&gt;0,BE238/SUM(BA238:BE238),1/5)</f>
        <v>0.168938623120015</v>
      </c>
      <c r="BK238" s="0" t="n">
        <f aca="false">BF238*AB238+BG238*AF238+BH238*AJ238+BI238*AN238+BJ238*AR238</f>
        <v>0.319823917205786</v>
      </c>
      <c r="BL238" s="0" t="n">
        <f aca="false">BF238*AC238+BG238*AG238+BH238*AK238+BI238*AO238+BJ238*AS238</f>
        <v>0.584039613492287</v>
      </c>
      <c r="BM238" s="0" t="n">
        <f aca="false">BF238*AD238+BG238*AH238+BH238*AL238+BI238*AP238+BJ238*AT238</f>
        <v>0.760363393482929</v>
      </c>
      <c r="BN238" s="0" t="n">
        <f aca="false">BF238*AE238+BG238*AI238+BH238*AM238+BI238*AQ238+BJ238*AU238</f>
        <v>0.630988552968863</v>
      </c>
      <c r="BO238" s="0" t="n">
        <f aca="false">RANK(BK238,$BK238:$BN238)</f>
        <v>4</v>
      </c>
      <c r="BP238" s="0" t="n">
        <f aca="false">RANK(BL238,$BK238:$BN238)</f>
        <v>3</v>
      </c>
      <c r="BQ238" s="0" t="n">
        <f aca="false">RANK(BM238,$BK238:$BN238)</f>
        <v>1</v>
      </c>
      <c r="BR238" s="0" t="n">
        <f aca="false">RANK(BN238,$BK238:$BN238)</f>
        <v>2</v>
      </c>
    </row>
    <row r="239" customFormat="false" ht="15" hidden="false" customHeight="false" outlineLevel="0" collapsed="false">
      <c r="A239" s="0" t="n">
        <v>216</v>
      </c>
      <c r="B239" s="0" t="n">
        <f aca="false">RANDBETWEEN(1,$B$5)</f>
        <v>4</v>
      </c>
      <c r="C239" s="0" t="n">
        <f aca="false">RANDBETWEEN(1,$B$5)</f>
        <v>4</v>
      </c>
      <c r="D239" s="0" t="n">
        <f aca="false">RANDBETWEEN(1,$B$5)</f>
        <v>3</v>
      </c>
      <c r="E239" s="0" t="n">
        <f aca="false">RANDBETWEEN(1,$B$5)</f>
        <v>2</v>
      </c>
      <c r="F239" s="0" t="n">
        <f aca="false">RANDBETWEEN(1,$B$5)</f>
        <v>5</v>
      </c>
      <c r="G239" s="0" t="n">
        <f aca="false">RANDBETWEEN(1,$B$5)</f>
        <v>5</v>
      </c>
      <c r="H239" s="0" t="n">
        <f aca="true">NORMINV(RAND(),$B$8,$B$13)</f>
        <v>45.8380533992481</v>
      </c>
      <c r="I239" s="0" t="n">
        <f aca="true">NORMINV(RAND(),$C$8,$C$13)</f>
        <v>60.4756179747923</v>
      </c>
      <c r="J239" s="0" t="n">
        <f aca="true">NORMINV(RAND(),$D$8,$D$13)</f>
        <v>13.9865572451087</v>
      </c>
      <c r="K239" s="0" t="n">
        <f aca="true">NORMINV(RAND(),$E$8,$E$13)</f>
        <v>3.1329344730257</v>
      </c>
      <c r="L239" s="0" t="n">
        <f aca="true">NORMINV(RAND(),$B$9,$B$14)</f>
        <v>44.3343079949072</v>
      </c>
      <c r="M239" s="0" t="n">
        <f aca="true">NORMINV(RAND(),$C$9,$C$14)</f>
        <v>57.3602030639956</v>
      </c>
      <c r="N239" s="0" t="n">
        <f aca="true">NORMINV(RAND(),$D$9,$D$14)</f>
        <v>46.8009432654356</v>
      </c>
      <c r="O239" s="0" t="n">
        <f aca="true">NORMINV(RAND(),$E$9,$E$14)</f>
        <v>27.923634635297</v>
      </c>
      <c r="P239" s="0" t="n">
        <f aca="true">NORMINV(RAND(),$B$10,$B$15)</f>
        <v>23.8039461731355</v>
      </c>
      <c r="Q239" s="0" t="n">
        <f aca="true">NORMINV(RAND(),$C$10,$C$15)</f>
        <v>31.3926256588614</v>
      </c>
      <c r="R239" s="0" t="n">
        <f aca="true">NORMINV(RAND(),$D$10,$D$15)</f>
        <v>9.53840103452638</v>
      </c>
      <c r="S239" s="0" t="n">
        <f aca="true">NORMINV(RAND(),$E$10,$E$15)</f>
        <v>3.90851400781478</v>
      </c>
      <c r="T239" s="0" t="n">
        <f aca="false">MEDIAN(INDEX(Avaliadores!$B$17:$B$22,$B239),INDEX(Avaliadores!$B$17:$B$22,$C239),INDEX(Avaliadores!$B$17:$B$22,$D239),INDEX(Avaliadores!$B$17:$B$22,$E239),INDEX(Avaliadores!$B$17:$B$22,$F239),INDEX(Avaliadores!$B$17:$B$22,$G239))</f>
        <v>2.91666666666667</v>
      </c>
      <c r="U239" s="0" t="n">
        <f aca="false">MEDIAN(INDEX(Avaliadores!$C$17:$C$22,$B239),INDEX(Avaliadores!$C$17:$C$22,$C239),INDEX(Avaliadores!$C$17:$C$22,$D239),INDEX(Avaliadores!$C$17:$C$22,$E239),INDEX(Avaliadores!$C$17:$C$22,$F239),INDEX(Avaliadores!$C$17:$C$22,$G239))</f>
        <v>5.54166666666667</v>
      </c>
      <c r="V239" s="0" t="n">
        <f aca="false">MEDIAN(INDEX(Avaliadores!$D$17:$D$22,$B239),INDEX(Avaliadores!$D$17:$D$22,$C239),INDEX(Avaliadores!$D$17:$D$22,$D239),INDEX(Avaliadores!$D$17:$D$22,$E239),INDEX(Avaliadores!$D$17:$D$22,$F239),INDEX(Avaliadores!$D$17:$D$22,$G239))</f>
        <v>5.54166666666667</v>
      </c>
      <c r="W239" s="0" t="n">
        <f aca="false">MEDIAN(INDEX(Avaliadores!$E$17:$E$22,$B239),INDEX(Avaliadores!$E$17:$E$22,$C239),INDEX(Avaliadores!$E$17:$E$22,$D239),INDEX(Avaliadores!$E$17:$E$22,$E239),INDEX(Avaliadores!$E$17:$E$22,$F239),INDEX(Avaliadores!$E$17:$E$22,$G239))</f>
        <v>6.54166666666667</v>
      </c>
      <c r="X239" s="0" t="n">
        <f aca="false">MEDIAN(INDEX(Avaliadores!$F$17:$F$22,$B239),INDEX(Avaliadores!$F$17:$F$22,$C239),INDEX(Avaliadores!$F$17:$F$22,$D239),INDEX(Avaliadores!$F$17:$F$22,$E239),INDEX(Avaliadores!$F$17:$F$22,$F239),INDEX(Avaliadores!$F$17:$F$22,$G239))</f>
        <v>2.66666666666667</v>
      </c>
      <c r="Y239" s="0" t="n">
        <f aca="false">MEDIAN(INDEX(Avaliadores!$G$17:$G$22,$B239),INDEX(Avaliadores!$G$17:$G$22,$C239),INDEX(Avaliadores!$G$17:$G$22,$D239),INDEX(Avaliadores!$G$17:$G$22,$E239),INDEX(Avaliadores!$G$17:$G$22,$F239),INDEX(Avaliadores!$G$17:$G$22,$G239))</f>
        <v>4.54166666666667</v>
      </c>
      <c r="Z239" s="0" t="n">
        <f aca="false">MEDIAN(INDEX(Avaliadores!$H$17:$H$22,$B239),INDEX(Avaliadores!$H$17:$H$22,$C239),INDEX(Avaliadores!$H$17:$H$22,$D239),INDEX(Avaliadores!$H$17:$H$22,$E239),INDEX(Avaliadores!$H$17:$H$22,$F239),INDEX(Avaliadores!$H$17:$H$22,$G239))</f>
        <v>3.54166666666667</v>
      </c>
      <c r="AA239" s="0" t="n">
        <f aca="false">MEDIAN(INDEX(Avaliadores!$I$17:$I$22,$B239),INDEX(Avaliadores!$I$17:$I$22,$C239),INDEX(Avaliadores!$I$17:$I$22,$D239),INDEX(Avaliadores!$I$17:$I$22,$E239),INDEX(Avaliadores!$I$17:$I$22,$F239),INDEX(Avaliadores!$I$17:$I$22,$G239))</f>
        <v>6.29166666666667</v>
      </c>
      <c r="AB239" s="0" t="n">
        <f aca="false">IF(MAX(H239:K239)=MIN(H239:K239),0,IF($B$17="custo",(MAX(H239:K239)-H239)/(MAX(H239:K239)-MIN(H239:K239)),(H239-MIN(H239:K239))/(MAX(H239:K239)-MIN(H239:K239))))</f>
        <v>0.255264729197636</v>
      </c>
      <c r="AC239" s="0" t="n">
        <f aca="false">IF(MAX(H239:K239)=MIN(H239:K239),0,IF($B$17="custo",(MAX(H239:K239)-I239)/(MAX(H239:K239)-MIN(H239:K239)),(I239-MIN(H239:K239))/(MAX(H239:K239)-MIN(H239:K239))))</f>
        <v>0</v>
      </c>
      <c r="AD239" s="0" t="n">
        <f aca="false">IF(MAX(H239:K239)=MIN(H239:K239),0,IF($B$17="custo",(MAX(H239:K239)-J239)/(MAX(H239:K239)-MIN(H239:K239)),(J239-MIN(H239:K239))/(MAX(H239:K239)-MIN(H239:K239))))</f>
        <v>0.810723494101063</v>
      </c>
      <c r="AE239" s="0" t="n">
        <f aca="false">IF(MAX(H239:K239)=MIN(H239:K239),0,IF($B$17="custo",(MAX(H239:K239)-K239)/(MAX(H239:K239)-MIN(H239:K239)),(K239-MIN(H239:K239))/(MAX(H239:K239)-MIN(H239:K239))))</f>
        <v>1</v>
      </c>
      <c r="AF239" s="0" t="n">
        <f aca="false">IF(MAX(L239:O239)=MIN(L239:O239),0,IF($C$17="custo",(MAX(L239:O239)-L239)/(MAX(L239:O239)-MIN(L239:O239)),(L239-MIN(L239:O239))/(MAX(L239:O239)-MIN(L239:O239))))</f>
        <v>0.557492745778442</v>
      </c>
      <c r="AG239" s="0" t="n">
        <f aca="false">IF(MAX(L239:O239)=MIN(L239:O239),0,IF($C$17="custo",(MAX(L239:O239)-M239)/(MAX(L239:O239)-MIN(L239:O239)),(M239-MIN(L239:O239))/(MAX(L239:O239)-MIN(L239:O239))))</f>
        <v>1</v>
      </c>
      <c r="AH239" s="0" t="n">
        <f aca="false">IF(MAX(L239:O239)=MIN(L239:O239),0,IF($C$17="custo",(MAX(L239:O239)-N239)/(MAX(L239:O239)-MIN(L239:O239)),(N239-MIN(L239:O239))/(MAX(L239:O239)-MIN(L239:O239))))</f>
        <v>0.641287678482744</v>
      </c>
      <c r="AI239" s="0" t="n">
        <f aca="false">IF(MAX(L239:O239)=MIN(L239:O239),0,IF($C$17="custo",(MAX(L239:O239)-O239)/(MAX(L239:O239)-MIN(L239:O239)),(O239-MIN(L239:O239))/(MAX(L239:O239)-MIN(L239:O239))))</f>
        <v>0</v>
      </c>
      <c r="AJ239" s="0" t="n">
        <f aca="false">IF(MAX(P239:S239)=MIN(P239:S239),0,IF($D$17="custo",(MAX(P239:S239)-P239)/(MAX(P239:S239)-MIN(P239:S239)),(P239-MIN(P239:S239))/(MAX(P239:S239)-MIN(P239:S239))))</f>
        <v>0.276111506970863</v>
      </c>
      <c r="AK239" s="0" t="n">
        <f aca="false">IF(MAX(P239:S239)=MIN(P239:S239),0,IF($D$17="custo",(MAX(P239:S239)-Q239)/(MAX(P239:S239)-MIN(P239:S239)),(Q239-MIN(P239:S239))/(MAX(P239:S239)-MIN(P239:S239))))</f>
        <v>0</v>
      </c>
      <c r="AL239" s="0" t="n">
        <f aca="false">IF(MAX(P239:S239)=MIN(P239:S239),0,IF($D$17="custo",(MAX(P239:S239)-R239)/(MAX(P239:S239)-MIN(P239:S239)),(R239-MIN(P239:S239))/(MAX(P239:S239)-MIN(P239:S239))))</f>
        <v>0.795158486539724</v>
      </c>
      <c r="AM239" s="0" t="n">
        <f aca="false">IF(MAX(P239:S239)=MIN(P239:S239),0,IF($D$17="custo",(MAX(P239:S239)-S239)/(MAX(P239:S239)-MIN(P239:S239)),(S239-MIN(P239:S239))/(MAX(P239:S239)-MIN(P239:S239))))</f>
        <v>1</v>
      </c>
      <c r="AN239" s="0" t="n">
        <f aca="false">IF(MAX(T239:W239)=MIN(T239:W239),0,IF($E$17="custo",(MAX(T239:W239)-T239)/(MAX(T239:W239)-MIN(T239:W239)),(T239-MIN(T239:W239))/(MAX(T239:W239)-MIN(T239:W239))))</f>
        <v>0</v>
      </c>
      <c r="AO239" s="0" t="n">
        <f aca="false">IF(MAX(T239:W239)=MIN(T239:W239),0,IF($E$17="custo",(MAX(T239:W239)-U239)/(MAX(T239:W239)-MIN(T239:W239)),(U239-MIN(T239:W239))/(MAX(T239:W239)-MIN(T239:W239))))</f>
        <v>0.724137931034483</v>
      </c>
      <c r="AP239" s="0" t="n">
        <f aca="false">IF(MAX(T239:W239)=MIN(T239:W239),0,IF($E$17="custo",(MAX(T239:W239)-V239)/(MAX(T239:W239)-MIN(T239:W239)),(V239-MIN(T239:W239))/(MAX(T239:W239)-MIN(T239:W239))))</f>
        <v>0.724137931034483</v>
      </c>
      <c r="AQ239" s="0" t="n">
        <f aca="false">IF(MAX(T239:W239)=MIN(T239:W239),0,IF($E$17="custo",(MAX(T239:W239)-W239)/(MAX(T239:W239)-MIN(T239:W239)),(W239-MIN(T239:W239))/(MAX(T239:W239)-MIN(T239:W239))))</f>
        <v>1</v>
      </c>
      <c r="AR239" s="0" t="n">
        <f aca="false">IF(MAX(X239:AA239)=MIN(X239:AA239),0,IF($F$17="custo",(MAX(X239:AA239)-X239)/(MAX(X239:AA239)-MIN(X239:AA239)),(X239-MIN(X239:AA239))/(MAX(X239:AA239)-MIN(X239:AA239))))</f>
        <v>0</v>
      </c>
      <c r="AS239" s="0" t="n">
        <f aca="false">IF(MAX(X239:AA239)=MIN(X239:AA239),0,IF($F$17="custo",(MAX(X239:AA239)-Y239)/(MAX(X239:AA239)-MIN(X239:AA239)),(Y239-MIN(X239:AA239))/(MAX(X239:AA239)-MIN(X239:AA239))))</f>
        <v>0.517241379310345</v>
      </c>
      <c r="AT239" s="0" t="n">
        <f aca="false">IF(MAX(X239:AA239)=MIN(X239:AA239),0,IF($F$17="custo",(MAX(X239:AA239)-Z239)/(MAX(X239:AA239)-MIN(X239:AA239)),(Z239-MIN(X239:AA239))/(MAX(X239:AA239)-MIN(X239:AA239))))</f>
        <v>0.241379310344828</v>
      </c>
      <c r="AU239" s="0" t="n">
        <f aca="false">IF(MAX(X239:AA239)=MIN(X239:AA239),0,IF($F$17="custo",(MAX(X239:AA239)-AA239)/(MAX(X239:AA239)-MIN(X239:AA239)),(AA239-MIN(X239:AA239))/(MAX(X239:AA239)-MIN(X239:AA239))))</f>
        <v>1</v>
      </c>
      <c r="AV239" s="0" t="n">
        <f aca="false">STDEVP(AB239:AE239)</f>
        <v>0.404770253093514</v>
      </c>
      <c r="AW239" s="0" t="n">
        <f aca="false">STDEVP(AF239:AI239)</f>
        <v>0.358255917481074</v>
      </c>
      <c r="AX239" s="0" t="n">
        <f aca="false">STDEVP(AJ239:AM239)</f>
        <v>0.398740121035471</v>
      </c>
      <c r="AY239" s="0" t="n">
        <f aca="false">STDEVP(AN239:AQ239)</f>
        <v>0.370890082143085</v>
      </c>
      <c r="AZ239" s="0" t="n">
        <f aca="false">STDEVP(AR239:AU239)</f>
        <v>0.371690709263967</v>
      </c>
      <c r="BA239" s="0" t="n">
        <f aca="false">AV239*((1-IFERROR(CORREL(AB239:AE239,AF239:AI239),0))+(1-IFERROR(CORREL(AB239:AE239,AJ239:AM239),0))+(1-IFERROR(CORREL(AB239:AE239,AN239:AQ239),0))+(1-IFERROR(CORREL(AB239:AE239,AR239:AU239),0)))</f>
        <v>1.13415896588515</v>
      </c>
      <c r="BB239" s="0" t="n">
        <f aca="false">AW239*((1-IFERROR(CORREL(AF239:AI239,AB239:AE239),0))+(1-IFERROR(CORREL(AF239:AI239,AJ239:AM239),0))+(1-IFERROR(CORREL(AF239:AI239,AN239:AQ239),0))+(1-IFERROR(CORREL(AF239:AI239,AR239:AU239),0)))</f>
        <v>2.32728930724314</v>
      </c>
      <c r="BC239" s="0" t="n">
        <f aca="false">AX239*((1-IFERROR(CORREL(AJ239:AM239,AB239:AE239),0))+(1-IFERROR(CORREL(AJ239:AM239,AF239:AI239),0))+(1-IFERROR(CORREL(AJ239:AM239,AN239:AQ239),0))+(1-IFERROR(CORREL(AJ239:AM239,AR239:AU239),0)))</f>
        <v>1.13081292938034</v>
      </c>
      <c r="BD239" s="0" t="n">
        <f aca="false">AY239*((1-IFERROR(CORREL(AN239:AQ239,AB239:AE239),0))+(1-IFERROR(CORREL(AN239:AQ239,AF239:AI239),0))+(1-IFERROR(CORREL(AN239:AQ239,AJ239:AM239),0))+(1-IFERROR(CORREL(AN239:AQ239,AR239:AU239),0)))</f>
        <v>0.882859442295646</v>
      </c>
      <c r="BE239" s="0" t="n">
        <f aca="false">AZ239*((1-IFERROR(CORREL(AR239:AU239,AB239:AE239),0))+(1-IFERROR(CORREL(AR239:AU239,AF239:AI239),0))+(1-IFERROR(CORREL(AR239:AU239,AJ239:AM239),0))+(1-IFERROR(CORREL(AR239:AU239,AN239:AQ239),0)))</f>
        <v>1.01974685902155</v>
      </c>
      <c r="BF239" s="0" t="n">
        <f aca="false">IF(SUM(BA239:BE239)&gt;0,BA239/SUM(BA239:BE239),1/5)</f>
        <v>0.174623880351226</v>
      </c>
      <c r="BG239" s="0" t="n">
        <f aca="false">IF(SUM(BA239:BE239)&gt;0,BB239/SUM(BA239:BE239),1/5)</f>
        <v>0.358327449462556</v>
      </c>
      <c r="BH239" s="0" t="n">
        <f aca="false">IF(SUM(BA239:BE239)&gt;0,BC239/SUM(BA239:BE239),1/5)</f>
        <v>0.174108698709285</v>
      </c>
      <c r="BI239" s="0" t="n">
        <f aca="false">IF(SUM(BA239:BE239)&gt;0,BD239/SUM(BA239:BE239),1/5)</f>
        <v>0.135931863394533</v>
      </c>
      <c r="BJ239" s="0" t="n">
        <f aca="false">IF(SUM(BA239:BE239)&gt;0,BE239/SUM(BA239:BE239),1/5)</f>
        <v>0.1570081080824</v>
      </c>
      <c r="BK239" s="0" t="n">
        <f aca="false">BF239*AB239+BG239*AF239+BH239*AJ239+BI239*AN239+BJ239*AR239</f>
        <v>0.292413686395319</v>
      </c>
      <c r="BL239" s="0" t="n">
        <f aca="false">BF239*AC239+BG239*AG239+BH239*AK239+BI239*AO239+BJ239*AS239</f>
        <v>0.537971958170183</v>
      </c>
      <c r="BM239" s="0" t="n">
        <f aca="false">BF239*AD239+BG239*AH239+BH239*AL239+BI239*AP239+BJ239*AT239</f>
        <v>0.646138597161048</v>
      </c>
      <c r="BN239" s="0" t="n">
        <f aca="false">BF239*AE239+BG239*AI239+BH239*AM239+BI239*AQ239+BJ239*AU239</f>
        <v>0.641672550537444</v>
      </c>
      <c r="BO239" s="0" t="n">
        <f aca="false">RANK(BK239,$BK239:$BN239)</f>
        <v>4</v>
      </c>
      <c r="BP239" s="0" t="n">
        <f aca="false">RANK(BL239,$BK239:$BN239)</f>
        <v>3</v>
      </c>
      <c r="BQ239" s="0" t="n">
        <f aca="false">RANK(BM239,$BK239:$BN239)</f>
        <v>1</v>
      </c>
      <c r="BR239" s="0" t="n">
        <f aca="false">RANK(BN239,$BK239:$BN239)</f>
        <v>2</v>
      </c>
    </row>
    <row r="240" customFormat="false" ht="15" hidden="false" customHeight="false" outlineLevel="0" collapsed="false">
      <c r="A240" s="0" t="n">
        <v>217</v>
      </c>
      <c r="B240" s="0" t="n">
        <f aca="false">RANDBETWEEN(1,$B$5)</f>
        <v>1</v>
      </c>
      <c r="C240" s="0" t="n">
        <f aca="false">RANDBETWEEN(1,$B$5)</f>
        <v>3</v>
      </c>
      <c r="D240" s="0" t="n">
        <f aca="false">RANDBETWEEN(1,$B$5)</f>
        <v>5</v>
      </c>
      <c r="E240" s="0" t="n">
        <f aca="false">RANDBETWEEN(1,$B$5)</f>
        <v>1</v>
      </c>
      <c r="F240" s="0" t="n">
        <f aca="false">RANDBETWEEN(1,$B$5)</f>
        <v>1</v>
      </c>
      <c r="G240" s="0" t="n">
        <f aca="false">RANDBETWEEN(1,$B$5)</f>
        <v>2</v>
      </c>
      <c r="H240" s="0" t="n">
        <f aca="true">NORMINV(RAND(),$B$8,$B$13)</f>
        <v>47.6075500956303</v>
      </c>
      <c r="I240" s="0" t="n">
        <f aca="true">NORMINV(RAND(),$C$8,$C$13)</f>
        <v>66.2170787055079</v>
      </c>
      <c r="J240" s="0" t="n">
        <f aca="true">NORMINV(RAND(),$D$8,$D$13)</f>
        <v>13.562885465558</v>
      </c>
      <c r="K240" s="0" t="n">
        <f aca="true">NORMINV(RAND(),$E$8,$E$13)</f>
        <v>3.08778908594086</v>
      </c>
      <c r="L240" s="0" t="n">
        <f aca="true">NORMINV(RAND(),$B$9,$B$14)</f>
        <v>39.542607314189</v>
      </c>
      <c r="M240" s="0" t="n">
        <f aca="true">NORMINV(RAND(),$C$9,$C$14)</f>
        <v>59.6425847710635</v>
      </c>
      <c r="N240" s="0" t="n">
        <f aca="true">NORMINV(RAND(),$D$9,$D$14)</f>
        <v>35.3936232001568</v>
      </c>
      <c r="O240" s="0" t="n">
        <f aca="true">NORMINV(RAND(),$E$9,$E$14)</f>
        <v>21.7651002750262</v>
      </c>
      <c r="P240" s="0" t="n">
        <f aca="true">NORMINV(RAND(),$B$10,$B$15)</f>
        <v>24.8345116756562</v>
      </c>
      <c r="Q240" s="0" t="n">
        <f aca="true">NORMINV(RAND(),$C$10,$C$15)</f>
        <v>31.9752035716768</v>
      </c>
      <c r="R240" s="0" t="n">
        <f aca="true">NORMINV(RAND(),$D$10,$D$15)</f>
        <v>9.43518261451679</v>
      </c>
      <c r="S240" s="0" t="n">
        <f aca="true">NORMINV(RAND(),$E$10,$E$15)</f>
        <v>4.05338595311945</v>
      </c>
      <c r="T240" s="0" t="n">
        <f aca="false">MEDIAN(INDEX(Avaliadores!$B$17:$B$22,$B240),INDEX(Avaliadores!$B$17:$B$22,$C240),INDEX(Avaliadores!$B$17:$B$22,$D240),INDEX(Avaliadores!$B$17:$B$22,$E240),INDEX(Avaliadores!$B$17:$B$22,$F240),INDEX(Avaliadores!$B$17:$B$22,$G240))</f>
        <v>2.29166666666667</v>
      </c>
      <c r="U240" s="0" t="n">
        <f aca="false">MEDIAN(INDEX(Avaliadores!$C$17:$C$22,$B240),INDEX(Avaliadores!$C$17:$C$22,$C240),INDEX(Avaliadores!$C$17:$C$22,$D240),INDEX(Avaliadores!$C$17:$C$22,$E240),INDEX(Avaliadores!$C$17:$C$22,$F240),INDEX(Avaliadores!$C$17:$C$22,$G240))</f>
        <v>4.41666666666667</v>
      </c>
      <c r="V240" s="0" t="n">
        <f aca="false">MEDIAN(INDEX(Avaliadores!$D$17:$D$22,$B240),INDEX(Avaliadores!$D$17:$D$22,$C240),INDEX(Avaliadores!$D$17:$D$22,$D240),INDEX(Avaliadores!$D$17:$D$22,$E240),INDEX(Avaliadores!$D$17:$D$22,$F240),INDEX(Avaliadores!$D$17:$D$22,$G240))</f>
        <v>6.54166666666667</v>
      </c>
      <c r="W240" s="0" t="n">
        <f aca="false">MEDIAN(INDEX(Avaliadores!$E$17:$E$22,$B240),INDEX(Avaliadores!$E$17:$E$22,$C240),INDEX(Avaliadores!$E$17:$E$22,$D240),INDEX(Avaliadores!$E$17:$E$22,$E240),INDEX(Avaliadores!$E$17:$E$22,$F240),INDEX(Avaliadores!$E$17:$E$22,$G240))</f>
        <v>7.04166666666667</v>
      </c>
      <c r="X240" s="0" t="n">
        <f aca="false">MEDIAN(INDEX(Avaliadores!$F$17:$F$22,$B240),INDEX(Avaliadores!$F$17:$F$22,$C240),INDEX(Avaliadores!$F$17:$F$22,$D240),INDEX(Avaliadores!$F$17:$F$22,$E240),INDEX(Avaliadores!$F$17:$F$22,$F240),INDEX(Avaliadores!$F$17:$F$22,$G240))</f>
        <v>2.04166666666667</v>
      </c>
      <c r="Y240" s="0" t="n">
        <f aca="false">MEDIAN(INDEX(Avaliadores!$G$17:$G$22,$B240),INDEX(Avaliadores!$G$17:$G$22,$C240),INDEX(Avaliadores!$G$17:$G$22,$D240),INDEX(Avaliadores!$G$17:$G$22,$E240),INDEX(Avaliadores!$G$17:$G$22,$F240),INDEX(Avaliadores!$G$17:$G$22,$G240))</f>
        <v>5.04166666666667</v>
      </c>
      <c r="Z240" s="0" t="n">
        <f aca="false">MEDIAN(INDEX(Avaliadores!$H$17:$H$22,$B240),INDEX(Avaliadores!$H$17:$H$22,$C240),INDEX(Avaliadores!$H$17:$H$22,$D240),INDEX(Avaliadores!$H$17:$H$22,$E240),INDEX(Avaliadores!$H$17:$H$22,$F240),INDEX(Avaliadores!$H$17:$H$22,$G240))</f>
        <v>4.04166666666667</v>
      </c>
      <c r="AA240" s="0" t="n">
        <f aca="false">MEDIAN(INDEX(Avaliadores!$I$17:$I$22,$B240),INDEX(Avaliadores!$I$17:$I$22,$C240),INDEX(Avaliadores!$I$17:$I$22,$D240),INDEX(Avaliadores!$I$17:$I$22,$E240),INDEX(Avaliadores!$I$17:$I$22,$F240),INDEX(Avaliadores!$I$17:$I$22,$G240))</f>
        <v>6.91666666666667</v>
      </c>
      <c r="AB240" s="0" t="n">
        <f aca="false">IF(MAX(H240:K240)=MIN(H240:K240),0,IF($B$17="custo",(MAX(H240:K240)-H240)/(MAX(H240:K240)-MIN(H240:K240)),(H240-MIN(H240:K240))/(MAX(H240:K240)-MIN(H240:K240))))</f>
        <v>0.294784381735061</v>
      </c>
      <c r="AC240" s="0" t="n">
        <f aca="false">IF(MAX(H240:K240)=MIN(H240:K240),0,IF($B$17="custo",(MAX(H240:K240)-I240)/(MAX(H240:K240)-MIN(H240:K240)),(I240-MIN(H240:K240))/(MAX(H240:K240)-MIN(H240:K240))))</f>
        <v>0</v>
      </c>
      <c r="AD240" s="0" t="n">
        <f aca="false">IF(MAX(H240:K240)=MIN(H240:K240),0,IF($B$17="custo",(MAX(H240:K240)-J240)/(MAX(H240:K240)-MIN(H240:K240)),(J240-MIN(H240:K240))/(MAX(H240:K240)-MIN(H240:K240))))</f>
        <v>0.83406915486072</v>
      </c>
      <c r="AE240" s="0" t="n">
        <f aca="false">IF(MAX(H240:K240)=MIN(H240:K240),0,IF($B$17="custo",(MAX(H240:K240)-K240)/(MAX(H240:K240)-MIN(H240:K240)),(K240-MIN(H240:K240))/(MAX(H240:K240)-MIN(H240:K240))))</f>
        <v>1</v>
      </c>
      <c r="AF240" s="0" t="n">
        <f aca="false">IF(MAX(L240:O240)=MIN(L240:O240),0,IF($C$17="custo",(MAX(L240:O240)-L240)/(MAX(L240:O240)-MIN(L240:O240)),(L240-MIN(L240:O240))/(MAX(L240:O240)-MIN(L240:O240))))</f>
        <v>0.469342335577292</v>
      </c>
      <c r="AG240" s="0" t="n">
        <f aca="false">IF(MAX(L240:O240)=MIN(L240:O240),0,IF($C$17="custo",(MAX(L240:O240)-M240)/(MAX(L240:O240)-MIN(L240:O240)),(M240-MIN(L240:O240))/(MAX(L240:O240)-MIN(L240:O240))))</f>
        <v>1</v>
      </c>
      <c r="AH240" s="0" t="n">
        <f aca="false">IF(MAX(L240:O240)=MIN(L240:O240),0,IF($C$17="custo",(MAX(L240:O240)-N240)/(MAX(L240:O240)-MIN(L240:O240)),(N240-MIN(L240:O240))/(MAX(L240:O240)-MIN(L240:O240))))</f>
        <v>0.359805385876574</v>
      </c>
      <c r="AI240" s="0" t="n">
        <f aca="false">IF(MAX(L240:O240)=MIN(L240:O240),0,IF($C$17="custo",(MAX(L240:O240)-O240)/(MAX(L240:O240)-MIN(L240:O240)),(O240-MIN(L240:O240))/(MAX(L240:O240)-MIN(L240:O240))))</f>
        <v>0</v>
      </c>
      <c r="AJ240" s="0" t="n">
        <f aca="false">IF(MAX(P240:S240)=MIN(P240:S240),0,IF($D$17="custo",(MAX(P240:S240)-P240)/(MAX(P240:S240)-MIN(P240:S240)),(P240-MIN(P240:S240))/(MAX(P240:S240)-MIN(P240:S240))))</f>
        <v>0.255738791563295</v>
      </c>
      <c r="AK240" s="0" t="n">
        <f aca="false">IF(MAX(P240:S240)=MIN(P240:S240),0,IF($D$17="custo",(MAX(P240:S240)-Q240)/(MAX(P240:S240)-MIN(P240:S240)),(Q240-MIN(P240:S240))/(MAX(P240:S240)-MIN(P240:S240))))</f>
        <v>0</v>
      </c>
      <c r="AL240" s="0" t="n">
        <f aca="false">IF(MAX(P240:S240)=MIN(P240:S240),0,IF($D$17="custo",(MAX(P240:S240)-R240)/(MAX(P240:S240)-MIN(P240:S240)),(R240-MIN(P240:S240))/(MAX(P240:S240)-MIN(P240:S240))))</f>
        <v>0.80725478781795</v>
      </c>
      <c r="AM240" s="0" t="n">
        <f aca="false">IF(MAX(P240:S240)=MIN(P240:S240),0,IF($D$17="custo",(MAX(P240:S240)-S240)/(MAX(P240:S240)-MIN(P240:S240)),(S240-MIN(P240:S240))/(MAX(P240:S240)-MIN(P240:S240))))</f>
        <v>1</v>
      </c>
      <c r="AN240" s="0" t="n">
        <f aca="false">IF(MAX(T240:W240)=MIN(T240:W240),0,IF($E$17="custo",(MAX(T240:W240)-T240)/(MAX(T240:W240)-MIN(T240:W240)),(T240-MIN(T240:W240))/(MAX(T240:W240)-MIN(T240:W240))))</f>
        <v>0</v>
      </c>
      <c r="AO240" s="0" t="n">
        <f aca="false">IF(MAX(T240:W240)=MIN(T240:W240),0,IF($E$17="custo",(MAX(T240:W240)-U240)/(MAX(T240:W240)-MIN(T240:W240)),(U240-MIN(T240:W240))/(MAX(T240:W240)-MIN(T240:W240))))</f>
        <v>0.447368421052632</v>
      </c>
      <c r="AP240" s="0" t="n">
        <f aca="false">IF(MAX(T240:W240)=MIN(T240:W240),0,IF($E$17="custo",(MAX(T240:W240)-V240)/(MAX(T240:W240)-MIN(T240:W240)),(V240-MIN(T240:W240))/(MAX(T240:W240)-MIN(T240:W240))))</f>
        <v>0.894736842105263</v>
      </c>
      <c r="AQ240" s="0" t="n">
        <f aca="false">IF(MAX(T240:W240)=MIN(T240:W240),0,IF($E$17="custo",(MAX(T240:W240)-W240)/(MAX(T240:W240)-MIN(T240:W240)),(W240-MIN(T240:W240))/(MAX(T240:W240)-MIN(T240:W240))))</f>
        <v>1</v>
      </c>
      <c r="AR240" s="0" t="n">
        <f aca="false">IF(MAX(X240:AA240)=MIN(X240:AA240),0,IF($F$17="custo",(MAX(X240:AA240)-X240)/(MAX(X240:AA240)-MIN(X240:AA240)),(X240-MIN(X240:AA240))/(MAX(X240:AA240)-MIN(X240:AA240))))</f>
        <v>0</v>
      </c>
      <c r="AS240" s="0" t="n">
        <f aca="false">IF(MAX(X240:AA240)=MIN(X240:AA240),0,IF($F$17="custo",(MAX(X240:AA240)-Y240)/(MAX(X240:AA240)-MIN(X240:AA240)),(Y240-MIN(X240:AA240))/(MAX(X240:AA240)-MIN(X240:AA240))))</f>
        <v>0.615384615384615</v>
      </c>
      <c r="AT240" s="0" t="n">
        <f aca="false">IF(MAX(X240:AA240)=MIN(X240:AA240),0,IF($F$17="custo",(MAX(X240:AA240)-Z240)/(MAX(X240:AA240)-MIN(X240:AA240)),(Z240-MIN(X240:AA240))/(MAX(X240:AA240)-MIN(X240:AA240))))</f>
        <v>0.41025641025641</v>
      </c>
      <c r="AU240" s="0" t="n">
        <f aca="false">IF(MAX(X240:AA240)=MIN(X240:AA240),0,IF($F$17="custo",(MAX(X240:AA240)-AA240)/(MAX(X240:AA240)-MIN(X240:AA240)),(AA240-MIN(X240:AA240))/(MAX(X240:AA240)-MIN(X240:AA240))))</f>
        <v>1</v>
      </c>
      <c r="AV240" s="0" t="n">
        <f aca="false">STDEVP(AB240:AE240)</f>
        <v>0.4029779279737</v>
      </c>
      <c r="AW240" s="0" t="n">
        <f aca="false">STDEVP(AF240:AI240)</f>
        <v>0.358223672077227</v>
      </c>
      <c r="AX240" s="0" t="n">
        <f aca="false">STDEVP(AJ240:AM240)</f>
        <v>0.404065896489421</v>
      </c>
      <c r="AY240" s="0" t="n">
        <f aca="false">STDEVP(AN240:AQ240)</f>
        <v>0.396651060394286</v>
      </c>
      <c r="AZ240" s="0" t="n">
        <f aca="false">STDEVP(AR240:AU240)</f>
        <v>0.360972005776951</v>
      </c>
      <c r="BA240" s="0" t="n">
        <f aca="false">AV240*((1-IFERROR(CORREL(AB240:AE240,AF240:AI240),0))+(1-IFERROR(CORREL(AB240:AE240,AJ240:AM240),0))+(1-IFERROR(CORREL(AB240:AE240,AN240:AQ240),0))+(1-IFERROR(CORREL(AB240:AE240,AR240:AU240),0)))</f>
        <v>1.08477832107735</v>
      </c>
      <c r="BB240" s="0" t="n">
        <f aca="false">AW240*((1-IFERROR(CORREL(AF240:AI240,AB240:AE240),0))+(1-IFERROR(CORREL(AF240:AI240,AJ240:AM240),0))+(1-IFERROR(CORREL(AF240:AI240,AN240:AQ240),0))+(1-IFERROR(CORREL(AF240:AI240,AR240:AU240),0)))</f>
        <v>2.39779463714189</v>
      </c>
      <c r="BC240" s="0" t="n">
        <f aca="false">AX240*((1-IFERROR(CORREL(AJ240:AM240,AB240:AE240),0))+(1-IFERROR(CORREL(AJ240:AM240,AF240:AI240),0))+(1-IFERROR(CORREL(AJ240:AM240,AN240:AQ240),0))+(1-IFERROR(CORREL(AJ240:AM240,AR240:AU240),0)))</f>
        <v>1.06188375242093</v>
      </c>
      <c r="BD240" s="0" t="n">
        <f aca="false">AY240*((1-IFERROR(CORREL(AN240:AQ240,AB240:AE240),0))+(1-IFERROR(CORREL(AN240:AQ240,AF240:AI240),0))+(1-IFERROR(CORREL(AN240:AQ240,AJ240:AM240),0))+(1-IFERROR(CORREL(AN240:AQ240,AR240:AU240),0)))</f>
        <v>0.85285958205384</v>
      </c>
      <c r="BE240" s="0" t="n">
        <f aca="false">AZ240*((1-IFERROR(CORREL(AR240:AU240,AB240:AE240),0))+(1-IFERROR(CORREL(AR240:AU240,AF240:AI240),0))+(1-IFERROR(CORREL(AR240:AU240,AJ240:AM240),0))+(1-IFERROR(CORREL(AR240:AU240,AN240:AQ240),0)))</f>
        <v>0.929169110924071</v>
      </c>
      <c r="BF240" s="0" t="n">
        <f aca="false">IF(SUM(BA240:BE240)&gt;0,BA240/SUM(BA240:BE240),1/5)</f>
        <v>0.171466185705095</v>
      </c>
      <c r="BG240" s="0" t="n">
        <f aca="false">IF(SUM(BA240:BE240)&gt;0,BB240/SUM(BA240:BE240),1/5)</f>
        <v>0.379008957449045</v>
      </c>
      <c r="BH240" s="0" t="n">
        <f aca="false">IF(SUM(BA240:BE240)&gt;0,BC240/SUM(BA240:BE240),1/5)</f>
        <v>0.167847340928606</v>
      </c>
      <c r="BI240" s="0" t="n">
        <f aca="false">IF(SUM(BA240:BE240)&gt;0,BD240/SUM(BA240:BE240),1/5)</f>
        <v>0.134807800483677</v>
      </c>
      <c r="BJ240" s="0" t="n">
        <f aca="false">IF(SUM(BA240:BE240)&gt;0,BE240/SUM(BA240:BE240),1/5)</f>
        <v>0.146869715433578</v>
      </c>
      <c r="BK240" s="0" t="n">
        <f aca="false">BF240*AB240+BG240*AF240+BH240*AJ240+BI240*AN240+BJ240*AR240</f>
        <v>0.271355578971589</v>
      </c>
      <c r="BL240" s="0" t="n">
        <f aca="false">BF240*AC240+BG240*AG240+BH240*AK240+BI240*AO240+BJ240*AS240</f>
        <v>0.529699073640745</v>
      </c>
      <c r="BM240" s="0" t="n">
        <f aca="false">BF240*AD240+BG240*AH240+BH240*AL240+BI240*AP240+BJ240*AT240</f>
        <v>0.595751438296082</v>
      </c>
      <c r="BN240" s="0" t="n">
        <f aca="false">BF240*AE240+BG240*AI240+BH240*AM240+BI240*AQ240+BJ240*AU240</f>
        <v>0.620991042550955</v>
      </c>
      <c r="BO240" s="0" t="n">
        <f aca="false">RANK(BK240,$BK240:$BN240)</f>
        <v>4</v>
      </c>
      <c r="BP240" s="0" t="n">
        <f aca="false">RANK(BL240,$BK240:$BN240)</f>
        <v>3</v>
      </c>
      <c r="BQ240" s="0" t="n">
        <f aca="false">RANK(BM240,$BK240:$BN240)</f>
        <v>2</v>
      </c>
      <c r="BR240" s="0" t="n">
        <f aca="false">RANK(BN240,$BK240:$BN240)</f>
        <v>1</v>
      </c>
    </row>
    <row r="241" customFormat="false" ht="15" hidden="false" customHeight="false" outlineLevel="0" collapsed="false">
      <c r="A241" s="0" t="n">
        <v>218</v>
      </c>
      <c r="B241" s="0" t="n">
        <f aca="false">RANDBETWEEN(1,$B$5)</f>
        <v>4</v>
      </c>
      <c r="C241" s="0" t="n">
        <f aca="false">RANDBETWEEN(1,$B$5)</f>
        <v>2</v>
      </c>
      <c r="D241" s="0" t="n">
        <f aca="false">RANDBETWEEN(1,$B$5)</f>
        <v>6</v>
      </c>
      <c r="E241" s="0" t="n">
        <f aca="false">RANDBETWEEN(1,$B$5)</f>
        <v>3</v>
      </c>
      <c r="F241" s="0" t="n">
        <f aca="false">RANDBETWEEN(1,$B$5)</f>
        <v>5</v>
      </c>
      <c r="G241" s="0" t="n">
        <f aca="false">RANDBETWEEN(1,$B$5)</f>
        <v>4</v>
      </c>
      <c r="H241" s="0" t="n">
        <f aca="true">NORMINV(RAND(),$B$8,$B$13)</f>
        <v>48.6627657200657</v>
      </c>
      <c r="I241" s="0" t="n">
        <f aca="true">NORMINV(RAND(),$C$8,$C$13)</f>
        <v>62.5874462182218</v>
      </c>
      <c r="J241" s="0" t="n">
        <f aca="true">NORMINV(RAND(),$D$8,$D$13)</f>
        <v>14.1783781489345</v>
      </c>
      <c r="K241" s="0" t="n">
        <f aca="true">NORMINV(RAND(),$E$8,$E$13)</f>
        <v>2.71613759520851</v>
      </c>
      <c r="L241" s="0" t="n">
        <f aca="true">NORMINV(RAND(),$B$9,$B$14)</f>
        <v>44.5504928325287</v>
      </c>
      <c r="M241" s="0" t="n">
        <f aca="true">NORMINV(RAND(),$C$9,$C$14)</f>
        <v>43.960334660985</v>
      </c>
      <c r="N241" s="0" t="n">
        <f aca="true">NORMINV(RAND(),$D$9,$D$14)</f>
        <v>57.395657931462</v>
      </c>
      <c r="O241" s="0" t="n">
        <f aca="true">NORMINV(RAND(),$E$9,$E$14)</f>
        <v>24.01820927495</v>
      </c>
      <c r="P241" s="0" t="n">
        <f aca="true">NORMINV(RAND(),$B$10,$B$15)</f>
        <v>24.7069774850665</v>
      </c>
      <c r="Q241" s="0" t="n">
        <f aca="true">NORMINV(RAND(),$C$10,$C$15)</f>
        <v>28.0692721178212</v>
      </c>
      <c r="R241" s="0" t="n">
        <f aca="true">NORMINV(RAND(),$D$10,$D$15)</f>
        <v>9.95947541804659</v>
      </c>
      <c r="S241" s="0" t="n">
        <f aca="true">NORMINV(RAND(),$E$10,$E$15)</f>
        <v>3.74265768213166</v>
      </c>
      <c r="T241" s="0" t="n">
        <f aca="false">MEDIAN(INDEX(Avaliadores!$B$17:$B$22,$B241),INDEX(Avaliadores!$B$17:$B$22,$C241),INDEX(Avaliadores!$B$17:$B$22,$D241),INDEX(Avaliadores!$B$17:$B$22,$E241),INDEX(Avaliadores!$B$17:$B$22,$F241),INDEX(Avaliadores!$B$17:$B$22,$G241))</f>
        <v>2.91666666666667</v>
      </c>
      <c r="U241" s="0" t="n">
        <f aca="false">MEDIAN(INDEX(Avaliadores!$C$17:$C$22,$B241),INDEX(Avaliadores!$C$17:$C$22,$C241),INDEX(Avaliadores!$C$17:$C$22,$D241),INDEX(Avaliadores!$C$17:$C$22,$E241),INDEX(Avaliadores!$C$17:$C$22,$F241),INDEX(Avaliadores!$C$17:$C$22,$G241))</f>
        <v>5.54166666666667</v>
      </c>
      <c r="V241" s="0" t="n">
        <f aca="false">MEDIAN(INDEX(Avaliadores!$D$17:$D$22,$B241),INDEX(Avaliadores!$D$17:$D$22,$C241),INDEX(Avaliadores!$D$17:$D$22,$D241),INDEX(Avaliadores!$D$17:$D$22,$E241),INDEX(Avaliadores!$D$17:$D$22,$F241),INDEX(Avaliadores!$D$17:$D$22,$G241))</f>
        <v>5.54166666666667</v>
      </c>
      <c r="W241" s="0" t="n">
        <f aca="false">MEDIAN(INDEX(Avaliadores!$E$17:$E$22,$B241),INDEX(Avaliadores!$E$17:$E$22,$C241),INDEX(Avaliadores!$E$17:$E$22,$D241),INDEX(Avaliadores!$E$17:$E$22,$E241),INDEX(Avaliadores!$E$17:$E$22,$F241),INDEX(Avaliadores!$E$17:$E$22,$G241))</f>
        <v>6.29166666666667</v>
      </c>
      <c r="X241" s="0" t="n">
        <f aca="false">MEDIAN(INDEX(Avaliadores!$F$17:$F$22,$B241),INDEX(Avaliadores!$F$17:$F$22,$C241),INDEX(Avaliadores!$F$17:$F$22,$D241),INDEX(Avaliadores!$F$17:$F$22,$E241),INDEX(Avaliadores!$F$17:$F$22,$F241),INDEX(Avaliadores!$F$17:$F$22,$G241))</f>
        <v>2.91666666666667</v>
      </c>
      <c r="Y241" s="0" t="n">
        <f aca="false">MEDIAN(INDEX(Avaliadores!$G$17:$G$22,$B241),INDEX(Avaliadores!$G$17:$G$22,$C241),INDEX(Avaliadores!$G$17:$G$22,$D241),INDEX(Avaliadores!$G$17:$G$22,$E241),INDEX(Avaliadores!$G$17:$G$22,$F241),INDEX(Avaliadores!$G$17:$G$22,$G241))</f>
        <v>4.79166666666667</v>
      </c>
      <c r="Z241" s="0" t="n">
        <f aca="false">MEDIAN(INDEX(Avaliadores!$H$17:$H$22,$B241),INDEX(Avaliadores!$H$17:$H$22,$C241),INDEX(Avaliadores!$H$17:$H$22,$D241),INDEX(Avaliadores!$H$17:$H$22,$E241),INDEX(Avaliadores!$H$17:$H$22,$F241),INDEX(Avaliadores!$H$17:$H$22,$G241))</f>
        <v>3.66666666666667</v>
      </c>
      <c r="AA241" s="0" t="n">
        <f aca="false">MEDIAN(INDEX(Avaliadores!$I$17:$I$22,$B241),INDEX(Avaliadores!$I$17:$I$22,$C241),INDEX(Avaliadores!$I$17:$I$22,$D241),INDEX(Avaliadores!$I$17:$I$22,$E241),INDEX(Avaliadores!$I$17:$I$22,$F241),INDEX(Avaliadores!$I$17:$I$22,$G241))</f>
        <v>6.29166666666667</v>
      </c>
      <c r="AB241" s="0" t="n">
        <f aca="false">IF(MAX(H241:K241)=MIN(H241:K241),0,IF($B$17="custo",(MAX(H241:K241)-H241)/(MAX(H241:K241)-MIN(H241:K241)),(H241-MIN(H241:K241))/(MAX(H241:K241)-MIN(H241:K241))))</f>
        <v>0.232576852225404</v>
      </c>
      <c r="AC241" s="0" t="n">
        <f aca="false">IF(MAX(H241:K241)=MIN(H241:K241),0,IF($B$17="custo",(MAX(H241:K241)-I241)/(MAX(H241:K241)-MIN(H241:K241)),(I241-MIN(H241:K241))/(MAX(H241:K241)-MIN(H241:K241))))</f>
        <v>0</v>
      </c>
      <c r="AD241" s="0" t="n">
        <f aca="false">IF(MAX(H241:K241)=MIN(H241:K241),0,IF($B$17="custo",(MAX(H241:K241)-J241)/(MAX(H241:K241)-MIN(H241:K241)),(J241-MIN(H241:K241))/(MAX(H241:K241)-MIN(H241:K241))))</f>
        <v>0.80855202905453</v>
      </c>
      <c r="AE241" s="0" t="n">
        <f aca="false">IF(MAX(H241:K241)=MIN(H241:K241),0,IF($B$17="custo",(MAX(H241:K241)-K241)/(MAX(H241:K241)-MIN(H241:K241)),(K241-MIN(H241:K241))/(MAX(H241:K241)-MIN(H241:K241))))</f>
        <v>1</v>
      </c>
      <c r="AF241" s="0" t="n">
        <f aca="false">IF(MAX(L241:O241)=MIN(L241:O241),0,IF($C$17="custo",(MAX(L241:O241)-L241)/(MAX(L241:O241)-MIN(L241:O241)),(L241-MIN(L241:O241))/(MAX(L241:O241)-MIN(L241:O241))))</f>
        <v>0.615154374706013</v>
      </c>
      <c r="AG241" s="0" t="n">
        <f aca="false">IF(MAX(L241:O241)=MIN(L241:O241),0,IF($C$17="custo",(MAX(L241:O241)-M241)/(MAX(L241:O241)-MIN(L241:O241)),(M241-MIN(L241:O241))/(MAX(L241:O241)-MIN(L241:O241))))</f>
        <v>0.59747303010664</v>
      </c>
      <c r="AH241" s="0" t="n">
        <f aca="false">IF(MAX(L241:O241)=MIN(L241:O241),0,IF($C$17="custo",(MAX(L241:O241)-N241)/(MAX(L241:O241)-MIN(L241:O241)),(N241-MIN(L241:O241))/(MAX(L241:O241)-MIN(L241:O241))))</f>
        <v>1</v>
      </c>
      <c r="AI241" s="0" t="n">
        <f aca="false">IF(MAX(L241:O241)=MIN(L241:O241),0,IF($C$17="custo",(MAX(L241:O241)-O241)/(MAX(L241:O241)-MIN(L241:O241)),(O241-MIN(L241:O241))/(MAX(L241:O241)-MIN(L241:O241))))</f>
        <v>0</v>
      </c>
      <c r="AJ241" s="0" t="n">
        <f aca="false">IF(MAX(P241:S241)=MIN(P241:S241),0,IF($D$17="custo",(MAX(P241:S241)-P241)/(MAX(P241:S241)-MIN(P241:S241)),(P241-MIN(P241:S241))/(MAX(P241:S241)-MIN(P241:S241))))</f>
        <v>0.138214655460723</v>
      </c>
      <c r="AK241" s="0" t="n">
        <f aca="false">IF(MAX(P241:S241)=MIN(P241:S241),0,IF($D$17="custo",(MAX(P241:S241)-Q241)/(MAX(P241:S241)-MIN(P241:S241)),(Q241-MIN(P241:S241))/(MAX(P241:S241)-MIN(P241:S241))))</f>
        <v>0</v>
      </c>
      <c r="AL241" s="0" t="n">
        <f aca="false">IF(MAX(P241:S241)=MIN(P241:S241),0,IF($D$17="custo",(MAX(P241:S241)-R241)/(MAX(P241:S241)-MIN(P241:S241)),(R241-MIN(P241:S241))/(MAX(P241:S241)-MIN(P241:S241))))</f>
        <v>0.744443775670064</v>
      </c>
      <c r="AM241" s="0" t="n">
        <f aca="false">IF(MAX(P241:S241)=MIN(P241:S241),0,IF($D$17="custo",(MAX(P241:S241)-S241)/(MAX(P241:S241)-MIN(P241:S241)),(S241-MIN(P241:S241))/(MAX(P241:S241)-MIN(P241:S241))))</f>
        <v>1</v>
      </c>
      <c r="AN241" s="0" t="n">
        <f aca="false">IF(MAX(T241:W241)=MIN(T241:W241),0,IF($E$17="custo",(MAX(T241:W241)-T241)/(MAX(T241:W241)-MIN(T241:W241)),(T241-MIN(T241:W241))/(MAX(T241:W241)-MIN(T241:W241))))</f>
        <v>0</v>
      </c>
      <c r="AO241" s="0" t="n">
        <f aca="false">IF(MAX(T241:W241)=MIN(T241:W241),0,IF($E$17="custo",(MAX(T241:W241)-U241)/(MAX(T241:W241)-MIN(T241:W241)),(U241-MIN(T241:W241))/(MAX(T241:W241)-MIN(T241:W241))))</f>
        <v>0.777777777777778</v>
      </c>
      <c r="AP241" s="0" t="n">
        <f aca="false">IF(MAX(T241:W241)=MIN(T241:W241),0,IF($E$17="custo",(MAX(T241:W241)-V241)/(MAX(T241:W241)-MIN(T241:W241)),(V241-MIN(T241:W241))/(MAX(T241:W241)-MIN(T241:W241))))</f>
        <v>0.777777777777778</v>
      </c>
      <c r="AQ241" s="0" t="n">
        <f aca="false">IF(MAX(T241:W241)=MIN(T241:W241),0,IF($E$17="custo",(MAX(T241:W241)-W241)/(MAX(T241:W241)-MIN(T241:W241)),(W241-MIN(T241:W241))/(MAX(T241:W241)-MIN(T241:W241))))</f>
        <v>1</v>
      </c>
      <c r="AR241" s="0" t="n">
        <f aca="false">IF(MAX(X241:AA241)=MIN(X241:AA241),0,IF($F$17="custo",(MAX(X241:AA241)-X241)/(MAX(X241:AA241)-MIN(X241:AA241)),(X241-MIN(X241:AA241))/(MAX(X241:AA241)-MIN(X241:AA241))))</f>
        <v>0</v>
      </c>
      <c r="AS241" s="0" t="n">
        <f aca="false">IF(MAX(X241:AA241)=MIN(X241:AA241),0,IF($F$17="custo",(MAX(X241:AA241)-Y241)/(MAX(X241:AA241)-MIN(X241:AA241)),(Y241-MIN(X241:AA241))/(MAX(X241:AA241)-MIN(X241:AA241))))</f>
        <v>0.555555555555556</v>
      </c>
      <c r="AT241" s="0" t="n">
        <f aca="false">IF(MAX(X241:AA241)=MIN(X241:AA241),0,IF($F$17="custo",(MAX(X241:AA241)-Z241)/(MAX(X241:AA241)-MIN(X241:AA241)),(Z241-MIN(X241:AA241))/(MAX(X241:AA241)-MIN(X241:AA241))))</f>
        <v>0.222222222222222</v>
      </c>
      <c r="AU241" s="0" t="n">
        <f aca="false">IF(MAX(X241:AA241)=MIN(X241:AA241),0,IF($F$17="custo",(MAX(X241:AA241)-AA241)/(MAX(X241:AA241)-MIN(X241:AA241)),(AA241-MIN(X241:AA241))/(MAX(X241:AA241)-MIN(X241:AA241))))</f>
        <v>1</v>
      </c>
      <c r="AV241" s="0" t="n">
        <f aca="false">STDEVP(AB241:AE241)</f>
        <v>0.408134964925975</v>
      </c>
      <c r="AW241" s="0" t="n">
        <f aca="false">STDEVP(AF241:AI241)</f>
        <v>0.357581780258993</v>
      </c>
      <c r="AX241" s="0" t="n">
        <f aca="false">STDEVP(AJ241:AM241)</f>
        <v>0.414487374367745</v>
      </c>
      <c r="AY241" s="0" t="n">
        <f aca="false">STDEVP(AN241:AQ241)</f>
        <v>0.37985539808826</v>
      </c>
      <c r="AZ241" s="0" t="n">
        <f aca="false">STDEVP(AR241:AU241)</f>
        <v>0.376796110173626</v>
      </c>
      <c r="BA241" s="0" t="n">
        <f aca="false">AV241*((1-IFERROR(CORREL(AB241:AE241,AF241:AI241),0))+(1-IFERROR(CORREL(AB241:AE241,AJ241:AM241),0))+(1-IFERROR(CORREL(AB241:AE241,AN241:AQ241),0))+(1-IFERROR(CORREL(AB241:AE241,AR241:AU241),0)))</f>
        <v>0.955858906741373</v>
      </c>
      <c r="BB241" s="0" t="n">
        <f aca="false">AW241*((1-IFERROR(CORREL(AF241:AI241,AB241:AE241),0))+(1-IFERROR(CORREL(AF241:AI241,AJ241:AM241),0))+(1-IFERROR(CORREL(AF241:AI241,AN241:AQ241),0))+(1-IFERROR(CORREL(AF241:AI241,AR241:AU241),0)))</f>
        <v>2.06428169798584</v>
      </c>
      <c r="BC241" s="0" t="n">
        <f aca="false">AX241*((1-IFERROR(CORREL(AJ241:AM241,AB241:AE241),0))+(1-IFERROR(CORREL(AJ241:AM241,AF241:AI241),0))+(1-IFERROR(CORREL(AJ241:AM241,AN241:AQ241),0))+(1-IFERROR(CORREL(AJ241:AM241,AR241:AU241),0)))</f>
        <v>0.927969306796455</v>
      </c>
      <c r="BD241" s="0" t="n">
        <f aca="false">AY241*((1-IFERROR(CORREL(AN241:AQ241,AB241:AE241),0))+(1-IFERROR(CORREL(AN241:AQ241,AF241:AI241),0))+(1-IFERROR(CORREL(AN241:AQ241,AJ241:AM241),0))+(1-IFERROR(CORREL(AN241:AQ241,AR241:AU241),0)))</f>
        <v>0.901935276533941</v>
      </c>
      <c r="BE241" s="0" t="n">
        <f aca="false">AZ241*((1-IFERROR(CORREL(AR241:AU241,AB241:AE241),0))+(1-IFERROR(CORREL(AR241:AU241,AF241:AI241),0))+(1-IFERROR(CORREL(AR241:AU241,AJ241:AM241),0))+(1-IFERROR(CORREL(AR241:AU241,AN241:AQ241),0)))</f>
        <v>1.13334525073389</v>
      </c>
      <c r="BF241" s="0" t="n">
        <f aca="false">IF(SUM(BA241:BE241)&gt;0,BA241/SUM(BA241:BE241),1/5)</f>
        <v>0.159752053040756</v>
      </c>
      <c r="BG241" s="0" t="n">
        <f aca="false">IF(SUM(BA241:BE241)&gt;0,BB241/SUM(BA241:BE241),1/5)</f>
        <v>0.345002004984113</v>
      </c>
      <c r="BH241" s="0" t="n">
        <f aca="false">IF(SUM(BA241:BE241)&gt;0,BC241/SUM(BA241:BE241),1/5)</f>
        <v>0.155090883051898</v>
      </c>
      <c r="BI241" s="0" t="n">
        <f aca="false">IF(SUM(BA241:BE241)&gt;0,BD241/SUM(BA241:BE241),1/5)</f>
        <v>0.150739833169923</v>
      </c>
      <c r="BJ241" s="0" t="n">
        <f aca="false">IF(SUM(BA241:BE241)&gt;0,BE241/SUM(BA241:BE241),1/5)</f>
        <v>0.189415225753311</v>
      </c>
      <c r="BK241" s="0" t="n">
        <f aca="false">BF241*AB241+BG241*AF241+BH241*AJ241+BI241*AN241+BJ241*AR241</f>
        <v>0.270819955247205</v>
      </c>
      <c r="BL241" s="0" t="n">
        <f aca="false">BF241*AC241+BG241*AG241+BH241*AK241+BI241*AO241+BJ241*AS241</f>
        <v>0.428602166750281</v>
      </c>
      <c r="BM241" s="0" t="n">
        <f aca="false">BF241*AD241+BG241*AH241+BH241*AL241+BI241*AP241+BJ241*AT241</f>
        <v>0.748960659022122</v>
      </c>
      <c r="BN241" s="0" t="n">
        <f aca="false">BF241*AE241+BG241*AI241+BH241*AM241+BI241*AQ241+BJ241*AU241</f>
        <v>0.654997995015887</v>
      </c>
      <c r="BO241" s="0" t="n">
        <f aca="false">RANK(BK241,$BK241:$BN241)</f>
        <v>4</v>
      </c>
      <c r="BP241" s="0" t="n">
        <f aca="false">RANK(BL241,$BK241:$BN241)</f>
        <v>3</v>
      </c>
      <c r="BQ241" s="0" t="n">
        <f aca="false">RANK(BM241,$BK241:$BN241)</f>
        <v>1</v>
      </c>
      <c r="BR241" s="0" t="n">
        <f aca="false">RANK(BN241,$BK241:$BN241)</f>
        <v>2</v>
      </c>
    </row>
    <row r="242" customFormat="false" ht="15" hidden="false" customHeight="false" outlineLevel="0" collapsed="false">
      <c r="A242" s="0" t="n">
        <v>219</v>
      </c>
      <c r="B242" s="0" t="n">
        <f aca="false">RANDBETWEEN(1,$B$5)</f>
        <v>6</v>
      </c>
      <c r="C242" s="0" t="n">
        <f aca="false">RANDBETWEEN(1,$B$5)</f>
        <v>1</v>
      </c>
      <c r="D242" s="0" t="n">
        <f aca="false">RANDBETWEEN(1,$B$5)</f>
        <v>5</v>
      </c>
      <c r="E242" s="0" t="n">
        <f aca="false">RANDBETWEEN(1,$B$5)</f>
        <v>6</v>
      </c>
      <c r="F242" s="0" t="n">
        <f aca="false">RANDBETWEEN(1,$B$5)</f>
        <v>1</v>
      </c>
      <c r="G242" s="0" t="n">
        <f aca="false">RANDBETWEEN(1,$B$5)</f>
        <v>5</v>
      </c>
      <c r="H242" s="0" t="n">
        <f aca="true">NORMINV(RAND(),$B$8,$B$13)</f>
        <v>45.6976595048397</v>
      </c>
      <c r="I242" s="0" t="n">
        <f aca="true">NORMINV(RAND(),$C$8,$C$13)</f>
        <v>63.189872135519</v>
      </c>
      <c r="J242" s="0" t="n">
        <f aca="true">NORMINV(RAND(),$D$8,$D$13)</f>
        <v>15.7764538080676</v>
      </c>
      <c r="K242" s="0" t="n">
        <f aca="true">NORMINV(RAND(),$E$8,$E$13)</f>
        <v>2.80941299532134</v>
      </c>
      <c r="L242" s="0" t="n">
        <f aca="true">NORMINV(RAND(),$B$9,$B$14)</f>
        <v>52.7502723898081</v>
      </c>
      <c r="M242" s="0" t="n">
        <f aca="true">NORMINV(RAND(),$C$9,$C$14)</f>
        <v>43.307573975279</v>
      </c>
      <c r="N242" s="0" t="n">
        <f aca="true">NORMINV(RAND(),$D$9,$D$14)</f>
        <v>51.306304907919</v>
      </c>
      <c r="O242" s="0" t="n">
        <f aca="true">NORMINV(RAND(),$E$9,$E$14)</f>
        <v>27.5207512085854</v>
      </c>
      <c r="P242" s="0" t="n">
        <f aca="true">NORMINV(RAND(),$B$10,$B$15)</f>
        <v>23.1539046242874</v>
      </c>
      <c r="Q242" s="0" t="n">
        <f aca="true">NORMINV(RAND(),$C$10,$C$15)</f>
        <v>31.1043605918259</v>
      </c>
      <c r="R242" s="0" t="n">
        <f aca="true">NORMINV(RAND(),$D$10,$D$15)</f>
        <v>9.73195197142114</v>
      </c>
      <c r="S242" s="0" t="n">
        <f aca="true">NORMINV(RAND(),$E$10,$E$15)</f>
        <v>4.15515103761167</v>
      </c>
      <c r="T242" s="0" t="n">
        <f aca="false">MEDIAN(INDEX(Avaliadores!$B$17:$B$22,$B242),INDEX(Avaliadores!$B$17:$B$22,$C242),INDEX(Avaliadores!$B$17:$B$22,$D242),INDEX(Avaliadores!$B$17:$B$22,$E242),INDEX(Avaliadores!$B$17:$B$22,$F242),INDEX(Avaliadores!$B$17:$B$22,$G242))</f>
        <v>2.04166666666667</v>
      </c>
      <c r="U242" s="0" t="n">
        <f aca="false">MEDIAN(INDEX(Avaliadores!$C$17:$C$22,$B242),INDEX(Avaliadores!$C$17:$C$22,$C242),INDEX(Avaliadores!$C$17:$C$22,$D242),INDEX(Avaliadores!$C$17:$C$22,$E242),INDEX(Avaliadores!$C$17:$C$22,$F242),INDEX(Avaliadores!$C$17:$C$22,$G242))</f>
        <v>5.54166666666667</v>
      </c>
      <c r="V242" s="0" t="n">
        <f aca="false">MEDIAN(INDEX(Avaliadores!$D$17:$D$22,$B242),INDEX(Avaliadores!$D$17:$D$22,$C242),INDEX(Avaliadores!$D$17:$D$22,$D242),INDEX(Avaliadores!$D$17:$D$22,$E242),INDEX(Avaliadores!$D$17:$D$22,$F242),INDEX(Avaliadores!$D$17:$D$22,$G242))</f>
        <v>5.54166666666667</v>
      </c>
      <c r="W242" s="0" t="n">
        <f aca="false">MEDIAN(INDEX(Avaliadores!$E$17:$E$22,$B242),INDEX(Avaliadores!$E$17:$E$22,$C242),INDEX(Avaliadores!$E$17:$E$22,$D242),INDEX(Avaliadores!$E$17:$E$22,$E242),INDEX(Avaliadores!$E$17:$E$22,$F242),INDEX(Avaliadores!$E$17:$E$22,$G242))</f>
        <v>7.04166666666667</v>
      </c>
      <c r="X242" s="0" t="n">
        <f aca="false">MEDIAN(INDEX(Avaliadores!$F$17:$F$22,$B242),INDEX(Avaliadores!$F$17:$F$22,$C242),INDEX(Avaliadores!$F$17:$F$22,$D242),INDEX(Avaliadores!$F$17:$F$22,$E242),INDEX(Avaliadores!$F$17:$F$22,$F242),INDEX(Avaliadores!$F$17:$F$22,$G242))</f>
        <v>2.54166666666667</v>
      </c>
      <c r="Y242" s="0" t="n">
        <f aca="false">MEDIAN(INDEX(Avaliadores!$G$17:$G$22,$B242),INDEX(Avaliadores!$G$17:$G$22,$C242),INDEX(Avaliadores!$G$17:$G$22,$D242),INDEX(Avaliadores!$G$17:$G$22,$E242),INDEX(Avaliadores!$G$17:$G$22,$F242),INDEX(Avaliadores!$G$17:$G$22,$G242))</f>
        <v>5.04166666666667</v>
      </c>
      <c r="Z242" s="0" t="n">
        <f aca="false">MEDIAN(INDEX(Avaliadores!$H$17:$H$22,$B242),INDEX(Avaliadores!$H$17:$H$22,$C242),INDEX(Avaliadores!$H$17:$H$22,$D242),INDEX(Avaliadores!$H$17:$H$22,$E242),INDEX(Avaliadores!$H$17:$H$22,$F242),INDEX(Avaliadores!$H$17:$H$22,$G242))</f>
        <v>4.04166666666667</v>
      </c>
      <c r="AA242" s="0" t="n">
        <f aca="false">MEDIAN(INDEX(Avaliadores!$I$17:$I$22,$B242),INDEX(Avaliadores!$I$17:$I$22,$C242),INDEX(Avaliadores!$I$17:$I$22,$D242),INDEX(Avaliadores!$I$17:$I$22,$E242),INDEX(Avaliadores!$I$17:$I$22,$F242),INDEX(Avaliadores!$I$17:$I$22,$G242))</f>
        <v>7.04166666666667</v>
      </c>
      <c r="AB242" s="0" t="n">
        <f aca="false">IF(MAX(H242:K242)=MIN(H242:K242),0,IF($B$17="custo",(MAX(H242:K242)-H242)/(MAX(H242:K242)-MIN(H242:K242)),(H242-MIN(H242:K242))/(MAX(H242:K242)-MIN(H242:K242))))</f>
        <v>0.289699894299644</v>
      </c>
      <c r="AC242" s="0" t="n">
        <f aca="false">IF(MAX(H242:K242)=MIN(H242:K242),0,IF($B$17="custo",(MAX(H242:K242)-I242)/(MAX(H242:K242)-MIN(H242:K242)),(I242-MIN(H242:K242))/(MAX(H242:K242)-MIN(H242:K242))))</f>
        <v>0</v>
      </c>
      <c r="AD242" s="0" t="n">
        <f aca="false">IF(MAX(H242:K242)=MIN(H242:K242),0,IF($B$17="custo",(MAX(H242:K242)-J242)/(MAX(H242:K242)-MIN(H242:K242)),(J242-MIN(H242:K242))/(MAX(H242:K242)-MIN(H242:K242))))</f>
        <v>0.785244415206615</v>
      </c>
      <c r="AE242" s="0" t="n">
        <f aca="false">IF(MAX(H242:K242)=MIN(H242:K242),0,IF($B$17="custo",(MAX(H242:K242)-K242)/(MAX(H242:K242)-MIN(H242:K242)),(K242-MIN(H242:K242))/(MAX(H242:K242)-MIN(H242:K242))))</f>
        <v>1</v>
      </c>
      <c r="AF242" s="0" t="n">
        <f aca="false">IF(MAX(L242:O242)=MIN(L242:O242),0,IF($C$17="custo",(MAX(L242:O242)-L242)/(MAX(L242:O242)-MIN(L242:O242)),(L242-MIN(L242:O242))/(MAX(L242:O242)-MIN(L242:O242))))</f>
        <v>1</v>
      </c>
      <c r="AG242" s="0" t="n">
        <f aca="false">IF(MAX(L242:O242)=MIN(L242:O242),0,IF($C$17="custo",(MAX(L242:O242)-M242)/(MAX(L242:O242)-MIN(L242:O242)),(M242-MIN(L242:O242))/(MAX(L242:O242)-MIN(L242:O242))))</f>
        <v>0.625728195683837</v>
      </c>
      <c r="AH242" s="0" t="n">
        <f aca="false">IF(MAX(L242:O242)=MIN(L242:O242),0,IF($C$17="custo",(MAX(L242:O242)-N242)/(MAX(L242:O242)-MIN(L242:O242)),(N242-MIN(L242:O242))/(MAX(L242:O242)-MIN(L242:O242))))</f>
        <v>0.94276675044615</v>
      </c>
      <c r="AI242" s="0" t="n">
        <f aca="false">IF(MAX(L242:O242)=MIN(L242:O242),0,IF($C$17="custo",(MAX(L242:O242)-O242)/(MAX(L242:O242)-MIN(L242:O242)),(O242-MIN(L242:O242))/(MAX(L242:O242)-MIN(L242:O242))))</f>
        <v>0</v>
      </c>
      <c r="AJ242" s="0" t="n">
        <f aca="false">IF(MAX(P242:S242)=MIN(P242:S242),0,IF($D$17="custo",(MAX(P242:S242)-P242)/(MAX(P242:S242)-MIN(P242:S242)),(P242-MIN(P242:S242))/(MAX(P242:S242)-MIN(P242:S242))))</f>
        <v>0.295016295433245</v>
      </c>
      <c r="AK242" s="0" t="n">
        <f aca="false">IF(MAX(P242:S242)=MIN(P242:S242),0,IF($D$17="custo",(MAX(P242:S242)-Q242)/(MAX(P242:S242)-MIN(P242:S242)),(Q242-MIN(P242:S242))/(MAX(P242:S242)-MIN(P242:S242))))</f>
        <v>0</v>
      </c>
      <c r="AL242" s="0" t="n">
        <f aca="false">IF(MAX(P242:S242)=MIN(P242:S242),0,IF($D$17="custo",(MAX(P242:S242)-R242)/(MAX(P242:S242)-MIN(P242:S242)),(R242-MIN(P242:S242))/(MAX(P242:S242)-MIN(P242:S242))))</f>
        <v>0.793062541497163</v>
      </c>
      <c r="AM242" s="0" t="n">
        <f aca="false">IF(MAX(P242:S242)=MIN(P242:S242),0,IF($D$17="custo",(MAX(P242:S242)-S242)/(MAX(P242:S242)-MIN(P242:S242)),(S242-MIN(P242:S242))/(MAX(P242:S242)-MIN(P242:S242))))</f>
        <v>1</v>
      </c>
      <c r="AN242" s="0" t="n">
        <f aca="false">IF(MAX(T242:W242)=MIN(T242:W242),0,IF($E$17="custo",(MAX(T242:W242)-T242)/(MAX(T242:W242)-MIN(T242:W242)),(T242-MIN(T242:W242))/(MAX(T242:W242)-MIN(T242:W242))))</f>
        <v>0</v>
      </c>
      <c r="AO242" s="0" t="n">
        <f aca="false">IF(MAX(T242:W242)=MIN(T242:W242),0,IF($E$17="custo",(MAX(T242:W242)-U242)/(MAX(T242:W242)-MIN(T242:W242)),(U242-MIN(T242:W242))/(MAX(T242:W242)-MIN(T242:W242))))</f>
        <v>0.7</v>
      </c>
      <c r="AP242" s="0" t="n">
        <f aca="false">IF(MAX(T242:W242)=MIN(T242:W242),0,IF($E$17="custo",(MAX(T242:W242)-V242)/(MAX(T242:W242)-MIN(T242:W242)),(V242-MIN(T242:W242))/(MAX(T242:W242)-MIN(T242:W242))))</f>
        <v>0.7</v>
      </c>
      <c r="AQ242" s="0" t="n">
        <f aca="false">IF(MAX(T242:W242)=MIN(T242:W242),0,IF($E$17="custo",(MAX(T242:W242)-W242)/(MAX(T242:W242)-MIN(T242:W242)),(W242-MIN(T242:W242))/(MAX(T242:W242)-MIN(T242:W242))))</f>
        <v>1</v>
      </c>
      <c r="AR242" s="0" t="n">
        <f aca="false">IF(MAX(X242:AA242)=MIN(X242:AA242),0,IF($F$17="custo",(MAX(X242:AA242)-X242)/(MAX(X242:AA242)-MIN(X242:AA242)),(X242-MIN(X242:AA242))/(MAX(X242:AA242)-MIN(X242:AA242))))</f>
        <v>0</v>
      </c>
      <c r="AS242" s="0" t="n">
        <f aca="false">IF(MAX(X242:AA242)=MIN(X242:AA242),0,IF($F$17="custo",(MAX(X242:AA242)-Y242)/(MAX(X242:AA242)-MIN(X242:AA242)),(Y242-MIN(X242:AA242))/(MAX(X242:AA242)-MIN(X242:AA242))))</f>
        <v>0.555555555555556</v>
      </c>
      <c r="AT242" s="0" t="n">
        <f aca="false">IF(MAX(X242:AA242)=MIN(X242:AA242),0,IF($F$17="custo",(MAX(X242:AA242)-Z242)/(MAX(X242:AA242)-MIN(X242:AA242)),(Z242-MIN(X242:AA242))/(MAX(X242:AA242)-MIN(X242:AA242))))</f>
        <v>0.333333333333333</v>
      </c>
      <c r="AU242" s="0" t="n">
        <f aca="false">IF(MAX(X242:AA242)=MIN(X242:AA242),0,IF($F$17="custo",(MAX(X242:AA242)-AA242)/(MAX(X242:AA242)-MIN(X242:AA242)),(AA242-MIN(X242:AA242))/(MAX(X242:AA242)-MIN(X242:AA242))))</f>
        <v>1</v>
      </c>
      <c r="AV242" s="0" t="n">
        <f aca="false">STDEVP(AB242:AE242)</f>
        <v>0.395027324523982</v>
      </c>
      <c r="AW242" s="0" t="n">
        <f aca="false">STDEVP(AF242:AI242)</f>
        <v>0.397194331702607</v>
      </c>
      <c r="AX242" s="0" t="n">
        <f aca="false">STDEVP(AJ242:AM242)</f>
        <v>0.395589592250584</v>
      </c>
      <c r="AY242" s="0" t="n">
        <f aca="false">STDEVP(AN242:AQ242)</f>
        <v>0.367423461417477</v>
      </c>
      <c r="AZ242" s="0" t="n">
        <f aca="false">STDEVP(AR242:AU242)</f>
        <v>0.363241578628389</v>
      </c>
      <c r="BA242" s="0" t="n">
        <f aca="false">AV242*((1-IFERROR(CORREL(AB242:AE242,AF242:AI242),0))+(1-IFERROR(CORREL(AB242:AE242,AJ242:AM242),0))+(1-IFERROR(CORREL(AB242:AE242,AN242:AQ242),0))+(1-IFERROR(CORREL(AB242:AE242,AR242:AU242),0)))</f>
        <v>0.974060365901484</v>
      </c>
      <c r="BB242" s="0" t="n">
        <f aca="false">AW242*((1-IFERROR(CORREL(AF242:AI242,AB242:AE242),0))+(1-IFERROR(CORREL(AF242:AI242,AJ242:AM242),0))+(1-IFERROR(CORREL(AF242:AI242,AN242:AQ242),0))+(1-IFERROR(CORREL(AF242:AI242,AR242:AU242),0)))</f>
        <v>2.64929868316254</v>
      </c>
      <c r="BC242" s="0" t="n">
        <f aca="false">AX242*((1-IFERROR(CORREL(AJ242:AM242,AB242:AE242),0))+(1-IFERROR(CORREL(AJ242:AM242,AF242:AI242),0))+(1-IFERROR(CORREL(AJ242:AM242,AN242:AQ242),0))+(1-IFERROR(CORREL(AJ242:AM242,AR242:AU242),0)))</f>
        <v>0.977183888108729</v>
      </c>
      <c r="BD242" s="0" t="n">
        <f aca="false">AY242*((1-IFERROR(CORREL(AN242:AQ242,AB242:AE242),0))+(1-IFERROR(CORREL(AN242:AQ242,AF242:AI242),0))+(1-IFERROR(CORREL(AN242:AQ242,AJ242:AM242),0))+(1-IFERROR(CORREL(AN242:AQ242,AR242:AU242),0)))</f>
        <v>1.02826359231402</v>
      </c>
      <c r="BE242" s="0" t="n">
        <f aca="false">AZ242*((1-IFERROR(CORREL(AR242:AU242,AB242:AE242),0))+(1-IFERROR(CORREL(AR242:AU242,AF242:AI242),0))+(1-IFERROR(CORREL(AR242:AU242,AJ242:AM242),0))+(1-IFERROR(CORREL(AR242:AU242,AN242:AQ242),0)))</f>
        <v>1.11283722996428</v>
      </c>
      <c r="BF242" s="0" t="n">
        <f aca="false">IF(SUM(BA242:BE242)&gt;0,BA242/SUM(BA242:BE242),1/5)</f>
        <v>0.144484105161439</v>
      </c>
      <c r="BG242" s="0" t="n">
        <f aca="false">IF(SUM(BA242:BE242)&gt;0,BB242/SUM(BA242:BE242),1/5)</f>
        <v>0.392975181972276</v>
      </c>
      <c r="BH242" s="0" t="n">
        <f aca="false">IF(SUM(BA242:BE242)&gt;0,BC242/SUM(BA242:BE242),1/5)</f>
        <v>0.144947422761522</v>
      </c>
      <c r="BI242" s="0" t="n">
        <f aca="false">IF(SUM(BA242:BE242)&gt;0,BD242/SUM(BA242:BE242),1/5)</f>
        <v>0.152524166064471</v>
      </c>
      <c r="BJ242" s="0" t="n">
        <f aca="false">IF(SUM(BA242:BE242)&gt;0,BE242/SUM(BA242:BE242),1/5)</f>
        <v>0.165069124040291</v>
      </c>
      <c r="BK242" s="0" t="n">
        <f aca="false">BF242*AB242+BG242*AF242+BH242*AJ242+BI242*AN242+BJ242*AR242</f>
        <v>0.477594063661224</v>
      </c>
      <c r="BL242" s="0" t="n">
        <f aca="false">BF242*AC242+BG242*AG242+BH242*AK242+BI242*AO242+BJ242*AS242</f>
        <v>0.444367636720443</v>
      </c>
      <c r="BM242" s="0" t="n">
        <f aca="false">BF242*AD242+BG242*AH242+BH242*AL242+BI242*AP242+BJ242*AT242</f>
        <v>0.760681601048743</v>
      </c>
      <c r="BN242" s="0" t="n">
        <f aca="false">BF242*AE242+BG242*AI242+BH242*AM242+BI242*AQ242+BJ242*AU242</f>
        <v>0.607024818027724</v>
      </c>
      <c r="BO242" s="0" t="n">
        <f aca="false">RANK(BK242,$BK242:$BN242)</f>
        <v>3</v>
      </c>
      <c r="BP242" s="0" t="n">
        <f aca="false">RANK(BL242,$BK242:$BN242)</f>
        <v>4</v>
      </c>
      <c r="BQ242" s="0" t="n">
        <f aca="false">RANK(BM242,$BK242:$BN242)</f>
        <v>1</v>
      </c>
      <c r="BR242" s="0" t="n">
        <f aca="false">RANK(BN242,$BK242:$BN242)</f>
        <v>2</v>
      </c>
    </row>
    <row r="243" customFormat="false" ht="15" hidden="false" customHeight="false" outlineLevel="0" collapsed="false">
      <c r="A243" s="0" t="n">
        <v>220</v>
      </c>
      <c r="B243" s="0" t="n">
        <f aca="false">RANDBETWEEN(1,$B$5)</f>
        <v>3</v>
      </c>
      <c r="C243" s="0" t="n">
        <f aca="false">RANDBETWEEN(1,$B$5)</f>
        <v>6</v>
      </c>
      <c r="D243" s="0" t="n">
        <f aca="false">RANDBETWEEN(1,$B$5)</f>
        <v>2</v>
      </c>
      <c r="E243" s="0" t="n">
        <f aca="false">RANDBETWEEN(1,$B$5)</f>
        <v>6</v>
      </c>
      <c r="F243" s="0" t="n">
        <f aca="false">RANDBETWEEN(1,$B$5)</f>
        <v>1</v>
      </c>
      <c r="G243" s="0" t="n">
        <f aca="false">RANDBETWEEN(1,$B$5)</f>
        <v>3</v>
      </c>
      <c r="H243" s="0" t="n">
        <f aca="true">NORMINV(RAND(),$B$8,$B$13)</f>
        <v>51.5973836762189</v>
      </c>
      <c r="I243" s="0" t="n">
        <f aca="true">NORMINV(RAND(),$C$8,$C$13)</f>
        <v>55.1845946633752</v>
      </c>
      <c r="J243" s="0" t="n">
        <f aca="true">NORMINV(RAND(),$D$8,$D$13)</f>
        <v>14.4224685448044</v>
      </c>
      <c r="K243" s="0" t="n">
        <f aca="true">NORMINV(RAND(),$E$8,$E$13)</f>
        <v>3.3115319849182</v>
      </c>
      <c r="L243" s="0" t="n">
        <f aca="true">NORMINV(RAND(),$B$9,$B$14)</f>
        <v>40.6033648112318</v>
      </c>
      <c r="M243" s="0" t="n">
        <f aca="true">NORMINV(RAND(),$C$9,$C$14)</f>
        <v>50.7425060600132</v>
      </c>
      <c r="N243" s="0" t="n">
        <f aca="true">NORMINV(RAND(),$D$9,$D$14)</f>
        <v>44.4844653707911</v>
      </c>
      <c r="O243" s="0" t="n">
        <f aca="true">NORMINV(RAND(),$E$9,$E$14)</f>
        <v>23.236183350357</v>
      </c>
      <c r="P243" s="0" t="n">
        <f aca="true">NORMINV(RAND(),$B$10,$B$15)</f>
        <v>23.1346139772698</v>
      </c>
      <c r="Q243" s="0" t="n">
        <f aca="true">NORMINV(RAND(),$C$10,$C$15)</f>
        <v>29.4317783370902</v>
      </c>
      <c r="R243" s="0" t="n">
        <f aca="true">NORMINV(RAND(),$D$10,$D$15)</f>
        <v>10.1493358210648</v>
      </c>
      <c r="S243" s="0" t="n">
        <f aca="true">NORMINV(RAND(),$E$10,$E$15)</f>
        <v>4.19424860585682</v>
      </c>
      <c r="T243" s="0" t="n">
        <f aca="false">MEDIAN(INDEX(Avaliadores!$B$17:$B$22,$B243),INDEX(Avaliadores!$B$17:$B$22,$C243),INDEX(Avaliadores!$B$17:$B$22,$D243),INDEX(Avaliadores!$B$17:$B$22,$E243),INDEX(Avaliadores!$B$17:$B$22,$F243),INDEX(Avaliadores!$B$17:$B$22,$G243))</f>
        <v>2.41666666666667</v>
      </c>
      <c r="U243" s="0" t="n">
        <f aca="false">MEDIAN(INDEX(Avaliadores!$C$17:$C$22,$B243),INDEX(Avaliadores!$C$17:$C$22,$C243),INDEX(Avaliadores!$C$17:$C$22,$D243),INDEX(Avaliadores!$C$17:$C$22,$E243),INDEX(Avaliadores!$C$17:$C$22,$F243),INDEX(Avaliadores!$C$17:$C$22,$G243))</f>
        <v>4.91666666666667</v>
      </c>
      <c r="V243" s="0" t="n">
        <f aca="false">MEDIAN(INDEX(Avaliadores!$D$17:$D$22,$B243),INDEX(Avaliadores!$D$17:$D$22,$C243),INDEX(Avaliadores!$D$17:$D$22,$D243),INDEX(Avaliadores!$D$17:$D$22,$E243),INDEX(Avaliadores!$D$17:$D$22,$F243),INDEX(Avaliadores!$D$17:$D$22,$G243))</f>
        <v>5.79166666666667</v>
      </c>
      <c r="W243" s="0" t="n">
        <f aca="false">MEDIAN(INDEX(Avaliadores!$E$17:$E$22,$B243),INDEX(Avaliadores!$E$17:$E$22,$C243),INDEX(Avaliadores!$E$17:$E$22,$D243),INDEX(Avaliadores!$E$17:$E$22,$E243),INDEX(Avaliadores!$E$17:$E$22,$F243),INDEX(Avaliadores!$E$17:$E$22,$G243))</f>
        <v>6.04166666666667</v>
      </c>
      <c r="X243" s="0" t="n">
        <f aca="false">MEDIAN(INDEX(Avaliadores!$F$17:$F$22,$B243),INDEX(Avaliadores!$F$17:$F$22,$C243),INDEX(Avaliadores!$F$17:$F$22,$D243),INDEX(Avaliadores!$F$17:$F$22,$E243),INDEX(Avaliadores!$F$17:$F$22,$F243),INDEX(Avaliadores!$F$17:$F$22,$G243))</f>
        <v>2.79166666666667</v>
      </c>
      <c r="Y243" s="0" t="n">
        <f aca="false">MEDIAN(INDEX(Avaliadores!$G$17:$G$22,$B243),INDEX(Avaliadores!$G$17:$G$22,$C243),INDEX(Avaliadores!$G$17:$G$22,$D243),INDEX(Avaliadores!$G$17:$G$22,$E243),INDEX(Avaliadores!$G$17:$G$22,$F243),INDEX(Avaliadores!$G$17:$G$22,$G243))</f>
        <v>5.41666666666667</v>
      </c>
      <c r="Z243" s="0" t="n">
        <f aca="false">MEDIAN(INDEX(Avaliadores!$H$17:$H$22,$B243),INDEX(Avaliadores!$H$17:$H$22,$C243),INDEX(Avaliadores!$H$17:$H$22,$D243),INDEX(Avaliadores!$H$17:$H$22,$E243),INDEX(Avaliadores!$H$17:$H$22,$F243),INDEX(Avaliadores!$H$17:$H$22,$G243))</f>
        <v>4.04166666666667</v>
      </c>
      <c r="AA243" s="0" t="n">
        <f aca="false">MEDIAN(INDEX(Avaliadores!$I$17:$I$22,$B243),INDEX(Avaliadores!$I$17:$I$22,$C243),INDEX(Avaliadores!$I$17:$I$22,$D243),INDEX(Avaliadores!$I$17:$I$22,$E243),INDEX(Avaliadores!$I$17:$I$22,$F243),INDEX(Avaliadores!$I$17:$I$22,$G243))</f>
        <v>6.91666666666667</v>
      </c>
      <c r="AB243" s="0" t="n">
        <f aca="false">IF(MAX(H243:K243)=MIN(H243:K243),0,IF($B$17="custo",(MAX(H243:K243)-H243)/(MAX(H243:K243)-MIN(H243:K243)),(H243-MIN(H243:K243))/(MAX(H243:K243)-MIN(H243:K243))))</f>
        <v>0.069153637782911</v>
      </c>
      <c r="AC243" s="0" t="n">
        <f aca="false">IF(MAX(H243:K243)=MIN(H243:K243),0,IF($B$17="custo",(MAX(H243:K243)-I243)/(MAX(H243:K243)-MIN(H243:K243)),(I243-MIN(H243:K243))/(MAX(H243:K243)-MIN(H243:K243))))</f>
        <v>0</v>
      </c>
      <c r="AD243" s="0" t="n">
        <f aca="false">IF(MAX(H243:K243)=MIN(H243:K243),0,IF($B$17="custo",(MAX(H243:K243)-J243)/(MAX(H243:K243)-MIN(H243:K243)),(J243-MIN(H243:K243))/(MAX(H243:K243)-MIN(H243:K243))))</f>
        <v>0.785805271827518</v>
      </c>
      <c r="AE243" s="0" t="n">
        <f aca="false">IF(MAX(H243:K243)=MIN(H243:K243),0,IF($B$17="custo",(MAX(H243:K243)-K243)/(MAX(H243:K243)-MIN(H243:K243)),(K243-MIN(H243:K243))/(MAX(H243:K243)-MIN(H243:K243))))</f>
        <v>1</v>
      </c>
      <c r="AF243" s="0" t="n">
        <f aca="false">IF(MAX(L243:O243)=MIN(L243:O243),0,IF($C$17="custo",(MAX(L243:O243)-L243)/(MAX(L243:O243)-MIN(L243:O243)),(L243-MIN(L243:O243))/(MAX(L243:O243)-MIN(L243:O243))))</f>
        <v>0.631388704487859</v>
      </c>
      <c r="AG243" s="0" t="n">
        <f aca="false">IF(MAX(L243:O243)=MIN(L243:O243),0,IF($C$17="custo",(MAX(L243:O243)-M243)/(MAX(L243:O243)-MIN(L243:O243)),(M243-MIN(L243:O243))/(MAX(L243:O243)-MIN(L243:O243))))</f>
        <v>1</v>
      </c>
      <c r="AH243" s="0" t="n">
        <f aca="false">IF(MAX(L243:O243)=MIN(L243:O243),0,IF($C$17="custo",(MAX(L243:O243)-N243)/(MAX(L243:O243)-MIN(L243:O243)),(N243-MIN(L243:O243))/(MAX(L243:O243)-MIN(L243:O243))))</f>
        <v>0.772487193025436</v>
      </c>
      <c r="AI243" s="0" t="n">
        <f aca="false">IF(MAX(L243:O243)=MIN(L243:O243),0,IF($C$17="custo",(MAX(L243:O243)-O243)/(MAX(L243:O243)-MIN(L243:O243)),(O243-MIN(L243:O243))/(MAX(L243:O243)-MIN(L243:O243))))</f>
        <v>0</v>
      </c>
      <c r="AJ243" s="0" t="n">
        <f aca="false">IF(MAX(P243:S243)=MIN(P243:S243),0,IF($D$17="custo",(MAX(P243:S243)-P243)/(MAX(P243:S243)-MIN(P243:S243)),(P243-MIN(P243:S243))/(MAX(P243:S243)-MIN(P243:S243))))</f>
        <v>0.249515876826374</v>
      </c>
      <c r="AK243" s="0" t="n">
        <f aca="false">IF(MAX(P243:S243)=MIN(P243:S243),0,IF($D$17="custo",(MAX(P243:S243)-Q243)/(MAX(P243:S243)-MIN(P243:S243)),(Q243-MIN(P243:S243))/(MAX(P243:S243)-MIN(P243:S243))))</f>
        <v>0</v>
      </c>
      <c r="AL243" s="0" t="n">
        <f aca="false">IF(MAX(P243:S243)=MIN(P243:S243),0,IF($D$17="custo",(MAX(P243:S243)-R243)/(MAX(P243:S243)-MIN(P243:S243)),(R243-MIN(P243:S243))/(MAX(P243:S243)-MIN(P243:S243))))</f>
        <v>0.764038426952775</v>
      </c>
      <c r="AM243" s="0" t="n">
        <f aca="false">IF(MAX(P243:S243)=MIN(P243:S243),0,IF($D$17="custo",(MAX(P243:S243)-S243)/(MAX(P243:S243)-MIN(P243:S243)),(S243-MIN(P243:S243))/(MAX(P243:S243)-MIN(P243:S243))))</f>
        <v>1</v>
      </c>
      <c r="AN243" s="0" t="n">
        <f aca="false">IF(MAX(T243:W243)=MIN(T243:W243),0,IF($E$17="custo",(MAX(T243:W243)-T243)/(MAX(T243:W243)-MIN(T243:W243)),(T243-MIN(T243:W243))/(MAX(T243:W243)-MIN(T243:W243))))</f>
        <v>0</v>
      </c>
      <c r="AO243" s="0" t="n">
        <f aca="false">IF(MAX(T243:W243)=MIN(T243:W243),0,IF($E$17="custo",(MAX(T243:W243)-U243)/(MAX(T243:W243)-MIN(T243:W243)),(U243-MIN(T243:W243))/(MAX(T243:W243)-MIN(T243:W243))))</f>
        <v>0.689655172413793</v>
      </c>
      <c r="AP243" s="0" t="n">
        <f aca="false">IF(MAX(T243:W243)=MIN(T243:W243),0,IF($E$17="custo",(MAX(T243:W243)-V243)/(MAX(T243:W243)-MIN(T243:W243)),(V243-MIN(T243:W243))/(MAX(T243:W243)-MIN(T243:W243))))</f>
        <v>0.931034482758621</v>
      </c>
      <c r="AQ243" s="0" t="n">
        <f aca="false">IF(MAX(T243:W243)=MIN(T243:W243),0,IF($E$17="custo",(MAX(T243:W243)-W243)/(MAX(T243:W243)-MIN(T243:W243)),(W243-MIN(T243:W243))/(MAX(T243:W243)-MIN(T243:W243))))</f>
        <v>1</v>
      </c>
      <c r="AR243" s="0" t="n">
        <f aca="false">IF(MAX(X243:AA243)=MIN(X243:AA243),0,IF($F$17="custo",(MAX(X243:AA243)-X243)/(MAX(X243:AA243)-MIN(X243:AA243)),(X243-MIN(X243:AA243))/(MAX(X243:AA243)-MIN(X243:AA243))))</f>
        <v>0</v>
      </c>
      <c r="AS243" s="0" t="n">
        <f aca="false">IF(MAX(X243:AA243)=MIN(X243:AA243),0,IF($F$17="custo",(MAX(X243:AA243)-Y243)/(MAX(X243:AA243)-MIN(X243:AA243)),(Y243-MIN(X243:AA243))/(MAX(X243:AA243)-MIN(X243:AA243))))</f>
        <v>0.636363636363636</v>
      </c>
      <c r="AT243" s="0" t="n">
        <f aca="false">IF(MAX(X243:AA243)=MIN(X243:AA243),0,IF($F$17="custo",(MAX(X243:AA243)-Z243)/(MAX(X243:AA243)-MIN(X243:AA243)),(Z243-MIN(X243:AA243))/(MAX(X243:AA243)-MIN(X243:AA243))))</f>
        <v>0.303030303030303</v>
      </c>
      <c r="AU243" s="0" t="n">
        <f aca="false">IF(MAX(X243:AA243)=MIN(X243:AA243),0,IF($F$17="custo",(MAX(X243:AA243)-AA243)/(MAX(X243:AA243)-MIN(X243:AA243)),(AA243-MIN(X243:AA243))/(MAX(X243:AA243)-MIN(X243:AA243))))</f>
        <v>1</v>
      </c>
      <c r="AV243" s="0" t="n">
        <f aca="false">STDEVP(AB243:AE243)</f>
        <v>0.436478525177571</v>
      </c>
      <c r="AW243" s="0" t="n">
        <f aca="false">STDEVP(AF243:AI243)</f>
        <v>0.371057046450353</v>
      </c>
      <c r="AX243" s="0" t="n">
        <f aca="false">STDEVP(AJ243:AM243)</f>
        <v>0.397621886055717</v>
      </c>
      <c r="AY243" s="0" t="n">
        <f aca="false">STDEVP(AN243:AQ243)</f>
        <v>0.395425687626887</v>
      </c>
      <c r="AZ243" s="0" t="n">
        <f aca="false">STDEVP(AR243:AU243)</f>
        <v>0.372985867427005</v>
      </c>
      <c r="BA243" s="0" t="n">
        <f aca="false">AV243*((1-IFERROR(CORREL(AB243:AE243,AF243:AI243),0))+(1-IFERROR(CORREL(AB243:AE243,AJ243:AM243),0))+(1-IFERROR(CORREL(AB243:AE243,AN243:AQ243),0))+(1-IFERROR(CORREL(AB243:AE243,AR243:AU243),0)))</f>
        <v>1.07514513886498</v>
      </c>
      <c r="BB243" s="0" t="n">
        <f aca="false">AW243*((1-IFERROR(CORREL(AF243:AI243,AB243:AE243),0))+(1-IFERROR(CORREL(AF243:AI243,AJ243:AM243),0))+(1-IFERROR(CORREL(AF243:AI243,AN243:AQ243),0))+(1-IFERROR(CORREL(AF243:AI243,AR243:AU243),0)))</f>
        <v>2.34350295559561</v>
      </c>
      <c r="BC243" s="0" t="n">
        <f aca="false">AX243*((1-IFERROR(CORREL(AJ243:AM243,AB243:AE243),0))+(1-IFERROR(CORREL(AJ243:AM243,AF243:AI243),0))+(1-IFERROR(CORREL(AJ243:AM243,AN243:AQ243),0))+(1-IFERROR(CORREL(AJ243:AM243,AR243:AU243),0)))</f>
        <v>1.09128234020761</v>
      </c>
      <c r="BD243" s="0" t="n">
        <f aca="false">AY243*((1-IFERROR(CORREL(AN243:AQ243,AB243:AE243),0))+(1-IFERROR(CORREL(AN243:AQ243,AF243:AI243),0))+(1-IFERROR(CORREL(AN243:AQ243,AJ243:AM243),0))+(1-IFERROR(CORREL(AN243:AQ243,AR243:AU243),0)))</f>
        <v>0.849481214873668</v>
      </c>
      <c r="BE243" s="0" t="n">
        <f aca="false">AZ243*((1-IFERROR(CORREL(AR243:AU243,AB243:AE243),0))+(1-IFERROR(CORREL(AR243:AU243,AF243:AI243),0))+(1-IFERROR(CORREL(AR243:AU243,AJ243:AM243),0))+(1-IFERROR(CORREL(AR243:AU243,AN243:AQ243),0)))</f>
        <v>1.05149478500074</v>
      </c>
      <c r="BF243" s="0" t="n">
        <f aca="false">IF(SUM(BA243:BE243)&gt;0,BA243/SUM(BA243:BE243),1/5)</f>
        <v>0.167705635676102</v>
      </c>
      <c r="BG243" s="0" t="n">
        <f aca="false">IF(SUM(BA243:BE243)&gt;0,BB243/SUM(BA243:BE243),1/5)</f>
        <v>0.36554939297953</v>
      </c>
      <c r="BH243" s="0" t="n">
        <f aca="false">IF(SUM(BA243:BE243)&gt;0,BC243/SUM(BA243:BE243),1/5)</f>
        <v>0.170222783837192</v>
      </c>
      <c r="BI243" s="0" t="n">
        <f aca="false">IF(SUM(BA243:BE243)&gt;0,BD243/SUM(BA243:BE243),1/5)</f>
        <v>0.132505632947094</v>
      </c>
      <c r="BJ243" s="0" t="n">
        <f aca="false">IF(SUM(BA243:BE243)&gt;0,BE243/SUM(BA243:BE243),1/5)</f>
        <v>0.164016554560082</v>
      </c>
      <c r="BK243" s="0" t="n">
        <f aca="false">BF243*AB243+BG243*AF243+BH243*AJ243+BI243*AN243+BJ243*AR243</f>
        <v>0.28487449960833</v>
      </c>
      <c r="BL243" s="0" t="n">
        <f aca="false">BF243*AC243+BG243*AG243+BH243*AK243+BI243*AO243+BJ243*AS243</f>
        <v>0.561306759199146</v>
      </c>
      <c r="BM243" s="0" t="n">
        <f aca="false">BF243*AD243+BG243*AH243+BH243*AL243+BI243*AP243+BJ243*AT243</f>
        <v>0.717292244782695</v>
      </c>
      <c r="BN243" s="0" t="n">
        <f aca="false">BF243*AE243+BG243*AI243+BH243*AM243+BI243*AQ243+BJ243*AU243</f>
        <v>0.63445060702047</v>
      </c>
      <c r="BO243" s="0" t="n">
        <f aca="false">RANK(BK243,$BK243:$BN243)</f>
        <v>4</v>
      </c>
      <c r="BP243" s="0" t="n">
        <f aca="false">RANK(BL243,$BK243:$BN243)</f>
        <v>3</v>
      </c>
      <c r="BQ243" s="0" t="n">
        <f aca="false">RANK(BM243,$BK243:$BN243)</f>
        <v>1</v>
      </c>
      <c r="BR243" s="0" t="n">
        <f aca="false">RANK(BN243,$BK243:$BN243)</f>
        <v>2</v>
      </c>
    </row>
    <row r="244" customFormat="false" ht="15" hidden="false" customHeight="false" outlineLevel="0" collapsed="false">
      <c r="A244" s="0" t="n">
        <v>221</v>
      </c>
      <c r="B244" s="0" t="n">
        <f aca="false">RANDBETWEEN(1,$B$5)</f>
        <v>4</v>
      </c>
      <c r="C244" s="0" t="n">
        <f aca="false">RANDBETWEEN(1,$B$5)</f>
        <v>4</v>
      </c>
      <c r="D244" s="0" t="n">
        <f aca="false">RANDBETWEEN(1,$B$5)</f>
        <v>4</v>
      </c>
      <c r="E244" s="0" t="n">
        <f aca="false">RANDBETWEEN(1,$B$5)</f>
        <v>3</v>
      </c>
      <c r="F244" s="0" t="n">
        <f aca="false">RANDBETWEEN(1,$B$5)</f>
        <v>4</v>
      </c>
      <c r="G244" s="0" t="n">
        <f aca="false">RANDBETWEEN(1,$B$5)</f>
        <v>1</v>
      </c>
      <c r="H244" s="0" t="n">
        <f aca="true">NORMINV(RAND(),$B$8,$B$13)</f>
        <v>51.6780760763859</v>
      </c>
      <c r="I244" s="0" t="n">
        <f aca="true">NORMINV(RAND(),$C$8,$C$13)</f>
        <v>63.3243180807076</v>
      </c>
      <c r="J244" s="0" t="n">
        <f aca="true">NORMINV(RAND(),$D$8,$D$13)</f>
        <v>14.0726734225852</v>
      </c>
      <c r="K244" s="0" t="n">
        <f aca="true">NORMINV(RAND(),$E$8,$E$13)</f>
        <v>2.76843328632885</v>
      </c>
      <c r="L244" s="0" t="n">
        <f aca="true">NORMINV(RAND(),$B$9,$B$14)</f>
        <v>45.8378659186691</v>
      </c>
      <c r="M244" s="0" t="n">
        <f aca="true">NORMINV(RAND(),$C$9,$C$14)</f>
        <v>54.3394917133245</v>
      </c>
      <c r="N244" s="0" t="n">
        <f aca="true">NORMINV(RAND(),$D$9,$D$14)</f>
        <v>42.9611353289143</v>
      </c>
      <c r="O244" s="0" t="n">
        <f aca="true">NORMINV(RAND(),$E$9,$E$14)</f>
        <v>25.1751903225049</v>
      </c>
      <c r="P244" s="0" t="n">
        <f aca="true">NORMINV(RAND(),$B$10,$B$15)</f>
        <v>24.4997279584186</v>
      </c>
      <c r="Q244" s="0" t="n">
        <f aca="true">NORMINV(RAND(),$C$10,$C$15)</f>
        <v>30.0026280219433</v>
      </c>
      <c r="R244" s="0" t="n">
        <f aca="true">NORMINV(RAND(),$D$10,$D$15)</f>
        <v>10.1694953256662</v>
      </c>
      <c r="S244" s="0" t="n">
        <f aca="true">NORMINV(RAND(),$E$10,$E$15)</f>
        <v>3.93929994108174</v>
      </c>
      <c r="T244" s="0" t="n">
        <f aca="false">MEDIAN(INDEX(Avaliadores!$B$17:$B$22,$B244),INDEX(Avaliadores!$B$17:$B$22,$C244),INDEX(Avaliadores!$B$17:$B$22,$D244),INDEX(Avaliadores!$B$17:$B$22,$E244),INDEX(Avaliadores!$B$17:$B$22,$F244),INDEX(Avaliadores!$B$17:$B$22,$G244))</f>
        <v>3.54166666666667</v>
      </c>
      <c r="U244" s="0" t="n">
        <f aca="false">MEDIAN(INDEX(Avaliadores!$C$17:$C$22,$B244),INDEX(Avaliadores!$C$17:$C$22,$C244),INDEX(Avaliadores!$C$17:$C$22,$D244),INDEX(Avaliadores!$C$17:$C$22,$E244),INDEX(Avaliadores!$C$17:$C$22,$F244),INDEX(Avaliadores!$C$17:$C$22,$G244))</f>
        <v>5.54166666666667</v>
      </c>
      <c r="V244" s="0" t="n">
        <f aca="false">MEDIAN(INDEX(Avaliadores!$D$17:$D$22,$B244),INDEX(Avaliadores!$D$17:$D$22,$C244),INDEX(Avaliadores!$D$17:$D$22,$D244),INDEX(Avaliadores!$D$17:$D$22,$E244),INDEX(Avaliadores!$D$17:$D$22,$F244),INDEX(Avaliadores!$D$17:$D$22,$G244))</f>
        <v>5.54166666666667</v>
      </c>
      <c r="W244" s="0" t="n">
        <f aca="false">MEDIAN(INDEX(Avaliadores!$E$17:$E$22,$B244),INDEX(Avaliadores!$E$17:$E$22,$C244),INDEX(Avaliadores!$E$17:$E$22,$D244),INDEX(Avaliadores!$E$17:$E$22,$E244),INDEX(Avaliadores!$E$17:$E$22,$F244),INDEX(Avaliadores!$E$17:$E$22,$G244))</f>
        <v>6.54166666666667</v>
      </c>
      <c r="X244" s="0" t="n">
        <f aca="false">MEDIAN(INDEX(Avaliadores!$F$17:$F$22,$B244),INDEX(Avaliadores!$F$17:$F$22,$C244),INDEX(Avaliadores!$F$17:$F$22,$D244),INDEX(Avaliadores!$F$17:$F$22,$E244),INDEX(Avaliadores!$F$17:$F$22,$F244),INDEX(Avaliadores!$F$17:$F$22,$G244))</f>
        <v>3.54166666666667</v>
      </c>
      <c r="Y244" s="0" t="n">
        <f aca="false">MEDIAN(INDEX(Avaliadores!$G$17:$G$22,$B244),INDEX(Avaliadores!$G$17:$G$22,$C244),INDEX(Avaliadores!$G$17:$G$22,$D244),INDEX(Avaliadores!$G$17:$G$22,$E244),INDEX(Avaliadores!$G$17:$G$22,$F244),INDEX(Avaliadores!$G$17:$G$22,$G244))</f>
        <v>4.54166666666667</v>
      </c>
      <c r="Z244" s="0" t="n">
        <f aca="false">MEDIAN(INDEX(Avaliadores!$H$17:$H$22,$B244),INDEX(Avaliadores!$H$17:$H$22,$C244),INDEX(Avaliadores!$H$17:$H$22,$D244),INDEX(Avaliadores!$H$17:$H$22,$E244),INDEX(Avaliadores!$H$17:$H$22,$F244),INDEX(Avaliadores!$H$17:$H$22,$G244))</f>
        <v>3.54166666666667</v>
      </c>
      <c r="AA244" s="0" t="n">
        <f aca="false">MEDIAN(INDEX(Avaliadores!$I$17:$I$22,$B244),INDEX(Avaliadores!$I$17:$I$22,$C244),INDEX(Avaliadores!$I$17:$I$22,$D244),INDEX(Avaliadores!$I$17:$I$22,$E244),INDEX(Avaliadores!$I$17:$I$22,$F244),INDEX(Avaliadores!$I$17:$I$22,$G244))</f>
        <v>5.54166666666667</v>
      </c>
      <c r="AB244" s="0" t="n">
        <f aca="false">IF(MAX(H244:K244)=MIN(H244:K244),0,IF($B$17="custo",(MAX(H244:K244)-H244)/(MAX(H244:K244)-MIN(H244:K244)),(H244-MIN(H244:K244))/(MAX(H244:K244)-MIN(H244:K244))))</f>
        <v>0.192322216806297</v>
      </c>
      <c r="AC244" s="0" t="n">
        <f aca="false">IF(MAX(H244:K244)=MIN(H244:K244),0,IF($B$17="custo",(MAX(H244:K244)-I244)/(MAX(H244:K244)-MIN(H244:K244)),(I244-MIN(H244:K244))/(MAX(H244:K244)-MIN(H244:K244))))</f>
        <v>0</v>
      </c>
      <c r="AD244" s="0" t="n">
        <f aca="false">IF(MAX(H244:K244)=MIN(H244:K244),0,IF($B$17="custo",(MAX(H244:K244)-J244)/(MAX(H244:K244)-MIN(H244:K244)),(J244-MIN(H244:K244))/(MAX(H244:K244)-MIN(H244:K244))))</f>
        <v>0.813325489758088</v>
      </c>
      <c r="AE244" s="0" t="n">
        <f aca="false">IF(MAX(H244:K244)=MIN(H244:K244),0,IF($B$17="custo",(MAX(H244:K244)-K244)/(MAX(H244:K244)-MIN(H244:K244)),(K244-MIN(H244:K244))/(MAX(H244:K244)-MIN(H244:K244))))</f>
        <v>1</v>
      </c>
      <c r="AF244" s="0" t="n">
        <f aca="false">IF(MAX(L244:O244)=MIN(L244:O244),0,IF($C$17="custo",(MAX(L244:O244)-L244)/(MAX(L244:O244)-MIN(L244:O244)),(L244-MIN(L244:O244))/(MAX(L244:O244)-MIN(L244:O244))))</f>
        <v>0.70849204715284</v>
      </c>
      <c r="AG244" s="0" t="n">
        <f aca="false">IF(MAX(L244:O244)=MIN(L244:O244),0,IF($C$17="custo",(MAX(L244:O244)-M244)/(MAX(L244:O244)-MIN(L244:O244)),(M244-MIN(L244:O244))/(MAX(L244:O244)-MIN(L244:O244))))</f>
        <v>1</v>
      </c>
      <c r="AH244" s="0" t="n">
        <f aca="false">IF(MAX(L244:O244)=MIN(L244:O244),0,IF($C$17="custo",(MAX(L244:O244)-N244)/(MAX(L244:O244)-MIN(L244:O244)),(N244-MIN(L244:O244))/(MAX(L244:O244)-MIN(L244:O244))))</f>
        <v>0.609853284948157</v>
      </c>
      <c r="AI244" s="0" t="n">
        <f aca="false">IF(MAX(L244:O244)=MIN(L244:O244),0,IF($C$17="custo",(MAX(L244:O244)-O244)/(MAX(L244:O244)-MIN(L244:O244)),(O244-MIN(L244:O244))/(MAX(L244:O244)-MIN(L244:O244))))</f>
        <v>0</v>
      </c>
      <c r="AJ244" s="0" t="n">
        <f aca="false">IF(MAX(P244:S244)=MIN(P244:S244),0,IF($D$17="custo",(MAX(P244:S244)-P244)/(MAX(P244:S244)-MIN(P244:S244)),(P244-MIN(P244:S244))/(MAX(P244:S244)-MIN(P244:S244))))</f>
        <v>0.211135740088603</v>
      </c>
      <c r="AK244" s="0" t="n">
        <f aca="false">IF(MAX(P244:S244)=MIN(P244:S244),0,IF($D$17="custo",(MAX(P244:S244)-Q244)/(MAX(P244:S244)-MIN(P244:S244)),(Q244-MIN(P244:S244))/(MAX(P244:S244)-MIN(P244:S244))))</f>
        <v>0</v>
      </c>
      <c r="AL244" s="0" t="n">
        <f aca="false">IF(MAX(P244:S244)=MIN(P244:S244),0,IF($D$17="custo",(MAX(P244:S244)-R244)/(MAX(P244:S244)-MIN(P244:S244)),(R244-MIN(P244:S244))/(MAX(P244:S244)-MIN(P244:S244))))</f>
        <v>0.760959330855399</v>
      </c>
      <c r="AM244" s="0" t="n">
        <f aca="false">IF(MAX(P244:S244)=MIN(P244:S244),0,IF($D$17="custo",(MAX(P244:S244)-S244)/(MAX(P244:S244)-MIN(P244:S244)),(S244-MIN(P244:S244))/(MAX(P244:S244)-MIN(P244:S244))))</f>
        <v>1</v>
      </c>
      <c r="AN244" s="0" t="n">
        <f aca="false">IF(MAX(T244:W244)=MIN(T244:W244),0,IF($E$17="custo",(MAX(T244:W244)-T244)/(MAX(T244:W244)-MIN(T244:W244)),(T244-MIN(T244:W244))/(MAX(T244:W244)-MIN(T244:W244))))</f>
        <v>0</v>
      </c>
      <c r="AO244" s="0" t="n">
        <f aca="false">IF(MAX(T244:W244)=MIN(T244:W244),0,IF($E$17="custo",(MAX(T244:W244)-U244)/(MAX(T244:W244)-MIN(T244:W244)),(U244-MIN(T244:W244))/(MAX(T244:W244)-MIN(T244:W244))))</f>
        <v>0.666666666666667</v>
      </c>
      <c r="AP244" s="0" t="n">
        <f aca="false">IF(MAX(T244:W244)=MIN(T244:W244),0,IF($E$17="custo",(MAX(T244:W244)-V244)/(MAX(T244:W244)-MIN(T244:W244)),(V244-MIN(T244:W244))/(MAX(T244:W244)-MIN(T244:W244))))</f>
        <v>0.666666666666667</v>
      </c>
      <c r="AQ244" s="0" t="n">
        <f aca="false">IF(MAX(T244:W244)=MIN(T244:W244),0,IF($E$17="custo",(MAX(T244:W244)-W244)/(MAX(T244:W244)-MIN(T244:W244)),(W244-MIN(T244:W244))/(MAX(T244:W244)-MIN(T244:W244))))</f>
        <v>1</v>
      </c>
      <c r="AR244" s="0" t="n">
        <f aca="false">IF(MAX(X244:AA244)=MIN(X244:AA244),0,IF($F$17="custo",(MAX(X244:AA244)-X244)/(MAX(X244:AA244)-MIN(X244:AA244)),(X244-MIN(X244:AA244))/(MAX(X244:AA244)-MIN(X244:AA244))))</f>
        <v>0</v>
      </c>
      <c r="AS244" s="0" t="n">
        <f aca="false">IF(MAX(X244:AA244)=MIN(X244:AA244),0,IF($F$17="custo",(MAX(X244:AA244)-Y244)/(MAX(X244:AA244)-MIN(X244:AA244)),(Y244-MIN(X244:AA244))/(MAX(X244:AA244)-MIN(X244:AA244))))</f>
        <v>0.5</v>
      </c>
      <c r="AT244" s="0" t="n">
        <f aca="false">IF(MAX(X244:AA244)=MIN(X244:AA244),0,IF($F$17="custo",(MAX(X244:AA244)-Z244)/(MAX(X244:AA244)-MIN(X244:AA244)),(Z244-MIN(X244:AA244))/(MAX(X244:AA244)-MIN(X244:AA244))))</f>
        <v>0</v>
      </c>
      <c r="AU244" s="0" t="n">
        <f aca="false">IF(MAX(X244:AA244)=MIN(X244:AA244),0,IF($F$17="custo",(MAX(X244:AA244)-AA244)/(MAX(X244:AA244)-MIN(X244:AA244)),(AA244-MIN(X244:AA244))/(MAX(X244:AA244)-MIN(X244:AA244))))</f>
        <v>1</v>
      </c>
      <c r="AV244" s="0" t="n">
        <f aca="false">STDEVP(AB244:AE244)</f>
        <v>0.41618220368481</v>
      </c>
      <c r="AW244" s="0" t="n">
        <f aca="false">STDEVP(AF244:AI244)</f>
        <v>0.364074422447616</v>
      </c>
      <c r="AX244" s="0" t="n">
        <f aca="false">STDEVP(AJ244:AM244)</f>
        <v>0.403530563200686</v>
      </c>
      <c r="AY244" s="0" t="n">
        <f aca="false">STDEVP(AN244:AQ244)</f>
        <v>0.363241578628389</v>
      </c>
      <c r="AZ244" s="0" t="n">
        <f aca="false">STDEVP(AR244:AU244)</f>
        <v>0.414578098794425</v>
      </c>
      <c r="BA244" s="0" t="n">
        <f aca="false">AV244*((1-IFERROR(CORREL(AB244:AE244,AF244:AI244),0))+(1-IFERROR(CORREL(AB244:AE244,AJ244:AM244),0))+(1-IFERROR(CORREL(AB244:AE244,AN244:AQ244),0))+(1-IFERROR(CORREL(AB244:AE244,AR244:AU244),0)))</f>
        <v>1.20759643358825</v>
      </c>
      <c r="BB244" s="0" t="n">
        <f aca="false">AW244*((1-IFERROR(CORREL(AF244:AI244,AB244:AE244),0))+(1-IFERROR(CORREL(AF244:AI244,AJ244:AM244),0))+(1-IFERROR(CORREL(AF244:AI244,AN244:AQ244),0))+(1-IFERROR(CORREL(AF244:AI244,AR244:AU244),0)))</f>
        <v>2.51757282298619</v>
      </c>
      <c r="BC244" s="0" t="n">
        <f aca="false">AX244*((1-IFERROR(CORREL(AJ244:AM244,AB244:AE244),0))+(1-IFERROR(CORREL(AJ244:AM244,AF244:AI244),0))+(1-IFERROR(CORREL(AJ244:AM244,AN244:AQ244),0))+(1-IFERROR(CORREL(AJ244:AM244,AR244:AU244),0)))</f>
        <v>1.17201332584462</v>
      </c>
      <c r="BD244" s="0" t="n">
        <f aca="false">AY244*((1-IFERROR(CORREL(AN244:AQ244,AB244:AE244),0))+(1-IFERROR(CORREL(AN244:AQ244,AF244:AI244),0))+(1-IFERROR(CORREL(AN244:AQ244,AJ244:AM244),0))+(1-IFERROR(CORREL(AN244:AQ244,AR244:AU244),0)))</f>
        <v>0.92351848855225</v>
      </c>
      <c r="BE244" s="0" t="n">
        <f aca="false">AZ244*((1-IFERROR(CORREL(AR244:AU244,AB244:AE244),0))+(1-IFERROR(CORREL(AR244:AU244,AF244:AI244),0))+(1-IFERROR(CORREL(AR244:AU244,AJ244:AM244),0))+(1-IFERROR(CORREL(AR244:AU244,AN244:AQ244),0)))</f>
        <v>1.28624028054268</v>
      </c>
      <c r="BF244" s="0" t="n">
        <f aca="false">IF(SUM(BA244:BE244)&gt;0,BA244/SUM(BA244:BE244),1/5)</f>
        <v>0.169917883637944</v>
      </c>
      <c r="BG244" s="0" t="n">
        <f aca="false">IF(SUM(BA244:BE244)&gt;0,BB244/SUM(BA244:BE244),1/5)</f>
        <v>0.35424139562512</v>
      </c>
      <c r="BH244" s="0" t="n">
        <f aca="false">IF(SUM(BA244:BE244)&gt;0,BC244/SUM(BA244:BE244),1/5)</f>
        <v>0.16491107325586</v>
      </c>
      <c r="BI244" s="0" t="n">
        <f aca="false">IF(SUM(BA244:BE244)&gt;0,BD244/SUM(BA244:BE244),1/5)</f>
        <v>0.129945984196917</v>
      </c>
      <c r="BJ244" s="0" t="n">
        <f aca="false">IF(SUM(BA244:BE244)&gt;0,BE244/SUM(BA244:BE244),1/5)</f>
        <v>0.18098366328416</v>
      </c>
      <c r="BK244" s="0" t="n">
        <f aca="false">BF244*AB244+BG244*AF244+BH244*AJ244+BI244*AN244+BJ244*AR244</f>
        <v>0.318474817129686</v>
      </c>
      <c r="BL244" s="0" t="n">
        <f aca="false">BF244*AC244+BG244*AG244+BH244*AK244+BI244*AO244+BJ244*AS244</f>
        <v>0.531363883398478</v>
      </c>
      <c r="BM244" s="0" t="n">
        <f aca="false">BF244*AD244+BG244*AH244+BH244*AL244+BI244*AP244+BJ244*AT244</f>
        <v>0.56635510080179</v>
      </c>
      <c r="BN244" s="0" t="n">
        <f aca="false">BF244*AE244+BG244*AI244+BH244*AM244+BI244*AQ244+BJ244*AU244</f>
        <v>0.64575860437488</v>
      </c>
      <c r="BO244" s="0" t="n">
        <f aca="false">RANK(BK244,$BK244:$BN244)</f>
        <v>4</v>
      </c>
      <c r="BP244" s="0" t="n">
        <f aca="false">RANK(BL244,$BK244:$BN244)</f>
        <v>3</v>
      </c>
      <c r="BQ244" s="0" t="n">
        <f aca="false">RANK(BM244,$BK244:$BN244)</f>
        <v>2</v>
      </c>
      <c r="BR244" s="0" t="n">
        <f aca="false">RANK(BN244,$BK244:$BN244)</f>
        <v>1</v>
      </c>
    </row>
    <row r="245" customFormat="false" ht="15" hidden="false" customHeight="false" outlineLevel="0" collapsed="false">
      <c r="A245" s="0" t="n">
        <v>222</v>
      </c>
      <c r="B245" s="0" t="n">
        <f aca="false">RANDBETWEEN(1,$B$5)</f>
        <v>4</v>
      </c>
      <c r="C245" s="0" t="n">
        <f aca="false">RANDBETWEEN(1,$B$5)</f>
        <v>2</v>
      </c>
      <c r="D245" s="0" t="n">
        <f aca="false">RANDBETWEEN(1,$B$5)</f>
        <v>5</v>
      </c>
      <c r="E245" s="0" t="n">
        <f aca="false">RANDBETWEEN(1,$B$5)</f>
        <v>3</v>
      </c>
      <c r="F245" s="0" t="n">
        <f aca="false">RANDBETWEEN(1,$B$5)</f>
        <v>5</v>
      </c>
      <c r="G245" s="0" t="n">
        <f aca="false">RANDBETWEEN(1,$B$5)</f>
        <v>3</v>
      </c>
      <c r="H245" s="0" t="n">
        <f aca="true">NORMINV(RAND(),$B$8,$B$13)</f>
        <v>52.042549677839</v>
      </c>
      <c r="I245" s="0" t="n">
        <f aca="true">NORMINV(RAND(),$C$8,$C$13)</f>
        <v>53.747026438273</v>
      </c>
      <c r="J245" s="0" t="n">
        <f aca="true">NORMINV(RAND(),$D$8,$D$13)</f>
        <v>13.2221537993539</v>
      </c>
      <c r="K245" s="0" t="n">
        <f aca="true">NORMINV(RAND(),$E$8,$E$13)</f>
        <v>3.32988207787632</v>
      </c>
      <c r="L245" s="0" t="n">
        <f aca="true">NORMINV(RAND(),$B$9,$B$14)</f>
        <v>48.1613585775285</v>
      </c>
      <c r="M245" s="0" t="n">
        <f aca="true">NORMINV(RAND(),$C$9,$C$14)</f>
        <v>55.6113455981713</v>
      </c>
      <c r="N245" s="0" t="n">
        <f aca="true">NORMINV(RAND(),$D$9,$D$14)</f>
        <v>47.9013270228855</v>
      </c>
      <c r="O245" s="0" t="n">
        <f aca="true">NORMINV(RAND(),$E$9,$E$14)</f>
        <v>26.1350599788181</v>
      </c>
      <c r="P245" s="0" t="n">
        <f aca="true">NORMINV(RAND(),$B$10,$B$15)</f>
        <v>23.6642066713671</v>
      </c>
      <c r="Q245" s="0" t="n">
        <f aca="true">NORMINV(RAND(),$C$10,$C$15)</f>
        <v>30.576366549155</v>
      </c>
      <c r="R245" s="0" t="n">
        <f aca="true">NORMINV(RAND(),$D$10,$D$15)</f>
        <v>10.0643712541135</v>
      </c>
      <c r="S245" s="0" t="n">
        <f aca="true">NORMINV(RAND(),$E$10,$E$15)</f>
        <v>3.93277443504738</v>
      </c>
      <c r="T245" s="0" t="n">
        <f aca="false">MEDIAN(INDEX(Avaliadores!$B$17:$B$22,$B245),INDEX(Avaliadores!$B$17:$B$22,$C245),INDEX(Avaliadores!$B$17:$B$22,$D245),INDEX(Avaliadores!$B$17:$B$22,$E245),INDEX(Avaliadores!$B$17:$B$22,$F245),INDEX(Avaliadores!$B$17:$B$22,$G245))</f>
        <v>2.79166666666667</v>
      </c>
      <c r="U245" s="0" t="n">
        <f aca="false">MEDIAN(INDEX(Avaliadores!$C$17:$C$22,$B245),INDEX(Avaliadores!$C$17:$C$22,$C245),INDEX(Avaliadores!$C$17:$C$22,$D245),INDEX(Avaliadores!$C$17:$C$22,$E245),INDEX(Avaliadores!$C$17:$C$22,$F245),INDEX(Avaliadores!$C$17:$C$22,$G245))</f>
        <v>5.29166666666667</v>
      </c>
      <c r="V245" s="0" t="n">
        <f aca="false">MEDIAN(INDEX(Avaliadores!$D$17:$D$22,$B245),INDEX(Avaliadores!$D$17:$D$22,$C245),INDEX(Avaliadores!$D$17:$D$22,$D245),INDEX(Avaliadores!$D$17:$D$22,$E245),INDEX(Avaliadores!$D$17:$D$22,$F245),INDEX(Avaliadores!$D$17:$D$22,$G245))</f>
        <v>5.66666666666667</v>
      </c>
      <c r="W245" s="0" t="n">
        <f aca="false">MEDIAN(INDEX(Avaliadores!$E$17:$E$22,$B245),INDEX(Avaliadores!$E$17:$E$22,$C245),INDEX(Avaliadores!$E$17:$E$22,$D245),INDEX(Avaliadores!$E$17:$E$22,$E245),INDEX(Avaliadores!$E$17:$E$22,$F245),INDEX(Avaliadores!$E$17:$E$22,$G245))</f>
        <v>6.29166666666667</v>
      </c>
      <c r="X245" s="0" t="n">
        <f aca="false">MEDIAN(INDEX(Avaliadores!$F$17:$F$22,$B245),INDEX(Avaliadores!$F$17:$F$22,$C245),INDEX(Avaliadores!$F$17:$F$22,$D245),INDEX(Avaliadores!$F$17:$F$22,$E245),INDEX(Avaliadores!$F$17:$F$22,$F245),INDEX(Avaliadores!$F$17:$F$22,$G245))</f>
        <v>2.66666666666667</v>
      </c>
      <c r="Y245" s="0" t="n">
        <f aca="false">MEDIAN(INDEX(Avaliadores!$G$17:$G$22,$B245),INDEX(Avaliadores!$G$17:$G$22,$C245),INDEX(Avaliadores!$G$17:$G$22,$D245),INDEX(Avaliadores!$G$17:$G$22,$E245),INDEX(Avaliadores!$G$17:$G$22,$F245),INDEX(Avaliadores!$G$17:$G$22,$G245))</f>
        <v>5.16666666666667</v>
      </c>
      <c r="Z245" s="0" t="n">
        <f aca="false">MEDIAN(INDEX(Avaliadores!$H$17:$H$22,$B245),INDEX(Avaliadores!$H$17:$H$22,$C245),INDEX(Avaliadores!$H$17:$H$22,$D245),INDEX(Avaliadores!$H$17:$H$22,$E245),INDEX(Avaliadores!$H$17:$H$22,$F245),INDEX(Avaliadores!$H$17:$H$22,$G245))</f>
        <v>3.66666666666667</v>
      </c>
      <c r="AA245" s="0" t="n">
        <f aca="false">MEDIAN(INDEX(Avaliadores!$I$17:$I$22,$B245),INDEX(Avaliadores!$I$17:$I$22,$C245),INDEX(Avaliadores!$I$17:$I$22,$D245),INDEX(Avaliadores!$I$17:$I$22,$E245),INDEX(Avaliadores!$I$17:$I$22,$F245),INDEX(Avaliadores!$I$17:$I$22,$G245))</f>
        <v>6.54166666666667</v>
      </c>
      <c r="AB245" s="0" t="n">
        <f aca="false">IF(MAX(H245:K245)=MIN(H245:K245),0,IF($B$17="custo",(MAX(H245:K245)-H245)/(MAX(H245:K245)-MIN(H245:K245)),(H245-MIN(H245:K245))/(MAX(H245:K245)-MIN(H245:K245))))</f>
        <v>0.0338074831896449</v>
      </c>
      <c r="AC245" s="0" t="n">
        <f aca="false">IF(MAX(H245:K245)=MIN(H245:K245),0,IF($B$17="custo",(MAX(H245:K245)-I245)/(MAX(H245:K245)-MIN(H245:K245)),(I245-MIN(H245:K245))/(MAX(H245:K245)-MIN(H245:K245))))</f>
        <v>0</v>
      </c>
      <c r="AD245" s="0" t="n">
        <f aca="false">IF(MAX(H245:K245)=MIN(H245:K245),0,IF($B$17="custo",(MAX(H245:K245)-J245)/(MAX(H245:K245)-MIN(H245:K245)),(J245-MIN(H245:K245))/(MAX(H245:K245)-MIN(H245:K245))))</f>
        <v>0.803791510864545</v>
      </c>
      <c r="AE245" s="0" t="n">
        <f aca="false">IF(MAX(H245:K245)=MIN(H245:K245),0,IF($B$17="custo",(MAX(H245:K245)-K245)/(MAX(H245:K245)-MIN(H245:K245)),(K245-MIN(H245:K245))/(MAX(H245:K245)-MIN(H245:K245))))</f>
        <v>1</v>
      </c>
      <c r="AF245" s="0" t="n">
        <f aca="false">IF(MAX(L245:O245)=MIN(L245:O245),0,IF($C$17="custo",(MAX(L245:O245)-L245)/(MAX(L245:O245)-MIN(L245:O245)),(L245-MIN(L245:O245))/(MAX(L245:O245)-MIN(L245:O245))))</f>
        <v>0.74725489103853</v>
      </c>
      <c r="AG245" s="0" t="n">
        <f aca="false">IF(MAX(L245:O245)=MIN(L245:O245),0,IF($C$17="custo",(MAX(L245:O245)-M245)/(MAX(L245:O245)-MIN(L245:O245)),(M245-MIN(L245:O245))/(MAX(L245:O245)-MIN(L245:O245))))</f>
        <v>1</v>
      </c>
      <c r="AH245" s="0" t="n">
        <f aca="false">IF(MAX(L245:O245)=MIN(L245:O245),0,IF($C$17="custo",(MAX(L245:O245)-N245)/(MAX(L245:O245)-MIN(L245:O245)),(N245-MIN(L245:O245))/(MAX(L245:O245)-MIN(L245:O245))))</f>
        <v>0.738433170486593</v>
      </c>
      <c r="AI245" s="0" t="n">
        <f aca="false">IF(MAX(L245:O245)=MIN(L245:O245),0,IF($C$17="custo",(MAX(L245:O245)-O245)/(MAX(L245:O245)-MIN(L245:O245)),(O245-MIN(L245:O245))/(MAX(L245:O245)-MIN(L245:O245))))</f>
        <v>0</v>
      </c>
      <c r="AJ245" s="0" t="n">
        <f aca="false">IF(MAX(P245:S245)=MIN(P245:S245),0,IF($D$17="custo",(MAX(P245:S245)-P245)/(MAX(P245:S245)-MIN(P245:S245)),(P245-MIN(P245:S245))/(MAX(P245:S245)-MIN(P245:S245))))</f>
        <v>0.259430479500848</v>
      </c>
      <c r="AK245" s="0" t="n">
        <f aca="false">IF(MAX(P245:S245)=MIN(P245:S245),0,IF($D$17="custo",(MAX(P245:S245)-Q245)/(MAX(P245:S245)-MIN(P245:S245)),(Q245-MIN(P245:S245))/(MAX(P245:S245)-MIN(P245:S245))))</f>
        <v>0</v>
      </c>
      <c r="AL245" s="0" t="n">
        <f aca="false">IF(MAX(P245:S245)=MIN(P245:S245),0,IF($D$17="custo",(MAX(P245:S245)-R245)/(MAX(P245:S245)-MIN(P245:S245)),(R245-MIN(P245:S245))/(MAX(P245:S245)-MIN(P245:S245))))</f>
        <v>0.76986598530686</v>
      </c>
      <c r="AM245" s="0" t="n">
        <f aca="false">IF(MAX(P245:S245)=MIN(P245:S245),0,IF($D$17="custo",(MAX(P245:S245)-S245)/(MAX(P245:S245)-MIN(P245:S245)),(S245-MIN(P245:S245))/(MAX(P245:S245)-MIN(P245:S245))))</f>
        <v>1</v>
      </c>
      <c r="AN245" s="0" t="n">
        <f aca="false">IF(MAX(T245:W245)=MIN(T245:W245),0,IF($E$17="custo",(MAX(T245:W245)-T245)/(MAX(T245:W245)-MIN(T245:W245)),(T245-MIN(T245:W245))/(MAX(T245:W245)-MIN(T245:W245))))</f>
        <v>0</v>
      </c>
      <c r="AO245" s="0" t="n">
        <f aca="false">IF(MAX(T245:W245)=MIN(T245:W245),0,IF($E$17="custo",(MAX(T245:W245)-U245)/(MAX(T245:W245)-MIN(T245:W245)),(U245-MIN(T245:W245))/(MAX(T245:W245)-MIN(T245:W245))))</f>
        <v>0.714285714285714</v>
      </c>
      <c r="AP245" s="0" t="n">
        <f aca="false">IF(MAX(T245:W245)=MIN(T245:W245),0,IF($E$17="custo",(MAX(T245:W245)-V245)/(MAX(T245:W245)-MIN(T245:W245)),(V245-MIN(T245:W245))/(MAX(T245:W245)-MIN(T245:W245))))</f>
        <v>0.821428571428571</v>
      </c>
      <c r="AQ245" s="0" t="n">
        <f aca="false">IF(MAX(T245:W245)=MIN(T245:W245),0,IF($E$17="custo",(MAX(T245:W245)-W245)/(MAX(T245:W245)-MIN(T245:W245)),(W245-MIN(T245:W245))/(MAX(T245:W245)-MIN(T245:W245))))</f>
        <v>1</v>
      </c>
      <c r="AR245" s="0" t="n">
        <f aca="false">IF(MAX(X245:AA245)=MIN(X245:AA245),0,IF($F$17="custo",(MAX(X245:AA245)-X245)/(MAX(X245:AA245)-MIN(X245:AA245)),(X245-MIN(X245:AA245))/(MAX(X245:AA245)-MIN(X245:AA245))))</f>
        <v>0</v>
      </c>
      <c r="AS245" s="0" t="n">
        <f aca="false">IF(MAX(X245:AA245)=MIN(X245:AA245),0,IF($F$17="custo",(MAX(X245:AA245)-Y245)/(MAX(X245:AA245)-MIN(X245:AA245)),(Y245-MIN(X245:AA245))/(MAX(X245:AA245)-MIN(X245:AA245))))</f>
        <v>0.645161290322581</v>
      </c>
      <c r="AT245" s="0" t="n">
        <f aca="false">IF(MAX(X245:AA245)=MIN(X245:AA245),0,IF($F$17="custo",(MAX(X245:AA245)-Z245)/(MAX(X245:AA245)-MIN(X245:AA245)),(Z245-MIN(X245:AA245))/(MAX(X245:AA245)-MIN(X245:AA245))))</f>
        <v>0.258064516129032</v>
      </c>
      <c r="AU245" s="0" t="n">
        <f aca="false">IF(MAX(X245:AA245)=MIN(X245:AA245),0,IF($F$17="custo",(MAX(X245:AA245)-AA245)/(MAX(X245:AA245)-MIN(X245:AA245)),(AA245-MIN(X245:AA245))/(MAX(X245:AA245)-MIN(X245:AA245))))</f>
        <v>1</v>
      </c>
      <c r="AV245" s="0" t="n">
        <f aca="false">STDEVP(AB245:AE245)</f>
        <v>0.448060047069665</v>
      </c>
      <c r="AW245" s="0" t="n">
        <f aca="false">STDEVP(AF245:AI245)</f>
        <v>0.373835570356058</v>
      </c>
      <c r="AX245" s="0" t="n">
        <f aca="false">STDEVP(AJ245:AM245)</f>
        <v>0.397015986298498</v>
      </c>
      <c r="AY245" s="0" t="n">
        <f aca="false">STDEVP(AN245:AQ245)</f>
        <v>0.379962907695593</v>
      </c>
      <c r="AZ245" s="0" t="n">
        <f aca="false">STDEVP(AR245:AU245)</f>
        <v>0.379889216558512</v>
      </c>
      <c r="BA245" s="0" t="n">
        <f aca="false">AV245*((1-IFERROR(CORREL(AB245:AE245,AF245:AI245),0))+(1-IFERROR(CORREL(AB245:AE245,AJ245:AM245),0))+(1-IFERROR(CORREL(AB245:AE245,AN245:AQ245),0))+(1-IFERROR(CORREL(AB245:AE245,AR245:AU245),0)))</f>
        <v>1.15910445188955</v>
      </c>
      <c r="BB245" s="0" t="n">
        <f aca="false">AW245*((1-IFERROR(CORREL(AF245:AI245,AB245:AE245),0))+(1-IFERROR(CORREL(AF245:AI245,AJ245:AM245),0))+(1-IFERROR(CORREL(AF245:AI245,AN245:AQ245),0))+(1-IFERROR(CORREL(AF245:AI245,AR245:AU245),0)))</f>
        <v>2.49729981225527</v>
      </c>
      <c r="BC245" s="0" t="n">
        <f aca="false">AX245*((1-IFERROR(CORREL(AJ245:AM245,AB245:AE245),0))+(1-IFERROR(CORREL(AJ245:AM245,AF245:AI245),0))+(1-IFERROR(CORREL(AJ245:AM245,AN245:AQ245),0))+(1-IFERROR(CORREL(AJ245:AM245,AR245:AU245),0)))</f>
        <v>1.15255558323314</v>
      </c>
      <c r="BD245" s="0" t="n">
        <f aca="false">AY245*((1-IFERROR(CORREL(AN245:AQ245,AB245:AE245),0))+(1-IFERROR(CORREL(AN245:AQ245,AF245:AI245),0))+(1-IFERROR(CORREL(AN245:AQ245,AJ245:AM245),0))+(1-IFERROR(CORREL(AN245:AQ245,AR245:AU245),0)))</f>
        <v>0.889205373992094</v>
      </c>
      <c r="BE245" s="0" t="n">
        <f aca="false">AZ245*((1-IFERROR(CORREL(AR245:AU245,AB245:AE245),0))+(1-IFERROR(CORREL(AR245:AU245,AF245:AI245),0))+(1-IFERROR(CORREL(AR245:AU245,AJ245:AM245),0))+(1-IFERROR(CORREL(AR245:AU245,AN245:AQ245),0)))</f>
        <v>1.11214381050539</v>
      </c>
      <c r="BF245" s="0" t="n">
        <f aca="false">IF(SUM(BA245:BE245)&gt;0,BA245/SUM(BA245:BE245),1/5)</f>
        <v>0.170198510297315</v>
      </c>
      <c r="BG245" s="0" t="n">
        <f aca="false">IF(SUM(BA245:BE245)&gt;0,BB245/SUM(BA245:BE245),1/5)</f>
        <v>0.366694051704076</v>
      </c>
      <c r="BH245" s="0" t="n">
        <f aca="false">IF(SUM(BA245:BE245)&gt;0,BC245/SUM(BA245:BE245),1/5)</f>
        <v>0.169236899212449</v>
      </c>
      <c r="BI245" s="0" t="n">
        <f aca="false">IF(SUM(BA245:BE245)&gt;0,BD245/SUM(BA245:BE245),1/5)</f>
        <v>0.130567551315248</v>
      </c>
      <c r="BJ245" s="0" t="n">
        <f aca="false">IF(SUM(BA245:BE245)&gt;0,BE245/SUM(BA245:BE245),1/5)</f>
        <v>0.163302987470911</v>
      </c>
      <c r="BK245" s="0" t="n">
        <f aca="false">BF245*AB245+BG245*AF245+BH245*AJ245+BI245*AN245+BJ245*AR245</f>
        <v>0.323673116838308</v>
      </c>
      <c r="BL245" s="0" t="n">
        <f aca="false">BF245*AC245+BG245*AG245+BH245*AK245+BI245*AO245+BJ245*AS245</f>
        <v>0.56531335446809</v>
      </c>
      <c r="BM245" s="0" t="n">
        <f aca="false">BF245*AD245+BG245*AH245+BH245*AL245+BI245*AP245+BJ245*AT245</f>
        <v>0.687267524695577</v>
      </c>
      <c r="BN245" s="0" t="n">
        <f aca="false">BF245*AE245+BG245*AI245+BH245*AM245+BI245*AQ245+BJ245*AU245</f>
        <v>0.633305948295924</v>
      </c>
      <c r="BO245" s="0" t="n">
        <f aca="false">RANK(BK245,$BK245:$BN245)</f>
        <v>4</v>
      </c>
      <c r="BP245" s="0" t="n">
        <f aca="false">RANK(BL245,$BK245:$BN245)</f>
        <v>3</v>
      </c>
      <c r="BQ245" s="0" t="n">
        <f aca="false">RANK(BM245,$BK245:$BN245)</f>
        <v>1</v>
      </c>
      <c r="BR245" s="0" t="n">
        <f aca="false">RANK(BN245,$BK245:$BN245)</f>
        <v>2</v>
      </c>
    </row>
    <row r="246" customFormat="false" ht="15" hidden="false" customHeight="false" outlineLevel="0" collapsed="false">
      <c r="A246" s="0" t="n">
        <v>223</v>
      </c>
      <c r="B246" s="0" t="n">
        <f aca="false">RANDBETWEEN(1,$B$5)</f>
        <v>4</v>
      </c>
      <c r="C246" s="0" t="n">
        <f aca="false">RANDBETWEEN(1,$B$5)</f>
        <v>6</v>
      </c>
      <c r="D246" s="0" t="n">
        <f aca="false">RANDBETWEEN(1,$B$5)</f>
        <v>2</v>
      </c>
      <c r="E246" s="0" t="n">
        <f aca="false">RANDBETWEEN(1,$B$5)</f>
        <v>1</v>
      </c>
      <c r="F246" s="0" t="n">
        <f aca="false">RANDBETWEEN(1,$B$5)</f>
        <v>2</v>
      </c>
      <c r="G246" s="0" t="n">
        <f aca="false">RANDBETWEEN(1,$B$5)</f>
        <v>6</v>
      </c>
      <c r="H246" s="0" t="n">
        <f aca="true">NORMINV(RAND(),$B$8,$B$13)</f>
        <v>48.0689565417006</v>
      </c>
      <c r="I246" s="0" t="n">
        <f aca="true">NORMINV(RAND(),$C$8,$C$13)</f>
        <v>61.3784186714322</v>
      </c>
      <c r="J246" s="0" t="n">
        <f aca="true">NORMINV(RAND(),$D$8,$D$13)</f>
        <v>15.3358771945099</v>
      </c>
      <c r="K246" s="0" t="n">
        <f aca="true">NORMINV(RAND(),$E$8,$E$13)</f>
        <v>3.05308261329724</v>
      </c>
      <c r="L246" s="0" t="n">
        <f aca="true">NORMINV(RAND(),$B$9,$B$14)</f>
        <v>47.9967243334179</v>
      </c>
      <c r="M246" s="0" t="n">
        <f aca="true">NORMINV(RAND(),$C$9,$C$14)</f>
        <v>61.1935733165832</v>
      </c>
      <c r="N246" s="0" t="n">
        <f aca="true">NORMINV(RAND(),$D$9,$D$14)</f>
        <v>48.4153804445898</v>
      </c>
      <c r="O246" s="0" t="n">
        <f aca="true">NORMINV(RAND(),$E$9,$E$14)</f>
        <v>29.7382632767279</v>
      </c>
      <c r="P246" s="0" t="n">
        <f aca="true">NORMINV(RAND(),$B$10,$B$15)</f>
        <v>22.8264228901023</v>
      </c>
      <c r="Q246" s="0" t="n">
        <f aca="true">NORMINV(RAND(),$C$10,$C$15)</f>
        <v>31.3024275000176</v>
      </c>
      <c r="R246" s="0" t="n">
        <f aca="true">NORMINV(RAND(),$D$10,$D$15)</f>
        <v>10.0068206649507</v>
      </c>
      <c r="S246" s="0" t="n">
        <f aca="true">NORMINV(RAND(),$E$10,$E$15)</f>
        <v>4.02505265441872</v>
      </c>
      <c r="T246" s="0" t="n">
        <f aca="false">MEDIAN(INDEX(Avaliadores!$B$17:$B$22,$B246),INDEX(Avaliadores!$B$17:$B$22,$C246),INDEX(Avaliadores!$B$17:$B$22,$D246),INDEX(Avaliadores!$B$17:$B$22,$E246),INDEX(Avaliadores!$B$17:$B$22,$F246),INDEX(Avaliadores!$B$17:$B$22,$G246))</f>
        <v>2.54166666666667</v>
      </c>
      <c r="U246" s="0" t="n">
        <f aca="false">MEDIAN(INDEX(Avaliadores!$C$17:$C$22,$B246),INDEX(Avaliadores!$C$17:$C$22,$C246),INDEX(Avaliadores!$C$17:$C$22,$D246),INDEX(Avaliadores!$C$17:$C$22,$E246),INDEX(Avaliadores!$C$17:$C$22,$F246),INDEX(Avaliadores!$C$17:$C$22,$G246))</f>
        <v>5.29166666666667</v>
      </c>
      <c r="V246" s="0" t="n">
        <f aca="false">MEDIAN(INDEX(Avaliadores!$D$17:$D$22,$B246),INDEX(Avaliadores!$D$17:$D$22,$C246),INDEX(Avaliadores!$D$17:$D$22,$D246),INDEX(Avaliadores!$D$17:$D$22,$E246),INDEX(Avaliadores!$D$17:$D$22,$F246),INDEX(Avaliadores!$D$17:$D$22,$G246))</f>
        <v>5.79166666666667</v>
      </c>
      <c r="W246" s="0" t="n">
        <f aca="false">MEDIAN(INDEX(Avaliadores!$E$17:$E$22,$B246),INDEX(Avaliadores!$E$17:$E$22,$C246),INDEX(Avaliadores!$E$17:$E$22,$D246),INDEX(Avaliadores!$E$17:$E$22,$E246),INDEX(Avaliadores!$E$17:$E$22,$F246),INDEX(Avaliadores!$E$17:$E$22,$G246))</f>
        <v>6.04166666666667</v>
      </c>
      <c r="X246" s="0" t="n">
        <f aca="false">MEDIAN(INDEX(Avaliadores!$F$17:$F$22,$B246),INDEX(Avaliadores!$F$17:$F$22,$C246),INDEX(Avaliadores!$F$17:$F$22,$D246),INDEX(Avaliadores!$F$17:$F$22,$E246),INDEX(Avaliadores!$F$17:$F$22,$F246),INDEX(Avaliadores!$F$17:$F$22,$G246))</f>
        <v>2.54166666666667</v>
      </c>
      <c r="Y246" s="0" t="n">
        <f aca="false">MEDIAN(INDEX(Avaliadores!$G$17:$G$22,$B246),INDEX(Avaliadores!$G$17:$G$22,$C246),INDEX(Avaliadores!$G$17:$G$22,$D246),INDEX(Avaliadores!$G$17:$G$22,$E246),INDEX(Avaliadores!$G$17:$G$22,$F246),INDEX(Avaliadores!$G$17:$G$22,$G246))</f>
        <v>5.04166666666667</v>
      </c>
      <c r="Z246" s="0" t="n">
        <f aca="false">MEDIAN(INDEX(Avaliadores!$H$17:$H$22,$B246),INDEX(Avaliadores!$H$17:$H$22,$C246),INDEX(Avaliadores!$H$17:$H$22,$D246),INDEX(Avaliadores!$H$17:$H$22,$E246),INDEX(Avaliadores!$H$17:$H$22,$F246),INDEX(Avaliadores!$H$17:$H$22,$G246))</f>
        <v>4.04166666666667</v>
      </c>
      <c r="AA246" s="0" t="n">
        <f aca="false">MEDIAN(INDEX(Avaliadores!$I$17:$I$22,$B246),INDEX(Avaliadores!$I$17:$I$22,$C246),INDEX(Avaliadores!$I$17:$I$22,$D246),INDEX(Avaliadores!$I$17:$I$22,$E246),INDEX(Avaliadores!$I$17:$I$22,$F246),INDEX(Avaliadores!$I$17:$I$22,$G246))</f>
        <v>6.54166666666667</v>
      </c>
      <c r="AB246" s="0" t="n">
        <f aca="false">IF(MAX(H246:K246)=MIN(H246:K246),0,IF($B$17="custo",(MAX(H246:K246)-H246)/(MAX(H246:K246)-MIN(H246:K246)),(H246-MIN(H246:K246))/(MAX(H246:K246)-MIN(H246:K246))))</f>
        <v>0.228193492386664</v>
      </c>
      <c r="AC246" s="0" t="n">
        <f aca="false">IF(MAX(H246:K246)=MIN(H246:K246),0,IF($B$17="custo",(MAX(H246:K246)-I246)/(MAX(H246:K246)-MIN(H246:K246)),(I246-MIN(H246:K246))/(MAX(H246:K246)-MIN(H246:K246))))</f>
        <v>0</v>
      </c>
      <c r="AD246" s="0" t="n">
        <f aca="false">IF(MAX(H246:K246)=MIN(H246:K246),0,IF($B$17="custo",(MAX(H246:K246)-J246)/(MAX(H246:K246)-MIN(H246:K246)),(J246-MIN(H246:K246))/(MAX(H246:K246)-MIN(H246:K246))))</f>
        <v>0.789408935955895</v>
      </c>
      <c r="AE246" s="0" t="n">
        <f aca="false">IF(MAX(H246:K246)=MIN(H246:K246),0,IF($B$17="custo",(MAX(H246:K246)-K246)/(MAX(H246:K246)-MIN(H246:K246)),(K246-MIN(H246:K246))/(MAX(H246:K246)-MIN(H246:K246))))</f>
        <v>1</v>
      </c>
      <c r="AF246" s="0" t="n">
        <f aca="false">IF(MAX(L246:O246)=MIN(L246:O246),0,IF($C$17="custo",(MAX(L246:O246)-L246)/(MAX(L246:O246)-MIN(L246:O246)),(L246-MIN(L246:O246))/(MAX(L246:O246)-MIN(L246:O246))))</f>
        <v>0.580457195734382</v>
      </c>
      <c r="AG246" s="0" t="n">
        <f aca="false">IF(MAX(L246:O246)=MIN(L246:O246),0,IF($C$17="custo",(MAX(L246:O246)-M246)/(MAX(L246:O246)-MIN(L246:O246)),(M246-MIN(L246:O246))/(MAX(L246:O246)-MIN(L246:O246))))</f>
        <v>1</v>
      </c>
      <c r="AH246" s="0" t="n">
        <f aca="false">IF(MAX(L246:O246)=MIN(L246:O246),0,IF($C$17="custo",(MAX(L246:O246)-N246)/(MAX(L246:O246)-MIN(L246:O246)),(N246-MIN(L246:O246))/(MAX(L246:O246)-MIN(L246:O246))))</f>
        <v>0.593766748577496</v>
      </c>
      <c r="AI246" s="0" t="n">
        <f aca="false">IF(MAX(L246:O246)=MIN(L246:O246),0,IF($C$17="custo",(MAX(L246:O246)-O246)/(MAX(L246:O246)-MIN(L246:O246)),(O246-MIN(L246:O246))/(MAX(L246:O246)-MIN(L246:O246))))</f>
        <v>0</v>
      </c>
      <c r="AJ246" s="0" t="n">
        <f aca="false">IF(MAX(P246:S246)=MIN(P246:S246),0,IF($D$17="custo",(MAX(P246:S246)-P246)/(MAX(P246:S246)-MIN(P246:S246)),(P246-MIN(P246:S246))/(MAX(P246:S246)-MIN(P246:S246))))</f>
        <v>0.310733883223475</v>
      </c>
      <c r="AK246" s="0" t="n">
        <f aca="false">IF(MAX(P246:S246)=MIN(P246:S246),0,IF($D$17="custo",(MAX(P246:S246)-Q246)/(MAX(P246:S246)-MIN(P246:S246)),(Q246-MIN(P246:S246))/(MAX(P246:S246)-MIN(P246:S246))))</f>
        <v>0</v>
      </c>
      <c r="AL246" s="0" t="n">
        <f aca="false">IF(MAX(P246:S246)=MIN(P246:S246),0,IF($D$17="custo",(MAX(P246:S246)-R246)/(MAX(P246:S246)-MIN(P246:S246)),(R246-MIN(P246:S246))/(MAX(P246:S246)-MIN(P246:S246))))</f>
        <v>0.78070587641255</v>
      </c>
      <c r="AM246" s="0" t="n">
        <f aca="false">IF(MAX(P246:S246)=MIN(P246:S246),0,IF($D$17="custo",(MAX(P246:S246)-S246)/(MAX(P246:S246)-MIN(P246:S246)),(S246-MIN(P246:S246))/(MAX(P246:S246)-MIN(P246:S246))))</f>
        <v>1</v>
      </c>
      <c r="AN246" s="0" t="n">
        <f aca="false">IF(MAX(T246:W246)=MIN(T246:W246),0,IF($E$17="custo",(MAX(T246:W246)-T246)/(MAX(T246:W246)-MIN(T246:W246)),(T246-MIN(T246:W246))/(MAX(T246:W246)-MIN(T246:W246))))</f>
        <v>0</v>
      </c>
      <c r="AO246" s="0" t="n">
        <f aca="false">IF(MAX(T246:W246)=MIN(T246:W246),0,IF($E$17="custo",(MAX(T246:W246)-U246)/(MAX(T246:W246)-MIN(T246:W246)),(U246-MIN(T246:W246))/(MAX(T246:W246)-MIN(T246:W246))))</f>
        <v>0.785714285714286</v>
      </c>
      <c r="AP246" s="0" t="n">
        <f aca="false">IF(MAX(T246:W246)=MIN(T246:W246),0,IF($E$17="custo",(MAX(T246:W246)-V246)/(MAX(T246:W246)-MIN(T246:W246)),(V246-MIN(T246:W246))/(MAX(T246:W246)-MIN(T246:W246))))</f>
        <v>0.928571428571429</v>
      </c>
      <c r="AQ246" s="0" t="n">
        <f aca="false">IF(MAX(T246:W246)=MIN(T246:W246),0,IF($E$17="custo",(MAX(T246:W246)-W246)/(MAX(T246:W246)-MIN(T246:W246)),(W246-MIN(T246:W246))/(MAX(T246:W246)-MIN(T246:W246))))</f>
        <v>1</v>
      </c>
      <c r="AR246" s="0" t="n">
        <f aca="false">IF(MAX(X246:AA246)=MIN(X246:AA246),0,IF($F$17="custo",(MAX(X246:AA246)-X246)/(MAX(X246:AA246)-MIN(X246:AA246)),(X246-MIN(X246:AA246))/(MAX(X246:AA246)-MIN(X246:AA246))))</f>
        <v>0</v>
      </c>
      <c r="AS246" s="0" t="n">
        <f aca="false">IF(MAX(X246:AA246)=MIN(X246:AA246),0,IF($F$17="custo",(MAX(X246:AA246)-Y246)/(MAX(X246:AA246)-MIN(X246:AA246)),(Y246-MIN(X246:AA246))/(MAX(X246:AA246)-MIN(X246:AA246))))</f>
        <v>0.625</v>
      </c>
      <c r="AT246" s="0" t="n">
        <f aca="false">IF(MAX(X246:AA246)=MIN(X246:AA246),0,IF($F$17="custo",(MAX(X246:AA246)-Z246)/(MAX(X246:AA246)-MIN(X246:AA246)),(Z246-MIN(X246:AA246))/(MAX(X246:AA246)-MIN(X246:AA246))))</f>
        <v>0.375</v>
      </c>
      <c r="AU246" s="0" t="n">
        <f aca="false">IF(MAX(X246:AA246)=MIN(X246:AA246),0,IF($F$17="custo",(MAX(X246:AA246)-AA246)/(MAX(X246:AA246)-MIN(X246:AA246)),(AA246-MIN(X246:AA246))/(MAX(X246:AA246)-MIN(X246:AA246))))</f>
        <v>1</v>
      </c>
      <c r="AV246" s="0" t="n">
        <f aca="false">STDEVP(AB246:AE246)</f>
        <v>0.405450011845231</v>
      </c>
      <c r="AW246" s="0" t="n">
        <f aca="false">STDEVP(AF246:AI246)</f>
        <v>0.356257304413306</v>
      </c>
      <c r="AX246" s="0" t="n">
        <f aca="false">STDEVP(AJ246:AM246)</f>
        <v>0.391320566991319</v>
      </c>
      <c r="AY246" s="0" t="n">
        <f aca="false">STDEVP(AN246:AQ246)</f>
        <v>0.399297853124962</v>
      </c>
      <c r="AZ246" s="0" t="n">
        <f aca="false">STDEVP(AR246:AU246)</f>
        <v>0.364434493427831</v>
      </c>
      <c r="BA246" s="0" t="n">
        <f aca="false">AV246*((1-IFERROR(CORREL(AB246:AE246,AF246:AI246),0))+(1-IFERROR(CORREL(AB246:AE246,AJ246:AM246),0))+(1-IFERROR(CORREL(AB246:AE246,AN246:AQ246),0))+(1-IFERROR(CORREL(AB246:AE246,AR246:AU246),0)))</f>
        <v>1.14067548846924</v>
      </c>
      <c r="BB246" s="0" t="n">
        <f aca="false">AW246*((1-IFERROR(CORREL(AF246:AI246,AB246:AE246),0))+(1-IFERROR(CORREL(AF246:AI246,AJ246:AM246),0))+(1-IFERROR(CORREL(AF246:AI246,AN246:AQ246),0))+(1-IFERROR(CORREL(AF246:AI246,AR246:AU246),0)))</f>
        <v>2.29629039129044</v>
      </c>
      <c r="BC246" s="0" t="n">
        <f aca="false">AX246*((1-IFERROR(CORREL(AJ246:AM246,AB246:AE246),0))+(1-IFERROR(CORREL(AJ246:AM246,AF246:AI246),0))+(1-IFERROR(CORREL(AJ246:AM246,AN246:AQ246),0))+(1-IFERROR(CORREL(AJ246:AM246,AR246:AU246),0)))</f>
        <v>1.16039840552539</v>
      </c>
      <c r="BD246" s="0" t="n">
        <f aca="false">AY246*((1-IFERROR(CORREL(AN246:AQ246,AB246:AE246),0))+(1-IFERROR(CORREL(AN246:AQ246,AF246:AI246),0))+(1-IFERROR(CORREL(AN246:AQ246,AJ246:AM246),0))+(1-IFERROR(CORREL(AN246:AQ246,AR246:AU246),0)))</f>
        <v>0.943758614713902</v>
      </c>
      <c r="BE246" s="0" t="n">
        <f aca="false">AZ246*((1-IFERROR(CORREL(AR246:AU246,AB246:AE246),0))+(1-IFERROR(CORREL(AR246:AU246,AF246:AI246),0))+(1-IFERROR(CORREL(AR246:AU246,AJ246:AM246),0))+(1-IFERROR(CORREL(AR246:AU246,AN246:AQ246),0)))</f>
        <v>0.98896848160661</v>
      </c>
      <c r="BF246" s="0" t="n">
        <f aca="false">IF(SUM(BA246:BE246)&gt;0,BA246/SUM(BA246:BE246),1/5)</f>
        <v>0.174679866147413</v>
      </c>
      <c r="BG246" s="0" t="n">
        <f aca="false">IF(SUM(BA246:BE246)&gt;0,BB246/SUM(BA246:BE246),1/5)</f>
        <v>0.351647512584401</v>
      </c>
      <c r="BH246" s="0" t="n">
        <f aca="false">IF(SUM(BA246:BE246)&gt;0,BC246/SUM(BA246:BE246),1/5)</f>
        <v>0.177700178713284</v>
      </c>
      <c r="BI246" s="0" t="n">
        <f aca="false">IF(SUM(BA246:BE246)&gt;0,BD246/SUM(BA246:BE246),1/5)</f>
        <v>0.144524564751475</v>
      </c>
      <c r="BJ246" s="0" t="n">
        <f aca="false">IF(SUM(BA246:BE246)&gt;0,BE246/SUM(BA246:BE246),1/5)</f>
        <v>0.151447877803426</v>
      </c>
      <c r="BK246" s="0" t="n">
        <f aca="false">BF246*AB246+BG246*AF246+BH246*AJ246+BI246*AN246+BJ246*AR246</f>
        <v>0.29919460432861</v>
      </c>
      <c r="BL246" s="0" t="n">
        <f aca="false">BF246*AC246+BG246*AG246+BH246*AK246+BI246*AO246+BJ246*AS246</f>
        <v>0.559857451373416</v>
      </c>
      <c r="BM246" s="0" t="n">
        <f aca="false">BF246*AD246+BG246*AH246+BH246*AL246+BI246*AP246+BJ246*AT246</f>
        <v>0.676416356953199</v>
      </c>
      <c r="BN246" s="0" t="n">
        <f aca="false">BF246*AE246+BG246*AI246+BH246*AM246+BI246*AQ246+BJ246*AU246</f>
        <v>0.648352487415599</v>
      </c>
      <c r="BO246" s="0" t="n">
        <f aca="false">RANK(BK246,$BK246:$BN246)</f>
        <v>4</v>
      </c>
      <c r="BP246" s="0" t="n">
        <f aca="false">RANK(BL246,$BK246:$BN246)</f>
        <v>3</v>
      </c>
      <c r="BQ246" s="0" t="n">
        <f aca="false">RANK(BM246,$BK246:$BN246)</f>
        <v>1</v>
      </c>
      <c r="BR246" s="0" t="n">
        <f aca="false">RANK(BN246,$BK246:$BN246)</f>
        <v>2</v>
      </c>
    </row>
    <row r="247" customFormat="false" ht="15" hidden="false" customHeight="false" outlineLevel="0" collapsed="false">
      <c r="A247" s="0" t="n">
        <v>224</v>
      </c>
      <c r="B247" s="0" t="n">
        <f aca="false">RANDBETWEEN(1,$B$5)</f>
        <v>3</v>
      </c>
      <c r="C247" s="0" t="n">
        <f aca="false">RANDBETWEEN(1,$B$5)</f>
        <v>1</v>
      </c>
      <c r="D247" s="0" t="n">
        <f aca="false">RANDBETWEEN(1,$B$5)</f>
        <v>4</v>
      </c>
      <c r="E247" s="0" t="n">
        <f aca="false">RANDBETWEEN(1,$B$5)</f>
        <v>3</v>
      </c>
      <c r="F247" s="0" t="n">
        <f aca="false">RANDBETWEEN(1,$B$5)</f>
        <v>4</v>
      </c>
      <c r="G247" s="0" t="n">
        <f aca="false">RANDBETWEEN(1,$B$5)</f>
        <v>1</v>
      </c>
      <c r="H247" s="0" t="n">
        <f aca="true">NORMINV(RAND(),$B$8,$B$13)</f>
        <v>55.417369716431</v>
      </c>
      <c r="I247" s="0" t="n">
        <f aca="true">NORMINV(RAND(),$C$8,$C$13)</f>
        <v>61.0555507972621</v>
      </c>
      <c r="J247" s="0" t="n">
        <f aca="true">NORMINV(RAND(),$D$8,$D$13)</f>
        <v>14.2072337782896</v>
      </c>
      <c r="K247" s="0" t="n">
        <f aca="true">NORMINV(RAND(),$E$8,$E$13)</f>
        <v>3.43001970047277</v>
      </c>
      <c r="L247" s="0" t="n">
        <f aca="true">NORMINV(RAND(),$B$9,$B$14)</f>
        <v>46.1378135626793</v>
      </c>
      <c r="M247" s="0" t="n">
        <f aca="true">NORMINV(RAND(),$C$9,$C$14)</f>
        <v>52.8814695334256</v>
      </c>
      <c r="N247" s="0" t="n">
        <f aca="true">NORMINV(RAND(),$D$9,$D$14)</f>
        <v>45.0585318510152</v>
      </c>
      <c r="O247" s="0" t="n">
        <f aca="true">NORMINV(RAND(),$E$9,$E$14)</f>
        <v>26.8166911307338</v>
      </c>
      <c r="P247" s="0" t="n">
        <f aca="true">NORMINV(RAND(),$B$10,$B$15)</f>
        <v>23.4460507132655</v>
      </c>
      <c r="Q247" s="0" t="n">
        <f aca="true">NORMINV(RAND(),$C$10,$C$15)</f>
        <v>27.7337976183133</v>
      </c>
      <c r="R247" s="0" t="n">
        <f aca="true">NORMINV(RAND(),$D$10,$D$15)</f>
        <v>10.1850930186422</v>
      </c>
      <c r="S247" s="0" t="n">
        <f aca="true">NORMINV(RAND(),$E$10,$E$15)</f>
        <v>3.88966850698044</v>
      </c>
      <c r="T247" s="0" t="n">
        <f aca="false">MEDIAN(INDEX(Avaliadores!$B$17:$B$22,$B247),INDEX(Avaliadores!$B$17:$B$22,$C247),INDEX(Avaliadores!$B$17:$B$22,$D247),INDEX(Avaliadores!$B$17:$B$22,$E247),INDEX(Avaliadores!$B$17:$B$22,$F247),INDEX(Avaliadores!$B$17:$B$22,$G247))</f>
        <v>2.79166666666667</v>
      </c>
      <c r="U247" s="0" t="n">
        <f aca="false">MEDIAN(INDEX(Avaliadores!$C$17:$C$22,$B247),INDEX(Avaliadores!$C$17:$C$22,$C247),INDEX(Avaliadores!$C$17:$C$22,$D247),INDEX(Avaliadores!$C$17:$C$22,$E247),INDEX(Avaliadores!$C$17:$C$22,$F247),INDEX(Avaliadores!$C$17:$C$22,$G247))</f>
        <v>4.79166666666667</v>
      </c>
      <c r="V247" s="0" t="n">
        <f aca="false">MEDIAN(INDEX(Avaliadores!$D$17:$D$22,$B247),INDEX(Avaliadores!$D$17:$D$22,$C247),INDEX(Avaliadores!$D$17:$D$22,$D247),INDEX(Avaliadores!$D$17:$D$22,$E247),INDEX(Avaliadores!$D$17:$D$22,$F247),INDEX(Avaliadores!$D$17:$D$22,$G247))</f>
        <v>5.79166666666667</v>
      </c>
      <c r="W247" s="0" t="n">
        <f aca="false">MEDIAN(INDEX(Avaliadores!$E$17:$E$22,$B247),INDEX(Avaliadores!$E$17:$E$22,$C247),INDEX(Avaliadores!$E$17:$E$22,$D247),INDEX(Avaliadores!$E$17:$E$22,$E247),INDEX(Avaliadores!$E$17:$E$22,$F247),INDEX(Avaliadores!$E$17:$E$22,$G247))</f>
        <v>6.54166666666667</v>
      </c>
      <c r="X247" s="0" t="n">
        <f aca="false">MEDIAN(INDEX(Avaliadores!$F$17:$F$22,$B247),INDEX(Avaliadores!$F$17:$F$22,$C247),INDEX(Avaliadores!$F$17:$F$22,$D247),INDEX(Avaliadores!$F$17:$F$22,$E247),INDEX(Avaliadores!$F$17:$F$22,$F247),INDEX(Avaliadores!$F$17:$F$22,$G247))</f>
        <v>2.79166666666667</v>
      </c>
      <c r="Y247" s="0" t="n">
        <f aca="false">MEDIAN(INDEX(Avaliadores!$G$17:$G$22,$B247),INDEX(Avaliadores!$G$17:$G$22,$C247),INDEX(Avaliadores!$G$17:$G$22,$D247),INDEX(Avaliadores!$G$17:$G$22,$E247),INDEX(Avaliadores!$G$17:$G$22,$F247),INDEX(Avaliadores!$G$17:$G$22,$G247))</f>
        <v>5.04166666666667</v>
      </c>
      <c r="Z247" s="0" t="n">
        <f aca="false">MEDIAN(INDEX(Avaliadores!$H$17:$H$22,$B247),INDEX(Avaliadores!$H$17:$H$22,$C247),INDEX(Avaliadores!$H$17:$H$22,$D247),INDEX(Avaliadores!$H$17:$H$22,$E247),INDEX(Avaliadores!$H$17:$H$22,$F247),INDEX(Avaliadores!$H$17:$H$22,$G247))</f>
        <v>3.79166666666667</v>
      </c>
      <c r="AA247" s="0" t="n">
        <f aca="false">MEDIAN(INDEX(Avaliadores!$I$17:$I$22,$B247),INDEX(Avaliadores!$I$17:$I$22,$C247),INDEX(Avaliadores!$I$17:$I$22,$D247),INDEX(Avaliadores!$I$17:$I$22,$E247),INDEX(Avaliadores!$I$17:$I$22,$F247),INDEX(Avaliadores!$I$17:$I$22,$G247))</f>
        <v>6.79166666666667</v>
      </c>
      <c r="AB247" s="0" t="n">
        <f aca="false">IF(MAX(H247:K247)=MIN(H247:K247),0,IF($B$17="custo",(MAX(H247:K247)-H247)/(MAX(H247:K247)-MIN(H247:K247)),(H247-MIN(H247:K247))/(MAX(H247:K247)-MIN(H247:K247))))</f>
        <v>0.0978417200417832</v>
      </c>
      <c r="AC247" s="0" t="n">
        <f aca="false">IF(MAX(H247:K247)=MIN(H247:K247),0,IF($B$17="custo",(MAX(H247:K247)-I247)/(MAX(H247:K247)-MIN(H247:K247)),(I247-MIN(H247:K247))/(MAX(H247:K247)-MIN(H247:K247))))</f>
        <v>0</v>
      </c>
      <c r="AD247" s="0" t="n">
        <f aca="false">IF(MAX(H247:K247)=MIN(H247:K247),0,IF($B$17="custo",(MAX(H247:K247)-J247)/(MAX(H247:K247)-MIN(H247:K247)),(J247-MIN(H247:K247))/(MAX(H247:K247)-MIN(H247:K247))))</f>
        <v>0.812978485877811</v>
      </c>
      <c r="AE247" s="0" t="n">
        <f aca="false">IF(MAX(H247:K247)=MIN(H247:K247),0,IF($B$17="custo",(MAX(H247:K247)-K247)/(MAX(H247:K247)-MIN(H247:K247)),(K247-MIN(H247:K247))/(MAX(H247:K247)-MIN(H247:K247))))</f>
        <v>1</v>
      </c>
      <c r="AF247" s="0" t="n">
        <f aca="false">IF(MAX(L247:O247)=MIN(L247:O247),0,IF($C$17="custo",(MAX(L247:O247)-L247)/(MAX(L247:O247)-MIN(L247:O247)),(L247-MIN(L247:O247))/(MAX(L247:O247)-MIN(L247:O247))))</f>
        <v>0.74127322831757</v>
      </c>
      <c r="AG247" s="0" t="n">
        <f aca="false">IF(MAX(L247:O247)=MIN(L247:O247),0,IF($C$17="custo",(MAX(L247:O247)-M247)/(MAX(L247:O247)-MIN(L247:O247)),(M247-MIN(L247:O247))/(MAX(L247:O247)-MIN(L247:O247))))</f>
        <v>1</v>
      </c>
      <c r="AH247" s="0" t="n">
        <f aca="false">IF(MAX(L247:O247)=MIN(L247:O247),0,IF($C$17="custo",(MAX(L247:O247)-N247)/(MAX(L247:O247)-MIN(L247:O247)),(N247-MIN(L247:O247))/(MAX(L247:O247)-MIN(L247:O247))))</f>
        <v>0.699865559509127</v>
      </c>
      <c r="AI247" s="0" t="n">
        <f aca="false">IF(MAX(L247:O247)=MIN(L247:O247),0,IF($C$17="custo",(MAX(L247:O247)-O247)/(MAX(L247:O247)-MIN(L247:O247)),(O247-MIN(L247:O247))/(MAX(L247:O247)-MIN(L247:O247))))</f>
        <v>0</v>
      </c>
      <c r="AJ247" s="0" t="n">
        <f aca="false">IF(MAX(P247:S247)=MIN(P247:S247),0,IF($D$17="custo",(MAX(P247:S247)-P247)/(MAX(P247:S247)-MIN(P247:S247)),(P247-MIN(P247:S247))/(MAX(P247:S247)-MIN(P247:S247))))</f>
        <v>0.179824009718598</v>
      </c>
      <c r="AK247" s="0" t="n">
        <f aca="false">IF(MAX(P247:S247)=MIN(P247:S247),0,IF($D$17="custo",(MAX(P247:S247)-Q247)/(MAX(P247:S247)-MIN(P247:S247)),(Q247-MIN(P247:S247))/(MAX(P247:S247)-MIN(P247:S247))))</f>
        <v>0</v>
      </c>
      <c r="AL247" s="0" t="n">
        <f aca="false">IF(MAX(P247:S247)=MIN(P247:S247),0,IF($D$17="custo",(MAX(P247:S247)-R247)/(MAX(P247:S247)-MIN(P247:S247)),(R247-MIN(P247:S247))/(MAX(P247:S247)-MIN(P247:S247))))</f>
        <v>0.735975909110908</v>
      </c>
      <c r="AM247" s="0" t="n">
        <f aca="false">IF(MAX(P247:S247)=MIN(P247:S247),0,IF($D$17="custo",(MAX(P247:S247)-S247)/(MAX(P247:S247)-MIN(P247:S247)),(S247-MIN(P247:S247))/(MAX(P247:S247)-MIN(P247:S247))))</f>
        <v>1</v>
      </c>
      <c r="AN247" s="0" t="n">
        <f aca="false">IF(MAX(T247:W247)=MIN(T247:W247),0,IF($E$17="custo",(MAX(T247:W247)-T247)/(MAX(T247:W247)-MIN(T247:W247)),(T247-MIN(T247:W247))/(MAX(T247:W247)-MIN(T247:W247))))</f>
        <v>0</v>
      </c>
      <c r="AO247" s="0" t="n">
        <f aca="false">IF(MAX(T247:W247)=MIN(T247:W247),0,IF($E$17="custo",(MAX(T247:W247)-U247)/(MAX(T247:W247)-MIN(T247:W247)),(U247-MIN(T247:W247))/(MAX(T247:W247)-MIN(T247:W247))))</f>
        <v>0.533333333333333</v>
      </c>
      <c r="AP247" s="0" t="n">
        <f aca="false">IF(MAX(T247:W247)=MIN(T247:W247),0,IF($E$17="custo",(MAX(T247:W247)-V247)/(MAX(T247:W247)-MIN(T247:W247)),(V247-MIN(T247:W247))/(MAX(T247:W247)-MIN(T247:W247))))</f>
        <v>0.8</v>
      </c>
      <c r="AQ247" s="0" t="n">
        <f aca="false">IF(MAX(T247:W247)=MIN(T247:W247),0,IF($E$17="custo",(MAX(T247:W247)-W247)/(MAX(T247:W247)-MIN(T247:W247)),(W247-MIN(T247:W247))/(MAX(T247:W247)-MIN(T247:W247))))</f>
        <v>1</v>
      </c>
      <c r="AR247" s="0" t="n">
        <f aca="false">IF(MAX(X247:AA247)=MIN(X247:AA247),0,IF($F$17="custo",(MAX(X247:AA247)-X247)/(MAX(X247:AA247)-MIN(X247:AA247)),(X247-MIN(X247:AA247))/(MAX(X247:AA247)-MIN(X247:AA247))))</f>
        <v>0</v>
      </c>
      <c r="AS247" s="0" t="n">
        <f aca="false">IF(MAX(X247:AA247)=MIN(X247:AA247),0,IF($F$17="custo",(MAX(X247:AA247)-Y247)/(MAX(X247:AA247)-MIN(X247:AA247)),(Y247-MIN(X247:AA247))/(MAX(X247:AA247)-MIN(X247:AA247))))</f>
        <v>0.5625</v>
      </c>
      <c r="AT247" s="0" t="n">
        <f aca="false">IF(MAX(X247:AA247)=MIN(X247:AA247),0,IF($F$17="custo",(MAX(X247:AA247)-Z247)/(MAX(X247:AA247)-MIN(X247:AA247)),(Z247-MIN(X247:AA247))/(MAX(X247:AA247)-MIN(X247:AA247))))</f>
        <v>0.25</v>
      </c>
      <c r="AU247" s="0" t="n">
        <f aca="false">IF(MAX(X247:AA247)=MIN(X247:AA247),0,IF($F$17="custo",(MAX(X247:AA247)-AA247)/(MAX(X247:AA247)-MIN(X247:AA247)),(AA247-MIN(X247:AA247))/(MAX(X247:AA247)-MIN(X247:AA247))))</f>
        <v>1</v>
      </c>
      <c r="AV247" s="0" t="n">
        <f aca="false">STDEVP(AB247:AE247)</f>
        <v>0.435229409577082</v>
      </c>
      <c r="AW247" s="0" t="n">
        <f aca="false">STDEVP(AF247:AI247)</f>
        <v>0.370644086371743</v>
      </c>
      <c r="AX247" s="0" t="n">
        <f aca="false">STDEVP(AJ247:AM247)</f>
        <v>0.405100259508716</v>
      </c>
      <c r="AY247" s="0" t="n">
        <f aca="false">STDEVP(AN247:AQ247)</f>
        <v>0.375277674973257</v>
      </c>
      <c r="AZ247" s="0" t="n">
        <f aca="false">STDEVP(AR247:AU247)</f>
        <v>0.373368848292141</v>
      </c>
      <c r="BA247" s="0" t="n">
        <f aca="false">AV247*((1-IFERROR(CORREL(AB247:AE247,AF247:AI247),0))+(1-IFERROR(CORREL(AB247:AE247,AJ247:AM247),0))+(1-IFERROR(CORREL(AB247:AE247,AN247:AQ247),0))+(1-IFERROR(CORREL(AB247:AE247,AR247:AU247),0)))</f>
        <v>1.07952770670769</v>
      </c>
      <c r="BB247" s="0" t="n">
        <f aca="false">AW247*((1-IFERROR(CORREL(AF247:AI247,AB247:AE247),0))+(1-IFERROR(CORREL(AF247:AI247,AJ247:AM247),0))+(1-IFERROR(CORREL(AF247:AI247,AN247:AQ247),0))+(1-IFERROR(CORREL(AF247:AI247,AR247:AU247),0)))</f>
        <v>2.57254581385808</v>
      </c>
      <c r="BC247" s="0" t="n">
        <f aca="false">AX247*((1-IFERROR(CORREL(AJ247:AM247,AB247:AE247),0))+(1-IFERROR(CORREL(AJ247:AM247,AF247:AI247),0))+(1-IFERROR(CORREL(AJ247:AM247,AN247:AQ247),0))+(1-IFERROR(CORREL(AJ247:AM247,AR247:AU247),0)))</f>
        <v>1.04373058003063</v>
      </c>
      <c r="BD247" s="0" t="n">
        <f aca="false">AY247*((1-IFERROR(CORREL(AN247:AQ247,AB247:AE247),0))+(1-IFERROR(CORREL(AN247:AQ247,AF247:AI247),0))+(1-IFERROR(CORREL(AN247:AQ247,AJ247:AM247),0))+(1-IFERROR(CORREL(AN247:AQ247,AR247:AU247),0)))</f>
        <v>0.829244415657487</v>
      </c>
      <c r="BE247" s="0" t="n">
        <f aca="false">AZ247*((1-IFERROR(CORREL(AR247:AU247,AB247:AE247),0))+(1-IFERROR(CORREL(AR247:AU247,AF247:AI247),0))+(1-IFERROR(CORREL(AR247:AU247,AJ247:AM247),0))+(1-IFERROR(CORREL(AR247:AU247,AN247:AQ247),0)))</f>
        <v>1.05846824549843</v>
      </c>
      <c r="BF247" s="0" t="n">
        <f aca="false">IF(SUM(BA247:BE247)&gt;0,BA247/SUM(BA247:BE247),1/5)</f>
        <v>0.163974323416222</v>
      </c>
      <c r="BG247" s="0" t="n">
        <f aca="false">IF(SUM(BA247:BE247)&gt;0,BB247/SUM(BA247:BE247),1/5)</f>
        <v>0.390755565293549</v>
      </c>
      <c r="BH247" s="0" t="n">
        <f aca="false">IF(SUM(BA247:BE247)&gt;0,BC247/SUM(BA247:BE247),1/5)</f>
        <v>0.158536936686225</v>
      </c>
      <c r="BI247" s="0" t="n">
        <f aca="false">IF(SUM(BA247:BE247)&gt;0,BD247/SUM(BA247:BE247),1/5)</f>
        <v>0.12595766756076</v>
      </c>
      <c r="BJ247" s="0" t="n">
        <f aca="false">IF(SUM(BA247:BE247)&gt;0,BE247/SUM(BA247:BE247),1/5)</f>
        <v>0.160775507043245</v>
      </c>
      <c r="BK247" s="0" t="n">
        <f aca="false">BF247*AB247+BG247*AF247+BH247*AJ247+BI247*AN247+BJ247*AR247</f>
        <v>0.334208916857357</v>
      </c>
      <c r="BL247" s="0" t="n">
        <f aca="false">BF247*AC247+BG247*AG247+BH247*AK247+BI247*AO247+BJ247*AS247</f>
        <v>0.548369210704446</v>
      </c>
      <c r="BM247" s="0" t="n">
        <f aca="false">BF247*AD247+BG247*AH247+BH247*AL247+BI247*AP247+BJ247*AT247</f>
        <v>0.664423336423955</v>
      </c>
      <c r="BN247" s="0" t="n">
        <f aca="false">BF247*AE247+BG247*AI247+BH247*AM247+BI247*AQ247+BJ247*AU247</f>
        <v>0.609244434706451</v>
      </c>
      <c r="BO247" s="0" t="n">
        <f aca="false">RANK(BK247,$BK247:$BN247)</f>
        <v>4</v>
      </c>
      <c r="BP247" s="0" t="n">
        <f aca="false">RANK(BL247,$BK247:$BN247)</f>
        <v>3</v>
      </c>
      <c r="BQ247" s="0" t="n">
        <f aca="false">RANK(BM247,$BK247:$BN247)</f>
        <v>1</v>
      </c>
      <c r="BR247" s="0" t="n">
        <f aca="false">RANK(BN247,$BK247:$BN247)</f>
        <v>2</v>
      </c>
    </row>
    <row r="248" customFormat="false" ht="15" hidden="false" customHeight="false" outlineLevel="0" collapsed="false">
      <c r="A248" s="0" t="n">
        <v>225</v>
      </c>
      <c r="B248" s="0" t="n">
        <f aca="false">RANDBETWEEN(1,$B$5)</f>
        <v>6</v>
      </c>
      <c r="C248" s="0" t="n">
        <f aca="false">RANDBETWEEN(1,$B$5)</f>
        <v>5</v>
      </c>
      <c r="D248" s="0" t="n">
        <f aca="false">RANDBETWEEN(1,$B$5)</f>
        <v>3</v>
      </c>
      <c r="E248" s="0" t="n">
        <f aca="false">RANDBETWEEN(1,$B$5)</f>
        <v>6</v>
      </c>
      <c r="F248" s="0" t="n">
        <f aca="false">RANDBETWEEN(1,$B$5)</f>
        <v>5</v>
      </c>
      <c r="G248" s="0" t="n">
        <f aca="false">RANDBETWEEN(1,$B$5)</f>
        <v>3</v>
      </c>
      <c r="H248" s="0" t="n">
        <f aca="true">NORMINV(RAND(),$B$8,$B$13)</f>
        <v>47.9329998750335</v>
      </c>
      <c r="I248" s="0" t="n">
        <f aca="true">NORMINV(RAND(),$C$8,$C$13)</f>
        <v>58.7329415376647</v>
      </c>
      <c r="J248" s="0" t="n">
        <f aca="true">NORMINV(RAND(),$D$8,$D$13)</f>
        <v>12.8436789706212</v>
      </c>
      <c r="K248" s="0" t="n">
        <f aca="true">NORMINV(RAND(),$E$8,$E$13)</f>
        <v>3.02601006023543</v>
      </c>
      <c r="L248" s="0" t="n">
        <f aca="true">NORMINV(RAND(),$B$9,$B$14)</f>
        <v>44.6684275599307</v>
      </c>
      <c r="M248" s="0" t="n">
        <f aca="true">NORMINV(RAND(),$C$9,$C$14)</f>
        <v>49.8937578406573</v>
      </c>
      <c r="N248" s="0" t="n">
        <f aca="true">NORMINV(RAND(),$D$9,$D$14)</f>
        <v>52.5311587548547</v>
      </c>
      <c r="O248" s="0" t="n">
        <f aca="true">NORMINV(RAND(),$E$9,$E$14)</f>
        <v>25.2339892469913</v>
      </c>
      <c r="P248" s="0" t="n">
        <f aca="true">NORMINV(RAND(),$B$10,$B$15)</f>
        <v>23.6014707345967</v>
      </c>
      <c r="Q248" s="0" t="n">
        <f aca="true">NORMINV(RAND(),$C$10,$C$15)</f>
        <v>27.6753682233722</v>
      </c>
      <c r="R248" s="0" t="n">
        <f aca="true">NORMINV(RAND(),$D$10,$D$15)</f>
        <v>9.95383116534627</v>
      </c>
      <c r="S248" s="0" t="n">
        <f aca="true">NORMINV(RAND(),$E$10,$E$15)</f>
        <v>4.20298873605622</v>
      </c>
      <c r="T248" s="0" t="n">
        <f aca="false">MEDIAN(INDEX(Avaliadores!$B$17:$B$22,$B248),INDEX(Avaliadores!$B$17:$B$22,$C248),INDEX(Avaliadores!$B$17:$B$22,$D248),INDEX(Avaliadores!$B$17:$B$22,$E248),INDEX(Avaliadores!$B$17:$B$22,$F248),INDEX(Avaliadores!$B$17:$B$22,$G248))</f>
        <v>2.54166666666667</v>
      </c>
      <c r="U248" s="0" t="n">
        <f aca="false">MEDIAN(INDEX(Avaliadores!$C$17:$C$22,$B248),INDEX(Avaliadores!$C$17:$C$22,$C248),INDEX(Avaliadores!$C$17:$C$22,$D248),INDEX(Avaliadores!$C$17:$C$22,$E248),INDEX(Avaliadores!$C$17:$C$22,$F248),INDEX(Avaliadores!$C$17:$C$22,$G248))</f>
        <v>5.54166666666667</v>
      </c>
      <c r="V248" s="0" t="n">
        <f aca="false">MEDIAN(INDEX(Avaliadores!$D$17:$D$22,$B248),INDEX(Avaliadores!$D$17:$D$22,$C248),INDEX(Avaliadores!$D$17:$D$22,$D248),INDEX(Avaliadores!$D$17:$D$22,$E248),INDEX(Avaliadores!$D$17:$D$22,$F248),INDEX(Avaliadores!$D$17:$D$22,$G248))</f>
        <v>5.54166666666667</v>
      </c>
      <c r="W248" s="0" t="n">
        <f aca="false">MEDIAN(INDEX(Avaliadores!$E$17:$E$22,$B248),INDEX(Avaliadores!$E$17:$E$22,$C248),INDEX(Avaliadores!$E$17:$E$22,$D248),INDEX(Avaliadores!$E$17:$E$22,$E248),INDEX(Avaliadores!$E$17:$E$22,$F248),INDEX(Avaliadores!$E$17:$E$22,$G248))</f>
        <v>6.04166666666667</v>
      </c>
      <c r="X248" s="0" t="n">
        <f aca="false">MEDIAN(INDEX(Avaliadores!$F$17:$F$22,$B248),INDEX(Avaliadores!$F$17:$F$22,$C248),INDEX(Avaliadores!$F$17:$F$22,$D248),INDEX(Avaliadores!$F$17:$F$22,$E248),INDEX(Avaliadores!$F$17:$F$22,$F248),INDEX(Avaliadores!$F$17:$F$22,$G248))</f>
        <v>2.79166666666667</v>
      </c>
      <c r="Y248" s="0" t="n">
        <f aca="false">MEDIAN(INDEX(Avaliadores!$G$17:$G$22,$B248),INDEX(Avaliadores!$G$17:$G$22,$C248),INDEX(Avaliadores!$G$17:$G$22,$D248),INDEX(Avaliadores!$G$17:$G$22,$E248),INDEX(Avaliadores!$G$17:$G$22,$F248),INDEX(Avaliadores!$G$17:$G$22,$G248))</f>
        <v>5.04166666666667</v>
      </c>
      <c r="Z248" s="0" t="n">
        <f aca="false">MEDIAN(INDEX(Avaliadores!$H$17:$H$22,$B248),INDEX(Avaliadores!$H$17:$H$22,$C248),INDEX(Avaliadores!$H$17:$H$22,$D248),INDEX(Avaliadores!$H$17:$H$22,$E248),INDEX(Avaliadores!$H$17:$H$22,$F248),INDEX(Avaliadores!$H$17:$H$22,$G248))</f>
        <v>3.79166666666667</v>
      </c>
      <c r="AA248" s="0" t="n">
        <f aca="false">MEDIAN(INDEX(Avaliadores!$I$17:$I$22,$B248),INDEX(Avaliadores!$I$17:$I$22,$C248),INDEX(Avaliadores!$I$17:$I$22,$D248),INDEX(Avaliadores!$I$17:$I$22,$E248),INDEX(Avaliadores!$I$17:$I$22,$F248),INDEX(Avaliadores!$I$17:$I$22,$G248))</f>
        <v>6.79166666666667</v>
      </c>
      <c r="AB248" s="0" t="n">
        <f aca="false">IF(MAX(H248:K248)=MIN(H248:K248),0,IF($B$17="custo",(MAX(H248:K248)-H248)/(MAX(H248:K248)-MIN(H248:K248)),(H248-MIN(H248:K248))/(MAX(H248:K248)-MIN(H248:K248))))</f>
        <v>0.193870697527235</v>
      </c>
      <c r="AC248" s="0" t="n">
        <f aca="false">IF(MAX(H248:K248)=MIN(H248:K248),0,IF($B$17="custo",(MAX(H248:K248)-I248)/(MAX(H248:K248)-MIN(H248:K248)),(I248-MIN(H248:K248))/(MAX(H248:K248)-MIN(H248:K248))))</f>
        <v>0</v>
      </c>
      <c r="AD248" s="0" t="n">
        <f aca="false">IF(MAX(H248:K248)=MIN(H248:K248),0,IF($B$17="custo",(MAX(H248:K248)-J248)/(MAX(H248:K248)-MIN(H248:K248)),(J248-MIN(H248:K248))/(MAX(H248:K248)-MIN(H248:K248))))</f>
        <v>0.823762166574126</v>
      </c>
      <c r="AE248" s="0" t="n">
        <f aca="false">IF(MAX(H248:K248)=MIN(H248:K248),0,IF($B$17="custo",(MAX(H248:K248)-K248)/(MAX(H248:K248)-MIN(H248:K248)),(K248-MIN(H248:K248))/(MAX(H248:K248)-MIN(H248:K248))))</f>
        <v>1</v>
      </c>
      <c r="AF248" s="0" t="n">
        <f aca="false">IF(MAX(L248:O248)=MIN(L248:O248),0,IF($C$17="custo",(MAX(L248:O248)-L248)/(MAX(L248:O248)-MIN(L248:O248)),(L248-MIN(L248:O248))/(MAX(L248:O248)-MIN(L248:O248))))</f>
        <v>0.71195800382677</v>
      </c>
      <c r="AG248" s="0" t="n">
        <f aca="false">IF(MAX(L248:O248)=MIN(L248:O248),0,IF($C$17="custo",(MAX(L248:O248)-M248)/(MAX(L248:O248)-MIN(L248:O248)),(M248-MIN(L248:O248))/(MAX(L248:O248)-MIN(L248:O248))))</f>
        <v>0.903381890439678</v>
      </c>
      <c r="AH248" s="0" t="n">
        <f aca="false">IF(MAX(L248:O248)=MIN(L248:O248),0,IF($C$17="custo",(MAX(L248:O248)-N248)/(MAX(L248:O248)-MIN(L248:O248)),(N248-MIN(L248:O248))/(MAX(L248:O248)-MIN(L248:O248))))</f>
        <v>1</v>
      </c>
      <c r="AI248" s="0" t="n">
        <f aca="false">IF(MAX(L248:O248)=MIN(L248:O248),0,IF($C$17="custo",(MAX(L248:O248)-O248)/(MAX(L248:O248)-MIN(L248:O248)),(O248-MIN(L248:O248))/(MAX(L248:O248)-MIN(L248:O248))))</f>
        <v>0</v>
      </c>
      <c r="AJ248" s="0" t="n">
        <f aca="false">IF(MAX(P248:S248)=MIN(P248:S248),0,IF($D$17="custo",(MAX(P248:S248)-P248)/(MAX(P248:S248)-MIN(P248:S248)),(P248-MIN(P248:S248))/(MAX(P248:S248)-MIN(P248:S248))))</f>
        <v>0.173561333693369</v>
      </c>
      <c r="AK248" s="0" t="n">
        <f aca="false">IF(MAX(P248:S248)=MIN(P248:S248),0,IF($D$17="custo",(MAX(P248:S248)-Q248)/(MAX(P248:S248)-MIN(P248:S248)),(Q248-MIN(P248:S248))/(MAX(P248:S248)-MIN(P248:S248))))</f>
        <v>0</v>
      </c>
      <c r="AL248" s="0" t="n">
        <f aca="false">IF(MAX(P248:S248)=MIN(P248:S248),0,IF($D$17="custo",(MAX(P248:S248)-R248)/(MAX(P248:S248)-MIN(P248:S248)),(R248-MIN(P248:S248))/(MAX(P248:S248)-MIN(P248:S248))))</f>
        <v>0.754995336864006</v>
      </c>
      <c r="AM248" s="0" t="n">
        <f aca="false">IF(MAX(P248:S248)=MIN(P248:S248),0,IF($D$17="custo",(MAX(P248:S248)-S248)/(MAX(P248:S248)-MIN(P248:S248)),(S248-MIN(P248:S248))/(MAX(P248:S248)-MIN(P248:S248))))</f>
        <v>1</v>
      </c>
      <c r="AN248" s="0" t="n">
        <f aca="false">IF(MAX(T248:W248)=MIN(T248:W248),0,IF($E$17="custo",(MAX(T248:W248)-T248)/(MAX(T248:W248)-MIN(T248:W248)),(T248-MIN(T248:W248))/(MAX(T248:W248)-MIN(T248:W248))))</f>
        <v>0</v>
      </c>
      <c r="AO248" s="0" t="n">
        <f aca="false">IF(MAX(T248:W248)=MIN(T248:W248),0,IF($E$17="custo",(MAX(T248:W248)-U248)/(MAX(T248:W248)-MIN(T248:W248)),(U248-MIN(T248:W248))/(MAX(T248:W248)-MIN(T248:W248))))</f>
        <v>0.857142857142857</v>
      </c>
      <c r="AP248" s="0" t="n">
        <f aca="false">IF(MAX(T248:W248)=MIN(T248:W248),0,IF($E$17="custo",(MAX(T248:W248)-V248)/(MAX(T248:W248)-MIN(T248:W248)),(V248-MIN(T248:W248))/(MAX(T248:W248)-MIN(T248:W248))))</f>
        <v>0.857142857142857</v>
      </c>
      <c r="AQ248" s="0" t="n">
        <f aca="false">IF(MAX(T248:W248)=MIN(T248:W248),0,IF($E$17="custo",(MAX(T248:W248)-W248)/(MAX(T248:W248)-MIN(T248:W248)),(W248-MIN(T248:W248))/(MAX(T248:W248)-MIN(T248:W248))))</f>
        <v>1</v>
      </c>
      <c r="AR248" s="0" t="n">
        <f aca="false">IF(MAX(X248:AA248)=MIN(X248:AA248),0,IF($F$17="custo",(MAX(X248:AA248)-X248)/(MAX(X248:AA248)-MIN(X248:AA248)),(X248-MIN(X248:AA248))/(MAX(X248:AA248)-MIN(X248:AA248))))</f>
        <v>0</v>
      </c>
      <c r="AS248" s="0" t="n">
        <f aca="false">IF(MAX(X248:AA248)=MIN(X248:AA248),0,IF($F$17="custo",(MAX(X248:AA248)-Y248)/(MAX(X248:AA248)-MIN(X248:AA248)),(Y248-MIN(X248:AA248))/(MAX(X248:AA248)-MIN(X248:AA248))))</f>
        <v>0.5625</v>
      </c>
      <c r="AT248" s="0" t="n">
        <f aca="false">IF(MAX(X248:AA248)=MIN(X248:AA248),0,IF($F$17="custo",(MAX(X248:AA248)-Z248)/(MAX(X248:AA248)-MIN(X248:AA248)),(Z248-MIN(X248:AA248))/(MAX(X248:AA248)-MIN(X248:AA248))))</f>
        <v>0.25</v>
      </c>
      <c r="AU248" s="0" t="n">
        <f aca="false">IF(MAX(X248:AA248)=MIN(X248:AA248),0,IF($F$17="custo",(MAX(X248:AA248)-AA248)/(MAX(X248:AA248)-MIN(X248:AA248)),(AA248-MIN(X248:AA248))/(MAX(X248:AA248)-MIN(X248:AA248))))</f>
        <v>1</v>
      </c>
      <c r="AV248" s="0" t="n">
        <f aca="false">STDEVP(AB248:AE248)</f>
        <v>0.417869405694868</v>
      </c>
      <c r="AW248" s="0" t="n">
        <f aca="false">STDEVP(AF248:AI248)</f>
        <v>0.391465946332486</v>
      </c>
      <c r="AX248" s="0" t="n">
        <f aca="false">STDEVP(AJ248:AM248)</f>
        <v>0.409361938677736</v>
      </c>
      <c r="AY248" s="0" t="n">
        <f aca="false">STDEVP(AN248:AQ248)</f>
        <v>0.396090589514622</v>
      </c>
      <c r="AZ248" s="0" t="n">
        <f aca="false">STDEVP(AR248:AU248)</f>
        <v>0.373368848292141</v>
      </c>
      <c r="BA248" s="0" t="n">
        <f aca="false">AV248*((1-IFERROR(CORREL(AB248:AE248,AF248:AI248),0))+(1-IFERROR(CORREL(AB248:AE248,AJ248:AM248),0))+(1-IFERROR(CORREL(AB248:AE248,AN248:AQ248),0))+(1-IFERROR(CORREL(AB248:AE248,AR248:AU248),0)))</f>
        <v>1.07473035480822</v>
      </c>
      <c r="BB248" s="0" t="n">
        <f aca="false">AW248*((1-IFERROR(CORREL(AF248:AI248,AB248:AE248),0))+(1-IFERROR(CORREL(AF248:AI248,AJ248:AM248),0))+(1-IFERROR(CORREL(AF248:AI248,AN248:AQ248),0))+(1-IFERROR(CORREL(AF248:AI248,AR248:AU248),0)))</f>
        <v>2.38948059735706</v>
      </c>
      <c r="BC248" s="0" t="n">
        <f aca="false">AX248*((1-IFERROR(CORREL(AJ248:AM248,AB248:AE248),0))+(1-IFERROR(CORREL(AJ248:AM248,AF248:AI248),0))+(1-IFERROR(CORREL(AJ248:AM248,AN248:AQ248),0))+(1-IFERROR(CORREL(AJ248:AM248,AR248:AU248),0)))</f>
        <v>1.04868372463446</v>
      </c>
      <c r="BD248" s="0" t="n">
        <f aca="false">AY248*((1-IFERROR(CORREL(AN248:AQ248,AB248:AE248),0))+(1-IFERROR(CORREL(AN248:AQ248,AF248:AI248),0))+(1-IFERROR(CORREL(AN248:AQ248,AJ248:AM248),0))+(1-IFERROR(CORREL(AN248:AQ248,AR248:AU248),0)))</f>
        <v>0.955147144322652</v>
      </c>
      <c r="BE248" s="0" t="n">
        <f aca="false">AZ248*((1-IFERROR(CORREL(AR248:AU248,AB248:AE248),0))+(1-IFERROR(CORREL(AR248:AU248,AF248:AI248),0))+(1-IFERROR(CORREL(AR248:AU248,AJ248:AM248),0))+(1-IFERROR(CORREL(AR248:AU248,AN248:AQ248),0)))</f>
        <v>1.10485727159386</v>
      </c>
      <c r="BF248" s="0" t="n">
        <f aca="false">IF(SUM(BA248:BE248)&gt;0,BA248/SUM(BA248:BE248),1/5)</f>
        <v>0.163509334260004</v>
      </c>
      <c r="BG248" s="0" t="n">
        <f aca="false">IF(SUM(BA248:BE248)&gt;0,BB248/SUM(BA248:BE248),1/5)</f>
        <v>0.36353526254571</v>
      </c>
      <c r="BH248" s="0" t="n">
        <f aca="false">IF(SUM(BA248:BE248)&gt;0,BC248/SUM(BA248:BE248),1/5)</f>
        <v>0.159546603384884</v>
      </c>
      <c r="BI248" s="0" t="n">
        <f aca="false">IF(SUM(BA248:BE248)&gt;0,BD248/SUM(BA248:BE248),1/5)</f>
        <v>0.145315960407957</v>
      </c>
      <c r="BJ248" s="0" t="n">
        <f aca="false">IF(SUM(BA248:BE248)&gt;0,BE248/SUM(BA248:BE248),1/5)</f>
        <v>0.168092839401445</v>
      </c>
      <c r="BK248" s="0" t="n">
        <f aca="false">BF248*AB248+BG248*AF248+BH248*AJ248+BI248*AN248+BJ248*AR248</f>
        <v>0.318212629797612</v>
      </c>
      <c r="BL248" s="0" t="n">
        <f aca="false">BF248*AC248+BG248*AG248+BH248*AK248+BI248*AO248+BJ248*AS248</f>
        <v>0.547519932375876</v>
      </c>
      <c r="BM248" s="0" t="n">
        <f aca="false">BF248*AD248+BG248*AH248+BH248*AL248+BI248*AP248+BJ248*AT248</f>
        <v>0.785264754901798</v>
      </c>
      <c r="BN248" s="0" t="n">
        <f aca="false">BF248*AE248+BG248*AI248+BH248*AM248+BI248*AQ248+BJ248*AU248</f>
        <v>0.63646473745429</v>
      </c>
      <c r="BO248" s="0" t="n">
        <f aca="false">RANK(BK248,$BK248:$BN248)</f>
        <v>4</v>
      </c>
      <c r="BP248" s="0" t="n">
        <f aca="false">RANK(BL248,$BK248:$BN248)</f>
        <v>3</v>
      </c>
      <c r="BQ248" s="0" t="n">
        <f aca="false">RANK(BM248,$BK248:$BN248)</f>
        <v>1</v>
      </c>
      <c r="BR248" s="0" t="n">
        <f aca="false">RANK(BN248,$BK248:$BN248)</f>
        <v>2</v>
      </c>
    </row>
    <row r="249" customFormat="false" ht="15" hidden="false" customHeight="false" outlineLevel="0" collapsed="false">
      <c r="A249" s="0" t="n">
        <v>226</v>
      </c>
      <c r="B249" s="0" t="n">
        <f aca="false">RANDBETWEEN(1,$B$5)</f>
        <v>1</v>
      </c>
      <c r="C249" s="0" t="n">
        <f aca="false">RANDBETWEEN(1,$B$5)</f>
        <v>2</v>
      </c>
      <c r="D249" s="0" t="n">
        <f aca="false">RANDBETWEEN(1,$B$5)</f>
        <v>5</v>
      </c>
      <c r="E249" s="0" t="n">
        <f aca="false">RANDBETWEEN(1,$B$5)</f>
        <v>4</v>
      </c>
      <c r="F249" s="0" t="n">
        <f aca="false">RANDBETWEEN(1,$B$5)</f>
        <v>4</v>
      </c>
      <c r="G249" s="0" t="n">
        <f aca="false">RANDBETWEEN(1,$B$5)</f>
        <v>3</v>
      </c>
      <c r="H249" s="0" t="n">
        <f aca="true">NORMINV(RAND(),$B$8,$B$13)</f>
        <v>47.2840192957756</v>
      </c>
      <c r="I249" s="0" t="n">
        <f aca="true">NORMINV(RAND(),$C$8,$C$13)</f>
        <v>69.9662686486798</v>
      </c>
      <c r="J249" s="0" t="n">
        <f aca="true">NORMINV(RAND(),$D$8,$D$13)</f>
        <v>14.8009829754593</v>
      </c>
      <c r="K249" s="0" t="n">
        <f aca="true">NORMINV(RAND(),$E$8,$E$13)</f>
        <v>3.13901484110489</v>
      </c>
      <c r="L249" s="0" t="n">
        <f aca="true">NORMINV(RAND(),$B$9,$B$14)</f>
        <v>47.1466872806295</v>
      </c>
      <c r="M249" s="0" t="n">
        <f aca="true">NORMINV(RAND(),$C$9,$C$14)</f>
        <v>49.3377833364348</v>
      </c>
      <c r="N249" s="0" t="n">
        <f aca="true">NORMINV(RAND(),$D$9,$D$14)</f>
        <v>44.9575238941671</v>
      </c>
      <c r="O249" s="0" t="n">
        <f aca="true">NORMINV(RAND(),$E$9,$E$14)</f>
        <v>27.300606622546</v>
      </c>
      <c r="P249" s="0" t="n">
        <f aca="true">NORMINV(RAND(),$B$10,$B$15)</f>
        <v>23.6843590088567</v>
      </c>
      <c r="Q249" s="0" t="n">
        <f aca="true">NORMINV(RAND(),$C$10,$C$15)</f>
        <v>31.9389168079846</v>
      </c>
      <c r="R249" s="0" t="n">
        <f aca="true">NORMINV(RAND(),$D$10,$D$15)</f>
        <v>10.0031659841162</v>
      </c>
      <c r="S249" s="0" t="n">
        <f aca="true">NORMINV(RAND(),$E$10,$E$15)</f>
        <v>4.22509150209971</v>
      </c>
      <c r="T249" s="0" t="n">
        <f aca="false">MEDIAN(INDEX(Avaliadores!$B$17:$B$22,$B249),INDEX(Avaliadores!$B$17:$B$22,$C249),INDEX(Avaliadores!$B$17:$B$22,$D249),INDEX(Avaliadores!$B$17:$B$22,$E249),INDEX(Avaliadores!$B$17:$B$22,$F249),INDEX(Avaliadores!$B$17:$B$22,$G249))</f>
        <v>2.91666666666667</v>
      </c>
      <c r="U249" s="0" t="n">
        <f aca="false">MEDIAN(INDEX(Avaliadores!$C$17:$C$22,$B249),INDEX(Avaliadores!$C$17:$C$22,$C249),INDEX(Avaliadores!$C$17:$C$22,$D249),INDEX(Avaliadores!$C$17:$C$22,$E249),INDEX(Avaliadores!$C$17:$C$22,$F249),INDEX(Avaliadores!$C$17:$C$22,$G249))</f>
        <v>5.29166666666667</v>
      </c>
      <c r="V249" s="0" t="n">
        <f aca="false">MEDIAN(INDEX(Avaliadores!$D$17:$D$22,$B249),INDEX(Avaliadores!$D$17:$D$22,$C249),INDEX(Avaliadores!$D$17:$D$22,$D249),INDEX(Avaliadores!$D$17:$D$22,$E249),INDEX(Avaliadores!$D$17:$D$22,$F249),INDEX(Avaliadores!$D$17:$D$22,$G249))</f>
        <v>5.66666666666667</v>
      </c>
      <c r="W249" s="0" t="n">
        <f aca="false">MEDIAN(INDEX(Avaliadores!$E$17:$E$22,$B249),INDEX(Avaliadores!$E$17:$E$22,$C249),INDEX(Avaliadores!$E$17:$E$22,$D249),INDEX(Avaliadores!$E$17:$E$22,$E249),INDEX(Avaliadores!$E$17:$E$22,$F249),INDEX(Avaliadores!$E$17:$E$22,$G249))</f>
        <v>6.54166666666667</v>
      </c>
      <c r="X249" s="0" t="n">
        <f aca="false">MEDIAN(INDEX(Avaliadores!$F$17:$F$22,$B249),INDEX(Avaliadores!$F$17:$F$22,$C249),INDEX(Avaliadores!$F$17:$F$22,$D249),INDEX(Avaliadores!$F$17:$F$22,$E249),INDEX(Avaliadores!$F$17:$F$22,$F249),INDEX(Avaliadores!$F$17:$F$22,$G249))</f>
        <v>2.66666666666667</v>
      </c>
      <c r="Y249" s="0" t="n">
        <f aca="false">MEDIAN(INDEX(Avaliadores!$G$17:$G$22,$B249),INDEX(Avaliadores!$G$17:$G$22,$C249),INDEX(Avaliadores!$G$17:$G$22,$D249),INDEX(Avaliadores!$G$17:$G$22,$E249),INDEX(Avaliadores!$G$17:$G$22,$F249),INDEX(Avaliadores!$G$17:$G$22,$G249))</f>
        <v>4.79166666666667</v>
      </c>
      <c r="Z249" s="0" t="n">
        <f aca="false">MEDIAN(INDEX(Avaliadores!$H$17:$H$22,$B249),INDEX(Avaliadores!$H$17:$H$22,$C249),INDEX(Avaliadores!$H$17:$H$22,$D249),INDEX(Avaliadores!$H$17:$H$22,$E249),INDEX(Avaliadores!$H$17:$H$22,$F249),INDEX(Avaliadores!$H$17:$H$22,$G249))</f>
        <v>3.66666666666667</v>
      </c>
      <c r="AA249" s="0" t="n">
        <f aca="false">MEDIAN(INDEX(Avaliadores!$I$17:$I$22,$B249),INDEX(Avaliadores!$I$17:$I$22,$C249),INDEX(Avaliadores!$I$17:$I$22,$D249),INDEX(Avaliadores!$I$17:$I$22,$E249),INDEX(Avaliadores!$I$17:$I$22,$F249),INDEX(Avaliadores!$I$17:$I$22,$G249))</f>
        <v>6.29166666666667</v>
      </c>
      <c r="AB249" s="0" t="n">
        <f aca="false">IF(MAX(H249:K249)=MIN(H249:K249),0,IF($B$17="custo",(MAX(H249:K249)-H249)/(MAX(H249:K249)-MIN(H249:K249)),(H249-MIN(H249:K249))/(MAX(H249:K249)-MIN(H249:K249))))</f>
        <v>0.339416152251541</v>
      </c>
      <c r="AC249" s="0" t="n">
        <f aca="false">IF(MAX(H249:K249)=MIN(H249:K249),0,IF($B$17="custo",(MAX(H249:K249)-I249)/(MAX(H249:K249)-MIN(H249:K249)),(I249-MIN(H249:K249))/(MAX(H249:K249)-MIN(H249:K249))))</f>
        <v>0</v>
      </c>
      <c r="AD249" s="0" t="n">
        <f aca="false">IF(MAX(H249:K249)=MIN(H249:K249),0,IF($B$17="custo",(MAX(H249:K249)-J249)/(MAX(H249:K249)-MIN(H249:K249)),(J249-MIN(H249:K249))/(MAX(H249:K249)-MIN(H249:K249))))</f>
        <v>0.825490836898157</v>
      </c>
      <c r="AE249" s="0" t="n">
        <f aca="false">IF(MAX(H249:K249)=MIN(H249:K249),0,IF($B$17="custo",(MAX(H249:K249)-K249)/(MAX(H249:K249)-MIN(H249:K249)),(K249-MIN(H249:K249))/(MAX(H249:K249)-MIN(H249:K249))))</f>
        <v>1</v>
      </c>
      <c r="AF249" s="0" t="n">
        <f aca="false">IF(MAX(L249:O249)=MIN(L249:O249),0,IF($C$17="custo",(MAX(L249:O249)-L249)/(MAX(L249:O249)-MIN(L249:O249)),(L249-MIN(L249:O249))/(MAX(L249:O249)-MIN(L249:O249))))</f>
        <v>0.900572741950908</v>
      </c>
      <c r="AG249" s="0" t="n">
        <f aca="false">IF(MAX(L249:O249)=MIN(L249:O249),0,IF($C$17="custo",(MAX(L249:O249)-M249)/(MAX(L249:O249)-MIN(L249:O249)),(M249-MIN(L249:O249))/(MAX(L249:O249)-MIN(L249:O249))))</f>
        <v>1</v>
      </c>
      <c r="AH249" s="0" t="n">
        <f aca="false">IF(MAX(L249:O249)=MIN(L249:O249),0,IF($C$17="custo",(MAX(L249:O249)-N249)/(MAX(L249:O249)-MIN(L249:O249)),(N249-MIN(L249:O249))/(MAX(L249:O249)-MIN(L249:O249))))</f>
        <v>0.801233184307723</v>
      </c>
      <c r="AI249" s="0" t="n">
        <f aca="false">IF(MAX(L249:O249)=MIN(L249:O249),0,IF($C$17="custo",(MAX(L249:O249)-O249)/(MAX(L249:O249)-MIN(L249:O249)),(O249-MIN(L249:O249))/(MAX(L249:O249)-MIN(L249:O249))))</f>
        <v>0</v>
      </c>
      <c r="AJ249" s="0" t="n">
        <f aca="false">IF(MAX(P249:S249)=MIN(P249:S249),0,IF($D$17="custo",(MAX(P249:S249)-P249)/(MAX(P249:S249)-MIN(P249:S249)),(P249-MIN(P249:S249))/(MAX(P249:S249)-MIN(P249:S249))))</f>
        <v>0.297849817122688</v>
      </c>
      <c r="AK249" s="0" t="n">
        <f aca="false">IF(MAX(P249:S249)=MIN(P249:S249),0,IF($D$17="custo",(MAX(P249:S249)-Q249)/(MAX(P249:S249)-MIN(P249:S249)),(Q249-MIN(P249:S249))/(MAX(P249:S249)-MIN(P249:S249))))</f>
        <v>0</v>
      </c>
      <c r="AL249" s="0" t="n">
        <f aca="false">IF(MAX(P249:S249)=MIN(P249:S249),0,IF($D$17="custo",(MAX(P249:S249)-R249)/(MAX(P249:S249)-MIN(P249:S249)),(R249-MIN(P249:S249))/(MAX(P249:S249)-MIN(P249:S249))))</f>
        <v>0.791509312834214</v>
      </c>
      <c r="AM249" s="0" t="n">
        <f aca="false">IF(MAX(P249:S249)=MIN(P249:S249),0,IF($D$17="custo",(MAX(P249:S249)-S249)/(MAX(P249:S249)-MIN(P249:S249)),(S249-MIN(P249:S249))/(MAX(P249:S249)-MIN(P249:S249))))</f>
        <v>1</v>
      </c>
      <c r="AN249" s="0" t="n">
        <f aca="false">IF(MAX(T249:W249)=MIN(T249:W249),0,IF($E$17="custo",(MAX(T249:W249)-T249)/(MAX(T249:W249)-MIN(T249:W249)),(T249-MIN(T249:W249))/(MAX(T249:W249)-MIN(T249:W249))))</f>
        <v>0</v>
      </c>
      <c r="AO249" s="0" t="n">
        <f aca="false">IF(MAX(T249:W249)=MIN(T249:W249),0,IF($E$17="custo",(MAX(T249:W249)-U249)/(MAX(T249:W249)-MIN(T249:W249)),(U249-MIN(T249:W249))/(MAX(T249:W249)-MIN(T249:W249))))</f>
        <v>0.655172413793103</v>
      </c>
      <c r="AP249" s="0" t="n">
        <f aca="false">IF(MAX(T249:W249)=MIN(T249:W249),0,IF($E$17="custo",(MAX(T249:W249)-V249)/(MAX(T249:W249)-MIN(T249:W249)),(V249-MIN(T249:W249))/(MAX(T249:W249)-MIN(T249:W249))))</f>
        <v>0.758620689655172</v>
      </c>
      <c r="AQ249" s="0" t="n">
        <f aca="false">IF(MAX(T249:W249)=MIN(T249:W249),0,IF($E$17="custo",(MAX(T249:W249)-W249)/(MAX(T249:W249)-MIN(T249:W249)),(W249-MIN(T249:W249))/(MAX(T249:W249)-MIN(T249:W249))))</f>
        <v>1</v>
      </c>
      <c r="AR249" s="0" t="n">
        <f aca="false">IF(MAX(X249:AA249)=MIN(X249:AA249),0,IF($F$17="custo",(MAX(X249:AA249)-X249)/(MAX(X249:AA249)-MIN(X249:AA249)),(X249-MIN(X249:AA249))/(MAX(X249:AA249)-MIN(X249:AA249))))</f>
        <v>0</v>
      </c>
      <c r="AS249" s="0" t="n">
        <f aca="false">IF(MAX(X249:AA249)=MIN(X249:AA249),0,IF($F$17="custo",(MAX(X249:AA249)-Y249)/(MAX(X249:AA249)-MIN(X249:AA249)),(Y249-MIN(X249:AA249))/(MAX(X249:AA249)-MIN(X249:AA249))))</f>
        <v>0.586206896551724</v>
      </c>
      <c r="AT249" s="0" t="n">
        <f aca="false">IF(MAX(X249:AA249)=MIN(X249:AA249),0,IF($F$17="custo",(MAX(X249:AA249)-Z249)/(MAX(X249:AA249)-MIN(X249:AA249)),(Z249-MIN(X249:AA249))/(MAX(X249:AA249)-MIN(X249:AA249))))</f>
        <v>0.275862068965517</v>
      </c>
      <c r="AU249" s="0" t="n">
        <f aca="false">IF(MAX(X249:AA249)=MIN(X249:AA249),0,IF($F$17="custo",(MAX(X249:AA249)-AA249)/(MAX(X249:AA249)-MIN(X249:AA249)),(AA249-MIN(X249:AA249))/(MAX(X249:AA249)-MIN(X249:AA249))))</f>
        <v>1</v>
      </c>
      <c r="AV249" s="0" t="n">
        <f aca="false">STDEVP(AB249:AE249)</f>
        <v>0.395263481204234</v>
      </c>
      <c r="AW249" s="0" t="n">
        <f aca="false">STDEVP(AF249:AI249)</f>
        <v>0.396253411149136</v>
      </c>
      <c r="AX249" s="0" t="n">
        <f aca="false">STDEVP(AJ249:AM249)</f>
        <v>0.394919647643588</v>
      </c>
      <c r="AY249" s="0" t="n">
        <f aca="false">STDEVP(AN249:AQ249)</f>
        <v>0.370188112992826</v>
      </c>
      <c r="AZ249" s="0" t="n">
        <f aca="false">STDEVP(AR249:AU249)</f>
        <v>0.371790666428411</v>
      </c>
      <c r="BA249" s="0" t="n">
        <f aca="false">AV249*((1-IFERROR(CORREL(AB249:AE249,AF249:AI249),0))+(1-IFERROR(CORREL(AB249:AE249,AJ249:AM249),0))+(1-IFERROR(CORREL(AB249:AE249,AN249:AQ249),0))+(1-IFERROR(CORREL(AB249:AE249,AR249:AU249),0)))</f>
        <v>1.13481654677921</v>
      </c>
      <c r="BB249" s="0" t="n">
        <f aca="false">AW249*((1-IFERROR(CORREL(AF249:AI249,AB249:AE249),0))+(1-IFERROR(CORREL(AF249:AI249,AJ249:AM249),0))+(1-IFERROR(CORREL(AF249:AI249,AN249:AQ249),0))+(1-IFERROR(CORREL(AF249:AI249,AR249:AU249),0)))</f>
        <v>2.77138640637917</v>
      </c>
      <c r="BC249" s="0" t="n">
        <f aca="false">AX249*((1-IFERROR(CORREL(AJ249:AM249,AB249:AE249),0))+(1-IFERROR(CORREL(AJ249:AM249,AF249:AI249),0))+(1-IFERROR(CORREL(AJ249:AM249,AN249:AQ249),0))+(1-IFERROR(CORREL(AJ249:AM249,AR249:AU249),0)))</f>
        <v>1.11166174600832</v>
      </c>
      <c r="BD249" s="0" t="n">
        <f aca="false">AY249*((1-IFERROR(CORREL(AN249:AQ249,AB249:AE249),0))+(1-IFERROR(CORREL(AN249:AQ249,AF249:AI249),0))+(1-IFERROR(CORREL(AN249:AQ249,AJ249:AM249),0))+(1-IFERROR(CORREL(AN249:AQ249,AR249:AU249),0)))</f>
        <v>0.979434950120407</v>
      </c>
      <c r="BE249" s="0" t="n">
        <f aca="false">AZ249*((1-IFERROR(CORREL(AR249:AU249,AB249:AE249),0))+(1-IFERROR(CORREL(AR249:AU249,AF249:AI249),0))+(1-IFERROR(CORREL(AR249:AU249,AJ249:AM249),0))+(1-IFERROR(CORREL(AR249:AU249,AN249:AQ249),0)))</f>
        <v>1.15955386860173</v>
      </c>
      <c r="BF249" s="0" t="n">
        <f aca="false">IF(SUM(BA249:BE249)&gt;0,BA249/SUM(BA249:BE249),1/5)</f>
        <v>0.158563612339234</v>
      </c>
      <c r="BG249" s="0" t="n">
        <f aca="false">IF(SUM(BA249:BE249)&gt;0,BB249/SUM(BA249:BE249),1/5)</f>
        <v>0.387235312201372</v>
      </c>
      <c r="BH249" s="0" t="n">
        <f aca="false">IF(SUM(BA249:BE249)&gt;0,BC249/SUM(BA249:BE249),1/5)</f>
        <v>0.155328279841088</v>
      </c>
      <c r="BI249" s="0" t="n">
        <f aca="false">IF(SUM(BA249:BE249)&gt;0,BD249/SUM(BA249:BE249),1/5)</f>
        <v>0.136852731116023</v>
      </c>
      <c r="BJ249" s="0" t="n">
        <f aca="false">IF(SUM(BA249:BE249)&gt;0,BE249/SUM(BA249:BE249),1/5)</f>
        <v>0.162020064502282</v>
      </c>
      <c r="BK249" s="0" t="n">
        <f aca="false">BF249*AB249+BG249*AF249+BH249*AJ249+BI249*AN249+BJ249*AR249</f>
        <v>0.448817117821343</v>
      </c>
      <c r="BL249" s="0" t="n">
        <f aca="false">BF249*AC249+BG249*AG249+BH249*AK249+BI249*AO249+BJ249*AS249</f>
        <v>0.571874725571828</v>
      </c>
      <c r="BM249" s="0" t="n">
        <f aca="false">BF249*AD249+BG249*AH249+BH249*AL249+BI249*AP249+BJ249*AT249</f>
        <v>0.712616874831708</v>
      </c>
      <c r="BN249" s="0" t="n">
        <f aca="false">BF249*AE249+BG249*AI249+BH249*AM249+BI249*AQ249+BJ249*AU249</f>
        <v>0.612764687798628</v>
      </c>
      <c r="BO249" s="0" t="n">
        <f aca="false">RANK(BK249,$BK249:$BN249)</f>
        <v>4</v>
      </c>
      <c r="BP249" s="0" t="n">
        <f aca="false">RANK(BL249,$BK249:$BN249)</f>
        <v>3</v>
      </c>
      <c r="BQ249" s="0" t="n">
        <f aca="false">RANK(BM249,$BK249:$BN249)</f>
        <v>1</v>
      </c>
      <c r="BR249" s="0" t="n">
        <f aca="false">RANK(BN249,$BK249:$BN249)</f>
        <v>2</v>
      </c>
    </row>
    <row r="250" customFormat="false" ht="15" hidden="false" customHeight="false" outlineLevel="0" collapsed="false">
      <c r="A250" s="0" t="n">
        <v>227</v>
      </c>
      <c r="B250" s="0" t="n">
        <f aca="false">RANDBETWEEN(1,$B$5)</f>
        <v>2</v>
      </c>
      <c r="C250" s="0" t="n">
        <f aca="false">RANDBETWEEN(1,$B$5)</f>
        <v>1</v>
      </c>
      <c r="D250" s="0" t="n">
        <f aca="false">RANDBETWEEN(1,$B$5)</f>
        <v>2</v>
      </c>
      <c r="E250" s="0" t="n">
        <f aca="false">RANDBETWEEN(1,$B$5)</f>
        <v>6</v>
      </c>
      <c r="F250" s="0" t="n">
        <f aca="false">RANDBETWEEN(1,$B$5)</f>
        <v>1</v>
      </c>
      <c r="G250" s="0" t="n">
        <f aca="false">RANDBETWEEN(1,$B$5)</f>
        <v>5</v>
      </c>
      <c r="H250" s="0" t="n">
        <f aca="true">NORMINV(RAND(),$B$8,$B$13)</f>
        <v>51.4586619621149</v>
      </c>
      <c r="I250" s="0" t="n">
        <f aca="true">NORMINV(RAND(),$C$8,$C$13)</f>
        <v>70.2362929015684</v>
      </c>
      <c r="J250" s="0" t="n">
        <f aca="true">NORMINV(RAND(),$D$8,$D$13)</f>
        <v>13.8574427087353</v>
      </c>
      <c r="K250" s="0" t="n">
        <f aca="true">NORMINV(RAND(),$E$8,$E$13)</f>
        <v>3.15564098935167</v>
      </c>
      <c r="L250" s="0" t="n">
        <f aca="true">NORMINV(RAND(),$B$9,$B$14)</f>
        <v>45.9891914054534</v>
      </c>
      <c r="M250" s="0" t="n">
        <f aca="true">NORMINV(RAND(),$C$9,$C$14)</f>
        <v>51.2826531186559</v>
      </c>
      <c r="N250" s="0" t="n">
        <f aca="true">NORMINV(RAND(),$D$9,$D$14)</f>
        <v>38.5451444869902</v>
      </c>
      <c r="O250" s="0" t="n">
        <f aca="true">NORMINV(RAND(),$E$9,$E$14)</f>
        <v>26.7716877076835</v>
      </c>
      <c r="P250" s="0" t="n">
        <f aca="true">NORMINV(RAND(),$B$10,$B$15)</f>
        <v>25.2179900001463</v>
      </c>
      <c r="Q250" s="0" t="n">
        <f aca="true">NORMINV(RAND(),$C$10,$C$15)</f>
        <v>29.7343888245743</v>
      </c>
      <c r="R250" s="0" t="n">
        <f aca="true">NORMINV(RAND(),$D$10,$D$15)</f>
        <v>9.66675076416652</v>
      </c>
      <c r="S250" s="0" t="n">
        <f aca="true">NORMINV(RAND(),$E$10,$E$15)</f>
        <v>4.02773167173303</v>
      </c>
      <c r="T250" s="0" t="n">
        <f aca="false">MEDIAN(INDEX(Avaliadores!$B$17:$B$22,$B250),INDEX(Avaliadores!$B$17:$B$22,$C250),INDEX(Avaliadores!$B$17:$B$22,$D250),INDEX(Avaliadores!$B$17:$B$22,$E250),INDEX(Avaliadores!$B$17:$B$22,$F250),INDEX(Avaliadores!$B$17:$B$22,$G250))</f>
        <v>2.29166666666667</v>
      </c>
      <c r="U250" s="0" t="n">
        <f aca="false">MEDIAN(INDEX(Avaliadores!$C$17:$C$22,$B250),INDEX(Avaliadores!$C$17:$C$22,$C250),INDEX(Avaliadores!$C$17:$C$22,$D250),INDEX(Avaliadores!$C$17:$C$22,$E250),INDEX(Avaliadores!$C$17:$C$22,$F250),INDEX(Avaliadores!$C$17:$C$22,$G250))</f>
        <v>5.04166666666667</v>
      </c>
      <c r="V250" s="0" t="n">
        <f aca="false">MEDIAN(INDEX(Avaliadores!$D$17:$D$22,$B250),INDEX(Avaliadores!$D$17:$D$22,$C250),INDEX(Avaliadores!$D$17:$D$22,$D250),INDEX(Avaliadores!$D$17:$D$22,$E250),INDEX(Avaliadores!$D$17:$D$22,$F250),INDEX(Avaliadores!$D$17:$D$22,$G250))</f>
        <v>6.04166666666667</v>
      </c>
      <c r="W250" s="0" t="n">
        <f aca="false">MEDIAN(INDEX(Avaliadores!$E$17:$E$22,$B250),INDEX(Avaliadores!$E$17:$E$22,$C250),INDEX(Avaliadores!$E$17:$E$22,$D250),INDEX(Avaliadores!$E$17:$E$22,$E250),INDEX(Avaliadores!$E$17:$E$22,$F250),INDEX(Avaliadores!$E$17:$E$22,$G250))</f>
        <v>6.54166666666667</v>
      </c>
      <c r="X250" s="0" t="n">
        <f aca="false">MEDIAN(INDEX(Avaliadores!$F$17:$F$22,$B250),INDEX(Avaliadores!$F$17:$F$22,$C250),INDEX(Avaliadores!$F$17:$F$22,$D250),INDEX(Avaliadores!$F$17:$F$22,$E250),INDEX(Avaliadores!$F$17:$F$22,$F250),INDEX(Avaliadores!$F$17:$F$22,$G250))</f>
        <v>2.04166666666667</v>
      </c>
      <c r="Y250" s="0" t="n">
        <f aca="false">MEDIAN(INDEX(Avaliadores!$G$17:$G$22,$B250),INDEX(Avaliadores!$G$17:$G$22,$C250),INDEX(Avaliadores!$G$17:$G$22,$D250),INDEX(Avaliadores!$G$17:$G$22,$E250),INDEX(Avaliadores!$G$17:$G$22,$F250),INDEX(Avaliadores!$G$17:$G$22,$G250))</f>
        <v>5.04166666666667</v>
      </c>
      <c r="Z250" s="0" t="n">
        <f aca="false">MEDIAN(INDEX(Avaliadores!$H$17:$H$22,$B250),INDEX(Avaliadores!$H$17:$H$22,$C250),INDEX(Avaliadores!$H$17:$H$22,$D250),INDEX(Avaliadores!$H$17:$H$22,$E250),INDEX(Avaliadores!$H$17:$H$22,$F250),INDEX(Avaliadores!$H$17:$H$22,$G250))</f>
        <v>4.04166666666667</v>
      </c>
      <c r="AA250" s="0" t="n">
        <f aca="false">MEDIAN(INDEX(Avaliadores!$I$17:$I$22,$B250),INDEX(Avaliadores!$I$17:$I$22,$C250),INDEX(Avaliadores!$I$17:$I$22,$D250),INDEX(Avaliadores!$I$17:$I$22,$E250),INDEX(Avaliadores!$I$17:$I$22,$F250),INDEX(Avaliadores!$I$17:$I$22,$G250))</f>
        <v>6.79166666666667</v>
      </c>
      <c r="AB250" s="0" t="n">
        <f aca="false">IF(MAX(H250:K250)=MIN(H250:K250),0,IF($B$17="custo",(MAX(H250:K250)-H250)/(MAX(H250:K250)-MIN(H250:K250)),(H250-MIN(H250:K250))/(MAX(H250:K250)-MIN(H250:K250))))</f>
        <v>0.279926184438791</v>
      </c>
      <c r="AC250" s="0" t="n">
        <f aca="false">IF(MAX(H250:K250)=MIN(H250:K250),0,IF($B$17="custo",(MAX(H250:K250)-I250)/(MAX(H250:K250)-MIN(H250:K250)),(I250-MIN(H250:K250))/(MAX(H250:K250)-MIN(H250:K250))))</f>
        <v>0</v>
      </c>
      <c r="AD250" s="0" t="n">
        <f aca="false">IF(MAX(H250:K250)=MIN(H250:K250),0,IF($B$17="custo",(MAX(H250:K250)-J250)/(MAX(H250:K250)-MIN(H250:K250)),(J250-MIN(H250:K250))/(MAX(H250:K250)-MIN(H250:K250))))</f>
        <v>0.840463659575219</v>
      </c>
      <c r="AE250" s="0" t="n">
        <f aca="false">IF(MAX(H250:K250)=MIN(H250:K250),0,IF($B$17="custo",(MAX(H250:K250)-K250)/(MAX(H250:K250)-MIN(H250:K250)),(K250-MIN(H250:K250))/(MAX(H250:K250)-MIN(H250:K250))))</f>
        <v>1</v>
      </c>
      <c r="AF250" s="0" t="n">
        <f aca="false">IF(MAX(L250:O250)=MIN(L250:O250),0,IF($C$17="custo",(MAX(L250:O250)-L250)/(MAX(L250:O250)-MIN(L250:O250)),(L250-MIN(L250:O250))/(MAX(L250:O250)-MIN(L250:O250))))</f>
        <v>0.784036996321946</v>
      </c>
      <c r="AG250" s="0" t="n">
        <f aca="false">IF(MAX(L250:O250)=MIN(L250:O250),0,IF($C$17="custo",(MAX(L250:O250)-M250)/(MAX(L250:O250)-MIN(L250:O250)),(M250-MIN(L250:O250))/(MAX(L250:O250)-MIN(L250:O250))))</f>
        <v>1</v>
      </c>
      <c r="AH250" s="0" t="n">
        <f aca="false">IF(MAX(L250:O250)=MIN(L250:O250),0,IF($C$17="custo",(MAX(L250:O250)-N250)/(MAX(L250:O250)-MIN(L250:O250)),(N250-MIN(L250:O250))/(MAX(L250:O250)-MIN(L250:O250))))</f>
        <v>0.480334274146392</v>
      </c>
      <c r="AI250" s="0" t="n">
        <f aca="false">IF(MAX(L250:O250)=MIN(L250:O250),0,IF($C$17="custo",(MAX(L250:O250)-O250)/(MAX(L250:O250)-MIN(L250:O250)),(O250-MIN(L250:O250))/(MAX(L250:O250)-MIN(L250:O250))))</f>
        <v>0</v>
      </c>
      <c r="AJ250" s="0" t="n">
        <f aca="false">IF(MAX(P250:S250)=MIN(P250:S250),0,IF($D$17="custo",(MAX(P250:S250)-P250)/(MAX(P250:S250)-MIN(P250:S250)),(P250-MIN(P250:S250))/(MAX(P250:S250)-MIN(P250:S250))))</f>
        <v>0.175689853316024</v>
      </c>
      <c r="AK250" s="0" t="n">
        <f aca="false">IF(MAX(P250:S250)=MIN(P250:S250),0,IF($D$17="custo",(MAX(P250:S250)-Q250)/(MAX(P250:S250)-MIN(P250:S250)),(Q250-MIN(P250:S250))/(MAX(P250:S250)-MIN(P250:S250))))</f>
        <v>0</v>
      </c>
      <c r="AL250" s="0" t="n">
        <f aca="false">IF(MAX(P250:S250)=MIN(P250:S250),0,IF($D$17="custo",(MAX(P250:S250)-R250)/(MAX(P250:S250)-MIN(P250:S250)),(R250-MIN(P250:S250))/(MAX(P250:S250)-MIN(P250:S250))))</f>
        <v>0.780639736278965</v>
      </c>
      <c r="AM250" s="0" t="n">
        <f aca="false">IF(MAX(P250:S250)=MIN(P250:S250),0,IF($D$17="custo",(MAX(P250:S250)-S250)/(MAX(P250:S250)-MIN(P250:S250)),(S250-MIN(P250:S250))/(MAX(P250:S250)-MIN(P250:S250))))</f>
        <v>1</v>
      </c>
      <c r="AN250" s="0" t="n">
        <f aca="false">IF(MAX(T250:W250)=MIN(T250:W250),0,IF($E$17="custo",(MAX(T250:W250)-T250)/(MAX(T250:W250)-MIN(T250:W250)),(T250-MIN(T250:W250))/(MAX(T250:W250)-MIN(T250:W250))))</f>
        <v>0</v>
      </c>
      <c r="AO250" s="0" t="n">
        <f aca="false">IF(MAX(T250:W250)=MIN(T250:W250),0,IF($E$17="custo",(MAX(T250:W250)-U250)/(MAX(T250:W250)-MIN(T250:W250)),(U250-MIN(T250:W250))/(MAX(T250:W250)-MIN(T250:W250))))</f>
        <v>0.647058823529412</v>
      </c>
      <c r="AP250" s="0" t="n">
        <f aca="false">IF(MAX(T250:W250)=MIN(T250:W250),0,IF($E$17="custo",(MAX(T250:W250)-V250)/(MAX(T250:W250)-MIN(T250:W250)),(V250-MIN(T250:W250))/(MAX(T250:W250)-MIN(T250:W250))))</f>
        <v>0.882352941176471</v>
      </c>
      <c r="AQ250" s="0" t="n">
        <f aca="false">IF(MAX(T250:W250)=MIN(T250:W250),0,IF($E$17="custo",(MAX(T250:W250)-W250)/(MAX(T250:W250)-MIN(T250:W250)),(W250-MIN(T250:W250))/(MAX(T250:W250)-MIN(T250:W250))))</f>
        <v>1</v>
      </c>
      <c r="AR250" s="0" t="n">
        <f aca="false">IF(MAX(X250:AA250)=MIN(X250:AA250),0,IF($F$17="custo",(MAX(X250:AA250)-X250)/(MAX(X250:AA250)-MIN(X250:AA250)),(X250-MIN(X250:AA250))/(MAX(X250:AA250)-MIN(X250:AA250))))</f>
        <v>0</v>
      </c>
      <c r="AS250" s="0" t="n">
        <f aca="false">IF(MAX(X250:AA250)=MIN(X250:AA250),0,IF($F$17="custo",(MAX(X250:AA250)-Y250)/(MAX(X250:AA250)-MIN(X250:AA250)),(Y250-MIN(X250:AA250))/(MAX(X250:AA250)-MIN(X250:AA250))))</f>
        <v>0.631578947368421</v>
      </c>
      <c r="AT250" s="0" t="n">
        <f aca="false">IF(MAX(X250:AA250)=MIN(X250:AA250),0,IF($F$17="custo",(MAX(X250:AA250)-Z250)/(MAX(X250:AA250)-MIN(X250:AA250)),(Z250-MIN(X250:AA250))/(MAX(X250:AA250)-MIN(X250:AA250))))</f>
        <v>0.421052631578947</v>
      </c>
      <c r="AU250" s="0" t="n">
        <f aca="false">IF(MAX(X250:AA250)=MIN(X250:AA250),0,IF($F$17="custo",(MAX(X250:AA250)-AA250)/(MAX(X250:AA250)-MIN(X250:AA250)),(AA250-MIN(X250:AA250))/(MAX(X250:AA250)-MIN(X250:AA250))))</f>
        <v>1</v>
      </c>
      <c r="AV250" s="0" t="n">
        <f aca="false">STDEVP(AB250:AE250)</f>
        <v>0.406424826736627</v>
      </c>
      <c r="AW250" s="0" t="n">
        <f aca="false">STDEVP(AF250:AI250)</f>
        <v>0.375363395222111</v>
      </c>
      <c r="AX250" s="0" t="n">
        <f aca="false">STDEVP(AJ250:AM250)</f>
        <v>0.413357882661827</v>
      </c>
      <c r="AY250" s="0" t="n">
        <f aca="false">STDEVP(AN250:AQ250)</f>
        <v>0.386571747885145</v>
      </c>
      <c r="AZ250" s="0" t="n">
        <f aca="false">STDEVP(AR250:AU250)</f>
        <v>0.361542938527213</v>
      </c>
      <c r="BA250" s="0" t="n">
        <f aca="false">AV250*((1-IFERROR(CORREL(AB250:AE250,AF250:AI250),0))+(1-IFERROR(CORREL(AB250:AE250,AJ250:AM250),0))+(1-IFERROR(CORREL(AB250:AE250,AN250:AQ250),0))+(1-IFERROR(CORREL(AB250:AE250,AR250:AU250),0)))</f>
        <v>1.16299648734865</v>
      </c>
      <c r="BB250" s="0" t="n">
        <f aca="false">AW250*((1-IFERROR(CORREL(AF250:AI250,AB250:AE250),0))+(1-IFERROR(CORREL(AF250:AI250,AJ250:AM250),0))+(1-IFERROR(CORREL(AF250:AI250,AN250:AQ250),0))+(1-IFERROR(CORREL(AF250:AI250,AR250:AU250),0)))</f>
        <v>2.67655731797882</v>
      </c>
      <c r="BC250" s="0" t="n">
        <f aca="false">AX250*((1-IFERROR(CORREL(AJ250:AM250,AB250:AE250),0))+(1-IFERROR(CORREL(AJ250:AM250,AF250:AI250),0))+(1-IFERROR(CORREL(AJ250:AM250,AN250:AQ250),0))+(1-IFERROR(CORREL(AJ250:AM250,AR250:AU250),0)))</f>
        <v>1.12179556347779</v>
      </c>
      <c r="BD250" s="0" t="n">
        <f aca="false">AY250*((1-IFERROR(CORREL(AN250:AQ250,AB250:AE250),0))+(1-IFERROR(CORREL(AN250:AQ250,AF250:AI250),0))+(1-IFERROR(CORREL(AN250:AQ250,AJ250:AM250),0))+(1-IFERROR(CORREL(AN250:AQ250,AR250:AU250),0)))</f>
        <v>0.933584337530688</v>
      </c>
      <c r="BE250" s="0" t="n">
        <f aca="false">AZ250*((1-IFERROR(CORREL(AR250:AU250,AB250:AE250),0))+(1-IFERROR(CORREL(AR250:AU250,AF250:AI250),0))+(1-IFERROR(CORREL(AR250:AU250,AJ250:AM250),0))+(1-IFERROR(CORREL(AR250:AU250,AN250:AQ250),0)))</f>
        <v>0.99296743005042</v>
      </c>
      <c r="BF250" s="0" t="n">
        <f aca="false">IF(SUM(BA250:BE250)&gt;0,BA250/SUM(BA250:BE250),1/5)</f>
        <v>0.168846280502627</v>
      </c>
      <c r="BG250" s="0" t="n">
        <f aca="false">IF(SUM(BA250:BE250)&gt;0,BB250/SUM(BA250:BE250),1/5)</f>
        <v>0.388588231012711</v>
      </c>
      <c r="BH250" s="0" t="n">
        <f aca="false">IF(SUM(BA250:BE250)&gt;0,BC250/SUM(BA250:BE250),1/5)</f>
        <v>0.162864643563442</v>
      </c>
      <c r="BI250" s="0" t="n">
        <f aca="false">IF(SUM(BA250:BE250)&gt;0,BD250/SUM(BA250:BE250),1/5)</f>
        <v>0.135539741213603</v>
      </c>
      <c r="BJ250" s="0" t="n">
        <f aca="false">IF(SUM(BA250:BE250)&gt;0,BE250/SUM(BA250:BE250),1/5)</f>
        <v>0.144161103707618</v>
      </c>
      <c r="BK250" s="0" t="n">
        <f aca="false">BF250*AB250+BG250*AF250+BH250*AJ250+BI250*AN250+BJ250*AR250</f>
        <v>0.380545709845074</v>
      </c>
      <c r="BL250" s="0" t="n">
        <f aca="false">BF250*AC250+BG250*AG250+BH250*AK250+BI250*AO250+BJ250*AS250</f>
        <v>0.567339534634993</v>
      </c>
      <c r="BM250" s="0" t="n">
        <f aca="false">BF250*AD250+BG250*AH250+BH250*AL250+BI250*AP250+BJ250*AT250</f>
        <v>0.635993322496294</v>
      </c>
      <c r="BN250" s="0" t="n">
        <f aca="false">BF250*AE250+BG250*AI250+BH250*AM250+BI250*AQ250+BJ250*AU250</f>
        <v>0.611411768987289</v>
      </c>
      <c r="BO250" s="0" t="n">
        <f aca="false">RANK(BK250,$BK250:$BN250)</f>
        <v>4</v>
      </c>
      <c r="BP250" s="0" t="n">
        <f aca="false">RANK(BL250,$BK250:$BN250)</f>
        <v>3</v>
      </c>
      <c r="BQ250" s="0" t="n">
        <f aca="false">RANK(BM250,$BK250:$BN250)</f>
        <v>1</v>
      </c>
      <c r="BR250" s="0" t="n">
        <f aca="false">RANK(BN250,$BK250:$BN250)</f>
        <v>2</v>
      </c>
    </row>
    <row r="251" customFormat="false" ht="15" hidden="false" customHeight="false" outlineLevel="0" collapsed="false">
      <c r="A251" s="0" t="n">
        <v>228</v>
      </c>
      <c r="B251" s="0" t="n">
        <f aca="false">RANDBETWEEN(1,$B$5)</f>
        <v>3</v>
      </c>
      <c r="C251" s="0" t="n">
        <f aca="false">RANDBETWEEN(1,$B$5)</f>
        <v>3</v>
      </c>
      <c r="D251" s="0" t="n">
        <f aca="false">RANDBETWEEN(1,$B$5)</f>
        <v>1</v>
      </c>
      <c r="E251" s="0" t="n">
        <f aca="false">RANDBETWEEN(1,$B$5)</f>
        <v>3</v>
      </c>
      <c r="F251" s="0" t="n">
        <f aca="false">RANDBETWEEN(1,$B$5)</f>
        <v>4</v>
      </c>
      <c r="G251" s="0" t="n">
        <f aca="false">RANDBETWEEN(1,$B$5)</f>
        <v>1</v>
      </c>
      <c r="H251" s="0" t="n">
        <f aca="true">NORMINV(RAND(),$B$8,$B$13)</f>
        <v>42.0615892885069</v>
      </c>
      <c r="I251" s="0" t="n">
        <f aca="true">NORMINV(RAND(),$C$8,$C$13)</f>
        <v>61.9340111502448</v>
      </c>
      <c r="J251" s="0" t="n">
        <f aca="true">NORMINV(RAND(),$D$8,$D$13)</f>
        <v>14.2162226452799</v>
      </c>
      <c r="K251" s="0" t="n">
        <f aca="true">NORMINV(RAND(),$E$8,$E$13)</f>
        <v>2.74433334794284</v>
      </c>
      <c r="L251" s="0" t="n">
        <f aca="true">NORMINV(RAND(),$B$9,$B$14)</f>
        <v>44.022957155729</v>
      </c>
      <c r="M251" s="0" t="n">
        <f aca="true">NORMINV(RAND(),$C$9,$C$14)</f>
        <v>53.3081528033963</v>
      </c>
      <c r="N251" s="0" t="n">
        <f aca="true">NORMINV(RAND(),$D$9,$D$14)</f>
        <v>45.2276353160003</v>
      </c>
      <c r="O251" s="0" t="n">
        <f aca="true">NORMINV(RAND(),$E$9,$E$14)</f>
        <v>28.1817435653566</v>
      </c>
      <c r="P251" s="0" t="n">
        <f aca="true">NORMINV(RAND(),$B$10,$B$15)</f>
        <v>23.5685832450752</v>
      </c>
      <c r="Q251" s="0" t="n">
        <f aca="true">NORMINV(RAND(),$C$10,$C$15)</f>
        <v>30.0526143737076</v>
      </c>
      <c r="R251" s="0" t="n">
        <f aca="true">NORMINV(RAND(),$D$10,$D$15)</f>
        <v>10.909356181156</v>
      </c>
      <c r="S251" s="0" t="n">
        <f aca="true">NORMINV(RAND(),$E$10,$E$15)</f>
        <v>4.00414659037827</v>
      </c>
      <c r="T251" s="0" t="n">
        <f aca="false">MEDIAN(INDEX(Avaliadores!$B$17:$B$22,$B251),INDEX(Avaliadores!$B$17:$B$22,$C251),INDEX(Avaliadores!$B$17:$B$22,$D251),INDEX(Avaliadores!$B$17:$B$22,$E251),INDEX(Avaliadores!$B$17:$B$22,$F251),INDEX(Avaliadores!$B$17:$B$22,$G251))</f>
        <v>2.79166666666667</v>
      </c>
      <c r="U251" s="0" t="n">
        <f aca="false">MEDIAN(INDEX(Avaliadores!$C$17:$C$22,$B251),INDEX(Avaliadores!$C$17:$C$22,$C251),INDEX(Avaliadores!$C$17:$C$22,$D251),INDEX(Avaliadores!$C$17:$C$22,$E251),INDEX(Avaliadores!$C$17:$C$22,$F251),INDEX(Avaliadores!$C$17:$C$22,$G251))</f>
        <v>4.79166666666667</v>
      </c>
      <c r="V251" s="0" t="n">
        <f aca="false">MEDIAN(INDEX(Avaliadores!$D$17:$D$22,$B251),INDEX(Avaliadores!$D$17:$D$22,$C251),INDEX(Avaliadores!$D$17:$D$22,$D251),INDEX(Avaliadores!$D$17:$D$22,$E251),INDEX(Avaliadores!$D$17:$D$22,$F251),INDEX(Avaliadores!$D$17:$D$22,$G251))</f>
        <v>5.79166666666667</v>
      </c>
      <c r="W251" s="0" t="n">
        <f aca="false">MEDIAN(INDEX(Avaliadores!$E$17:$E$22,$B251),INDEX(Avaliadores!$E$17:$E$22,$C251),INDEX(Avaliadores!$E$17:$E$22,$D251),INDEX(Avaliadores!$E$17:$E$22,$E251),INDEX(Avaliadores!$E$17:$E$22,$F251),INDEX(Avaliadores!$E$17:$E$22,$G251))</f>
        <v>6.16666666666667</v>
      </c>
      <c r="X251" s="0" t="n">
        <f aca="false">MEDIAN(INDEX(Avaliadores!$F$17:$F$22,$B251),INDEX(Avaliadores!$F$17:$F$22,$C251),INDEX(Avaliadores!$F$17:$F$22,$D251),INDEX(Avaliadores!$F$17:$F$22,$E251),INDEX(Avaliadores!$F$17:$F$22,$F251),INDEX(Avaliadores!$F$17:$F$22,$G251))</f>
        <v>2.79166666666667</v>
      </c>
      <c r="Y251" s="0" t="n">
        <f aca="false">MEDIAN(INDEX(Avaliadores!$G$17:$G$22,$B251),INDEX(Avaliadores!$G$17:$G$22,$C251),INDEX(Avaliadores!$G$17:$G$22,$D251),INDEX(Avaliadores!$G$17:$G$22,$E251),INDEX(Avaliadores!$G$17:$G$22,$F251),INDEX(Avaliadores!$G$17:$G$22,$G251))</f>
        <v>5.41666666666667</v>
      </c>
      <c r="Z251" s="0" t="n">
        <f aca="false">MEDIAN(INDEX(Avaliadores!$H$17:$H$22,$B251),INDEX(Avaliadores!$H$17:$H$22,$C251),INDEX(Avaliadores!$H$17:$H$22,$D251),INDEX(Avaliadores!$H$17:$H$22,$E251),INDEX(Avaliadores!$H$17:$H$22,$F251),INDEX(Avaliadores!$H$17:$H$22,$G251))</f>
        <v>3.79166666666667</v>
      </c>
      <c r="AA251" s="0" t="n">
        <f aca="false">MEDIAN(INDEX(Avaliadores!$I$17:$I$22,$B251),INDEX(Avaliadores!$I$17:$I$22,$C251),INDEX(Avaliadores!$I$17:$I$22,$D251),INDEX(Avaliadores!$I$17:$I$22,$E251),INDEX(Avaliadores!$I$17:$I$22,$F251),INDEX(Avaliadores!$I$17:$I$22,$G251))</f>
        <v>6.79166666666667</v>
      </c>
      <c r="AB251" s="0" t="n">
        <f aca="false">IF(MAX(H251:K251)=MIN(H251:K251),0,IF($B$17="custo",(MAX(H251:K251)-H251)/(MAX(H251:K251)-MIN(H251:K251)),(H251-MIN(H251:K251))/(MAX(H251:K251)-MIN(H251:K251))))</f>
        <v>0.335741342064967</v>
      </c>
      <c r="AC251" s="0" t="n">
        <f aca="false">IF(MAX(H251:K251)=MIN(H251:K251),0,IF($B$17="custo",(MAX(H251:K251)-I251)/(MAX(H251:K251)-MIN(H251:K251)),(I251-MIN(H251:K251))/(MAX(H251:K251)-MIN(H251:K251))))</f>
        <v>0</v>
      </c>
      <c r="AD251" s="0" t="n">
        <f aca="false">IF(MAX(H251:K251)=MIN(H251:K251),0,IF($B$17="custo",(MAX(H251:K251)-J251)/(MAX(H251:K251)-MIN(H251:K251)),(J251-MIN(H251:K251))/(MAX(H251:K251)-MIN(H251:K251))))</f>
        <v>0.806184292206252</v>
      </c>
      <c r="AE251" s="0" t="n">
        <f aca="false">IF(MAX(H251:K251)=MIN(H251:K251),0,IF($B$17="custo",(MAX(H251:K251)-K251)/(MAX(H251:K251)-MIN(H251:K251)),(K251-MIN(H251:K251))/(MAX(H251:K251)-MIN(H251:K251))))</f>
        <v>1</v>
      </c>
      <c r="AF251" s="0" t="n">
        <f aca="false">IF(MAX(L251:O251)=MIN(L251:O251),0,IF($C$17="custo",(MAX(L251:O251)-L251)/(MAX(L251:O251)-MIN(L251:O251)),(L251-MIN(L251:O251))/(MAX(L251:O251)-MIN(L251:O251))))</f>
        <v>0.630460701340083</v>
      </c>
      <c r="AG251" s="0" t="n">
        <f aca="false">IF(MAX(L251:O251)=MIN(L251:O251),0,IF($C$17="custo",(MAX(L251:O251)-M251)/(MAX(L251:O251)-MIN(L251:O251)),(M251-MIN(L251:O251))/(MAX(L251:O251)-MIN(L251:O251))))</f>
        <v>1</v>
      </c>
      <c r="AH251" s="0" t="n">
        <f aca="false">IF(MAX(L251:O251)=MIN(L251:O251),0,IF($C$17="custo",(MAX(L251:O251)-N251)/(MAX(L251:O251)-MIN(L251:O251)),(N251-MIN(L251:O251))/(MAX(L251:O251)-MIN(L251:O251))))</f>
        <v>0.678405401629668</v>
      </c>
      <c r="AI251" s="0" t="n">
        <f aca="false">IF(MAX(L251:O251)=MIN(L251:O251),0,IF($C$17="custo",(MAX(L251:O251)-O251)/(MAX(L251:O251)-MIN(L251:O251)),(O251-MIN(L251:O251))/(MAX(L251:O251)-MIN(L251:O251))))</f>
        <v>0</v>
      </c>
      <c r="AJ251" s="0" t="n">
        <f aca="false">IF(MAX(P251:S251)=MIN(P251:S251),0,IF($D$17="custo",(MAX(P251:S251)-P251)/(MAX(P251:S251)-MIN(P251:S251)),(P251-MIN(P251:S251))/(MAX(P251:S251)-MIN(P251:S251))))</f>
        <v>0.248921786208941</v>
      </c>
      <c r="AK251" s="0" t="n">
        <f aca="false">IF(MAX(P251:S251)=MIN(P251:S251),0,IF($D$17="custo",(MAX(P251:S251)-Q251)/(MAX(P251:S251)-MIN(P251:S251)),(Q251-MIN(P251:S251))/(MAX(P251:S251)-MIN(P251:S251))))</f>
        <v>0</v>
      </c>
      <c r="AL251" s="0" t="n">
        <f aca="false">IF(MAX(P251:S251)=MIN(P251:S251),0,IF($D$17="custo",(MAX(P251:S251)-R251)/(MAX(P251:S251)-MIN(P251:S251)),(R251-MIN(P251:S251))/(MAX(P251:S251)-MIN(P251:S251))))</f>
        <v>0.734909183595167</v>
      </c>
      <c r="AM251" s="0" t="n">
        <f aca="false">IF(MAX(P251:S251)=MIN(P251:S251),0,IF($D$17="custo",(MAX(P251:S251)-S251)/(MAX(P251:S251)-MIN(P251:S251)),(S251-MIN(P251:S251))/(MAX(P251:S251)-MIN(P251:S251))))</f>
        <v>1</v>
      </c>
      <c r="AN251" s="0" t="n">
        <f aca="false">IF(MAX(T251:W251)=MIN(T251:W251),0,IF($E$17="custo",(MAX(T251:W251)-T251)/(MAX(T251:W251)-MIN(T251:W251)),(T251-MIN(T251:W251))/(MAX(T251:W251)-MIN(T251:W251))))</f>
        <v>0</v>
      </c>
      <c r="AO251" s="0" t="n">
        <f aca="false">IF(MAX(T251:W251)=MIN(T251:W251),0,IF($E$17="custo",(MAX(T251:W251)-U251)/(MAX(T251:W251)-MIN(T251:W251)),(U251-MIN(T251:W251))/(MAX(T251:W251)-MIN(T251:W251))))</f>
        <v>0.592592592592593</v>
      </c>
      <c r="AP251" s="0" t="n">
        <f aca="false">IF(MAX(T251:W251)=MIN(T251:W251),0,IF($E$17="custo",(MAX(T251:W251)-V251)/(MAX(T251:W251)-MIN(T251:W251)),(V251-MIN(T251:W251))/(MAX(T251:W251)-MIN(T251:W251))))</f>
        <v>0.888888888888889</v>
      </c>
      <c r="AQ251" s="0" t="n">
        <f aca="false">IF(MAX(T251:W251)=MIN(T251:W251),0,IF($E$17="custo",(MAX(T251:W251)-W251)/(MAX(T251:W251)-MIN(T251:W251)),(W251-MIN(T251:W251))/(MAX(T251:W251)-MIN(T251:W251))))</f>
        <v>1</v>
      </c>
      <c r="AR251" s="0" t="n">
        <f aca="false">IF(MAX(X251:AA251)=MIN(X251:AA251),0,IF($F$17="custo",(MAX(X251:AA251)-X251)/(MAX(X251:AA251)-MIN(X251:AA251)),(X251-MIN(X251:AA251))/(MAX(X251:AA251)-MIN(X251:AA251))))</f>
        <v>0</v>
      </c>
      <c r="AS251" s="0" t="n">
        <f aca="false">IF(MAX(X251:AA251)=MIN(X251:AA251),0,IF($F$17="custo",(MAX(X251:AA251)-Y251)/(MAX(X251:AA251)-MIN(X251:AA251)),(Y251-MIN(X251:AA251))/(MAX(X251:AA251)-MIN(X251:AA251))))</f>
        <v>0.65625</v>
      </c>
      <c r="AT251" s="0" t="n">
        <f aca="false">IF(MAX(X251:AA251)=MIN(X251:AA251),0,IF($F$17="custo",(MAX(X251:AA251)-Z251)/(MAX(X251:AA251)-MIN(X251:AA251)),(Z251-MIN(X251:AA251))/(MAX(X251:AA251)-MIN(X251:AA251))))</f>
        <v>0.25</v>
      </c>
      <c r="AU251" s="0" t="n">
        <f aca="false">IF(MAX(X251:AA251)=MIN(X251:AA251),0,IF($F$17="custo",(MAX(X251:AA251)-AA251)/(MAX(X251:AA251)-MIN(X251:AA251)),(AA251-MIN(X251:AA251))/(MAX(X251:AA251)-MIN(X251:AA251))))</f>
        <v>1</v>
      </c>
      <c r="AV251" s="0" t="n">
        <f aca="false">STDEVP(AB251:AE251)</f>
        <v>0.392330857212583</v>
      </c>
      <c r="AW251" s="0" t="n">
        <f aca="false">STDEVP(AF251:AI251)</f>
        <v>0.362284044133143</v>
      </c>
      <c r="AX251" s="0" t="n">
        <f aca="false">STDEVP(AJ251:AM251)</f>
        <v>0.393114879708683</v>
      </c>
      <c r="AY251" s="0" t="n">
        <f aca="false">STDEVP(AN251:AQ251)</f>
        <v>0.38789555677136</v>
      </c>
      <c r="AZ251" s="0" t="n">
        <f aca="false">STDEVP(AR251:AU251)</f>
        <v>0.382333884476317</v>
      </c>
      <c r="BA251" s="0" t="n">
        <f aca="false">AV251*((1-IFERROR(CORREL(AB251:AE251,AF251:AI251),0))+(1-IFERROR(CORREL(AB251:AE251,AJ251:AM251),0))+(1-IFERROR(CORREL(AB251:AE251,AN251:AQ251),0))+(1-IFERROR(CORREL(AB251:AE251,AR251:AU251),0)))</f>
        <v>1.14054222592902</v>
      </c>
      <c r="BB251" s="0" t="n">
        <f aca="false">AW251*((1-IFERROR(CORREL(AF251:AI251,AB251:AE251),0))+(1-IFERROR(CORREL(AF251:AI251,AJ251:AM251),0))+(1-IFERROR(CORREL(AF251:AI251,AN251:AQ251),0))+(1-IFERROR(CORREL(AF251:AI251,AR251:AU251),0)))</f>
        <v>2.39697697230996</v>
      </c>
      <c r="BC251" s="0" t="n">
        <f aca="false">AX251*((1-IFERROR(CORREL(AJ251:AM251,AB251:AE251),0))+(1-IFERROR(CORREL(AJ251:AM251,AF251:AI251),0))+(1-IFERROR(CORREL(AJ251:AM251,AN251:AQ251),0))+(1-IFERROR(CORREL(AJ251:AM251,AR251:AU251),0)))</f>
        <v>1.09107380348337</v>
      </c>
      <c r="BD251" s="0" t="n">
        <f aca="false">AY251*((1-IFERROR(CORREL(AN251:AQ251,AB251:AE251),0))+(1-IFERROR(CORREL(AN251:AQ251,AF251:AI251),0))+(1-IFERROR(CORREL(AN251:AQ251,AJ251:AM251),0))+(1-IFERROR(CORREL(AN251:AQ251,AR251:AU251),0)))</f>
        <v>0.918895857132515</v>
      </c>
      <c r="BE251" s="0" t="n">
        <f aca="false">AZ251*((1-IFERROR(CORREL(AR251:AU251,AB251:AE251),0))+(1-IFERROR(CORREL(AR251:AU251,AF251:AI251),0))+(1-IFERROR(CORREL(AR251:AU251,AJ251:AM251),0))+(1-IFERROR(CORREL(AR251:AU251,AN251:AQ251),0)))</f>
        <v>1.17579719350258</v>
      </c>
      <c r="BF251" s="0" t="n">
        <f aca="false">IF(SUM(BA251:BE251)&gt;0,BA251/SUM(BA251:BE251),1/5)</f>
        <v>0.16964059197349</v>
      </c>
      <c r="BG251" s="0" t="n">
        <f aca="false">IF(SUM(BA251:BE251)&gt;0,BB251/SUM(BA251:BE251),1/5)</f>
        <v>0.356518665670857</v>
      </c>
      <c r="BH251" s="0" t="n">
        <f aca="false">IF(SUM(BA251:BE251)&gt;0,BC251/SUM(BA251:BE251),1/5)</f>
        <v>0.162282817507191</v>
      </c>
      <c r="BI251" s="0" t="n">
        <f aca="false">IF(SUM(BA251:BE251)&gt;0,BD251/SUM(BA251:BE251),1/5)</f>
        <v>0.136673622091435</v>
      </c>
      <c r="BJ251" s="0" t="n">
        <f aca="false">IF(SUM(BA251:BE251)&gt;0,BE251/SUM(BA251:BE251),1/5)</f>
        <v>0.174884302757028</v>
      </c>
      <c r="BK251" s="0" t="n">
        <f aca="false">BF251*AB251+BG251*AF251+BH251*AJ251+BI251*AN251+BJ251*AR251</f>
        <v>0.322122096822463</v>
      </c>
      <c r="BL251" s="0" t="n">
        <f aca="false">BF251*AC251+BG251*AG251+BH251*AK251+BI251*AO251+BJ251*AS251</f>
        <v>0.55227826540934</v>
      </c>
      <c r="BM251" s="0" t="n">
        <f aca="false">BF251*AD251+BG251*AH251+BH251*AL251+BI251*AP251+BJ251*AT251</f>
        <v>0.663097641838774</v>
      </c>
      <c r="BN251" s="0" t="n">
        <f aca="false">BF251*AE251+BG251*AI251+BH251*AM251+BI251*AQ251+BJ251*AU251</f>
        <v>0.643481334329144</v>
      </c>
      <c r="BO251" s="0" t="n">
        <f aca="false">RANK(BK251,$BK251:$BN251)</f>
        <v>4</v>
      </c>
      <c r="BP251" s="0" t="n">
        <f aca="false">RANK(BL251,$BK251:$BN251)</f>
        <v>3</v>
      </c>
      <c r="BQ251" s="0" t="n">
        <f aca="false">RANK(BM251,$BK251:$BN251)</f>
        <v>1</v>
      </c>
      <c r="BR251" s="0" t="n">
        <f aca="false">RANK(BN251,$BK251:$BN251)</f>
        <v>2</v>
      </c>
    </row>
    <row r="252" customFormat="false" ht="15" hidden="false" customHeight="false" outlineLevel="0" collapsed="false">
      <c r="A252" s="0" t="n">
        <v>229</v>
      </c>
      <c r="B252" s="0" t="n">
        <f aca="false">RANDBETWEEN(1,$B$5)</f>
        <v>4</v>
      </c>
      <c r="C252" s="0" t="n">
        <f aca="false">RANDBETWEEN(1,$B$5)</f>
        <v>3</v>
      </c>
      <c r="D252" s="0" t="n">
        <f aca="false">RANDBETWEEN(1,$B$5)</f>
        <v>4</v>
      </c>
      <c r="E252" s="0" t="n">
        <f aca="false">RANDBETWEEN(1,$B$5)</f>
        <v>3</v>
      </c>
      <c r="F252" s="0" t="n">
        <f aca="false">RANDBETWEEN(1,$B$5)</f>
        <v>6</v>
      </c>
      <c r="G252" s="0" t="n">
        <f aca="false">RANDBETWEEN(1,$B$5)</f>
        <v>1</v>
      </c>
      <c r="H252" s="0" t="n">
        <f aca="true">NORMINV(RAND(),$B$8,$B$13)</f>
        <v>45.2823801116248</v>
      </c>
      <c r="I252" s="0" t="n">
        <f aca="true">NORMINV(RAND(),$C$8,$C$13)</f>
        <v>60.8888440141543</v>
      </c>
      <c r="J252" s="0" t="n">
        <f aca="true">NORMINV(RAND(),$D$8,$D$13)</f>
        <v>14.3800859370335</v>
      </c>
      <c r="K252" s="0" t="n">
        <f aca="true">NORMINV(RAND(),$E$8,$E$13)</f>
        <v>3.1340231018109</v>
      </c>
      <c r="L252" s="0" t="n">
        <f aca="true">NORMINV(RAND(),$B$9,$B$14)</f>
        <v>48.3459223423368</v>
      </c>
      <c r="M252" s="0" t="n">
        <f aca="true">NORMINV(RAND(),$C$9,$C$14)</f>
        <v>53.9029595501954</v>
      </c>
      <c r="N252" s="0" t="n">
        <f aca="true">NORMINV(RAND(),$D$9,$D$14)</f>
        <v>42.9686735612535</v>
      </c>
      <c r="O252" s="0" t="n">
        <f aca="true">NORMINV(RAND(),$E$9,$E$14)</f>
        <v>22.8099670718535</v>
      </c>
      <c r="P252" s="0" t="n">
        <f aca="true">NORMINV(RAND(),$B$10,$B$15)</f>
        <v>24.475093191408</v>
      </c>
      <c r="Q252" s="0" t="n">
        <f aca="true">NORMINV(RAND(),$C$10,$C$15)</f>
        <v>32.4420498921562</v>
      </c>
      <c r="R252" s="0" t="n">
        <f aca="true">NORMINV(RAND(),$D$10,$D$15)</f>
        <v>10.1117576229012</v>
      </c>
      <c r="S252" s="0" t="n">
        <f aca="true">NORMINV(RAND(),$E$10,$E$15)</f>
        <v>4.27177146536017</v>
      </c>
      <c r="T252" s="0" t="n">
        <f aca="false">MEDIAN(INDEX(Avaliadores!$B$17:$B$22,$B252),INDEX(Avaliadores!$B$17:$B$22,$C252),INDEX(Avaliadores!$B$17:$B$22,$D252),INDEX(Avaliadores!$B$17:$B$22,$E252),INDEX(Avaliadores!$B$17:$B$22,$F252),INDEX(Avaliadores!$B$17:$B$22,$G252))</f>
        <v>2.79166666666667</v>
      </c>
      <c r="U252" s="0" t="n">
        <f aca="false">MEDIAN(INDEX(Avaliadores!$C$17:$C$22,$B252),INDEX(Avaliadores!$C$17:$C$22,$C252),INDEX(Avaliadores!$C$17:$C$22,$D252),INDEX(Avaliadores!$C$17:$C$22,$E252),INDEX(Avaliadores!$C$17:$C$22,$F252),INDEX(Avaliadores!$C$17:$C$22,$G252))</f>
        <v>5.16666666666667</v>
      </c>
      <c r="V252" s="0" t="n">
        <f aca="false">MEDIAN(INDEX(Avaliadores!$D$17:$D$22,$B252),INDEX(Avaliadores!$D$17:$D$22,$C252),INDEX(Avaliadores!$D$17:$D$22,$D252),INDEX(Avaliadores!$D$17:$D$22,$E252),INDEX(Avaliadores!$D$17:$D$22,$F252),INDEX(Avaliadores!$D$17:$D$22,$G252))</f>
        <v>5.66666666666667</v>
      </c>
      <c r="W252" s="0" t="n">
        <f aca="false">MEDIAN(INDEX(Avaliadores!$E$17:$E$22,$B252),INDEX(Avaliadores!$E$17:$E$22,$C252),INDEX(Avaliadores!$E$17:$E$22,$D252),INDEX(Avaliadores!$E$17:$E$22,$E252),INDEX(Avaliadores!$E$17:$E$22,$F252),INDEX(Avaliadores!$E$17:$E$22,$G252))</f>
        <v>6.29166666666667</v>
      </c>
      <c r="X252" s="0" t="n">
        <f aca="false">MEDIAN(INDEX(Avaliadores!$F$17:$F$22,$B252),INDEX(Avaliadores!$F$17:$F$22,$C252),INDEX(Avaliadores!$F$17:$F$22,$D252),INDEX(Avaliadores!$F$17:$F$22,$E252),INDEX(Avaliadores!$F$17:$F$22,$F252),INDEX(Avaliadores!$F$17:$F$22,$G252))</f>
        <v>2.91666666666667</v>
      </c>
      <c r="Y252" s="0" t="n">
        <f aca="false">MEDIAN(INDEX(Avaliadores!$G$17:$G$22,$B252),INDEX(Avaliadores!$G$17:$G$22,$C252),INDEX(Avaliadores!$G$17:$G$22,$D252),INDEX(Avaliadores!$G$17:$G$22,$E252),INDEX(Avaliadores!$G$17:$G$22,$F252),INDEX(Avaliadores!$G$17:$G$22,$G252))</f>
        <v>5.04166666666667</v>
      </c>
      <c r="Z252" s="0" t="n">
        <f aca="false">MEDIAN(INDEX(Avaliadores!$H$17:$H$22,$B252),INDEX(Avaliadores!$H$17:$H$22,$C252),INDEX(Avaliadores!$H$17:$H$22,$D252),INDEX(Avaliadores!$H$17:$H$22,$E252),INDEX(Avaliadores!$H$17:$H$22,$F252),INDEX(Avaliadores!$H$17:$H$22,$G252))</f>
        <v>3.79166666666667</v>
      </c>
      <c r="AA252" s="0" t="n">
        <f aca="false">MEDIAN(INDEX(Avaliadores!$I$17:$I$22,$B252),INDEX(Avaliadores!$I$17:$I$22,$C252),INDEX(Avaliadores!$I$17:$I$22,$D252),INDEX(Avaliadores!$I$17:$I$22,$E252),INDEX(Avaliadores!$I$17:$I$22,$F252),INDEX(Avaliadores!$I$17:$I$22,$G252))</f>
        <v>6.79166666666667</v>
      </c>
      <c r="AB252" s="0" t="n">
        <f aca="false">IF(MAX(H252:K252)=MIN(H252:K252),0,IF($B$17="custo",(MAX(H252:K252)-H252)/(MAX(H252:K252)-MIN(H252:K252)),(H252-MIN(H252:K252))/(MAX(H252:K252)-MIN(H252:K252))))</f>
        <v>0.270219241545498</v>
      </c>
      <c r="AC252" s="0" t="n">
        <f aca="false">IF(MAX(H252:K252)=MIN(H252:K252),0,IF($B$17="custo",(MAX(H252:K252)-I252)/(MAX(H252:K252)-MIN(H252:K252)),(I252-MIN(H252:K252))/(MAX(H252:K252)-MIN(H252:K252))))</f>
        <v>0</v>
      </c>
      <c r="AD252" s="0" t="n">
        <f aca="false">IF(MAX(H252:K252)=MIN(H252:K252),0,IF($B$17="custo",(MAX(H252:K252)-J252)/(MAX(H252:K252)-MIN(H252:K252)),(J252-MIN(H252:K252))/(MAX(H252:K252)-MIN(H252:K252))))</f>
        <v>0.805279236303214</v>
      </c>
      <c r="AE252" s="0" t="n">
        <f aca="false">IF(MAX(H252:K252)=MIN(H252:K252),0,IF($B$17="custo",(MAX(H252:K252)-K252)/(MAX(H252:K252)-MIN(H252:K252)),(K252-MIN(H252:K252))/(MAX(H252:K252)-MIN(H252:K252))))</f>
        <v>1</v>
      </c>
      <c r="AF252" s="0" t="n">
        <f aca="false">IF(MAX(L252:O252)=MIN(L252:O252),0,IF($C$17="custo",(MAX(L252:O252)-L252)/(MAX(L252:O252)-MIN(L252:O252)),(L252-MIN(L252:O252))/(MAX(L252:O252)-MIN(L252:O252))))</f>
        <v>0.821276861282188</v>
      </c>
      <c r="AG252" s="0" t="n">
        <f aca="false">IF(MAX(L252:O252)=MIN(L252:O252),0,IF($C$17="custo",(MAX(L252:O252)-M252)/(MAX(L252:O252)-MIN(L252:O252)),(M252-MIN(L252:O252))/(MAX(L252:O252)-MIN(L252:O252))))</f>
        <v>1</v>
      </c>
      <c r="AH252" s="0" t="n">
        <f aca="false">IF(MAX(L252:O252)=MIN(L252:O252),0,IF($C$17="custo",(MAX(L252:O252)-N252)/(MAX(L252:O252)-MIN(L252:O252)),(N252-MIN(L252:O252))/(MAX(L252:O252)-MIN(L252:O252))))</f>
        <v>0.648336003793837</v>
      </c>
      <c r="AI252" s="0" t="n">
        <f aca="false">IF(MAX(L252:O252)=MIN(L252:O252),0,IF($C$17="custo",(MAX(L252:O252)-O252)/(MAX(L252:O252)-MIN(L252:O252)),(O252-MIN(L252:O252))/(MAX(L252:O252)-MIN(L252:O252))))</f>
        <v>0</v>
      </c>
      <c r="AJ252" s="0" t="n">
        <f aca="false">IF(MAX(P252:S252)=MIN(P252:S252),0,IF($D$17="custo",(MAX(P252:S252)-P252)/(MAX(P252:S252)-MIN(P252:S252)),(P252-MIN(P252:S252))/(MAX(P252:S252)-MIN(P252:S252))))</f>
        <v>0.282814268998131</v>
      </c>
      <c r="AK252" s="0" t="n">
        <f aca="false">IF(MAX(P252:S252)=MIN(P252:S252),0,IF($D$17="custo",(MAX(P252:S252)-Q252)/(MAX(P252:S252)-MIN(P252:S252)),(Q252-MIN(P252:S252))/(MAX(P252:S252)-MIN(P252:S252))))</f>
        <v>0</v>
      </c>
      <c r="AL252" s="0" t="n">
        <f aca="false">IF(MAX(P252:S252)=MIN(P252:S252),0,IF($D$17="custo",(MAX(P252:S252)-R252)/(MAX(P252:S252)-MIN(P252:S252)),(R252-MIN(P252:S252))/(MAX(P252:S252)-MIN(P252:S252))))</f>
        <v>0.792689796349831</v>
      </c>
      <c r="AM252" s="0" t="n">
        <f aca="false">IF(MAX(P252:S252)=MIN(P252:S252),0,IF($D$17="custo",(MAX(P252:S252)-S252)/(MAX(P252:S252)-MIN(P252:S252)),(S252-MIN(P252:S252))/(MAX(P252:S252)-MIN(P252:S252))))</f>
        <v>1</v>
      </c>
      <c r="AN252" s="0" t="n">
        <f aca="false">IF(MAX(T252:W252)=MIN(T252:W252),0,IF($E$17="custo",(MAX(T252:W252)-T252)/(MAX(T252:W252)-MIN(T252:W252)),(T252-MIN(T252:W252))/(MAX(T252:W252)-MIN(T252:W252))))</f>
        <v>0</v>
      </c>
      <c r="AO252" s="0" t="n">
        <f aca="false">IF(MAX(T252:W252)=MIN(T252:W252),0,IF($E$17="custo",(MAX(T252:W252)-U252)/(MAX(T252:W252)-MIN(T252:W252)),(U252-MIN(T252:W252))/(MAX(T252:W252)-MIN(T252:W252))))</f>
        <v>0.678571428571429</v>
      </c>
      <c r="AP252" s="0" t="n">
        <f aca="false">IF(MAX(T252:W252)=MIN(T252:W252),0,IF($E$17="custo",(MAX(T252:W252)-V252)/(MAX(T252:W252)-MIN(T252:W252)),(V252-MIN(T252:W252))/(MAX(T252:W252)-MIN(T252:W252))))</f>
        <v>0.821428571428571</v>
      </c>
      <c r="AQ252" s="0" t="n">
        <f aca="false">IF(MAX(T252:W252)=MIN(T252:W252),0,IF($E$17="custo",(MAX(T252:W252)-W252)/(MAX(T252:W252)-MIN(T252:W252)),(W252-MIN(T252:W252))/(MAX(T252:W252)-MIN(T252:W252))))</f>
        <v>1</v>
      </c>
      <c r="AR252" s="0" t="n">
        <f aca="false">IF(MAX(X252:AA252)=MIN(X252:AA252),0,IF($F$17="custo",(MAX(X252:AA252)-X252)/(MAX(X252:AA252)-MIN(X252:AA252)),(X252-MIN(X252:AA252))/(MAX(X252:AA252)-MIN(X252:AA252))))</f>
        <v>0</v>
      </c>
      <c r="AS252" s="0" t="n">
        <f aca="false">IF(MAX(X252:AA252)=MIN(X252:AA252),0,IF($F$17="custo",(MAX(X252:AA252)-Y252)/(MAX(X252:AA252)-MIN(X252:AA252)),(Y252-MIN(X252:AA252))/(MAX(X252:AA252)-MIN(X252:AA252))))</f>
        <v>0.548387096774194</v>
      </c>
      <c r="AT252" s="0" t="n">
        <f aca="false">IF(MAX(X252:AA252)=MIN(X252:AA252),0,IF($F$17="custo",(MAX(X252:AA252)-Z252)/(MAX(X252:AA252)-MIN(X252:AA252)),(Z252-MIN(X252:AA252))/(MAX(X252:AA252)-MIN(X252:AA252))))</f>
        <v>0.225806451612903</v>
      </c>
      <c r="AU252" s="0" t="n">
        <f aca="false">IF(MAX(X252:AA252)=MIN(X252:AA252),0,IF($F$17="custo",(MAX(X252:AA252)-AA252)/(MAX(X252:AA252)-MIN(X252:AA252)),(AA252-MIN(X252:AA252))/(MAX(X252:AA252)-MIN(X252:AA252))))</f>
        <v>1</v>
      </c>
      <c r="AV252" s="0" t="n">
        <f aca="false">STDEVP(AB252:AE252)</f>
        <v>0.401425461335735</v>
      </c>
      <c r="AW252" s="0" t="n">
        <f aca="false">STDEVP(AF252:AI252)</f>
        <v>0.377520969899564</v>
      </c>
      <c r="AX252" s="0" t="n">
        <f aca="false">STDEVP(AJ252:AM252)</f>
        <v>0.397307104978977</v>
      </c>
      <c r="AY252" s="0" t="n">
        <f aca="false">STDEVP(AN252:AQ252)</f>
        <v>0.378386073221734</v>
      </c>
      <c r="AZ252" s="0" t="n">
        <f aca="false">STDEVP(AR252:AU252)</f>
        <v>0.375757992168443</v>
      </c>
      <c r="BA252" s="0" t="n">
        <f aca="false">AV252*((1-IFERROR(CORREL(AB252:AE252,AF252:AI252),0))+(1-IFERROR(CORREL(AB252:AE252,AJ252:AM252),0))+(1-IFERROR(CORREL(AB252:AE252,AN252:AQ252),0))+(1-IFERROR(CORREL(AB252:AE252,AR252:AU252),0)))</f>
        <v>1.14572507108204</v>
      </c>
      <c r="BB252" s="0" t="n">
        <f aca="false">AW252*((1-IFERROR(CORREL(AF252:AI252,AB252:AE252),0))+(1-IFERROR(CORREL(AF252:AI252,AJ252:AM252),0))+(1-IFERROR(CORREL(AF252:AI252,AN252:AQ252),0))+(1-IFERROR(CORREL(AF252:AI252,AR252:AU252),0)))</f>
        <v>2.66768401334865</v>
      </c>
      <c r="BC252" s="0" t="n">
        <f aca="false">AX252*((1-IFERROR(CORREL(AJ252:AM252,AB252:AE252),0))+(1-IFERROR(CORREL(AJ252:AM252,AF252:AI252),0))+(1-IFERROR(CORREL(AJ252:AM252,AN252:AQ252),0))+(1-IFERROR(CORREL(AJ252:AM252,AR252:AU252),0)))</f>
        <v>1.14065449021374</v>
      </c>
      <c r="BD252" s="0" t="n">
        <f aca="false">AY252*((1-IFERROR(CORREL(AN252:AQ252,AB252:AE252),0))+(1-IFERROR(CORREL(AN252:AQ252,AF252:AI252),0))+(1-IFERROR(CORREL(AN252:AQ252,AJ252:AM252),0))+(1-IFERROR(CORREL(AN252:AQ252,AR252:AU252),0)))</f>
        <v>0.985504811128054</v>
      </c>
      <c r="BE252" s="0" t="n">
        <f aca="false">AZ252*((1-IFERROR(CORREL(AR252:AU252,AB252:AE252),0))+(1-IFERROR(CORREL(AR252:AU252,AF252:AI252),0))+(1-IFERROR(CORREL(AR252:AU252,AJ252:AM252),0))+(1-IFERROR(CORREL(AR252:AU252,AN252:AQ252),0)))</f>
        <v>1.14653884849541</v>
      </c>
      <c r="BF252" s="0" t="n">
        <f aca="false">IF(SUM(BA252:BE252)&gt;0,BA252/SUM(BA252:BE252),1/5)</f>
        <v>0.161686103978415</v>
      </c>
      <c r="BG252" s="0" t="n">
        <f aca="false">IF(SUM(BA252:BE252)&gt;0,BB252/SUM(BA252:BE252),1/5)</f>
        <v>0.376466785663069</v>
      </c>
      <c r="BH252" s="0" t="n">
        <f aca="false">IF(SUM(BA252:BE252)&gt;0,BC252/SUM(BA252:BE252),1/5)</f>
        <v>0.160970537490263</v>
      </c>
      <c r="BI252" s="0" t="n">
        <f aca="false">IF(SUM(BA252:BE252)&gt;0,BD252/SUM(BA252:BE252),1/5)</f>
        <v>0.139075627639704</v>
      </c>
      <c r="BJ252" s="0" t="n">
        <f aca="false">IF(SUM(BA252:BE252)&gt;0,BE252/SUM(BA252:BE252),1/5)</f>
        <v>0.16180094522855</v>
      </c>
      <c r="BK252" s="0" t="n">
        <f aca="false">BF252*AB252+BG252*AF252+BH252*AJ252+BI252*AN252+BJ252*AR252</f>
        <v>0.398398921382398</v>
      </c>
      <c r="BL252" s="0" t="n">
        <f aca="false">BF252*AC252+BG252*AG252+BH252*AK252+BI252*AO252+BJ252*AS252</f>
        <v>0.559569083599215</v>
      </c>
      <c r="BM252" s="0" t="n">
        <f aca="false">BF252*AD252+BG252*AH252+BH252*AL252+BI252*AP252+BJ252*AT252</f>
        <v>0.652655527734251</v>
      </c>
      <c r="BN252" s="0" t="n">
        <f aca="false">BF252*AE252+BG252*AI252+BH252*AM252+BI252*AQ252+BJ252*AU252</f>
        <v>0.623533214336931</v>
      </c>
      <c r="BO252" s="0" t="n">
        <f aca="false">RANK(BK252,$BK252:$BN252)</f>
        <v>4</v>
      </c>
      <c r="BP252" s="0" t="n">
        <f aca="false">RANK(BL252,$BK252:$BN252)</f>
        <v>3</v>
      </c>
      <c r="BQ252" s="0" t="n">
        <f aca="false">RANK(BM252,$BK252:$BN252)</f>
        <v>1</v>
      </c>
      <c r="BR252" s="0" t="n">
        <f aca="false">RANK(BN252,$BK252:$BN252)</f>
        <v>2</v>
      </c>
    </row>
    <row r="253" customFormat="false" ht="15" hidden="false" customHeight="false" outlineLevel="0" collapsed="false">
      <c r="A253" s="0" t="n">
        <v>230</v>
      </c>
      <c r="B253" s="0" t="n">
        <f aca="false">RANDBETWEEN(1,$B$5)</f>
        <v>5</v>
      </c>
      <c r="C253" s="0" t="n">
        <f aca="false">RANDBETWEEN(1,$B$5)</f>
        <v>2</v>
      </c>
      <c r="D253" s="0" t="n">
        <f aca="false">RANDBETWEEN(1,$B$5)</f>
        <v>2</v>
      </c>
      <c r="E253" s="0" t="n">
        <f aca="false">RANDBETWEEN(1,$B$5)</f>
        <v>1</v>
      </c>
      <c r="F253" s="0" t="n">
        <f aca="false">RANDBETWEEN(1,$B$5)</f>
        <v>1</v>
      </c>
      <c r="G253" s="0" t="n">
        <f aca="false">RANDBETWEEN(1,$B$5)</f>
        <v>1</v>
      </c>
      <c r="H253" s="0" t="n">
        <f aca="true">NORMINV(RAND(),$B$8,$B$13)</f>
        <v>47.2709320491888</v>
      </c>
      <c r="I253" s="0" t="n">
        <f aca="true">NORMINV(RAND(),$C$8,$C$13)</f>
        <v>63.6532266449447</v>
      </c>
      <c r="J253" s="0" t="n">
        <f aca="true">NORMINV(RAND(),$D$8,$D$13)</f>
        <v>14.3624462422448</v>
      </c>
      <c r="K253" s="0" t="n">
        <f aca="true">NORMINV(RAND(),$E$8,$E$13)</f>
        <v>3.47657385146482</v>
      </c>
      <c r="L253" s="0" t="n">
        <f aca="true">NORMINV(RAND(),$B$9,$B$14)</f>
        <v>40.273246211002</v>
      </c>
      <c r="M253" s="0" t="n">
        <f aca="true">NORMINV(RAND(),$C$9,$C$14)</f>
        <v>49.5652926549962</v>
      </c>
      <c r="N253" s="0" t="n">
        <f aca="true">NORMINV(RAND(),$D$9,$D$14)</f>
        <v>41.616005121482</v>
      </c>
      <c r="O253" s="0" t="n">
        <f aca="true">NORMINV(RAND(),$E$9,$E$14)</f>
        <v>24.2824520803235</v>
      </c>
      <c r="P253" s="0" t="n">
        <f aca="true">NORMINV(RAND(),$B$10,$B$15)</f>
        <v>26.4440670552196</v>
      </c>
      <c r="Q253" s="0" t="n">
        <f aca="true">NORMINV(RAND(),$C$10,$C$15)</f>
        <v>29.9598788139933</v>
      </c>
      <c r="R253" s="0" t="n">
        <f aca="true">NORMINV(RAND(),$D$10,$D$15)</f>
        <v>11.3272687980539</v>
      </c>
      <c r="S253" s="0" t="n">
        <f aca="true">NORMINV(RAND(),$E$10,$E$15)</f>
        <v>3.86653332757698</v>
      </c>
      <c r="T253" s="0" t="n">
        <f aca="false">MEDIAN(INDEX(Avaliadores!$B$17:$B$22,$B253),INDEX(Avaliadores!$B$17:$B$22,$C253),INDEX(Avaliadores!$B$17:$B$22,$D253),INDEX(Avaliadores!$B$17:$B$22,$E253),INDEX(Avaliadores!$B$17:$B$22,$F253),INDEX(Avaliadores!$B$17:$B$22,$G253))</f>
        <v>2.29166666666667</v>
      </c>
      <c r="U253" s="0" t="n">
        <f aca="false">MEDIAN(INDEX(Avaliadores!$C$17:$C$22,$B253),INDEX(Avaliadores!$C$17:$C$22,$C253),INDEX(Avaliadores!$C$17:$C$22,$D253),INDEX(Avaliadores!$C$17:$C$22,$E253),INDEX(Avaliadores!$C$17:$C$22,$F253),INDEX(Avaliadores!$C$17:$C$22,$G253))</f>
        <v>4.54166666666667</v>
      </c>
      <c r="V253" s="0" t="n">
        <f aca="false">MEDIAN(INDEX(Avaliadores!$D$17:$D$22,$B253),INDEX(Avaliadores!$D$17:$D$22,$C253),INDEX(Avaliadores!$D$17:$D$22,$D253),INDEX(Avaliadores!$D$17:$D$22,$E253),INDEX(Avaliadores!$D$17:$D$22,$F253),INDEX(Avaliadores!$D$17:$D$22,$G253))</f>
        <v>6.54166666666667</v>
      </c>
      <c r="W253" s="0" t="n">
        <f aca="false">MEDIAN(INDEX(Avaliadores!$E$17:$E$22,$B253),INDEX(Avaliadores!$E$17:$E$22,$C253),INDEX(Avaliadores!$E$17:$E$22,$D253),INDEX(Avaliadores!$E$17:$E$22,$E253),INDEX(Avaliadores!$E$17:$E$22,$F253),INDEX(Avaliadores!$E$17:$E$22,$G253))</f>
        <v>7.04166666666667</v>
      </c>
      <c r="X253" s="0" t="n">
        <f aca="false">MEDIAN(INDEX(Avaliadores!$F$17:$F$22,$B253),INDEX(Avaliadores!$F$17:$F$22,$C253),INDEX(Avaliadores!$F$17:$F$22,$D253),INDEX(Avaliadores!$F$17:$F$22,$E253),INDEX(Avaliadores!$F$17:$F$22,$F253),INDEX(Avaliadores!$F$17:$F$22,$G253))</f>
        <v>2.04166666666667</v>
      </c>
      <c r="Y253" s="0" t="n">
        <f aca="false">MEDIAN(INDEX(Avaliadores!$G$17:$G$22,$B253),INDEX(Avaliadores!$G$17:$G$22,$C253),INDEX(Avaliadores!$G$17:$G$22,$D253),INDEX(Avaliadores!$G$17:$G$22,$E253),INDEX(Avaliadores!$G$17:$G$22,$F253),INDEX(Avaliadores!$G$17:$G$22,$G253))</f>
        <v>5.04166666666667</v>
      </c>
      <c r="Z253" s="0" t="n">
        <f aca="false">MEDIAN(INDEX(Avaliadores!$H$17:$H$22,$B253),INDEX(Avaliadores!$H$17:$H$22,$C253),INDEX(Avaliadores!$H$17:$H$22,$D253),INDEX(Avaliadores!$H$17:$H$22,$E253),INDEX(Avaliadores!$H$17:$H$22,$F253),INDEX(Avaliadores!$H$17:$H$22,$G253))</f>
        <v>4.04166666666667</v>
      </c>
      <c r="AA253" s="0" t="n">
        <f aca="false">MEDIAN(INDEX(Avaliadores!$I$17:$I$22,$B253),INDEX(Avaliadores!$I$17:$I$22,$C253),INDEX(Avaliadores!$I$17:$I$22,$D253),INDEX(Avaliadores!$I$17:$I$22,$E253),INDEX(Avaliadores!$I$17:$I$22,$F253),INDEX(Avaliadores!$I$17:$I$22,$G253))</f>
        <v>6.79166666666667</v>
      </c>
      <c r="AB253" s="0" t="n">
        <f aca="false">IF(MAX(H253:K253)=MIN(H253:K253),0,IF($B$17="custo",(MAX(H253:K253)-H253)/(MAX(H253:K253)-MIN(H253:K253)),(H253-MIN(H253:K253))/(MAX(H253:K253)-MIN(H253:K253))))</f>
        <v>0.272236720310421</v>
      </c>
      <c r="AC253" s="0" t="n">
        <f aca="false">IF(MAX(H253:K253)=MIN(H253:K253),0,IF($B$17="custo",(MAX(H253:K253)-I253)/(MAX(H253:K253)-MIN(H253:K253)),(I253-MIN(H253:K253))/(MAX(H253:K253)-MIN(H253:K253))))</f>
        <v>0</v>
      </c>
      <c r="AD253" s="0" t="n">
        <f aca="false">IF(MAX(H253:K253)=MIN(H253:K253),0,IF($B$17="custo",(MAX(H253:K253)-J253)/(MAX(H253:K253)-MIN(H253:K253)),(J253-MIN(H253:K253))/(MAX(H253:K253)-MIN(H253:K253))))</f>
        <v>0.819101397544672</v>
      </c>
      <c r="AE253" s="0" t="n">
        <f aca="false">IF(MAX(H253:K253)=MIN(H253:K253),0,IF($B$17="custo",(MAX(H253:K253)-K253)/(MAX(H253:K253)-MIN(H253:K253)),(K253-MIN(H253:K253))/(MAX(H253:K253)-MIN(H253:K253))))</f>
        <v>1</v>
      </c>
      <c r="AF253" s="0" t="n">
        <f aca="false">IF(MAX(L253:O253)=MIN(L253:O253),0,IF($C$17="custo",(MAX(L253:O253)-L253)/(MAX(L253:O253)-MIN(L253:O253)),(L253-MIN(L253:O253))/(MAX(L253:O253)-MIN(L253:O253))))</f>
        <v>0.632476168310671</v>
      </c>
      <c r="AG253" s="0" t="n">
        <f aca="false">IF(MAX(L253:O253)=MIN(L253:O253),0,IF($C$17="custo",(MAX(L253:O253)-M253)/(MAX(L253:O253)-MIN(L253:O253)),(M253-MIN(L253:O253))/(MAX(L253:O253)-MIN(L253:O253))))</f>
        <v>1</v>
      </c>
      <c r="AH253" s="0" t="n">
        <f aca="false">IF(MAX(L253:O253)=MIN(L253:O253),0,IF($C$17="custo",(MAX(L253:O253)-N253)/(MAX(L253:O253)-MIN(L253:O253)),(N253-MIN(L253:O253))/(MAX(L253:O253)-MIN(L253:O253))))</f>
        <v>0.685585663919525</v>
      </c>
      <c r="AI253" s="0" t="n">
        <f aca="false">IF(MAX(L253:O253)=MIN(L253:O253),0,IF($C$17="custo",(MAX(L253:O253)-O253)/(MAX(L253:O253)-MIN(L253:O253)),(O253-MIN(L253:O253))/(MAX(L253:O253)-MIN(L253:O253))))</f>
        <v>0</v>
      </c>
      <c r="AJ253" s="0" t="n">
        <f aca="false">IF(MAX(P253:S253)=MIN(P253:S253),0,IF($D$17="custo",(MAX(P253:S253)-P253)/(MAX(P253:S253)-MIN(P253:S253)),(P253-MIN(P253:S253))/(MAX(P253:S253)-MIN(P253:S253))))</f>
        <v>0.134739784923478</v>
      </c>
      <c r="AK253" s="0" t="n">
        <f aca="false">IF(MAX(P253:S253)=MIN(P253:S253),0,IF($D$17="custo",(MAX(P253:S253)-Q253)/(MAX(P253:S253)-MIN(P253:S253)),(Q253-MIN(P253:S253))/(MAX(P253:S253)-MIN(P253:S253))))</f>
        <v>0</v>
      </c>
      <c r="AL253" s="0" t="n">
        <f aca="false">IF(MAX(P253:S253)=MIN(P253:S253),0,IF($D$17="custo",(MAX(P253:S253)-R253)/(MAX(P253:S253)-MIN(P253:S253)),(R253-MIN(P253:S253))/(MAX(P253:S253)-MIN(P253:S253))))</f>
        <v>0.71407516623881</v>
      </c>
      <c r="AM253" s="0" t="n">
        <f aca="false">IF(MAX(P253:S253)=MIN(P253:S253),0,IF($D$17="custo",(MAX(P253:S253)-S253)/(MAX(P253:S253)-MIN(P253:S253)),(S253-MIN(P253:S253))/(MAX(P253:S253)-MIN(P253:S253))))</f>
        <v>1</v>
      </c>
      <c r="AN253" s="0" t="n">
        <f aca="false">IF(MAX(T253:W253)=MIN(T253:W253),0,IF($E$17="custo",(MAX(T253:W253)-T253)/(MAX(T253:W253)-MIN(T253:W253)),(T253-MIN(T253:W253))/(MAX(T253:W253)-MIN(T253:W253))))</f>
        <v>0</v>
      </c>
      <c r="AO253" s="0" t="n">
        <f aca="false">IF(MAX(T253:W253)=MIN(T253:W253),0,IF($E$17="custo",(MAX(T253:W253)-U253)/(MAX(T253:W253)-MIN(T253:W253)),(U253-MIN(T253:W253))/(MAX(T253:W253)-MIN(T253:W253))))</f>
        <v>0.473684210526316</v>
      </c>
      <c r="AP253" s="0" t="n">
        <f aca="false">IF(MAX(T253:W253)=MIN(T253:W253),0,IF($E$17="custo",(MAX(T253:W253)-V253)/(MAX(T253:W253)-MIN(T253:W253)),(V253-MIN(T253:W253))/(MAX(T253:W253)-MIN(T253:W253))))</f>
        <v>0.894736842105263</v>
      </c>
      <c r="AQ253" s="0" t="n">
        <f aca="false">IF(MAX(T253:W253)=MIN(T253:W253),0,IF($E$17="custo",(MAX(T253:W253)-W253)/(MAX(T253:W253)-MIN(T253:W253)),(W253-MIN(T253:W253))/(MAX(T253:W253)-MIN(T253:W253))))</f>
        <v>1</v>
      </c>
      <c r="AR253" s="0" t="n">
        <f aca="false">IF(MAX(X253:AA253)=MIN(X253:AA253),0,IF($F$17="custo",(MAX(X253:AA253)-X253)/(MAX(X253:AA253)-MIN(X253:AA253)),(X253-MIN(X253:AA253))/(MAX(X253:AA253)-MIN(X253:AA253))))</f>
        <v>0</v>
      </c>
      <c r="AS253" s="0" t="n">
        <f aca="false">IF(MAX(X253:AA253)=MIN(X253:AA253),0,IF($F$17="custo",(MAX(X253:AA253)-Y253)/(MAX(X253:AA253)-MIN(X253:AA253)),(Y253-MIN(X253:AA253))/(MAX(X253:AA253)-MIN(X253:AA253))))</f>
        <v>0.631578947368421</v>
      </c>
      <c r="AT253" s="0" t="n">
        <f aca="false">IF(MAX(X253:AA253)=MIN(X253:AA253),0,IF($F$17="custo",(MAX(X253:AA253)-Z253)/(MAX(X253:AA253)-MIN(X253:AA253)),(Z253-MIN(X253:AA253))/(MAX(X253:AA253)-MIN(X253:AA253))))</f>
        <v>0.421052631578947</v>
      </c>
      <c r="AU253" s="0" t="n">
        <f aca="false">IF(MAX(X253:AA253)=MIN(X253:AA253),0,IF($F$17="custo",(MAX(X253:AA253)-AA253)/(MAX(X253:AA253)-MIN(X253:AA253)),(AA253-MIN(X253:AA253))/(MAX(X253:AA253)-MIN(X253:AA253))))</f>
        <v>1</v>
      </c>
      <c r="AV253" s="0" t="n">
        <f aca="false">STDEVP(AB253:AE253)</f>
        <v>0.403613723300691</v>
      </c>
      <c r="AW253" s="0" t="n">
        <f aca="false">STDEVP(AF253:AI253)</f>
        <v>0.362870893549731</v>
      </c>
      <c r="AX253" s="0" t="n">
        <f aca="false">STDEVP(AJ253:AM253)</f>
        <v>0.410344054352535</v>
      </c>
      <c r="AY253" s="0" t="n">
        <f aca="false">STDEVP(AN253:AQ253)</f>
        <v>0.394517482909604</v>
      </c>
      <c r="AZ253" s="0" t="n">
        <f aca="false">STDEVP(AR253:AU253)</f>
        <v>0.361542938527213</v>
      </c>
      <c r="BA253" s="0" t="n">
        <f aca="false">AV253*((1-IFERROR(CORREL(AB253:AE253,AF253:AI253),0))+(1-IFERROR(CORREL(AB253:AE253,AJ253:AM253),0))+(1-IFERROR(CORREL(AB253:AE253,AN253:AQ253),0))+(1-IFERROR(CORREL(AB253:AE253,AR253:AU253),0)))</f>
        <v>1.04360523607845</v>
      </c>
      <c r="BB253" s="0" t="n">
        <f aca="false">AW253*((1-IFERROR(CORREL(AF253:AI253,AB253:AE253),0))+(1-IFERROR(CORREL(AF253:AI253,AJ253:AM253),0))+(1-IFERROR(CORREL(AF253:AI253,AN253:AQ253),0))+(1-IFERROR(CORREL(AF253:AI253,AR253:AU253),0)))</f>
        <v>2.41734659183023</v>
      </c>
      <c r="BC253" s="0" t="n">
        <f aca="false">AX253*((1-IFERROR(CORREL(AJ253:AM253,AB253:AE253),0))+(1-IFERROR(CORREL(AJ253:AM253,AF253:AI253),0))+(1-IFERROR(CORREL(AJ253:AM253,AN253:AQ253),0))+(1-IFERROR(CORREL(AJ253:AM253,AR253:AU253),0)))</f>
        <v>0.989637513748795</v>
      </c>
      <c r="BD253" s="0" t="n">
        <f aca="false">AY253*((1-IFERROR(CORREL(AN253:AQ253,AB253:AE253),0))+(1-IFERROR(CORREL(AN253:AQ253,AF253:AI253),0))+(1-IFERROR(CORREL(AN253:AQ253,AJ253:AM253),0))+(1-IFERROR(CORREL(AN253:AQ253,AR253:AU253),0)))</f>
        <v>0.818363669211646</v>
      </c>
      <c r="BE253" s="0" t="n">
        <f aca="false">AZ253*((1-IFERROR(CORREL(AR253:AU253,AB253:AE253),0))+(1-IFERROR(CORREL(AR253:AU253,AF253:AI253),0))+(1-IFERROR(CORREL(AR253:AU253,AJ253:AM253),0))+(1-IFERROR(CORREL(AR253:AU253,AN253:AQ253),0)))</f>
        <v>0.957164964854422</v>
      </c>
      <c r="BF253" s="0" t="n">
        <f aca="false">IF(SUM(BA253:BE253)&gt;0,BA253/SUM(BA253:BE253),1/5)</f>
        <v>0.167617324333975</v>
      </c>
      <c r="BG253" s="0" t="n">
        <f aca="false">IF(SUM(BA253:BE253)&gt;0,BB253/SUM(BA253:BE253),1/5)</f>
        <v>0.38825904058609</v>
      </c>
      <c r="BH253" s="0" t="n">
        <f aca="false">IF(SUM(BA253:BE253)&gt;0,BC253/SUM(BA253:BE253),1/5)</f>
        <v>0.158949367424055</v>
      </c>
      <c r="BI253" s="0" t="n">
        <f aca="false">IF(SUM(BA253:BE253)&gt;0,BD253/SUM(BA253:BE253),1/5)</f>
        <v>0.131440437268062</v>
      </c>
      <c r="BJ253" s="0" t="n">
        <f aca="false">IF(SUM(BA253:BE253)&gt;0,BE253/SUM(BA253:BE253),1/5)</f>
        <v>0.153733830387817</v>
      </c>
      <c r="BK253" s="0" t="n">
        <f aca="false">BF253*AB253+BG253*AF253+BH253*AJ253+BI253*AN253+BJ253*AR253</f>
        <v>0.312612984526198</v>
      </c>
      <c r="BL253" s="0" t="n">
        <f aca="false">BF253*AC253+BG253*AG253+BH253*AK253+BI253*AO253+BJ253*AS253</f>
        <v>0.547615351115899</v>
      </c>
      <c r="BM253" s="0" t="n">
        <f aca="false">BF253*AD253+BG253*AH253+BH253*AL253+BI253*AP253+BJ253*AT253</f>
        <v>0.699316848308179</v>
      </c>
      <c r="BN253" s="0" t="n">
        <f aca="false">BF253*AE253+BG253*AI253+BH253*AM253+BI253*AQ253+BJ253*AU253</f>
        <v>0.61174095941391</v>
      </c>
      <c r="BO253" s="0" t="n">
        <f aca="false">RANK(BK253,$BK253:$BN253)</f>
        <v>4</v>
      </c>
      <c r="BP253" s="0" t="n">
        <f aca="false">RANK(BL253,$BK253:$BN253)</f>
        <v>3</v>
      </c>
      <c r="BQ253" s="0" t="n">
        <f aca="false">RANK(BM253,$BK253:$BN253)</f>
        <v>1</v>
      </c>
      <c r="BR253" s="0" t="n">
        <f aca="false">RANK(BN253,$BK253:$BN253)</f>
        <v>2</v>
      </c>
    </row>
    <row r="254" customFormat="false" ht="15" hidden="false" customHeight="false" outlineLevel="0" collapsed="false">
      <c r="A254" s="0" t="n">
        <v>231</v>
      </c>
      <c r="B254" s="0" t="n">
        <f aca="false">RANDBETWEEN(1,$B$5)</f>
        <v>4</v>
      </c>
      <c r="C254" s="0" t="n">
        <f aca="false">RANDBETWEEN(1,$B$5)</f>
        <v>4</v>
      </c>
      <c r="D254" s="0" t="n">
        <f aca="false">RANDBETWEEN(1,$B$5)</f>
        <v>6</v>
      </c>
      <c r="E254" s="0" t="n">
        <f aca="false">RANDBETWEEN(1,$B$5)</f>
        <v>2</v>
      </c>
      <c r="F254" s="0" t="n">
        <f aca="false">RANDBETWEEN(1,$B$5)</f>
        <v>2</v>
      </c>
      <c r="G254" s="0" t="n">
        <f aca="false">RANDBETWEEN(1,$B$5)</f>
        <v>6</v>
      </c>
      <c r="H254" s="0" t="n">
        <f aca="true">NORMINV(RAND(),$B$8,$B$13)</f>
        <v>49.868782259125</v>
      </c>
      <c r="I254" s="0" t="n">
        <f aca="true">NORMINV(RAND(),$C$8,$C$13)</f>
        <v>57.3450250158921</v>
      </c>
      <c r="J254" s="0" t="n">
        <f aca="true">NORMINV(RAND(),$D$8,$D$13)</f>
        <v>12.528661370398</v>
      </c>
      <c r="K254" s="0" t="n">
        <f aca="true">NORMINV(RAND(),$E$8,$E$13)</f>
        <v>2.77237335092208</v>
      </c>
      <c r="L254" s="0" t="n">
        <f aca="true">NORMINV(RAND(),$B$9,$B$14)</f>
        <v>49.7558499924191</v>
      </c>
      <c r="M254" s="0" t="n">
        <f aca="true">NORMINV(RAND(),$C$9,$C$14)</f>
        <v>49.1650828461191</v>
      </c>
      <c r="N254" s="0" t="n">
        <f aca="true">NORMINV(RAND(),$D$9,$D$14)</f>
        <v>42.0635744421047</v>
      </c>
      <c r="O254" s="0" t="n">
        <f aca="true">NORMINV(RAND(),$E$9,$E$14)</f>
        <v>28.7106761114166</v>
      </c>
      <c r="P254" s="0" t="n">
        <f aca="true">NORMINV(RAND(),$B$10,$B$15)</f>
        <v>24.603098803082</v>
      </c>
      <c r="Q254" s="0" t="n">
        <f aca="true">NORMINV(RAND(),$C$10,$C$15)</f>
        <v>30.0240295263024</v>
      </c>
      <c r="R254" s="0" t="n">
        <f aca="true">NORMINV(RAND(),$D$10,$D$15)</f>
        <v>9.87626641104268</v>
      </c>
      <c r="S254" s="0" t="n">
        <f aca="true">NORMINV(RAND(),$E$10,$E$15)</f>
        <v>3.66448814003888</v>
      </c>
      <c r="T254" s="0" t="n">
        <f aca="false">MEDIAN(INDEX(Avaliadores!$B$17:$B$22,$B254),INDEX(Avaliadores!$B$17:$B$22,$C254),INDEX(Avaliadores!$B$17:$B$22,$D254),INDEX(Avaliadores!$B$17:$B$22,$E254),INDEX(Avaliadores!$B$17:$B$22,$F254),INDEX(Avaliadores!$B$17:$B$22,$G254))</f>
        <v>3.04166666666667</v>
      </c>
      <c r="U254" s="0" t="n">
        <f aca="false">MEDIAN(INDEX(Avaliadores!$C$17:$C$22,$B254),INDEX(Avaliadores!$C$17:$C$22,$C254),INDEX(Avaliadores!$C$17:$C$22,$D254),INDEX(Avaliadores!$C$17:$C$22,$E254),INDEX(Avaliadores!$C$17:$C$22,$F254),INDEX(Avaliadores!$C$17:$C$22,$G254))</f>
        <v>5.54166666666667</v>
      </c>
      <c r="V254" s="0" t="n">
        <f aca="false">MEDIAN(INDEX(Avaliadores!$D$17:$D$22,$B254),INDEX(Avaliadores!$D$17:$D$22,$C254),INDEX(Avaliadores!$D$17:$D$22,$D254),INDEX(Avaliadores!$D$17:$D$22,$E254),INDEX(Avaliadores!$D$17:$D$22,$F254),INDEX(Avaliadores!$D$17:$D$22,$G254))</f>
        <v>5.54166666666667</v>
      </c>
      <c r="W254" s="0" t="n">
        <f aca="false">MEDIAN(INDEX(Avaliadores!$E$17:$E$22,$B254),INDEX(Avaliadores!$E$17:$E$22,$C254),INDEX(Avaliadores!$E$17:$E$22,$D254),INDEX(Avaliadores!$E$17:$E$22,$E254),INDEX(Avaliadores!$E$17:$E$22,$F254),INDEX(Avaliadores!$E$17:$E$22,$G254))</f>
        <v>6.04166666666667</v>
      </c>
      <c r="X254" s="0" t="n">
        <f aca="false">MEDIAN(INDEX(Avaliadores!$F$17:$F$22,$B254),INDEX(Avaliadores!$F$17:$F$22,$C254),INDEX(Avaliadores!$F$17:$F$22,$D254),INDEX(Avaliadores!$F$17:$F$22,$E254),INDEX(Avaliadores!$F$17:$F$22,$F254),INDEX(Avaliadores!$F$17:$F$22,$G254))</f>
        <v>3.04166666666667</v>
      </c>
      <c r="Y254" s="0" t="n">
        <f aca="false">MEDIAN(INDEX(Avaliadores!$G$17:$G$22,$B254),INDEX(Avaliadores!$G$17:$G$22,$C254),INDEX(Avaliadores!$G$17:$G$22,$D254),INDEX(Avaliadores!$G$17:$G$22,$E254),INDEX(Avaliadores!$G$17:$G$22,$F254),INDEX(Avaliadores!$G$17:$G$22,$G254))</f>
        <v>5.04166666666667</v>
      </c>
      <c r="Z254" s="0" t="n">
        <f aca="false">MEDIAN(INDEX(Avaliadores!$H$17:$H$22,$B254),INDEX(Avaliadores!$H$17:$H$22,$C254),INDEX(Avaliadores!$H$17:$H$22,$D254),INDEX(Avaliadores!$H$17:$H$22,$E254),INDEX(Avaliadores!$H$17:$H$22,$F254),INDEX(Avaliadores!$H$17:$H$22,$G254))</f>
        <v>4.04166666666667</v>
      </c>
      <c r="AA254" s="0" t="n">
        <f aca="false">MEDIAN(INDEX(Avaliadores!$I$17:$I$22,$B254),INDEX(Avaliadores!$I$17:$I$22,$C254),INDEX(Avaliadores!$I$17:$I$22,$D254),INDEX(Avaliadores!$I$17:$I$22,$E254),INDEX(Avaliadores!$I$17:$I$22,$F254),INDEX(Avaliadores!$I$17:$I$22,$G254))</f>
        <v>6.04166666666667</v>
      </c>
      <c r="AB254" s="0" t="n">
        <f aca="false">IF(MAX(H254:K254)=MIN(H254:K254),0,IF($B$17="custo",(MAX(H254:K254)-H254)/(MAX(H254:K254)-MIN(H254:K254)),(H254-MIN(H254:K254))/(MAX(H254:K254)-MIN(H254:K254))))</f>
        <v>0.136996142365683</v>
      </c>
      <c r="AC254" s="0" t="n">
        <f aca="false">IF(MAX(H254:K254)=MIN(H254:K254),0,IF($B$17="custo",(MAX(H254:K254)-I254)/(MAX(H254:K254)-MIN(H254:K254)),(I254-MIN(H254:K254))/(MAX(H254:K254)-MIN(H254:K254))))</f>
        <v>0</v>
      </c>
      <c r="AD254" s="0" t="n">
        <f aca="false">IF(MAX(H254:K254)=MIN(H254:K254),0,IF($B$17="custo",(MAX(H254:K254)-J254)/(MAX(H254:K254)-MIN(H254:K254)),(J254-MIN(H254:K254))/(MAX(H254:K254)-MIN(H254:K254))))</f>
        <v>0.821223859903834</v>
      </c>
      <c r="AE254" s="0" t="n">
        <f aca="false">IF(MAX(H254:K254)=MIN(H254:K254),0,IF($B$17="custo",(MAX(H254:K254)-K254)/(MAX(H254:K254)-MIN(H254:K254)),(K254-MIN(H254:K254))/(MAX(H254:K254)-MIN(H254:K254))))</f>
        <v>1</v>
      </c>
      <c r="AF254" s="0" t="n">
        <f aca="false">IF(MAX(L254:O254)=MIN(L254:O254),0,IF($C$17="custo",(MAX(L254:O254)-L254)/(MAX(L254:O254)-MIN(L254:O254)),(L254-MIN(L254:O254))/(MAX(L254:O254)-MIN(L254:O254))))</f>
        <v>1</v>
      </c>
      <c r="AG254" s="0" t="n">
        <f aca="false">IF(MAX(L254:O254)=MIN(L254:O254),0,IF($C$17="custo",(MAX(L254:O254)-M254)/(MAX(L254:O254)-MIN(L254:O254)),(M254-MIN(L254:O254))/(MAX(L254:O254)-MIN(L254:O254))))</f>
        <v>0.971928616525557</v>
      </c>
      <c r="AH254" s="0" t="n">
        <f aca="false">IF(MAX(L254:O254)=MIN(L254:O254),0,IF($C$17="custo",(MAX(L254:O254)-N254)/(MAX(L254:O254)-MIN(L254:O254)),(N254-MIN(L254:O254))/(MAX(L254:O254)-MIN(L254:O254))))</f>
        <v>0.634487431949508</v>
      </c>
      <c r="AI254" s="0" t="n">
        <f aca="false">IF(MAX(L254:O254)=MIN(L254:O254),0,IF($C$17="custo",(MAX(L254:O254)-O254)/(MAX(L254:O254)-MIN(L254:O254)),(O254-MIN(L254:O254))/(MAX(L254:O254)-MIN(L254:O254))))</f>
        <v>0</v>
      </c>
      <c r="AJ254" s="0" t="n">
        <f aca="false">IF(MAX(P254:S254)=MIN(P254:S254),0,IF($D$17="custo",(MAX(P254:S254)-P254)/(MAX(P254:S254)-MIN(P254:S254)),(P254-MIN(P254:S254))/(MAX(P254:S254)-MIN(P254:S254))))</f>
        <v>0.205653453669164</v>
      </c>
      <c r="AK254" s="0" t="n">
        <f aca="false">IF(MAX(P254:S254)=MIN(P254:S254),0,IF($D$17="custo",(MAX(P254:S254)-Q254)/(MAX(P254:S254)-MIN(P254:S254)),(Q254-MIN(P254:S254))/(MAX(P254:S254)-MIN(P254:S254))))</f>
        <v>0</v>
      </c>
      <c r="AL254" s="0" t="n">
        <f aca="false">IF(MAX(P254:S254)=MIN(P254:S254),0,IF($D$17="custo",(MAX(P254:S254)-R254)/(MAX(P254:S254)-MIN(P254:S254)),(R254-MIN(P254:S254))/(MAX(P254:S254)-MIN(P254:S254))))</f>
        <v>0.764344220562165</v>
      </c>
      <c r="AM254" s="0" t="n">
        <f aca="false">IF(MAX(P254:S254)=MIN(P254:S254),0,IF($D$17="custo",(MAX(P254:S254)-S254)/(MAX(P254:S254)-MIN(P254:S254)),(S254-MIN(P254:S254))/(MAX(P254:S254)-MIN(P254:S254))))</f>
        <v>1</v>
      </c>
      <c r="AN254" s="0" t="n">
        <f aca="false">IF(MAX(T254:W254)=MIN(T254:W254),0,IF($E$17="custo",(MAX(T254:W254)-T254)/(MAX(T254:W254)-MIN(T254:W254)),(T254-MIN(T254:W254))/(MAX(T254:W254)-MIN(T254:W254))))</f>
        <v>0</v>
      </c>
      <c r="AO254" s="0" t="n">
        <f aca="false">IF(MAX(T254:W254)=MIN(T254:W254),0,IF($E$17="custo",(MAX(T254:W254)-U254)/(MAX(T254:W254)-MIN(T254:W254)),(U254-MIN(T254:W254))/(MAX(T254:W254)-MIN(T254:W254))))</f>
        <v>0.833333333333333</v>
      </c>
      <c r="AP254" s="0" t="n">
        <f aca="false">IF(MAX(T254:W254)=MIN(T254:W254),0,IF($E$17="custo",(MAX(T254:W254)-V254)/(MAX(T254:W254)-MIN(T254:W254)),(V254-MIN(T254:W254))/(MAX(T254:W254)-MIN(T254:W254))))</f>
        <v>0.833333333333333</v>
      </c>
      <c r="AQ254" s="0" t="n">
        <f aca="false">IF(MAX(T254:W254)=MIN(T254:W254),0,IF($E$17="custo",(MAX(T254:W254)-W254)/(MAX(T254:W254)-MIN(T254:W254)),(W254-MIN(T254:W254))/(MAX(T254:W254)-MIN(T254:W254))))</f>
        <v>1</v>
      </c>
      <c r="AR254" s="0" t="n">
        <f aca="false">IF(MAX(X254:AA254)=MIN(X254:AA254),0,IF($F$17="custo",(MAX(X254:AA254)-X254)/(MAX(X254:AA254)-MIN(X254:AA254)),(X254-MIN(X254:AA254))/(MAX(X254:AA254)-MIN(X254:AA254))))</f>
        <v>0</v>
      </c>
      <c r="AS254" s="0" t="n">
        <f aca="false">IF(MAX(X254:AA254)=MIN(X254:AA254),0,IF($F$17="custo",(MAX(X254:AA254)-Y254)/(MAX(X254:AA254)-MIN(X254:AA254)),(Y254-MIN(X254:AA254))/(MAX(X254:AA254)-MIN(X254:AA254))))</f>
        <v>0.666666666666667</v>
      </c>
      <c r="AT254" s="0" t="n">
        <f aca="false">IF(MAX(X254:AA254)=MIN(X254:AA254),0,IF($F$17="custo",(MAX(X254:AA254)-Z254)/(MAX(X254:AA254)-MIN(X254:AA254)),(Z254-MIN(X254:AA254))/(MAX(X254:AA254)-MIN(X254:AA254))))</f>
        <v>0.333333333333333</v>
      </c>
      <c r="AU254" s="0" t="n">
        <f aca="false">IF(MAX(X254:AA254)=MIN(X254:AA254),0,IF($F$17="custo",(MAX(X254:AA254)-AA254)/(MAX(X254:AA254)-MIN(X254:AA254)),(AA254-MIN(X254:AA254))/(MAX(X254:AA254)-MIN(X254:AA254))))</f>
        <v>1</v>
      </c>
      <c r="AV254" s="0" t="n">
        <f aca="false">STDEVP(AB254:AE254)</f>
        <v>0.428520762850624</v>
      </c>
      <c r="AW254" s="0" t="n">
        <f aca="false">STDEVP(AF254:AI254)</f>
        <v>0.40276183486214</v>
      </c>
      <c r="AX254" s="0" t="n">
        <f aca="false">STDEVP(AJ254:AM254)</f>
        <v>0.405059477544233</v>
      </c>
      <c r="AY254" s="0" t="n">
        <f aca="false">STDEVP(AN254:AQ254)</f>
        <v>0.390867979985286</v>
      </c>
      <c r="AZ254" s="0" t="n">
        <f aca="false">STDEVP(AR254:AU254)</f>
        <v>0.372677996249965</v>
      </c>
      <c r="BA254" s="0" t="n">
        <f aca="false">AV254*((1-IFERROR(CORREL(AB254:AE254,AF254:AI254),0))+(1-IFERROR(CORREL(AB254:AE254,AJ254:AM254),0))+(1-IFERROR(CORREL(AB254:AE254,AN254:AQ254),0))+(1-IFERROR(CORREL(AB254:AE254,AR254:AU254),0)))</f>
        <v>1.23091138034119</v>
      </c>
      <c r="BB254" s="0" t="n">
        <f aca="false">AW254*((1-IFERROR(CORREL(AF254:AI254,AB254:AE254),0))+(1-IFERROR(CORREL(AF254:AI254,AJ254:AM254),0))+(1-IFERROR(CORREL(AF254:AI254,AN254:AQ254),0))+(1-IFERROR(CORREL(AF254:AI254,AR254:AU254),0)))</f>
        <v>2.89040928773933</v>
      </c>
      <c r="BC254" s="0" t="n">
        <f aca="false">AX254*((1-IFERROR(CORREL(AJ254:AM254,AB254:AE254),0))+(1-IFERROR(CORREL(AJ254:AM254,AF254:AI254),0))+(1-IFERROR(CORREL(AJ254:AM254,AN254:AQ254),0))+(1-IFERROR(CORREL(AJ254:AM254,AR254:AU254),0)))</f>
        <v>1.19698723644012</v>
      </c>
      <c r="BD254" s="0" t="n">
        <f aca="false">AY254*((1-IFERROR(CORREL(AN254:AQ254,AB254:AE254),0))+(1-IFERROR(CORREL(AN254:AQ254,AF254:AI254),0))+(1-IFERROR(CORREL(AN254:AQ254,AJ254:AM254),0))+(1-IFERROR(CORREL(AN254:AQ254,AR254:AU254),0)))</f>
        <v>1.05491098179021</v>
      </c>
      <c r="BE254" s="0" t="n">
        <f aca="false">AZ254*((1-IFERROR(CORREL(AR254:AU254,AB254:AE254),0))+(1-IFERROR(CORREL(AR254:AU254,AF254:AI254),0))+(1-IFERROR(CORREL(AR254:AU254,AJ254:AM254),0))+(1-IFERROR(CORREL(AR254:AU254,AN254:AQ254),0)))</f>
        <v>1.10796236425392</v>
      </c>
      <c r="BF254" s="0" t="n">
        <f aca="false">IF(SUM(BA254:BE254)&gt;0,BA254/SUM(BA254:BE254),1/5)</f>
        <v>0.164534361501837</v>
      </c>
      <c r="BG254" s="0" t="n">
        <f aca="false">IF(SUM(BA254:BE254)&gt;0,BB254/SUM(BA254:BE254),1/5)</f>
        <v>0.386357339961671</v>
      </c>
      <c r="BH254" s="0" t="n">
        <f aca="false">IF(SUM(BA254:BE254)&gt;0,BC254/SUM(BA254:BE254),1/5)</f>
        <v>0.159999764255111</v>
      </c>
      <c r="BI254" s="0" t="n">
        <f aca="false">IF(SUM(BA254:BE254)&gt;0,BD254/SUM(BA254:BE254),1/5)</f>
        <v>0.141008611669523</v>
      </c>
      <c r="BJ254" s="0" t="n">
        <f aca="false">IF(SUM(BA254:BE254)&gt;0,BE254/SUM(BA254:BE254),1/5)</f>
        <v>0.148099922611857</v>
      </c>
      <c r="BK254" s="0" t="n">
        <f aca="false">BF254*AB254+BG254*AF254+BH254*AJ254+BI254*AN254+BJ254*AR254</f>
        <v>0.441802416879339</v>
      </c>
      <c r="BL254" s="0" t="n">
        <f aca="false">BF254*AC254+BG254*AG254+BH254*AK254+BI254*AO254+BJ254*AS254</f>
        <v>0.591752213045949</v>
      </c>
      <c r="BM254" s="0" t="n">
        <f aca="false">BF254*AD254+BG254*AH254+BH254*AL254+BI254*AP254+BJ254*AT254</f>
        <v>0.669427132248067</v>
      </c>
      <c r="BN254" s="0" t="n">
        <f aca="false">BF254*AE254+BG254*AI254+BH254*AM254+BI254*AQ254+BJ254*AU254</f>
        <v>0.613642660038329</v>
      </c>
      <c r="BO254" s="0" t="n">
        <f aca="false">RANK(BK254,$BK254:$BN254)</f>
        <v>4</v>
      </c>
      <c r="BP254" s="0" t="n">
        <f aca="false">RANK(BL254,$BK254:$BN254)</f>
        <v>3</v>
      </c>
      <c r="BQ254" s="0" t="n">
        <f aca="false">RANK(BM254,$BK254:$BN254)</f>
        <v>1</v>
      </c>
      <c r="BR254" s="0" t="n">
        <f aca="false">RANK(BN254,$BK254:$BN254)</f>
        <v>2</v>
      </c>
    </row>
    <row r="255" customFormat="false" ht="15" hidden="false" customHeight="false" outlineLevel="0" collapsed="false">
      <c r="A255" s="0" t="n">
        <v>232</v>
      </c>
      <c r="B255" s="0" t="n">
        <f aca="false">RANDBETWEEN(1,$B$5)</f>
        <v>3</v>
      </c>
      <c r="C255" s="0" t="n">
        <f aca="false">RANDBETWEEN(1,$B$5)</f>
        <v>1</v>
      </c>
      <c r="D255" s="0" t="n">
        <f aca="false">RANDBETWEEN(1,$B$5)</f>
        <v>3</v>
      </c>
      <c r="E255" s="0" t="n">
        <f aca="false">RANDBETWEEN(1,$B$5)</f>
        <v>3</v>
      </c>
      <c r="F255" s="0" t="n">
        <f aca="false">RANDBETWEEN(1,$B$5)</f>
        <v>6</v>
      </c>
      <c r="G255" s="0" t="n">
        <f aca="false">RANDBETWEEN(1,$B$5)</f>
        <v>6</v>
      </c>
      <c r="H255" s="0" t="n">
        <f aca="true">NORMINV(RAND(),$B$8,$B$13)</f>
        <v>47.4273117915893</v>
      </c>
      <c r="I255" s="0" t="n">
        <f aca="true">NORMINV(RAND(),$C$8,$C$13)</f>
        <v>63.9459044403864</v>
      </c>
      <c r="J255" s="0" t="n">
        <f aca="true">NORMINV(RAND(),$D$8,$D$13)</f>
        <v>12.7781516216791</v>
      </c>
      <c r="K255" s="0" t="n">
        <f aca="true">NORMINV(RAND(),$E$8,$E$13)</f>
        <v>2.82261066034618</v>
      </c>
      <c r="L255" s="0" t="n">
        <f aca="true">NORMINV(RAND(),$B$9,$B$14)</f>
        <v>50.2613389482932</v>
      </c>
      <c r="M255" s="0" t="n">
        <f aca="true">NORMINV(RAND(),$C$9,$C$14)</f>
        <v>51.8878976509287</v>
      </c>
      <c r="N255" s="0" t="n">
        <f aca="true">NORMINV(RAND(),$D$9,$D$14)</f>
        <v>49.5828303642886</v>
      </c>
      <c r="O255" s="0" t="n">
        <f aca="true">NORMINV(RAND(),$E$9,$E$14)</f>
        <v>21.8454176781555</v>
      </c>
      <c r="P255" s="0" t="n">
        <f aca="true">NORMINV(RAND(),$B$10,$B$15)</f>
        <v>22.9896656405585</v>
      </c>
      <c r="Q255" s="0" t="n">
        <f aca="true">NORMINV(RAND(),$C$10,$C$15)</f>
        <v>31.811300262361</v>
      </c>
      <c r="R255" s="0" t="n">
        <f aca="true">NORMINV(RAND(),$D$10,$D$15)</f>
        <v>10.2560753350916</v>
      </c>
      <c r="S255" s="0" t="n">
        <f aca="true">NORMINV(RAND(),$E$10,$E$15)</f>
        <v>4.23958945881559</v>
      </c>
      <c r="T255" s="0" t="n">
        <f aca="false">MEDIAN(INDEX(Avaliadores!$B$17:$B$22,$B255),INDEX(Avaliadores!$B$17:$B$22,$C255),INDEX(Avaliadores!$B$17:$B$22,$D255),INDEX(Avaliadores!$B$17:$B$22,$E255),INDEX(Avaliadores!$B$17:$B$22,$F255),INDEX(Avaliadores!$B$17:$B$22,$G255))</f>
        <v>2.41666666666667</v>
      </c>
      <c r="U255" s="0" t="n">
        <f aca="false">MEDIAN(INDEX(Avaliadores!$C$17:$C$22,$B255),INDEX(Avaliadores!$C$17:$C$22,$C255),INDEX(Avaliadores!$C$17:$C$22,$D255),INDEX(Avaliadores!$C$17:$C$22,$E255),INDEX(Avaliadores!$C$17:$C$22,$F255),INDEX(Avaliadores!$C$17:$C$22,$G255))</f>
        <v>4.79166666666667</v>
      </c>
      <c r="V255" s="0" t="n">
        <f aca="false">MEDIAN(INDEX(Avaliadores!$D$17:$D$22,$B255),INDEX(Avaliadores!$D$17:$D$22,$C255),INDEX(Avaliadores!$D$17:$D$22,$D255),INDEX(Avaliadores!$D$17:$D$22,$E255),INDEX(Avaliadores!$D$17:$D$22,$F255),INDEX(Avaliadores!$D$17:$D$22,$G255))</f>
        <v>5.79166666666667</v>
      </c>
      <c r="W255" s="0" t="n">
        <f aca="false">MEDIAN(INDEX(Avaliadores!$E$17:$E$22,$B255),INDEX(Avaliadores!$E$17:$E$22,$C255),INDEX(Avaliadores!$E$17:$E$22,$D255),INDEX(Avaliadores!$E$17:$E$22,$E255),INDEX(Avaliadores!$E$17:$E$22,$F255),INDEX(Avaliadores!$E$17:$E$22,$G255))</f>
        <v>5.91666666666667</v>
      </c>
      <c r="X255" s="0" t="n">
        <f aca="false">MEDIAN(INDEX(Avaliadores!$F$17:$F$22,$B255),INDEX(Avaliadores!$F$17:$F$22,$C255),INDEX(Avaliadores!$F$17:$F$22,$D255),INDEX(Avaliadores!$F$17:$F$22,$E255),INDEX(Avaliadores!$F$17:$F$22,$F255),INDEX(Avaliadores!$F$17:$F$22,$G255))</f>
        <v>2.79166666666667</v>
      </c>
      <c r="Y255" s="0" t="n">
        <f aca="false">MEDIAN(INDEX(Avaliadores!$G$17:$G$22,$B255),INDEX(Avaliadores!$G$17:$G$22,$C255),INDEX(Avaliadores!$G$17:$G$22,$D255),INDEX(Avaliadores!$G$17:$G$22,$E255),INDEX(Avaliadores!$G$17:$G$22,$F255),INDEX(Avaliadores!$G$17:$G$22,$G255))</f>
        <v>5.41666666666667</v>
      </c>
      <c r="Z255" s="0" t="n">
        <f aca="false">MEDIAN(INDEX(Avaliadores!$H$17:$H$22,$B255),INDEX(Avaliadores!$H$17:$H$22,$C255),INDEX(Avaliadores!$H$17:$H$22,$D255),INDEX(Avaliadores!$H$17:$H$22,$E255),INDEX(Avaliadores!$H$17:$H$22,$F255),INDEX(Avaliadores!$H$17:$H$22,$G255))</f>
        <v>3.91666666666667</v>
      </c>
      <c r="AA255" s="0" t="n">
        <f aca="false">MEDIAN(INDEX(Avaliadores!$I$17:$I$22,$B255),INDEX(Avaliadores!$I$17:$I$22,$C255),INDEX(Avaliadores!$I$17:$I$22,$D255),INDEX(Avaliadores!$I$17:$I$22,$E255),INDEX(Avaliadores!$I$17:$I$22,$F255),INDEX(Avaliadores!$I$17:$I$22,$G255))</f>
        <v>6.91666666666667</v>
      </c>
      <c r="AB255" s="0" t="n">
        <f aca="false">IF(MAX(H255:K255)=MIN(H255:K255),0,IF($B$17="custo",(MAX(H255:K255)-H255)/(MAX(H255:K255)-MIN(H255:K255)),(H255-MIN(H255:K255))/(MAX(H255:K255)-MIN(H255:K255))))</f>
        <v>0.270250368186003</v>
      </c>
      <c r="AC255" s="0" t="n">
        <f aca="false">IF(MAX(H255:K255)=MIN(H255:K255),0,IF($B$17="custo",(MAX(H255:K255)-I255)/(MAX(H255:K255)-MIN(H255:K255)),(I255-MIN(H255:K255))/(MAX(H255:K255)-MIN(H255:K255))))</f>
        <v>0</v>
      </c>
      <c r="AD255" s="0" t="n">
        <f aca="false">IF(MAX(H255:K255)=MIN(H255:K255),0,IF($B$17="custo",(MAX(H255:K255)-J255)/(MAX(H255:K255)-MIN(H255:K255)),(J255-MIN(H255:K255))/(MAX(H255:K255)-MIN(H255:K255))))</f>
        <v>0.837123617762498</v>
      </c>
      <c r="AE255" s="0" t="n">
        <f aca="false">IF(MAX(H255:K255)=MIN(H255:K255),0,IF($B$17="custo",(MAX(H255:K255)-K255)/(MAX(H255:K255)-MIN(H255:K255)),(K255-MIN(H255:K255))/(MAX(H255:K255)-MIN(H255:K255))))</f>
        <v>1</v>
      </c>
      <c r="AF255" s="0" t="n">
        <f aca="false">IF(MAX(L255:O255)=MIN(L255:O255),0,IF($C$17="custo",(MAX(L255:O255)-L255)/(MAX(L255:O255)-MIN(L255:O255)),(L255-MIN(L255:O255))/(MAX(L255:O255)-MIN(L255:O255))))</f>
        <v>0.945858041542857</v>
      </c>
      <c r="AG255" s="0" t="n">
        <f aca="false">IF(MAX(L255:O255)=MIN(L255:O255),0,IF($C$17="custo",(MAX(L255:O255)-M255)/(MAX(L255:O255)-MIN(L255:O255)),(M255-MIN(L255:O255))/(MAX(L255:O255)-MIN(L255:O255))))</f>
        <v>1</v>
      </c>
      <c r="AH255" s="0" t="n">
        <f aca="false">IF(MAX(L255:O255)=MIN(L255:O255),0,IF($C$17="custo",(MAX(L255:O255)-N255)/(MAX(L255:O255)-MIN(L255:O255)),(N255-MIN(L255:O255))/(MAX(L255:O255)-MIN(L255:O255))))</f>
        <v>0.923273069043263</v>
      </c>
      <c r="AI255" s="0" t="n">
        <f aca="false">IF(MAX(L255:O255)=MIN(L255:O255),0,IF($C$17="custo",(MAX(L255:O255)-O255)/(MAX(L255:O255)-MIN(L255:O255)),(O255-MIN(L255:O255))/(MAX(L255:O255)-MIN(L255:O255))))</f>
        <v>0</v>
      </c>
      <c r="AJ255" s="0" t="n">
        <f aca="false">IF(MAX(P255:S255)=MIN(P255:S255),0,IF($D$17="custo",(MAX(P255:S255)-P255)/(MAX(P255:S255)-MIN(P255:S255)),(P255-MIN(P255:S255))/(MAX(P255:S255)-MIN(P255:S255))))</f>
        <v>0.319952384698166</v>
      </c>
      <c r="AK255" s="0" t="n">
        <f aca="false">IF(MAX(P255:S255)=MIN(P255:S255),0,IF($D$17="custo",(MAX(P255:S255)-Q255)/(MAX(P255:S255)-MIN(P255:S255)),(Q255-MIN(P255:S255))/(MAX(P255:S255)-MIN(P255:S255))))</f>
        <v>0</v>
      </c>
      <c r="AL255" s="0" t="n">
        <f aca="false">IF(MAX(P255:S255)=MIN(P255:S255),0,IF($D$17="custo",(MAX(P255:S255)-R255)/(MAX(P255:S255)-MIN(P255:S255)),(R255-MIN(P255:S255))/(MAX(P255:S255)-MIN(P255:S255))))</f>
        <v>0.781787720060435</v>
      </c>
      <c r="AM255" s="0" t="n">
        <f aca="false">IF(MAX(P255:S255)=MIN(P255:S255),0,IF($D$17="custo",(MAX(P255:S255)-S255)/(MAX(P255:S255)-MIN(P255:S255)),(S255-MIN(P255:S255))/(MAX(P255:S255)-MIN(P255:S255))))</f>
        <v>1</v>
      </c>
      <c r="AN255" s="0" t="n">
        <f aca="false">IF(MAX(T255:W255)=MIN(T255:W255),0,IF($E$17="custo",(MAX(T255:W255)-T255)/(MAX(T255:W255)-MIN(T255:W255)),(T255-MIN(T255:W255))/(MAX(T255:W255)-MIN(T255:W255))))</f>
        <v>0</v>
      </c>
      <c r="AO255" s="0" t="n">
        <f aca="false">IF(MAX(T255:W255)=MIN(T255:W255),0,IF($E$17="custo",(MAX(T255:W255)-U255)/(MAX(T255:W255)-MIN(T255:W255)),(U255-MIN(T255:W255))/(MAX(T255:W255)-MIN(T255:W255))))</f>
        <v>0.678571428571429</v>
      </c>
      <c r="AP255" s="0" t="n">
        <f aca="false">IF(MAX(T255:W255)=MIN(T255:W255),0,IF($E$17="custo",(MAX(T255:W255)-V255)/(MAX(T255:W255)-MIN(T255:W255)),(V255-MIN(T255:W255))/(MAX(T255:W255)-MIN(T255:W255))))</f>
        <v>0.964285714285714</v>
      </c>
      <c r="AQ255" s="0" t="n">
        <f aca="false">IF(MAX(T255:W255)=MIN(T255:W255),0,IF($E$17="custo",(MAX(T255:W255)-W255)/(MAX(T255:W255)-MIN(T255:W255)),(W255-MIN(T255:W255))/(MAX(T255:W255)-MIN(T255:W255))))</f>
        <v>1</v>
      </c>
      <c r="AR255" s="0" t="n">
        <f aca="false">IF(MAX(X255:AA255)=MIN(X255:AA255),0,IF($F$17="custo",(MAX(X255:AA255)-X255)/(MAX(X255:AA255)-MIN(X255:AA255)),(X255-MIN(X255:AA255))/(MAX(X255:AA255)-MIN(X255:AA255))))</f>
        <v>0</v>
      </c>
      <c r="AS255" s="0" t="n">
        <f aca="false">IF(MAX(X255:AA255)=MIN(X255:AA255),0,IF($F$17="custo",(MAX(X255:AA255)-Y255)/(MAX(X255:AA255)-MIN(X255:AA255)),(Y255-MIN(X255:AA255))/(MAX(X255:AA255)-MIN(X255:AA255))))</f>
        <v>0.636363636363636</v>
      </c>
      <c r="AT255" s="0" t="n">
        <f aca="false">IF(MAX(X255:AA255)=MIN(X255:AA255),0,IF($F$17="custo",(MAX(X255:AA255)-Z255)/(MAX(X255:AA255)-MIN(X255:AA255)),(Z255-MIN(X255:AA255))/(MAX(X255:AA255)-MIN(X255:AA255))))</f>
        <v>0.272727272727273</v>
      </c>
      <c r="AU255" s="0" t="n">
        <f aca="false">IF(MAX(X255:AA255)=MIN(X255:AA255),0,IF($F$17="custo",(MAX(X255:AA255)-AA255)/(MAX(X255:AA255)-MIN(X255:AA255)),(AA255-MIN(X255:AA255))/(MAX(X255:AA255)-MIN(X255:AA255))))</f>
        <v>1</v>
      </c>
      <c r="AV255" s="0" t="n">
        <f aca="false">STDEVP(AB255:AE255)</f>
        <v>0.40729440634427</v>
      </c>
      <c r="AW255" s="0" t="n">
        <f aca="false">STDEVP(AF255:AI255)</f>
        <v>0.415060917920059</v>
      </c>
      <c r="AX255" s="0" t="n">
        <f aca="false">STDEVP(AJ255:AM255)</f>
        <v>0.390267120291879</v>
      </c>
      <c r="AY255" s="0" t="n">
        <f aca="false">STDEVP(AN255:AQ255)</f>
        <v>0.401289375968647</v>
      </c>
      <c r="AZ255" s="0" t="n">
        <f aca="false">STDEVP(AR255:AU255)</f>
        <v>0.376889180722205</v>
      </c>
      <c r="BA255" s="0" t="n">
        <f aca="false">AV255*((1-IFERROR(CORREL(AB255:AE255,AF255:AI255),0))+(1-IFERROR(CORREL(AB255:AE255,AJ255:AM255),0))+(1-IFERROR(CORREL(AB255:AE255,AN255:AQ255),0))+(1-IFERROR(CORREL(AB255:AE255,AR255:AU255),0)))</f>
        <v>1.10819495403029</v>
      </c>
      <c r="BB255" s="0" t="n">
        <f aca="false">AW255*((1-IFERROR(CORREL(AF255:AI255,AB255:AE255),0))+(1-IFERROR(CORREL(AF255:AI255,AJ255:AM255),0))+(1-IFERROR(CORREL(AF255:AI255,AN255:AQ255),0))+(1-IFERROR(CORREL(AF255:AI255,AR255:AU255),0)))</f>
        <v>2.78901322104139</v>
      </c>
      <c r="BC255" s="0" t="n">
        <f aca="false">AX255*((1-IFERROR(CORREL(AJ255:AM255,AB255:AE255),0))+(1-IFERROR(CORREL(AJ255:AM255,AF255:AI255),0))+(1-IFERROR(CORREL(AJ255:AM255,AN255:AQ255),0))+(1-IFERROR(CORREL(AJ255:AM255,AR255:AU255),0)))</f>
        <v>1.09622815964671</v>
      </c>
      <c r="BD255" s="0" t="n">
        <f aca="false">AY255*((1-IFERROR(CORREL(AN255:AQ255,AB255:AE255),0))+(1-IFERROR(CORREL(AN255:AQ255,AF255:AI255),0))+(1-IFERROR(CORREL(AN255:AQ255,AJ255:AM255),0))+(1-IFERROR(CORREL(AN255:AQ255,AR255:AU255),0)))</f>
        <v>1.02589324698717</v>
      </c>
      <c r="BE255" s="0" t="n">
        <f aca="false">AZ255*((1-IFERROR(CORREL(AR255:AU255,AB255:AE255),0))+(1-IFERROR(CORREL(AR255:AU255,AF255:AI255),0))+(1-IFERROR(CORREL(AR255:AU255,AJ255:AM255),0))+(1-IFERROR(CORREL(AR255:AU255,AN255:AQ255),0)))</f>
        <v>1.2561832280286</v>
      </c>
      <c r="BF255" s="0" t="n">
        <f aca="false">IF(SUM(BA255:BE255)&gt;0,BA255/SUM(BA255:BE255),1/5)</f>
        <v>0.152318466479448</v>
      </c>
      <c r="BG255" s="0" t="n">
        <f aca="false">IF(SUM(BA255:BE255)&gt;0,BB255/SUM(BA255:BE255),1/5)</f>
        <v>0.383342493371721</v>
      </c>
      <c r="BH255" s="0" t="n">
        <f aca="false">IF(SUM(BA255:BE255)&gt;0,BC255/SUM(BA255:BE255),1/5)</f>
        <v>0.150673662230383</v>
      </c>
      <c r="BI255" s="0" t="n">
        <f aca="false">IF(SUM(BA255:BE255)&gt;0,BD255/SUM(BA255:BE255),1/5)</f>
        <v>0.141006314443512</v>
      </c>
      <c r="BJ255" s="0" t="n">
        <f aca="false">IF(SUM(BA255:BE255)&gt;0,BE255/SUM(BA255:BE255),1/5)</f>
        <v>0.172659063474936</v>
      </c>
      <c r="BK255" s="0" t="n">
        <f aca="false">BF255*AB255+BG255*AF255+BH255*AJ255+BI255*AN255+BJ255*AR255</f>
        <v>0.451960099210147</v>
      </c>
      <c r="BL255" s="0" t="n">
        <f aca="false">BF255*AC255+BG255*AG255+BH255*AK255+BI255*AO255+BJ255*AS255</f>
        <v>0.588899299085297</v>
      </c>
      <c r="BM255" s="0" t="n">
        <f aca="false">BF255*AD255+BG255*AH255+BH255*AL255+BI255*AP255+BJ255*AT255</f>
        <v>0.782293215064686</v>
      </c>
      <c r="BN255" s="0" t="n">
        <f aca="false">BF255*AE255+BG255*AI255+BH255*AM255+BI255*AQ255+BJ255*AU255</f>
        <v>0.616657506628279</v>
      </c>
      <c r="BO255" s="0" t="n">
        <f aca="false">RANK(BK255,$BK255:$BN255)</f>
        <v>4</v>
      </c>
      <c r="BP255" s="0" t="n">
        <f aca="false">RANK(BL255,$BK255:$BN255)</f>
        <v>3</v>
      </c>
      <c r="BQ255" s="0" t="n">
        <f aca="false">RANK(BM255,$BK255:$BN255)</f>
        <v>1</v>
      </c>
      <c r="BR255" s="0" t="n">
        <f aca="false">RANK(BN255,$BK255:$BN255)</f>
        <v>2</v>
      </c>
    </row>
    <row r="256" customFormat="false" ht="15" hidden="false" customHeight="false" outlineLevel="0" collapsed="false">
      <c r="A256" s="0" t="n">
        <v>233</v>
      </c>
      <c r="B256" s="0" t="n">
        <f aca="false">RANDBETWEEN(1,$B$5)</f>
        <v>2</v>
      </c>
      <c r="C256" s="0" t="n">
        <f aca="false">RANDBETWEEN(1,$B$5)</f>
        <v>4</v>
      </c>
      <c r="D256" s="0" t="n">
        <f aca="false">RANDBETWEEN(1,$B$5)</f>
        <v>3</v>
      </c>
      <c r="E256" s="0" t="n">
        <f aca="false">RANDBETWEEN(1,$B$5)</f>
        <v>5</v>
      </c>
      <c r="F256" s="0" t="n">
        <f aca="false">RANDBETWEEN(1,$B$5)</f>
        <v>5</v>
      </c>
      <c r="G256" s="0" t="n">
        <f aca="false">RANDBETWEEN(1,$B$5)</f>
        <v>3</v>
      </c>
      <c r="H256" s="0" t="n">
        <f aca="true">NORMINV(RAND(),$B$8,$B$13)</f>
        <v>50.0317843012653</v>
      </c>
      <c r="I256" s="0" t="n">
        <f aca="true">NORMINV(RAND(),$C$8,$C$13)</f>
        <v>66.2160935924267</v>
      </c>
      <c r="J256" s="0" t="n">
        <f aca="true">NORMINV(RAND(),$D$8,$D$13)</f>
        <v>13.5960415029725</v>
      </c>
      <c r="K256" s="0" t="n">
        <f aca="true">NORMINV(RAND(),$E$8,$E$13)</f>
        <v>3.41210996641172</v>
      </c>
      <c r="L256" s="0" t="n">
        <f aca="true">NORMINV(RAND(),$B$9,$B$14)</f>
        <v>38.5796496329841</v>
      </c>
      <c r="M256" s="0" t="n">
        <f aca="true">NORMINV(RAND(),$C$9,$C$14)</f>
        <v>54.1695452698807</v>
      </c>
      <c r="N256" s="0" t="n">
        <f aca="true">NORMINV(RAND(),$D$9,$D$14)</f>
        <v>38.2581049899289</v>
      </c>
      <c r="O256" s="0" t="n">
        <f aca="true">NORMINV(RAND(),$E$9,$E$14)</f>
        <v>25.3115110386087</v>
      </c>
      <c r="P256" s="0" t="n">
        <f aca="true">NORMINV(RAND(),$B$10,$B$15)</f>
        <v>26.2837297027656</v>
      </c>
      <c r="Q256" s="0" t="n">
        <f aca="true">NORMINV(RAND(),$C$10,$C$15)</f>
        <v>30.8787205672323</v>
      </c>
      <c r="R256" s="0" t="n">
        <f aca="true">NORMINV(RAND(),$D$10,$D$15)</f>
        <v>10.0031497717225</v>
      </c>
      <c r="S256" s="0" t="n">
        <f aca="true">NORMINV(RAND(),$E$10,$E$15)</f>
        <v>4.24120016743399</v>
      </c>
      <c r="T256" s="0" t="n">
        <f aca="false">MEDIAN(INDEX(Avaliadores!$B$17:$B$22,$B256),INDEX(Avaliadores!$B$17:$B$22,$C256),INDEX(Avaliadores!$B$17:$B$22,$D256),INDEX(Avaliadores!$B$17:$B$22,$E256),INDEX(Avaliadores!$B$17:$B$22,$F256),INDEX(Avaliadores!$B$17:$B$22,$G256))</f>
        <v>2.79166666666667</v>
      </c>
      <c r="U256" s="0" t="n">
        <f aca="false">MEDIAN(INDEX(Avaliadores!$C$17:$C$22,$B256),INDEX(Avaliadores!$C$17:$C$22,$C256),INDEX(Avaliadores!$C$17:$C$22,$D256),INDEX(Avaliadores!$C$17:$C$22,$E256),INDEX(Avaliadores!$C$17:$C$22,$F256),INDEX(Avaliadores!$C$17:$C$22,$G256))</f>
        <v>5.29166666666667</v>
      </c>
      <c r="V256" s="0" t="n">
        <f aca="false">MEDIAN(INDEX(Avaliadores!$D$17:$D$22,$B256),INDEX(Avaliadores!$D$17:$D$22,$C256),INDEX(Avaliadores!$D$17:$D$22,$D256),INDEX(Avaliadores!$D$17:$D$22,$E256),INDEX(Avaliadores!$D$17:$D$22,$F256),INDEX(Avaliadores!$D$17:$D$22,$G256))</f>
        <v>5.66666666666667</v>
      </c>
      <c r="W256" s="0" t="n">
        <f aca="false">MEDIAN(INDEX(Avaliadores!$E$17:$E$22,$B256),INDEX(Avaliadores!$E$17:$E$22,$C256),INDEX(Avaliadores!$E$17:$E$22,$D256),INDEX(Avaliadores!$E$17:$E$22,$E256),INDEX(Avaliadores!$E$17:$E$22,$F256),INDEX(Avaliadores!$E$17:$E$22,$G256))</f>
        <v>6.29166666666667</v>
      </c>
      <c r="X256" s="0" t="n">
        <f aca="false">MEDIAN(INDEX(Avaliadores!$F$17:$F$22,$B256),INDEX(Avaliadores!$F$17:$F$22,$C256),INDEX(Avaliadores!$F$17:$F$22,$D256),INDEX(Avaliadores!$F$17:$F$22,$E256),INDEX(Avaliadores!$F$17:$F$22,$F256),INDEX(Avaliadores!$F$17:$F$22,$G256))</f>
        <v>2.66666666666667</v>
      </c>
      <c r="Y256" s="0" t="n">
        <f aca="false">MEDIAN(INDEX(Avaliadores!$G$17:$G$22,$B256),INDEX(Avaliadores!$G$17:$G$22,$C256),INDEX(Avaliadores!$G$17:$G$22,$D256),INDEX(Avaliadores!$G$17:$G$22,$E256),INDEX(Avaliadores!$G$17:$G$22,$F256),INDEX(Avaliadores!$G$17:$G$22,$G256))</f>
        <v>5.16666666666667</v>
      </c>
      <c r="Z256" s="0" t="n">
        <f aca="false">MEDIAN(INDEX(Avaliadores!$H$17:$H$22,$B256),INDEX(Avaliadores!$H$17:$H$22,$C256),INDEX(Avaliadores!$H$17:$H$22,$D256),INDEX(Avaliadores!$H$17:$H$22,$E256),INDEX(Avaliadores!$H$17:$H$22,$F256),INDEX(Avaliadores!$H$17:$H$22,$G256))</f>
        <v>3.66666666666667</v>
      </c>
      <c r="AA256" s="0" t="n">
        <f aca="false">MEDIAN(INDEX(Avaliadores!$I$17:$I$22,$B256),INDEX(Avaliadores!$I$17:$I$22,$C256),INDEX(Avaliadores!$I$17:$I$22,$D256),INDEX(Avaliadores!$I$17:$I$22,$E256),INDEX(Avaliadores!$I$17:$I$22,$F256),INDEX(Avaliadores!$I$17:$I$22,$G256))</f>
        <v>6.54166666666667</v>
      </c>
      <c r="AB256" s="0" t="n">
        <f aca="false">IF(MAX(H256:K256)=MIN(H256:K256),0,IF($B$17="custo",(MAX(H256:K256)-H256)/(MAX(H256:K256)-MIN(H256:K256)),(H256-MIN(H256:K256))/(MAX(H256:K256)-MIN(H256:K256))))</f>
        <v>0.257695584845951</v>
      </c>
      <c r="AC256" s="0" t="n">
        <f aca="false">IF(MAX(H256:K256)=MIN(H256:K256),0,IF($B$17="custo",(MAX(H256:K256)-I256)/(MAX(H256:K256)-MIN(H256:K256)),(I256-MIN(H256:K256))/(MAX(H256:K256)-MIN(H256:K256))))</f>
        <v>0</v>
      </c>
      <c r="AD256" s="0" t="n">
        <f aca="false">IF(MAX(H256:K256)=MIN(H256:K256),0,IF($B$17="custo",(MAX(H256:K256)-J256)/(MAX(H256:K256)-MIN(H256:K256)),(J256-MIN(H256:K256))/(MAX(H256:K256)-MIN(H256:K256))))</f>
        <v>0.83784577110261</v>
      </c>
      <c r="AE256" s="0" t="n">
        <f aca="false">IF(MAX(H256:K256)=MIN(H256:K256),0,IF($B$17="custo",(MAX(H256:K256)-K256)/(MAX(H256:K256)-MIN(H256:K256)),(K256-MIN(H256:K256))/(MAX(H256:K256)-MIN(H256:K256))))</f>
        <v>1</v>
      </c>
      <c r="AF256" s="0" t="n">
        <f aca="false">IF(MAX(L256:O256)=MIN(L256:O256),0,IF($C$17="custo",(MAX(L256:O256)-L256)/(MAX(L256:O256)-MIN(L256:O256)),(L256-MIN(L256:O256))/(MAX(L256:O256)-MIN(L256:O256))))</f>
        <v>0.459772778978736</v>
      </c>
      <c r="AG256" s="0" t="n">
        <f aca="false">IF(MAX(L256:O256)=MIN(L256:O256),0,IF($C$17="custo",(MAX(L256:O256)-M256)/(MAX(L256:O256)-MIN(L256:O256)),(M256-MIN(L256:O256))/(MAX(L256:O256)-MIN(L256:O256))))</f>
        <v>1</v>
      </c>
      <c r="AH256" s="0" t="n">
        <f aca="false">IF(MAX(L256:O256)=MIN(L256:O256),0,IF($C$17="custo",(MAX(L256:O256)-N256)/(MAX(L256:O256)-MIN(L256:O256)),(N256-MIN(L256:O256))/(MAX(L256:O256)-MIN(L256:O256))))</f>
        <v>0.448630487009772</v>
      </c>
      <c r="AI256" s="0" t="n">
        <f aca="false">IF(MAX(L256:O256)=MIN(L256:O256),0,IF($C$17="custo",(MAX(L256:O256)-O256)/(MAX(L256:O256)-MIN(L256:O256)),(O256-MIN(L256:O256))/(MAX(L256:O256)-MIN(L256:O256))))</f>
        <v>0</v>
      </c>
      <c r="AJ256" s="0" t="n">
        <f aca="false">IF(MAX(P256:S256)=MIN(P256:S256),0,IF($D$17="custo",(MAX(P256:S256)-P256)/(MAX(P256:S256)-MIN(P256:S256)),(P256-MIN(P256:S256))/(MAX(P256:S256)-MIN(P256:S256))))</f>
        <v>0.172500698094312</v>
      </c>
      <c r="AK256" s="0" t="n">
        <f aca="false">IF(MAX(P256:S256)=MIN(P256:S256),0,IF($D$17="custo",(MAX(P256:S256)-Q256)/(MAX(P256:S256)-MIN(P256:S256)),(Q256-MIN(P256:S256))/(MAX(P256:S256)-MIN(P256:S256))))</f>
        <v>0</v>
      </c>
      <c r="AL256" s="0" t="n">
        <f aca="false">IF(MAX(P256:S256)=MIN(P256:S256),0,IF($D$17="custo",(MAX(P256:S256)-R256)/(MAX(P256:S256)-MIN(P256:S256)),(R256-MIN(P256:S256))/(MAX(P256:S256)-MIN(P256:S256))))</f>
        <v>0.783690466762361</v>
      </c>
      <c r="AM256" s="0" t="n">
        <f aca="false">IF(MAX(P256:S256)=MIN(P256:S256),0,IF($D$17="custo",(MAX(P256:S256)-S256)/(MAX(P256:S256)-MIN(P256:S256)),(S256-MIN(P256:S256))/(MAX(P256:S256)-MIN(P256:S256))))</f>
        <v>1</v>
      </c>
      <c r="AN256" s="0" t="n">
        <f aca="false">IF(MAX(T256:W256)=MIN(T256:W256),0,IF($E$17="custo",(MAX(T256:W256)-T256)/(MAX(T256:W256)-MIN(T256:W256)),(T256-MIN(T256:W256))/(MAX(T256:W256)-MIN(T256:W256))))</f>
        <v>0</v>
      </c>
      <c r="AO256" s="0" t="n">
        <f aca="false">IF(MAX(T256:W256)=MIN(T256:W256),0,IF($E$17="custo",(MAX(T256:W256)-U256)/(MAX(T256:W256)-MIN(T256:W256)),(U256-MIN(T256:W256))/(MAX(T256:W256)-MIN(T256:W256))))</f>
        <v>0.714285714285714</v>
      </c>
      <c r="AP256" s="0" t="n">
        <f aca="false">IF(MAX(T256:W256)=MIN(T256:W256),0,IF($E$17="custo",(MAX(T256:W256)-V256)/(MAX(T256:W256)-MIN(T256:W256)),(V256-MIN(T256:W256))/(MAX(T256:W256)-MIN(T256:W256))))</f>
        <v>0.821428571428571</v>
      </c>
      <c r="AQ256" s="0" t="n">
        <f aca="false">IF(MAX(T256:W256)=MIN(T256:W256),0,IF($E$17="custo",(MAX(T256:W256)-W256)/(MAX(T256:W256)-MIN(T256:W256)),(W256-MIN(T256:W256))/(MAX(T256:W256)-MIN(T256:W256))))</f>
        <v>1</v>
      </c>
      <c r="AR256" s="0" t="n">
        <f aca="false">IF(MAX(X256:AA256)=MIN(X256:AA256),0,IF($F$17="custo",(MAX(X256:AA256)-X256)/(MAX(X256:AA256)-MIN(X256:AA256)),(X256-MIN(X256:AA256))/(MAX(X256:AA256)-MIN(X256:AA256))))</f>
        <v>0</v>
      </c>
      <c r="AS256" s="0" t="n">
        <f aca="false">IF(MAX(X256:AA256)=MIN(X256:AA256),0,IF($F$17="custo",(MAX(X256:AA256)-Y256)/(MAX(X256:AA256)-MIN(X256:AA256)),(Y256-MIN(X256:AA256))/(MAX(X256:AA256)-MIN(X256:AA256))))</f>
        <v>0.645161290322581</v>
      </c>
      <c r="AT256" s="0" t="n">
        <f aca="false">IF(MAX(X256:AA256)=MIN(X256:AA256),0,IF($F$17="custo",(MAX(X256:AA256)-Z256)/(MAX(X256:AA256)-MIN(X256:AA256)),(Z256-MIN(X256:AA256))/(MAX(X256:AA256)-MIN(X256:AA256))))</f>
        <v>0.258064516129032</v>
      </c>
      <c r="AU256" s="0" t="n">
        <f aca="false">IF(MAX(X256:AA256)=MIN(X256:AA256),0,IF($F$17="custo",(MAX(X256:AA256)-AA256)/(MAX(X256:AA256)-MIN(X256:AA256)),(AA256-MIN(X256:AA256))/(MAX(X256:AA256)-MIN(X256:AA256))))</f>
        <v>1</v>
      </c>
      <c r="AV256" s="0" t="n">
        <f aca="false">STDEVP(AB256:AE256)</f>
        <v>0.409441435672106</v>
      </c>
      <c r="AW256" s="0" t="n">
        <f aca="false">STDEVP(AF256:AI256)</f>
        <v>0.354316089726234</v>
      </c>
      <c r="AX256" s="0" t="n">
        <f aca="false">STDEVP(AJ256:AM256)</f>
        <v>0.414504604971828</v>
      </c>
      <c r="AY256" s="0" t="n">
        <f aca="false">STDEVP(AN256:AQ256)</f>
        <v>0.379962907695593</v>
      </c>
      <c r="AZ256" s="0" t="n">
        <f aca="false">STDEVP(AR256:AU256)</f>
        <v>0.379889216558512</v>
      </c>
      <c r="BA256" s="0" t="n">
        <f aca="false">AV256*((1-IFERROR(CORREL(AB256:AE256,AF256:AI256),0))+(1-IFERROR(CORREL(AB256:AE256,AJ256:AM256),0))+(1-IFERROR(CORREL(AB256:AE256,AN256:AQ256),0))+(1-IFERROR(CORREL(AB256:AE256,AR256:AU256),0)))</f>
        <v>1.2055638449056</v>
      </c>
      <c r="BB256" s="0" t="n">
        <f aca="false">AW256*((1-IFERROR(CORREL(AF256:AI256,AB256:AE256),0))+(1-IFERROR(CORREL(AF256:AI256,AJ256:AM256),0))+(1-IFERROR(CORREL(AF256:AI256,AN256:AQ256),0))+(1-IFERROR(CORREL(AF256:AI256,AR256:AU256),0)))</f>
        <v>2.20923419447201</v>
      </c>
      <c r="BC256" s="0" t="n">
        <f aca="false">AX256*((1-IFERROR(CORREL(AJ256:AM256,AB256:AE256),0))+(1-IFERROR(CORREL(AJ256:AM256,AF256:AI256),0))+(1-IFERROR(CORREL(AJ256:AM256,AN256:AQ256),0))+(1-IFERROR(CORREL(AJ256:AM256,AR256:AU256),0)))</f>
        <v>1.15535319420392</v>
      </c>
      <c r="BD256" s="0" t="n">
        <f aca="false">AY256*((1-IFERROR(CORREL(AN256:AQ256,AB256:AE256),0))+(1-IFERROR(CORREL(AN256:AQ256,AF256:AI256),0))+(1-IFERROR(CORREL(AN256:AQ256,AJ256:AM256),0))+(1-IFERROR(CORREL(AN256:AQ256,AR256:AU256),0)))</f>
        <v>0.839432021020923</v>
      </c>
      <c r="BE256" s="0" t="n">
        <f aca="false">AZ256*((1-IFERROR(CORREL(AR256:AU256,AB256:AE256),0))+(1-IFERROR(CORREL(AR256:AU256,AF256:AI256),0))+(1-IFERROR(CORREL(AR256:AU256,AJ256:AM256),0))+(1-IFERROR(CORREL(AR256:AU256,AN256:AQ256),0)))</f>
        <v>1.01899423162013</v>
      </c>
      <c r="BF256" s="0" t="n">
        <f aca="false">IF(SUM(BA256:BE256)&gt;0,BA256/SUM(BA256:BE256),1/5)</f>
        <v>0.187531976940358</v>
      </c>
      <c r="BG256" s="0" t="n">
        <f aca="false">IF(SUM(BA256:BE256)&gt;0,BB256/SUM(BA256:BE256),1/5)</f>
        <v>0.343658328643737</v>
      </c>
      <c r="BH256" s="0" t="n">
        <f aca="false">IF(SUM(BA256:BE256)&gt;0,BC256/SUM(BA256:BE256),1/5)</f>
        <v>0.179721438635533</v>
      </c>
      <c r="BI256" s="0" t="n">
        <f aca="false">IF(SUM(BA256:BE256)&gt;0,BD256/SUM(BA256:BE256),1/5)</f>
        <v>0.130578191337034</v>
      </c>
      <c r="BJ256" s="0" t="n">
        <f aca="false">IF(SUM(BA256:BE256)&gt;0,BE256/SUM(BA256:BE256),1/5)</f>
        <v>0.158510064443338</v>
      </c>
      <c r="BK256" s="0" t="n">
        <f aca="false">BF256*AB256+BG256*AF256+BH256*AJ256+BI256*AN256+BJ256*AR256</f>
        <v>0.237332980881825</v>
      </c>
      <c r="BL256" s="0" t="n">
        <f aca="false">BF256*AC256+BG256*AG256+BH256*AK256+BI256*AO256+BJ256*AS256</f>
        <v>0.539193023018426</v>
      </c>
      <c r="BM256" s="0" t="n">
        <f aca="false">BF256*AD256+BG256*AH256+BH256*AL256+BI256*AP256+BJ256*AT256</f>
        <v>0.600310935553737</v>
      </c>
      <c r="BN256" s="0" t="n">
        <f aca="false">BF256*AE256+BG256*AI256+BH256*AM256+BI256*AQ256+BJ256*AU256</f>
        <v>0.656341671356263</v>
      </c>
      <c r="BO256" s="0" t="n">
        <f aca="false">RANK(BK256,$BK256:$BN256)</f>
        <v>4</v>
      </c>
      <c r="BP256" s="0" t="n">
        <f aca="false">RANK(BL256,$BK256:$BN256)</f>
        <v>3</v>
      </c>
      <c r="BQ256" s="0" t="n">
        <f aca="false">RANK(BM256,$BK256:$BN256)</f>
        <v>2</v>
      </c>
      <c r="BR256" s="0" t="n">
        <f aca="false">RANK(BN256,$BK256:$BN256)</f>
        <v>1</v>
      </c>
    </row>
    <row r="257" customFormat="false" ht="15" hidden="false" customHeight="false" outlineLevel="0" collapsed="false">
      <c r="A257" s="0" t="n">
        <v>234</v>
      </c>
      <c r="B257" s="0" t="n">
        <f aca="false">RANDBETWEEN(1,$B$5)</f>
        <v>4</v>
      </c>
      <c r="C257" s="0" t="n">
        <f aca="false">RANDBETWEEN(1,$B$5)</f>
        <v>4</v>
      </c>
      <c r="D257" s="0" t="n">
        <f aca="false">RANDBETWEEN(1,$B$5)</f>
        <v>5</v>
      </c>
      <c r="E257" s="0" t="n">
        <f aca="false">RANDBETWEEN(1,$B$5)</f>
        <v>3</v>
      </c>
      <c r="F257" s="0" t="n">
        <f aca="false">RANDBETWEEN(1,$B$5)</f>
        <v>6</v>
      </c>
      <c r="G257" s="0" t="n">
        <f aca="false">RANDBETWEEN(1,$B$5)</f>
        <v>4</v>
      </c>
      <c r="H257" s="0" t="n">
        <f aca="true">NORMINV(RAND(),$B$8,$B$13)</f>
        <v>48.2530977160284</v>
      </c>
      <c r="I257" s="0" t="n">
        <f aca="true">NORMINV(RAND(),$C$8,$C$13)</f>
        <v>52.0271001168142</v>
      </c>
      <c r="J257" s="0" t="n">
        <f aca="true">NORMINV(RAND(),$D$8,$D$13)</f>
        <v>14.7973813207778</v>
      </c>
      <c r="K257" s="0" t="n">
        <f aca="true">NORMINV(RAND(),$E$8,$E$13)</f>
        <v>3.00834529492253</v>
      </c>
      <c r="L257" s="0" t="n">
        <f aca="true">NORMINV(RAND(),$B$9,$B$14)</f>
        <v>41.4373219434081</v>
      </c>
      <c r="M257" s="0" t="n">
        <f aca="true">NORMINV(RAND(),$C$9,$C$14)</f>
        <v>47.944681879668</v>
      </c>
      <c r="N257" s="0" t="n">
        <f aca="true">NORMINV(RAND(),$D$9,$D$14)</f>
        <v>45.9763036613329</v>
      </c>
      <c r="O257" s="0" t="n">
        <f aca="true">NORMINV(RAND(),$E$9,$E$14)</f>
        <v>24.3108208697955</v>
      </c>
      <c r="P257" s="0" t="n">
        <f aca="true">NORMINV(RAND(),$B$10,$B$15)</f>
        <v>26.1555111485713</v>
      </c>
      <c r="Q257" s="0" t="n">
        <f aca="true">NORMINV(RAND(),$C$10,$C$15)</f>
        <v>32.6219802834021</v>
      </c>
      <c r="R257" s="0" t="n">
        <f aca="true">NORMINV(RAND(),$D$10,$D$15)</f>
        <v>9.90468082586481</v>
      </c>
      <c r="S257" s="0" t="n">
        <f aca="true">NORMINV(RAND(),$E$10,$E$15)</f>
        <v>3.93197233241221</v>
      </c>
      <c r="T257" s="0" t="n">
        <f aca="false">MEDIAN(INDEX(Avaliadores!$B$17:$B$22,$B257),INDEX(Avaliadores!$B$17:$B$22,$C257),INDEX(Avaliadores!$B$17:$B$22,$D257),INDEX(Avaliadores!$B$17:$B$22,$E257),INDEX(Avaliadores!$B$17:$B$22,$F257),INDEX(Avaliadores!$B$17:$B$22,$G257))</f>
        <v>3.16666666666667</v>
      </c>
      <c r="U257" s="0" t="n">
        <f aca="false">MEDIAN(INDEX(Avaliadores!$C$17:$C$22,$B257),INDEX(Avaliadores!$C$17:$C$22,$C257),INDEX(Avaliadores!$C$17:$C$22,$D257),INDEX(Avaliadores!$C$17:$C$22,$E257),INDEX(Avaliadores!$C$17:$C$22,$F257),INDEX(Avaliadores!$C$17:$C$22,$G257))</f>
        <v>5.54166666666667</v>
      </c>
      <c r="V257" s="0" t="n">
        <f aca="false">MEDIAN(INDEX(Avaliadores!$D$17:$D$22,$B257),INDEX(Avaliadores!$D$17:$D$22,$C257),INDEX(Avaliadores!$D$17:$D$22,$D257),INDEX(Avaliadores!$D$17:$D$22,$E257),INDEX(Avaliadores!$D$17:$D$22,$F257),INDEX(Avaliadores!$D$17:$D$22,$G257))</f>
        <v>5.54166666666667</v>
      </c>
      <c r="W257" s="0" t="n">
        <f aca="false">MEDIAN(INDEX(Avaliadores!$E$17:$E$22,$B257),INDEX(Avaliadores!$E$17:$E$22,$C257),INDEX(Avaliadores!$E$17:$E$22,$D257),INDEX(Avaliadores!$E$17:$E$22,$E257),INDEX(Avaliadores!$E$17:$E$22,$F257),INDEX(Avaliadores!$E$17:$E$22,$G257))</f>
        <v>6.54166666666667</v>
      </c>
      <c r="X257" s="0" t="n">
        <f aca="false">MEDIAN(INDEX(Avaliadores!$F$17:$F$22,$B257),INDEX(Avaliadores!$F$17:$F$22,$C257),INDEX(Avaliadores!$F$17:$F$22,$D257),INDEX(Avaliadores!$F$17:$F$22,$E257),INDEX(Avaliadores!$F$17:$F$22,$F257),INDEX(Avaliadores!$F$17:$F$22,$G257))</f>
        <v>3.29166666666667</v>
      </c>
      <c r="Y257" s="0" t="n">
        <f aca="false">MEDIAN(INDEX(Avaliadores!$G$17:$G$22,$B257),INDEX(Avaliadores!$G$17:$G$22,$C257),INDEX(Avaliadores!$G$17:$G$22,$D257),INDEX(Avaliadores!$G$17:$G$22,$E257),INDEX(Avaliadores!$G$17:$G$22,$F257),INDEX(Avaliadores!$G$17:$G$22,$G257))</f>
        <v>4.54166666666667</v>
      </c>
      <c r="Z257" s="0" t="n">
        <f aca="false">MEDIAN(INDEX(Avaliadores!$H$17:$H$22,$B257),INDEX(Avaliadores!$H$17:$H$22,$C257),INDEX(Avaliadores!$H$17:$H$22,$D257),INDEX(Avaliadores!$H$17:$H$22,$E257),INDEX(Avaliadores!$H$17:$H$22,$F257),INDEX(Avaliadores!$H$17:$H$22,$G257))</f>
        <v>3.54166666666667</v>
      </c>
      <c r="AA257" s="0" t="n">
        <f aca="false">MEDIAN(INDEX(Avaliadores!$I$17:$I$22,$B257),INDEX(Avaliadores!$I$17:$I$22,$C257),INDEX(Avaliadores!$I$17:$I$22,$D257),INDEX(Avaliadores!$I$17:$I$22,$E257),INDEX(Avaliadores!$I$17:$I$22,$F257),INDEX(Avaliadores!$I$17:$I$22,$G257))</f>
        <v>6.04166666666667</v>
      </c>
      <c r="AB257" s="0" t="n">
        <f aca="false">IF(MAX(H257:K257)=MIN(H257:K257),0,IF($B$17="custo",(MAX(H257:K257)-H257)/(MAX(H257:K257)-MIN(H257:K257)),(H257-MIN(H257:K257))/(MAX(H257:K257)-MIN(H257:K257))))</f>
        <v>0.0769909887449925</v>
      </c>
      <c r="AC257" s="0" t="n">
        <f aca="false">IF(MAX(H257:K257)=MIN(H257:K257),0,IF($B$17="custo",(MAX(H257:K257)-I257)/(MAX(H257:K257)-MIN(H257:K257)),(I257-MIN(H257:K257))/(MAX(H257:K257)-MIN(H257:K257))))</f>
        <v>0</v>
      </c>
      <c r="AD257" s="0" t="n">
        <f aca="false">IF(MAX(H257:K257)=MIN(H257:K257),0,IF($B$17="custo",(MAX(H257:K257)-J257)/(MAX(H257:K257)-MIN(H257:K257)),(J257-MIN(H257:K257))/(MAX(H257:K257)-MIN(H257:K257))))</f>
        <v>0.759499479970668</v>
      </c>
      <c r="AE257" s="0" t="n">
        <f aca="false">IF(MAX(H257:K257)=MIN(H257:K257),0,IF($B$17="custo",(MAX(H257:K257)-K257)/(MAX(H257:K257)-MIN(H257:K257)),(K257-MIN(H257:K257))/(MAX(H257:K257)-MIN(H257:K257))))</f>
        <v>1</v>
      </c>
      <c r="AF257" s="0" t="n">
        <f aca="false">IF(MAX(L257:O257)=MIN(L257:O257),0,IF($C$17="custo",(MAX(L257:O257)-L257)/(MAX(L257:O257)-MIN(L257:O257)),(L257-MIN(L257:O257))/(MAX(L257:O257)-MIN(L257:O257))))</f>
        <v>0.724659464928665</v>
      </c>
      <c r="AG257" s="0" t="n">
        <f aca="false">IF(MAX(L257:O257)=MIN(L257:O257),0,IF($C$17="custo",(MAX(L257:O257)-M257)/(MAX(L257:O257)-MIN(L257:O257)),(M257-MIN(L257:O257))/(MAX(L257:O257)-MIN(L257:O257))))</f>
        <v>1</v>
      </c>
      <c r="AH257" s="0" t="n">
        <f aca="false">IF(MAX(L257:O257)=MIN(L257:O257),0,IF($C$17="custo",(MAX(L257:O257)-N257)/(MAX(L257:O257)-MIN(L257:O257)),(N257-MIN(L257:O257))/(MAX(L257:O257)-MIN(L257:O257))))</f>
        <v>0.91671364160461</v>
      </c>
      <c r="AI257" s="0" t="n">
        <f aca="false">IF(MAX(L257:O257)=MIN(L257:O257),0,IF($C$17="custo",(MAX(L257:O257)-O257)/(MAX(L257:O257)-MIN(L257:O257)),(O257-MIN(L257:O257))/(MAX(L257:O257)-MIN(L257:O257))))</f>
        <v>0</v>
      </c>
      <c r="AJ257" s="0" t="n">
        <f aca="false">IF(MAX(P257:S257)=MIN(P257:S257),0,IF($D$17="custo",(MAX(P257:S257)-P257)/(MAX(P257:S257)-MIN(P257:S257)),(P257-MIN(P257:S257))/(MAX(P257:S257)-MIN(P257:S257))))</f>
        <v>0.225390984410922</v>
      </c>
      <c r="AK257" s="0" t="n">
        <f aca="false">IF(MAX(P257:S257)=MIN(P257:S257),0,IF($D$17="custo",(MAX(P257:S257)-Q257)/(MAX(P257:S257)-MIN(P257:S257)),(Q257-MIN(P257:S257))/(MAX(P257:S257)-MIN(P257:S257))))</f>
        <v>0</v>
      </c>
      <c r="AL257" s="0" t="n">
        <f aca="false">IF(MAX(P257:S257)=MIN(P257:S257),0,IF($D$17="custo",(MAX(P257:S257)-R257)/(MAX(P257:S257)-MIN(P257:S257)),(R257-MIN(P257:S257))/(MAX(P257:S257)-MIN(P257:S257))))</f>
        <v>0.791819210937287</v>
      </c>
      <c r="AM257" s="0" t="n">
        <f aca="false">IF(MAX(P257:S257)=MIN(P257:S257),0,IF($D$17="custo",(MAX(P257:S257)-S257)/(MAX(P257:S257)-MIN(P257:S257)),(S257-MIN(P257:S257))/(MAX(P257:S257)-MIN(P257:S257))))</f>
        <v>1</v>
      </c>
      <c r="AN257" s="0" t="n">
        <f aca="false">IF(MAX(T257:W257)=MIN(T257:W257),0,IF($E$17="custo",(MAX(T257:W257)-T257)/(MAX(T257:W257)-MIN(T257:W257)),(T257-MIN(T257:W257))/(MAX(T257:W257)-MIN(T257:W257))))</f>
        <v>0</v>
      </c>
      <c r="AO257" s="0" t="n">
        <f aca="false">IF(MAX(T257:W257)=MIN(T257:W257),0,IF($E$17="custo",(MAX(T257:W257)-U257)/(MAX(T257:W257)-MIN(T257:W257)),(U257-MIN(T257:W257))/(MAX(T257:W257)-MIN(T257:W257))))</f>
        <v>0.703703703703704</v>
      </c>
      <c r="AP257" s="0" t="n">
        <f aca="false">IF(MAX(T257:W257)=MIN(T257:W257),0,IF($E$17="custo",(MAX(T257:W257)-V257)/(MAX(T257:W257)-MIN(T257:W257)),(V257-MIN(T257:W257))/(MAX(T257:W257)-MIN(T257:W257))))</f>
        <v>0.703703703703704</v>
      </c>
      <c r="AQ257" s="0" t="n">
        <f aca="false">IF(MAX(T257:W257)=MIN(T257:W257),0,IF($E$17="custo",(MAX(T257:W257)-W257)/(MAX(T257:W257)-MIN(T257:W257)),(W257-MIN(T257:W257))/(MAX(T257:W257)-MIN(T257:W257))))</f>
        <v>1</v>
      </c>
      <c r="AR257" s="0" t="n">
        <f aca="false">IF(MAX(X257:AA257)=MIN(X257:AA257),0,IF($F$17="custo",(MAX(X257:AA257)-X257)/(MAX(X257:AA257)-MIN(X257:AA257)),(X257-MIN(X257:AA257))/(MAX(X257:AA257)-MIN(X257:AA257))))</f>
        <v>0</v>
      </c>
      <c r="AS257" s="0" t="n">
        <f aca="false">IF(MAX(X257:AA257)=MIN(X257:AA257),0,IF($F$17="custo",(MAX(X257:AA257)-Y257)/(MAX(X257:AA257)-MIN(X257:AA257)),(Y257-MIN(X257:AA257))/(MAX(X257:AA257)-MIN(X257:AA257))))</f>
        <v>0.454545454545455</v>
      </c>
      <c r="AT257" s="0" t="n">
        <f aca="false">IF(MAX(X257:AA257)=MIN(X257:AA257),0,IF($F$17="custo",(MAX(X257:AA257)-Z257)/(MAX(X257:AA257)-MIN(X257:AA257)),(Z257-MIN(X257:AA257))/(MAX(X257:AA257)-MIN(X257:AA257))))</f>
        <v>0.0909090909090909</v>
      </c>
      <c r="AU257" s="0" t="n">
        <f aca="false">IF(MAX(X257:AA257)=MIN(X257:AA257),0,IF($F$17="custo",(MAX(X257:AA257)-AA257)/(MAX(X257:AA257)-MIN(X257:AA257)),(AA257-MIN(X257:AA257))/(MAX(X257:AA257)-MIN(X257:AA257))))</f>
        <v>1</v>
      </c>
      <c r="AV257" s="0" t="n">
        <f aca="false">STDEVP(AB257:AE257)</f>
        <v>0.429997895925893</v>
      </c>
      <c r="AW257" s="0" t="n">
        <f aca="false">STDEVP(AF257:AI257)</f>
        <v>0.394107304181036</v>
      </c>
      <c r="AX257" s="0" t="n">
        <f aca="false">STDEVP(AJ257:AM257)</f>
        <v>0.406354068396295</v>
      </c>
      <c r="AY257" s="0" t="n">
        <f aca="false">STDEVP(AN257:AQ257)</f>
        <v>0.367931786783436</v>
      </c>
      <c r="AZ257" s="0" t="n">
        <f aca="false">STDEVP(AR257:AU257)</f>
        <v>0.392991283313422</v>
      </c>
      <c r="BA257" s="0" t="n">
        <f aca="false">AV257*((1-IFERROR(CORREL(AB257:AE257,AF257:AI257),0))+(1-IFERROR(CORREL(AB257:AE257,AJ257:AM257),0))+(1-IFERROR(CORREL(AB257:AE257,AN257:AQ257),0))+(1-IFERROR(CORREL(AB257:AE257,AR257:AU257),0)))</f>
        <v>1.06582123925289</v>
      </c>
      <c r="BB257" s="0" t="n">
        <f aca="false">AW257*((1-IFERROR(CORREL(AF257:AI257,AB257:AE257),0))+(1-IFERROR(CORREL(AF257:AI257,AJ257:AM257),0))+(1-IFERROR(CORREL(AF257:AI257,AN257:AQ257),0))+(1-IFERROR(CORREL(AF257:AI257,AR257:AU257),0)))</f>
        <v>2.58744994362968</v>
      </c>
      <c r="BC257" s="0" t="n">
        <f aca="false">AX257*((1-IFERROR(CORREL(AJ257:AM257,AB257:AE257),0))+(1-IFERROR(CORREL(AJ257:AM257,AF257:AI257),0))+(1-IFERROR(CORREL(AJ257:AM257,AN257:AQ257),0))+(1-IFERROR(CORREL(AJ257:AM257,AR257:AU257),0)))</f>
        <v>1.08436418328152</v>
      </c>
      <c r="BD257" s="0" t="n">
        <f aca="false">AY257*((1-IFERROR(CORREL(AN257:AQ257,AB257:AE257),0))+(1-IFERROR(CORREL(AN257:AQ257,AF257:AI257),0))+(1-IFERROR(CORREL(AN257:AQ257,AJ257:AM257),0))+(1-IFERROR(CORREL(AN257:AQ257,AR257:AU257),0)))</f>
        <v>0.875300659050529</v>
      </c>
      <c r="BE257" s="0" t="n">
        <f aca="false">AZ257*((1-IFERROR(CORREL(AR257:AU257,AB257:AE257),0))+(1-IFERROR(CORREL(AR257:AU257,AF257:AI257),0))+(1-IFERROR(CORREL(AR257:AU257,AJ257:AM257),0))+(1-IFERROR(CORREL(AR257:AU257,AN257:AQ257),0)))</f>
        <v>1.18082254520922</v>
      </c>
      <c r="BF257" s="0" t="n">
        <f aca="false">IF(SUM(BA257:BE257)&gt;0,BA257/SUM(BA257:BE257),1/5)</f>
        <v>0.156882413203918</v>
      </c>
      <c r="BG257" s="0" t="n">
        <f aca="false">IF(SUM(BA257:BE257)&gt;0,BB257/SUM(BA257:BE257),1/5)</f>
        <v>0.380856916949325</v>
      </c>
      <c r="BH257" s="0" t="n">
        <f aca="false">IF(SUM(BA257:BE257)&gt;0,BC257/SUM(BA257:BE257),1/5)</f>
        <v>0.159611821945252</v>
      </c>
      <c r="BI257" s="0" t="n">
        <f aca="false">IF(SUM(BA257:BE257)&gt;0,BD257/SUM(BA257:BE257),1/5)</f>
        <v>0.128838940915724</v>
      </c>
      <c r="BJ257" s="0" t="n">
        <f aca="false">IF(SUM(BA257:BE257)&gt;0,BE257/SUM(BA257:BE257),1/5)</f>
        <v>0.173809906985781</v>
      </c>
      <c r="BK257" s="0" t="n">
        <f aca="false">BF257*AB257+BG257*AF257+BH257*AJ257+BI257*AN257+BJ257*AR257</f>
        <v>0.32404516743201</v>
      </c>
      <c r="BL257" s="0" t="n">
        <f aca="false">BF257*AC257+BG257*AG257+BH257*AK257+BI257*AO257+BJ257*AS257</f>
        <v>0.550525860028338</v>
      </c>
      <c r="BM257" s="0" t="n">
        <f aca="false">BF257*AD257+BG257*AH257+BH257*AL257+BI257*AP257+BJ257*AT257</f>
        <v>0.70113788995952</v>
      </c>
      <c r="BN257" s="0" t="n">
        <f aca="false">BF257*AE257+BG257*AI257+BH257*AM257+BI257*AQ257+BJ257*AU257</f>
        <v>0.619143083050675</v>
      </c>
      <c r="BO257" s="0" t="n">
        <f aca="false">RANK(BK257,$BK257:$BN257)</f>
        <v>4</v>
      </c>
      <c r="BP257" s="0" t="n">
        <f aca="false">RANK(BL257,$BK257:$BN257)</f>
        <v>3</v>
      </c>
      <c r="BQ257" s="0" t="n">
        <f aca="false">RANK(BM257,$BK257:$BN257)</f>
        <v>1</v>
      </c>
      <c r="BR257" s="0" t="n">
        <f aca="false">RANK(BN257,$BK257:$BN257)</f>
        <v>2</v>
      </c>
    </row>
    <row r="258" customFormat="false" ht="15" hidden="false" customHeight="false" outlineLevel="0" collapsed="false">
      <c r="A258" s="0" t="n">
        <v>235</v>
      </c>
      <c r="B258" s="0" t="n">
        <f aca="false">RANDBETWEEN(1,$B$5)</f>
        <v>6</v>
      </c>
      <c r="C258" s="0" t="n">
        <f aca="false">RANDBETWEEN(1,$B$5)</f>
        <v>2</v>
      </c>
      <c r="D258" s="0" t="n">
        <f aca="false">RANDBETWEEN(1,$B$5)</f>
        <v>3</v>
      </c>
      <c r="E258" s="0" t="n">
        <f aca="false">RANDBETWEEN(1,$B$5)</f>
        <v>6</v>
      </c>
      <c r="F258" s="0" t="n">
        <f aca="false">RANDBETWEEN(1,$B$5)</f>
        <v>6</v>
      </c>
      <c r="G258" s="0" t="n">
        <f aca="false">RANDBETWEEN(1,$B$5)</f>
        <v>2</v>
      </c>
      <c r="H258" s="0" t="n">
        <f aca="true">NORMINV(RAND(),$B$8,$B$13)</f>
        <v>43.6248305989685</v>
      </c>
      <c r="I258" s="0" t="n">
        <f aca="true">NORMINV(RAND(),$C$8,$C$13)</f>
        <v>59.0202259578854</v>
      </c>
      <c r="J258" s="0" t="n">
        <f aca="true">NORMINV(RAND(),$D$8,$D$13)</f>
        <v>15.1621078277789</v>
      </c>
      <c r="K258" s="0" t="n">
        <f aca="true">NORMINV(RAND(),$E$8,$E$13)</f>
        <v>3.45853727721907</v>
      </c>
      <c r="L258" s="0" t="n">
        <f aca="true">NORMINV(RAND(),$B$9,$B$14)</f>
        <v>51.3611803569987</v>
      </c>
      <c r="M258" s="0" t="n">
        <f aca="true">NORMINV(RAND(),$C$9,$C$14)</f>
        <v>52.4766946144198</v>
      </c>
      <c r="N258" s="0" t="n">
        <f aca="true">NORMINV(RAND(),$D$9,$D$14)</f>
        <v>43.3007219378991</v>
      </c>
      <c r="O258" s="0" t="n">
        <f aca="true">NORMINV(RAND(),$E$9,$E$14)</f>
        <v>22.4141313837347</v>
      </c>
      <c r="P258" s="0" t="n">
        <f aca="true">NORMINV(RAND(),$B$10,$B$15)</f>
        <v>27.0892332763688</v>
      </c>
      <c r="Q258" s="0" t="n">
        <f aca="true">NORMINV(RAND(),$C$10,$C$15)</f>
        <v>26.5827232598332</v>
      </c>
      <c r="R258" s="0" t="n">
        <f aca="true">NORMINV(RAND(),$D$10,$D$15)</f>
        <v>9.55377152767081</v>
      </c>
      <c r="S258" s="0" t="n">
        <f aca="true">NORMINV(RAND(),$E$10,$E$15)</f>
        <v>4.01055981533709</v>
      </c>
      <c r="T258" s="0" t="n">
        <f aca="false">MEDIAN(INDEX(Avaliadores!$B$17:$B$22,$B258),INDEX(Avaliadores!$B$17:$B$22,$C258),INDEX(Avaliadores!$B$17:$B$22,$D258),INDEX(Avaliadores!$B$17:$B$22,$E258),INDEX(Avaliadores!$B$17:$B$22,$F258),INDEX(Avaliadores!$B$17:$B$22,$G258))</f>
        <v>2.41666666666667</v>
      </c>
      <c r="U258" s="0" t="n">
        <f aca="false">MEDIAN(INDEX(Avaliadores!$C$17:$C$22,$B258),INDEX(Avaliadores!$C$17:$C$22,$C258),INDEX(Avaliadores!$C$17:$C$22,$D258),INDEX(Avaliadores!$C$17:$C$22,$E258),INDEX(Avaliadores!$C$17:$C$22,$F258),INDEX(Avaliadores!$C$17:$C$22,$G258))</f>
        <v>5.54166666666667</v>
      </c>
      <c r="V258" s="0" t="n">
        <f aca="false">MEDIAN(INDEX(Avaliadores!$D$17:$D$22,$B258),INDEX(Avaliadores!$D$17:$D$22,$C258),INDEX(Avaliadores!$D$17:$D$22,$D258),INDEX(Avaliadores!$D$17:$D$22,$E258),INDEX(Avaliadores!$D$17:$D$22,$F258),INDEX(Avaliadores!$D$17:$D$22,$G258))</f>
        <v>5.41666666666667</v>
      </c>
      <c r="W258" s="0" t="n">
        <f aca="false">MEDIAN(INDEX(Avaliadores!$E$17:$E$22,$B258),INDEX(Avaliadores!$E$17:$E$22,$C258),INDEX(Avaliadores!$E$17:$E$22,$D258),INDEX(Avaliadores!$E$17:$E$22,$E258),INDEX(Avaliadores!$E$17:$E$22,$F258),INDEX(Avaliadores!$E$17:$E$22,$G258))</f>
        <v>6.04166666666667</v>
      </c>
      <c r="X258" s="0" t="n">
        <f aca="false">MEDIAN(INDEX(Avaliadores!$F$17:$F$22,$B258),INDEX(Avaliadores!$F$17:$F$22,$C258),INDEX(Avaliadores!$F$17:$F$22,$D258),INDEX(Avaliadores!$F$17:$F$22,$E258),INDEX(Avaliadores!$F$17:$F$22,$F258),INDEX(Avaliadores!$F$17:$F$22,$G258))</f>
        <v>2.91666666666667</v>
      </c>
      <c r="Y258" s="0" t="n">
        <f aca="false">MEDIAN(INDEX(Avaliadores!$G$17:$G$22,$B258),INDEX(Avaliadores!$G$17:$G$22,$C258),INDEX(Avaliadores!$G$17:$G$22,$D258),INDEX(Avaliadores!$G$17:$G$22,$E258),INDEX(Avaliadores!$G$17:$G$22,$F258),INDEX(Avaliadores!$G$17:$G$22,$G258))</f>
        <v>5.41666666666667</v>
      </c>
      <c r="Z258" s="0" t="n">
        <f aca="false">MEDIAN(INDEX(Avaliadores!$H$17:$H$22,$B258),INDEX(Avaliadores!$H$17:$H$22,$C258),INDEX(Avaliadores!$H$17:$H$22,$D258),INDEX(Avaliadores!$H$17:$H$22,$E258),INDEX(Avaliadores!$H$17:$H$22,$F258),INDEX(Avaliadores!$H$17:$H$22,$G258))</f>
        <v>4.04166666666667</v>
      </c>
      <c r="AA258" s="0" t="n">
        <f aca="false">MEDIAN(INDEX(Avaliadores!$I$17:$I$22,$B258),INDEX(Avaliadores!$I$17:$I$22,$C258),INDEX(Avaliadores!$I$17:$I$22,$D258),INDEX(Avaliadores!$I$17:$I$22,$E258),INDEX(Avaliadores!$I$17:$I$22,$F258),INDEX(Avaliadores!$I$17:$I$22,$G258))</f>
        <v>6.91666666666667</v>
      </c>
      <c r="AB258" s="0" t="n">
        <f aca="false">IF(MAX(H258:K258)=MIN(H258:K258),0,IF($B$17="custo",(MAX(H258:K258)-H258)/(MAX(H258:K258)-MIN(H258:K258)),(H258-MIN(H258:K258))/(MAX(H258:K258)-MIN(H258:K258))))</f>
        <v>0.27708652714643</v>
      </c>
      <c r="AC258" s="0" t="n">
        <f aca="false">IF(MAX(H258:K258)=MIN(H258:K258),0,IF($B$17="custo",(MAX(H258:K258)-I258)/(MAX(H258:K258)-MIN(H258:K258)),(I258-MIN(H258:K258))/(MAX(H258:K258)-MIN(H258:K258))))</f>
        <v>0</v>
      </c>
      <c r="AD258" s="0" t="n">
        <f aca="false">IF(MAX(H258:K258)=MIN(H258:K258),0,IF($B$17="custo",(MAX(H258:K258)-J258)/(MAX(H258:K258)-MIN(H258:K258)),(J258-MIN(H258:K258))/(MAX(H258:K258)-MIN(H258:K258))))</f>
        <v>0.789358984068598</v>
      </c>
      <c r="AE258" s="0" t="n">
        <f aca="false">IF(MAX(H258:K258)=MIN(H258:K258),0,IF($B$17="custo",(MAX(H258:K258)-K258)/(MAX(H258:K258)-MIN(H258:K258)),(K258-MIN(H258:K258))/(MAX(H258:K258)-MIN(H258:K258))))</f>
        <v>1</v>
      </c>
      <c r="AF258" s="0" t="n">
        <f aca="false">IF(MAX(L258:O258)=MIN(L258:O258),0,IF($C$17="custo",(MAX(L258:O258)-L258)/(MAX(L258:O258)-MIN(L258:O258)),(L258-MIN(L258:O258))/(MAX(L258:O258)-MIN(L258:O258))))</f>
        <v>0.962893574680866</v>
      </c>
      <c r="AG258" s="0" t="n">
        <f aca="false">IF(MAX(L258:O258)=MIN(L258:O258),0,IF($C$17="custo",(MAX(L258:O258)-M258)/(MAX(L258:O258)-MIN(L258:O258)),(M258-MIN(L258:O258))/(MAX(L258:O258)-MIN(L258:O258))))</f>
        <v>1</v>
      </c>
      <c r="AH258" s="0" t="n">
        <f aca="false">IF(MAX(L258:O258)=MIN(L258:O258),0,IF($C$17="custo",(MAX(L258:O258)-N258)/(MAX(L258:O258)-MIN(L258:O258)),(N258-MIN(L258:O258))/(MAX(L258:O258)-MIN(L258:O258))))</f>
        <v>0.694770781649294</v>
      </c>
      <c r="AI258" s="0" t="n">
        <f aca="false">IF(MAX(L258:O258)=MIN(L258:O258),0,IF($C$17="custo",(MAX(L258:O258)-O258)/(MAX(L258:O258)-MIN(L258:O258)),(O258-MIN(L258:O258))/(MAX(L258:O258)-MIN(L258:O258))))</f>
        <v>0</v>
      </c>
      <c r="AJ258" s="0" t="n">
        <f aca="false">IF(MAX(P258:S258)=MIN(P258:S258),0,IF($D$17="custo",(MAX(P258:S258)-P258)/(MAX(P258:S258)-MIN(P258:S258)),(P258-MIN(P258:S258))/(MAX(P258:S258)-MIN(P258:S258))))</f>
        <v>0</v>
      </c>
      <c r="AK258" s="0" t="n">
        <f aca="false">IF(MAX(P258:S258)=MIN(P258:S258),0,IF($D$17="custo",(MAX(P258:S258)-Q258)/(MAX(P258:S258)-MIN(P258:S258)),(Q258-MIN(P258:S258))/(MAX(P258:S258)-MIN(P258:S258))))</f>
        <v>0.0219471026959535</v>
      </c>
      <c r="AL258" s="0" t="n">
        <f aca="false">IF(MAX(P258:S258)=MIN(P258:S258),0,IF($D$17="custo",(MAX(P258:S258)-R258)/(MAX(P258:S258)-MIN(P258:S258)),(R258-MIN(P258:S258))/(MAX(P258:S258)-MIN(P258:S258))))</f>
        <v>0.759812377358109</v>
      </c>
      <c r="AM258" s="0" t="n">
        <f aca="false">IF(MAX(P258:S258)=MIN(P258:S258),0,IF($D$17="custo",(MAX(P258:S258)-S258)/(MAX(P258:S258)-MIN(P258:S258)),(S258-MIN(P258:S258))/(MAX(P258:S258)-MIN(P258:S258))))</f>
        <v>1</v>
      </c>
      <c r="AN258" s="0" t="n">
        <f aca="false">IF(MAX(T258:W258)=MIN(T258:W258),0,IF($E$17="custo",(MAX(T258:W258)-T258)/(MAX(T258:W258)-MIN(T258:W258)),(T258-MIN(T258:W258))/(MAX(T258:W258)-MIN(T258:W258))))</f>
        <v>0</v>
      </c>
      <c r="AO258" s="0" t="n">
        <f aca="false">IF(MAX(T258:W258)=MIN(T258:W258),0,IF($E$17="custo",(MAX(T258:W258)-U258)/(MAX(T258:W258)-MIN(T258:W258)),(U258-MIN(T258:W258))/(MAX(T258:W258)-MIN(T258:W258))))</f>
        <v>0.862068965517241</v>
      </c>
      <c r="AP258" s="0" t="n">
        <f aca="false">IF(MAX(T258:W258)=MIN(T258:W258),0,IF($E$17="custo",(MAX(T258:W258)-V258)/(MAX(T258:W258)-MIN(T258:W258)),(V258-MIN(T258:W258))/(MAX(T258:W258)-MIN(T258:W258))))</f>
        <v>0.827586206896552</v>
      </c>
      <c r="AQ258" s="0" t="n">
        <f aca="false">IF(MAX(T258:W258)=MIN(T258:W258),0,IF($E$17="custo",(MAX(T258:W258)-W258)/(MAX(T258:W258)-MIN(T258:W258)),(W258-MIN(T258:W258))/(MAX(T258:W258)-MIN(T258:W258))))</f>
        <v>1</v>
      </c>
      <c r="AR258" s="0" t="n">
        <f aca="false">IF(MAX(X258:AA258)=MIN(X258:AA258),0,IF($F$17="custo",(MAX(X258:AA258)-X258)/(MAX(X258:AA258)-MIN(X258:AA258)),(X258-MIN(X258:AA258))/(MAX(X258:AA258)-MIN(X258:AA258))))</f>
        <v>0</v>
      </c>
      <c r="AS258" s="0" t="n">
        <f aca="false">IF(MAX(X258:AA258)=MIN(X258:AA258),0,IF($F$17="custo",(MAX(X258:AA258)-Y258)/(MAX(X258:AA258)-MIN(X258:AA258)),(Y258-MIN(X258:AA258))/(MAX(X258:AA258)-MIN(X258:AA258))))</f>
        <v>0.625</v>
      </c>
      <c r="AT258" s="0" t="n">
        <f aca="false">IF(MAX(X258:AA258)=MIN(X258:AA258),0,IF($F$17="custo",(MAX(X258:AA258)-Z258)/(MAX(X258:AA258)-MIN(X258:AA258)),(Z258-MIN(X258:AA258))/(MAX(X258:AA258)-MIN(X258:AA258))))</f>
        <v>0.28125</v>
      </c>
      <c r="AU258" s="0" t="n">
        <f aca="false">IF(MAX(X258:AA258)=MIN(X258:AA258),0,IF($F$17="custo",(MAX(X258:AA258)-AA258)/(MAX(X258:AA258)-MIN(X258:AA258)),(AA258-MIN(X258:AA258))/(MAX(X258:AA258)-MIN(X258:AA258))))</f>
        <v>1</v>
      </c>
      <c r="AV258" s="0" t="n">
        <f aca="false">STDEVP(AB258:AE258)</f>
        <v>0.397591274599523</v>
      </c>
      <c r="AW258" s="0" t="n">
        <f aca="false">STDEVP(AF258:AI258)</f>
        <v>0.401271578070363</v>
      </c>
      <c r="AX258" s="0" t="n">
        <f aca="false">STDEVP(AJ258:AM258)</f>
        <v>0.442755523091666</v>
      </c>
      <c r="AY258" s="0" t="n">
        <f aca="false">STDEVP(AN258:AQ258)</f>
        <v>0.393541800362529</v>
      </c>
      <c r="AZ258" s="0" t="n">
        <f aca="false">STDEVP(AR258:AU258)</f>
        <v>0.374592877960527</v>
      </c>
      <c r="BA258" s="0" t="n">
        <f aca="false">AV258*((1-IFERROR(CORREL(AB258:AE258,AF258:AI258),0))+(1-IFERROR(CORREL(AB258:AE258,AJ258:AM258),0))+(1-IFERROR(CORREL(AB258:AE258,AN258:AQ258),0))+(1-IFERROR(CORREL(AB258:AE258,AR258:AU258),0)))</f>
        <v>1.2284290045557</v>
      </c>
      <c r="BB258" s="0" t="n">
        <f aca="false">AW258*((1-IFERROR(CORREL(AF258:AI258,AB258:AE258),0))+(1-IFERROR(CORREL(AF258:AI258,AJ258:AM258),0))+(1-IFERROR(CORREL(AF258:AI258,AN258:AQ258),0))+(1-IFERROR(CORREL(AF258:AI258,AR258:AU258),0)))</f>
        <v>2.83385883806982</v>
      </c>
      <c r="BC258" s="0" t="n">
        <f aca="false">AX258*((1-IFERROR(CORREL(AJ258:AM258,AB258:AE258),0))+(1-IFERROR(CORREL(AJ258:AM258,AF258:AI258),0))+(1-IFERROR(CORREL(AJ258:AM258,AN258:AQ258),0))+(1-IFERROR(CORREL(AJ258:AM258,AR258:AU258),0)))</f>
        <v>1.20076783621532</v>
      </c>
      <c r="BD258" s="0" t="n">
        <f aca="false">AY258*((1-IFERROR(CORREL(AN258:AQ258,AB258:AE258),0))+(1-IFERROR(CORREL(AN258:AQ258,AF258:AI258),0))+(1-IFERROR(CORREL(AN258:AQ258,AJ258:AM258),0))+(1-IFERROR(CORREL(AN258:AQ258,AR258:AU258),0)))</f>
        <v>1.0456200777359</v>
      </c>
      <c r="BE258" s="0" t="n">
        <f aca="false">AZ258*((1-IFERROR(CORREL(AR258:AU258,AB258:AE258),0))+(1-IFERROR(CORREL(AR258:AU258,AF258:AI258),0))+(1-IFERROR(CORREL(AR258:AU258,AJ258:AM258),0))+(1-IFERROR(CORREL(AR258:AU258,AN258:AQ258),0)))</f>
        <v>1.10243861158178</v>
      </c>
      <c r="BF258" s="0" t="n">
        <f aca="false">IF(SUM(BA258:BE258)&gt;0,BA258/SUM(BA258:BE258),1/5)</f>
        <v>0.165754965249704</v>
      </c>
      <c r="BG258" s="0" t="n">
        <f aca="false">IF(SUM(BA258:BE258)&gt;0,BB258/SUM(BA258:BE258),1/5)</f>
        <v>0.38237958521398</v>
      </c>
      <c r="BH258" s="0" t="n">
        <f aca="false">IF(SUM(BA258:BE258)&gt;0,BC258/SUM(BA258:BE258),1/5)</f>
        <v>0.162022575359835</v>
      </c>
      <c r="BI258" s="0" t="n">
        <f aca="false">IF(SUM(BA258:BE258)&gt;0,BD258/SUM(BA258:BE258),1/5)</f>
        <v>0.141088104405507</v>
      </c>
      <c r="BJ258" s="0" t="n">
        <f aca="false">IF(SUM(BA258:BE258)&gt;0,BE258/SUM(BA258:BE258),1/5)</f>
        <v>0.148754769770974</v>
      </c>
      <c r="BK258" s="0" t="n">
        <f aca="false">BF258*AB258+BG258*AF258+BH258*AJ258+BI258*AN258+BJ258*AR258</f>
        <v>0.414119313369994</v>
      </c>
      <c r="BL258" s="0" t="n">
        <f aca="false">BF258*AC258+BG258*AG258+BH258*AK258+BI258*AO258+BJ258*AS258</f>
        <v>0.600534918632968</v>
      </c>
      <c r="BM258" s="0" t="n">
        <f aca="false">BF258*AD258+BG258*AH258+BH258*AL258+BI258*AP258+BJ258*AT258</f>
        <v>0.678212940610786</v>
      </c>
      <c r="BN258" s="0" t="n">
        <f aca="false">BF258*AE258+BG258*AI258+BH258*AM258+BI258*AQ258+BJ258*AU258</f>
        <v>0.61762041478602</v>
      </c>
      <c r="BO258" s="0" t="n">
        <f aca="false">RANK(BK258,$BK258:$BN258)</f>
        <v>4</v>
      </c>
      <c r="BP258" s="0" t="n">
        <f aca="false">RANK(BL258,$BK258:$BN258)</f>
        <v>3</v>
      </c>
      <c r="BQ258" s="0" t="n">
        <f aca="false">RANK(BM258,$BK258:$BN258)</f>
        <v>1</v>
      </c>
      <c r="BR258" s="0" t="n">
        <f aca="false">RANK(BN258,$BK258:$BN258)</f>
        <v>2</v>
      </c>
    </row>
    <row r="259" customFormat="false" ht="15" hidden="false" customHeight="false" outlineLevel="0" collapsed="false">
      <c r="A259" s="0" t="n">
        <v>236</v>
      </c>
      <c r="B259" s="0" t="n">
        <f aca="false">RANDBETWEEN(1,$B$5)</f>
        <v>5</v>
      </c>
      <c r="C259" s="0" t="n">
        <f aca="false">RANDBETWEEN(1,$B$5)</f>
        <v>6</v>
      </c>
      <c r="D259" s="0" t="n">
        <f aca="false">RANDBETWEEN(1,$B$5)</f>
        <v>2</v>
      </c>
      <c r="E259" s="0" t="n">
        <f aca="false">RANDBETWEEN(1,$B$5)</f>
        <v>5</v>
      </c>
      <c r="F259" s="0" t="n">
        <f aca="false">RANDBETWEEN(1,$B$5)</f>
        <v>4</v>
      </c>
      <c r="G259" s="0" t="n">
        <f aca="false">RANDBETWEEN(1,$B$5)</f>
        <v>5</v>
      </c>
      <c r="H259" s="0" t="n">
        <f aca="true">NORMINV(RAND(),$B$8,$B$13)</f>
        <v>51.436098726245</v>
      </c>
      <c r="I259" s="0" t="n">
        <f aca="true">NORMINV(RAND(),$C$8,$C$13)</f>
        <v>63.6667172810852</v>
      </c>
      <c r="J259" s="0" t="n">
        <f aca="true">NORMINV(RAND(),$D$8,$D$13)</f>
        <v>14.103125417758</v>
      </c>
      <c r="K259" s="0" t="n">
        <f aca="true">NORMINV(RAND(),$E$8,$E$13)</f>
        <v>2.98630453966567</v>
      </c>
      <c r="L259" s="0" t="n">
        <f aca="true">NORMINV(RAND(),$B$9,$B$14)</f>
        <v>40.7680894332145</v>
      </c>
      <c r="M259" s="0" t="n">
        <f aca="true">NORMINV(RAND(),$C$9,$C$14)</f>
        <v>50.460211944922</v>
      </c>
      <c r="N259" s="0" t="n">
        <f aca="true">NORMINV(RAND(),$D$9,$D$14)</f>
        <v>42.1386966391328</v>
      </c>
      <c r="O259" s="0" t="n">
        <f aca="true">NORMINV(RAND(),$E$9,$E$14)</f>
        <v>22.3198015971502</v>
      </c>
      <c r="P259" s="0" t="n">
        <f aca="true">NORMINV(RAND(),$B$10,$B$15)</f>
        <v>23.616039336481</v>
      </c>
      <c r="Q259" s="0" t="n">
        <f aca="true">NORMINV(RAND(),$C$10,$C$15)</f>
        <v>28.3928837022788</v>
      </c>
      <c r="R259" s="0" t="n">
        <f aca="true">NORMINV(RAND(),$D$10,$D$15)</f>
        <v>9.2706138870042</v>
      </c>
      <c r="S259" s="0" t="n">
        <f aca="true">NORMINV(RAND(),$E$10,$E$15)</f>
        <v>4.05785075386318</v>
      </c>
      <c r="T259" s="0" t="n">
        <f aca="false">MEDIAN(INDEX(Avaliadores!$B$17:$B$22,$B259),INDEX(Avaliadores!$B$17:$B$22,$C259),INDEX(Avaliadores!$B$17:$B$22,$D259),INDEX(Avaliadores!$B$17:$B$22,$E259),INDEX(Avaliadores!$B$17:$B$22,$F259),INDEX(Avaliadores!$B$17:$B$22,$G259))</f>
        <v>2.54166666666667</v>
      </c>
      <c r="U259" s="0" t="n">
        <f aca="false">MEDIAN(INDEX(Avaliadores!$C$17:$C$22,$B259),INDEX(Avaliadores!$C$17:$C$22,$C259),INDEX(Avaliadores!$C$17:$C$22,$D259),INDEX(Avaliadores!$C$17:$C$22,$E259),INDEX(Avaliadores!$C$17:$C$22,$F259),INDEX(Avaliadores!$C$17:$C$22,$G259))</f>
        <v>5.54166666666667</v>
      </c>
      <c r="V259" s="0" t="n">
        <f aca="false">MEDIAN(INDEX(Avaliadores!$D$17:$D$22,$B259),INDEX(Avaliadores!$D$17:$D$22,$C259),INDEX(Avaliadores!$D$17:$D$22,$D259),INDEX(Avaliadores!$D$17:$D$22,$E259),INDEX(Avaliadores!$D$17:$D$22,$F259),INDEX(Avaliadores!$D$17:$D$22,$G259))</f>
        <v>5.54166666666667</v>
      </c>
      <c r="W259" s="0" t="n">
        <f aca="false">MEDIAN(INDEX(Avaliadores!$E$17:$E$22,$B259),INDEX(Avaliadores!$E$17:$E$22,$C259),INDEX(Avaliadores!$E$17:$E$22,$D259),INDEX(Avaliadores!$E$17:$E$22,$E259),INDEX(Avaliadores!$E$17:$E$22,$F259),INDEX(Avaliadores!$E$17:$E$22,$G259))</f>
        <v>7.04166666666667</v>
      </c>
      <c r="X259" s="0" t="n">
        <f aca="false">MEDIAN(INDEX(Avaliadores!$F$17:$F$22,$B259),INDEX(Avaliadores!$F$17:$F$22,$C259),INDEX(Avaliadores!$F$17:$F$22,$D259),INDEX(Avaliadores!$F$17:$F$22,$E259),INDEX(Avaliadores!$F$17:$F$22,$F259),INDEX(Avaliadores!$F$17:$F$22,$G259))</f>
        <v>2.54166666666667</v>
      </c>
      <c r="Y259" s="0" t="n">
        <f aca="false">MEDIAN(INDEX(Avaliadores!$G$17:$G$22,$B259),INDEX(Avaliadores!$G$17:$G$22,$C259),INDEX(Avaliadores!$G$17:$G$22,$D259),INDEX(Avaliadores!$G$17:$G$22,$E259),INDEX(Avaliadores!$G$17:$G$22,$F259),INDEX(Avaliadores!$G$17:$G$22,$G259))</f>
        <v>4.54166666666667</v>
      </c>
      <c r="Z259" s="0" t="n">
        <f aca="false">MEDIAN(INDEX(Avaliadores!$H$17:$H$22,$B259),INDEX(Avaliadores!$H$17:$H$22,$C259),INDEX(Avaliadores!$H$17:$H$22,$D259),INDEX(Avaliadores!$H$17:$H$22,$E259),INDEX(Avaliadores!$H$17:$H$22,$F259),INDEX(Avaliadores!$H$17:$H$22,$G259))</f>
        <v>3.54166666666667</v>
      </c>
      <c r="AA259" s="0" t="n">
        <f aca="false">MEDIAN(INDEX(Avaliadores!$I$17:$I$22,$B259),INDEX(Avaliadores!$I$17:$I$22,$C259),INDEX(Avaliadores!$I$17:$I$22,$D259),INDEX(Avaliadores!$I$17:$I$22,$E259),INDEX(Avaliadores!$I$17:$I$22,$F259),INDEX(Avaliadores!$I$17:$I$22,$G259))</f>
        <v>6.54166666666667</v>
      </c>
      <c r="AB259" s="0" t="n">
        <f aca="false">IF(MAX(H259:K259)=MIN(H259:K259),0,IF($B$17="custo",(MAX(H259:K259)-H259)/(MAX(H259:K259)-MIN(H259:K259)),(H259-MIN(H259:K259))/(MAX(H259:K259)-MIN(H259:K259))))</f>
        <v>0.201557932820251</v>
      </c>
      <c r="AC259" s="0" t="n">
        <f aca="false">IF(MAX(H259:K259)=MIN(H259:K259),0,IF($B$17="custo",(MAX(H259:K259)-I259)/(MAX(H259:K259)-MIN(H259:K259)),(I259-MIN(H259:K259))/(MAX(H259:K259)-MIN(H259:K259))))</f>
        <v>0</v>
      </c>
      <c r="AD259" s="0" t="n">
        <f aca="false">IF(MAX(H259:K259)=MIN(H259:K259),0,IF($B$17="custo",(MAX(H259:K259)-J259)/(MAX(H259:K259)-MIN(H259:K259)),(J259-MIN(H259:K259))/(MAX(H259:K259)-MIN(H259:K259))))</f>
        <v>0.816797210568343</v>
      </c>
      <c r="AE259" s="0" t="n">
        <f aca="false">IF(MAX(H259:K259)=MIN(H259:K259),0,IF($B$17="custo",(MAX(H259:K259)-K259)/(MAX(H259:K259)-MIN(H259:K259)),(K259-MIN(H259:K259))/(MAX(H259:K259)-MIN(H259:K259))))</f>
        <v>1</v>
      </c>
      <c r="AF259" s="0" t="n">
        <f aca="false">IF(MAX(L259:O259)=MIN(L259:O259),0,IF($C$17="custo",(MAX(L259:O259)-L259)/(MAX(L259:O259)-MIN(L259:O259)),(L259-MIN(L259:O259))/(MAX(L259:O259)-MIN(L259:O259))))</f>
        <v>0.655579915433789</v>
      </c>
      <c r="AG259" s="0" t="n">
        <f aca="false">IF(MAX(L259:O259)=MIN(L259:O259),0,IF($C$17="custo",(MAX(L259:O259)-M259)/(MAX(L259:O259)-MIN(L259:O259)),(M259-MIN(L259:O259))/(MAX(L259:O259)-MIN(L259:O259))))</f>
        <v>1</v>
      </c>
      <c r="AH259" s="0" t="n">
        <f aca="false">IF(MAX(L259:O259)=MIN(L259:O259),0,IF($C$17="custo",(MAX(L259:O259)-N259)/(MAX(L259:O259)-MIN(L259:O259)),(N259-MIN(L259:O259))/(MAX(L259:O259)-MIN(L259:O259))))</f>
        <v>0.704285928920434</v>
      </c>
      <c r="AI259" s="0" t="n">
        <f aca="false">IF(MAX(L259:O259)=MIN(L259:O259),0,IF($C$17="custo",(MAX(L259:O259)-O259)/(MAX(L259:O259)-MIN(L259:O259)),(O259-MIN(L259:O259))/(MAX(L259:O259)-MIN(L259:O259))))</f>
        <v>0</v>
      </c>
      <c r="AJ259" s="0" t="n">
        <f aca="false">IF(MAX(P259:S259)=MIN(P259:S259),0,IF($D$17="custo",(MAX(P259:S259)-P259)/(MAX(P259:S259)-MIN(P259:S259)),(P259-MIN(P259:S259))/(MAX(P259:S259)-MIN(P259:S259))))</f>
        <v>0.196294961914519</v>
      </c>
      <c r="AK259" s="0" t="n">
        <f aca="false">IF(MAX(P259:S259)=MIN(P259:S259),0,IF($D$17="custo",(MAX(P259:S259)-Q259)/(MAX(P259:S259)-MIN(P259:S259)),(Q259-MIN(P259:S259))/(MAX(P259:S259)-MIN(P259:S259))))</f>
        <v>0</v>
      </c>
      <c r="AL259" s="0" t="n">
        <f aca="false">IF(MAX(P259:S259)=MIN(P259:S259),0,IF($D$17="custo",(MAX(P259:S259)-R259)/(MAX(P259:S259)-MIN(P259:S259)),(R259-MIN(P259:S259))/(MAX(P259:S259)-MIN(P259:S259))))</f>
        <v>0.785791819382747</v>
      </c>
      <c r="AM259" s="0" t="n">
        <f aca="false">IF(MAX(P259:S259)=MIN(P259:S259),0,IF($D$17="custo",(MAX(P259:S259)-S259)/(MAX(P259:S259)-MIN(P259:S259)),(S259-MIN(P259:S259))/(MAX(P259:S259)-MIN(P259:S259))))</f>
        <v>1</v>
      </c>
      <c r="AN259" s="0" t="n">
        <f aca="false">IF(MAX(T259:W259)=MIN(T259:W259),0,IF($E$17="custo",(MAX(T259:W259)-T259)/(MAX(T259:W259)-MIN(T259:W259)),(T259-MIN(T259:W259))/(MAX(T259:W259)-MIN(T259:W259))))</f>
        <v>0</v>
      </c>
      <c r="AO259" s="0" t="n">
        <f aca="false">IF(MAX(T259:W259)=MIN(T259:W259),0,IF($E$17="custo",(MAX(T259:W259)-U259)/(MAX(T259:W259)-MIN(T259:W259)),(U259-MIN(T259:W259))/(MAX(T259:W259)-MIN(T259:W259))))</f>
        <v>0.666666666666667</v>
      </c>
      <c r="AP259" s="0" t="n">
        <f aca="false">IF(MAX(T259:W259)=MIN(T259:W259),0,IF($E$17="custo",(MAX(T259:W259)-V259)/(MAX(T259:W259)-MIN(T259:W259)),(V259-MIN(T259:W259))/(MAX(T259:W259)-MIN(T259:W259))))</f>
        <v>0.666666666666667</v>
      </c>
      <c r="AQ259" s="0" t="n">
        <f aca="false">IF(MAX(T259:W259)=MIN(T259:W259),0,IF($E$17="custo",(MAX(T259:W259)-W259)/(MAX(T259:W259)-MIN(T259:W259)),(W259-MIN(T259:W259))/(MAX(T259:W259)-MIN(T259:W259))))</f>
        <v>1</v>
      </c>
      <c r="AR259" s="0" t="n">
        <f aca="false">IF(MAX(X259:AA259)=MIN(X259:AA259),0,IF($F$17="custo",(MAX(X259:AA259)-X259)/(MAX(X259:AA259)-MIN(X259:AA259)),(X259-MIN(X259:AA259))/(MAX(X259:AA259)-MIN(X259:AA259))))</f>
        <v>0</v>
      </c>
      <c r="AS259" s="0" t="n">
        <f aca="false">IF(MAX(X259:AA259)=MIN(X259:AA259),0,IF($F$17="custo",(MAX(X259:AA259)-Y259)/(MAX(X259:AA259)-MIN(X259:AA259)),(Y259-MIN(X259:AA259))/(MAX(X259:AA259)-MIN(X259:AA259))))</f>
        <v>0.5</v>
      </c>
      <c r="AT259" s="0" t="n">
        <f aca="false">IF(MAX(X259:AA259)=MIN(X259:AA259),0,IF($F$17="custo",(MAX(X259:AA259)-Z259)/(MAX(X259:AA259)-MIN(X259:AA259)),(Z259-MIN(X259:AA259))/(MAX(X259:AA259)-MIN(X259:AA259))))</f>
        <v>0.25</v>
      </c>
      <c r="AU259" s="0" t="n">
        <f aca="false">IF(MAX(X259:AA259)=MIN(X259:AA259),0,IF($F$17="custo",(MAX(X259:AA259)-AA259)/(MAX(X259:AA259)-MIN(X259:AA259)),(AA259-MIN(X259:AA259))/(MAX(X259:AA259)-MIN(X259:AA259))))</f>
        <v>1</v>
      </c>
      <c r="AV259" s="0" t="n">
        <f aca="false">STDEVP(AB259:AE259)</f>
        <v>0.415133686980532</v>
      </c>
      <c r="AW259" s="0" t="n">
        <f aca="false">STDEVP(AF259:AI259)</f>
        <v>0.365226640032622</v>
      </c>
      <c r="AX259" s="0" t="n">
        <f aca="false">STDEVP(AJ259:AM259)</f>
        <v>0.410436807966077</v>
      </c>
      <c r="AY259" s="0" t="n">
        <f aca="false">STDEVP(AN259:AQ259)</f>
        <v>0.363241578628389</v>
      </c>
      <c r="AZ259" s="0" t="n">
        <f aca="false">STDEVP(AR259:AU259)</f>
        <v>0.369754986443726</v>
      </c>
      <c r="BA259" s="0" t="n">
        <f aca="false">AV259*((1-IFERROR(CORREL(AB259:AE259,AF259:AI259),0))+(1-IFERROR(CORREL(AB259:AE259,AJ259:AM259),0))+(1-IFERROR(CORREL(AB259:AE259,AN259:AQ259),0))+(1-IFERROR(CORREL(AB259:AE259,AR259:AU259),0)))</f>
        <v>1.10659717079403</v>
      </c>
      <c r="BB259" s="0" t="n">
        <f aca="false">AW259*((1-IFERROR(CORREL(AF259:AI259,AB259:AE259),0))+(1-IFERROR(CORREL(AF259:AI259,AJ259:AM259),0))+(1-IFERROR(CORREL(AF259:AI259,AN259:AQ259),0))+(1-IFERROR(CORREL(AF259:AI259,AR259:AU259),0)))</f>
        <v>2.45519090367092</v>
      </c>
      <c r="BC259" s="0" t="n">
        <f aca="false">AX259*((1-IFERROR(CORREL(AJ259:AM259,AB259:AE259),0))+(1-IFERROR(CORREL(AJ259:AM259,AF259:AI259),0))+(1-IFERROR(CORREL(AJ259:AM259,AN259:AQ259),0))+(1-IFERROR(CORREL(AJ259:AM259,AR259:AU259),0)))</f>
        <v>1.08934504271472</v>
      </c>
      <c r="BD259" s="0" t="n">
        <f aca="false">AY259*((1-IFERROR(CORREL(AN259:AQ259,AB259:AE259),0))+(1-IFERROR(CORREL(AN259:AQ259,AF259:AI259),0))+(1-IFERROR(CORREL(AN259:AQ259,AJ259:AM259),0))+(1-IFERROR(CORREL(AN259:AQ259,AR259:AU259),0)))</f>
        <v>0.848501738880304</v>
      </c>
      <c r="BE259" s="0" t="n">
        <f aca="false">AZ259*((1-IFERROR(CORREL(AR259:AU259,AB259:AE259),0))+(1-IFERROR(CORREL(AR259:AU259,AF259:AI259),0))+(1-IFERROR(CORREL(AR259:AU259,AJ259:AM259),0))+(1-IFERROR(CORREL(AR259:AU259,AN259:AQ259),0)))</f>
        <v>0.999189483801112</v>
      </c>
      <c r="BF259" s="0" t="n">
        <f aca="false">IF(SUM(BA259:BE259)&gt;0,BA259/SUM(BA259:BE259),1/5)</f>
        <v>0.170276516631882</v>
      </c>
      <c r="BG259" s="0" t="n">
        <f aca="false">IF(SUM(BA259:BE259)&gt;0,BB259/SUM(BA259:BE259),1/5)</f>
        <v>0.377790008665383</v>
      </c>
      <c r="BH259" s="0" t="n">
        <f aca="false">IF(SUM(BA259:BE259)&gt;0,BC259/SUM(BA259:BE259),1/5)</f>
        <v>0.167621862931904</v>
      </c>
      <c r="BI259" s="0" t="n">
        <f aca="false">IF(SUM(BA259:BE259)&gt;0,BD259/SUM(BA259:BE259),1/5)</f>
        <v>0.130562343972885</v>
      </c>
      <c r="BJ259" s="0" t="n">
        <f aca="false">IF(SUM(BA259:BE259)&gt;0,BE259/SUM(BA259:BE259),1/5)</f>
        <v>0.153749267797946</v>
      </c>
      <c r="BK259" s="0" t="n">
        <f aca="false">BF259*AB259+BG259*AF259+BH259*AJ259+BI259*AN259+BJ259*AR259</f>
        <v>0.314895451832996</v>
      </c>
      <c r="BL259" s="0" t="n">
        <f aca="false">BF259*AC259+BG259*AG259+BH259*AK259+BI259*AO259+BJ259*AS259</f>
        <v>0.541706205212946</v>
      </c>
      <c r="BM259" s="0" t="n">
        <f aca="false">BF259*AD259+BG259*AH259+BH259*AL259+BI259*AP259+BJ259*AT259</f>
        <v>0.662348339239636</v>
      </c>
      <c r="BN259" s="0" t="n">
        <f aca="false">BF259*AE259+BG259*AI259+BH259*AM259+BI259*AQ259+BJ259*AU259</f>
        <v>0.622209991334618</v>
      </c>
      <c r="BO259" s="0" t="n">
        <f aca="false">RANK(BK259,$BK259:$BN259)</f>
        <v>4</v>
      </c>
      <c r="BP259" s="0" t="n">
        <f aca="false">RANK(BL259,$BK259:$BN259)</f>
        <v>3</v>
      </c>
      <c r="BQ259" s="0" t="n">
        <f aca="false">RANK(BM259,$BK259:$BN259)</f>
        <v>1</v>
      </c>
      <c r="BR259" s="0" t="n">
        <f aca="false">RANK(BN259,$BK259:$BN259)</f>
        <v>2</v>
      </c>
    </row>
    <row r="260" customFormat="false" ht="15" hidden="false" customHeight="false" outlineLevel="0" collapsed="false">
      <c r="A260" s="0" t="n">
        <v>237</v>
      </c>
      <c r="B260" s="0" t="n">
        <f aca="false">RANDBETWEEN(1,$B$5)</f>
        <v>1</v>
      </c>
      <c r="C260" s="0" t="n">
        <f aca="false">RANDBETWEEN(1,$B$5)</f>
        <v>4</v>
      </c>
      <c r="D260" s="0" t="n">
        <f aca="false">RANDBETWEEN(1,$B$5)</f>
        <v>1</v>
      </c>
      <c r="E260" s="0" t="n">
        <f aca="false">RANDBETWEEN(1,$B$5)</f>
        <v>3</v>
      </c>
      <c r="F260" s="0" t="n">
        <f aca="false">RANDBETWEEN(1,$B$5)</f>
        <v>2</v>
      </c>
      <c r="G260" s="0" t="n">
        <f aca="false">RANDBETWEEN(1,$B$5)</f>
        <v>3</v>
      </c>
      <c r="H260" s="0" t="n">
        <f aca="true">NORMINV(RAND(),$B$8,$B$13)</f>
        <v>53.21623466731</v>
      </c>
      <c r="I260" s="0" t="n">
        <f aca="true">NORMINV(RAND(),$C$8,$C$13)</f>
        <v>55.7105557890819</v>
      </c>
      <c r="J260" s="0" t="n">
        <f aca="true">NORMINV(RAND(),$D$8,$D$13)</f>
        <v>13.8890361215845</v>
      </c>
      <c r="K260" s="0" t="n">
        <f aca="true">NORMINV(RAND(),$E$8,$E$13)</f>
        <v>2.54155912920675</v>
      </c>
      <c r="L260" s="0" t="n">
        <f aca="true">NORMINV(RAND(),$B$9,$B$14)</f>
        <v>35.659385189377</v>
      </c>
      <c r="M260" s="0" t="n">
        <f aca="true">NORMINV(RAND(),$C$9,$C$14)</f>
        <v>59.5032998477597</v>
      </c>
      <c r="N260" s="0" t="n">
        <f aca="true">NORMINV(RAND(),$D$9,$D$14)</f>
        <v>46.5827036216995</v>
      </c>
      <c r="O260" s="0" t="n">
        <f aca="true">NORMINV(RAND(),$E$9,$E$14)</f>
        <v>29.115335162647</v>
      </c>
      <c r="P260" s="0" t="n">
        <f aca="true">NORMINV(RAND(),$B$10,$B$15)</f>
        <v>26.1571867793899</v>
      </c>
      <c r="Q260" s="0" t="n">
        <f aca="true">NORMINV(RAND(),$C$10,$C$15)</f>
        <v>31.0065135854384</v>
      </c>
      <c r="R260" s="0" t="n">
        <f aca="true">NORMINV(RAND(),$D$10,$D$15)</f>
        <v>9.88198361978482</v>
      </c>
      <c r="S260" s="0" t="n">
        <f aca="true">NORMINV(RAND(),$E$10,$E$15)</f>
        <v>4.41909949982321</v>
      </c>
      <c r="T260" s="0" t="n">
        <f aca="false">MEDIAN(INDEX(Avaliadores!$B$17:$B$22,$B260),INDEX(Avaliadores!$B$17:$B$22,$C260),INDEX(Avaliadores!$B$17:$B$22,$D260),INDEX(Avaliadores!$B$17:$B$22,$E260),INDEX(Avaliadores!$B$17:$B$22,$F260),INDEX(Avaliadores!$B$17:$B$22,$G260))</f>
        <v>2.79166666666667</v>
      </c>
      <c r="U260" s="0" t="n">
        <f aca="false">MEDIAN(INDEX(Avaliadores!$C$17:$C$22,$B260),INDEX(Avaliadores!$C$17:$C$22,$C260),INDEX(Avaliadores!$C$17:$C$22,$D260),INDEX(Avaliadores!$C$17:$C$22,$E260),INDEX(Avaliadores!$C$17:$C$22,$F260),INDEX(Avaliadores!$C$17:$C$22,$G260))</f>
        <v>4.79166666666667</v>
      </c>
      <c r="V260" s="0" t="n">
        <f aca="false">MEDIAN(INDEX(Avaliadores!$D$17:$D$22,$B260),INDEX(Avaliadores!$D$17:$D$22,$C260),INDEX(Avaliadores!$D$17:$D$22,$D260),INDEX(Avaliadores!$D$17:$D$22,$E260),INDEX(Avaliadores!$D$17:$D$22,$F260),INDEX(Avaliadores!$D$17:$D$22,$G260))</f>
        <v>5.91666666666667</v>
      </c>
      <c r="W260" s="0" t="n">
        <f aca="false">MEDIAN(INDEX(Avaliadores!$E$17:$E$22,$B260),INDEX(Avaliadores!$E$17:$E$22,$C260),INDEX(Avaliadores!$E$17:$E$22,$D260),INDEX(Avaliadores!$E$17:$E$22,$E260),INDEX(Avaliadores!$E$17:$E$22,$F260),INDEX(Avaliadores!$E$17:$E$22,$G260))</f>
        <v>6.29166666666667</v>
      </c>
      <c r="X260" s="0" t="n">
        <f aca="false">MEDIAN(INDEX(Avaliadores!$F$17:$F$22,$B260),INDEX(Avaliadores!$F$17:$F$22,$C260),INDEX(Avaliadores!$F$17:$F$22,$D260),INDEX(Avaliadores!$F$17:$F$22,$E260),INDEX(Avaliadores!$F$17:$F$22,$F260),INDEX(Avaliadores!$F$17:$F$22,$G260))</f>
        <v>2.41666666666667</v>
      </c>
      <c r="Y260" s="0" t="n">
        <f aca="false">MEDIAN(INDEX(Avaliadores!$G$17:$G$22,$B260),INDEX(Avaliadores!$G$17:$G$22,$C260),INDEX(Avaliadores!$G$17:$G$22,$D260),INDEX(Avaliadores!$G$17:$G$22,$E260),INDEX(Avaliadores!$G$17:$G$22,$F260),INDEX(Avaliadores!$G$17:$G$22,$G260))</f>
        <v>5.41666666666667</v>
      </c>
      <c r="Z260" s="0" t="n">
        <f aca="false">MEDIAN(INDEX(Avaliadores!$H$17:$H$22,$B260),INDEX(Avaliadores!$H$17:$H$22,$C260),INDEX(Avaliadores!$H$17:$H$22,$D260),INDEX(Avaliadores!$H$17:$H$22,$E260),INDEX(Avaliadores!$H$17:$H$22,$F260),INDEX(Avaliadores!$H$17:$H$22,$G260))</f>
        <v>3.91666666666667</v>
      </c>
      <c r="AA260" s="0" t="n">
        <f aca="false">MEDIAN(INDEX(Avaliadores!$I$17:$I$22,$B260),INDEX(Avaliadores!$I$17:$I$22,$C260),INDEX(Avaliadores!$I$17:$I$22,$D260),INDEX(Avaliadores!$I$17:$I$22,$E260),INDEX(Avaliadores!$I$17:$I$22,$F260),INDEX(Avaliadores!$I$17:$I$22,$G260))</f>
        <v>6.79166666666667</v>
      </c>
      <c r="AB260" s="0" t="n">
        <f aca="false">IF(MAX(H260:K260)=MIN(H260:K260),0,IF($B$17="custo",(MAX(H260:K260)-H260)/(MAX(H260:K260)-MIN(H260:K260)),(H260-MIN(H260:K260))/(MAX(H260:K260)-MIN(H260:K260))))</f>
        <v>0.0469130748832492</v>
      </c>
      <c r="AC260" s="0" t="n">
        <f aca="false">IF(MAX(H260:K260)=MIN(H260:K260),0,IF($B$17="custo",(MAX(H260:K260)-I260)/(MAX(H260:K260)-MIN(H260:K260)),(I260-MIN(H260:K260))/(MAX(H260:K260)-MIN(H260:K260))))</f>
        <v>0</v>
      </c>
      <c r="AD260" s="0" t="n">
        <f aca="false">IF(MAX(H260:K260)=MIN(H260:K260),0,IF($B$17="custo",(MAX(H260:K260)-J260)/(MAX(H260:K260)-MIN(H260:K260)),(J260-MIN(H260:K260))/(MAX(H260:K260)-MIN(H260:K260))))</f>
        <v>0.786577183974937</v>
      </c>
      <c r="AE260" s="0" t="n">
        <f aca="false">IF(MAX(H260:K260)=MIN(H260:K260),0,IF($B$17="custo",(MAX(H260:K260)-K260)/(MAX(H260:K260)-MIN(H260:K260)),(K260-MIN(H260:K260))/(MAX(H260:K260)-MIN(H260:K260))))</f>
        <v>1</v>
      </c>
      <c r="AF260" s="0" t="n">
        <f aca="false">IF(MAX(L260:O260)=MIN(L260:O260),0,IF($C$17="custo",(MAX(L260:O260)-L260)/(MAX(L260:O260)-MIN(L260:O260)),(L260-MIN(L260:O260))/(MAX(L260:O260)-MIN(L260:O260))))</f>
        <v>0.215350060280148</v>
      </c>
      <c r="AG260" s="0" t="n">
        <f aca="false">IF(MAX(L260:O260)=MIN(L260:O260),0,IF($C$17="custo",(MAX(L260:O260)-M260)/(MAX(L260:O260)-MIN(L260:O260)),(M260-MIN(L260:O260))/(MAX(L260:O260)-MIN(L260:O260))))</f>
        <v>1</v>
      </c>
      <c r="AH260" s="0" t="n">
        <f aca="false">IF(MAX(L260:O260)=MIN(L260:O260),0,IF($C$17="custo",(MAX(L260:O260)-N260)/(MAX(L260:O260)-MIN(L260:O260)),(N260-MIN(L260:O260))/(MAX(L260:O260)-MIN(L260:O260))))</f>
        <v>0.574812056024598</v>
      </c>
      <c r="AI260" s="0" t="n">
        <f aca="false">IF(MAX(L260:O260)=MIN(L260:O260),0,IF($C$17="custo",(MAX(L260:O260)-O260)/(MAX(L260:O260)-MIN(L260:O260)),(O260-MIN(L260:O260))/(MAX(L260:O260)-MIN(L260:O260))))</f>
        <v>0</v>
      </c>
      <c r="AJ260" s="0" t="n">
        <f aca="false">IF(MAX(P260:S260)=MIN(P260:S260),0,IF($D$17="custo",(MAX(P260:S260)-P260)/(MAX(P260:S260)-MIN(P260:S260)),(P260-MIN(P260:S260))/(MAX(P260:S260)-MIN(P260:S260))))</f>
        <v>0.182391818566221</v>
      </c>
      <c r="AK260" s="0" t="n">
        <f aca="false">IF(MAX(P260:S260)=MIN(P260:S260),0,IF($D$17="custo",(MAX(P260:S260)-Q260)/(MAX(P260:S260)-MIN(P260:S260)),(Q260-MIN(P260:S260))/(MAX(P260:S260)-MIN(P260:S260))))</f>
        <v>0</v>
      </c>
      <c r="AL260" s="0" t="n">
        <f aca="false">IF(MAX(P260:S260)=MIN(P260:S260),0,IF($D$17="custo",(MAX(P260:S260)-R260)/(MAX(P260:S260)-MIN(P260:S260)),(R260-MIN(P260:S260))/(MAX(P260:S260)-MIN(P260:S260))))</f>
        <v>0.794531198018342</v>
      </c>
      <c r="AM260" s="0" t="n">
        <f aca="false">IF(MAX(P260:S260)=MIN(P260:S260),0,IF($D$17="custo",(MAX(P260:S260)-S260)/(MAX(P260:S260)-MIN(P260:S260)),(S260-MIN(P260:S260))/(MAX(P260:S260)-MIN(P260:S260))))</f>
        <v>1</v>
      </c>
      <c r="AN260" s="0" t="n">
        <f aca="false">IF(MAX(T260:W260)=MIN(T260:W260),0,IF($E$17="custo",(MAX(T260:W260)-T260)/(MAX(T260:W260)-MIN(T260:W260)),(T260-MIN(T260:W260))/(MAX(T260:W260)-MIN(T260:W260))))</f>
        <v>0</v>
      </c>
      <c r="AO260" s="0" t="n">
        <f aca="false">IF(MAX(T260:W260)=MIN(T260:W260),0,IF($E$17="custo",(MAX(T260:W260)-U260)/(MAX(T260:W260)-MIN(T260:W260)),(U260-MIN(T260:W260))/(MAX(T260:W260)-MIN(T260:W260))))</f>
        <v>0.571428571428571</v>
      </c>
      <c r="AP260" s="0" t="n">
        <f aca="false">IF(MAX(T260:W260)=MIN(T260:W260),0,IF($E$17="custo",(MAX(T260:W260)-V260)/(MAX(T260:W260)-MIN(T260:W260)),(V260-MIN(T260:W260))/(MAX(T260:W260)-MIN(T260:W260))))</f>
        <v>0.892857142857143</v>
      </c>
      <c r="AQ260" s="0" t="n">
        <f aca="false">IF(MAX(T260:W260)=MIN(T260:W260),0,IF($E$17="custo",(MAX(T260:W260)-W260)/(MAX(T260:W260)-MIN(T260:W260)),(W260-MIN(T260:W260))/(MAX(T260:W260)-MIN(T260:W260))))</f>
        <v>1</v>
      </c>
      <c r="AR260" s="0" t="n">
        <f aca="false">IF(MAX(X260:AA260)=MIN(X260:AA260),0,IF($F$17="custo",(MAX(X260:AA260)-X260)/(MAX(X260:AA260)-MIN(X260:AA260)),(X260-MIN(X260:AA260))/(MAX(X260:AA260)-MIN(X260:AA260))))</f>
        <v>0</v>
      </c>
      <c r="AS260" s="0" t="n">
        <f aca="false">IF(MAX(X260:AA260)=MIN(X260:AA260),0,IF($F$17="custo",(MAX(X260:AA260)-Y260)/(MAX(X260:AA260)-MIN(X260:AA260)),(Y260-MIN(X260:AA260))/(MAX(X260:AA260)-MIN(X260:AA260))))</f>
        <v>0.685714285714286</v>
      </c>
      <c r="AT260" s="0" t="n">
        <f aca="false">IF(MAX(X260:AA260)=MIN(X260:AA260),0,IF($F$17="custo",(MAX(X260:AA260)-Z260)/(MAX(X260:AA260)-MIN(X260:AA260)),(Z260-MIN(X260:AA260))/(MAX(X260:AA260)-MIN(X260:AA260))))</f>
        <v>0.342857142857143</v>
      </c>
      <c r="AU260" s="0" t="n">
        <f aca="false">IF(MAX(X260:AA260)=MIN(X260:AA260),0,IF($F$17="custo",(MAX(X260:AA260)-AA260)/(MAX(X260:AA260)-MIN(X260:AA260)),(AA260-MIN(X260:AA260))/(MAX(X260:AA260)-MIN(X260:AA260))))</f>
        <v>1</v>
      </c>
      <c r="AV260" s="0" t="n">
        <f aca="false">STDEVP(AB260:AE260)</f>
        <v>0.441724707994974</v>
      </c>
      <c r="AW260" s="0" t="n">
        <f aca="false">STDEVP(AF260:AI260)</f>
        <v>0.379346295471142</v>
      </c>
      <c r="AX260" s="0" t="n">
        <f aca="false">STDEVP(AJ260:AM260)</f>
        <v>0.414575218364805</v>
      </c>
      <c r="AY260" s="0" t="n">
        <f aca="false">STDEVP(AN260:AQ260)</f>
        <v>0.389084974455374</v>
      </c>
      <c r="AZ260" s="0" t="n">
        <f aca="false">STDEVP(AR260:AU260)</f>
        <v>0.373824688803701</v>
      </c>
      <c r="BA260" s="0" t="n">
        <f aca="false">AV260*((1-IFERROR(CORREL(AB260:AE260,AF260:AI260),0))+(1-IFERROR(CORREL(AB260:AE260,AJ260:AM260),0))+(1-IFERROR(CORREL(AB260:AE260,AN260:AQ260),0))+(1-IFERROR(CORREL(AB260:AE260,AR260:AU260),0)))</f>
        <v>0.969155348743524</v>
      </c>
      <c r="BB260" s="0" t="n">
        <f aca="false">AW260*((1-IFERROR(CORREL(AF260:AI260,AB260:AE260),0))+(1-IFERROR(CORREL(AF260:AI260,AJ260:AM260),0))+(1-IFERROR(CORREL(AF260:AI260,AN260:AQ260),0))+(1-IFERROR(CORREL(AF260:AI260,AR260:AU260),0)))</f>
        <v>1.98309435906563</v>
      </c>
      <c r="BC260" s="0" t="n">
        <f aca="false">AX260*((1-IFERROR(CORREL(AJ260:AM260,AB260:AE260),0))+(1-IFERROR(CORREL(AJ260:AM260,AF260:AI260),0))+(1-IFERROR(CORREL(AJ260:AM260,AN260:AQ260),0))+(1-IFERROR(CORREL(AJ260:AM260,AR260:AU260),0)))</f>
        <v>1.00661615599867</v>
      </c>
      <c r="BD260" s="0" t="n">
        <f aca="false">AY260*((1-IFERROR(CORREL(AN260:AQ260,AB260:AE260),0))+(1-IFERROR(CORREL(AN260:AQ260,AF260:AI260),0))+(1-IFERROR(CORREL(AN260:AQ260,AJ260:AM260),0))+(1-IFERROR(CORREL(AN260:AQ260,AR260:AU260),0)))</f>
        <v>0.648070738277145</v>
      </c>
      <c r="BE260" s="0" t="n">
        <f aca="false">AZ260*((1-IFERROR(CORREL(AR260:AU260,AB260:AE260),0))+(1-IFERROR(CORREL(AR260:AU260,AF260:AI260),0))+(1-IFERROR(CORREL(AR260:AU260,AJ260:AM260),0))+(1-IFERROR(CORREL(AR260:AU260,AN260:AQ260),0)))</f>
        <v>0.868779588579407</v>
      </c>
      <c r="BF260" s="0" t="n">
        <f aca="false">IF(SUM(BA260:BE260)&gt;0,BA260/SUM(BA260:BE260),1/5)</f>
        <v>0.176991523117259</v>
      </c>
      <c r="BG260" s="0" t="n">
        <f aca="false">IF(SUM(BA260:BE260)&gt;0,BB260/SUM(BA260:BE260),1/5)</f>
        <v>0.362161640599021</v>
      </c>
      <c r="BH260" s="0" t="n">
        <f aca="false">IF(SUM(BA260:BE260)&gt;0,BC260/SUM(BA260:BE260),1/5)</f>
        <v>0.183832784780713</v>
      </c>
      <c r="BI260" s="0" t="n">
        <f aca="false">IF(SUM(BA260:BE260)&gt;0,BD260/SUM(BA260:BE260),1/5)</f>
        <v>0.118353602654215</v>
      </c>
      <c r="BJ260" s="0" t="n">
        <f aca="false">IF(SUM(BA260:BE260)&gt;0,BE260/SUM(BA260:BE260),1/5)</f>
        <v>0.158660448848792</v>
      </c>
      <c r="BK260" s="0" t="n">
        <f aca="false">BF260*AB260+BG260*AF260+BH260*AJ260+BI260*AN260+BJ260*AR260</f>
        <v>0.119824343640104</v>
      </c>
      <c r="BL260" s="0" t="n">
        <f aca="false">BF260*AC260+BG260*AG260+BH260*AK260+BI260*AO260+BJ260*AS260</f>
        <v>0.538588007040601</v>
      </c>
      <c r="BM260" s="0" t="n">
        <f aca="false">BF260*AD260+BG260*AH260+BH260*AL260+BI260*AP260+BJ260*AT260</f>
        <v>0.653523981503262</v>
      </c>
      <c r="BN260" s="0" t="n">
        <f aca="false">BF260*AE260+BG260*AI260+BH260*AM260+BI260*AQ260+BJ260*AU260</f>
        <v>0.637838359400979</v>
      </c>
      <c r="BO260" s="0" t="n">
        <f aca="false">RANK(BK260,$BK260:$BN260)</f>
        <v>4</v>
      </c>
      <c r="BP260" s="0" t="n">
        <f aca="false">RANK(BL260,$BK260:$BN260)</f>
        <v>3</v>
      </c>
      <c r="BQ260" s="0" t="n">
        <f aca="false">RANK(BM260,$BK260:$BN260)</f>
        <v>1</v>
      </c>
      <c r="BR260" s="0" t="n">
        <f aca="false">RANK(BN260,$BK260:$BN260)</f>
        <v>2</v>
      </c>
    </row>
    <row r="261" customFormat="false" ht="15" hidden="false" customHeight="false" outlineLevel="0" collapsed="false">
      <c r="A261" s="0" t="n">
        <v>238</v>
      </c>
      <c r="B261" s="0" t="n">
        <f aca="false">RANDBETWEEN(1,$B$5)</f>
        <v>1</v>
      </c>
      <c r="C261" s="0" t="n">
        <f aca="false">RANDBETWEEN(1,$B$5)</f>
        <v>4</v>
      </c>
      <c r="D261" s="0" t="n">
        <f aca="false">RANDBETWEEN(1,$B$5)</f>
        <v>6</v>
      </c>
      <c r="E261" s="0" t="n">
        <f aca="false">RANDBETWEEN(1,$B$5)</f>
        <v>2</v>
      </c>
      <c r="F261" s="0" t="n">
        <f aca="false">RANDBETWEEN(1,$B$5)</f>
        <v>5</v>
      </c>
      <c r="G261" s="0" t="n">
        <f aca="false">RANDBETWEEN(1,$B$5)</f>
        <v>1</v>
      </c>
      <c r="H261" s="0" t="n">
        <f aca="true">NORMINV(RAND(),$B$8,$B$13)</f>
        <v>47.1920660370302</v>
      </c>
      <c r="I261" s="0" t="n">
        <f aca="true">NORMINV(RAND(),$C$8,$C$13)</f>
        <v>67.1886760316201</v>
      </c>
      <c r="J261" s="0" t="n">
        <f aca="true">NORMINV(RAND(),$D$8,$D$13)</f>
        <v>15.1232449959527</v>
      </c>
      <c r="K261" s="0" t="n">
        <f aca="true">NORMINV(RAND(),$E$8,$E$13)</f>
        <v>3.5848803495449</v>
      </c>
      <c r="L261" s="0" t="n">
        <f aca="true">NORMINV(RAND(),$B$9,$B$14)</f>
        <v>41.1743967378907</v>
      </c>
      <c r="M261" s="0" t="n">
        <f aca="true">NORMINV(RAND(),$C$9,$C$14)</f>
        <v>43.8006301490253</v>
      </c>
      <c r="N261" s="0" t="n">
        <f aca="true">NORMINV(RAND(),$D$9,$D$14)</f>
        <v>45.7305761242467</v>
      </c>
      <c r="O261" s="0" t="n">
        <f aca="true">NORMINV(RAND(),$E$9,$E$14)</f>
        <v>30.2907228615869</v>
      </c>
      <c r="P261" s="0" t="n">
        <f aca="true">NORMINV(RAND(),$B$10,$B$15)</f>
        <v>23.9652686962108</v>
      </c>
      <c r="Q261" s="0" t="n">
        <f aca="true">NORMINV(RAND(),$C$10,$C$15)</f>
        <v>27.9024613870425</v>
      </c>
      <c r="R261" s="0" t="n">
        <f aca="true">NORMINV(RAND(),$D$10,$D$15)</f>
        <v>9.23158165563011</v>
      </c>
      <c r="S261" s="0" t="n">
        <f aca="true">NORMINV(RAND(),$E$10,$E$15)</f>
        <v>4.42121267614896</v>
      </c>
      <c r="T261" s="0" t="n">
        <f aca="false">MEDIAN(INDEX(Avaliadores!$B$17:$B$22,$B261),INDEX(Avaliadores!$B$17:$B$22,$C261),INDEX(Avaliadores!$B$17:$B$22,$D261),INDEX(Avaliadores!$B$17:$B$22,$E261),INDEX(Avaliadores!$B$17:$B$22,$F261),INDEX(Avaliadores!$B$17:$B$22,$G261))</f>
        <v>2.29166666666667</v>
      </c>
      <c r="U261" s="0" t="n">
        <f aca="false">MEDIAN(INDEX(Avaliadores!$C$17:$C$22,$B261),INDEX(Avaliadores!$C$17:$C$22,$C261),INDEX(Avaliadores!$C$17:$C$22,$D261),INDEX(Avaliadores!$C$17:$C$22,$E261),INDEX(Avaliadores!$C$17:$C$22,$F261),INDEX(Avaliadores!$C$17:$C$22,$G261))</f>
        <v>5.29166666666667</v>
      </c>
      <c r="V261" s="0" t="n">
        <f aca="false">MEDIAN(INDEX(Avaliadores!$D$17:$D$22,$B261),INDEX(Avaliadores!$D$17:$D$22,$C261),INDEX(Avaliadores!$D$17:$D$22,$D261),INDEX(Avaliadores!$D$17:$D$22,$E261),INDEX(Avaliadores!$D$17:$D$22,$F261),INDEX(Avaliadores!$D$17:$D$22,$G261))</f>
        <v>5.79166666666667</v>
      </c>
      <c r="W261" s="0" t="n">
        <f aca="false">MEDIAN(INDEX(Avaliadores!$E$17:$E$22,$B261),INDEX(Avaliadores!$E$17:$E$22,$C261),INDEX(Avaliadores!$E$17:$E$22,$D261),INDEX(Avaliadores!$E$17:$E$22,$E261),INDEX(Avaliadores!$E$17:$E$22,$F261),INDEX(Avaliadores!$E$17:$E$22,$G261))</f>
        <v>6.79166666666667</v>
      </c>
      <c r="X261" s="0" t="n">
        <f aca="false">MEDIAN(INDEX(Avaliadores!$F$17:$F$22,$B261),INDEX(Avaliadores!$F$17:$F$22,$C261),INDEX(Avaliadores!$F$17:$F$22,$D261),INDEX(Avaliadores!$F$17:$F$22,$E261),INDEX(Avaliadores!$F$17:$F$22,$F261),INDEX(Avaliadores!$F$17:$F$22,$G261))</f>
        <v>2.29166666666667</v>
      </c>
      <c r="Y261" s="0" t="n">
        <f aca="false">MEDIAN(INDEX(Avaliadores!$G$17:$G$22,$B261),INDEX(Avaliadores!$G$17:$G$22,$C261),INDEX(Avaliadores!$G$17:$G$22,$D261),INDEX(Avaliadores!$G$17:$G$22,$E261),INDEX(Avaliadores!$G$17:$G$22,$F261),INDEX(Avaliadores!$G$17:$G$22,$G261))</f>
        <v>5.04166666666667</v>
      </c>
      <c r="Z261" s="0" t="n">
        <f aca="false">MEDIAN(INDEX(Avaliadores!$H$17:$H$22,$B261),INDEX(Avaliadores!$H$17:$H$22,$C261),INDEX(Avaliadores!$H$17:$H$22,$D261),INDEX(Avaliadores!$H$17:$H$22,$E261),INDEX(Avaliadores!$H$17:$H$22,$F261),INDEX(Avaliadores!$H$17:$H$22,$G261))</f>
        <v>4.04166666666667</v>
      </c>
      <c r="AA261" s="0" t="n">
        <f aca="false">MEDIAN(INDEX(Avaliadores!$I$17:$I$22,$B261),INDEX(Avaliadores!$I$17:$I$22,$C261),INDEX(Avaliadores!$I$17:$I$22,$D261),INDEX(Avaliadores!$I$17:$I$22,$E261),INDEX(Avaliadores!$I$17:$I$22,$F261),INDEX(Avaliadores!$I$17:$I$22,$G261))</f>
        <v>6.79166666666667</v>
      </c>
      <c r="AB261" s="0" t="n">
        <f aca="false">IF(MAX(H261:K261)=MIN(H261:K261),0,IF($B$17="custo",(MAX(H261:K261)-H261)/(MAX(H261:K261)-MIN(H261:K261)),(H261-MIN(H261:K261))/(MAX(H261:K261)-MIN(H261:K261))))</f>
        <v>0.314393343669981</v>
      </c>
      <c r="AC261" s="0" t="n">
        <f aca="false">IF(MAX(H261:K261)=MIN(H261:K261),0,IF($B$17="custo",(MAX(H261:K261)-I261)/(MAX(H261:K261)-MIN(H261:K261)),(I261-MIN(H261:K261))/(MAX(H261:K261)-MIN(H261:K261))))</f>
        <v>0</v>
      </c>
      <c r="AD261" s="0" t="n">
        <f aca="false">IF(MAX(H261:K261)=MIN(H261:K261),0,IF($B$17="custo",(MAX(H261:K261)-J261)/(MAX(H261:K261)-MIN(H261:K261)),(J261-MIN(H261:K261))/(MAX(H261:K261)-MIN(H261:K261))))</f>
        <v>0.818589998872355</v>
      </c>
      <c r="AE261" s="0" t="n">
        <f aca="false">IF(MAX(H261:K261)=MIN(H261:K261),0,IF($B$17="custo",(MAX(H261:K261)-K261)/(MAX(H261:K261)-MIN(H261:K261)),(K261-MIN(H261:K261))/(MAX(H261:K261)-MIN(H261:K261))))</f>
        <v>1</v>
      </c>
      <c r="AF261" s="0" t="n">
        <f aca="false">IF(MAX(L261:O261)=MIN(L261:O261),0,IF($C$17="custo",(MAX(L261:O261)-L261)/(MAX(L261:O261)-MIN(L261:O261)),(L261-MIN(L261:O261))/(MAX(L261:O261)-MIN(L261:O261))))</f>
        <v>0.704907857034186</v>
      </c>
      <c r="AG261" s="0" t="n">
        <f aca="false">IF(MAX(L261:O261)=MIN(L261:O261),0,IF($C$17="custo",(MAX(L261:O261)-M261)/(MAX(L261:O261)-MIN(L261:O261)),(M261-MIN(L261:O261))/(MAX(L261:O261)-MIN(L261:O261))))</f>
        <v>0.875002311071906</v>
      </c>
      <c r="AH261" s="0" t="n">
        <f aca="false">IF(MAX(L261:O261)=MIN(L261:O261),0,IF($C$17="custo",(MAX(L261:O261)-N261)/(MAX(L261:O261)-MIN(L261:O261)),(N261-MIN(L261:O261))/(MAX(L261:O261)-MIN(L261:O261))))</f>
        <v>1</v>
      </c>
      <c r="AI261" s="0" t="n">
        <f aca="false">IF(MAX(L261:O261)=MIN(L261:O261),0,IF($C$17="custo",(MAX(L261:O261)-O261)/(MAX(L261:O261)-MIN(L261:O261)),(O261-MIN(L261:O261))/(MAX(L261:O261)-MIN(L261:O261))))</f>
        <v>0</v>
      </c>
      <c r="AJ261" s="0" t="n">
        <f aca="false">IF(MAX(P261:S261)=MIN(P261:S261),0,IF($D$17="custo",(MAX(P261:S261)-P261)/(MAX(P261:S261)-MIN(P261:S261)),(P261-MIN(P261:S261))/(MAX(P261:S261)-MIN(P261:S261))))</f>
        <v>0.167673906073197</v>
      </c>
      <c r="AK261" s="0" t="n">
        <f aca="false">IF(MAX(P261:S261)=MIN(P261:S261),0,IF($D$17="custo",(MAX(P261:S261)-Q261)/(MAX(P261:S261)-MIN(P261:S261)),(Q261-MIN(P261:S261))/(MAX(P261:S261)-MIN(P261:S261))))</f>
        <v>0</v>
      </c>
      <c r="AL261" s="0" t="n">
        <f aca="false">IF(MAX(P261:S261)=MIN(P261:S261),0,IF($D$17="custo",(MAX(P261:S261)-R261)/(MAX(P261:S261)-MIN(P261:S261)),(R261-MIN(P261:S261))/(MAX(P261:S261)-MIN(P261:S261))))</f>
        <v>0.795139984303752</v>
      </c>
      <c r="AM261" s="0" t="n">
        <f aca="false">IF(MAX(P261:S261)=MIN(P261:S261),0,IF($D$17="custo",(MAX(P261:S261)-S261)/(MAX(P261:S261)-MIN(P261:S261)),(S261-MIN(P261:S261))/(MAX(P261:S261)-MIN(P261:S261))))</f>
        <v>1</v>
      </c>
      <c r="AN261" s="0" t="n">
        <f aca="false">IF(MAX(T261:W261)=MIN(T261:W261),0,IF($E$17="custo",(MAX(T261:W261)-T261)/(MAX(T261:W261)-MIN(T261:W261)),(T261-MIN(T261:W261))/(MAX(T261:W261)-MIN(T261:W261))))</f>
        <v>0</v>
      </c>
      <c r="AO261" s="0" t="n">
        <f aca="false">IF(MAX(T261:W261)=MIN(T261:W261),0,IF($E$17="custo",(MAX(T261:W261)-U261)/(MAX(T261:W261)-MIN(T261:W261)),(U261-MIN(T261:W261))/(MAX(T261:W261)-MIN(T261:W261))))</f>
        <v>0.666666666666667</v>
      </c>
      <c r="AP261" s="0" t="n">
        <f aca="false">IF(MAX(T261:W261)=MIN(T261:W261),0,IF($E$17="custo",(MAX(T261:W261)-V261)/(MAX(T261:W261)-MIN(T261:W261)),(V261-MIN(T261:W261))/(MAX(T261:W261)-MIN(T261:W261))))</f>
        <v>0.777777777777778</v>
      </c>
      <c r="AQ261" s="0" t="n">
        <f aca="false">IF(MAX(T261:W261)=MIN(T261:W261),0,IF($E$17="custo",(MAX(T261:W261)-W261)/(MAX(T261:W261)-MIN(T261:W261)),(W261-MIN(T261:W261))/(MAX(T261:W261)-MIN(T261:W261))))</f>
        <v>1</v>
      </c>
      <c r="AR261" s="0" t="n">
        <f aca="false">IF(MAX(X261:AA261)=MIN(X261:AA261),0,IF($F$17="custo",(MAX(X261:AA261)-X261)/(MAX(X261:AA261)-MIN(X261:AA261)),(X261-MIN(X261:AA261))/(MAX(X261:AA261)-MIN(X261:AA261))))</f>
        <v>0</v>
      </c>
      <c r="AS261" s="0" t="n">
        <f aca="false">IF(MAX(X261:AA261)=MIN(X261:AA261),0,IF($F$17="custo",(MAX(X261:AA261)-Y261)/(MAX(X261:AA261)-MIN(X261:AA261)),(Y261-MIN(X261:AA261))/(MAX(X261:AA261)-MIN(X261:AA261))))</f>
        <v>0.611111111111111</v>
      </c>
      <c r="AT261" s="0" t="n">
        <f aca="false">IF(MAX(X261:AA261)=MIN(X261:AA261),0,IF($F$17="custo",(MAX(X261:AA261)-Z261)/(MAX(X261:AA261)-MIN(X261:AA261)),(Z261-MIN(X261:AA261))/(MAX(X261:AA261)-MIN(X261:AA261))))</f>
        <v>0.388888888888889</v>
      </c>
      <c r="AU261" s="0" t="n">
        <f aca="false">IF(MAX(X261:AA261)=MIN(X261:AA261),0,IF($F$17="custo",(MAX(X261:AA261)-AA261)/(MAX(X261:AA261)-MIN(X261:AA261)),(AA261-MIN(X261:AA261))/(MAX(X261:AA261)-MIN(X261:AA261))))</f>
        <v>1</v>
      </c>
      <c r="AV261" s="0" t="n">
        <f aca="false">STDEVP(AB261:AE261)</f>
        <v>0.397343766752124</v>
      </c>
      <c r="AW261" s="0" t="n">
        <f aca="false">STDEVP(AF261:AI261)</f>
        <v>0.386826838655038</v>
      </c>
      <c r="AX261" s="0" t="n">
        <f aca="false">STDEVP(AJ261:AM261)</f>
        <v>0.417493275799815</v>
      </c>
      <c r="AY261" s="0" t="n">
        <f aca="false">STDEVP(AN261:AQ261)</f>
        <v>0.372677996249965</v>
      </c>
      <c r="AZ261" s="0" t="n">
        <f aca="false">STDEVP(AR261:AU261)</f>
        <v>0.362177911400147</v>
      </c>
      <c r="BA261" s="0" t="n">
        <f aca="false">AV261*((1-IFERROR(CORREL(AB261:AE261,AF261:AI261),0))+(1-IFERROR(CORREL(AB261:AE261,AJ261:AM261),0))+(1-IFERROR(CORREL(AB261:AE261,AN261:AQ261),0))+(1-IFERROR(CORREL(AB261:AE261,AR261:AU261),0)))</f>
        <v>1.01547244236539</v>
      </c>
      <c r="BB261" s="0" t="n">
        <f aca="false">AW261*((1-IFERROR(CORREL(AF261:AI261,AB261:AE261),0))+(1-IFERROR(CORREL(AF261:AI261,AJ261:AM261),0))+(1-IFERROR(CORREL(AF261:AI261,AN261:AQ261),0))+(1-IFERROR(CORREL(AF261:AI261,AR261:AU261),0)))</f>
        <v>2.36700670116043</v>
      </c>
      <c r="BC261" s="0" t="n">
        <f aca="false">AX261*((1-IFERROR(CORREL(AJ261:AM261,AB261:AE261),0))+(1-IFERROR(CORREL(AJ261:AM261,AF261:AI261),0))+(1-IFERROR(CORREL(AJ261:AM261,AN261:AQ261),0))+(1-IFERROR(CORREL(AJ261:AM261,AR261:AU261),0)))</f>
        <v>0.977223156852308</v>
      </c>
      <c r="BD261" s="0" t="n">
        <f aca="false">AY261*((1-IFERROR(CORREL(AN261:AQ261,AB261:AE261),0))+(1-IFERROR(CORREL(AN261:AQ261,AF261:AI261),0))+(1-IFERROR(CORREL(AN261:AQ261,AJ261:AM261),0))+(1-IFERROR(CORREL(AN261:AQ261,AR261:AU261),0)))</f>
        <v>0.832867331337926</v>
      </c>
      <c r="BE261" s="0" t="n">
        <f aca="false">AZ261*((1-IFERROR(CORREL(AR261:AU261,AB261:AE261),0))+(1-IFERROR(CORREL(AR261:AU261,AF261:AI261),0))+(1-IFERROR(CORREL(AR261:AU261,AJ261:AM261),0))+(1-IFERROR(CORREL(AR261:AU261,AN261:AQ261),0)))</f>
        <v>1.00358765062358</v>
      </c>
      <c r="BF261" s="0" t="n">
        <f aca="false">IF(SUM(BA261:BE261)&gt;0,BA261/SUM(BA261:BE261),1/5)</f>
        <v>0.163887454125754</v>
      </c>
      <c r="BG261" s="0" t="n">
        <f aca="false">IF(SUM(BA261:BE261)&gt;0,BB261/SUM(BA261:BE261),1/5)</f>
        <v>0.382012042836115</v>
      </c>
      <c r="BH261" s="0" t="n">
        <f aca="false">IF(SUM(BA261:BE261)&gt;0,BC261/SUM(BA261:BE261),1/5)</f>
        <v>0.157714388502952</v>
      </c>
      <c r="BI261" s="0" t="n">
        <f aca="false">IF(SUM(BA261:BE261)&gt;0,BD261/SUM(BA261:BE261),1/5)</f>
        <v>0.134416751122793</v>
      </c>
      <c r="BJ261" s="0" t="n">
        <f aca="false">IF(SUM(BA261:BE261)&gt;0,BE261/SUM(BA261:BE261),1/5)</f>
        <v>0.161969363412387</v>
      </c>
      <c r="BK261" s="0" t="n">
        <f aca="false">BF261*AB261+BG261*AF261+BH261*AJ261+BI261*AN261+BJ261*AR261</f>
        <v>0.347253002729249</v>
      </c>
      <c r="BL261" s="0" t="n">
        <f aca="false">BF261*AC261+BG261*AG261+BH261*AK261+BI261*AO261+BJ261*AS261</f>
        <v>0.522853865394999</v>
      </c>
      <c r="BM261" s="0" t="n">
        <f aca="false">BF261*AD261+BG261*AH261+BH261*AL261+BI261*AP261+BJ261*AT261</f>
        <v>0.8091081378787</v>
      </c>
      <c r="BN261" s="0" t="n">
        <f aca="false">BF261*AE261+BG261*AI261+BH261*AM261+BI261*AQ261+BJ261*AU261</f>
        <v>0.617987957163885</v>
      </c>
      <c r="BO261" s="0" t="n">
        <f aca="false">RANK(BK261,$BK261:$BN261)</f>
        <v>4</v>
      </c>
      <c r="BP261" s="0" t="n">
        <f aca="false">RANK(BL261,$BK261:$BN261)</f>
        <v>3</v>
      </c>
      <c r="BQ261" s="0" t="n">
        <f aca="false">RANK(BM261,$BK261:$BN261)</f>
        <v>1</v>
      </c>
      <c r="BR261" s="0" t="n">
        <f aca="false">RANK(BN261,$BK261:$BN261)</f>
        <v>2</v>
      </c>
    </row>
    <row r="262" customFormat="false" ht="15" hidden="false" customHeight="false" outlineLevel="0" collapsed="false">
      <c r="A262" s="0" t="n">
        <v>239</v>
      </c>
      <c r="B262" s="0" t="n">
        <f aca="false">RANDBETWEEN(1,$B$5)</f>
        <v>2</v>
      </c>
      <c r="C262" s="0" t="n">
        <f aca="false">RANDBETWEEN(1,$B$5)</f>
        <v>3</v>
      </c>
      <c r="D262" s="0" t="n">
        <f aca="false">RANDBETWEEN(1,$B$5)</f>
        <v>3</v>
      </c>
      <c r="E262" s="0" t="n">
        <f aca="false">RANDBETWEEN(1,$B$5)</f>
        <v>6</v>
      </c>
      <c r="F262" s="0" t="n">
        <f aca="false">RANDBETWEEN(1,$B$5)</f>
        <v>5</v>
      </c>
      <c r="G262" s="0" t="n">
        <f aca="false">RANDBETWEEN(1,$B$5)</f>
        <v>1</v>
      </c>
      <c r="H262" s="0" t="n">
        <f aca="true">NORMINV(RAND(),$B$8,$B$13)</f>
        <v>47.918791006829</v>
      </c>
      <c r="I262" s="0" t="n">
        <f aca="true">NORMINV(RAND(),$C$8,$C$13)</f>
        <v>63.3404506482248</v>
      </c>
      <c r="J262" s="0" t="n">
        <f aca="true">NORMINV(RAND(),$D$8,$D$13)</f>
        <v>14.0495433920844</v>
      </c>
      <c r="K262" s="0" t="n">
        <f aca="true">NORMINV(RAND(),$E$8,$E$13)</f>
        <v>3.00861644802962</v>
      </c>
      <c r="L262" s="0" t="n">
        <f aca="true">NORMINV(RAND(),$B$9,$B$14)</f>
        <v>47.9490722702519</v>
      </c>
      <c r="M262" s="0" t="n">
        <f aca="true">NORMINV(RAND(),$C$9,$C$14)</f>
        <v>49.5543582929066</v>
      </c>
      <c r="N262" s="0" t="n">
        <f aca="true">NORMINV(RAND(),$D$9,$D$14)</f>
        <v>50.4946274211214</v>
      </c>
      <c r="O262" s="0" t="n">
        <f aca="true">NORMINV(RAND(),$E$9,$E$14)</f>
        <v>23.8335358648814</v>
      </c>
      <c r="P262" s="0" t="n">
        <f aca="true">NORMINV(RAND(),$B$10,$B$15)</f>
        <v>25.3047010124553</v>
      </c>
      <c r="Q262" s="0" t="n">
        <f aca="true">NORMINV(RAND(),$C$10,$C$15)</f>
        <v>30.5192319010127</v>
      </c>
      <c r="R262" s="0" t="n">
        <f aca="true">NORMINV(RAND(),$D$10,$D$15)</f>
        <v>10.4678644124148</v>
      </c>
      <c r="S262" s="0" t="n">
        <f aca="true">NORMINV(RAND(),$E$10,$E$15)</f>
        <v>3.94228230324583</v>
      </c>
      <c r="T262" s="0" t="n">
        <f aca="false">MEDIAN(INDEX(Avaliadores!$B$17:$B$22,$B262),INDEX(Avaliadores!$B$17:$B$22,$C262),INDEX(Avaliadores!$B$17:$B$22,$D262),INDEX(Avaliadores!$B$17:$B$22,$E262),INDEX(Avaliadores!$B$17:$B$22,$F262),INDEX(Avaliadores!$B$17:$B$22,$G262))</f>
        <v>2.66666666666667</v>
      </c>
      <c r="U262" s="0" t="n">
        <f aca="false">MEDIAN(INDEX(Avaliadores!$C$17:$C$22,$B262),INDEX(Avaliadores!$C$17:$C$22,$C262),INDEX(Avaliadores!$C$17:$C$22,$D262),INDEX(Avaliadores!$C$17:$C$22,$E262),INDEX(Avaliadores!$C$17:$C$22,$F262),INDEX(Avaliadores!$C$17:$C$22,$G262))</f>
        <v>4.91666666666667</v>
      </c>
      <c r="V262" s="0" t="n">
        <f aca="false">MEDIAN(INDEX(Avaliadores!$D$17:$D$22,$B262),INDEX(Avaliadores!$D$17:$D$22,$C262),INDEX(Avaliadores!$D$17:$D$22,$D262),INDEX(Avaliadores!$D$17:$D$22,$E262),INDEX(Avaliadores!$D$17:$D$22,$F262),INDEX(Avaliadores!$D$17:$D$22,$G262))</f>
        <v>5.79166666666667</v>
      </c>
      <c r="W262" s="0" t="n">
        <f aca="false">MEDIAN(INDEX(Avaliadores!$E$17:$E$22,$B262),INDEX(Avaliadores!$E$17:$E$22,$C262),INDEX(Avaliadores!$E$17:$E$22,$D262),INDEX(Avaliadores!$E$17:$E$22,$E262),INDEX(Avaliadores!$E$17:$E$22,$F262),INDEX(Avaliadores!$E$17:$E$22,$G262))</f>
        <v>6.04166666666667</v>
      </c>
      <c r="X262" s="0" t="n">
        <f aca="false">MEDIAN(INDEX(Avaliadores!$F$17:$F$22,$B262),INDEX(Avaliadores!$F$17:$F$22,$C262),INDEX(Avaliadores!$F$17:$F$22,$D262),INDEX(Avaliadores!$F$17:$F$22,$E262),INDEX(Avaliadores!$F$17:$F$22,$F262),INDEX(Avaliadores!$F$17:$F$22,$G262))</f>
        <v>2.66666666666667</v>
      </c>
      <c r="Y262" s="0" t="n">
        <f aca="false">MEDIAN(INDEX(Avaliadores!$G$17:$G$22,$B262),INDEX(Avaliadores!$G$17:$G$22,$C262),INDEX(Avaliadores!$G$17:$G$22,$D262),INDEX(Avaliadores!$G$17:$G$22,$E262),INDEX(Avaliadores!$G$17:$G$22,$F262),INDEX(Avaliadores!$G$17:$G$22,$G262))</f>
        <v>5.41666666666667</v>
      </c>
      <c r="Z262" s="0" t="n">
        <f aca="false">MEDIAN(INDEX(Avaliadores!$H$17:$H$22,$B262),INDEX(Avaliadores!$H$17:$H$22,$C262),INDEX(Avaliadores!$H$17:$H$22,$D262),INDEX(Avaliadores!$H$17:$H$22,$E262),INDEX(Avaliadores!$H$17:$H$22,$F262),INDEX(Avaliadores!$H$17:$H$22,$G262))</f>
        <v>3.91666666666667</v>
      </c>
      <c r="AA262" s="0" t="n">
        <f aca="false">MEDIAN(INDEX(Avaliadores!$I$17:$I$22,$B262),INDEX(Avaliadores!$I$17:$I$22,$C262),INDEX(Avaliadores!$I$17:$I$22,$D262),INDEX(Avaliadores!$I$17:$I$22,$E262),INDEX(Avaliadores!$I$17:$I$22,$F262),INDEX(Avaliadores!$I$17:$I$22,$G262))</f>
        <v>6.79166666666667</v>
      </c>
      <c r="AB262" s="0" t="n">
        <f aca="false">IF(MAX(H262:K262)=MIN(H262:K262),0,IF($B$17="custo",(MAX(H262:K262)-H262)/(MAX(H262:K262)-MIN(H262:K262)),(H262-MIN(H262:K262))/(MAX(H262:K262)-MIN(H262:K262))))</f>
        <v>0.255613969736492</v>
      </c>
      <c r="AC262" s="0" t="n">
        <f aca="false">IF(MAX(H262:K262)=MIN(H262:K262),0,IF($B$17="custo",(MAX(H262:K262)-I262)/(MAX(H262:K262)-MIN(H262:K262)),(I262-MIN(H262:K262))/(MAX(H262:K262)-MIN(H262:K262))))</f>
        <v>0</v>
      </c>
      <c r="AD262" s="0" t="n">
        <f aca="false">IF(MAX(H262:K262)=MIN(H262:K262),0,IF($B$17="custo",(MAX(H262:K262)-J262)/(MAX(H262:K262)-MIN(H262:K262)),(J262-MIN(H262:K262))/(MAX(H262:K262)-MIN(H262:K262))))</f>
        <v>0.816996663694686</v>
      </c>
      <c r="AE262" s="0" t="n">
        <f aca="false">IF(MAX(H262:K262)=MIN(H262:K262),0,IF($B$17="custo",(MAX(H262:K262)-K262)/(MAX(H262:K262)-MIN(H262:K262)),(K262-MIN(H262:K262))/(MAX(H262:K262)-MIN(H262:K262))))</f>
        <v>1</v>
      </c>
      <c r="AF262" s="0" t="n">
        <f aca="false">IF(MAX(L262:O262)=MIN(L262:O262),0,IF($C$17="custo",(MAX(L262:O262)-L262)/(MAX(L262:O262)-MIN(L262:O262)),(L262-MIN(L262:O262))/(MAX(L262:O262)-MIN(L262:O262))))</f>
        <v>0.904521720519212</v>
      </c>
      <c r="AG262" s="0" t="n">
        <f aca="false">IF(MAX(L262:O262)=MIN(L262:O262),0,IF($C$17="custo",(MAX(L262:O262)-M262)/(MAX(L262:O262)-MIN(L262:O262)),(M262-MIN(L262:O262))/(MAX(L262:O262)-MIN(L262:O262))))</f>
        <v>0.964732534441384</v>
      </c>
      <c r="AH262" s="0" t="n">
        <f aca="false">IF(MAX(L262:O262)=MIN(L262:O262),0,IF($C$17="custo",(MAX(L262:O262)-N262)/(MAX(L262:O262)-MIN(L262:O262)),(N262-MIN(L262:O262))/(MAX(L262:O262)-MIN(L262:O262))))</f>
        <v>1</v>
      </c>
      <c r="AI262" s="0" t="n">
        <f aca="false">IF(MAX(L262:O262)=MIN(L262:O262),0,IF($C$17="custo",(MAX(L262:O262)-O262)/(MAX(L262:O262)-MIN(L262:O262)),(O262-MIN(L262:O262))/(MAX(L262:O262)-MIN(L262:O262))))</f>
        <v>0</v>
      </c>
      <c r="AJ262" s="0" t="n">
        <f aca="false">IF(MAX(P262:S262)=MIN(P262:S262),0,IF($D$17="custo",(MAX(P262:S262)-P262)/(MAX(P262:S262)-MIN(P262:S262)),(P262-MIN(P262:S262))/(MAX(P262:S262)-MIN(P262:S262))))</f>
        <v>0.196205018539657</v>
      </c>
      <c r="AK262" s="0" t="n">
        <f aca="false">IF(MAX(P262:S262)=MIN(P262:S262),0,IF($D$17="custo",(MAX(P262:S262)-Q262)/(MAX(P262:S262)-MIN(P262:S262)),(Q262-MIN(P262:S262))/(MAX(P262:S262)-MIN(P262:S262))))</f>
        <v>0</v>
      </c>
      <c r="AL262" s="0" t="n">
        <f aca="false">IF(MAX(P262:S262)=MIN(P262:S262),0,IF($D$17="custo",(MAX(P262:S262)-R262)/(MAX(P262:S262)-MIN(P262:S262)),(R262-MIN(P262:S262))/(MAX(P262:S262)-MIN(P262:S262))))</f>
        <v>0.754464594021081</v>
      </c>
      <c r="AM262" s="0" t="n">
        <f aca="false">IF(MAX(P262:S262)=MIN(P262:S262),0,IF($D$17="custo",(MAX(P262:S262)-S262)/(MAX(P262:S262)-MIN(P262:S262)),(S262-MIN(P262:S262))/(MAX(P262:S262)-MIN(P262:S262))))</f>
        <v>1</v>
      </c>
      <c r="AN262" s="0" t="n">
        <f aca="false">IF(MAX(T262:W262)=MIN(T262:W262),0,IF($E$17="custo",(MAX(T262:W262)-T262)/(MAX(T262:W262)-MIN(T262:W262)),(T262-MIN(T262:W262))/(MAX(T262:W262)-MIN(T262:W262))))</f>
        <v>0</v>
      </c>
      <c r="AO262" s="0" t="n">
        <f aca="false">IF(MAX(T262:W262)=MIN(T262:W262),0,IF($E$17="custo",(MAX(T262:W262)-U262)/(MAX(T262:W262)-MIN(T262:W262)),(U262-MIN(T262:W262))/(MAX(T262:W262)-MIN(T262:W262))))</f>
        <v>0.666666666666667</v>
      </c>
      <c r="AP262" s="0" t="n">
        <f aca="false">IF(MAX(T262:W262)=MIN(T262:W262),0,IF($E$17="custo",(MAX(T262:W262)-V262)/(MAX(T262:W262)-MIN(T262:W262)),(V262-MIN(T262:W262))/(MAX(T262:W262)-MIN(T262:W262))))</f>
        <v>0.925925925925926</v>
      </c>
      <c r="AQ262" s="0" t="n">
        <f aca="false">IF(MAX(T262:W262)=MIN(T262:W262),0,IF($E$17="custo",(MAX(T262:W262)-W262)/(MAX(T262:W262)-MIN(T262:W262)),(W262-MIN(T262:W262))/(MAX(T262:W262)-MIN(T262:W262))))</f>
        <v>1</v>
      </c>
      <c r="AR262" s="0" t="n">
        <f aca="false">IF(MAX(X262:AA262)=MIN(X262:AA262),0,IF($F$17="custo",(MAX(X262:AA262)-X262)/(MAX(X262:AA262)-MIN(X262:AA262)),(X262-MIN(X262:AA262))/(MAX(X262:AA262)-MIN(X262:AA262))))</f>
        <v>0</v>
      </c>
      <c r="AS262" s="0" t="n">
        <f aca="false">IF(MAX(X262:AA262)=MIN(X262:AA262),0,IF($F$17="custo",(MAX(X262:AA262)-Y262)/(MAX(X262:AA262)-MIN(X262:AA262)),(Y262-MIN(X262:AA262))/(MAX(X262:AA262)-MIN(X262:AA262))))</f>
        <v>0.666666666666667</v>
      </c>
      <c r="AT262" s="0" t="n">
        <f aca="false">IF(MAX(X262:AA262)=MIN(X262:AA262),0,IF($F$17="custo",(MAX(X262:AA262)-Z262)/(MAX(X262:AA262)-MIN(X262:AA262)),(Z262-MIN(X262:AA262))/(MAX(X262:AA262)-MIN(X262:AA262))))</f>
        <v>0.303030303030303</v>
      </c>
      <c r="AU262" s="0" t="n">
        <f aca="false">IF(MAX(X262:AA262)=MIN(X262:AA262),0,IF($F$17="custo",(MAX(X262:AA262)-AA262)/(MAX(X262:AA262)-MIN(X262:AA262)),(AA262-MIN(X262:AA262))/(MAX(X262:AA262)-MIN(X262:AA262))))</f>
        <v>1</v>
      </c>
      <c r="AV262" s="0" t="n">
        <f aca="false">STDEVP(AB262:AE262)</f>
        <v>0.405861226455453</v>
      </c>
      <c r="AW262" s="0" t="n">
        <f aca="false">STDEVP(AF262:AI262)</f>
        <v>0.415545849154567</v>
      </c>
      <c r="AX262" s="0" t="n">
        <f aca="false">STDEVP(AJ262:AM262)</f>
        <v>0.405103458572491</v>
      </c>
      <c r="AY262" s="0" t="n">
        <f aca="false">STDEVP(AN262:AQ262)</f>
        <v>0.394144382477644</v>
      </c>
      <c r="AZ262" s="0" t="n">
        <f aca="false">STDEVP(AR262:AU262)</f>
        <v>0.376279573884474</v>
      </c>
      <c r="BA262" s="0" t="n">
        <f aca="false">AV262*((1-IFERROR(CORREL(AB262:AE262,AF262:AI262),0))+(1-IFERROR(CORREL(AB262:AE262,AJ262:AM262),0))+(1-IFERROR(CORREL(AB262:AE262,AN262:AQ262),0))+(1-IFERROR(CORREL(AB262:AE262,AR262:AU262),0)))</f>
        <v>1.06970998639965</v>
      </c>
      <c r="BB262" s="0" t="n">
        <f aca="false">AW262*((1-IFERROR(CORREL(AF262:AI262,AB262:AE262),0))+(1-IFERROR(CORREL(AF262:AI262,AJ262:AM262),0))+(1-IFERROR(CORREL(AF262:AI262,AN262:AQ262),0))+(1-IFERROR(CORREL(AF262:AI262,AR262:AU262),0)))</f>
        <v>2.71509384247215</v>
      </c>
      <c r="BC262" s="0" t="n">
        <f aca="false">AX262*((1-IFERROR(CORREL(AJ262:AM262,AB262:AE262),0))+(1-IFERROR(CORREL(AJ262:AM262,AF262:AI262),0))+(1-IFERROR(CORREL(AJ262:AM262,AN262:AQ262),0))+(1-IFERROR(CORREL(AJ262:AM262,AR262:AU262),0)))</f>
        <v>1.04404908280418</v>
      </c>
      <c r="BD262" s="0" t="n">
        <f aca="false">AY262*((1-IFERROR(CORREL(AN262:AQ262,AB262:AE262),0))+(1-IFERROR(CORREL(AN262:AQ262,AF262:AI262),0))+(1-IFERROR(CORREL(AN262:AQ262,AJ262:AM262),0))+(1-IFERROR(CORREL(AN262:AQ262,AR262:AU262),0)))</f>
        <v>0.931060343625242</v>
      </c>
      <c r="BE262" s="0" t="n">
        <f aca="false">AZ262*((1-IFERROR(CORREL(AR262:AU262,AB262:AE262),0))+(1-IFERROR(CORREL(AR262:AU262,AF262:AI262),0))+(1-IFERROR(CORREL(AR262:AU262,AJ262:AM262),0))+(1-IFERROR(CORREL(AR262:AU262,AN262:AQ262),0)))</f>
        <v>1.19625994927932</v>
      </c>
      <c r="BF262" s="0" t="n">
        <f aca="false">IF(SUM(BA262:BE262)&gt;0,BA262/SUM(BA262:BE262),1/5)</f>
        <v>0.153778515131748</v>
      </c>
      <c r="BG262" s="0" t="n">
        <f aca="false">IF(SUM(BA262:BE262)&gt;0,BB262/SUM(BA262:BE262),1/5)</f>
        <v>0.390314295320349</v>
      </c>
      <c r="BH262" s="0" t="n">
        <f aca="false">IF(SUM(BA262:BE262)&gt;0,BC262/SUM(BA262:BE262),1/5)</f>
        <v>0.150089575417227</v>
      </c>
      <c r="BI262" s="0" t="n">
        <f aca="false">IF(SUM(BA262:BE262)&gt;0,BD262/SUM(BA262:BE262),1/5)</f>
        <v>0.133846630358794</v>
      </c>
      <c r="BJ262" s="0" t="n">
        <f aca="false">IF(SUM(BA262:BE262)&gt;0,BE262/SUM(BA262:BE262),1/5)</f>
        <v>0.171970983771882</v>
      </c>
      <c r="BK262" s="0" t="n">
        <f aca="false">BF262*AB262+BG262*AF262+BH262*AJ262+BI262*AN262+BJ262*AR262</f>
        <v>0.421804022586762</v>
      </c>
      <c r="BL262" s="0" t="n">
        <f aca="false">BF262*AC262+BG262*AG262+BH262*AK262+BI262*AO262+BJ262*AS262</f>
        <v>0.580427308773553</v>
      </c>
      <c r="BM262" s="0" t="n">
        <f aca="false">BF262*AD262+BG262*AH262+BH262*AL262+BI262*AP262+BJ262*AT262</f>
        <v>0.805232584186709</v>
      </c>
      <c r="BN262" s="0" t="n">
        <f aca="false">BF262*AE262+BG262*AI262+BH262*AM262+BI262*AQ262+BJ262*AU262</f>
        <v>0.609685704679651</v>
      </c>
      <c r="BO262" s="0" t="n">
        <f aca="false">RANK(BK262,$BK262:$BN262)</f>
        <v>4</v>
      </c>
      <c r="BP262" s="0" t="n">
        <f aca="false">RANK(BL262,$BK262:$BN262)</f>
        <v>3</v>
      </c>
      <c r="BQ262" s="0" t="n">
        <f aca="false">RANK(BM262,$BK262:$BN262)</f>
        <v>1</v>
      </c>
      <c r="BR262" s="0" t="n">
        <f aca="false">RANK(BN262,$BK262:$BN262)</f>
        <v>2</v>
      </c>
    </row>
    <row r="263" customFormat="false" ht="15" hidden="false" customHeight="false" outlineLevel="0" collapsed="false">
      <c r="A263" s="0" t="n">
        <v>240</v>
      </c>
      <c r="B263" s="0" t="n">
        <f aca="false">RANDBETWEEN(1,$B$5)</f>
        <v>3</v>
      </c>
      <c r="C263" s="0" t="n">
        <f aca="false">RANDBETWEEN(1,$B$5)</f>
        <v>4</v>
      </c>
      <c r="D263" s="0" t="n">
        <f aca="false">RANDBETWEEN(1,$B$5)</f>
        <v>6</v>
      </c>
      <c r="E263" s="0" t="n">
        <f aca="false">RANDBETWEEN(1,$B$5)</f>
        <v>5</v>
      </c>
      <c r="F263" s="0" t="n">
        <f aca="false">RANDBETWEEN(1,$B$5)</f>
        <v>5</v>
      </c>
      <c r="G263" s="0" t="n">
        <f aca="false">RANDBETWEEN(1,$B$5)</f>
        <v>1</v>
      </c>
      <c r="H263" s="0" t="n">
        <f aca="true">NORMINV(RAND(),$B$8,$B$13)</f>
        <v>48.4286363220432</v>
      </c>
      <c r="I263" s="0" t="n">
        <f aca="true">NORMINV(RAND(),$C$8,$C$13)</f>
        <v>61.6096353235417</v>
      </c>
      <c r="J263" s="0" t="n">
        <f aca="true">NORMINV(RAND(),$D$8,$D$13)</f>
        <v>17.1135461933384</v>
      </c>
      <c r="K263" s="0" t="n">
        <f aca="true">NORMINV(RAND(),$E$8,$E$13)</f>
        <v>2.98749949933687</v>
      </c>
      <c r="L263" s="0" t="n">
        <f aca="true">NORMINV(RAND(),$B$9,$B$14)</f>
        <v>42.0150713690041</v>
      </c>
      <c r="M263" s="0" t="n">
        <f aca="true">NORMINV(RAND(),$C$9,$C$14)</f>
        <v>51.273394238885</v>
      </c>
      <c r="N263" s="0" t="n">
        <f aca="true">NORMINV(RAND(),$D$9,$D$14)</f>
        <v>49.4666310383808</v>
      </c>
      <c r="O263" s="0" t="n">
        <f aca="true">NORMINV(RAND(),$E$9,$E$14)</f>
        <v>22.4648712963395</v>
      </c>
      <c r="P263" s="0" t="n">
        <f aca="true">NORMINV(RAND(),$B$10,$B$15)</f>
        <v>23.4681500901192</v>
      </c>
      <c r="Q263" s="0" t="n">
        <f aca="true">NORMINV(RAND(),$C$10,$C$15)</f>
        <v>30.4704219424546</v>
      </c>
      <c r="R263" s="0" t="n">
        <f aca="true">NORMINV(RAND(),$D$10,$D$15)</f>
        <v>9.98759443014704</v>
      </c>
      <c r="S263" s="0" t="n">
        <f aca="true">NORMINV(RAND(),$E$10,$E$15)</f>
        <v>4.13244442637081</v>
      </c>
      <c r="T263" s="0" t="n">
        <f aca="false">MEDIAN(INDEX(Avaliadores!$B$17:$B$22,$B263),INDEX(Avaliadores!$B$17:$B$22,$C263),INDEX(Avaliadores!$B$17:$B$22,$D263),INDEX(Avaliadores!$B$17:$B$22,$E263),INDEX(Avaliadores!$B$17:$B$22,$F263),INDEX(Avaliadores!$B$17:$B$22,$G263))</f>
        <v>2.54166666666667</v>
      </c>
      <c r="U263" s="0" t="n">
        <f aca="false">MEDIAN(INDEX(Avaliadores!$C$17:$C$22,$B263),INDEX(Avaliadores!$C$17:$C$22,$C263),INDEX(Avaliadores!$C$17:$C$22,$D263),INDEX(Avaliadores!$C$17:$C$22,$E263),INDEX(Avaliadores!$C$17:$C$22,$F263),INDEX(Avaliadores!$C$17:$C$22,$G263))</f>
        <v>5.54166666666667</v>
      </c>
      <c r="V263" s="0" t="n">
        <f aca="false">MEDIAN(INDEX(Avaliadores!$D$17:$D$22,$B263),INDEX(Avaliadores!$D$17:$D$22,$C263),INDEX(Avaliadores!$D$17:$D$22,$D263),INDEX(Avaliadores!$D$17:$D$22,$E263),INDEX(Avaliadores!$D$17:$D$22,$F263),INDEX(Avaliadores!$D$17:$D$22,$G263))</f>
        <v>5.54166666666667</v>
      </c>
      <c r="W263" s="0" t="n">
        <f aca="false">MEDIAN(INDEX(Avaliadores!$E$17:$E$22,$B263),INDEX(Avaliadores!$E$17:$E$22,$C263),INDEX(Avaliadores!$E$17:$E$22,$D263),INDEX(Avaliadores!$E$17:$E$22,$E263),INDEX(Avaliadores!$E$17:$E$22,$F263),INDEX(Avaliadores!$E$17:$E$22,$G263))</f>
        <v>6.79166666666667</v>
      </c>
      <c r="X263" s="0" t="n">
        <f aca="false">MEDIAN(INDEX(Avaliadores!$F$17:$F$22,$B263),INDEX(Avaliadores!$F$17:$F$22,$C263),INDEX(Avaliadores!$F$17:$F$22,$D263),INDEX(Avaliadores!$F$17:$F$22,$E263),INDEX(Avaliadores!$F$17:$F$22,$F263),INDEX(Avaliadores!$F$17:$F$22,$G263))</f>
        <v>2.66666666666667</v>
      </c>
      <c r="Y263" s="0" t="n">
        <f aca="false">MEDIAN(INDEX(Avaliadores!$G$17:$G$22,$B263),INDEX(Avaliadores!$G$17:$G$22,$C263),INDEX(Avaliadores!$G$17:$G$22,$D263),INDEX(Avaliadores!$G$17:$G$22,$E263),INDEX(Avaliadores!$G$17:$G$22,$F263),INDEX(Avaliadores!$G$17:$G$22,$G263))</f>
        <v>4.79166666666667</v>
      </c>
      <c r="Z263" s="0" t="n">
        <f aca="false">MEDIAN(INDEX(Avaliadores!$H$17:$H$22,$B263),INDEX(Avaliadores!$H$17:$H$22,$C263),INDEX(Avaliadores!$H$17:$H$22,$D263),INDEX(Avaliadores!$H$17:$H$22,$E263),INDEX(Avaliadores!$H$17:$H$22,$F263),INDEX(Avaliadores!$H$17:$H$22,$G263))</f>
        <v>3.66666666666667</v>
      </c>
      <c r="AA263" s="0" t="n">
        <f aca="false">MEDIAN(INDEX(Avaliadores!$I$17:$I$22,$B263),INDEX(Avaliadores!$I$17:$I$22,$C263),INDEX(Avaliadores!$I$17:$I$22,$D263),INDEX(Avaliadores!$I$17:$I$22,$E263),INDEX(Avaliadores!$I$17:$I$22,$F263),INDEX(Avaliadores!$I$17:$I$22,$G263))</f>
        <v>6.66666666666667</v>
      </c>
      <c r="AB263" s="0" t="n">
        <f aca="false">IF(MAX(H263:K263)=MIN(H263:K263),0,IF($B$17="custo",(MAX(H263:K263)-H263)/(MAX(H263:K263)-MIN(H263:K263)),(H263-MIN(H263:K263))/(MAX(H263:K263)-MIN(H263:K263))))</f>
        <v>0.224846788950602</v>
      </c>
      <c r="AC263" s="0" t="n">
        <f aca="false">IF(MAX(H263:K263)=MIN(H263:K263),0,IF($B$17="custo",(MAX(H263:K263)-I263)/(MAX(H263:K263)-MIN(H263:K263)),(I263-MIN(H263:K263))/(MAX(H263:K263)-MIN(H263:K263))))</f>
        <v>0</v>
      </c>
      <c r="AD263" s="0" t="n">
        <f aca="false">IF(MAX(H263:K263)=MIN(H263:K263),0,IF($B$17="custo",(MAX(H263:K263)-J263)/(MAX(H263:K263)-MIN(H263:K263)),(J263-MIN(H263:K263))/(MAX(H263:K263)-MIN(H263:K263))))</f>
        <v>0.759032206940352</v>
      </c>
      <c r="AE263" s="0" t="n">
        <f aca="false">IF(MAX(H263:K263)=MIN(H263:K263),0,IF($B$17="custo",(MAX(H263:K263)-K263)/(MAX(H263:K263)-MIN(H263:K263)),(K263-MIN(H263:K263))/(MAX(H263:K263)-MIN(H263:K263))))</f>
        <v>1</v>
      </c>
      <c r="AF263" s="0" t="n">
        <f aca="false">IF(MAX(L263:O263)=MIN(L263:O263),0,IF($C$17="custo",(MAX(L263:O263)-L263)/(MAX(L263:O263)-MIN(L263:O263)),(L263-MIN(L263:O263))/(MAX(L263:O263)-MIN(L263:O263))))</f>
        <v>0.678625562013532</v>
      </c>
      <c r="AG263" s="0" t="n">
        <f aca="false">IF(MAX(L263:O263)=MIN(L263:O263),0,IF($C$17="custo",(MAX(L263:O263)-M263)/(MAX(L263:O263)-MIN(L263:O263)),(M263-MIN(L263:O263))/(MAX(L263:O263)-MIN(L263:O263))))</f>
        <v>1</v>
      </c>
      <c r="AH263" s="0" t="n">
        <f aca="false">IF(MAX(L263:O263)=MIN(L263:O263),0,IF($C$17="custo",(MAX(L263:O263)-N263)/(MAX(L263:O263)-MIN(L263:O263)),(N263-MIN(L263:O263))/(MAX(L263:O263)-MIN(L263:O263))))</f>
        <v>0.937283726621199</v>
      </c>
      <c r="AI263" s="0" t="n">
        <f aca="false">IF(MAX(L263:O263)=MIN(L263:O263),0,IF($C$17="custo",(MAX(L263:O263)-O263)/(MAX(L263:O263)-MIN(L263:O263)),(O263-MIN(L263:O263))/(MAX(L263:O263)-MIN(L263:O263))))</f>
        <v>0</v>
      </c>
      <c r="AJ263" s="0" t="n">
        <f aca="false">IF(MAX(P263:S263)=MIN(P263:S263),0,IF($D$17="custo",(MAX(P263:S263)-P263)/(MAX(P263:S263)-MIN(P263:S263)),(P263-MIN(P263:S263))/(MAX(P263:S263)-MIN(P263:S263))))</f>
        <v>0.265862169867043</v>
      </c>
      <c r="AK263" s="0" t="n">
        <f aca="false">IF(MAX(P263:S263)=MIN(P263:S263),0,IF($D$17="custo",(MAX(P263:S263)-Q263)/(MAX(P263:S263)-MIN(P263:S263)),(Q263-MIN(P263:S263))/(MAX(P263:S263)-MIN(P263:S263))))</f>
        <v>0</v>
      </c>
      <c r="AL263" s="0" t="n">
        <f aca="false">IF(MAX(P263:S263)=MIN(P263:S263),0,IF($D$17="custo",(MAX(P263:S263)-R263)/(MAX(P263:S263)-MIN(P263:S263)),(R263-MIN(P263:S263))/(MAX(P263:S263)-MIN(P263:S263))))</f>
        <v>0.777691738091861</v>
      </c>
      <c r="AM263" s="0" t="n">
        <f aca="false">IF(MAX(P263:S263)=MIN(P263:S263),0,IF($D$17="custo",(MAX(P263:S263)-S263)/(MAX(P263:S263)-MIN(P263:S263)),(S263-MIN(P263:S263))/(MAX(P263:S263)-MIN(P263:S263))))</f>
        <v>1</v>
      </c>
      <c r="AN263" s="0" t="n">
        <f aca="false">IF(MAX(T263:W263)=MIN(T263:W263),0,IF($E$17="custo",(MAX(T263:W263)-T263)/(MAX(T263:W263)-MIN(T263:W263)),(T263-MIN(T263:W263))/(MAX(T263:W263)-MIN(T263:W263))))</f>
        <v>0</v>
      </c>
      <c r="AO263" s="0" t="n">
        <f aca="false">IF(MAX(T263:W263)=MIN(T263:W263),0,IF($E$17="custo",(MAX(T263:W263)-U263)/(MAX(T263:W263)-MIN(T263:W263)),(U263-MIN(T263:W263))/(MAX(T263:W263)-MIN(T263:W263))))</f>
        <v>0.705882352941177</v>
      </c>
      <c r="AP263" s="0" t="n">
        <f aca="false">IF(MAX(T263:W263)=MIN(T263:W263),0,IF($E$17="custo",(MAX(T263:W263)-V263)/(MAX(T263:W263)-MIN(T263:W263)),(V263-MIN(T263:W263))/(MAX(T263:W263)-MIN(T263:W263))))</f>
        <v>0.705882352941177</v>
      </c>
      <c r="AQ263" s="0" t="n">
        <f aca="false">IF(MAX(T263:W263)=MIN(T263:W263),0,IF($E$17="custo",(MAX(T263:W263)-W263)/(MAX(T263:W263)-MIN(T263:W263)),(W263-MIN(T263:W263))/(MAX(T263:W263)-MIN(T263:W263))))</f>
        <v>1</v>
      </c>
      <c r="AR263" s="0" t="n">
        <f aca="false">IF(MAX(X263:AA263)=MIN(X263:AA263),0,IF($F$17="custo",(MAX(X263:AA263)-X263)/(MAX(X263:AA263)-MIN(X263:AA263)),(X263-MIN(X263:AA263))/(MAX(X263:AA263)-MIN(X263:AA263))))</f>
        <v>0</v>
      </c>
      <c r="AS263" s="0" t="n">
        <f aca="false">IF(MAX(X263:AA263)=MIN(X263:AA263),0,IF($F$17="custo",(MAX(X263:AA263)-Y263)/(MAX(X263:AA263)-MIN(X263:AA263)),(Y263-MIN(X263:AA263))/(MAX(X263:AA263)-MIN(X263:AA263))))</f>
        <v>0.53125</v>
      </c>
      <c r="AT263" s="0" t="n">
        <f aca="false">IF(MAX(X263:AA263)=MIN(X263:AA263),0,IF($F$17="custo",(MAX(X263:AA263)-Z263)/(MAX(X263:AA263)-MIN(X263:AA263)),(Z263-MIN(X263:AA263))/(MAX(X263:AA263)-MIN(X263:AA263))))</f>
        <v>0.25</v>
      </c>
      <c r="AU263" s="0" t="n">
        <f aca="false">IF(MAX(X263:AA263)=MIN(X263:AA263),0,IF($F$17="custo",(MAX(X263:AA263)-AA263)/(MAX(X263:AA263)-MIN(X263:AA263)),(AA263-MIN(X263:AA263))/(MAX(X263:AA263)-MIN(X263:AA263))))</f>
        <v>1</v>
      </c>
      <c r="AV263" s="0" t="n">
        <f aca="false">STDEVP(AB263:AE263)</f>
        <v>0.400855959819052</v>
      </c>
      <c r="AW263" s="0" t="n">
        <f aca="false">STDEVP(AF263:AI263)</f>
        <v>0.396323127641997</v>
      </c>
      <c r="AX263" s="0" t="n">
        <f aca="false">STDEVP(AJ263:AM263)</f>
        <v>0.397321969308024</v>
      </c>
      <c r="AY263" s="0" t="n">
        <f aca="false">STDEVP(AN263:AQ263)</f>
        <v>0.36823482428085</v>
      </c>
      <c r="AZ263" s="0" t="n">
        <f aca="false">STDEVP(AR263:AU263)</f>
        <v>0.37131983244738</v>
      </c>
      <c r="BA263" s="0" t="n">
        <f aca="false">AV263*((1-IFERROR(CORREL(AB263:AE263,AF263:AI263),0))+(1-IFERROR(CORREL(AB263:AE263,AJ263:AM263),0))+(1-IFERROR(CORREL(AB263:AE263,AN263:AQ263),0))+(1-IFERROR(CORREL(AB263:AE263,AR263:AU263),0)))</f>
        <v>1.03948841278952</v>
      </c>
      <c r="BB263" s="0" t="n">
        <f aca="false">AW263*((1-IFERROR(CORREL(AF263:AI263,AB263:AE263),0))+(1-IFERROR(CORREL(AF263:AI263,AJ263:AM263),0))+(1-IFERROR(CORREL(AF263:AI263,AN263:AQ263),0))+(1-IFERROR(CORREL(AF263:AI263,AR263:AU263),0)))</f>
        <v>2.53557809549745</v>
      </c>
      <c r="BC263" s="0" t="n">
        <f aca="false">AX263*((1-IFERROR(CORREL(AJ263:AM263,AB263:AE263),0))+(1-IFERROR(CORREL(AJ263:AM263,AF263:AI263),0))+(1-IFERROR(CORREL(AJ263:AM263,AN263:AQ263),0))+(1-IFERROR(CORREL(AJ263:AM263,AR263:AU263),0)))</f>
        <v>1.05514728818657</v>
      </c>
      <c r="BD263" s="0" t="n">
        <f aca="false">AY263*((1-IFERROR(CORREL(AN263:AQ263,AB263:AE263),0))+(1-IFERROR(CORREL(AN263:AQ263,AF263:AI263),0))+(1-IFERROR(CORREL(AN263:AQ263,AJ263:AM263),0))+(1-IFERROR(CORREL(AN263:AQ263,AR263:AU263),0)))</f>
        <v>0.872613046824292</v>
      </c>
      <c r="BE263" s="0" t="n">
        <f aca="false">AZ263*((1-IFERROR(CORREL(AR263:AU263,AB263:AE263),0))+(1-IFERROR(CORREL(AR263:AU263,AF263:AI263),0))+(1-IFERROR(CORREL(AR263:AU263,AJ263:AM263),0))+(1-IFERROR(CORREL(AR263:AU263,AN263:AQ263),0)))</f>
        <v>1.0430183859778</v>
      </c>
      <c r="BF263" s="0" t="n">
        <f aca="false">IF(SUM(BA263:BE263)&gt;0,BA263/SUM(BA263:BE263),1/5)</f>
        <v>0.158801251233456</v>
      </c>
      <c r="BG263" s="0" t="n">
        <f aca="false">IF(SUM(BA263:BE263)&gt;0,BB263/SUM(BA263:BE263),1/5)</f>
        <v>0.38735686633062</v>
      </c>
      <c r="BH263" s="0" t="n">
        <f aca="false">IF(SUM(BA263:BE263)&gt;0,BC263/SUM(BA263:BE263),1/5)</f>
        <v>0.161193436634819</v>
      </c>
      <c r="BI263" s="0" t="n">
        <f aca="false">IF(SUM(BA263:BE263)&gt;0,BD263/SUM(BA263:BE263),1/5)</f>
        <v>0.133307925296128</v>
      </c>
      <c r="BJ263" s="0" t="n">
        <f aca="false">IF(SUM(BA263:BE263)&gt;0,BE263/SUM(BA263:BE263),1/5)</f>
        <v>0.159340520504977</v>
      </c>
      <c r="BK263" s="0" t="n">
        <f aca="false">BF263*AB263+BG263*AF263+BH263*AJ263+BI263*AN263+BJ263*AR263</f>
        <v>0.341431459366657</v>
      </c>
      <c r="BL263" s="0" t="n">
        <f aca="false">BF263*AC263+BG263*AG263+BH263*AK263+BI263*AO263+BJ263*AS263</f>
        <v>0.566106229822626</v>
      </c>
      <c r="BM263" s="0" t="n">
        <f aca="false">BF263*AD263+BG263*AH263+BH263*AL263+BI263*AP263+BJ263*AT263</f>
        <v>0.742892197400807</v>
      </c>
      <c r="BN263" s="0" t="n">
        <f aca="false">BF263*AE263+BG263*AI263+BH263*AM263+BI263*AQ263+BJ263*AU263</f>
        <v>0.61264313366938</v>
      </c>
      <c r="BO263" s="0" t="n">
        <f aca="false">RANK(BK263,$BK263:$BN263)</f>
        <v>4</v>
      </c>
      <c r="BP263" s="0" t="n">
        <f aca="false">RANK(BL263,$BK263:$BN263)</f>
        <v>3</v>
      </c>
      <c r="BQ263" s="0" t="n">
        <f aca="false">RANK(BM263,$BK263:$BN263)</f>
        <v>1</v>
      </c>
      <c r="BR263" s="0" t="n">
        <f aca="false">RANK(BN263,$BK263:$BN263)</f>
        <v>2</v>
      </c>
    </row>
    <row r="264" customFormat="false" ht="15" hidden="false" customHeight="false" outlineLevel="0" collapsed="false">
      <c r="A264" s="0" t="n">
        <v>241</v>
      </c>
      <c r="B264" s="0" t="n">
        <f aca="false">RANDBETWEEN(1,$B$5)</f>
        <v>5</v>
      </c>
      <c r="C264" s="0" t="n">
        <f aca="false">RANDBETWEEN(1,$B$5)</f>
        <v>1</v>
      </c>
      <c r="D264" s="0" t="n">
        <f aca="false">RANDBETWEEN(1,$B$5)</f>
        <v>6</v>
      </c>
      <c r="E264" s="0" t="n">
        <f aca="false">RANDBETWEEN(1,$B$5)</f>
        <v>6</v>
      </c>
      <c r="F264" s="0" t="n">
        <f aca="false">RANDBETWEEN(1,$B$5)</f>
        <v>2</v>
      </c>
      <c r="G264" s="0" t="n">
        <f aca="false">RANDBETWEEN(1,$B$5)</f>
        <v>1</v>
      </c>
      <c r="H264" s="0" t="n">
        <f aca="true">NORMINV(RAND(),$B$8,$B$13)</f>
        <v>49.182882974265</v>
      </c>
      <c r="I264" s="0" t="n">
        <f aca="true">NORMINV(RAND(),$C$8,$C$13)</f>
        <v>54.1197867596354</v>
      </c>
      <c r="J264" s="0" t="n">
        <f aca="true">NORMINV(RAND(),$D$8,$D$13)</f>
        <v>14.7256960992299</v>
      </c>
      <c r="K264" s="0" t="n">
        <f aca="true">NORMINV(RAND(),$E$8,$E$13)</f>
        <v>3.18806182382301</v>
      </c>
      <c r="L264" s="0" t="n">
        <f aca="true">NORMINV(RAND(),$B$9,$B$14)</f>
        <v>46.7352275127092</v>
      </c>
      <c r="M264" s="0" t="n">
        <f aca="true">NORMINV(RAND(),$C$9,$C$14)</f>
        <v>57.9694874686364</v>
      </c>
      <c r="N264" s="0" t="n">
        <f aca="true">NORMINV(RAND(),$D$9,$D$14)</f>
        <v>52.475981861865</v>
      </c>
      <c r="O264" s="0" t="n">
        <f aca="true">NORMINV(RAND(),$E$9,$E$14)</f>
        <v>20.6852212340974</v>
      </c>
      <c r="P264" s="0" t="n">
        <f aca="true">NORMINV(RAND(),$B$10,$B$15)</f>
        <v>21.8810337004878</v>
      </c>
      <c r="Q264" s="0" t="n">
        <f aca="true">NORMINV(RAND(),$C$10,$C$15)</f>
        <v>30.3077812998273</v>
      </c>
      <c r="R264" s="0" t="n">
        <f aca="true">NORMINV(RAND(),$D$10,$D$15)</f>
        <v>9.58009519348922</v>
      </c>
      <c r="S264" s="0" t="n">
        <f aca="true">NORMINV(RAND(),$E$10,$E$15)</f>
        <v>3.98730730613316</v>
      </c>
      <c r="T264" s="0" t="n">
        <f aca="false">MEDIAN(INDEX(Avaliadores!$B$17:$B$22,$B264),INDEX(Avaliadores!$B$17:$B$22,$C264),INDEX(Avaliadores!$B$17:$B$22,$D264),INDEX(Avaliadores!$B$17:$B$22,$E264),INDEX(Avaliadores!$B$17:$B$22,$F264),INDEX(Avaliadores!$B$17:$B$22,$G264))</f>
        <v>2.04166666666667</v>
      </c>
      <c r="U264" s="0" t="n">
        <f aca="false">MEDIAN(INDEX(Avaliadores!$C$17:$C$22,$B264),INDEX(Avaliadores!$C$17:$C$22,$C264),INDEX(Avaliadores!$C$17:$C$22,$D264),INDEX(Avaliadores!$C$17:$C$22,$E264),INDEX(Avaliadores!$C$17:$C$22,$F264),INDEX(Avaliadores!$C$17:$C$22,$G264))</f>
        <v>5.29166666666667</v>
      </c>
      <c r="V264" s="0" t="n">
        <f aca="false">MEDIAN(INDEX(Avaliadores!$D$17:$D$22,$B264),INDEX(Avaliadores!$D$17:$D$22,$C264),INDEX(Avaliadores!$D$17:$D$22,$D264),INDEX(Avaliadores!$D$17:$D$22,$E264),INDEX(Avaliadores!$D$17:$D$22,$F264),INDEX(Avaliadores!$D$17:$D$22,$G264))</f>
        <v>5.79166666666667</v>
      </c>
      <c r="W264" s="0" t="n">
        <f aca="false">MEDIAN(INDEX(Avaliadores!$E$17:$E$22,$B264),INDEX(Avaliadores!$E$17:$E$22,$C264),INDEX(Avaliadores!$E$17:$E$22,$D264),INDEX(Avaliadores!$E$17:$E$22,$E264),INDEX(Avaliadores!$E$17:$E$22,$F264),INDEX(Avaliadores!$E$17:$E$22,$G264))</f>
        <v>6.54166666666667</v>
      </c>
      <c r="X264" s="0" t="n">
        <f aca="false">MEDIAN(INDEX(Avaliadores!$F$17:$F$22,$B264),INDEX(Avaliadores!$F$17:$F$22,$C264),INDEX(Avaliadores!$F$17:$F$22,$D264),INDEX(Avaliadores!$F$17:$F$22,$E264),INDEX(Avaliadores!$F$17:$F$22,$F264),INDEX(Avaliadores!$F$17:$F$22,$G264))</f>
        <v>2.29166666666667</v>
      </c>
      <c r="Y264" s="0" t="n">
        <f aca="false">MEDIAN(INDEX(Avaliadores!$G$17:$G$22,$B264),INDEX(Avaliadores!$G$17:$G$22,$C264),INDEX(Avaliadores!$G$17:$G$22,$D264),INDEX(Avaliadores!$G$17:$G$22,$E264),INDEX(Avaliadores!$G$17:$G$22,$F264),INDEX(Avaliadores!$G$17:$G$22,$G264))</f>
        <v>5.04166666666667</v>
      </c>
      <c r="Z264" s="0" t="n">
        <f aca="false">MEDIAN(INDEX(Avaliadores!$H$17:$H$22,$B264),INDEX(Avaliadores!$H$17:$H$22,$C264),INDEX(Avaliadores!$H$17:$H$22,$D264),INDEX(Avaliadores!$H$17:$H$22,$E264),INDEX(Avaliadores!$H$17:$H$22,$F264),INDEX(Avaliadores!$H$17:$H$22,$G264))</f>
        <v>4.04166666666667</v>
      </c>
      <c r="AA264" s="0" t="n">
        <f aca="false">MEDIAN(INDEX(Avaliadores!$I$17:$I$22,$B264),INDEX(Avaliadores!$I$17:$I$22,$C264),INDEX(Avaliadores!$I$17:$I$22,$D264),INDEX(Avaliadores!$I$17:$I$22,$E264),INDEX(Avaliadores!$I$17:$I$22,$F264),INDEX(Avaliadores!$I$17:$I$22,$G264))</f>
        <v>7.04166666666667</v>
      </c>
      <c r="AB264" s="0" t="n">
        <f aca="false">IF(MAX(H264:K264)=MIN(H264:K264),0,IF($B$17="custo",(MAX(H264:K264)-H264)/(MAX(H264:K264)-MIN(H264:K264)),(H264-MIN(H264:K264))/(MAX(H264:K264)-MIN(H264:K264))))</f>
        <v>0.0969318002009988</v>
      </c>
      <c r="AC264" s="0" t="n">
        <f aca="false">IF(MAX(H264:K264)=MIN(H264:K264),0,IF($B$17="custo",(MAX(H264:K264)-I264)/(MAX(H264:K264)-MIN(H264:K264)),(I264-MIN(H264:K264))/(MAX(H264:K264)-MIN(H264:K264))))</f>
        <v>0</v>
      </c>
      <c r="AD264" s="0" t="n">
        <f aca="false">IF(MAX(H264:K264)=MIN(H264:K264),0,IF($B$17="custo",(MAX(H264:K264)-J264)/(MAX(H264:K264)-MIN(H264:K264)),(J264-MIN(H264:K264))/(MAX(H264:K264)-MIN(H264:K264))))</f>
        <v>0.773468613326028</v>
      </c>
      <c r="AE264" s="0" t="n">
        <f aca="false">IF(MAX(H264:K264)=MIN(H264:K264),0,IF($B$17="custo",(MAX(H264:K264)-K264)/(MAX(H264:K264)-MIN(H264:K264)),(K264-MIN(H264:K264))/(MAX(H264:K264)-MIN(H264:K264))))</f>
        <v>1</v>
      </c>
      <c r="AF264" s="0" t="n">
        <f aca="false">IF(MAX(L264:O264)=MIN(L264:O264),0,IF($C$17="custo",(MAX(L264:O264)-L264)/(MAX(L264:O264)-MIN(L264:O264)),(L264-MIN(L264:O264))/(MAX(L264:O264)-MIN(L264:O264))))</f>
        <v>0.698686306838991</v>
      </c>
      <c r="AG264" s="0" t="n">
        <f aca="false">IF(MAX(L264:O264)=MIN(L264:O264),0,IF($C$17="custo",(MAX(L264:O264)-M264)/(MAX(L264:O264)-MIN(L264:O264)),(M264-MIN(L264:O264))/(MAX(L264:O264)-MIN(L264:O264))))</f>
        <v>1</v>
      </c>
      <c r="AH264" s="0" t="n">
        <f aca="false">IF(MAX(L264:O264)=MIN(L264:O264),0,IF($C$17="custo",(MAX(L264:O264)-N264)/(MAX(L264:O264)-MIN(L264:O264)),(N264-MIN(L264:O264))/(MAX(L264:O264)-MIN(L264:O264))))</f>
        <v>0.852658878353292</v>
      </c>
      <c r="AI264" s="0" t="n">
        <f aca="false">IF(MAX(L264:O264)=MIN(L264:O264),0,IF($C$17="custo",(MAX(L264:O264)-O264)/(MAX(L264:O264)-MIN(L264:O264)),(O264-MIN(L264:O264))/(MAX(L264:O264)-MIN(L264:O264))))</f>
        <v>0</v>
      </c>
      <c r="AJ264" s="0" t="n">
        <f aca="false">IF(MAX(P264:S264)=MIN(P264:S264),0,IF($D$17="custo",(MAX(P264:S264)-P264)/(MAX(P264:S264)-MIN(P264:S264)),(P264-MIN(P264:S264))/(MAX(P264:S264)-MIN(P264:S264))))</f>
        <v>0.320159416633545</v>
      </c>
      <c r="AK264" s="0" t="n">
        <f aca="false">IF(MAX(P264:S264)=MIN(P264:S264),0,IF($D$17="custo",(MAX(P264:S264)-Q264)/(MAX(P264:S264)-MIN(P264:S264)),(Q264-MIN(P264:S264))/(MAX(P264:S264)-MIN(P264:S264))))</f>
        <v>0</v>
      </c>
      <c r="AL264" s="0" t="n">
        <f aca="false">IF(MAX(P264:S264)=MIN(P264:S264),0,IF($D$17="custo",(MAX(P264:S264)-R264)/(MAX(P264:S264)-MIN(P264:S264)),(R264-MIN(P264:S264))/(MAX(P264:S264)-MIN(P264:S264))))</f>
        <v>0.787511885663762</v>
      </c>
      <c r="AM264" s="0" t="n">
        <f aca="false">IF(MAX(P264:S264)=MIN(P264:S264),0,IF($D$17="custo",(MAX(P264:S264)-S264)/(MAX(P264:S264)-MIN(P264:S264)),(S264-MIN(P264:S264))/(MAX(P264:S264)-MIN(P264:S264))))</f>
        <v>1</v>
      </c>
      <c r="AN264" s="0" t="n">
        <f aca="false">IF(MAX(T264:W264)=MIN(T264:W264),0,IF($E$17="custo",(MAX(T264:W264)-T264)/(MAX(T264:W264)-MIN(T264:W264)),(T264-MIN(T264:W264))/(MAX(T264:W264)-MIN(T264:W264))))</f>
        <v>0</v>
      </c>
      <c r="AO264" s="0" t="n">
        <f aca="false">IF(MAX(T264:W264)=MIN(T264:W264),0,IF($E$17="custo",(MAX(T264:W264)-U264)/(MAX(T264:W264)-MIN(T264:W264)),(U264-MIN(T264:W264))/(MAX(T264:W264)-MIN(T264:W264))))</f>
        <v>0.722222222222222</v>
      </c>
      <c r="AP264" s="0" t="n">
        <f aca="false">IF(MAX(T264:W264)=MIN(T264:W264),0,IF($E$17="custo",(MAX(T264:W264)-V264)/(MAX(T264:W264)-MIN(T264:W264)),(V264-MIN(T264:W264))/(MAX(T264:W264)-MIN(T264:W264))))</f>
        <v>0.833333333333333</v>
      </c>
      <c r="AQ264" s="0" t="n">
        <f aca="false">IF(MAX(T264:W264)=MIN(T264:W264),0,IF($E$17="custo",(MAX(T264:W264)-W264)/(MAX(T264:W264)-MIN(T264:W264)),(W264-MIN(T264:W264))/(MAX(T264:W264)-MIN(T264:W264))))</f>
        <v>1</v>
      </c>
      <c r="AR264" s="0" t="n">
        <f aca="false">IF(MAX(X264:AA264)=MIN(X264:AA264),0,IF($F$17="custo",(MAX(X264:AA264)-X264)/(MAX(X264:AA264)-MIN(X264:AA264)),(X264-MIN(X264:AA264))/(MAX(X264:AA264)-MIN(X264:AA264))))</f>
        <v>0</v>
      </c>
      <c r="AS264" s="0" t="n">
        <f aca="false">IF(MAX(X264:AA264)=MIN(X264:AA264),0,IF($F$17="custo",(MAX(X264:AA264)-Y264)/(MAX(X264:AA264)-MIN(X264:AA264)),(Y264-MIN(X264:AA264))/(MAX(X264:AA264)-MIN(X264:AA264))))</f>
        <v>0.578947368421053</v>
      </c>
      <c r="AT264" s="0" t="n">
        <f aca="false">IF(MAX(X264:AA264)=MIN(X264:AA264),0,IF($F$17="custo",(MAX(X264:AA264)-Z264)/(MAX(X264:AA264)-MIN(X264:AA264)),(Z264-MIN(X264:AA264))/(MAX(X264:AA264)-MIN(X264:AA264))))</f>
        <v>0.368421052631579</v>
      </c>
      <c r="AU264" s="0" t="n">
        <f aca="false">IF(MAX(X264:AA264)=MIN(X264:AA264),0,IF($F$17="custo",(MAX(X264:AA264)-AA264)/(MAX(X264:AA264)-MIN(X264:AA264)),(AA264-MIN(X264:AA264))/(MAX(X264:AA264)-MIN(X264:AA264))))</f>
        <v>1</v>
      </c>
      <c r="AV264" s="0" t="n">
        <f aca="false">STDEVP(AB264:AE264)</f>
        <v>0.428091708329003</v>
      </c>
      <c r="AW264" s="0" t="n">
        <f aca="false">STDEVP(AF264:AI264)</f>
        <v>0.383356607709467</v>
      </c>
      <c r="AX264" s="0" t="n">
        <f aca="false">STDEVP(AJ264:AM264)</f>
        <v>0.391186478066701</v>
      </c>
      <c r="AY264" s="0" t="n">
        <f aca="false">STDEVP(AN264:AQ264)</f>
        <v>0.381881307912987</v>
      </c>
      <c r="AZ264" s="0" t="n">
        <f aca="false">STDEVP(AR264:AU264)</f>
        <v>0.361542938527213</v>
      </c>
      <c r="BA264" s="0" t="n">
        <f aca="false">AV264*((1-IFERROR(CORREL(AB264:AE264,AF264:AI264),0))+(1-IFERROR(CORREL(AB264:AE264,AJ264:AM264),0))+(1-IFERROR(CORREL(AB264:AE264,AN264:AQ264),0))+(1-IFERROR(CORREL(AB264:AE264,AR264:AU264),0)))</f>
        <v>1.04458363929482</v>
      </c>
      <c r="BB264" s="0" t="n">
        <f aca="false">AW264*((1-IFERROR(CORREL(AF264:AI264,AB264:AE264),0))+(1-IFERROR(CORREL(AF264:AI264,AJ264:AM264),0))+(1-IFERROR(CORREL(AF264:AI264,AN264:AQ264),0))+(1-IFERROR(CORREL(AF264:AI264,AR264:AU264),0)))</f>
        <v>2.4629701192401</v>
      </c>
      <c r="BC264" s="0" t="n">
        <f aca="false">AX264*((1-IFERROR(CORREL(AJ264:AM264,AB264:AE264),0))+(1-IFERROR(CORREL(AJ264:AM264,AF264:AI264),0))+(1-IFERROR(CORREL(AJ264:AM264,AN264:AQ264),0))+(1-IFERROR(CORREL(AJ264:AM264,AR264:AU264),0)))</f>
        <v>1.09007731273986</v>
      </c>
      <c r="BD264" s="0" t="n">
        <f aca="false">AY264*((1-IFERROR(CORREL(AN264:AQ264,AB264:AE264),0))+(1-IFERROR(CORREL(AN264:AQ264,AF264:AI264),0))+(1-IFERROR(CORREL(AN264:AQ264,AJ264:AM264),0))+(1-IFERROR(CORREL(AN264:AQ264,AR264:AU264),0)))</f>
        <v>0.863096781630352</v>
      </c>
      <c r="BE264" s="0" t="n">
        <f aca="false">AZ264*((1-IFERROR(CORREL(AR264:AU264,AB264:AE264),0))+(1-IFERROR(CORREL(AR264:AU264,AF264:AI264),0))+(1-IFERROR(CORREL(AR264:AU264,AJ264:AM264),0))+(1-IFERROR(CORREL(AR264:AU264,AN264:AQ264),0)))</f>
        <v>0.971526285085765</v>
      </c>
      <c r="BF264" s="0" t="n">
        <f aca="false">IF(SUM(BA264:BE264)&gt;0,BA264/SUM(BA264:BE264),1/5)</f>
        <v>0.162397756196413</v>
      </c>
      <c r="BG264" s="0" t="n">
        <f aca="false">IF(SUM(BA264:BE264)&gt;0,BB264/SUM(BA264:BE264),1/5)</f>
        <v>0.382909329513744</v>
      </c>
      <c r="BH264" s="0" t="n">
        <f aca="false">IF(SUM(BA264:BE264)&gt;0,BC264/SUM(BA264:BE264),1/5)</f>
        <v>0.16947049811069</v>
      </c>
      <c r="BI264" s="0" t="n">
        <f aca="false">IF(SUM(BA264:BE264)&gt;0,BD264/SUM(BA264:BE264),1/5)</f>
        <v>0.134182630709914</v>
      </c>
      <c r="BJ264" s="0" t="n">
        <f aca="false">IF(SUM(BA264:BE264)&gt;0,BE264/SUM(BA264:BE264),1/5)</f>
        <v>0.151039785469238</v>
      </c>
      <c r="BK264" s="0" t="n">
        <f aca="false">BF264*AB264+BG264*AF264+BH264*AJ264+BI264*AN264+BJ264*AR264</f>
        <v>0.337532587960588</v>
      </c>
      <c r="BL264" s="0" t="n">
        <f aca="false">BF264*AC264+BG264*AG264+BH264*AK264+BI264*AO264+BJ264*AS264</f>
        <v>0.567263093572978</v>
      </c>
      <c r="BM264" s="0" t="n">
        <f aca="false">BF264*AD264+BG264*AH264+BH264*AL264+BI264*AP264+BJ264*AT264</f>
        <v>0.753025733914978</v>
      </c>
      <c r="BN264" s="0" t="n">
        <f aca="false">BF264*AE264+BG264*AI264+BH264*AM264+BI264*AQ264+BJ264*AU264</f>
        <v>0.617090670486256</v>
      </c>
      <c r="BO264" s="0" t="n">
        <f aca="false">RANK(BK264,$BK264:$BN264)</f>
        <v>4</v>
      </c>
      <c r="BP264" s="0" t="n">
        <f aca="false">RANK(BL264,$BK264:$BN264)</f>
        <v>3</v>
      </c>
      <c r="BQ264" s="0" t="n">
        <f aca="false">RANK(BM264,$BK264:$BN264)</f>
        <v>1</v>
      </c>
      <c r="BR264" s="0" t="n">
        <f aca="false">RANK(BN264,$BK264:$BN264)</f>
        <v>2</v>
      </c>
    </row>
    <row r="265" customFormat="false" ht="15" hidden="false" customHeight="false" outlineLevel="0" collapsed="false">
      <c r="A265" s="0" t="n">
        <v>242</v>
      </c>
      <c r="B265" s="0" t="n">
        <f aca="false">RANDBETWEEN(1,$B$5)</f>
        <v>1</v>
      </c>
      <c r="C265" s="0" t="n">
        <f aca="false">RANDBETWEEN(1,$B$5)</f>
        <v>4</v>
      </c>
      <c r="D265" s="0" t="n">
        <f aca="false">RANDBETWEEN(1,$B$5)</f>
        <v>2</v>
      </c>
      <c r="E265" s="0" t="n">
        <f aca="false">RANDBETWEEN(1,$B$5)</f>
        <v>3</v>
      </c>
      <c r="F265" s="0" t="n">
        <f aca="false">RANDBETWEEN(1,$B$5)</f>
        <v>4</v>
      </c>
      <c r="G265" s="0" t="n">
        <f aca="false">RANDBETWEEN(1,$B$5)</f>
        <v>5</v>
      </c>
      <c r="H265" s="0" t="n">
        <f aca="true">NORMINV(RAND(),$B$8,$B$13)</f>
        <v>47.5350511927734</v>
      </c>
      <c r="I265" s="0" t="n">
        <f aca="true">NORMINV(RAND(),$C$8,$C$13)</f>
        <v>67.1405610212259</v>
      </c>
      <c r="J265" s="0" t="n">
        <f aca="true">NORMINV(RAND(),$D$8,$D$13)</f>
        <v>15.9396746026583</v>
      </c>
      <c r="K265" s="0" t="n">
        <f aca="true">NORMINV(RAND(),$E$8,$E$13)</f>
        <v>3.40220240129623</v>
      </c>
      <c r="L265" s="0" t="n">
        <f aca="true">NORMINV(RAND(),$B$9,$B$14)</f>
        <v>43.3893881975153</v>
      </c>
      <c r="M265" s="0" t="n">
        <f aca="true">NORMINV(RAND(),$C$9,$C$14)</f>
        <v>61.0110863462795</v>
      </c>
      <c r="N265" s="0" t="n">
        <f aca="true">NORMINV(RAND(),$D$9,$D$14)</f>
        <v>38.6975187407628</v>
      </c>
      <c r="O265" s="0" t="n">
        <f aca="true">NORMINV(RAND(),$E$9,$E$14)</f>
        <v>27.4036838058378</v>
      </c>
      <c r="P265" s="0" t="n">
        <f aca="true">NORMINV(RAND(),$B$10,$B$15)</f>
        <v>24.7452221714635</v>
      </c>
      <c r="Q265" s="0" t="n">
        <f aca="true">NORMINV(RAND(),$C$10,$C$15)</f>
        <v>33.1702917677106</v>
      </c>
      <c r="R265" s="0" t="n">
        <f aca="true">NORMINV(RAND(),$D$10,$D$15)</f>
        <v>9.62976414385911</v>
      </c>
      <c r="S265" s="0" t="n">
        <f aca="true">NORMINV(RAND(),$E$10,$E$15)</f>
        <v>4.56200314813719</v>
      </c>
      <c r="T265" s="0" t="n">
        <f aca="false">MEDIAN(INDEX(Avaliadores!$B$17:$B$22,$B265),INDEX(Avaliadores!$B$17:$B$22,$C265),INDEX(Avaliadores!$B$17:$B$22,$D265),INDEX(Avaliadores!$B$17:$B$22,$E265),INDEX(Avaliadores!$B$17:$B$22,$F265),INDEX(Avaliadores!$B$17:$B$22,$G265))</f>
        <v>2.91666666666667</v>
      </c>
      <c r="U265" s="0" t="n">
        <f aca="false">MEDIAN(INDEX(Avaliadores!$C$17:$C$22,$B265),INDEX(Avaliadores!$C$17:$C$22,$C265),INDEX(Avaliadores!$C$17:$C$22,$D265),INDEX(Avaliadores!$C$17:$C$22,$E265),INDEX(Avaliadores!$C$17:$C$22,$F265),INDEX(Avaliadores!$C$17:$C$22,$G265))</f>
        <v>5.29166666666667</v>
      </c>
      <c r="V265" s="0" t="n">
        <f aca="false">MEDIAN(INDEX(Avaliadores!$D$17:$D$22,$B265),INDEX(Avaliadores!$D$17:$D$22,$C265),INDEX(Avaliadores!$D$17:$D$22,$D265),INDEX(Avaliadores!$D$17:$D$22,$E265),INDEX(Avaliadores!$D$17:$D$22,$F265),INDEX(Avaliadores!$D$17:$D$22,$G265))</f>
        <v>5.66666666666667</v>
      </c>
      <c r="W265" s="0" t="n">
        <f aca="false">MEDIAN(INDEX(Avaliadores!$E$17:$E$22,$B265),INDEX(Avaliadores!$E$17:$E$22,$C265),INDEX(Avaliadores!$E$17:$E$22,$D265),INDEX(Avaliadores!$E$17:$E$22,$E265),INDEX(Avaliadores!$E$17:$E$22,$F265),INDEX(Avaliadores!$E$17:$E$22,$G265))</f>
        <v>6.54166666666667</v>
      </c>
      <c r="X265" s="0" t="n">
        <f aca="false">MEDIAN(INDEX(Avaliadores!$F$17:$F$22,$B265),INDEX(Avaliadores!$F$17:$F$22,$C265),INDEX(Avaliadores!$F$17:$F$22,$D265),INDEX(Avaliadores!$F$17:$F$22,$E265),INDEX(Avaliadores!$F$17:$F$22,$F265),INDEX(Avaliadores!$F$17:$F$22,$G265))</f>
        <v>2.66666666666667</v>
      </c>
      <c r="Y265" s="0" t="n">
        <f aca="false">MEDIAN(INDEX(Avaliadores!$G$17:$G$22,$B265),INDEX(Avaliadores!$G$17:$G$22,$C265),INDEX(Avaliadores!$G$17:$G$22,$D265),INDEX(Avaliadores!$G$17:$G$22,$E265),INDEX(Avaliadores!$G$17:$G$22,$F265),INDEX(Avaliadores!$G$17:$G$22,$G265))</f>
        <v>4.79166666666667</v>
      </c>
      <c r="Z265" s="0" t="n">
        <f aca="false">MEDIAN(INDEX(Avaliadores!$H$17:$H$22,$B265),INDEX(Avaliadores!$H$17:$H$22,$C265),INDEX(Avaliadores!$H$17:$H$22,$D265),INDEX(Avaliadores!$H$17:$H$22,$E265),INDEX(Avaliadores!$H$17:$H$22,$F265),INDEX(Avaliadores!$H$17:$H$22,$G265))</f>
        <v>3.66666666666667</v>
      </c>
      <c r="AA265" s="0" t="n">
        <f aca="false">MEDIAN(INDEX(Avaliadores!$I$17:$I$22,$B265),INDEX(Avaliadores!$I$17:$I$22,$C265),INDEX(Avaliadores!$I$17:$I$22,$D265),INDEX(Avaliadores!$I$17:$I$22,$E265),INDEX(Avaliadores!$I$17:$I$22,$F265),INDEX(Avaliadores!$I$17:$I$22,$G265))</f>
        <v>6.29166666666667</v>
      </c>
      <c r="AB265" s="0" t="n">
        <f aca="false">IF(MAX(H265:K265)=MIN(H265:K265),0,IF($B$17="custo",(MAX(H265:K265)-H265)/(MAX(H265:K265)-MIN(H265:K265)),(H265-MIN(H265:K265))/(MAX(H265:K265)-MIN(H265:K265))))</f>
        <v>0.307593578701323</v>
      </c>
      <c r="AC265" s="0" t="n">
        <f aca="false">IF(MAX(H265:K265)=MIN(H265:K265),0,IF($B$17="custo",(MAX(H265:K265)-I265)/(MAX(H265:K265)-MIN(H265:K265)),(I265-MIN(H265:K265))/(MAX(H265:K265)-MIN(H265:K265))))</f>
        <v>0</v>
      </c>
      <c r="AD265" s="0" t="n">
        <f aca="false">IF(MAX(H265:K265)=MIN(H265:K265),0,IF($B$17="custo",(MAX(H265:K265)-J265)/(MAX(H265:K265)-MIN(H265:K265)),(J265-MIN(H265:K265))/(MAX(H265:K265)-MIN(H265:K265))))</f>
        <v>0.803297849633645</v>
      </c>
      <c r="AE265" s="0" t="n">
        <f aca="false">IF(MAX(H265:K265)=MIN(H265:K265),0,IF($B$17="custo",(MAX(H265:K265)-K265)/(MAX(H265:K265)-MIN(H265:K265)),(K265-MIN(H265:K265))/(MAX(H265:K265)-MIN(H265:K265))))</f>
        <v>1</v>
      </c>
      <c r="AF265" s="0" t="n">
        <f aca="false">IF(MAX(L265:O265)=MIN(L265:O265),0,IF($C$17="custo",(MAX(L265:O265)-L265)/(MAX(L265:O265)-MIN(L265:O265)),(L265-MIN(L265:O265))/(MAX(L265:O265)-MIN(L265:O265))))</f>
        <v>0.475660217192954</v>
      </c>
      <c r="AG265" s="0" t="n">
        <f aca="false">IF(MAX(L265:O265)=MIN(L265:O265),0,IF($C$17="custo",(MAX(L265:O265)-M265)/(MAX(L265:O265)-MIN(L265:O265)),(M265-MIN(L265:O265))/(MAX(L265:O265)-MIN(L265:O265))))</f>
        <v>1</v>
      </c>
      <c r="AH265" s="0" t="n">
        <f aca="false">IF(MAX(L265:O265)=MIN(L265:O265),0,IF($C$17="custo",(MAX(L265:O265)-N265)/(MAX(L265:O265)-MIN(L265:O265)),(N265-MIN(L265:O265))/(MAX(L265:O265)-MIN(L265:O265))))</f>
        <v>0.336052002868549</v>
      </c>
      <c r="AI265" s="0" t="n">
        <f aca="false">IF(MAX(L265:O265)=MIN(L265:O265),0,IF($C$17="custo",(MAX(L265:O265)-O265)/(MAX(L265:O265)-MIN(L265:O265)),(O265-MIN(L265:O265))/(MAX(L265:O265)-MIN(L265:O265))))</f>
        <v>0</v>
      </c>
      <c r="AJ265" s="0" t="n">
        <f aca="false">IF(MAX(P265:S265)=MIN(P265:S265),0,IF($D$17="custo",(MAX(P265:S265)-P265)/(MAX(P265:S265)-MIN(P265:S265)),(P265-MIN(P265:S265))/(MAX(P265:S265)-MIN(P265:S265))))</f>
        <v>0.294497504142307</v>
      </c>
      <c r="AK265" s="0" t="n">
        <f aca="false">IF(MAX(P265:S265)=MIN(P265:S265),0,IF($D$17="custo",(MAX(P265:S265)-Q265)/(MAX(P265:S265)-MIN(P265:S265)),(Q265-MIN(P265:S265))/(MAX(P265:S265)-MIN(P265:S265))))</f>
        <v>0</v>
      </c>
      <c r="AL265" s="0" t="n">
        <f aca="false">IF(MAX(P265:S265)=MIN(P265:S265),0,IF($D$17="custo",(MAX(P265:S265)-R265)/(MAX(P265:S265)-MIN(P265:S265)),(R265-MIN(P265:S265))/(MAX(P265:S265)-MIN(P265:S265))))</f>
        <v>0.822856897764426</v>
      </c>
      <c r="AM265" s="0" t="n">
        <f aca="false">IF(MAX(P265:S265)=MIN(P265:S265),0,IF($D$17="custo",(MAX(P265:S265)-S265)/(MAX(P265:S265)-MIN(P265:S265)),(S265-MIN(P265:S265))/(MAX(P265:S265)-MIN(P265:S265))))</f>
        <v>1</v>
      </c>
      <c r="AN265" s="0" t="n">
        <f aca="false">IF(MAX(T265:W265)=MIN(T265:W265),0,IF($E$17="custo",(MAX(T265:W265)-T265)/(MAX(T265:W265)-MIN(T265:W265)),(T265-MIN(T265:W265))/(MAX(T265:W265)-MIN(T265:W265))))</f>
        <v>0</v>
      </c>
      <c r="AO265" s="0" t="n">
        <f aca="false">IF(MAX(T265:W265)=MIN(T265:W265),0,IF($E$17="custo",(MAX(T265:W265)-U265)/(MAX(T265:W265)-MIN(T265:W265)),(U265-MIN(T265:W265))/(MAX(T265:W265)-MIN(T265:W265))))</f>
        <v>0.655172413793103</v>
      </c>
      <c r="AP265" s="0" t="n">
        <f aca="false">IF(MAX(T265:W265)=MIN(T265:W265),0,IF($E$17="custo",(MAX(T265:W265)-V265)/(MAX(T265:W265)-MIN(T265:W265)),(V265-MIN(T265:W265))/(MAX(T265:W265)-MIN(T265:W265))))</f>
        <v>0.758620689655172</v>
      </c>
      <c r="AQ265" s="0" t="n">
        <f aca="false">IF(MAX(T265:W265)=MIN(T265:W265),0,IF($E$17="custo",(MAX(T265:W265)-W265)/(MAX(T265:W265)-MIN(T265:W265)),(W265-MIN(T265:W265))/(MAX(T265:W265)-MIN(T265:W265))))</f>
        <v>1</v>
      </c>
      <c r="AR265" s="0" t="n">
        <f aca="false">IF(MAX(X265:AA265)=MIN(X265:AA265),0,IF($F$17="custo",(MAX(X265:AA265)-X265)/(MAX(X265:AA265)-MIN(X265:AA265)),(X265-MIN(X265:AA265))/(MAX(X265:AA265)-MIN(X265:AA265))))</f>
        <v>0</v>
      </c>
      <c r="AS265" s="0" t="n">
        <f aca="false">IF(MAX(X265:AA265)=MIN(X265:AA265),0,IF($F$17="custo",(MAX(X265:AA265)-Y265)/(MAX(X265:AA265)-MIN(X265:AA265)),(Y265-MIN(X265:AA265))/(MAX(X265:AA265)-MIN(X265:AA265))))</f>
        <v>0.586206896551724</v>
      </c>
      <c r="AT265" s="0" t="n">
        <f aca="false">IF(MAX(X265:AA265)=MIN(X265:AA265),0,IF($F$17="custo",(MAX(X265:AA265)-Z265)/(MAX(X265:AA265)-MIN(X265:AA265)),(Z265-MIN(X265:AA265))/(MAX(X265:AA265)-MIN(X265:AA265))))</f>
        <v>0.275862068965517</v>
      </c>
      <c r="AU265" s="0" t="n">
        <f aca="false">IF(MAX(X265:AA265)=MIN(X265:AA265),0,IF($F$17="custo",(MAX(X265:AA265)-AA265)/(MAX(X265:AA265)-MIN(X265:AA265)),(AA265-MIN(X265:AA265))/(MAX(X265:AA265)-MIN(X265:AA265))))</f>
        <v>1</v>
      </c>
      <c r="AV265" s="0" t="n">
        <f aca="false">STDEVP(AB265:AE265)</f>
        <v>0.395580456206388</v>
      </c>
      <c r="AW265" s="0" t="n">
        <f aca="false">STDEVP(AF265:AI265)</f>
        <v>0.360072318698608</v>
      </c>
      <c r="AX265" s="0" t="n">
        <f aca="false">STDEVP(AJ265:AM265)</f>
        <v>0.400944147708284</v>
      </c>
      <c r="AY265" s="0" t="n">
        <f aca="false">STDEVP(AN265:AQ265)</f>
        <v>0.370188112992826</v>
      </c>
      <c r="AZ265" s="0" t="n">
        <f aca="false">STDEVP(AR265:AU265)</f>
        <v>0.371790666428411</v>
      </c>
      <c r="BA265" s="0" t="n">
        <f aca="false">AV265*((1-IFERROR(CORREL(AB265:AE265,AF265:AI265),0))+(1-IFERROR(CORREL(AB265:AE265,AJ265:AM265),0))+(1-IFERROR(CORREL(AB265:AE265,AN265:AQ265),0))+(1-IFERROR(CORREL(AB265:AE265,AR265:AU265),0)))</f>
        <v>1.17437458424905</v>
      </c>
      <c r="BB265" s="0" t="n">
        <f aca="false">AW265*((1-IFERROR(CORREL(AF265:AI265,AB265:AE265),0))+(1-IFERROR(CORREL(AF265:AI265,AJ265:AM265),0))+(1-IFERROR(CORREL(AF265:AI265,AN265:AQ265),0))+(1-IFERROR(CORREL(AF265:AI265,AR265:AU265),0)))</f>
        <v>2.35394558707361</v>
      </c>
      <c r="BC265" s="0" t="n">
        <f aca="false">AX265*((1-IFERROR(CORREL(AJ265:AM265,AB265:AE265),0))+(1-IFERROR(CORREL(AJ265:AM265,AF265:AI265),0))+(1-IFERROR(CORREL(AJ265:AM265,AN265:AQ265),0))+(1-IFERROR(CORREL(AJ265:AM265,AR265:AU265),0)))</f>
        <v>1.18326961526618</v>
      </c>
      <c r="BD265" s="0" t="n">
        <f aca="false">AY265*((1-IFERROR(CORREL(AN265:AQ265,AB265:AE265),0))+(1-IFERROR(CORREL(AN265:AQ265,AF265:AI265),0))+(1-IFERROR(CORREL(AN265:AQ265,AJ265:AM265),0))+(1-IFERROR(CORREL(AN265:AQ265,AR265:AU265),0)))</f>
        <v>0.863953327469247</v>
      </c>
      <c r="BE265" s="0" t="n">
        <f aca="false">AZ265*((1-IFERROR(CORREL(AR265:AU265,AB265:AE265),0))+(1-IFERROR(CORREL(AR265:AU265,AF265:AI265),0))+(1-IFERROR(CORREL(AR265:AU265,AJ265:AM265),0))+(1-IFERROR(CORREL(AR265:AU265,AN265:AQ265),0)))</f>
        <v>0.982683314097325</v>
      </c>
      <c r="BF265" s="0" t="n">
        <f aca="false">IF(SUM(BA265:BE265)&gt;0,BA265/SUM(BA265:BE265),1/5)</f>
        <v>0.179068929246982</v>
      </c>
      <c r="BG265" s="0" t="n">
        <f aca="false">IF(SUM(BA265:BE265)&gt;0,BB265/SUM(BA265:BE265),1/5)</f>
        <v>0.358930209693246</v>
      </c>
      <c r="BH265" s="0" t="n">
        <f aca="false">IF(SUM(BA265:BE265)&gt;0,BC265/SUM(BA265:BE265),1/5)</f>
        <v>0.180425245793014</v>
      </c>
      <c r="BI265" s="0" t="n">
        <f aca="false">IF(SUM(BA265:BE265)&gt;0,BD265/SUM(BA265:BE265),1/5)</f>
        <v>0.131735818659779</v>
      </c>
      <c r="BJ265" s="0" t="n">
        <f aca="false">IF(SUM(BA265:BE265)&gt;0,BE265/SUM(BA265:BE265),1/5)</f>
        <v>0.14983979660698</v>
      </c>
      <c r="BK265" s="0" t="n">
        <f aca="false">BF265*AB265+BG265*AF265+BH265*AJ265+BI265*AN265+BJ265*AR265</f>
        <v>0.2789440588514</v>
      </c>
      <c r="BL265" s="0" t="n">
        <f aca="false">BF265*AC265+BG265*AG265+BH265*AK265+BI265*AO265+BJ265*AS265</f>
        <v>0.533077006136503</v>
      </c>
      <c r="BM265" s="0" t="n">
        <f aca="false">BF265*AD265+BG265*AH265+BH265*AL265+BI265*AP265+BJ265*AT265</f>
        <v>0.554201693598711</v>
      </c>
      <c r="BN265" s="0" t="n">
        <f aca="false">BF265*AE265+BG265*AI265+BH265*AM265+BI265*AQ265+BJ265*AU265</f>
        <v>0.641069790306754</v>
      </c>
      <c r="BO265" s="0" t="n">
        <f aca="false">RANK(BK265,$BK265:$BN265)</f>
        <v>4</v>
      </c>
      <c r="BP265" s="0" t="n">
        <f aca="false">RANK(BL265,$BK265:$BN265)</f>
        <v>3</v>
      </c>
      <c r="BQ265" s="0" t="n">
        <f aca="false">RANK(BM265,$BK265:$BN265)</f>
        <v>2</v>
      </c>
      <c r="BR265" s="0" t="n">
        <f aca="false">RANK(BN265,$BK265:$BN265)</f>
        <v>1</v>
      </c>
    </row>
    <row r="266" customFormat="false" ht="15" hidden="false" customHeight="false" outlineLevel="0" collapsed="false">
      <c r="A266" s="0" t="n">
        <v>243</v>
      </c>
      <c r="B266" s="0" t="n">
        <f aca="false">RANDBETWEEN(1,$B$5)</f>
        <v>2</v>
      </c>
      <c r="C266" s="0" t="n">
        <f aca="false">RANDBETWEEN(1,$B$5)</f>
        <v>6</v>
      </c>
      <c r="D266" s="0" t="n">
        <f aca="false">RANDBETWEEN(1,$B$5)</f>
        <v>4</v>
      </c>
      <c r="E266" s="0" t="n">
        <f aca="false">RANDBETWEEN(1,$B$5)</f>
        <v>1</v>
      </c>
      <c r="F266" s="0" t="n">
        <f aca="false">RANDBETWEEN(1,$B$5)</f>
        <v>6</v>
      </c>
      <c r="G266" s="0" t="n">
        <f aca="false">RANDBETWEEN(1,$B$5)</f>
        <v>4</v>
      </c>
      <c r="H266" s="0" t="n">
        <f aca="true">NORMINV(RAND(),$B$8,$B$13)</f>
        <v>51.1167700835468</v>
      </c>
      <c r="I266" s="0" t="n">
        <f aca="true">NORMINV(RAND(),$C$8,$C$13)</f>
        <v>54.6078124409407</v>
      </c>
      <c r="J266" s="0" t="n">
        <f aca="true">NORMINV(RAND(),$D$8,$D$13)</f>
        <v>16.129417112982</v>
      </c>
      <c r="K266" s="0" t="n">
        <f aca="true">NORMINV(RAND(),$E$8,$E$13)</f>
        <v>2.84674379498883</v>
      </c>
      <c r="L266" s="0" t="n">
        <f aca="true">NORMINV(RAND(),$B$9,$B$14)</f>
        <v>41.7812403457003</v>
      </c>
      <c r="M266" s="0" t="n">
        <f aca="true">NORMINV(RAND(),$C$9,$C$14)</f>
        <v>54.5381354629016</v>
      </c>
      <c r="N266" s="0" t="n">
        <f aca="true">NORMINV(RAND(),$D$9,$D$14)</f>
        <v>41.0027927001332</v>
      </c>
      <c r="O266" s="0" t="n">
        <f aca="true">NORMINV(RAND(),$E$9,$E$14)</f>
        <v>26.0902911763003</v>
      </c>
      <c r="P266" s="0" t="n">
        <f aca="true">NORMINV(RAND(),$B$10,$B$15)</f>
        <v>23.4871460515232</v>
      </c>
      <c r="Q266" s="0" t="n">
        <f aca="true">NORMINV(RAND(),$C$10,$C$15)</f>
        <v>29.3196342771552</v>
      </c>
      <c r="R266" s="0" t="n">
        <f aca="true">NORMINV(RAND(),$D$10,$D$15)</f>
        <v>10.4657845811042</v>
      </c>
      <c r="S266" s="0" t="n">
        <f aca="true">NORMINV(RAND(),$E$10,$E$15)</f>
        <v>4.03424533399577</v>
      </c>
      <c r="T266" s="0" t="n">
        <f aca="false">MEDIAN(INDEX(Avaliadores!$B$17:$B$22,$B266),INDEX(Avaliadores!$B$17:$B$22,$C266),INDEX(Avaliadores!$B$17:$B$22,$D266),INDEX(Avaliadores!$B$17:$B$22,$E266),INDEX(Avaliadores!$B$17:$B$22,$F266),INDEX(Avaliadores!$B$17:$B$22,$G266))</f>
        <v>2.54166666666667</v>
      </c>
      <c r="U266" s="0" t="n">
        <f aca="false">MEDIAN(INDEX(Avaliadores!$C$17:$C$22,$B266),INDEX(Avaliadores!$C$17:$C$22,$C266),INDEX(Avaliadores!$C$17:$C$22,$D266),INDEX(Avaliadores!$C$17:$C$22,$E266),INDEX(Avaliadores!$C$17:$C$22,$F266),INDEX(Avaliadores!$C$17:$C$22,$G266))</f>
        <v>5.54166666666667</v>
      </c>
      <c r="V266" s="0" t="n">
        <f aca="false">MEDIAN(INDEX(Avaliadores!$D$17:$D$22,$B266),INDEX(Avaliadores!$D$17:$D$22,$C266),INDEX(Avaliadores!$D$17:$D$22,$D266),INDEX(Avaliadores!$D$17:$D$22,$E266),INDEX(Avaliadores!$D$17:$D$22,$F266),INDEX(Avaliadores!$D$17:$D$22,$G266))</f>
        <v>5.54166666666667</v>
      </c>
      <c r="W266" s="0" t="n">
        <f aca="false">MEDIAN(INDEX(Avaliadores!$E$17:$E$22,$B266),INDEX(Avaliadores!$E$17:$E$22,$C266),INDEX(Avaliadores!$E$17:$E$22,$D266),INDEX(Avaliadores!$E$17:$E$22,$E266),INDEX(Avaliadores!$E$17:$E$22,$F266),INDEX(Avaliadores!$E$17:$E$22,$G266))</f>
        <v>6.29166666666667</v>
      </c>
      <c r="X266" s="0" t="n">
        <f aca="false">MEDIAN(INDEX(Avaliadores!$F$17:$F$22,$B266),INDEX(Avaliadores!$F$17:$F$22,$C266),INDEX(Avaliadores!$F$17:$F$22,$D266),INDEX(Avaliadores!$F$17:$F$22,$E266),INDEX(Avaliadores!$F$17:$F$22,$F266),INDEX(Avaliadores!$F$17:$F$22,$G266))</f>
        <v>3.04166666666667</v>
      </c>
      <c r="Y266" s="0" t="n">
        <f aca="false">MEDIAN(INDEX(Avaliadores!$G$17:$G$22,$B266),INDEX(Avaliadores!$G$17:$G$22,$C266),INDEX(Avaliadores!$G$17:$G$22,$D266),INDEX(Avaliadores!$G$17:$G$22,$E266),INDEX(Avaliadores!$G$17:$G$22,$F266),INDEX(Avaliadores!$G$17:$G$22,$G266))</f>
        <v>5.04166666666667</v>
      </c>
      <c r="Z266" s="0" t="n">
        <f aca="false">MEDIAN(INDEX(Avaliadores!$H$17:$H$22,$B266),INDEX(Avaliadores!$H$17:$H$22,$C266),INDEX(Avaliadores!$H$17:$H$22,$D266),INDEX(Avaliadores!$H$17:$H$22,$E266),INDEX(Avaliadores!$H$17:$H$22,$F266),INDEX(Avaliadores!$H$17:$H$22,$G266))</f>
        <v>4.04166666666667</v>
      </c>
      <c r="AA266" s="0" t="n">
        <f aca="false">MEDIAN(INDEX(Avaliadores!$I$17:$I$22,$B266),INDEX(Avaliadores!$I$17:$I$22,$C266),INDEX(Avaliadores!$I$17:$I$22,$D266),INDEX(Avaliadores!$I$17:$I$22,$E266),INDEX(Avaliadores!$I$17:$I$22,$F266),INDEX(Avaliadores!$I$17:$I$22,$G266))</f>
        <v>6.54166666666667</v>
      </c>
      <c r="AB266" s="0" t="n">
        <f aca="false">IF(MAX(H266:K266)=MIN(H266:K266),0,IF($B$17="custo",(MAX(H266:K266)-H266)/(MAX(H266:K266)-MIN(H266:K266)),(H266-MIN(H266:K266))/(MAX(H266:K266)-MIN(H266:K266))))</f>
        <v>0.0674453300273387</v>
      </c>
      <c r="AC266" s="0" t="n">
        <f aca="false">IF(MAX(H266:K266)=MIN(H266:K266),0,IF($B$17="custo",(MAX(H266:K266)-I266)/(MAX(H266:K266)-MIN(H266:K266)),(I266-MIN(H266:K266))/(MAX(H266:K266)-MIN(H266:K266))))</f>
        <v>0</v>
      </c>
      <c r="AD266" s="0" t="n">
        <f aca="false">IF(MAX(H266:K266)=MIN(H266:K266),0,IF($B$17="custo",(MAX(H266:K266)-J266)/(MAX(H266:K266)-MIN(H266:K266)),(J266-MIN(H266:K266))/(MAX(H266:K266)-MIN(H266:K266))))</f>
        <v>0.743384870802277</v>
      </c>
      <c r="AE266" s="0" t="n">
        <f aca="false">IF(MAX(H266:K266)=MIN(H266:K266),0,IF($B$17="custo",(MAX(H266:K266)-K266)/(MAX(H266:K266)-MIN(H266:K266)),(K266-MIN(H266:K266))/(MAX(H266:K266)-MIN(H266:K266))))</f>
        <v>1</v>
      </c>
      <c r="AF266" s="0" t="n">
        <f aca="false">IF(MAX(L266:O266)=MIN(L266:O266),0,IF($C$17="custo",(MAX(L266:O266)-L266)/(MAX(L266:O266)-MIN(L266:O266)),(L266-MIN(L266:O266))/(MAX(L266:O266)-MIN(L266:O266))))</f>
        <v>0.551569005064835</v>
      </c>
      <c r="AG266" s="0" t="n">
        <f aca="false">IF(MAX(L266:O266)=MIN(L266:O266),0,IF($C$17="custo",(MAX(L266:O266)-M266)/(MAX(L266:O266)-MIN(L266:O266)),(M266-MIN(L266:O266))/(MAX(L266:O266)-MIN(L266:O266))))</f>
        <v>1</v>
      </c>
      <c r="AH266" s="0" t="n">
        <f aca="false">IF(MAX(L266:O266)=MIN(L266:O266),0,IF($C$17="custo",(MAX(L266:O266)-N266)/(MAX(L266:O266)-MIN(L266:O266)),(N266-MIN(L266:O266))/(MAX(L266:O266)-MIN(L266:O266))))</f>
        <v>0.52420497573015</v>
      </c>
      <c r="AI266" s="0" t="n">
        <f aca="false">IF(MAX(L266:O266)=MIN(L266:O266),0,IF($C$17="custo",(MAX(L266:O266)-O266)/(MAX(L266:O266)-MIN(L266:O266)),(O266-MIN(L266:O266))/(MAX(L266:O266)-MIN(L266:O266))))</f>
        <v>0</v>
      </c>
      <c r="AJ266" s="0" t="n">
        <f aca="false">IF(MAX(P266:S266)=MIN(P266:S266),0,IF($D$17="custo",(MAX(P266:S266)-P266)/(MAX(P266:S266)-MIN(P266:S266)),(P266-MIN(P266:S266))/(MAX(P266:S266)-MIN(P266:S266))))</f>
        <v>0.230666344059141</v>
      </c>
      <c r="AK266" s="0" t="n">
        <f aca="false">IF(MAX(P266:S266)=MIN(P266:S266),0,IF($D$17="custo",(MAX(P266:S266)-Q266)/(MAX(P266:S266)-MIN(P266:S266)),(Q266-MIN(P266:S266))/(MAX(P266:S266)-MIN(P266:S266))))</f>
        <v>0</v>
      </c>
      <c r="AL266" s="0" t="n">
        <f aca="false">IF(MAX(P266:S266)=MIN(P266:S266),0,IF($D$17="custo",(MAX(P266:S266)-R266)/(MAX(P266:S266)-MIN(P266:S266)),(R266-MIN(P266:S266))/(MAX(P266:S266)-MIN(P266:S266))))</f>
        <v>0.745642067774149</v>
      </c>
      <c r="AM266" s="0" t="n">
        <f aca="false">IF(MAX(P266:S266)=MIN(P266:S266),0,IF($D$17="custo",(MAX(P266:S266)-S266)/(MAX(P266:S266)-MIN(P266:S266)),(S266-MIN(P266:S266))/(MAX(P266:S266)-MIN(P266:S266))))</f>
        <v>1</v>
      </c>
      <c r="AN266" s="0" t="n">
        <f aca="false">IF(MAX(T266:W266)=MIN(T266:W266),0,IF($E$17="custo",(MAX(T266:W266)-T266)/(MAX(T266:W266)-MIN(T266:W266)),(T266-MIN(T266:W266))/(MAX(T266:W266)-MIN(T266:W266))))</f>
        <v>0</v>
      </c>
      <c r="AO266" s="0" t="n">
        <f aca="false">IF(MAX(T266:W266)=MIN(T266:W266),0,IF($E$17="custo",(MAX(T266:W266)-U266)/(MAX(T266:W266)-MIN(T266:W266)),(U266-MIN(T266:W266))/(MAX(T266:W266)-MIN(T266:W266))))</f>
        <v>0.8</v>
      </c>
      <c r="AP266" s="0" t="n">
        <f aca="false">IF(MAX(T266:W266)=MIN(T266:W266),0,IF($E$17="custo",(MAX(T266:W266)-V266)/(MAX(T266:W266)-MIN(T266:W266)),(V266-MIN(T266:W266))/(MAX(T266:W266)-MIN(T266:W266))))</f>
        <v>0.8</v>
      </c>
      <c r="AQ266" s="0" t="n">
        <f aca="false">IF(MAX(T266:W266)=MIN(T266:W266),0,IF($E$17="custo",(MAX(T266:W266)-W266)/(MAX(T266:W266)-MIN(T266:W266)),(W266-MIN(T266:W266))/(MAX(T266:W266)-MIN(T266:W266))))</f>
        <v>1</v>
      </c>
      <c r="AR266" s="0" t="n">
        <f aca="false">IF(MAX(X266:AA266)=MIN(X266:AA266),0,IF($F$17="custo",(MAX(X266:AA266)-X266)/(MAX(X266:AA266)-MIN(X266:AA266)),(X266-MIN(X266:AA266))/(MAX(X266:AA266)-MIN(X266:AA266))))</f>
        <v>0</v>
      </c>
      <c r="AS266" s="0" t="n">
        <f aca="false">IF(MAX(X266:AA266)=MIN(X266:AA266),0,IF($F$17="custo",(MAX(X266:AA266)-Y266)/(MAX(X266:AA266)-MIN(X266:AA266)),(Y266-MIN(X266:AA266))/(MAX(X266:AA266)-MIN(X266:AA266))))</f>
        <v>0.571428571428571</v>
      </c>
      <c r="AT266" s="0" t="n">
        <f aca="false">IF(MAX(X266:AA266)=MIN(X266:AA266),0,IF($F$17="custo",(MAX(X266:AA266)-Z266)/(MAX(X266:AA266)-MIN(X266:AA266)),(Z266-MIN(X266:AA266))/(MAX(X266:AA266)-MIN(X266:AA266))))</f>
        <v>0.285714285714286</v>
      </c>
      <c r="AU266" s="0" t="n">
        <f aca="false">IF(MAX(X266:AA266)=MIN(X266:AA266),0,IF($F$17="custo",(MAX(X266:AA266)-AA266)/(MAX(X266:AA266)-MIN(X266:AA266)),(AA266-MIN(X266:AA266))/(MAX(X266:AA266)-MIN(X266:AA266))))</f>
        <v>1</v>
      </c>
      <c r="AV266" s="0" t="n">
        <f aca="false">STDEVP(AB266:AE266)</f>
        <v>0.429358077431023</v>
      </c>
      <c r="AW266" s="0" t="n">
        <f aca="false">STDEVP(AF266:AI266)</f>
        <v>0.354192680292837</v>
      </c>
      <c r="AX266" s="0" t="n">
        <f aca="false">STDEVP(AJ266:AM266)</f>
        <v>0.397724880050697</v>
      </c>
      <c r="AY266" s="0" t="n">
        <f aca="false">STDEVP(AN266:AQ266)</f>
        <v>0.38405728739343</v>
      </c>
      <c r="AZ266" s="0" t="n">
        <f aca="false">STDEVP(AR266:AU266)</f>
        <v>0.369431444028164</v>
      </c>
      <c r="BA266" s="0" t="n">
        <f aca="false">AV266*((1-IFERROR(CORREL(AB266:AE266,AF266:AI266),0))+(1-IFERROR(CORREL(AB266:AE266,AJ266:AM266),0))+(1-IFERROR(CORREL(AB266:AE266,AN266:AQ266),0))+(1-IFERROR(CORREL(AB266:AE266,AR266:AU266),0)))</f>
        <v>1.13162927919018</v>
      </c>
      <c r="BB266" s="0" t="n">
        <f aca="false">AW266*((1-IFERROR(CORREL(AF266:AI266,AB266:AE266),0))+(1-IFERROR(CORREL(AF266:AI266,AJ266:AM266),0))+(1-IFERROR(CORREL(AF266:AI266,AN266:AQ266),0))+(1-IFERROR(CORREL(AF266:AI266,AR266:AU266),0)))</f>
        <v>2.28306156906543</v>
      </c>
      <c r="BC266" s="0" t="n">
        <f aca="false">AX266*((1-IFERROR(CORREL(AJ266:AM266,AB266:AE266),0))+(1-IFERROR(CORREL(AJ266:AM266,AF266:AI266),0))+(1-IFERROR(CORREL(AJ266:AM266,AN266:AQ266),0))+(1-IFERROR(CORREL(AJ266:AM266,AR266:AU266),0)))</f>
        <v>1.15299259815553</v>
      </c>
      <c r="BD266" s="0" t="n">
        <f aca="false">AY266*((1-IFERROR(CORREL(AN266:AQ266,AB266:AE266),0))+(1-IFERROR(CORREL(AN266:AQ266,AF266:AI266),0))+(1-IFERROR(CORREL(AN266:AQ266,AJ266:AM266),0))+(1-IFERROR(CORREL(AN266:AQ266,AR266:AU266),0)))</f>
        <v>0.864797786614102</v>
      </c>
      <c r="BE266" s="0" t="n">
        <f aca="false">AZ266*((1-IFERROR(CORREL(AR266:AU266,AB266:AE266),0))+(1-IFERROR(CORREL(AR266:AU266,AF266:AI266),0))+(1-IFERROR(CORREL(AR266:AU266,AJ266:AM266),0))+(1-IFERROR(CORREL(AR266:AU266,AN266:AQ266),0)))</f>
        <v>0.935277246715914</v>
      </c>
      <c r="BF266" s="0" t="n">
        <f aca="false">IF(SUM(BA266:BE266)&gt;0,BA266/SUM(BA266:BE266),1/5)</f>
        <v>0.177712343015273</v>
      </c>
      <c r="BG266" s="0" t="n">
        <f aca="false">IF(SUM(BA266:BE266)&gt;0,BB266/SUM(BA266:BE266),1/5)</f>
        <v>0.358534573245661</v>
      </c>
      <c r="BH266" s="0" t="n">
        <f aca="false">IF(SUM(BA266:BE266)&gt;0,BC266/SUM(BA266:BE266),1/5)</f>
        <v>0.181067262809</v>
      </c>
      <c r="BI266" s="0" t="n">
        <f aca="false">IF(SUM(BA266:BE266)&gt;0,BD266/SUM(BA266:BE266),1/5)</f>
        <v>0.135808823366249</v>
      </c>
      <c r="BJ266" s="0" t="n">
        <f aca="false">IF(SUM(BA266:BE266)&gt;0,BE266/SUM(BA266:BE266),1/5)</f>
        <v>0.146876997563817</v>
      </c>
      <c r="BK266" s="0" t="n">
        <f aca="false">BF266*AB266+BG266*AF266+BH266*AJ266+BI266*AN266+BJ266*AR266</f>
        <v>0.251508549011999</v>
      </c>
      <c r="BL266" s="0" t="n">
        <f aca="false">BF266*AC266+BG266*AG266+BH266*AK266+BI266*AO266+BJ266*AS266</f>
        <v>0.55111134483227</v>
      </c>
      <c r="BM266" s="0" t="n">
        <f aca="false">BF266*AD266+BG266*AH266+BH266*AL266+BI266*AP266+BJ266*AT266</f>
        <v>0.605677557805952</v>
      </c>
      <c r="BN266" s="0" t="n">
        <f aca="false">BF266*AE266+BG266*AI266+BH266*AM266+BI266*AQ266+BJ266*AU266</f>
        <v>0.641465426754339</v>
      </c>
      <c r="BO266" s="0" t="n">
        <f aca="false">RANK(BK266,$BK266:$BN266)</f>
        <v>4</v>
      </c>
      <c r="BP266" s="0" t="n">
        <f aca="false">RANK(BL266,$BK266:$BN266)</f>
        <v>3</v>
      </c>
      <c r="BQ266" s="0" t="n">
        <f aca="false">RANK(BM266,$BK266:$BN266)</f>
        <v>2</v>
      </c>
      <c r="BR266" s="0" t="n">
        <f aca="false">RANK(BN266,$BK266:$BN266)</f>
        <v>1</v>
      </c>
    </row>
    <row r="267" customFormat="false" ht="15" hidden="false" customHeight="false" outlineLevel="0" collapsed="false">
      <c r="A267" s="0" t="n">
        <v>244</v>
      </c>
      <c r="B267" s="0" t="n">
        <f aca="false">RANDBETWEEN(1,$B$5)</f>
        <v>6</v>
      </c>
      <c r="C267" s="0" t="n">
        <f aca="false">RANDBETWEEN(1,$B$5)</f>
        <v>4</v>
      </c>
      <c r="D267" s="0" t="n">
        <f aca="false">RANDBETWEEN(1,$B$5)</f>
        <v>4</v>
      </c>
      <c r="E267" s="0" t="n">
        <f aca="false">RANDBETWEEN(1,$B$5)</f>
        <v>1</v>
      </c>
      <c r="F267" s="0" t="n">
        <f aca="false">RANDBETWEEN(1,$B$5)</f>
        <v>5</v>
      </c>
      <c r="G267" s="0" t="n">
        <f aca="false">RANDBETWEEN(1,$B$5)</f>
        <v>6</v>
      </c>
      <c r="H267" s="0" t="n">
        <f aca="true">NORMINV(RAND(),$B$8,$B$13)</f>
        <v>49.5904866584213</v>
      </c>
      <c r="I267" s="0" t="n">
        <f aca="true">NORMINV(RAND(),$C$8,$C$13)</f>
        <v>59.5087717632738</v>
      </c>
      <c r="J267" s="0" t="n">
        <f aca="true">NORMINV(RAND(),$D$8,$D$13)</f>
        <v>13.3576073999589</v>
      </c>
      <c r="K267" s="0" t="n">
        <f aca="true">NORMINV(RAND(),$E$8,$E$13)</f>
        <v>3.10341249468722</v>
      </c>
      <c r="L267" s="0" t="n">
        <f aca="true">NORMINV(RAND(),$B$9,$B$14)</f>
        <v>37.0207001805745</v>
      </c>
      <c r="M267" s="0" t="n">
        <f aca="true">NORMINV(RAND(),$C$9,$C$14)</f>
        <v>49.792141428627</v>
      </c>
      <c r="N267" s="0" t="n">
        <f aca="true">NORMINV(RAND(),$D$9,$D$14)</f>
        <v>48.089771119289</v>
      </c>
      <c r="O267" s="0" t="n">
        <f aca="true">NORMINV(RAND(),$E$9,$E$14)</f>
        <v>28.5688760124545</v>
      </c>
      <c r="P267" s="0" t="n">
        <f aca="true">NORMINV(RAND(),$B$10,$B$15)</f>
        <v>21.9538943746454</v>
      </c>
      <c r="Q267" s="0" t="n">
        <f aca="true">NORMINV(RAND(),$C$10,$C$15)</f>
        <v>29.2725914713051</v>
      </c>
      <c r="R267" s="0" t="n">
        <f aca="true">NORMINV(RAND(),$D$10,$D$15)</f>
        <v>10.188869071102</v>
      </c>
      <c r="S267" s="0" t="n">
        <f aca="true">NORMINV(RAND(),$E$10,$E$15)</f>
        <v>3.91391353252232</v>
      </c>
      <c r="T267" s="0" t="n">
        <f aca="false">MEDIAN(INDEX(Avaliadores!$B$17:$B$22,$B267),INDEX(Avaliadores!$B$17:$B$22,$C267),INDEX(Avaliadores!$B$17:$B$22,$D267),INDEX(Avaliadores!$B$17:$B$22,$E267),INDEX(Avaliadores!$B$17:$B$22,$F267),INDEX(Avaliadores!$B$17:$B$22,$G267))</f>
        <v>2.29166666666667</v>
      </c>
      <c r="U267" s="0" t="n">
        <f aca="false">MEDIAN(INDEX(Avaliadores!$C$17:$C$22,$B267),INDEX(Avaliadores!$C$17:$C$22,$C267),INDEX(Avaliadores!$C$17:$C$22,$D267),INDEX(Avaliadores!$C$17:$C$22,$E267),INDEX(Avaliadores!$C$17:$C$22,$F267),INDEX(Avaliadores!$C$17:$C$22,$G267))</f>
        <v>5.54166666666667</v>
      </c>
      <c r="V267" s="0" t="n">
        <f aca="false">MEDIAN(INDEX(Avaliadores!$D$17:$D$22,$B267),INDEX(Avaliadores!$D$17:$D$22,$C267),INDEX(Avaliadores!$D$17:$D$22,$D267),INDEX(Avaliadores!$D$17:$D$22,$E267),INDEX(Avaliadores!$D$17:$D$22,$F267),INDEX(Avaliadores!$D$17:$D$22,$G267))</f>
        <v>5.54166666666667</v>
      </c>
      <c r="W267" s="0" t="n">
        <f aca="false">MEDIAN(INDEX(Avaliadores!$E$17:$E$22,$B267),INDEX(Avaliadores!$E$17:$E$22,$C267),INDEX(Avaliadores!$E$17:$E$22,$D267),INDEX(Avaliadores!$E$17:$E$22,$E267),INDEX(Avaliadores!$E$17:$E$22,$F267),INDEX(Avaliadores!$E$17:$E$22,$G267))</f>
        <v>6.54166666666667</v>
      </c>
      <c r="X267" s="0" t="n">
        <f aca="false">MEDIAN(INDEX(Avaliadores!$F$17:$F$22,$B267),INDEX(Avaliadores!$F$17:$F$22,$C267),INDEX(Avaliadores!$F$17:$F$22,$D267),INDEX(Avaliadores!$F$17:$F$22,$E267),INDEX(Avaliadores!$F$17:$F$22,$F267),INDEX(Avaliadores!$F$17:$F$22,$G267))</f>
        <v>3.04166666666667</v>
      </c>
      <c r="Y267" s="0" t="n">
        <f aca="false">MEDIAN(INDEX(Avaliadores!$G$17:$G$22,$B267),INDEX(Avaliadores!$G$17:$G$22,$C267),INDEX(Avaliadores!$G$17:$G$22,$D267),INDEX(Avaliadores!$G$17:$G$22,$E267),INDEX(Avaliadores!$G$17:$G$22,$F267),INDEX(Avaliadores!$G$17:$G$22,$G267))</f>
        <v>4.79166666666667</v>
      </c>
      <c r="Z267" s="0" t="n">
        <f aca="false">MEDIAN(INDEX(Avaliadores!$H$17:$H$22,$B267),INDEX(Avaliadores!$H$17:$H$22,$C267),INDEX(Avaliadores!$H$17:$H$22,$D267),INDEX(Avaliadores!$H$17:$H$22,$E267),INDEX(Avaliadores!$H$17:$H$22,$F267),INDEX(Avaliadores!$H$17:$H$22,$G267))</f>
        <v>3.79166666666667</v>
      </c>
      <c r="AA267" s="0" t="n">
        <f aca="false">MEDIAN(INDEX(Avaliadores!$I$17:$I$22,$B267),INDEX(Avaliadores!$I$17:$I$22,$C267),INDEX(Avaliadores!$I$17:$I$22,$D267),INDEX(Avaliadores!$I$17:$I$22,$E267),INDEX(Avaliadores!$I$17:$I$22,$F267),INDEX(Avaliadores!$I$17:$I$22,$G267))</f>
        <v>6.79166666666667</v>
      </c>
      <c r="AB267" s="0" t="n">
        <f aca="false">IF(MAX(H267:K267)=MIN(H267:K267),0,IF($B$17="custo",(MAX(H267:K267)-H267)/(MAX(H267:K267)-MIN(H267:K267)),(H267-MIN(H267:K267))/(MAX(H267:K267)-MIN(H267:K267))))</f>
        <v>0.175839410181298</v>
      </c>
      <c r="AC267" s="0" t="n">
        <f aca="false">IF(MAX(H267:K267)=MIN(H267:K267),0,IF($B$17="custo",(MAX(H267:K267)-I267)/(MAX(H267:K267)-MIN(H267:K267)),(I267-MIN(H267:K267))/(MAX(H267:K267)-MIN(H267:K267))))</f>
        <v>0</v>
      </c>
      <c r="AD267" s="0" t="n">
        <f aca="false">IF(MAX(H267:K267)=MIN(H267:K267),0,IF($B$17="custo",(MAX(H267:K267)-J267)/(MAX(H267:K267)-MIN(H267:K267)),(J267-MIN(H267:K267))/(MAX(H267:K267)-MIN(H267:K267))))</f>
        <v>0.818205308179245</v>
      </c>
      <c r="AE267" s="0" t="n">
        <f aca="false">IF(MAX(H267:K267)=MIN(H267:K267),0,IF($B$17="custo",(MAX(H267:K267)-K267)/(MAX(H267:K267)-MIN(H267:K267)),(K267-MIN(H267:K267))/(MAX(H267:K267)-MIN(H267:K267))))</f>
        <v>1</v>
      </c>
      <c r="AF267" s="0" t="n">
        <f aca="false">IF(MAX(L267:O267)=MIN(L267:O267),0,IF($C$17="custo",(MAX(L267:O267)-L267)/(MAX(L267:O267)-MIN(L267:O267)),(L267-MIN(L267:O267))/(MAX(L267:O267)-MIN(L267:O267))))</f>
        <v>0.398233919351526</v>
      </c>
      <c r="AG267" s="0" t="n">
        <f aca="false">IF(MAX(L267:O267)=MIN(L267:O267),0,IF($C$17="custo",(MAX(L267:O267)-M267)/(MAX(L267:O267)-MIN(L267:O267)),(M267-MIN(L267:O267))/(MAX(L267:O267)-MIN(L267:O267))))</f>
        <v>1</v>
      </c>
      <c r="AH267" s="0" t="n">
        <f aca="false">IF(MAX(L267:O267)=MIN(L267:O267),0,IF($C$17="custo",(MAX(L267:O267)-N267)/(MAX(L267:O267)-MIN(L267:O267)),(N267-MIN(L267:O267))/(MAX(L267:O267)-MIN(L267:O267))))</f>
        <v>0.919787540891767</v>
      </c>
      <c r="AI267" s="0" t="n">
        <f aca="false">IF(MAX(L267:O267)=MIN(L267:O267),0,IF($C$17="custo",(MAX(L267:O267)-O267)/(MAX(L267:O267)-MIN(L267:O267)),(O267-MIN(L267:O267))/(MAX(L267:O267)-MIN(L267:O267))))</f>
        <v>0</v>
      </c>
      <c r="AJ267" s="0" t="n">
        <f aca="false">IF(MAX(P267:S267)=MIN(P267:S267),0,IF($D$17="custo",(MAX(P267:S267)-P267)/(MAX(P267:S267)-MIN(P267:S267)),(P267-MIN(P267:S267))/(MAX(P267:S267)-MIN(P267:S267))))</f>
        <v>0.288607202407295</v>
      </c>
      <c r="AK267" s="0" t="n">
        <f aca="false">IF(MAX(P267:S267)=MIN(P267:S267),0,IF($D$17="custo",(MAX(P267:S267)-Q267)/(MAX(P267:S267)-MIN(P267:S267)),(Q267-MIN(P267:S267))/(MAX(P267:S267)-MIN(P267:S267))))</f>
        <v>0</v>
      </c>
      <c r="AL267" s="0" t="n">
        <f aca="false">IF(MAX(P267:S267)=MIN(P267:S267),0,IF($D$17="custo",(MAX(P267:S267)-R267)/(MAX(P267:S267)-MIN(P267:S267)),(R267-MIN(P267:S267))/(MAX(P267:S267)-MIN(P267:S267))))</f>
        <v>0.752551944792713</v>
      </c>
      <c r="AM267" s="0" t="n">
        <f aca="false">IF(MAX(P267:S267)=MIN(P267:S267),0,IF($D$17="custo",(MAX(P267:S267)-S267)/(MAX(P267:S267)-MIN(P267:S267)),(S267-MIN(P267:S267))/(MAX(P267:S267)-MIN(P267:S267))))</f>
        <v>1</v>
      </c>
      <c r="AN267" s="0" t="n">
        <f aca="false">IF(MAX(T267:W267)=MIN(T267:W267),0,IF($E$17="custo",(MAX(T267:W267)-T267)/(MAX(T267:W267)-MIN(T267:W267)),(T267-MIN(T267:W267))/(MAX(T267:W267)-MIN(T267:W267))))</f>
        <v>0</v>
      </c>
      <c r="AO267" s="0" t="n">
        <f aca="false">IF(MAX(T267:W267)=MIN(T267:W267),0,IF($E$17="custo",(MAX(T267:W267)-U267)/(MAX(T267:W267)-MIN(T267:W267)),(U267-MIN(T267:W267))/(MAX(T267:W267)-MIN(T267:W267))))</f>
        <v>0.764705882352941</v>
      </c>
      <c r="AP267" s="0" t="n">
        <f aca="false">IF(MAX(T267:W267)=MIN(T267:W267),0,IF($E$17="custo",(MAX(T267:W267)-V267)/(MAX(T267:W267)-MIN(T267:W267)),(V267-MIN(T267:W267))/(MAX(T267:W267)-MIN(T267:W267))))</f>
        <v>0.764705882352941</v>
      </c>
      <c r="AQ267" s="0" t="n">
        <f aca="false">IF(MAX(T267:W267)=MIN(T267:W267),0,IF($E$17="custo",(MAX(T267:W267)-W267)/(MAX(T267:W267)-MIN(T267:W267)),(W267-MIN(T267:W267))/(MAX(T267:W267)-MIN(T267:W267))))</f>
        <v>1</v>
      </c>
      <c r="AR267" s="0" t="n">
        <f aca="false">IF(MAX(X267:AA267)=MIN(X267:AA267),0,IF($F$17="custo",(MAX(X267:AA267)-X267)/(MAX(X267:AA267)-MIN(X267:AA267)),(X267-MIN(X267:AA267))/(MAX(X267:AA267)-MIN(X267:AA267))))</f>
        <v>0</v>
      </c>
      <c r="AS267" s="0" t="n">
        <f aca="false">IF(MAX(X267:AA267)=MIN(X267:AA267),0,IF($F$17="custo",(MAX(X267:AA267)-Y267)/(MAX(X267:AA267)-MIN(X267:AA267)),(Y267-MIN(X267:AA267))/(MAX(X267:AA267)-MIN(X267:AA267))))</f>
        <v>0.466666666666667</v>
      </c>
      <c r="AT267" s="0" t="n">
        <f aca="false">IF(MAX(X267:AA267)=MIN(X267:AA267),0,IF($F$17="custo",(MAX(X267:AA267)-Z267)/(MAX(X267:AA267)-MIN(X267:AA267)),(Z267-MIN(X267:AA267))/(MAX(X267:AA267)-MIN(X267:AA267))))</f>
        <v>0.2</v>
      </c>
      <c r="AU267" s="0" t="n">
        <f aca="false">IF(MAX(X267:AA267)=MIN(X267:AA267),0,IF($F$17="custo",(MAX(X267:AA267)-AA267)/(MAX(X267:AA267)-MIN(X267:AA267)),(AA267-MIN(X267:AA267))/(MAX(X267:AA267)-MIN(X267:AA267))))</f>
        <v>1</v>
      </c>
      <c r="AV267" s="0" t="n">
        <f aca="false">STDEVP(AB267:AE267)</f>
        <v>0.420215968223545</v>
      </c>
      <c r="AW267" s="0" t="n">
        <f aca="false">STDEVP(AF267:AI267)</f>
        <v>0.406599773230596</v>
      </c>
      <c r="AX267" s="0" t="n">
        <f aca="false">STDEVP(AJ267:AM267)</f>
        <v>0.389886483749788</v>
      </c>
      <c r="AY267" s="0" t="n">
        <f aca="false">STDEVP(AN267:AQ267)</f>
        <v>0.377514636852748</v>
      </c>
      <c r="AZ267" s="0" t="n">
        <f aca="false">STDEVP(AR267:AU267)</f>
        <v>0.375277674973257</v>
      </c>
      <c r="BA267" s="0" t="n">
        <f aca="false">AV267*((1-IFERROR(CORREL(AB267:AE267,AF267:AI267),0))+(1-IFERROR(CORREL(AB267:AE267,AJ267:AM267),0))+(1-IFERROR(CORREL(AB267:AE267,AN267:AQ267),0))+(1-IFERROR(CORREL(AB267:AE267,AR267:AU267),0)))</f>
        <v>1.00623129137791</v>
      </c>
      <c r="BB267" s="0" t="n">
        <f aca="false">AW267*((1-IFERROR(CORREL(AF267:AI267,AB267:AE267),0))+(1-IFERROR(CORREL(AF267:AI267,AJ267:AM267),0))+(1-IFERROR(CORREL(AF267:AI267,AN267:AQ267),0))+(1-IFERROR(CORREL(AF267:AI267,AR267:AU267),0)))</f>
        <v>2.27390732288617</v>
      </c>
      <c r="BC267" s="0" t="n">
        <f aca="false">AX267*((1-IFERROR(CORREL(AJ267:AM267,AB267:AE267),0))+(1-IFERROR(CORREL(AJ267:AM267,AF267:AI267),0))+(1-IFERROR(CORREL(AJ267:AM267,AN267:AQ267),0))+(1-IFERROR(CORREL(AJ267:AM267,AR267:AU267),0)))</f>
        <v>1.01605373120505</v>
      </c>
      <c r="BD267" s="0" t="n">
        <f aca="false">AY267*((1-IFERROR(CORREL(AN267:AQ267,AB267:AE267),0))+(1-IFERROR(CORREL(AN267:AQ267,AF267:AI267),0))+(1-IFERROR(CORREL(AN267:AQ267,AJ267:AM267),0))+(1-IFERROR(CORREL(AN267:AQ267,AR267:AU267),0)))</f>
        <v>0.805385918475667</v>
      </c>
      <c r="BE267" s="0" t="n">
        <f aca="false">AZ267*((1-IFERROR(CORREL(AR267:AU267,AB267:AE267),0))+(1-IFERROR(CORREL(AR267:AU267,AF267:AI267),0))+(1-IFERROR(CORREL(AR267:AU267,AJ267:AM267),0))+(1-IFERROR(CORREL(AR267:AU267,AN267:AQ267),0)))</f>
        <v>1.00265886230407</v>
      </c>
      <c r="BF267" s="0" t="n">
        <f aca="false">IF(SUM(BA267:BE267)&gt;0,BA267/SUM(BA267:BE267),1/5)</f>
        <v>0.164841448745661</v>
      </c>
      <c r="BG267" s="0" t="n">
        <f aca="false">IF(SUM(BA267:BE267)&gt;0,BB267/SUM(BA267:BE267),1/5)</f>
        <v>0.372512940742116</v>
      </c>
      <c r="BH267" s="0" t="n">
        <f aca="false">IF(SUM(BA267:BE267)&gt;0,BC267/SUM(BA267:BE267),1/5)</f>
        <v>0.166450567071831</v>
      </c>
      <c r="BI267" s="0" t="n">
        <f aca="false">IF(SUM(BA267:BE267)&gt;0,BD267/SUM(BA267:BE267),1/5)</f>
        <v>0.131938832292806</v>
      </c>
      <c r="BJ267" s="0" t="n">
        <f aca="false">IF(SUM(BA267:BE267)&gt;0,BE267/SUM(BA267:BE267),1/5)</f>
        <v>0.164256211147586</v>
      </c>
      <c r="BK267" s="0" t="n">
        <f aca="false">BF267*AB267+BG267*AF267+BH267*AJ267+BI267*AN267+BJ267*AR267</f>
        <v>0.225371744023472</v>
      </c>
      <c r="BL267" s="0" t="n">
        <f aca="false">BF267*AC267+BG267*AG267+BH267*AK267+BI267*AO267+BJ267*AS267</f>
        <v>0.550060240442743</v>
      </c>
      <c r="BM267" s="0" t="n">
        <f aca="false">BF267*AD267+BG267*AH267+BH267*AL267+BI267*AP267+BJ267*AT267</f>
        <v>0.736515251443569</v>
      </c>
      <c r="BN267" s="0" t="n">
        <f aca="false">BF267*AE267+BG267*AI267+BH267*AM267+BI267*AQ267+BJ267*AU267</f>
        <v>0.627487059257884</v>
      </c>
      <c r="BO267" s="0" t="n">
        <f aca="false">RANK(BK267,$BK267:$BN267)</f>
        <v>4</v>
      </c>
      <c r="BP267" s="0" t="n">
        <f aca="false">RANK(BL267,$BK267:$BN267)</f>
        <v>3</v>
      </c>
      <c r="BQ267" s="0" t="n">
        <f aca="false">RANK(BM267,$BK267:$BN267)</f>
        <v>1</v>
      </c>
      <c r="BR267" s="0" t="n">
        <f aca="false">RANK(BN267,$BK267:$BN267)</f>
        <v>2</v>
      </c>
    </row>
    <row r="268" customFormat="false" ht="15" hidden="false" customHeight="false" outlineLevel="0" collapsed="false">
      <c r="A268" s="0" t="n">
        <v>245</v>
      </c>
      <c r="B268" s="0" t="n">
        <f aca="false">RANDBETWEEN(1,$B$5)</f>
        <v>4</v>
      </c>
      <c r="C268" s="0" t="n">
        <f aca="false">RANDBETWEEN(1,$B$5)</f>
        <v>3</v>
      </c>
      <c r="D268" s="0" t="n">
        <f aca="false">RANDBETWEEN(1,$B$5)</f>
        <v>2</v>
      </c>
      <c r="E268" s="0" t="n">
        <f aca="false">RANDBETWEEN(1,$B$5)</f>
        <v>5</v>
      </c>
      <c r="F268" s="0" t="n">
        <f aca="false">RANDBETWEEN(1,$B$5)</f>
        <v>1</v>
      </c>
      <c r="G268" s="0" t="n">
        <f aca="false">RANDBETWEEN(1,$B$5)</f>
        <v>3</v>
      </c>
      <c r="H268" s="0" t="n">
        <f aca="true">NORMINV(RAND(),$B$8,$B$13)</f>
        <v>53.4634799296164</v>
      </c>
      <c r="I268" s="0" t="n">
        <f aca="true">NORMINV(RAND(),$C$8,$C$13)</f>
        <v>64.165381077226</v>
      </c>
      <c r="J268" s="0" t="n">
        <f aca="true">NORMINV(RAND(),$D$8,$D$13)</f>
        <v>15.5122458698135</v>
      </c>
      <c r="K268" s="0" t="n">
        <f aca="true">NORMINV(RAND(),$E$8,$E$13)</f>
        <v>2.84891875736137</v>
      </c>
      <c r="L268" s="0" t="n">
        <f aca="true">NORMINV(RAND(),$B$9,$B$14)</f>
        <v>43.9767275967368</v>
      </c>
      <c r="M268" s="0" t="n">
        <f aca="true">NORMINV(RAND(),$C$9,$C$14)</f>
        <v>53.0263311372265</v>
      </c>
      <c r="N268" s="0" t="n">
        <f aca="true">NORMINV(RAND(),$D$9,$D$14)</f>
        <v>48.7343193637657</v>
      </c>
      <c r="O268" s="0" t="n">
        <f aca="true">NORMINV(RAND(),$E$9,$E$14)</f>
        <v>22.6579337258006</v>
      </c>
      <c r="P268" s="0" t="n">
        <f aca="true">NORMINV(RAND(),$B$10,$B$15)</f>
        <v>23.7960436630774</v>
      </c>
      <c r="Q268" s="0" t="n">
        <f aca="true">NORMINV(RAND(),$C$10,$C$15)</f>
        <v>32.1179646213521</v>
      </c>
      <c r="R268" s="0" t="n">
        <f aca="true">NORMINV(RAND(),$D$10,$D$15)</f>
        <v>9.51119497220798</v>
      </c>
      <c r="S268" s="0" t="n">
        <f aca="true">NORMINV(RAND(),$E$10,$E$15)</f>
        <v>4.05769763215871</v>
      </c>
      <c r="T268" s="0" t="n">
        <f aca="false">MEDIAN(INDEX(Avaliadores!$B$17:$B$22,$B268),INDEX(Avaliadores!$B$17:$B$22,$C268),INDEX(Avaliadores!$B$17:$B$22,$D268),INDEX(Avaliadores!$B$17:$B$22,$E268),INDEX(Avaliadores!$B$17:$B$22,$F268),INDEX(Avaliadores!$B$17:$B$22,$G268))</f>
        <v>2.79166666666667</v>
      </c>
      <c r="U268" s="0" t="n">
        <f aca="false">MEDIAN(INDEX(Avaliadores!$C$17:$C$22,$B268),INDEX(Avaliadores!$C$17:$C$22,$C268),INDEX(Avaliadores!$C$17:$C$22,$D268),INDEX(Avaliadores!$C$17:$C$22,$E268),INDEX(Avaliadores!$C$17:$C$22,$F268),INDEX(Avaliadores!$C$17:$C$22,$G268))</f>
        <v>4.91666666666667</v>
      </c>
      <c r="V268" s="0" t="n">
        <f aca="false">MEDIAN(INDEX(Avaliadores!$D$17:$D$22,$B268),INDEX(Avaliadores!$D$17:$D$22,$C268),INDEX(Avaliadores!$D$17:$D$22,$D268),INDEX(Avaliadores!$D$17:$D$22,$E268),INDEX(Avaliadores!$D$17:$D$22,$F268),INDEX(Avaliadores!$D$17:$D$22,$G268))</f>
        <v>5.79166666666667</v>
      </c>
      <c r="W268" s="0" t="n">
        <f aca="false">MEDIAN(INDEX(Avaliadores!$E$17:$E$22,$B268),INDEX(Avaliadores!$E$17:$E$22,$C268),INDEX(Avaliadores!$E$17:$E$22,$D268),INDEX(Avaliadores!$E$17:$E$22,$E268),INDEX(Avaliadores!$E$17:$E$22,$F268),INDEX(Avaliadores!$E$17:$E$22,$G268))</f>
        <v>6.29166666666667</v>
      </c>
      <c r="X268" s="0" t="n">
        <f aca="false">MEDIAN(INDEX(Avaliadores!$F$17:$F$22,$B268),INDEX(Avaliadores!$F$17:$F$22,$C268),INDEX(Avaliadores!$F$17:$F$22,$D268),INDEX(Avaliadores!$F$17:$F$22,$E268),INDEX(Avaliadores!$F$17:$F$22,$F268),INDEX(Avaliadores!$F$17:$F$22,$G268))</f>
        <v>2.66666666666667</v>
      </c>
      <c r="Y268" s="0" t="n">
        <f aca="false">MEDIAN(INDEX(Avaliadores!$G$17:$G$22,$B268),INDEX(Avaliadores!$G$17:$G$22,$C268),INDEX(Avaliadores!$G$17:$G$22,$D268),INDEX(Avaliadores!$G$17:$G$22,$E268),INDEX(Avaliadores!$G$17:$G$22,$F268),INDEX(Avaliadores!$G$17:$G$22,$G268))</f>
        <v>5.41666666666667</v>
      </c>
      <c r="Z268" s="0" t="n">
        <f aca="false">MEDIAN(INDEX(Avaliadores!$H$17:$H$22,$B268),INDEX(Avaliadores!$H$17:$H$22,$C268),INDEX(Avaliadores!$H$17:$H$22,$D268),INDEX(Avaliadores!$H$17:$H$22,$E268),INDEX(Avaliadores!$H$17:$H$22,$F268),INDEX(Avaliadores!$H$17:$H$22,$G268))</f>
        <v>3.79166666666667</v>
      </c>
      <c r="AA268" s="0" t="n">
        <f aca="false">MEDIAN(INDEX(Avaliadores!$I$17:$I$22,$B268),INDEX(Avaliadores!$I$17:$I$22,$C268),INDEX(Avaliadores!$I$17:$I$22,$D268),INDEX(Avaliadores!$I$17:$I$22,$E268),INDEX(Avaliadores!$I$17:$I$22,$F268),INDEX(Avaliadores!$I$17:$I$22,$G268))</f>
        <v>6.66666666666667</v>
      </c>
      <c r="AB268" s="0" t="n">
        <f aca="false">IF(MAX(H268:K268)=MIN(H268:K268),0,IF($B$17="custo",(MAX(H268:K268)-H268)/(MAX(H268:K268)-MIN(H268:K268)),(H268-MIN(H268:K268))/(MAX(H268:K268)-MIN(H268:K268))))</f>
        <v>0.174535528350966</v>
      </c>
      <c r="AC268" s="0" t="n">
        <f aca="false">IF(MAX(H268:K268)=MIN(H268:K268),0,IF($B$17="custo",(MAX(H268:K268)-I268)/(MAX(H268:K268)-MIN(H268:K268)),(I268-MIN(H268:K268))/(MAX(H268:K268)-MIN(H268:K268))))</f>
        <v>0</v>
      </c>
      <c r="AD268" s="0" t="n">
        <f aca="false">IF(MAX(H268:K268)=MIN(H268:K268),0,IF($B$17="custo",(MAX(H268:K268)-J268)/(MAX(H268:K268)-MIN(H268:K268)),(J268-MIN(H268:K268))/(MAX(H268:K268)-MIN(H268:K268))))</f>
        <v>0.793475901359209</v>
      </c>
      <c r="AE268" s="0" t="n">
        <f aca="false">IF(MAX(H268:K268)=MIN(H268:K268),0,IF($B$17="custo",(MAX(H268:K268)-K268)/(MAX(H268:K268)-MIN(H268:K268)),(K268-MIN(H268:K268))/(MAX(H268:K268)-MIN(H268:K268))))</f>
        <v>1</v>
      </c>
      <c r="AF268" s="0" t="n">
        <f aca="false">IF(MAX(L268:O268)=MIN(L268:O268),0,IF($C$17="custo",(MAX(L268:O268)-L268)/(MAX(L268:O268)-MIN(L268:O268)),(L268-MIN(L268:O268))/(MAX(L268:O268)-MIN(L268:O268))))</f>
        <v>0.702005890601101</v>
      </c>
      <c r="AG268" s="0" t="n">
        <f aca="false">IF(MAX(L268:O268)=MIN(L268:O268),0,IF($C$17="custo",(MAX(L268:O268)-M268)/(MAX(L268:O268)-MIN(L268:O268)),(M268-MIN(L268:O268))/(MAX(L268:O268)-MIN(L268:O268))))</f>
        <v>1</v>
      </c>
      <c r="AH268" s="0" t="n">
        <f aca="false">IF(MAX(L268:O268)=MIN(L268:O268),0,IF($C$17="custo",(MAX(L268:O268)-N268)/(MAX(L268:O268)-MIN(L268:O268)),(N268-MIN(L268:O268))/(MAX(L268:O268)-MIN(L268:O268))))</f>
        <v>0.858668479758305</v>
      </c>
      <c r="AI268" s="0" t="n">
        <f aca="false">IF(MAX(L268:O268)=MIN(L268:O268),0,IF($C$17="custo",(MAX(L268:O268)-O268)/(MAX(L268:O268)-MIN(L268:O268)),(O268-MIN(L268:O268))/(MAX(L268:O268)-MIN(L268:O268))))</f>
        <v>0</v>
      </c>
      <c r="AJ268" s="0" t="n">
        <f aca="false">IF(MAX(P268:S268)=MIN(P268:S268),0,IF($D$17="custo",(MAX(P268:S268)-P268)/(MAX(P268:S268)-MIN(P268:S268)),(P268-MIN(P268:S268))/(MAX(P268:S268)-MIN(P268:S268))))</f>
        <v>0.296573121042634</v>
      </c>
      <c r="AK268" s="0" t="n">
        <f aca="false">IF(MAX(P268:S268)=MIN(P268:S268),0,IF($D$17="custo",(MAX(P268:S268)-Q268)/(MAX(P268:S268)-MIN(P268:S268)),(Q268-MIN(P268:S268))/(MAX(P268:S268)-MIN(P268:S268))))</f>
        <v>0</v>
      </c>
      <c r="AL268" s="0" t="n">
        <f aca="false">IF(MAX(P268:S268)=MIN(P268:S268),0,IF($D$17="custo",(MAX(P268:S268)-R268)/(MAX(P268:S268)-MIN(P268:S268)),(R268-MIN(P268:S268))/(MAX(P268:S268)-MIN(P268:S268))))</f>
        <v>0.805650554139434</v>
      </c>
      <c r="AM268" s="0" t="n">
        <f aca="false">IF(MAX(P268:S268)=MIN(P268:S268),0,IF($D$17="custo",(MAX(P268:S268)-S268)/(MAX(P268:S268)-MIN(P268:S268)),(S268-MIN(P268:S268))/(MAX(P268:S268)-MIN(P268:S268))))</f>
        <v>1</v>
      </c>
      <c r="AN268" s="0" t="n">
        <f aca="false">IF(MAX(T268:W268)=MIN(T268:W268),0,IF($E$17="custo",(MAX(T268:W268)-T268)/(MAX(T268:W268)-MIN(T268:W268)),(T268-MIN(T268:W268))/(MAX(T268:W268)-MIN(T268:W268))))</f>
        <v>0</v>
      </c>
      <c r="AO268" s="0" t="n">
        <f aca="false">IF(MAX(T268:W268)=MIN(T268:W268),0,IF($E$17="custo",(MAX(T268:W268)-U268)/(MAX(T268:W268)-MIN(T268:W268)),(U268-MIN(T268:W268))/(MAX(T268:W268)-MIN(T268:W268))))</f>
        <v>0.607142857142857</v>
      </c>
      <c r="AP268" s="0" t="n">
        <f aca="false">IF(MAX(T268:W268)=MIN(T268:W268),0,IF($E$17="custo",(MAX(T268:W268)-V268)/(MAX(T268:W268)-MIN(T268:W268)),(V268-MIN(T268:W268))/(MAX(T268:W268)-MIN(T268:W268))))</f>
        <v>0.857142857142857</v>
      </c>
      <c r="AQ268" s="0" t="n">
        <f aca="false">IF(MAX(T268:W268)=MIN(T268:W268),0,IF($E$17="custo",(MAX(T268:W268)-W268)/(MAX(T268:W268)-MIN(T268:W268)),(W268-MIN(T268:W268))/(MAX(T268:W268)-MIN(T268:W268))))</f>
        <v>1</v>
      </c>
      <c r="AR268" s="0" t="n">
        <f aca="false">IF(MAX(X268:AA268)=MIN(X268:AA268),0,IF($F$17="custo",(MAX(X268:AA268)-X268)/(MAX(X268:AA268)-MIN(X268:AA268)),(X268-MIN(X268:AA268))/(MAX(X268:AA268)-MIN(X268:AA268))))</f>
        <v>0</v>
      </c>
      <c r="AS268" s="0" t="n">
        <f aca="false">IF(MAX(X268:AA268)=MIN(X268:AA268),0,IF($F$17="custo",(MAX(X268:AA268)-Y268)/(MAX(X268:AA268)-MIN(X268:AA268)),(Y268-MIN(X268:AA268))/(MAX(X268:AA268)-MIN(X268:AA268))))</f>
        <v>0.6875</v>
      </c>
      <c r="AT268" s="0" t="n">
        <f aca="false">IF(MAX(X268:AA268)=MIN(X268:AA268),0,IF($F$17="custo",(MAX(X268:AA268)-Z268)/(MAX(X268:AA268)-MIN(X268:AA268)),(Z268-MIN(X268:AA268))/(MAX(X268:AA268)-MIN(X268:AA268))))</f>
        <v>0.28125</v>
      </c>
      <c r="AU268" s="0" t="n">
        <f aca="false">IF(MAX(X268:AA268)=MIN(X268:AA268),0,IF($F$17="custo",(MAX(X268:AA268)-AA268)/(MAX(X268:AA268)-MIN(X268:AA268)),(AA268-MIN(X268:AA268))/(MAX(X268:AA268)-MIN(X268:AA268))))</f>
        <v>1</v>
      </c>
      <c r="AV268" s="0" t="n">
        <f aca="false">STDEVP(AB268:AE268)</f>
        <v>0.415872399248582</v>
      </c>
      <c r="AW268" s="0" t="n">
        <f aca="false">STDEVP(AF268:AI268)</f>
        <v>0.384337261014073</v>
      </c>
      <c r="AX268" s="0" t="n">
        <f aca="false">STDEVP(AJ268:AM268)</f>
        <v>0.397552618022491</v>
      </c>
      <c r="AY268" s="0" t="n">
        <f aca="false">STDEVP(AN268:AQ268)</f>
        <v>0.382472321260784</v>
      </c>
      <c r="AZ268" s="0" t="n">
        <f aca="false">STDEVP(AR268:AU268)</f>
        <v>0.381694796884566</v>
      </c>
      <c r="BA268" s="0" t="n">
        <f aca="false">AV268*((1-IFERROR(CORREL(AB268:AE268,AF268:AI268),0))+(1-IFERROR(CORREL(AB268:AE268,AJ268:AM268),0))+(1-IFERROR(CORREL(AB268:AE268,AN268:AQ268),0))+(1-IFERROR(CORREL(AB268:AE268,AR268:AU268),0)))</f>
        <v>1.07471096161112</v>
      </c>
      <c r="BB268" s="0" t="n">
        <f aca="false">AW268*((1-IFERROR(CORREL(AF268:AI268,AB268:AE268),0))+(1-IFERROR(CORREL(AF268:AI268,AJ268:AM268),0))+(1-IFERROR(CORREL(AF268:AI268,AN268:AQ268),0))+(1-IFERROR(CORREL(AF268:AI268,AR268:AU268),0)))</f>
        <v>2.46204547900702</v>
      </c>
      <c r="BC268" s="0" t="n">
        <f aca="false">AX268*((1-IFERROR(CORREL(AJ268:AM268,AB268:AE268),0))+(1-IFERROR(CORREL(AJ268:AM268,AF268:AI268),0))+(1-IFERROR(CORREL(AJ268:AM268,AN268:AQ268),0))+(1-IFERROR(CORREL(AJ268:AM268,AR268:AU268),0)))</f>
        <v>1.10123333103206</v>
      </c>
      <c r="BD268" s="0" t="n">
        <f aca="false">AY268*((1-IFERROR(CORREL(AN268:AQ268,AB268:AE268),0))+(1-IFERROR(CORREL(AN268:AQ268,AF268:AI268),0))+(1-IFERROR(CORREL(AN268:AQ268,AJ268:AM268),0))+(1-IFERROR(CORREL(AN268:AQ268,AR268:AU268),0)))</f>
        <v>0.860700010264412</v>
      </c>
      <c r="BE268" s="0" t="n">
        <f aca="false">AZ268*((1-IFERROR(CORREL(AR268:AU268,AB268:AE268),0))+(1-IFERROR(CORREL(AR268:AU268,AF268:AI268),0))+(1-IFERROR(CORREL(AR268:AU268,AJ268:AM268),0))+(1-IFERROR(CORREL(AR268:AU268,AN268:AQ268),0)))</f>
        <v>1.17735424538416</v>
      </c>
      <c r="BF268" s="0" t="n">
        <f aca="false">IF(SUM(BA268:BE268)&gt;0,BA268/SUM(BA268:BE268),1/5)</f>
        <v>0.160980208820756</v>
      </c>
      <c r="BG268" s="0" t="n">
        <f aca="false">IF(SUM(BA268:BE268)&gt;0,BB268/SUM(BA268:BE268),1/5)</f>
        <v>0.368788083023353</v>
      </c>
      <c r="BH268" s="0" t="n">
        <f aca="false">IF(SUM(BA268:BE268)&gt;0,BC268/SUM(BA268:BE268),1/5)</f>
        <v>0.164952976123143</v>
      </c>
      <c r="BI268" s="0" t="n">
        <f aca="false">IF(SUM(BA268:BE268)&gt;0,BD268/SUM(BA268:BE268),1/5)</f>
        <v>0.128923656995813</v>
      </c>
      <c r="BJ268" s="0" t="n">
        <f aca="false">IF(SUM(BA268:BE268)&gt;0,BE268/SUM(BA268:BE268),1/5)</f>
        <v>0.176355075036936</v>
      </c>
      <c r="BK268" s="0" t="n">
        <f aca="false">BF268*AB268+BG268*AF268+BH268*AJ268+BI268*AN268+BJ268*AR268</f>
        <v>0.335908791420572</v>
      </c>
      <c r="BL268" s="0" t="n">
        <f aca="false">BF268*AC268+BG268*AG268+BH268*AK268+BI268*AO268+BJ268*AS268</f>
        <v>0.56830727457299</v>
      </c>
      <c r="BM268" s="0" t="n">
        <f aca="false">BF268*AD268+BG268*AH268+BH268*AL268+BI268*AP268+BJ268*AT268</f>
        <v>0.737400932083078</v>
      </c>
      <c r="BN268" s="0" t="n">
        <f aca="false">BF268*AE268+BG268*AI268+BH268*AM268+BI268*AQ268+BJ268*AU268</f>
        <v>0.631211916976647</v>
      </c>
      <c r="BO268" s="0" t="n">
        <f aca="false">RANK(BK268,$BK268:$BN268)</f>
        <v>4</v>
      </c>
      <c r="BP268" s="0" t="n">
        <f aca="false">RANK(BL268,$BK268:$BN268)</f>
        <v>3</v>
      </c>
      <c r="BQ268" s="0" t="n">
        <f aca="false">RANK(BM268,$BK268:$BN268)</f>
        <v>1</v>
      </c>
      <c r="BR268" s="0" t="n">
        <f aca="false">RANK(BN268,$BK268:$BN268)</f>
        <v>2</v>
      </c>
    </row>
    <row r="269" customFormat="false" ht="15" hidden="false" customHeight="false" outlineLevel="0" collapsed="false">
      <c r="A269" s="0" t="n">
        <v>246</v>
      </c>
      <c r="B269" s="0" t="n">
        <f aca="false">RANDBETWEEN(1,$B$5)</f>
        <v>3</v>
      </c>
      <c r="C269" s="0" t="n">
        <f aca="false">RANDBETWEEN(1,$B$5)</f>
        <v>6</v>
      </c>
      <c r="D269" s="0" t="n">
        <f aca="false">RANDBETWEEN(1,$B$5)</f>
        <v>3</v>
      </c>
      <c r="E269" s="0" t="n">
        <f aca="false">RANDBETWEEN(1,$B$5)</f>
        <v>6</v>
      </c>
      <c r="F269" s="0" t="n">
        <f aca="false">RANDBETWEEN(1,$B$5)</f>
        <v>6</v>
      </c>
      <c r="G269" s="0" t="n">
        <f aca="false">RANDBETWEEN(1,$B$5)</f>
        <v>4</v>
      </c>
      <c r="H269" s="0" t="n">
        <f aca="true">NORMINV(RAND(),$B$8,$B$13)</f>
        <v>49.2978170271522</v>
      </c>
      <c r="I269" s="0" t="n">
        <f aca="true">NORMINV(RAND(),$C$8,$C$13)</f>
        <v>64.1173809806383</v>
      </c>
      <c r="J269" s="0" t="n">
        <f aca="true">NORMINV(RAND(),$D$8,$D$13)</f>
        <v>14.8381460592849</v>
      </c>
      <c r="K269" s="0" t="n">
        <f aca="true">NORMINV(RAND(),$E$8,$E$13)</f>
        <v>3.2050390075695</v>
      </c>
      <c r="L269" s="0" t="n">
        <f aca="true">NORMINV(RAND(),$B$9,$B$14)</f>
        <v>39.2188054990811</v>
      </c>
      <c r="M269" s="0" t="n">
        <f aca="true">NORMINV(RAND(),$C$9,$C$14)</f>
        <v>55.9000908946366</v>
      </c>
      <c r="N269" s="0" t="n">
        <f aca="true">NORMINV(RAND(),$D$9,$D$14)</f>
        <v>43.9427383640119</v>
      </c>
      <c r="O269" s="0" t="n">
        <f aca="true">NORMINV(RAND(),$E$9,$E$14)</f>
        <v>25.6176356344344</v>
      </c>
      <c r="P269" s="0" t="n">
        <f aca="true">NORMINV(RAND(),$B$10,$B$15)</f>
        <v>22.8594527686116</v>
      </c>
      <c r="Q269" s="0" t="n">
        <f aca="true">NORMINV(RAND(),$C$10,$C$15)</f>
        <v>32.5220835302829</v>
      </c>
      <c r="R269" s="0" t="n">
        <f aca="true">NORMINV(RAND(),$D$10,$D$15)</f>
        <v>9.71541288717131</v>
      </c>
      <c r="S269" s="0" t="n">
        <f aca="true">NORMINV(RAND(),$E$10,$E$15)</f>
        <v>3.76836356828321</v>
      </c>
      <c r="T269" s="0" t="n">
        <f aca="false">MEDIAN(INDEX(Avaliadores!$B$17:$B$22,$B269),INDEX(Avaliadores!$B$17:$B$22,$C269),INDEX(Avaliadores!$B$17:$B$22,$D269),INDEX(Avaliadores!$B$17:$B$22,$E269),INDEX(Avaliadores!$B$17:$B$22,$F269),INDEX(Avaliadores!$B$17:$B$22,$G269))</f>
        <v>2.41666666666667</v>
      </c>
      <c r="U269" s="0" t="n">
        <f aca="false">MEDIAN(INDEX(Avaliadores!$C$17:$C$22,$B269),INDEX(Avaliadores!$C$17:$C$22,$C269),INDEX(Avaliadores!$C$17:$C$22,$D269),INDEX(Avaliadores!$C$17:$C$22,$E269),INDEX(Avaliadores!$C$17:$C$22,$F269),INDEX(Avaliadores!$C$17:$C$22,$G269))</f>
        <v>5.79166666666667</v>
      </c>
      <c r="V269" s="0" t="n">
        <f aca="false">MEDIAN(INDEX(Avaliadores!$D$17:$D$22,$B269),INDEX(Avaliadores!$D$17:$D$22,$C269),INDEX(Avaliadores!$D$17:$D$22,$D269),INDEX(Avaliadores!$D$17:$D$22,$E269),INDEX(Avaliadores!$D$17:$D$22,$F269),INDEX(Avaliadores!$D$17:$D$22,$G269))</f>
        <v>5.29166666666667</v>
      </c>
      <c r="W269" s="0" t="n">
        <f aca="false">MEDIAN(INDEX(Avaliadores!$E$17:$E$22,$B269),INDEX(Avaliadores!$E$17:$E$22,$C269),INDEX(Avaliadores!$E$17:$E$22,$D269),INDEX(Avaliadores!$E$17:$E$22,$E269),INDEX(Avaliadores!$E$17:$E$22,$F269),INDEX(Avaliadores!$E$17:$E$22,$G269))</f>
        <v>6.04166666666667</v>
      </c>
      <c r="X269" s="0" t="n">
        <f aca="false">MEDIAN(INDEX(Avaliadores!$F$17:$F$22,$B269),INDEX(Avaliadores!$F$17:$F$22,$C269),INDEX(Avaliadores!$F$17:$F$22,$D269),INDEX(Avaliadores!$F$17:$F$22,$E269),INDEX(Avaliadores!$F$17:$F$22,$F269),INDEX(Avaliadores!$F$17:$F$22,$G269))</f>
        <v>3.04166666666667</v>
      </c>
      <c r="Y269" s="0" t="n">
        <f aca="false">MEDIAN(INDEX(Avaliadores!$G$17:$G$22,$B269),INDEX(Avaliadores!$G$17:$G$22,$C269),INDEX(Avaliadores!$G$17:$G$22,$D269),INDEX(Avaliadores!$G$17:$G$22,$E269),INDEX(Avaliadores!$G$17:$G$22,$F269),INDEX(Avaliadores!$G$17:$G$22,$G269))</f>
        <v>5.04166666666667</v>
      </c>
      <c r="Z269" s="0" t="n">
        <f aca="false">MEDIAN(INDEX(Avaliadores!$H$17:$H$22,$B269),INDEX(Avaliadores!$H$17:$H$22,$C269),INDEX(Avaliadores!$H$17:$H$22,$D269),INDEX(Avaliadores!$H$17:$H$22,$E269),INDEX(Avaliadores!$H$17:$H$22,$F269),INDEX(Avaliadores!$H$17:$H$22,$G269))</f>
        <v>3.91666666666667</v>
      </c>
      <c r="AA269" s="0" t="n">
        <f aca="false">MEDIAN(INDEX(Avaliadores!$I$17:$I$22,$B269),INDEX(Avaliadores!$I$17:$I$22,$C269),INDEX(Avaliadores!$I$17:$I$22,$D269),INDEX(Avaliadores!$I$17:$I$22,$E269),INDEX(Avaliadores!$I$17:$I$22,$F269),INDEX(Avaliadores!$I$17:$I$22,$G269))</f>
        <v>6.91666666666667</v>
      </c>
      <c r="AB269" s="0" t="n">
        <f aca="false">IF(MAX(H269:K269)=MIN(H269:K269),0,IF($B$17="custo",(MAX(H269:K269)-H269)/(MAX(H269:K269)-MIN(H269:K269)),(H269-MIN(H269:K269))/(MAX(H269:K269)-MIN(H269:K269))))</f>
        <v>0.243293287919192</v>
      </c>
      <c r="AC269" s="0" t="n">
        <f aca="false">IF(MAX(H269:K269)=MIN(H269:K269),0,IF($B$17="custo",(MAX(H269:K269)-I269)/(MAX(H269:K269)-MIN(H269:K269)),(I269-MIN(H269:K269))/(MAX(H269:K269)-MIN(H269:K269))))</f>
        <v>0</v>
      </c>
      <c r="AD269" s="0" t="n">
        <f aca="false">IF(MAX(H269:K269)=MIN(H269:K269),0,IF($B$17="custo",(MAX(H269:K269)-J269)/(MAX(H269:K269)-MIN(H269:K269)),(J269-MIN(H269:K269))/(MAX(H269:K269)-MIN(H269:K269))))</f>
        <v>0.809018883942129</v>
      </c>
      <c r="AE269" s="0" t="n">
        <f aca="false">IF(MAX(H269:K269)=MIN(H269:K269),0,IF($B$17="custo",(MAX(H269:K269)-K269)/(MAX(H269:K269)-MIN(H269:K269)),(K269-MIN(H269:K269))/(MAX(H269:K269)-MIN(H269:K269))))</f>
        <v>1</v>
      </c>
      <c r="AF269" s="0" t="n">
        <f aca="false">IF(MAX(L269:O269)=MIN(L269:O269),0,IF($C$17="custo",(MAX(L269:O269)-L269)/(MAX(L269:O269)-MIN(L269:O269)),(L269-MIN(L269:O269))/(MAX(L269:O269)-MIN(L269:O269))))</f>
        <v>0.449143563419102</v>
      </c>
      <c r="AG269" s="0" t="n">
        <f aca="false">IF(MAX(L269:O269)=MIN(L269:O269),0,IF($C$17="custo",(MAX(L269:O269)-M269)/(MAX(L269:O269)-MIN(L269:O269)),(M269-MIN(L269:O269))/(MAX(L269:O269)-MIN(L269:O269))))</f>
        <v>1</v>
      </c>
      <c r="AH269" s="0" t="n">
        <f aca="false">IF(MAX(L269:O269)=MIN(L269:O269),0,IF($C$17="custo",(MAX(L269:O269)-N269)/(MAX(L269:O269)-MIN(L269:O269)),(N269-MIN(L269:O269))/(MAX(L269:O269)-MIN(L269:O269))))</f>
        <v>0.605139265364019</v>
      </c>
      <c r="AI269" s="0" t="n">
        <f aca="false">IF(MAX(L269:O269)=MIN(L269:O269),0,IF($C$17="custo",(MAX(L269:O269)-O269)/(MAX(L269:O269)-MIN(L269:O269)),(O269-MIN(L269:O269))/(MAX(L269:O269)-MIN(L269:O269))))</f>
        <v>0</v>
      </c>
      <c r="AJ269" s="0" t="n">
        <f aca="false">IF(MAX(P269:S269)=MIN(P269:S269),0,IF($D$17="custo",(MAX(P269:S269)-P269)/(MAX(P269:S269)-MIN(P269:S269)),(P269-MIN(P269:S269))/(MAX(P269:S269)-MIN(P269:S269))))</f>
        <v>0.336048023505872</v>
      </c>
      <c r="AK269" s="0" t="n">
        <f aca="false">IF(MAX(P269:S269)=MIN(P269:S269),0,IF($D$17="custo",(MAX(P269:S269)-Q269)/(MAX(P269:S269)-MIN(P269:S269)),(Q269-MIN(P269:S269))/(MAX(P269:S269)-MIN(P269:S269))))</f>
        <v>0</v>
      </c>
      <c r="AL269" s="0" t="n">
        <f aca="false">IF(MAX(P269:S269)=MIN(P269:S269),0,IF($D$17="custo",(MAX(P269:S269)-R269)/(MAX(P269:S269)-MIN(P269:S269)),(R269-MIN(P269:S269))/(MAX(P269:S269)-MIN(P269:S269))))</f>
        <v>0.793172872005862</v>
      </c>
      <c r="AM269" s="0" t="n">
        <f aca="false">IF(MAX(P269:S269)=MIN(P269:S269),0,IF($D$17="custo",(MAX(P269:S269)-S269)/(MAX(P269:S269)-MIN(P269:S269)),(S269-MIN(P269:S269))/(MAX(P269:S269)-MIN(P269:S269))))</f>
        <v>1</v>
      </c>
      <c r="AN269" s="0" t="n">
        <f aca="false">IF(MAX(T269:W269)=MIN(T269:W269),0,IF($E$17="custo",(MAX(T269:W269)-T269)/(MAX(T269:W269)-MIN(T269:W269)),(T269-MIN(T269:W269))/(MAX(T269:W269)-MIN(T269:W269))))</f>
        <v>0</v>
      </c>
      <c r="AO269" s="0" t="n">
        <f aca="false">IF(MAX(T269:W269)=MIN(T269:W269),0,IF($E$17="custo",(MAX(T269:W269)-U269)/(MAX(T269:W269)-MIN(T269:W269)),(U269-MIN(T269:W269))/(MAX(T269:W269)-MIN(T269:W269))))</f>
        <v>0.931034482758621</v>
      </c>
      <c r="AP269" s="0" t="n">
        <f aca="false">IF(MAX(T269:W269)=MIN(T269:W269),0,IF($E$17="custo",(MAX(T269:W269)-V269)/(MAX(T269:W269)-MIN(T269:W269)),(V269-MIN(T269:W269))/(MAX(T269:W269)-MIN(T269:W269))))</f>
        <v>0.793103448275862</v>
      </c>
      <c r="AQ269" s="0" t="n">
        <f aca="false">IF(MAX(T269:W269)=MIN(T269:W269),0,IF($E$17="custo",(MAX(T269:W269)-W269)/(MAX(T269:W269)-MIN(T269:W269)),(W269-MIN(T269:W269))/(MAX(T269:W269)-MIN(T269:W269))))</f>
        <v>1</v>
      </c>
      <c r="AR269" s="0" t="n">
        <f aca="false">IF(MAX(X269:AA269)=MIN(X269:AA269),0,IF($F$17="custo",(MAX(X269:AA269)-X269)/(MAX(X269:AA269)-MIN(X269:AA269)),(X269-MIN(X269:AA269))/(MAX(X269:AA269)-MIN(X269:AA269))))</f>
        <v>0</v>
      </c>
      <c r="AS269" s="0" t="n">
        <f aca="false">IF(MAX(X269:AA269)=MIN(X269:AA269),0,IF($F$17="custo",(MAX(X269:AA269)-Y269)/(MAX(X269:AA269)-MIN(X269:AA269)),(Y269-MIN(X269:AA269))/(MAX(X269:AA269)-MIN(X269:AA269))))</f>
        <v>0.516129032258065</v>
      </c>
      <c r="AT269" s="0" t="n">
        <f aca="false">IF(MAX(X269:AA269)=MIN(X269:AA269),0,IF($F$17="custo",(MAX(X269:AA269)-Z269)/(MAX(X269:AA269)-MIN(X269:AA269)),(Z269-MIN(X269:AA269))/(MAX(X269:AA269)-MIN(X269:AA269))))</f>
        <v>0.225806451612903</v>
      </c>
      <c r="AU269" s="0" t="n">
        <f aca="false">IF(MAX(X269:AA269)=MIN(X269:AA269),0,IF($F$17="custo",(MAX(X269:AA269)-AA269)/(MAX(X269:AA269)-MIN(X269:AA269)),(AA269-MIN(X269:AA269))/(MAX(X269:AA269)-MIN(X269:AA269))))</f>
        <v>1</v>
      </c>
      <c r="AV269" s="0" t="n">
        <f aca="false">STDEVP(AB269:AE269)</f>
        <v>0.406419384942748</v>
      </c>
      <c r="AW269" s="0" t="n">
        <f aca="false">STDEVP(AF269:AI269)</f>
        <v>0.358086576782703</v>
      </c>
      <c r="AX269" s="0" t="n">
        <f aca="false">STDEVP(AJ269:AM269)</f>
        <v>0.390082066210843</v>
      </c>
      <c r="AY269" s="0" t="n">
        <f aca="false">STDEVP(AN269:AQ269)</f>
        <v>0.400189461670178</v>
      </c>
      <c r="AZ269" s="0" t="n">
        <f aca="false">STDEVP(AR269:AU269)</f>
        <v>0.373762265363112</v>
      </c>
      <c r="BA269" s="0" t="n">
        <f aca="false">AV269*((1-IFERROR(CORREL(AB269:AE269,AF269:AI269),0))+(1-IFERROR(CORREL(AB269:AE269,AJ269:AM269),0))+(1-IFERROR(CORREL(AB269:AE269,AN269:AQ269),0))+(1-IFERROR(CORREL(AB269:AE269,AR269:AU269),0)))</f>
        <v>1.19340489721974</v>
      </c>
      <c r="BB269" s="0" t="n">
        <f aca="false">AW269*((1-IFERROR(CORREL(AF269:AI269,AB269:AE269),0))+(1-IFERROR(CORREL(AF269:AI269,AJ269:AM269),0))+(1-IFERROR(CORREL(AF269:AI269,AN269:AQ269),0))+(1-IFERROR(CORREL(AF269:AI269,AR269:AU269),0)))</f>
        <v>2.16310207643263</v>
      </c>
      <c r="BC269" s="0" t="n">
        <f aca="false">AX269*((1-IFERROR(CORREL(AJ269:AM269,AB269:AE269),0))+(1-IFERROR(CORREL(AJ269:AM269,AF269:AI269),0))+(1-IFERROR(CORREL(AJ269:AM269,AN269:AQ269),0))+(1-IFERROR(CORREL(AJ269:AM269,AR269:AU269),0)))</f>
        <v>1.21486384727139</v>
      </c>
      <c r="BD269" s="0" t="n">
        <f aca="false">AY269*((1-IFERROR(CORREL(AN269:AQ269,AB269:AE269),0))+(1-IFERROR(CORREL(AN269:AQ269,AF269:AI269),0))+(1-IFERROR(CORREL(AN269:AQ269,AJ269:AM269),0))+(1-IFERROR(CORREL(AN269:AQ269,AR269:AU269),0)))</f>
        <v>1.01107363776263</v>
      </c>
      <c r="BE269" s="0" t="n">
        <f aca="false">AZ269*((1-IFERROR(CORREL(AR269:AU269,AB269:AE269),0))+(1-IFERROR(CORREL(AR269:AU269,AF269:AI269),0))+(1-IFERROR(CORREL(AR269:AU269,AJ269:AM269),0))+(1-IFERROR(CORREL(AR269:AU269,AN269:AQ269),0)))</f>
        <v>1.02906486038192</v>
      </c>
      <c r="BF269" s="0" t="n">
        <f aca="false">IF(SUM(BA269:BE269)&gt;0,BA269/SUM(BA269:BE269),1/5)</f>
        <v>0.180504154138879</v>
      </c>
      <c r="BG269" s="0" t="n">
        <f aca="false">IF(SUM(BA269:BE269)&gt;0,BB269/SUM(BA269:BE269),1/5)</f>
        <v>0.32717220411291</v>
      </c>
      <c r="BH269" s="0" t="n">
        <f aca="false">IF(SUM(BA269:BE269)&gt;0,BC269/SUM(BA269:BE269),1/5)</f>
        <v>0.183749850244874</v>
      </c>
      <c r="BI269" s="0" t="n">
        <f aca="false">IF(SUM(BA269:BE269)&gt;0,BD269/SUM(BA269:BE269),1/5)</f>
        <v>0.152926297002499</v>
      </c>
      <c r="BJ269" s="0" t="n">
        <f aca="false">IF(SUM(BA269:BE269)&gt;0,BE269/SUM(BA269:BE269),1/5)</f>
        <v>0.155647494500838</v>
      </c>
      <c r="BK269" s="0" t="n">
        <f aca="false">BF269*AB269+BG269*AF269+BH269*AJ269+BI269*AN269+BJ269*AR269</f>
        <v>0.252611512744765</v>
      </c>
      <c r="BL269" s="0" t="n">
        <f aca="false">BF269*AC269+BG269*AG269+BH269*AK269+BI269*AO269+BJ269*AS269</f>
        <v>0.549886050652933</v>
      </c>
      <c r="BM269" s="0" t="n">
        <f aca="false">BF269*AD269+BG269*AH269+BH269*AL269+BI269*AP269+BJ269*AT269</f>
        <v>0.646193994942555</v>
      </c>
      <c r="BN269" s="0" t="n">
        <f aca="false">BF269*AE269+BG269*AI269+BH269*AM269+BI269*AQ269+BJ269*AU269</f>
        <v>0.67282779588709</v>
      </c>
      <c r="BO269" s="0" t="n">
        <f aca="false">RANK(BK269,$BK269:$BN269)</f>
        <v>4</v>
      </c>
      <c r="BP269" s="0" t="n">
        <f aca="false">RANK(BL269,$BK269:$BN269)</f>
        <v>3</v>
      </c>
      <c r="BQ269" s="0" t="n">
        <f aca="false">RANK(BM269,$BK269:$BN269)</f>
        <v>2</v>
      </c>
      <c r="BR269" s="0" t="n">
        <f aca="false">RANK(BN269,$BK269:$BN269)</f>
        <v>1</v>
      </c>
    </row>
    <row r="270" customFormat="false" ht="15" hidden="false" customHeight="false" outlineLevel="0" collapsed="false">
      <c r="A270" s="0" t="n">
        <v>247</v>
      </c>
      <c r="B270" s="0" t="n">
        <f aca="false">RANDBETWEEN(1,$B$5)</f>
        <v>2</v>
      </c>
      <c r="C270" s="0" t="n">
        <f aca="false">RANDBETWEEN(1,$B$5)</f>
        <v>6</v>
      </c>
      <c r="D270" s="0" t="n">
        <f aca="false">RANDBETWEEN(1,$B$5)</f>
        <v>2</v>
      </c>
      <c r="E270" s="0" t="n">
        <f aca="false">RANDBETWEEN(1,$B$5)</f>
        <v>1</v>
      </c>
      <c r="F270" s="0" t="n">
        <f aca="false">RANDBETWEEN(1,$B$5)</f>
        <v>1</v>
      </c>
      <c r="G270" s="0" t="n">
        <f aca="false">RANDBETWEEN(1,$B$5)</f>
        <v>5</v>
      </c>
      <c r="H270" s="0" t="n">
        <f aca="true">NORMINV(RAND(),$B$8,$B$13)</f>
        <v>55.1591349831748</v>
      </c>
      <c r="I270" s="0" t="n">
        <f aca="true">NORMINV(RAND(),$C$8,$C$13)</f>
        <v>64.0870880900573</v>
      </c>
      <c r="J270" s="0" t="n">
        <f aca="true">NORMINV(RAND(),$D$8,$D$13)</f>
        <v>15.2486381081864</v>
      </c>
      <c r="K270" s="0" t="n">
        <f aca="true">NORMINV(RAND(),$E$8,$E$13)</f>
        <v>3.24060904963224</v>
      </c>
      <c r="L270" s="0" t="n">
        <f aca="true">NORMINV(RAND(),$B$9,$B$14)</f>
        <v>48.9679962428054</v>
      </c>
      <c r="M270" s="0" t="n">
        <f aca="true">NORMINV(RAND(),$C$9,$C$14)</f>
        <v>47.3444081427739</v>
      </c>
      <c r="N270" s="0" t="n">
        <f aca="true">NORMINV(RAND(),$D$9,$D$14)</f>
        <v>38.9356291201722</v>
      </c>
      <c r="O270" s="0" t="n">
        <f aca="true">NORMINV(RAND(),$E$9,$E$14)</f>
        <v>23.1030840895617</v>
      </c>
      <c r="P270" s="0" t="n">
        <f aca="true">NORMINV(RAND(),$B$10,$B$15)</f>
        <v>23.5842074388531</v>
      </c>
      <c r="Q270" s="0" t="n">
        <f aca="true">NORMINV(RAND(),$C$10,$C$15)</f>
        <v>27.4019321982958</v>
      </c>
      <c r="R270" s="0" t="n">
        <f aca="true">NORMINV(RAND(),$D$10,$D$15)</f>
        <v>9.48738802121927</v>
      </c>
      <c r="S270" s="0" t="n">
        <f aca="true">NORMINV(RAND(),$E$10,$E$15)</f>
        <v>4.10653986537857</v>
      </c>
      <c r="T270" s="0" t="n">
        <f aca="false">MEDIAN(INDEX(Avaliadores!$B$17:$B$22,$B270),INDEX(Avaliadores!$B$17:$B$22,$C270),INDEX(Avaliadores!$B$17:$B$22,$D270),INDEX(Avaliadores!$B$17:$B$22,$E270),INDEX(Avaliadores!$B$17:$B$22,$F270),INDEX(Avaliadores!$B$17:$B$22,$G270))</f>
        <v>2.29166666666667</v>
      </c>
      <c r="U270" s="0" t="n">
        <f aca="false">MEDIAN(INDEX(Avaliadores!$C$17:$C$22,$B270),INDEX(Avaliadores!$C$17:$C$22,$C270),INDEX(Avaliadores!$C$17:$C$22,$D270),INDEX(Avaliadores!$C$17:$C$22,$E270),INDEX(Avaliadores!$C$17:$C$22,$F270),INDEX(Avaliadores!$C$17:$C$22,$G270))</f>
        <v>5.04166666666667</v>
      </c>
      <c r="V270" s="0" t="n">
        <f aca="false">MEDIAN(INDEX(Avaliadores!$D$17:$D$22,$B270),INDEX(Avaliadores!$D$17:$D$22,$C270),INDEX(Avaliadores!$D$17:$D$22,$D270),INDEX(Avaliadores!$D$17:$D$22,$E270),INDEX(Avaliadores!$D$17:$D$22,$F270),INDEX(Avaliadores!$D$17:$D$22,$G270))</f>
        <v>6.04166666666667</v>
      </c>
      <c r="W270" s="0" t="n">
        <f aca="false">MEDIAN(INDEX(Avaliadores!$E$17:$E$22,$B270),INDEX(Avaliadores!$E$17:$E$22,$C270),INDEX(Avaliadores!$E$17:$E$22,$D270),INDEX(Avaliadores!$E$17:$E$22,$E270),INDEX(Avaliadores!$E$17:$E$22,$F270),INDEX(Avaliadores!$E$17:$E$22,$G270))</f>
        <v>6.54166666666667</v>
      </c>
      <c r="X270" s="0" t="n">
        <f aca="false">MEDIAN(INDEX(Avaliadores!$F$17:$F$22,$B270),INDEX(Avaliadores!$F$17:$F$22,$C270),INDEX(Avaliadores!$F$17:$F$22,$D270),INDEX(Avaliadores!$F$17:$F$22,$E270),INDEX(Avaliadores!$F$17:$F$22,$F270),INDEX(Avaliadores!$F$17:$F$22,$G270))</f>
        <v>2.04166666666667</v>
      </c>
      <c r="Y270" s="0" t="n">
        <f aca="false">MEDIAN(INDEX(Avaliadores!$G$17:$G$22,$B270),INDEX(Avaliadores!$G$17:$G$22,$C270),INDEX(Avaliadores!$G$17:$G$22,$D270),INDEX(Avaliadores!$G$17:$G$22,$E270),INDEX(Avaliadores!$G$17:$G$22,$F270),INDEX(Avaliadores!$G$17:$G$22,$G270))</f>
        <v>5.04166666666667</v>
      </c>
      <c r="Z270" s="0" t="n">
        <f aca="false">MEDIAN(INDEX(Avaliadores!$H$17:$H$22,$B270),INDEX(Avaliadores!$H$17:$H$22,$C270),INDEX(Avaliadores!$H$17:$H$22,$D270),INDEX(Avaliadores!$H$17:$H$22,$E270),INDEX(Avaliadores!$H$17:$H$22,$F270),INDEX(Avaliadores!$H$17:$H$22,$G270))</f>
        <v>4.04166666666667</v>
      </c>
      <c r="AA270" s="0" t="n">
        <f aca="false">MEDIAN(INDEX(Avaliadores!$I$17:$I$22,$B270),INDEX(Avaliadores!$I$17:$I$22,$C270),INDEX(Avaliadores!$I$17:$I$22,$D270),INDEX(Avaliadores!$I$17:$I$22,$E270),INDEX(Avaliadores!$I$17:$I$22,$F270),INDEX(Avaliadores!$I$17:$I$22,$G270))</f>
        <v>6.79166666666667</v>
      </c>
      <c r="AB270" s="0" t="n">
        <f aca="false">IF(MAX(H270:K270)=MIN(H270:K270),0,IF($B$17="custo",(MAX(H270:K270)-H270)/(MAX(H270:K270)-MIN(H270:K270)),(H270-MIN(H270:K270))/(MAX(H270:K270)-MIN(H270:K270))))</f>
        <v>0.146729165724625</v>
      </c>
      <c r="AC270" s="0" t="n">
        <f aca="false">IF(MAX(H270:K270)=MIN(H270:K270),0,IF($B$17="custo",(MAX(H270:K270)-I270)/(MAX(H270:K270)-MIN(H270:K270)),(I270-MIN(H270:K270))/(MAX(H270:K270)-MIN(H270:K270))))</f>
        <v>0</v>
      </c>
      <c r="AD270" s="0" t="n">
        <f aca="false">IF(MAX(H270:K270)=MIN(H270:K270),0,IF($B$17="custo",(MAX(H270:K270)-J270)/(MAX(H270:K270)-MIN(H270:K270)),(J270-MIN(H270:K270))/(MAX(H270:K270)-MIN(H270:K270))))</f>
        <v>0.802650387533906</v>
      </c>
      <c r="AE270" s="0" t="n">
        <f aca="false">IF(MAX(H270:K270)=MIN(H270:K270),0,IF($B$17="custo",(MAX(H270:K270)-K270)/(MAX(H270:K270)-MIN(H270:K270)),(K270-MIN(H270:K270))/(MAX(H270:K270)-MIN(H270:K270))))</f>
        <v>1</v>
      </c>
      <c r="AF270" s="0" t="n">
        <f aca="false">IF(MAX(L270:O270)=MIN(L270:O270),0,IF($C$17="custo",(MAX(L270:O270)-L270)/(MAX(L270:O270)-MIN(L270:O270)),(L270-MIN(L270:O270))/(MAX(L270:O270)-MIN(L270:O270))))</f>
        <v>1</v>
      </c>
      <c r="AG270" s="0" t="n">
        <f aca="false">IF(MAX(L270:O270)=MIN(L270:O270),0,IF($C$17="custo",(MAX(L270:O270)-M270)/(MAX(L270:O270)-MIN(L270:O270)),(M270-MIN(L270:O270))/(MAX(L270:O270)-MIN(L270:O270))))</f>
        <v>0.93722816105417</v>
      </c>
      <c r="AH270" s="0" t="n">
        <f aca="false">IF(MAX(L270:O270)=MIN(L270:O270),0,IF($C$17="custo",(MAX(L270:O270)-N270)/(MAX(L270:O270)-MIN(L270:O270)),(N270-MIN(L270:O270))/(MAX(L270:O270)-MIN(L270:O270))))</f>
        <v>0.612124446308045</v>
      </c>
      <c r="AI270" s="0" t="n">
        <f aca="false">IF(MAX(L270:O270)=MIN(L270:O270),0,IF($C$17="custo",(MAX(L270:O270)-O270)/(MAX(L270:O270)-MIN(L270:O270)),(O270-MIN(L270:O270))/(MAX(L270:O270)-MIN(L270:O270))))</f>
        <v>0</v>
      </c>
      <c r="AJ270" s="0" t="n">
        <f aca="false">IF(MAX(P270:S270)=MIN(P270:S270),0,IF($D$17="custo",(MAX(P270:S270)-P270)/(MAX(P270:S270)-MIN(P270:S270)),(P270-MIN(P270:S270))/(MAX(P270:S270)-MIN(P270:S270))))</f>
        <v>0.163883256606419</v>
      </c>
      <c r="AK270" s="0" t="n">
        <f aca="false">IF(MAX(P270:S270)=MIN(P270:S270),0,IF($D$17="custo",(MAX(P270:S270)-Q270)/(MAX(P270:S270)-MIN(P270:S270)),(Q270-MIN(P270:S270))/(MAX(P270:S270)-MIN(P270:S270))))</f>
        <v>0</v>
      </c>
      <c r="AL270" s="0" t="n">
        <f aca="false">IF(MAX(P270:S270)=MIN(P270:S270),0,IF($D$17="custo",(MAX(P270:S270)-R270)/(MAX(P270:S270)-MIN(P270:S270)),(R270-MIN(P270:S270))/(MAX(P270:S270)-MIN(P270:S270))))</f>
        <v>0.769016633034449</v>
      </c>
      <c r="AM270" s="0" t="n">
        <f aca="false">IF(MAX(P270:S270)=MIN(P270:S270),0,IF($D$17="custo",(MAX(P270:S270)-S270)/(MAX(P270:S270)-MIN(P270:S270)),(S270-MIN(P270:S270))/(MAX(P270:S270)-MIN(P270:S270))))</f>
        <v>1</v>
      </c>
      <c r="AN270" s="0" t="n">
        <f aca="false">IF(MAX(T270:W270)=MIN(T270:W270),0,IF($E$17="custo",(MAX(T270:W270)-T270)/(MAX(T270:W270)-MIN(T270:W270)),(T270-MIN(T270:W270))/(MAX(T270:W270)-MIN(T270:W270))))</f>
        <v>0</v>
      </c>
      <c r="AO270" s="0" t="n">
        <f aca="false">IF(MAX(T270:W270)=MIN(T270:W270),0,IF($E$17="custo",(MAX(T270:W270)-U270)/(MAX(T270:W270)-MIN(T270:W270)),(U270-MIN(T270:W270))/(MAX(T270:W270)-MIN(T270:W270))))</f>
        <v>0.647058823529412</v>
      </c>
      <c r="AP270" s="0" t="n">
        <f aca="false">IF(MAX(T270:W270)=MIN(T270:W270),0,IF($E$17="custo",(MAX(T270:W270)-V270)/(MAX(T270:W270)-MIN(T270:W270)),(V270-MIN(T270:W270))/(MAX(T270:W270)-MIN(T270:W270))))</f>
        <v>0.882352941176471</v>
      </c>
      <c r="AQ270" s="0" t="n">
        <f aca="false">IF(MAX(T270:W270)=MIN(T270:W270),0,IF($E$17="custo",(MAX(T270:W270)-W270)/(MAX(T270:W270)-MIN(T270:W270)),(W270-MIN(T270:W270))/(MAX(T270:W270)-MIN(T270:W270))))</f>
        <v>1</v>
      </c>
      <c r="AR270" s="0" t="n">
        <f aca="false">IF(MAX(X270:AA270)=MIN(X270:AA270),0,IF($F$17="custo",(MAX(X270:AA270)-X270)/(MAX(X270:AA270)-MIN(X270:AA270)),(X270-MIN(X270:AA270))/(MAX(X270:AA270)-MIN(X270:AA270))))</f>
        <v>0</v>
      </c>
      <c r="AS270" s="0" t="n">
        <f aca="false">IF(MAX(X270:AA270)=MIN(X270:AA270),0,IF($F$17="custo",(MAX(X270:AA270)-Y270)/(MAX(X270:AA270)-MIN(X270:AA270)),(Y270-MIN(X270:AA270))/(MAX(X270:AA270)-MIN(X270:AA270))))</f>
        <v>0.631578947368421</v>
      </c>
      <c r="AT270" s="0" t="n">
        <f aca="false">IF(MAX(X270:AA270)=MIN(X270:AA270),0,IF($F$17="custo",(MAX(X270:AA270)-Z270)/(MAX(X270:AA270)-MIN(X270:AA270)),(Z270-MIN(X270:AA270))/(MAX(X270:AA270)-MIN(X270:AA270))))</f>
        <v>0.421052631578947</v>
      </c>
      <c r="AU270" s="0" t="n">
        <f aca="false">IF(MAX(X270:AA270)=MIN(X270:AA270),0,IF($F$17="custo",(MAX(X270:AA270)-AA270)/(MAX(X270:AA270)-MIN(X270:AA270)),(AA270-MIN(X270:AA270))/(MAX(X270:AA270)-MIN(X270:AA270))))</f>
        <v>1</v>
      </c>
      <c r="AV270" s="0" t="n">
        <f aca="false">STDEVP(AB270:AE270)</f>
        <v>0.42301209557676</v>
      </c>
      <c r="AW270" s="0" t="n">
        <f aca="false">STDEVP(AF270:AI270)</f>
        <v>0.396324767228463</v>
      </c>
      <c r="AX270" s="0" t="n">
        <f aca="false">STDEVP(AJ270:AM270)</f>
        <v>0.41358759889416</v>
      </c>
      <c r="AY270" s="0" t="n">
        <f aca="false">STDEVP(AN270:AQ270)</f>
        <v>0.386571747885145</v>
      </c>
      <c r="AZ270" s="0" t="n">
        <f aca="false">STDEVP(AR270:AU270)</f>
        <v>0.361542938527213</v>
      </c>
      <c r="BA270" s="0" t="n">
        <f aca="false">AV270*((1-IFERROR(CORREL(AB270:AE270,AF270:AI270),0))+(1-IFERROR(CORREL(AB270:AE270,AJ270:AM270),0))+(1-IFERROR(CORREL(AB270:AE270,AN270:AQ270),0))+(1-IFERROR(CORREL(AB270:AE270,AR270:AU270),0)))</f>
        <v>1.10958501405495</v>
      </c>
      <c r="BB270" s="0" t="n">
        <f aca="false">AW270*((1-IFERROR(CORREL(AF270:AI270,AB270:AE270),0))+(1-IFERROR(CORREL(AF270:AI270,AJ270:AM270),0))+(1-IFERROR(CORREL(AF270:AI270,AN270:AQ270),0))+(1-IFERROR(CORREL(AF270:AI270,AR270:AU270),0)))</f>
        <v>2.92166924008077</v>
      </c>
      <c r="BC270" s="0" t="n">
        <f aca="false">AX270*((1-IFERROR(CORREL(AJ270:AM270,AB270:AE270),0))+(1-IFERROR(CORREL(AJ270:AM270,AF270:AI270),0))+(1-IFERROR(CORREL(AJ270:AM270,AN270:AQ270),0))+(1-IFERROR(CORREL(AJ270:AM270,AR270:AU270),0)))</f>
        <v>1.09324338967291</v>
      </c>
      <c r="BD270" s="0" t="n">
        <f aca="false">AY270*((1-IFERROR(CORREL(AN270:AQ270,AB270:AE270),0))+(1-IFERROR(CORREL(AN270:AQ270,AF270:AI270),0))+(1-IFERROR(CORREL(AN270:AQ270,AJ270:AM270),0))+(1-IFERROR(CORREL(AN270:AQ270,AR270:AU270),0)))</f>
        <v>0.949681604142671</v>
      </c>
      <c r="BE270" s="0" t="n">
        <f aca="false">AZ270*((1-IFERROR(CORREL(AR270:AU270,AB270:AE270),0))+(1-IFERROR(CORREL(AR270:AU270,AF270:AI270),0))+(1-IFERROR(CORREL(AR270:AU270,AJ270:AM270),0))+(1-IFERROR(CORREL(AR270:AU270,AN270:AQ270),0)))</f>
        <v>1.0234174830855</v>
      </c>
      <c r="BF270" s="0" t="n">
        <f aca="false">IF(SUM(BA270:BE270)&gt;0,BA270/SUM(BA270:BE270),1/5)</f>
        <v>0.156332496210004</v>
      </c>
      <c r="BG270" s="0" t="n">
        <f aca="false">IF(SUM(BA270:BE270)&gt;0,BB270/SUM(BA270:BE270),1/5)</f>
        <v>0.411642046004773</v>
      </c>
      <c r="BH270" s="0" t="n">
        <f aca="false">IF(SUM(BA270:BE270)&gt;0,BC270/SUM(BA270:BE270),1/5)</f>
        <v>0.154030079631364</v>
      </c>
      <c r="BI270" s="0" t="n">
        <f aca="false">IF(SUM(BA270:BE270)&gt;0,BD270/SUM(BA270:BE270),1/5)</f>
        <v>0.133803263291904</v>
      </c>
      <c r="BJ270" s="0" t="n">
        <f aca="false">IF(SUM(BA270:BE270)&gt;0,BE270/SUM(BA270:BE270),1/5)</f>
        <v>0.144192114861955</v>
      </c>
      <c r="BK270" s="0" t="n">
        <f aca="false">BF270*AB270+BG270*AF270+BH270*AJ270+BI270*AN270+BJ270*AR270</f>
        <v>0.459823533814649</v>
      </c>
      <c r="BL270" s="0" t="n">
        <f aca="false">BF270*AC270+BG270*AG270+BH270*AK270+BI270*AO270+BJ270*AS270</f>
        <v>0.563449804043025</v>
      </c>
      <c r="BM270" s="0" t="n">
        <f aca="false">BF270*AD270+BG270*AH270+BH270*AL270+BI270*AP270+BJ270*AT270</f>
        <v>0.674682363699206</v>
      </c>
      <c r="BN270" s="0" t="n">
        <f aca="false">BF270*AE270+BG270*AI270+BH270*AM270+BI270*AQ270+BJ270*AU270</f>
        <v>0.588357953995227</v>
      </c>
      <c r="BO270" s="0" t="n">
        <f aca="false">RANK(BK270,$BK270:$BN270)</f>
        <v>4</v>
      </c>
      <c r="BP270" s="0" t="n">
        <f aca="false">RANK(BL270,$BK270:$BN270)</f>
        <v>3</v>
      </c>
      <c r="BQ270" s="0" t="n">
        <f aca="false">RANK(BM270,$BK270:$BN270)</f>
        <v>1</v>
      </c>
      <c r="BR270" s="0" t="n">
        <f aca="false">RANK(BN270,$BK270:$BN270)</f>
        <v>2</v>
      </c>
    </row>
    <row r="271" customFormat="false" ht="15" hidden="false" customHeight="false" outlineLevel="0" collapsed="false">
      <c r="A271" s="0" t="n">
        <v>248</v>
      </c>
      <c r="B271" s="0" t="n">
        <f aca="false">RANDBETWEEN(1,$B$5)</f>
        <v>2</v>
      </c>
      <c r="C271" s="0" t="n">
        <f aca="false">RANDBETWEEN(1,$B$5)</f>
        <v>2</v>
      </c>
      <c r="D271" s="0" t="n">
        <f aca="false">RANDBETWEEN(1,$B$5)</f>
        <v>2</v>
      </c>
      <c r="E271" s="0" t="n">
        <f aca="false">RANDBETWEEN(1,$B$5)</f>
        <v>1</v>
      </c>
      <c r="F271" s="0" t="n">
        <f aca="false">RANDBETWEEN(1,$B$5)</f>
        <v>1</v>
      </c>
      <c r="G271" s="0" t="n">
        <f aca="false">RANDBETWEEN(1,$B$5)</f>
        <v>4</v>
      </c>
      <c r="H271" s="0" t="n">
        <f aca="true">NORMINV(RAND(),$B$8,$B$13)</f>
        <v>48.8443324640514</v>
      </c>
      <c r="I271" s="0" t="n">
        <f aca="true">NORMINV(RAND(),$C$8,$C$13)</f>
        <v>57.6790217149306</v>
      </c>
      <c r="J271" s="0" t="n">
        <f aca="true">NORMINV(RAND(),$D$8,$D$13)</f>
        <v>15.5857656969495</v>
      </c>
      <c r="K271" s="0" t="n">
        <f aca="true">NORMINV(RAND(),$E$8,$E$13)</f>
        <v>3.46326619671248</v>
      </c>
      <c r="L271" s="0" t="n">
        <f aca="true">NORMINV(RAND(),$B$9,$B$14)</f>
        <v>47.4923433546262</v>
      </c>
      <c r="M271" s="0" t="n">
        <f aca="true">NORMINV(RAND(),$C$9,$C$14)</f>
        <v>62.2181349412725</v>
      </c>
      <c r="N271" s="0" t="n">
        <f aca="true">NORMINV(RAND(),$D$9,$D$14)</f>
        <v>52.3840117959477</v>
      </c>
      <c r="O271" s="0" t="n">
        <f aca="true">NORMINV(RAND(),$E$9,$E$14)</f>
        <v>26.1943975353355</v>
      </c>
      <c r="P271" s="0" t="n">
        <f aca="true">NORMINV(RAND(),$B$10,$B$15)</f>
        <v>23.8064844549462</v>
      </c>
      <c r="Q271" s="0" t="n">
        <f aca="true">NORMINV(RAND(),$C$10,$C$15)</f>
        <v>30.2298106572084</v>
      </c>
      <c r="R271" s="0" t="n">
        <f aca="true">NORMINV(RAND(),$D$10,$D$15)</f>
        <v>9.288098646762</v>
      </c>
      <c r="S271" s="0" t="n">
        <f aca="true">NORMINV(RAND(),$E$10,$E$15)</f>
        <v>4.35337903328367</v>
      </c>
      <c r="T271" s="0" t="n">
        <f aca="false">MEDIAN(INDEX(Avaliadores!$B$17:$B$22,$B271),INDEX(Avaliadores!$B$17:$B$22,$C271),INDEX(Avaliadores!$B$17:$B$22,$D271),INDEX(Avaliadores!$B$17:$B$22,$E271),INDEX(Avaliadores!$B$17:$B$22,$F271),INDEX(Avaliadores!$B$17:$B$22,$G271))</f>
        <v>3.04166666666667</v>
      </c>
      <c r="U271" s="0" t="n">
        <f aca="false">MEDIAN(INDEX(Avaliadores!$C$17:$C$22,$B271),INDEX(Avaliadores!$C$17:$C$22,$C271),INDEX(Avaliadores!$C$17:$C$22,$D271),INDEX(Avaliadores!$C$17:$C$22,$E271),INDEX(Avaliadores!$C$17:$C$22,$F271),INDEX(Avaliadores!$C$17:$C$22,$G271))</f>
        <v>5.04166666666667</v>
      </c>
      <c r="V271" s="0" t="n">
        <f aca="false">MEDIAN(INDEX(Avaliadores!$D$17:$D$22,$B271),INDEX(Avaliadores!$D$17:$D$22,$C271),INDEX(Avaliadores!$D$17:$D$22,$D271),INDEX(Avaliadores!$D$17:$D$22,$E271),INDEX(Avaliadores!$D$17:$D$22,$F271),INDEX(Avaliadores!$D$17:$D$22,$G271))</f>
        <v>6.04166666666667</v>
      </c>
      <c r="W271" s="0" t="n">
        <f aca="false">MEDIAN(INDEX(Avaliadores!$E$17:$E$22,$B271),INDEX(Avaliadores!$E$17:$E$22,$C271),INDEX(Avaliadores!$E$17:$E$22,$D271),INDEX(Avaliadores!$E$17:$E$22,$E271),INDEX(Avaliadores!$E$17:$E$22,$F271),INDEX(Avaliadores!$E$17:$E$22,$G271))</f>
        <v>6.29166666666667</v>
      </c>
      <c r="X271" s="0" t="n">
        <f aca="false">MEDIAN(INDEX(Avaliadores!$F$17:$F$22,$B271),INDEX(Avaliadores!$F$17:$F$22,$C271),INDEX(Avaliadores!$F$17:$F$22,$D271),INDEX(Avaliadores!$F$17:$F$22,$E271),INDEX(Avaliadores!$F$17:$F$22,$F271),INDEX(Avaliadores!$F$17:$F$22,$G271))</f>
        <v>2.04166666666667</v>
      </c>
      <c r="Y271" s="0" t="n">
        <f aca="false">MEDIAN(INDEX(Avaliadores!$G$17:$G$22,$B271),INDEX(Avaliadores!$G$17:$G$22,$C271),INDEX(Avaliadores!$G$17:$G$22,$D271),INDEX(Avaliadores!$G$17:$G$22,$E271),INDEX(Avaliadores!$G$17:$G$22,$F271),INDEX(Avaliadores!$G$17:$G$22,$G271))</f>
        <v>5.54166666666667</v>
      </c>
      <c r="Z271" s="0" t="n">
        <f aca="false">MEDIAN(INDEX(Avaliadores!$H$17:$H$22,$B271),INDEX(Avaliadores!$H$17:$H$22,$C271),INDEX(Avaliadores!$H$17:$H$22,$D271),INDEX(Avaliadores!$H$17:$H$22,$E271),INDEX(Avaliadores!$H$17:$H$22,$F271),INDEX(Avaliadores!$H$17:$H$22,$G271))</f>
        <v>4.04166666666667</v>
      </c>
      <c r="AA271" s="0" t="n">
        <f aca="false">MEDIAN(INDEX(Avaliadores!$I$17:$I$22,$B271),INDEX(Avaliadores!$I$17:$I$22,$C271),INDEX(Avaliadores!$I$17:$I$22,$D271),INDEX(Avaliadores!$I$17:$I$22,$E271),INDEX(Avaliadores!$I$17:$I$22,$F271),INDEX(Avaliadores!$I$17:$I$22,$G271))</f>
        <v>6.04166666666667</v>
      </c>
      <c r="AB271" s="0" t="n">
        <f aca="false">IF(MAX(H271:K271)=MIN(H271:K271),0,IF($B$17="custo",(MAX(H271:K271)-H271)/(MAX(H271:K271)-MIN(H271:K271)),(H271-MIN(H271:K271))/(MAX(H271:K271)-MIN(H271:K271))))</f>
        <v>0.162954277154921</v>
      </c>
      <c r="AC271" s="0" t="n">
        <f aca="false">IF(MAX(H271:K271)=MIN(H271:K271),0,IF($B$17="custo",(MAX(H271:K271)-I271)/(MAX(H271:K271)-MIN(H271:K271)),(I271-MIN(H271:K271))/(MAX(H271:K271)-MIN(H271:K271))))</f>
        <v>0</v>
      </c>
      <c r="AD271" s="0" t="n">
        <f aca="false">IF(MAX(H271:K271)=MIN(H271:K271),0,IF($B$17="custo",(MAX(H271:K271)-J271)/(MAX(H271:K271)-MIN(H271:K271)),(J271-MIN(H271:K271))/(MAX(H271:K271)-MIN(H271:K271))))</f>
        <v>0.776402645608001</v>
      </c>
      <c r="AE271" s="0" t="n">
        <f aca="false">IF(MAX(H271:K271)=MIN(H271:K271),0,IF($B$17="custo",(MAX(H271:K271)-K271)/(MAX(H271:K271)-MIN(H271:K271)),(K271-MIN(H271:K271))/(MAX(H271:K271)-MIN(H271:K271))))</f>
        <v>1</v>
      </c>
      <c r="AF271" s="0" t="n">
        <f aca="false">IF(MAX(L271:O271)=MIN(L271:O271),0,IF($C$17="custo",(MAX(L271:O271)-L271)/(MAX(L271:O271)-MIN(L271:O271)),(L271-MIN(L271:O271))/(MAX(L271:O271)-MIN(L271:O271))))</f>
        <v>0.591219772098956</v>
      </c>
      <c r="AG271" s="0" t="n">
        <f aca="false">IF(MAX(L271:O271)=MIN(L271:O271),0,IF($C$17="custo",(MAX(L271:O271)-M271)/(MAX(L271:O271)-MIN(L271:O271)),(M271-MIN(L271:O271))/(MAX(L271:O271)-MIN(L271:O271))))</f>
        <v>1</v>
      </c>
      <c r="AH271" s="0" t="n">
        <f aca="false">IF(MAX(L271:O271)=MIN(L271:O271),0,IF($C$17="custo",(MAX(L271:O271)-N271)/(MAX(L271:O271)-MIN(L271:O271)),(N271-MIN(L271:O271))/(MAX(L271:O271)-MIN(L271:O271))))</f>
        <v>0.727009914754041</v>
      </c>
      <c r="AI271" s="0" t="n">
        <f aca="false">IF(MAX(L271:O271)=MIN(L271:O271),0,IF($C$17="custo",(MAX(L271:O271)-O271)/(MAX(L271:O271)-MIN(L271:O271)),(O271-MIN(L271:O271))/(MAX(L271:O271)-MIN(L271:O271))))</f>
        <v>0</v>
      </c>
      <c r="AJ271" s="0" t="n">
        <f aca="false">IF(MAX(P271:S271)=MIN(P271:S271),0,IF($D$17="custo",(MAX(P271:S271)-P271)/(MAX(P271:S271)-MIN(P271:S271)),(P271-MIN(P271:S271))/(MAX(P271:S271)-MIN(P271:S271))))</f>
        <v>0.248230756682979</v>
      </c>
      <c r="AK271" s="0" t="n">
        <f aca="false">IF(MAX(P271:S271)=MIN(P271:S271),0,IF($D$17="custo",(MAX(P271:S271)-Q271)/(MAX(P271:S271)-MIN(P271:S271)),(Q271-MIN(P271:S271))/(MAX(P271:S271)-MIN(P271:S271))))</f>
        <v>0</v>
      </c>
      <c r="AL271" s="0" t="n">
        <f aca="false">IF(MAX(P271:S271)=MIN(P271:S271),0,IF($D$17="custo",(MAX(P271:S271)-R271)/(MAX(P271:S271)-MIN(P271:S271)),(R271-MIN(P271:S271))/(MAX(P271:S271)-MIN(P271:S271))))</f>
        <v>0.809296749830227</v>
      </c>
      <c r="AM271" s="0" t="n">
        <f aca="false">IF(MAX(P271:S271)=MIN(P271:S271),0,IF($D$17="custo",(MAX(P271:S271)-S271)/(MAX(P271:S271)-MIN(P271:S271)),(S271-MIN(P271:S271))/(MAX(P271:S271)-MIN(P271:S271))))</f>
        <v>1</v>
      </c>
      <c r="AN271" s="0" t="n">
        <f aca="false">IF(MAX(T271:W271)=MIN(T271:W271),0,IF($E$17="custo",(MAX(T271:W271)-T271)/(MAX(T271:W271)-MIN(T271:W271)),(T271-MIN(T271:W271))/(MAX(T271:W271)-MIN(T271:W271))))</f>
        <v>0</v>
      </c>
      <c r="AO271" s="0" t="n">
        <f aca="false">IF(MAX(T271:W271)=MIN(T271:W271),0,IF($E$17="custo",(MAX(T271:W271)-U271)/(MAX(T271:W271)-MIN(T271:W271)),(U271-MIN(T271:W271))/(MAX(T271:W271)-MIN(T271:W271))))</f>
        <v>0.615384615384615</v>
      </c>
      <c r="AP271" s="0" t="n">
        <f aca="false">IF(MAX(T271:W271)=MIN(T271:W271),0,IF($E$17="custo",(MAX(T271:W271)-V271)/(MAX(T271:W271)-MIN(T271:W271)),(V271-MIN(T271:W271))/(MAX(T271:W271)-MIN(T271:W271))))</f>
        <v>0.923076923076923</v>
      </c>
      <c r="AQ271" s="0" t="n">
        <f aca="false">IF(MAX(T271:W271)=MIN(T271:W271),0,IF($E$17="custo",(MAX(T271:W271)-W271)/(MAX(T271:W271)-MIN(T271:W271)),(W271-MIN(T271:W271))/(MAX(T271:W271)-MIN(T271:W271))))</f>
        <v>1</v>
      </c>
      <c r="AR271" s="0" t="n">
        <f aca="false">IF(MAX(X271:AA271)=MIN(X271:AA271),0,IF($F$17="custo",(MAX(X271:AA271)-X271)/(MAX(X271:AA271)-MIN(X271:AA271)),(X271-MIN(X271:AA271))/(MAX(X271:AA271)-MIN(X271:AA271))))</f>
        <v>0</v>
      </c>
      <c r="AS271" s="0" t="n">
        <f aca="false">IF(MAX(X271:AA271)=MIN(X271:AA271),0,IF($F$17="custo",(MAX(X271:AA271)-Y271)/(MAX(X271:AA271)-MIN(X271:AA271)),(Y271-MIN(X271:AA271))/(MAX(X271:AA271)-MIN(X271:AA271))))</f>
        <v>0.875</v>
      </c>
      <c r="AT271" s="0" t="n">
        <f aca="false">IF(MAX(X271:AA271)=MIN(X271:AA271),0,IF($F$17="custo",(MAX(X271:AA271)-Z271)/(MAX(X271:AA271)-MIN(X271:AA271)),(Z271-MIN(X271:AA271))/(MAX(X271:AA271)-MIN(X271:AA271))))</f>
        <v>0.5</v>
      </c>
      <c r="AU271" s="0" t="n">
        <f aca="false">IF(MAX(X271:AA271)=MIN(X271:AA271),0,IF($F$17="custo",(MAX(X271:AA271)-AA271)/(MAX(X271:AA271)-MIN(X271:AA271)),(AA271-MIN(X271:AA271))/(MAX(X271:AA271)-MIN(X271:AA271))))</f>
        <v>1</v>
      </c>
      <c r="AV271" s="0" t="n">
        <f aca="false">STDEVP(AB271:AE271)</f>
        <v>0.415053865806316</v>
      </c>
      <c r="AW271" s="0" t="n">
        <f aca="false">STDEVP(AF271:AI271)</f>
        <v>0.365560191630525</v>
      </c>
      <c r="AX271" s="0" t="n">
        <f aca="false">STDEVP(AJ271:AM271)</f>
        <v>0.40565529635226</v>
      </c>
      <c r="AY271" s="0" t="n">
        <f aca="false">STDEVP(AN271:AQ271)</f>
        <v>0.393644028662668</v>
      </c>
      <c r="AZ271" s="0" t="n">
        <f aca="false">STDEVP(AR271:AU271)</f>
        <v>0.389059362437148</v>
      </c>
      <c r="BA271" s="0" t="n">
        <f aca="false">AV271*((1-IFERROR(CORREL(AB271:AE271,AF271:AI271),0))+(1-IFERROR(CORREL(AB271:AE271,AJ271:AM271),0))+(1-IFERROR(CORREL(AB271:AE271,AN271:AQ271),0))+(1-IFERROR(CORREL(AB271:AE271,AR271:AU271),0)))</f>
        <v>1.10259268686999</v>
      </c>
      <c r="BB271" s="0" t="n">
        <f aca="false">AW271*((1-IFERROR(CORREL(AF271:AI271,AB271:AE271),0))+(1-IFERROR(CORREL(AF271:AI271,AJ271:AM271),0))+(1-IFERROR(CORREL(AF271:AI271,AN271:AQ271),0))+(1-IFERROR(CORREL(AF271:AI271,AR271:AU271),0)))</f>
        <v>2.22902093184606</v>
      </c>
      <c r="BC271" s="0" t="n">
        <f aca="false">AX271*((1-IFERROR(CORREL(AJ271:AM271,AB271:AE271),0))+(1-IFERROR(CORREL(AJ271:AM271,AF271:AI271),0))+(1-IFERROR(CORREL(AJ271:AM271,AN271:AQ271),0))+(1-IFERROR(CORREL(AJ271:AM271,AR271:AU271),0)))</f>
        <v>1.13322893695883</v>
      </c>
      <c r="BD271" s="0" t="n">
        <f aca="false">AY271*((1-IFERROR(CORREL(AN271:AQ271,AB271:AE271),0))+(1-IFERROR(CORREL(AN271:AQ271,AF271:AI271),0))+(1-IFERROR(CORREL(AN271:AQ271,AJ271:AM271),0))+(1-IFERROR(CORREL(AN271:AQ271,AR271:AU271),0)))</f>
        <v>0.819581314668668</v>
      </c>
      <c r="BE271" s="0" t="n">
        <f aca="false">AZ271*((1-IFERROR(CORREL(AR271:AU271,AB271:AE271),0))+(1-IFERROR(CORREL(AR271:AU271,AF271:AI271),0))+(1-IFERROR(CORREL(AR271:AU271,AJ271:AM271),0))+(1-IFERROR(CORREL(AR271:AU271,AN271:AQ271),0)))</f>
        <v>1.08225704908751</v>
      </c>
      <c r="BF271" s="0" t="n">
        <f aca="false">IF(SUM(BA271:BE271)&gt;0,BA271/SUM(BA271:BE271),1/5)</f>
        <v>0.173181709720191</v>
      </c>
      <c r="BG271" s="0" t="n">
        <f aca="false">IF(SUM(BA271:BE271)&gt;0,BB271/SUM(BA271:BE271),1/5)</f>
        <v>0.350107215997446</v>
      </c>
      <c r="BH271" s="0" t="n">
        <f aca="false">IF(SUM(BA271:BE271)&gt;0,BC271/SUM(BA271:BE271),1/5)</f>
        <v>0.177993675401609</v>
      </c>
      <c r="BI271" s="0" t="n">
        <f aca="false">IF(SUM(BA271:BE271)&gt;0,BD271/SUM(BA271:BE271),1/5)</f>
        <v>0.128729761242991</v>
      </c>
      <c r="BJ271" s="0" t="n">
        <f aca="false">IF(SUM(BA271:BE271)&gt;0,BE271/SUM(BA271:BE271),1/5)</f>
        <v>0.169987637637763</v>
      </c>
      <c r="BK271" s="0" t="n">
        <f aca="false">BF271*AB271+BG271*AF271+BH271*AJ271+BI271*AN271+BJ271*AR271</f>
        <v>0.279394513505843</v>
      </c>
      <c r="BL271" s="0" t="n">
        <f aca="false">BF271*AC271+BG271*AG271+BH271*AK271+BI271*AO271+BJ271*AS271</f>
        <v>0.57806471354156</v>
      </c>
      <c r="BM271" s="0" t="n">
        <f aca="false">BF271*AD271+BG271*AH271+BH271*AL271+BI271*AP271+BJ271*AT271</f>
        <v>0.736861148583099</v>
      </c>
      <c r="BN271" s="0" t="n">
        <f aca="false">BF271*AE271+BG271*AI271+BH271*AM271+BI271*AQ271+BJ271*AU271</f>
        <v>0.649892784002554</v>
      </c>
      <c r="BO271" s="0" t="n">
        <f aca="false">RANK(BK271,$BK271:$BN271)</f>
        <v>4</v>
      </c>
      <c r="BP271" s="0" t="n">
        <f aca="false">RANK(BL271,$BK271:$BN271)</f>
        <v>3</v>
      </c>
      <c r="BQ271" s="0" t="n">
        <f aca="false">RANK(BM271,$BK271:$BN271)</f>
        <v>1</v>
      </c>
      <c r="BR271" s="0" t="n">
        <f aca="false">RANK(BN271,$BK271:$BN271)</f>
        <v>2</v>
      </c>
    </row>
    <row r="272" customFormat="false" ht="15" hidden="false" customHeight="false" outlineLevel="0" collapsed="false">
      <c r="A272" s="0" t="n">
        <v>249</v>
      </c>
      <c r="B272" s="0" t="n">
        <f aca="false">RANDBETWEEN(1,$B$5)</f>
        <v>6</v>
      </c>
      <c r="C272" s="0" t="n">
        <f aca="false">RANDBETWEEN(1,$B$5)</f>
        <v>6</v>
      </c>
      <c r="D272" s="0" t="n">
        <f aca="false">RANDBETWEEN(1,$B$5)</f>
        <v>3</v>
      </c>
      <c r="E272" s="0" t="n">
        <f aca="false">RANDBETWEEN(1,$B$5)</f>
        <v>1</v>
      </c>
      <c r="F272" s="0" t="n">
        <f aca="false">RANDBETWEEN(1,$B$5)</f>
        <v>5</v>
      </c>
      <c r="G272" s="0" t="n">
        <f aca="false">RANDBETWEEN(1,$B$5)</f>
        <v>1</v>
      </c>
      <c r="H272" s="0" t="n">
        <f aca="true">NORMINV(RAND(),$B$8,$B$13)</f>
        <v>48.2778173281077</v>
      </c>
      <c r="I272" s="0" t="n">
        <f aca="true">NORMINV(RAND(),$C$8,$C$13)</f>
        <v>70.3046486948553</v>
      </c>
      <c r="J272" s="0" t="n">
        <f aca="true">NORMINV(RAND(),$D$8,$D$13)</f>
        <v>15.6892923277114</v>
      </c>
      <c r="K272" s="0" t="n">
        <f aca="true">NORMINV(RAND(),$E$8,$E$13)</f>
        <v>3.10948294274122</v>
      </c>
      <c r="L272" s="0" t="n">
        <f aca="true">NORMINV(RAND(),$B$9,$B$14)</f>
        <v>37.7949731718194</v>
      </c>
      <c r="M272" s="0" t="n">
        <f aca="true">NORMINV(RAND(),$C$9,$C$14)</f>
        <v>55.5993711004701</v>
      </c>
      <c r="N272" s="0" t="n">
        <f aca="true">NORMINV(RAND(),$D$9,$D$14)</f>
        <v>49.419568191294</v>
      </c>
      <c r="O272" s="0" t="n">
        <f aca="true">NORMINV(RAND(),$E$9,$E$14)</f>
        <v>27.5343455341904</v>
      </c>
      <c r="P272" s="0" t="n">
        <f aca="true">NORMINV(RAND(),$B$10,$B$15)</f>
        <v>23.350017891092</v>
      </c>
      <c r="Q272" s="0" t="n">
        <f aca="true">NORMINV(RAND(),$C$10,$C$15)</f>
        <v>31.6495480178474</v>
      </c>
      <c r="R272" s="0" t="n">
        <f aca="true">NORMINV(RAND(),$D$10,$D$15)</f>
        <v>9.5681435044078</v>
      </c>
      <c r="S272" s="0" t="n">
        <f aca="true">NORMINV(RAND(),$E$10,$E$15)</f>
        <v>3.9423762769829</v>
      </c>
      <c r="T272" s="0" t="n">
        <f aca="false">MEDIAN(INDEX(Avaliadores!$B$17:$B$22,$B272),INDEX(Avaliadores!$B$17:$B$22,$C272),INDEX(Avaliadores!$B$17:$B$22,$D272),INDEX(Avaliadores!$B$17:$B$22,$E272),INDEX(Avaliadores!$B$17:$B$22,$F272),INDEX(Avaliadores!$B$17:$B$22,$G272))</f>
        <v>2.04166666666667</v>
      </c>
      <c r="U272" s="0" t="n">
        <f aca="false">MEDIAN(INDEX(Avaliadores!$C$17:$C$22,$B272),INDEX(Avaliadores!$C$17:$C$22,$C272),INDEX(Avaliadores!$C$17:$C$22,$D272),INDEX(Avaliadores!$C$17:$C$22,$E272),INDEX(Avaliadores!$C$17:$C$22,$F272),INDEX(Avaliadores!$C$17:$C$22,$G272))</f>
        <v>5.16666666666667</v>
      </c>
      <c r="V272" s="0" t="n">
        <f aca="false">MEDIAN(INDEX(Avaliadores!$D$17:$D$22,$B272),INDEX(Avaliadores!$D$17:$D$22,$C272),INDEX(Avaliadores!$D$17:$D$22,$D272),INDEX(Avaliadores!$D$17:$D$22,$E272),INDEX(Avaliadores!$D$17:$D$22,$F272),INDEX(Avaliadores!$D$17:$D$22,$G272))</f>
        <v>5.66666666666667</v>
      </c>
      <c r="W272" s="0" t="n">
        <f aca="false">MEDIAN(INDEX(Avaliadores!$E$17:$E$22,$B272),INDEX(Avaliadores!$E$17:$E$22,$C272),INDEX(Avaliadores!$E$17:$E$22,$D272),INDEX(Avaliadores!$E$17:$E$22,$E272),INDEX(Avaliadores!$E$17:$E$22,$F272),INDEX(Avaliadores!$E$17:$E$22,$G272))</f>
        <v>6.54166666666667</v>
      </c>
      <c r="X272" s="0" t="n">
        <f aca="false">MEDIAN(INDEX(Avaliadores!$F$17:$F$22,$B272),INDEX(Avaliadores!$F$17:$F$22,$C272),INDEX(Avaliadores!$F$17:$F$22,$D272),INDEX(Avaliadores!$F$17:$F$22,$E272),INDEX(Avaliadores!$F$17:$F$22,$F272),INDEX(Avaliadores!$F$17:$F$22,$G272))</f>
        <v>2.66666666666667</v>
      </c>
      <c r="Y272" s="0" t="n">
        <f aca="false">MEDIAN(INDEX(Avaliadores!$G$17:$G$22,$B272),INDEX(Avaliadores!$G$17:$G$22,$C272),INDEX(Avaliadores!$G$17:$G$22,$D272),INDEX(Avaliadores!$G$17:$G$22,$E272),INDEX(Avaliadores!$G$17:$G$22,$F272),INDEX(Avaliadores!$G$17:$G$22,$G272))</f>
        <v>5.04166666666667</v>
      </c>
      <c r="Z272" s="0" t="n">
        <f aca="false">MEDIAN(INDEX(Avaliadores!$H$17:$H$22,$B272),INDEX(Avaliadores!$H$17:$H$22,$C272),INDEX(Avaliadores!$H$17:$H$22,$D272),INDEX(Avaliadores!$H$17:$H$22,$E272),INDEX(Avaliadores!$H$17:$H$22,$F272),INDEX(Avaliadores!$H$17:$H$22,$G272))</f>
        <v>4.04166666666667</v>
      </c>
      <c r="AA272" s="0" t="n">
        <f aca="false">MEDIAN(INDEX(Avaliadores!$I$17:$I$22,$B272),INDEX(Avaliadores!$I$17:$I$22,$C272),INDEX(Avaliadores!$I$17:$I$22,$D272),INDEX(Avaliadores!$I$17:$I$22,$E272),INDEX(Avaliadores!$I$17:$I$22,$F272),INDEX(Avaliadores!$I$17:$I$22,$G272))</f>
        <v>7.04166666666667</v>
      </c>
      <c r="AB272" s="0" t="n">
        <f aca="false">IF(MAX(H272:K272)=MIN(H272:K272),0,IF($B$17="custo",(MAX(H272:K272)-H272)/(MAX(H272:K272)-MIN(H272:K272)),(H272-MIN(H272:K272))/(MAX(H272:K272)-MIN(H272:K272))))</f>
        <v>0.327803810292031</v>
      </c>
      <c r="AC272" s="0" t="n">
        <f aca="false">IF(MAX(H272:K272)=MIN(H272:K272),0,IF($B$17="custo",(MAX(H272:K272)-I272)/(MAX(H272:K272)-MIN(H272:K272)),(I272-MIN(H272:K272))/(MAX(H272:K272)-MIN(H272:K272))))</f>
        <v>0</v>
      </c>
      <c r="AD272" s="0" t="n">
        <f aca="false">IF(MAX(H272:K272)=MIN(H272:K272),0,IF($B$17="custo",(MAX(H272:K272)-J272)/(MAX(H272:K272)-MIN(H272:K272)),(J272-MIN(H272:K272))/(MAX(H272:K272)-MIN(H272:K272))))</f>
        <v>0.812786987811331</v>
      </c>
      <c r="AE272" s="0" t="n">
        <f aca="false">IF(MAX(H272:K272)=MIN(H272:K272),0,IF($B$17="custo",(MAX(H272:K272)-K272)/(MAX(H272:K272)-MIN(H272:K272)),(K272-MIN(H272:K272))/(MAX(H272:K272)-MIN(H272:K272))))</f>
        <v>1</v>
      </c>
      <c r="AF272" s="0" t="n">
        <f aca="false">IF(MAX(L272:O272)=MIN(L272:O272),0,IF($C$17="custo",(MAX(L272:O272)-L272)/(MAX(L272:O272)-MIN(L272:O272)),(L272-MIN(L272:O272))/(MAX(L272:O272)-MIN(L272:O272))))</f>
        <v>0.365601934457428</v>
      </c>
      <c r="AG272" s="0" t="n">
        <f aca="false">IF(MAX(L272:O272)=MIN(L272:O272),0,IF($C$17="custo",(MAX(L272:O272)-M272)/(MAX(L272:O272)-MIN(L272:O272)),(M272-MIN(L272:O272))/(MAX(L272:O272)-MIN(L272:O272))))</f>
        <v>1</v>
      </c>
      <c r="AH272" s="0" t="n">
        <f aca="false">IF(MAX(L272:O272)=MIN(L272:O272),0,IF($C$17="custo",(MAX(L272:O272)-N272)/(MAX(L272:O272)-MIN(L272:O272)),(N272-MIN(L272:O272))/(MAX(L272:O272)-MIN(L272:O272))))</f>
        <v>0.779804123299959</v>
      </c>
      <c r="AI272" s="0" t="n">
        <f aca="false">IF(MAX(L272:O272)=MIN(L272:O272),0,IF($C$17="custo",(MAX(L272:O272)-O272)/(MAX(L272:O272)-MIN(L272:O272)),(O272-MIN(L272:O272))/(MAX(L272:O272)-MIN(L272:O272))))</f>
        <v>0</v>
      </c>
      <c r="AJ272" s="0" t="n">
        <f aca="false">IF(MAX(P272:S272)=MIN(P272:S272),0,IF($D$17="custo",(MAX(P272:S272)-P272)/(MAX(P272:S272)-MIN(P272:S272)),(P272-MIN(P272:S272))/(MAX(P272:S272)-MIN(P272:S272))))</f>
        <v>0.299544471892619</v>
      </c>
      <c r="AK272" s="0" t="n">
        <f aca="false">IF(MAX(P272:S272)=MIN(P272:S272),0,IF($D$17="custo",(MAX(P272:S272)-Q272)/(MAX(P272:S272)-MIN(P272:S272)),(Q272-MIN(P272:S272))/(MAX(P272:S272)-MIN(P272:S272))))</f>
        <v>0</v>
      </c>
      <c r="AL272" s="0" t="n">
        <f aca="false">IF(MAX(P272:S272)=MIN(P272:S272),0,IF($D$17="custo",(MAX(P272:S272)-R272)/(MAX(P272:S272)-MIN(P272:S272)),(R272-MIN(P272:S272))/(MAX(P272:S272)-MIN(P272:S272))))</f>
        <v>0.796956279766093</v>
      </c>
      <c r="AM272" s="0" t="n">
        <f aca="false">IF(MAX(P272:S272)=MIN(P272:S272),0,IF($D$17="custo",(MAX(P272:S272)-S272)/(MAX(P272:S272)-MIN(P272:S272)),(S272-MIN(P272:S272))/(MAX(P272:S272)-MIN(P272:S272))))</f>
        <v>1</v>
      </c>
      <c r="AN272" s="0" t="n">
        <f aca="false">IF(MAX(T272:W272)=MIN(T272:W272),0,IF($E$17="custo",(MAX(T272:W272)-T272)/(MAX(T272:W272)-MIN(T272:W272)),(T272-MIN(T272:W272))/(MAX(T272:W272)-MIN(T272:W272))))</f>
        <v>0</v>
      </c>
      <c r="AO272" s="0" t="n">
        <f aca="false">IF(MAX(T272:W272)=MIN(T272:W272),0,IF($E$17="custo",(MAX(T272:W272)-U272)/(MAX(T272:W272)-MIN(T272:W272)),(U272-MIN(T272:W272))/(MAX(T272:W272)-MIN(T272:W272))))</f>
        <v>0.694444444444444</v>
      </c>
      <c r="AP272" s="0" t="n">
        <f aca="false">IF(MAX(T272:W272)=MIN(T272:W272),0,IF($E$17="custo",(MAX(T272:W272)-V272)/(MAX(T272:W272)-MIN(T272:W272)),(V272-MIN(T272:W272))/(MAX(T272:W272)-MIN(T272:W272))))</f>
        <v>0.805555555555556</v>
      </c>
      <c r="AQ272" s="0" t="n">
        <f aca="false">IF(MAX(T272:W272)=MIN(T272:W272),0,IF($E$17="custo",(MAX(T272:W272)-W272)/(MAX(T272:W272)-MIN(T272:W272)),(W272-MIN(T272:W272))/(MAX(T272:W272)-MIN(T272:W272))))</f>
        <v>1</v>
      </c>
      <c r="AR272" s="0" t="n">
        <f aca="false">IF(MAX(X272:AA272)=MIN(X272:AA272),0,IF($F$17="custo",(MAX(X272:AA272)-X272)/(MAX(X272:AA272)-MIN(X272:AA272)),(X272-MIN(X272:AA272))/(MAX(X272:AA272)-MIN(X272:AA272))))</f>
        <v>0</v>
      </c>
      <c r="AS272" s="0" t="n">
        <f aca="false">IF(MAX(X272:AA272)=MIN(X272:AA272),0,IF($F$17="custo",(MAX(X272:AA272)-Y272)/(MAX(X272:AA272)-MIN(X272:AA272)),(Y272-MIN(X272:AA272))/(MAX(X272:AA272)-MIN(X272:AA272))))</f>
        <v>0.542857142857143</v>
      </c>
      <c r="AT272" s="0" t="n">
        <f aca="false">IF(MAX(X272:AA272)=MIN(X272:AA272),0,IF($F$17="custo",(MAX(X272:AA272)-Z272)/(MAX(X272:AA272)-MIN(X272:AA272)),(Z272-MIN(X272:AA272))/(MAX(X272:AA272)-MIN(X272:AA272))))</f>
        <v>0.314285714285714</v>
      </c>
      <c r="AU272" s="0" t="n">
        <f aca="false">IF(MAX(X272:AA272)=MIN(X272:AA272),0,IF($F$17="custo",(MAX(X272:AA272)-AA272)/(MAX(X272:AA272)-MIN(X272:AA272)),(AA272-MIN(X272:AA272))/(MAX(X272:AA272)-MIN(X272:AA272))))</f>
        <v>1</v>
      </c>
      <c r="AV272" s="0" t="n">
        <f aca="false">STDEVP(AB272:AE272)</f>
        <v>0.394507853016323</v>
      </c>
      <c r="AW272" s="0" t="n">
        <f aca="false">STDEVP(AF272:AI272)</f>
        <v>0.384404558059965</v>
      </c>
      <c r="AX272" s="0" t="n">
        <f aca="false">STDEVP(AJ272:AM272)</f>
        <v>0.395612611045721</v>
      </c>
      <c r="AY272" s="0" t="n">
        <f aca="false">STDEVP(AN272:AQ272)</f>
        <v>0.377051998902729</v>
      </c>
      <c r="AZ272" s="0" t="n">
        <f aca="false">STDEVP(AR272:AU272)</f>
        <v>0.364425743394974</v>
      </c>
      <c r="BA272" s="0" t="n">
        <f aca="false">AV272*((1-IFERROR(CORREL(AB272:AE272,AF272:AI272),0))+(1-IFERROR(CORREL(AB272:AE272,AJ272:AM272),0))+(1-IFERROR(CORREL(AB272:AE272,AN272:AQ272),0))+(1-IFERROR(CORREL(AB272:AE272,AR272:AU272),0)))</f>
        <v>1.05066987711342</v>
      </c>
      <c r="BB272" s="0" t="n">
        <f aca="false">AW272*((1-IFERROR(CORREL(AF272:AI272,AB272:AE272),0))+(1-IFERROR(CORREL(AF272:AI272,AJ272:AM272),0))+(1-IFERROR(CORREL(AF272:AI272,AN272:AQ272),0))+(1-IFERROR(CORREL(AF272:AI272,AR272:AU272),0)))</f>
        <v>2.19112615526832</v>
      </c>
      <c r="BC272" s="0" t="n">
        <f aca="false">AX272*((1-IFERROR(CORREL(AJ272:AM272,AB272:AE272),0))+(1-IFERROR(CORREL(AJ272:AM272,AF272:AI272),0))+(1-IFERROR(CORREL(AJ272:AM272,AN272:AQ272),0))+(1-IFERROR(CORREL(AJ272:AM272,AR272:AU272),0)))</f>
        <v>1.03290777843598</v>
      </c>
      <c r="BD272" s="0" t="n">
        <f aca="false">AY272*((1-IFERROR(CORREL(AN272:AQ272,AB272:AE272),0))+(1-IFERROR(CORREL(AN272:AQ272,AF272:AI272),0))+(1-IFERROR(CORREL(AN272:AQ272,AJ272:AM272),0))+(1-IFERROR(CORREL(AN272:AQ272,AR272:AU272),0)))</f>
        <v>0.787635528012524</v>
      </c>
      <c r="BE272" s="0" t="n">
        <f aca="false">AZ272*((1-IFERROR(CORREL(AR272:AU272,AB272:AE272),0))+(1-IFERROR(CORREL(AR272:AU272,AF272:AI272),0))+(1-IFERROR(CORREL(AR272:AU272,AJ272:AM272),0))+(1-IFERROR(CORREL(AR272:AU272,AN272:AQ272),0)))</f>
        <v>0.940927113865425</v>
      </c>
      <c r="BF272" s="0" t="n">
        <f aca="false">IF(SUM(BA272:BE272)&gt;0,BA272/SUM(BA272:BE272),1/5)</f>
        <v>0.17501636573896</v>
      </c>
      <c r="BG272" s="0" t="n">
        <f aca="false">IF(SUM(BA272:BE272)&gt;0,BB272/SUM(BA272:BE272),1/5)</f>
        <v>0.364988989333371</v>
      </c>
      <c r="BH272" s="0" t="n">
        <f aca="false">IF(SUM(BA272:BE272)&gt;0,BC272/SUM(BA272:BE272),1/5)</f>
        <v>0.172057626722894</v>
      </c>
      <c r="BI272" s="0" t="n">
        <f aca="false">IF(SUM(BA272:BE272)&gt;0,BD272/SUM(BA272:BE272),1/5)</f>
        <v>0.131201160937784</v>
      </c>
      <c r="BJ272" s="0" t="n">
        <f aca="false">IF(SUM(BA272:BE272)&gt;0,BE272/SUM(BA272:BE272),1/5)</f>
        <v>0.156735857266991</v>
      </c>
      <c r="BK272" s="0" t="n">
        <f aca="false">BF272*AB272+BG272*AF272+BH272*AJ272+BI272*AN272+BJ272*AR272</f>
        <v>0.242350623040443</v>
      </c>
      <c r="BL272" s="0" t="n">
        <f aca="false">BF272*AC272+BG272*AG272+BH272*AK272+BI272*AO272+BJ272*AS272</f>
        <v>0.5411860863105</v>
      </c>
      <c r="BM272" s="0" t="n">
        <f aca="false">BF272*AD272+BG272*AH272+BH272*AL272+BI272*AP272+BJ272*AT272</f>
        <v>0.718943014610474</v>
      </c>
      <c r="BN272" s="0" t="n">
        <f aca="false">BF272*AE272+BG272*AI272+BH272*AM272+BI272*AQ272+BJ272*AU272</f>
        <v>0.635011010666629</v>
      </c>
      <c r="BO272" s="0" t="n">
        <f aca="false">RANK(BK272,$BK272:$BN272)</f>
        <v>4</v>
      </c>
      <c r="BP272" s="0" t="n">
        <f aca="false">RANK(BL272,$BK272:$BN272)</f>
        <v>3</v>
      </c>
      <c r="BQ272" s="0" t="n">
        <f aca="false">RANK(BM272,$BK272:$BN272)</f>
        <v>1</v>
      </c>
      <c r="BR272" s="0" t="n">
        <f aca="false">RANK(BN272,$BK272:$BN272)</f>
        <v>2</v>
      </c>
    </row>
    <row r="273" customFormat="false" ht="15" hidden="false" customHeight="false" outlineLevel="0" collapsed="false">
      <c r="A273" s="0" t="n">
        <v>250</v>
      </c>
      <c r="B273" s="0" t="n">
        <f aca="false">RANDBETWEEN(1,$B$5)</f>
        <v>6</v>
      </c>
      <c r="C273" s="0" t="n">
        <f aca="false">RANDBETWEEN(1,$B$5)</f>
        <v>6</v>
      </c>
      <c r="D273" s="0" t="n">
        <f aca="false">RANDBETWEEN(1,$B$5)</f>
        <v>1</v>
      </c>
      <c r="E273" s="0" t="n">
        <f aca="false">RANDBETWEEN(1,$B$5)</f>
        <v>1</v>
      </c>
      <c r="F273" s="0" t="n">
        <f aca="false">RANDBETWEEN(1,$B$5)</f>
        <v>1</v>
      </c>
      <c r="G273" s="0" t="n">
        <f aca="false">RANDBETWEEN(1,$B$5)</f>
        <v>2</v>
      </c>
      <c r="H273" s="0" t="n">
        <f aca="true">NORMINV(RAND(),$B$8,$B$13)</f>
        <v>53.3615243402438</v>
      </c>
      <c r="I273" s="0" t="n">
        <f aca="true">NORMINV(RAND(),$C$8,$C$13)</f>
        <v>62.6984529101417</v>
      </c>
      <c r="J273" s="0" t="n">
        <f aca="true">NORMINV(RAND(),$D$8,$D$13)</f>
        <v>13.6700071726462</v>
      </c>
      <c r="K273" s="0" t="n">
        <f aca="true">NORMINV(RAND(),$E$8,$E$13)</f>
        <v>3.07146269222062</v>
      </c>
      <c r="L273" s="0" t="n">
        <f aca="true">NORMINV(RAND(),$B$9,$B$14)</f>
        <v>45.9675478183803</v>
      </c>
      <c r="M273" s="0" t="n">
        <f aca="true">NORMINV(RAND(),$C$9,$C$14)</f>
        <v>49.2108294779478</v>
      </c>
      <c r="N273" s="0" t="n">
        <f aca="true">NORMINV(RAND(),$D$9,$D$14)</f>
        <v>37.3391567101406</v>
      </c>
      <c r="O273" s="0" t="n">
        <f aca="true">NORMINV(RAND(),$E$9,$E$14)</f>
        <v>26.0371953391908</v>
      </c>
      <c r="P273" s="0" t="n">
        <f aca="true">NORMINV(RAND(),$B$10,$B$15)</f>
        <v>22.251157804425</v>
      </c>
      <c r="Q273" s="0" t="n">
        <f aca="true">NORMINV(RAND(),$C$10,$C$15)</f>
        <v>30.7766186729576</v>
      </c>
      <c r="R273" s="0" t="n">
        <f aca="true">NORMINV(RAND(),$D$10,$D$15)</f>
        <v>9.60898611255382</v>
      </c>
      <c r="S273" s="0" t="n">
        <f aca="true">NORMINV(RAND(),$E$10,$E$15)</f>
        <v>3.94200666796602</v>
      </c>
      <c r="T273" s="0" t="n">
        <f aca="false">MEDIAN(INDEX(Avaliadores!$B$17:$B$22,$B273),INDEX(Avaliadores!$B$17:$B$22,$C273),INDEX(Avaliadores!$B$17:$B$22,$D273),INDEX(Avaliadores!$B$17:$B$22,$E273),INDEX(Avaliadores!$B$17:$B$22,$F273),INDEX(Avaliadores!$B$17:$B$22,$G273))</f>
        <v>2.04166666666667</v>
      </c>
      <c r="U273" s="0" t="n">
        <f aca="false">MEDIAN(INDEX(Avaliadores!$C$17:$C$22,$B273),INDEX(Avaliadores!$C$17:$C$22,$C273),INDEX(Avaliadores!$C$17:$C$22,$D273),INDEX(Avaliadores!$C$17:$C$22,$E273),INDEX(Avaliadores!$C$17:$C$22,$F273),INDEX(Avaliadores!$C$17:$C$22,$G273))</f>
        <v>4.54166666666667</v>
      </c>
      <c r="V273" s="0" t="n">
        <f aca="false">MEDIAN(INDEX(Avaliadores!$D$17:$D$22,$B273),INDEX(Avaliadores!$D$17:$D$22,$C273),INDEX(Avaliadores!$D$17:$D$22,$D273),INDEX(Avaliadores!$D$17:$D$22,$E273),INDEX(Avaliadores!$D$17:$D$22,$F273),INDEX(Avaliadores!$D$17:$D$22,$G273))</f>
        <v>6.54166666666667</v>
      </c>
      <c r="W273" s="0" t="n">
        <f aca="false">MEDIAN(INDEX(Avaliadores!$E$17:$E$22,$B273),INDEX(Avaliadores!$E$17:$E$22,$C273),INDEX(Avaliadores!$E$17:$E$22,$D273),INDEX(Avaliadores!$E$17:$E$22,$E273),INDEX(Avaliadores!$E$17:$E$22,$F273),INDEX(Avaliadores!$E$17:$E$22,$G273))</f>
        <v>6.54166666666667</v>
      </c>
      <c r="X273" s="0" t="n">
        <f aca="false">MEDIAN(INDEX(Avaliadores!$F$17:$F$22,$B273),INDEX(Avaliadores!$F$17:$F$22,$C273),INDEX(Avaliadores!$F$17:$F$22,$D273),INDEX(Avaliadores!$F$17:$F$22,$E273),INDEX(Avaliadores!$F$17:$F$22,$F273),INDEX(Avaliadores!$F$17:$F$22,$G273))</f>
        <v>2.04166666666667</v>
      </c>
      <c r="Y273" s="0" t="n">
        <f aca="false">MEDIAN(INDEX(Avaliadores!$G$17:$G$22,$B273),INDEX(Avaliadores!$G$17:$G$22,$C273),INDEX(Avaliadores!$G$17:$G$22,$D273),INDEX(Avaliadores!$G$17:$G$22,$E273),INDEX(Avaliadores!$G$17:$G$22,$F273),INDEX(Avaliadores!$G$17:$G$22,$G273))</f>
        <v>5.04166666666667</v>
      </c>
      <c r="Z273" s="0" t="n">
        <f aca="false">MEDIAN(INDEX(Avaliadores!$H$17:$H$22,$B273),INDEX(Avaliadores!$H$17:$H$22,$C273),INDEX(Avaliadores!$H$17:$H$22,$D273),INDEX(Avaliadores!$H$17:$H$22,$E273),INDEX(Avaliadores!$H$17:$H$22,$F273),INDEX(Avaliadores!$H$17:$H$22,$G273))</f>
        <v>4.04166666666667</v>
      </c>
      <c r="AA273" s="0" t="n">
        <f aca="false">MEDIAN(INDEX(Avaliadores!$I$17:$I$22,$B273),INDEX(Avaliadores!$I$17:$I$22,$C273),INDEX(Avaliadores!$I$17:$I$22,$D273),INDEX(Avaliadores!$I$17:$I$22,$E273),INDEX(Avaliadores!$I$17:$I$22,$F273),INDEX(Avaliadores!$I$17:$I$22,$G273))</f>
        <v>7.04166666666667</v>
      </c>
      <c r="AB273" s="0" t="n">
        <f aca="false">IF(MAX(H273:K273)=MIN(H273:K273),0,IF($B$17="custo",(MAX(H273:K273)-H273)/(MAX(H273:K273)-MIN(H273:K273)),(H273-MIN(H273:K273))/(MAX(H273:K273)-MIN(H273:K273))))</f>
        <v>0.156588963081548</v>
      </c>
      <c r="AC273" s="0" t="n">
        <f aca="false">IF(MAX(H273:K273)=MIN(H273:K273),0,IF($B$17="custo",(MAX(H273:K273)-I273)/(MAX(H273:K273)-MIN(H273:K273)),(I273-MIN(H273:K273))/(MAX(H273:K273)-MIN(H273:K273))))</f>
        <v>0</v>
      </c>
      <c r="AD273" s="0" t="n">
        <f aca="false">IF(MAX(H273:K273)=MIN(H273:K273),0,IF($B$17="custo",(MAX(H273:K273)-J273)/(MAX(H273:K273)-MIN(H273:K273)),(J273-MIN(H273:K273))/(MAX(H273:K273)-MIN(H273:K273))))</f>
        <v>0.822252566468798</v>
      </c>
      <c r="AE273" s="0" t="n">
        <f aca="false">IF(MAX(H273:K273)=MIN(H273:K273),0,IF($B$17="custo",(MAX(H273:K273)-K273)/(MAX(H273:K273)-MIN(H273:K273)),(K273-MIN(H273:K273))/(MAX(H273:K273)-MIN(H273:K273))))</f>
        <v>1</v>
      </c>
      <c r="AF273" s="0" t="n">
        <f aca="false">IF(MAX(L273:O273)=MIN(L273:O273),0,IF($C$17="custo",(MAX(L273:O273)-L273)/(MAX(L273:O273)-MIN(L273:O273)),(L273-MIN(L273:O273))/(MAX(L273:O273)-MIN(L273:O273))))</f>
        <v>0.860044322778737</v>
      </c>
      <c r="AG273" s="0" t="n">
        <f aca="false">IF(MAX(L273:O273)=MIN(L273:O273),0,IF($C$17="custo",(MAX(L273:O273)-M273)/(MAX(L273:O273)-MIN(L273:O273)),(M273-MIN(L273:O273))/(MAX(L273:O273)-MIN(L273:O273))))</f>
        <v>1</v>
      </c>
      <c r="AH273" s="0" t="n">
        <f aca="false">IF(MAX(L273:O273)=MIN(L273:O273),0,IF($C$17="custo",(MAX(L273:O273)-N273)/(MAX(L273:O273)-MIN(L273:O273)),(N273-MIN(L273:O273))/(MAX(L273:O273)-MIN(L273:O273))))</f>
        <v>0.487707767511861</v>
      </c>
      <c r="AI273" s="0" t="n">
        <f aca="false">IF(MAX(L273:O273)=MIN(L273:O273),0,IF($C$17="custo",(MAX(L273:O273)-O273)/(MAX(L273:O273)-MIN(L273:O273)),(O273-MIN(L273:O273))/(MAX(L273:O273)-MIN(L273:O273))))</f>
        <v>0</v>
      </c>
      <c r="AJ273" s="0" t="n">
        <f aca="false">IF(MAX(P273:S273)=MIN(P273:S273),0,IF($D$17="custo",(MAX(P273:S273)-P273)/(MAX(P273:S273)-MIN(P273:S273)),(P273-MIN(P273:S273))/(MAX(P273:S273)-MIN(P273:S273))))</f>
        <v>0.317703899238294</v>
      </c>
      <c r="AK273" s="0" t="n">
        <f aca="false">IF(MAX(P273:S273)=MIN(P273:S273),0,IF($D$17="custo",(MAX(P273:S273)-Q273)/(MAX(P273:S273)-MIN(P273:S273)),(Q273-MIN(P273:S273))/(MAX(P273:S273)-MIN(P273:S273))))</f>
        <v>0</v>
      </c>
      <c r="AL273" s="0" t="n">
        <f aca="false">IF(MAX(P273:S273)=MIN(P273:S273),0,IF($D$17="custo",(MAX(P273:S273)-R273)/(MAX(P273:S273)-MIN(P273:S273)),(R273-MIN(P273:S273))/(MAX(P273:S273)-MIN(P273:S273))))</f>
        <v>0.788818282763556</v>
      </c>
      <c r="AM273" s="0" t="n">
        <f aca="false">IF(MAX(P273:S273)=MIN(P273:S273),0,IF($D$17="custo",(MAX(P273:S273)-S273)/(MAX(P273:S273)-MIN(P273:S273)),(S273-MIN(P273:S273))/(MAX(P273:S273)-MIN(P273:S273))))</f>
        <v>1</v>
      </c>
      <c r="AN273" s="0" t="n">
        <f aca="false">IF(MAX(T273:W273)=MIN(T273:W273),0,IF($E$17="custo",(MAX(T273:W273)-T273)/(MAX(T273:W273)-MIN(T273:W273)),(T273-MIN(T273:W273))/(MAX(T273:W273)-MIN(T273:W273))))</f>
        <v>0</v>
      </c>
      <c r="AO273" s="0" t="n">
        <f aca="false">IF(MAX(T273:W273)=MIN(T273:W273),0,IF($E$17="custo",(MAX(T273:W273)-U273)/(MAX(T273:W273)-MIN(T273:W273)),(U273-MIN(T273:W273))/(MAX(T273:W273)-MIN(T273:W273))))</f>
        <v>0.555555555555556</v>
      </c>
      <c r="AP273" s="0" t="n">
        <f aca="false">IF(MAX(T273:W273)=MIN(T273:W273),0,IF($E$17="custo",(MAX(T273:W273)-V273)/(MAX(T273:W273)-MIN(T273:W273)),(V273-MIN(T273:W273))/(MAX(T273:W273)-MIN(T273:W273))))</f>
        <v>1</v>
      </c>
      <c r="AQ273" s="0" t="n">
        <f aca="false">IF(MAX(T273:W273)=MIN(T273:W273),0,IF($E$17="custo",(MAX(T273:W273)-W273)/(MAX(T273:W273)-MIN(T273:W273)),(W273-MIN(T273:W273))/(MAX(T273:W273)-MIN(T273:W273))))</f>
        <v>1</v>
      </c>
      <c r="AR273" s="0" t="n">
        <f aca="false">IF(MAX(X273:AA273)=MIN(X273:AA273),0,IF($F$17="custo",(MAX(X273:AA273)-X273)/(MAX(X273:AA273)-MIN(X273:AA273)),(X273-MIN(X273:AA273))/(MAX(X273:AA273)-MIN(X273:AA273))))</f>
        <v>0</v>
      </c>
      <c r="AS273" s="0" t="n">
        <f aca="false">IF(MAX(X273:AA273)=MIN(X273:AA273),0,IF($F$17="custo",(MAX(X273:AA273)-Y273)/(MAX(X273:AA273)-MIN(X273:AA273)),(Y273-MIN(X273:AA273))/(MAX(X273:AA273)-MIN(X273:AA273))))</f>
        <v>0.6</v>
      </c>
      <c r="AT273" s="0" t="n">
        <f aca="false">IF(MAX(X273:AA273)=MIN(X273:AA273),0,IF($F$17="custo",(MAX(X273:AA273)-Z273)/(MAX(X273:AA273)-MIN(X273:AA273)),(Z273-MIN(X273:AA273))/(MAX(X273:AA273)-MIN(X273:AA273))))</f>
        <v>0.4</v>
      </c>
      <c r="AU273" s="0" t="n">
        <f aca="false">IF(MAX(X273:AA273)=MIN(X273:AA273),0,IF($F$17="custo",(MAX(X273:AA273)-AA273)/(MAX(X273:AA273)-MIN(X273:AA273)),(AA273-MIN(X273:AA273))/(MAX(X273:AA273)-MIN(X273:AA273))))</f>
        <v>1</v>
      </c>
      <c r="AV273" s="0" t="n">
        <f aca="false">STDEVP(AB273:AE273)</f>
        <v>0.42475461641258</v>
      </c>
      <c r="AW273" s="0" t="n">
        <f aca="false">STDEVP(AF273:AI273)</f>
        <v>0.387153113854639</v>
      </c>
      <c r="AX273" s="0" t="n">
        <f aca="false">STDEVP(AJ273:AM273)</f>
        <v>0.39173049568447</v>
      </c>
      <c r="AY273" s="0" t="n">
        <f aca="false">STDEVP(AN273:AQ273)</f>
        <v>0.411073571859687</v>
      </c>
      <c r="AZ273" s="0" t="n">
        <f aca="false">STDEVP(AR273:AU273)</f>
        <v>0.360555127546399</v>
      </c>
      <c r="BA273" s="0" t="n">
        <f aca="false">AV273*((1-IFERROR(CORREL(AB273:AE273,AF273:AI273),0))+(1-IFERROR(CORREL(AB273:AE273,AJ273:AM273),0))+(1-IFERROR(CORREL(AB273:AE273,AN273:AQ273),0))+(1-IFERROR(CORREL(AB273:AE273,AR273:AU273),0)))</f>
        <v>1.10955410329587</v>
      </c>
      <c r="BB273" s="0" t="n">
        <f aca="false">AW273*((1-IFERROR(CORREL(AF273:AI273,AB273:AE273),0))+(1-IFERROR(CORREL(AF273:AI273,AJ273:AM273),0))+(1-IFERROR(CORREL(AF273:AI273,AN273:AQ273),0))+(1-IFERROR(CORREL(AF273:AI273,AR273:AU273),0)))</f>
        <v>2.826470170418</v>
      </c>
      <c r="BC273" s="0" t="n">
        <f aca="false">AX273*((1-IFERROR(CORREL(AJ273:AM273,AB273:AE273),0))+(1-IFERROR(CORREL(AJ273:AM273,AF273:AI273),0))+(1-IFERROR(CORREL(AJ273:AM273,AN273:AQ273),0))+(1-IFERROR(CORREL(AJ273:AM273,AR273:AU273),0)))</f>
        <v>1.10294548713411</v>
      </c>
      <c r="BD273" s="0" t="n">
        <f aca="false">AY273*((1-IFERROR(CORREL(AN273:AQ273,AB273:AE273),0))+(1-IFERROR(CORREL(AN273:AQ273,AF273:AI273),0))+(1-IFERROR(CORREL(AN273:AQ273,AJ273:AM273),0))+(1-IFERROR(CORREL(AN273:AQ273,AR273:AU273),0)))</f>
        <v>1.01219494045187</v>
      </c>
      <c r="BE273" s="0" t="n">
        <f aca="false">AZ273*((1-IFERROR(CORREL(AR273:AU273,AB273:AE273),0))+(1-IFERROR(CORREL(AR273:AU273,AF273:AI273),0))+(1-IFERROR(CORREL(AR273:AU273,AJ273:AM273),0))+(1-IFERROR(CORREL(AR273:AU273,AN273:AQ273),0)))</f>
        <v>1.04258335967915</v>
      </c>
      <c r="BF273" s="0" t="n">
        <f aca="false">IF(SUM(BA273:BE273)&gt;0,BA273/SUM(BA273:BE273),1/5)</f>
        <v>0.156412955994203</v>
      </c>
      <c r="BG273" s="0" t="n">
        <f aca="false">IF(SUM(BA273:BE273)&gt;0,BB273/SUM(BA273:BE273),1/5)</f>
        <v>0.398445243067727</v>
      </c>
      <c r="BH273" s="0" t="n">
        <f aca="false">IF(SUM(BA273:BE273)&gt;0,BC273/SUM(BA273:BE273),1/5)</f>
        <v>0.155481344650672</v>
      </c>
      <c r="BI273" s="0" t="n">
        <f aca="false">IF(SUM(BA273:BE273)&gt;0,BD273/SUM(BA273:BE273),1/5)</f>
        <v>0.142688312546608</v>
      </c>
      <c r="BJ273" s="0" t="n">
        <f aca="false">IF(SUM(BA273:BE273)&gt;0,BE273/SUM(BA273:BE273),1/5)</f>
        <v>0.146972143740789</v>
      </c>
      <c r="BK273" s="0" t="n">
        <f aca="false">BF273*AB273+BG273*AF273+BH273*AJ273+BI273*AN273+BJ273*AR273</f>
        <v>0.416570141284577</v>
      </c>
      <c r="BL273" s="0" t="n">
        <f aca="false">BF273*AC273+BG273*AG273+BH273*AK273+BI273*AO273+BJ273*AS273</f>
        <v>0.565899814060316</v>
      </c>
      <c r="BM273" s="0" t="n">
        <f aca="false">BF273*AD273+BG273*AH273+BH273*AL273+BI273*AP273+BJ273*AT273</f>
        <v>0.647059491799523</v>
      </c>
      <c r="BN273" s="0" t="n">
        <f aca="false">BF273*AE273+BG273*AI273+BH273*AM273+BI273*AQ273+BJ273*AU273</f>
        <v>0.601554756932273</v>
      </c>
      <c r="BO273" s="0" t="n">
        <f aca="false">RANK(BK273,$BK273:$BN273)</f>
        <v>4</v>
      </c>
      <c r="BP273" s="0" t="n">
        <f aca="false">RANK(BL273,$BK273:$BN273)</f>
        <v>3</v>
      </c>
      <c r="BQ273" s="0" t="n">
        <f aca="false">RANK(BM273,$BK273:$BN273)</f>
        <v>1</v>
      </c>
      <c r="BR273" s="0" t="n">
        <f aca="false">RANK(BN273,$BK273:$BN273)</f>
        <v>2</v>
      </c>
    </row>
    <row r="274" customFormat="false" ht="15" hidden="false" customHeight="false" outlineLevel="0" collapsed="false">
      <c r="A274" s="0" t="n">
        <v>251</v>
      </c>
      <c r="B274" s="0" t="n">
        <f aca="false">RANDBETWEEN(1,$B$5)</f>
        <v>1</v>
      </c>
      <c r="C274" s="0" t="n">
        <f aca="false">RANDBETWEEN(1,$B$5)</f>
        <v>1</v>
      </c>
      <c r="D274" s="0" t="n">
        <f aca="false">RANDBETWEEN(1,$B$5)</f>
        <v>3</v>
      </c>
      <c r="E274" s="0" t="n">
        <f aca="false">RANDBETWEEN(1,$B$5)</f>
        <v>5</v>
      </c>
      <c r="F274" s="0" t="n">
        <f aca="false">RANDBETWEEN(1,$B$5)</f>
        <v>4</v>
      </c>
      <c r="G274" s="0" t="n">
        <f aca="false">RANDBETWEEN(1,$B$5)</f>
        <v>6</v>
      </c>
      <c r="H274" s="0" t="n">
        <f aca="true">NORMINV(RAND(),$B$8,$B$13)</f>
        <v>50.7532891037881</v>
      </c>
      <c r="I274" s="0" t="n">
        <f aca="true">NORMINV(RAND(),$C$8,$C$13)</f>
        <v>60.2756238423645</v>
      </c>
      <c r="J274" s="0" t="n">
        <f aca="true">NORMINV(RAND(),$D$8,$D$13)</f>
        <v>12.2730136535215</v>
      </c>
      <c r="K274" s="0" t="n">
        <f aca="true">NORMINV(RAND(),$E$8,$E$13)</f>
        <v>3.13758358218027</v>
      </c>
      <c r="L274" s="0" t="n">
        <f aca="true">NORMINV(RAND(),$B$9,$B$14)</f>
        <v>48.539425415447</v>
      </c>
      <c r="M274" s="0" t="n">
        <f aca="true">NORMINV(RAND(),$C$9,$C$14)</f>
        <v>52.0457478952071</v>
      </c>
      <c r="N274" s="0" t="n">
        <f aca="true">NORMINV(RAND(),$D$9,$D$14)</f>
        <v>45.0643842791477</v>
      </c>
      <c r="O274" s="0" t="n">
        <f aca="true">NORMINV(RAND(),$E$9,$E$14)</f>
        <v>23.3097354774824</v>
      </c>
      <c r="P274" s="0" t="n">
        <f aca="true">NORMINV(RAND(),$B$10,$B$15)</f>
        <v>24.5294309598086</v>
      </c>
      <c r="Q274" s="0" t="n">
        <f aca="true">NORMINV(RAND(),$C$10,$C$15)</f>
        <v>27.5865447971757</v>
      </c>
      <c r="R274" s="0" t="n">
        <f aca="true">NORMINV(RAND(),$D$10,$D$15)</f>
        <v>10.2772205796728</v>
      </c>
      <c r="S274" s="0" t="n">
        <f aca="true">NORMINV(RAND(),$E$10,$E$15)</f>
        <v>4.07817438357079</v>
      </c>
      <c r="T274" s="0" t="n">
        <f aca="false">MEDIAN(INDEX(Avaliadores!$B$17:$B$22,$B274),INDEX(Avaliadores!$B$17:$B$22,$C274),INDEX(Avaliadores!$B$17:$B$22,$D274),INDEX(Avaliadores!$B$17:$B$22,$E274),INDEX(Avaliadores!$B$17:$B$22,$F274),INDEX(Avaliadores!$B$17:$B$22,$G274))</f>
        <v>2.29166666666667</v>
      </c>
      <c r="U274" s="0" t="n">
        <f aca="false">MEDIAN(INDEX(Avaliadores!$C$17:$C$22,$B274),INDEX(Avaliadores!$C$17:$C$22,$C274),INDEX(Avaliadores!$C$17:$C$22,$D274),INDEX(Avaliadores!$C$17:$C$22,$E274),INDEX(Avaliadores!$C$17:$C$22,$F274),INDEX(Avaliadores!$C$17:$C$22,$G274))</f>
        <v>5.16666666666667</v>
      </c>
      <c r="V274" s="0" t="n">
        <f aca="false">MEDIAN(INDEX(Avaliadores!$D$17:$D$22,$B274),INDEX(Avaliadores!$D$17:$D$22,$C274),INDEX(Avaliadores!$D$17:$D$22,$D274),INDEX(Avaliadores!$D$17:$D$22,$E274),INDEX(Avaliadores!$D$17:$D$22,$F274),INDEX(Avaliadores!$D$17:$D$22,$G274))</f>
        <v>5.66666666666667</v>
      </c>
      <c r="W274" s="0" t="n">
        <f aca="false">MEDIAN(INDEX(Avaliadores!$E$17:$E$22,$B274),INDEX(Avaliadores!$E$17:$E$22,$C274),INDEX(Avaliadores!$E$17:$E$22,$D274),INDEX(Avaliadores!$E$17:$E$22,$E274),INDEX(Avaliadores!$E$17:$E$22,$F274),INDEX(Avaliadores!$E$17:$E$22,$G274))</f>
        <v>6.79166666666667</v>
      </c>
      <c r="X274" s="0" t="n">
        <f aca="false">MEDIAN(INDEX(Avaliadores!$F$17:$F$22,$B274),INDEX(Avaliadores!$F$17:$F$22,$C274),INDEX(Avaliadores!$F$17:$F$22,$D274),INDEX(Avaliadores!$F$17:$F$22,$E274),INDEX(Avaliadores!$F$17:$F$22,$F274),INDEX(Avaliadores!$F$17:$F$22,$G274))</f>
        <v>2.66666666666667</v>
      </c>
      <c r="Y274" s="0" t="n">
        <f aca="false">MEDIAN(INDEX(Avaliadores!$G$17:$G$22,$B274),INDEX(Avaliadores!$G$17:$G$22,$C274),INDEX(Avaliadores!$G$17:$G$22,$D274),INDEX(Avaliadores!$G$17:$G$22,$E274),INDEX(Avaliadores!$G$17:$G$22,$F274),INDEX(Avaliadores!$G$17:$G$22,$G274))</f>
        <v>5.04166666666667</v>
      </c>
      <c r="Z274" s="0" t="n">
        <f aca="false">MEDIAN(INDEX(Avaliadores!$H$17:$H$22,$B274),INDEX(Avaliadores!$H$17:$H$22,$C274),INDEX(Avaliadores!$H$17:$H$22,$D274),INDEX(Avaliadores!$H$17:$H$22,$E274),INDEX(Avaliadores!$H$17:$H$22,$F274),INDEX(Avaliadores!$H$17:$H$22,$G274))</f>
        <v>3.91666666666667</v>
      </c>
      <c r="AA274" s="0" t="n">
        <f aca="false">MEDIAN(INDEX(Avaliadores!$I$17:$I$22,$B274),INDEX(Avaliadores!$I$17:$I$22,$C274),INDEX(Avaliadores!$I$17:$I$22,$D274),INDEX(Avaliadores!$I$17:$I$22,$E274),INDEX(Avaliadores!$I$17:$I$22,$F274),INDEX(Avaliadores!$I$17:$I$22,$G274))</f>
        <v>6.91666666666667</v>
      </c>
      <c r="AB274" s="0" t="n">
        <f aca="false">IF(MAX(H274:K274)=MIN(H274:K274),0,IF($B$17="custo",(MAX(H274:K274)-H274)/(MAX(H274:K274)-MIN(H274:K274)),(H274-MIN(H274:K274))/(MAX(H274:K274)-MIN(H274:K274))))</f>
        <v>0.166654906174861</v>
      </c>
      <c r="AC274" s="0" t="n">
        <f aca="false">IF(MAX(H274:K274)=MIN(H274:K274),0,IF($B$17="custo",(MAX(H274:K274)-I274)/(MAX(H274:K274)-MIN(H274:K274)),(I274-MIN(H274:K274))/(MAX(H274:K274)-MIN(H274:K274))))</f>
        <v>0</v>
      </c>
      <c r="AD274" s="0" t="n">
        <f aca="false">IF(MAX(H274:K274)=MIN(H274:K274),0,IF($B$17="custo",(MAX(H274:K274)-J274)/(MAX(H274:K274)-MIN(H274:K274)),(J274-MIN(H274:K274))/(MAX(H274:K274)-MIN(H274:K274))))</f>
        <v>0.840116496300152</v>
      </c>
      <c r="AE274" s="0" t="n">
        <f aca="false">IF(MAX(H274:K274)=MIN(H274:K274),0,IF($B$17="custo",(MAX(H274:K274)-K274)/(MAX(H274:K274)-MIN(H274:K274)),(K274-MIN(H274:K274))/(MAX(H274:K274)-MIN(H274:K274))))</f>
        <v>1</v>
      </c>
      <c r="AF274" s="0" t="n">
        <f aca="false">IF(MAX(L274:O274)=MIN(L274:O274),0,IF($C$17="custo",(MAX(L274:O274)-L274)/(MAX(L274:O274)-MIN(L274:O274)),(L274-MIN(L274:O274))/(MAX(L274:O274)-MIN(L274:O274))))</f>
        <v>0.877981592268614</v>
      </c>
      <c r="AG274" s="0" t="n">
        <f aca="false">IF(MAX(L274:O274)=MIN(L274:O274),0,IF($C$17="custo",(MAX(L274:O274)-M274)/(MAX(L274:O274)-MIN(L274:O274)),(M274-MIN(L274:O274))/(MAX(L274:O274)-MIN(L274:O274))))</f>
        <v>1</v>
      </c>
      <c r="AH274" s="0" t="n">
        <f aca="false">IF(MAX(L274:O274)=MIN(L274:O274),0,IF($C$17="custo",(MAX(L274:O274)-N274)/(MAX(L274:O274)-MIN(L274:O274)),(N274-MIN(L274:O274))/(MAX(L274:O274)-MIN(L274:O274))))</f>
        <v>0.757051760885475</v>
      </c>
      <c r="AI274" s="0" t="n">
        <f aca="false">IF(MAX(L274:O274)=MIN(L274:O274),0,IF($C$17="custo",(MAX(L274:O274)-O274)/(MAX(L274:O274)-MIN(L274:O274)),(O274-MIN(L274:O274))/(MAX(L274:O274)-MIN(L274:O274))))</f>
        <v>0</v>
      </c>
      <c r="AJ274" s="0" t="n">
        <f aca="false">IF(MAX(P274:S274)=MIN(P274:S274),0,IF($D$17="custo",(MAX(P274:S274)-P274)/(MAX(P274:S274)-MIN(P274:S274)),(P274-MIN(P274:S274))/(MAX(P274:S274)-MIN(P274:S274))))</f>
        <v>0.130043630569897</v>
      </c>
      <c r="AK274" s="0" t="n">
        <f aca="false">IF(MAX(P274:S274)=MIN(P274:S274),0,IF($D$17="custo",(MAX(P274:S274)-Q274)/(MAX(P274:S274)-MIN(P274:S274)),(Q274-MIN(P274:S274))/(MAX(P274:S274)-MIN(P274:S274))))</f>
        <v>0</v>
      </c>
      <c r="AL274" s="0" t="n">
        <f aca="false">IF(MAX(P274:S274)=MIN(P274:S274),0,IF($D$17="custo",(MAX(P274:S274)-R274)/(MAX(P274:S274)-MIN(P274:S274)),(R274-MIN(P274:S274))/(MAX(P274:S274)-MIN(P274:S274))))</f>
        <v>0.736304725209092</v>
      </c>
      <c r="AM274" s="0" t="n">
        <f aca="false">IF(MAX(P274:S274)=MIN(P274:S274),0,IF($D$17="custo",(MAX(P274:S274)-S274)/(MAX(P274:S274)-MIN(P274:S274)),(S274-MIN(P274:S274))/(MAX(P274:S274)-MIN(P274:S274))))</f>
        <v>1</v>
      </c>
      <c r="AN274" s="0" t="n">
        <f aca="false">IF(MAX(T274:W274)=MIN(T274:W274),0,IF($E$17="custo",(MAX(T274:W274)-T274)/(MAX(T274:W274)-MIN(T274:W274)),(T274-MIN(T274:W274))/(MAX(T274:W274)-MIN(T274:W274))))</f>
        <v>0</v>
      </c>
      <c r="AO274" s="0" t="n">
        <f aca="false">IF(MAX(T274:W274)=MIN(T274:W274),0,IF($E$17="custo",(MAX(T274:W274)-U274)/(MAX(T274:W274)-MIN(T274:W274)),(U274-MIN(T274:W274))/(MAX(T274:W274)-MIN(T274:W274))))</f>
        <v>0.638888888888889</v>
      </c>
      <c r="AP274" s="0" t="n">
        <f aca="false">IF(MAX(T274:W274)=MIN(T274:W274),0,IF($E$17="custo",(MAX(T274:W274)-V274)/(MAX(T274:W274)-MIN(T274:W274)),(V274-MIN(T274:W274))/(MAX(T274:W274)-MIN(T274:W274))))</f>
        <v>0.75</v>
      </c>
      <c r="AQ274" s="0" t="n">
        <f aca="false">IF(MAX(T274:W274)=MIN(T274:W274),0,IF($E$17="custo",(MAX(T274:W274)-W274)/(MAX(T274:W274)-MIN(T274:W274)),(W274-MIN(T274:W274))/(MAX(T274:W274)-MIN(T274:W274))))</f>
        <v>1</v>
      </c>
      <c r="AR274" s="0" t="n">
        <f aca="false">IF(MAX(X274:AA274)=MIN(X274:AA274),0,IF($F$17="custo",(MAX(X274:AA274)-X274)/(MAX(X274:AA274)-MIN(X274:AA274)),(X274-MIN(X274:AA274))/(MAX(X274:AA274)-MIN(X274:AA274))))</f>
        <v>0</v>
      </c>
      <c r="AS274" s="0" t="n">
        <f aca="false">IF(MAX(X274:AA274)=MIN(X274:AA274),0,IF($F$17="custo",(MAX(X274:AA274)-Y274)/(MAX(X274:AA274)-MIN(X274:AA274)),(Y274-MIN(X274:AA274))/(MAX(X274:AA274)-MIN(X274:AA274))))</f>
        <v>0.558823529411765</v>
      </c>
      <c r="AT274" s="0" t="n">
        <f aca="false">IF(MAX(X274:AA274)=MIN(X274:AA274),0,IF($F$17="custo",(MAX(X274:AA274)-Z274)/(MAX(X274:AA274)-MIN(X274:AA274)),(Z274-MIN(X274:AA274))/(MAX(X274:AA274)-MIN(X274:AA274))))</f>
        <v>0.294117647058824</v>
      </c>
      <c r="AU274" s="0" t="n">
        <f aca="false">IF(MAX(X274:AA274)=MIN(X274:AA274),0,IF($F$17="custo",(MAX(X274:AA274)-AA274)/(MAX(X274:AA274)-MIN(X274:AA274)),(AA274-MIN(X274:AA274))/(MAX(X274:AA274)-MIN(X274:AA274))))</f>
        <v>1</v>
      </c>
      <c r="AV274" s="0" t="n">
        <f aca="false">STDEVP(AB274:AE274)</f>
        <v>0.426258935290485</v>
      </c>
      <c r="AW274" s="0" t="n">
        <f aca="false">STDEVP(AF274:AI274)</f>
        <v>0.389913083892971</v>
      </c>
      <c r="AX274" s="0" t="n">
        <f aca="false">STDEVP(AJ274:AM274)</f>
        <v>0.414801744191518</v>
      </c>
      <c r="AY274" s="0" t="n">
        <f aca="false">STDEVP(AN274:AQ274)</f>
        <v>0.368775501315326</v>
      </c>
      <c r="AZ274" s="0" t="n">
        <f aca="false">STDEVP(AR274:AU274)</f>
        <v>0.367573522057353</v>
      </c>
      <c r="BA274" s="0" t="n">
        <f aca="false">AV274*((1-IFERROR(CORREL(AB274:AE274,AF274:AI274),0))+(1-IFERROR(CORREL(AB274:AE274,AJ274:AM274),0))+(1-IFERROR(CORREL(AB274:AE274,AN274:AQ274),0))+(1-IFERROR(CORREL(AB274:AE274,AR274:AU274),0)))</f>
        <v>1.11826576405895</v>
      </c>
      <c r="BB274" s="0" t="n">
        <f aca="false">AW274*((1-IFERROR(CORREL(AF274:AI274,AB274:AE274),0))+(1-IFERROR(CORREL(AF274:AI274,AJ274:AM274),0))+(1-IFERROR(CORREL(AF274:AI274,AN274:AQ274),0))+(1-IFERROR(CORREL(AF274:AI274,AR274:AU274),0)))</f>
        <v>2.7598805823837</v>
      </c>
      <c r="BC274" s="0" t="n">
        <f aca="false">AX274*((1-IFERROR(CORREL(AJ274:AM274,AB274:AE274),0))+(1-IFERROR(CORREL(AJ274:AM274,AF274:AI274),0))+(1-IFERROR(CORREL(AJ274:AM274,AN274:AQ274),0))+(1-IFERROR(CORREL(AJ274:AM274,AR274:AU274),0)))</f>
        <v>1.06798230220312</v>
      </c>
      <c r="BD274" s="0" t="n">
        <f aca="false">AY274*((1-IFERROR(CORREL(AN274:AQ274,AB274:AE274),0))+(1-IFERROR(CORREL(AN274:AQ274,AF274:AI274),0))+(1-IFERROR(CORREL(AN274:AQ274,AJ274:AM274),0))+(1-IFERROR(CORREL(AN274:AQ274,AR274:AU274),0)))</f>
        <v>0.873208962325054</v>
      </c>
      <c r="BE274" s="0" t="n">
        <f aca="false">AZ274*((1-IFERROR(CORREL(AR274:AU274,AB274:AE274),0))+(1-IFERROR(CORREL(AR274:AU274,AF274:AI274),0))+(1-IFERROR(CORREL(AR274:AU274,AJ274:AM274),0))+(1-IFERROR(CORREL(AR274:AU274,AN274:AQ274),0)))</f>
        <v>1.03421312403602</v>
      </c>
      <c r="BF274" s="0" t="n">
        <f aca="false">IF(SUM(BA274:BE274)&gt;0,BA274/SUM(BA274:BE274),1/5)</f>
        <v>0.163165898568027</v>
      </c>
      <c r="BG274" s="0" t="n">
        <f aca="false">IF(SUM(BA274:BE274)&gt;0,BB274/SUM(BA274:BE274),1/5)</f>
        <v>0.402693536401018</v>
      </c>
      <c r="BH274" s="0" t="n">
        <f aca="false">IF(SUM(BA274:BE274)&gt;0,BC274/SUM(BA274:BE274),1/5)</f>
        <v>0.155829050297686</v>
      </c>
      <c r="BI274" s="0" t="n">
        <f aca="false">IF(SUM(BA274:BE274)&gt;0,BD274/SUM(BA274:BE274),1/5)</f>
        <v>0.127409717398726</v>
      </c>
      <c r="BJ274" s="0" t="n">
        <f aca="false">IF(SUM(BA274:BE274)&gt;0,BE274/SUM(BA274:BE274),1/5)</f>
        <v>0.150901797334544</v>
      </c>
      <c r="BK274" s="0" t="n">
        <f aca="false">BF274*AB274+BG274*AF274+BH274*AJ274+BI274*AN274+BJ274*AR274</f>
        <v>0.401014485251406</v>
      </c>
      <c r="BL274" s="0" t="n">
        <f aca="false">BF274*AC274+BG274*AG274+BH274*AK274+BI274*AO274+BJ274*AS274</f>
        <v>0.568421664164606</v>
      </c>
      <c r="BM274" s="0" t="n">
        <f aca="false">BF274*AD274+BG274*AH274+BH274*AL274+BI274*AP274+BJ274*AT274</f>
        <v>0.696616049527285</v>
      </c>
      <c r="BN274" s="0" t="n">
        <f aca="false">BF274*AE274+BG274*AI274+BH274*AM274+BI274*AQ274+BJ274*AU274</f>
        <v>0.597306463598982</v>
      </c>
      <c r="BO274" s="0" t="n">
        <f aca="false">RANK(BK274,$BK274:$BN274)</f>
        <v>4</v>
      </c>
      <c r="BP274" s="0" t="n">
        <f aca="false">RANK(BL274,$BK274:$BN274)</f>
        <v>3</v>
      </c>
      <c r="BQ274" s="0" t="n">
        <f aca="false">RANK(BM274,$BK274:$BN274)</f>
        <v>1</v>
      </c>
      <c r="BR274" s="0" t="n">
        <f aca="false">RANK(BN274,$BK274:$BN274)</f>
        <v>2</v>
      </c>
    </row>
    <row r="275" customFormat="false" ht="15" hidden="false" customHeight="false" outlineLevel="0" collapsed="false">
      <c r="A275" s="0" t="n">
        <v>252</v>
      </c>
      <c r="B275" s="0" t="n">
        <f aca="false">RANDBETWEEN(1,$B$5)</f>
        <v>1</v>
      </c>
      <c r="C275" s="0" t="n">
        <f aca="false">RANDBETWEEN(1,$B$5)</f>
        <v>1</v>
      </c>
      <c r="D275" s="0" t="n">
        <f aca="false">RANDBETWEEN(1,$B$5)</f>
        <v>4</v>
      </c>
      <c r="E275" s="0" t="n">
        <f aca="false">RANDBETWEEN(1,$B$5)</f>
        <v>5</v>
      </c>
      <c r="F275" s="0" t="n">
        <f aca="false">RANDBETWEEN(1,$B$5)</f>
        <v>3</v>
      </c>
      <c r="G275" s="0" t="n">
        <f aca="false">RANDBETWEEN(1,$B$5)</f>
        <v>3</v>
      </c>
      <c r="H275" s="0" t="n">
        <f aca="true">NORMINV(RAND(),$B$8,$B$13)</f>
        <v>51.7062180137789</v>
      </c>
      <c r="I275" s="0" t="n">
        <f aca="true">NORMINV(RAND(),$C$8,$C$13)</f>
        <v>62.8904525463485</v>
      </c>
      <c r="J275" s="0" t="n">
        <f aca="true">NORMINV(RAND(),$D$8,$D$13)</f>
        <v>12.2170425421362</v>
      </c>
      <c r="K275" s="0" t="n">
        <f aca="true">NORMINV(RAND(),$E$8,$E$13)</f>
        <v>3.08816115357982</v>
      </c>
      <c r="L275" s="0" t="n">
        <f aca="true">NORMINV(RAND(),$B$9,$B$14)</f>
        <v>52.0609515025682</v>
      </c>
      <c r="M275" s="0" t="n">
        <f aca="true">NORMINV(RAND(),$C$9,$C$14)</f>
        <v>55.7379137784248</v>
      </c>
      <c r="N275" s="0" t="n">
        <f aca="true">NORMINV(RAND(),$D$9,$D$14)</f>
        <v>45.2130203621918</v>
      </c>
      <c r="O275" s="0" t="n">
        <f aca="true">NORMINV(RAND(),$E$9,$E$14)</f>
        <v>23.4229870658729</v>
      </c>
      <c r="P275" s="0" t="n">
        <f aca="true">NORMINV(RAND(),$B$10,$B$15)</f>
        <v>24.9212556406427</v>
      </c>
      <c r="Q275" s="0" t="n">
        <f aca="true">NORMINV(RAND(),$C$10,$C$15)</f>
        <v>29.8811251306855</v>
      </c>
      <c r="R275" s="0" t="n">
        <f aca="true">NORMINV(RAND(),$D$10,$D$15)</f>
        <v>9.94430728771936</v>
      </c>
      <c r="S275" s="0" t="n">
        <f aca="true">NORMINV(RAND(),$E$10,$E$15)</f>
        <v>4.03083785842844</v>
      </c>
      <c r="T275" s="0" t="n">
        <f aca="false">MEDIAN(INDEX(Avaliadores!$B$17:$B$22,$B275),INDEX(Avaliadores!$B$17:$B$22,$C275),INDEX(Avaliadores!$B$17:$B$22,$D275),INDEX(Avaliadores!$B$17:$B$22,$E275),INDEX(Avaliadores!$B$17:$B$22,$F275),INDEX(Avaliadores!$B$17:$B$22,$G275))</f>
        <v>2.66666666666667</v>
      </c>
      <c r="U275" s="0" t="n">
        <f aca="false">MEDIAN(INDEX(Avaliadores!$C$17:$C$22,$B275),INDEX(Avaliadores!$C$17:$C$22,$C275),INDEX(Avaliadores!$C$17:$C$22,$D275),INDEX(Avaliadores!$C$17:$C$22,$E275),INDEX(Avaliadores!$C$17:$C$22,$F275),INDEX(Avaliadores!$C$17:$C$22,$G275))</f>
        <v>4.79166666666667</v>
      </c>
      <c r="V275" s="0" t="n">
        <f aca="false">MEDIAN(INDEX(Avaliadores!$D$17:$D$22,$B275),INDEX(Avaliadores!$D$17:$D$22,$C275),INDEX(Avaliadores!$D$17:$D$22,$D275),INDEX(Avaliadores!$D$17:$D$22,$E275),INDEX(Avaliadores!$D$17:$D$22,$F275),INDEX(Avaliadores!$D$17:$D$22,$G275))</f>
        <v>5.79166666666667</v>
      </c>
      <c r="W275" s="0" t="n">
        <f aca="false">MEDIAN(INDEX(Avaliadores!$E$17:$E$22,$B275),INDEX(Avaliadores!$E$17:$E$22,$C275),INDEX(Avaliadores!$E$17:$E$22,$D275),INDEX(Avaliadores!$E$17:$E$22,$E275),INDEX(Avaliadores!$E$17:$E$22,$F275),INDEX(Avaliadores!$E$17:$E$22,$G275))</f>
        <v>6.79166666666667</v>
      </c>
      <c r="X275" s="0" t="n">
        <f aca="false">MEDIAN(INDEX(Avaliadores!$F$17:$F$22,$B275),INDEX(Avaliadores!$F$17:$F$22,$C275),INDEX(Avaliadores!$F$17:$F$22,$D275),INDEX(Avaliadores!$F$17:$F$22,$E275),INDEX(Avaliadores!$F$17:$F$22,$F275),INDEX(Avaliadores!$F$17:$F$22,$G275))</f>
        <v>2.66666666666667</v>
      </c>
      <c r="Y275" s="0" t="n">
        <f aca="false">MEDIAN(INDEX(Avaliadores!$G$17:$G$22,$B275),INDEX(Avaliadores!$G$17:$G$22,$C275),INDEX(Avaliadores!$G$17:$G$22,$D275),INDEX(Avaliadores!$G$17:$G$22,$E275),INDEX(Avaliadores!$G$17:$G$22,$F275),INDEX(Avaliadores!$G$17:$G$22,$G275))</f>
        <v>5.04166666666667</v>
      </c>
      <c r="Z275" s="0" t="n">
        <f aca="false">MEDIAN(INDEX(Avaliadores!$H$17:$H$22,$B275),INDEX(Avaliadores!$H$17:$H$22,$C275),INDEX(Avaliadores!$H$17:$H$22,$D275),INDEX(Avaliadores!$H$17:$H$22,$E275),INDEX(Avaliadores!$H$17:$H$22,$F275),INDEX(Avaliadores!$H$17:$H$22,$G275))</f>
        <v>3.79166666666667</v>
      </c>
      <c r="AA275" s="0" t="n">
        <f aca="false">MEDIAN(INDEX(Avaliadores!$I$17:$I$22,$B275),INDEX(Avaliadores!$I$17:$I$22,$C275),INDEX(Avaliadores!$I$17:$I$22,$D275),INDEX(Avaliadores!$I$17:$I$22,$E275),INDEX(Avaliadores!$I$17:$I$22,$F275),INDEX(Avaliadores!$I$17:$I$22,$G275))</f>
        <v>6.79166666666667</v>
      </c>
      <c r="AB275" s="0" t="n">
        <f aca="false">IF(MAX(H275:K275)=MIN(H275:K275),0,IF($B$17="custo",(MAX(H275:K275)-H275)/(MAX(H275:K275)-MIN(H275:K275)),(H275-MIN(H275:K275))/(MAX(H275:K275)-MIN(H275:K275))))</f>
        <v>0.187020167155702</v>
      </c>
      <c r="AC275" s="0" t="n">
        <f aca="false">IF(MAX(H275:K275)=MIN(H275:K275),0,IF($B$17="custo",(MAX(H275:K275)-I275)/(MAX(H275:K275)-MIN(H275:K275)),(I275-MIN(H275:K275))/(MAX(H275:K275)-MIN(H275:K275))))</f>
        <v>0</v>
      </c>
      <c r="AD275" s="0" t="n">
        <f aca="false">IF(MAX(H275:K275)=MIN(H275:K275),0,IF($B$17="custo",(MAX(H275:K275)-J275)/(MAX(H275:K275)-MIN(H275:K275)),(J275-MIN(H275:K275))/(MAX(H275:K275)-MIN(H275:K275))))</f>
        <v>0.847348969814553</v>
      </c>
      <c r="AE275" s="0" t="n">
        <f aca="false">IF(MAX(H275:K275)=MIN(H275:K275),0,IF($B$17="custo",(MAX(H275:K275)-K275)/(MAX(H275:K275)-MIN(H275:K275)),(K275-MIN(H275:K275))/(MAX(H275:K275)-MIN(H275:K275))))</f>
        <v>1</v>
      </c>
      <c r="AF275" s="0" t="n">
        <f aca="false">IF(MAX(L275:O275)=MIN(L275:O275),0,IF($C$17="custo",(MAX(L275:O275)-L275)/(MAX(L275:O275)-MIN(L275:O275)),(L275-MIN(L275:O275))/(MAX(L275:O275)-MIN(L275:O275))))</f>
        <v>0.886214741918993</v>
      </c>
      <c r="AG275" s="0" t="n">
        <f aca="false">IF(MAX(L275:O275)=MIN(L275:O275),0,IF($C$17="custo",(MAX(L275:O275)-M275)/(MAX(L275:O275)-MIN(L275:O275)),(M275-MIN(L275:O275))/(MAX(L275:O275)-MIN(L275:O275))))</f>
        <v>1</v>
      </c>
      <c r="AH275" s="0" t="n">
        <f aca="false">IF(MAX(L275:O275)=MIN(L275:O275),0,IF($C$17="custo",(MAX(L275:O275)-N275)/(MAX(L275:O275)-MIN(L275:O275)),(N275-MIN(L275:O275))/(MAX(L275:O275)-MIN(L275:O275))))</f>
        <v>0.674302420368947</v>
      </c>
      <c r="AI275" s="0" t="n">
        <f aca="false">IF(MAX(L275:O275)=MIN(L275:O275),0,IF($C$17="custo",(MAX(L275:O275)-O275)/(MAX(L275:O275)-MIN(L275:O275)),(O275-MIN(L275:O275))/(MAX(L275:O275)-MIN(L275:O275))))</f>
        <v>0</v>
      </c>
      <c r="AJ275" s="0" t="n">
        <f aca="false">IF(MAX(P275:S275)=MIN(P275:S275),0,IF($D$17="custo",(MAX(P275:S275)-P275)/(MAX(P275:S275)-MIN(P275:S275)),(P275-MIN(P275:S275))/(MAX(P275:S275)-MIN(P275:S275))))</f>
        <v>0.191869027906929</v>
      </c>
      <c r="AK275" s="0" t="n">
        <f aca="false">IF(MAX(P275:S275)=MIN(P275:S275),0,IF($D$17="custo",(MAX(P275:S275)-Q275)/(MAX(P275:S275)-MIN(P275:S275)),(Q275-MIN(P275:S275))/(MAX(P275:S275)-MIN(P275:S275))))</f>
        <v>0</v>
      </c>
      <c r="AL275" s="0" t="n">
        <f aca="false">IF(MAX(P275:S275)=MIN(P275:S275),0,IF($D$17="custo",(MAX(P275:S275)-R275)/(MAX(P275:S275)-MIN(P275:S275)),(R275-MIN(P275:S275))/(MAX(P275:S275)-MIN(P275:S275))))</f>
        <v>0.771241635846835</v>
      </c>
      <c r="AM275" s="0" t="n">
        <f aca="false">IF(MAX(P275:S275)=MIN(P275:S275),0,IF($D$17="custo",(MAX(P275:S275)-S275)/(MAX(P275:S275)-MIN(P275:S275)),(S275-MIN(P275:S275))/(MAX(P275:S275)-MIN(P275:S275))))</f>
        <v>1</v>
      </c>
      <c r="AN275" s="0" t="n">
        <f aca="false">IF(MAX(T275:W275)=MIN(T275:W275),0,IF($E$17="custo",(MAX(T275:W275)-T275)/(MAX(T275:W275)-MIN(T275:W275)),(T275-MIN(T275:W275))/(MAX(T275:W275)-MIN(T275:W275))))</f>
        <v>0</v>
      </c>
      <c r="AO275" s="0" t="n">
        <f aca="false">IF(MAX(T275:W275)=MIN(T275:W275),0,IF($E$17="custo",(MAX(T275:W275)-U275)/(MAX(T275:W275)-MIN(T275:W275)),(U275-MIN(T275:W275))/(MAX(T275:W275)-MIN(T275:W275))))</f>
        <v>0.515151515151515</v>
      </c>
      <c r="AP275" s="0" t="n">
        <f aca="false">IF(MAX(T275:W275)=MIN(T275:W275),0,IF($E$17="custo",(MAX(T275:W275)-V275)/(MAX(T275:W275)-MIN(T275:W275)),(V275-MIN(T275:W275))/(MAX(T275:W275)-MIN(T275:W275))))</f>
        <v>0.757575757575758</v>
      </c>
      <c r="AQ275" s="0" t="n">
        <f aca="false">IF(MAX(T275:W275)=MIN(T275:W275),0,IF($E$17="custo",(MAX(T275:W275)-W275)/(MAX(T275:W275)-MIN(T275:W275)),(W275-MIN(T275:W275))/(MAX(T275:W275)-MIN(T275:W275))))</f>
        <v>1</v>
      </c>
      <c r="AR275" s="0" t="n">
        <f aca="false">IF(MAX(X275:AA275)=MIN(X275:AA275),0,IF($F$17="custo",(MAX(X275:AA275)-X275)/(MAX(X275:AA275)-MIN(X275:AA275)),(X275-MIN(X275:AA275))/(MAX(X275:AA275)-MIN(X275:AA275))))</f>
        <v>0</v>
      </c>
      <c r="AS275" s="0" t="n">
        <f aca="false">IF(MAX(X275:AA275)=MIN(X275:AA275),0,IF($F$17="custo",(MAX(X275:AA275)-Y275)/(MAX(X275:AA275)-MIN(X275:AA275)),(Y275-MIN(X275:AA275))/(MAX(X275:AA275)-MIN(X275:AA275))))</f>
        <v>0.575757575757576</v>
      </c>
      <c r="AT275" s="0" t="n">
        <f aca="false">IF(MAX(X275:AA275)=MIN(X275:AA275),0,IF($F$17="custo",(MAX(X275:AA275)-Z275)/(MAX(X275:AA275)-MIN(X275:AA275)),(Z275-MIN(X275:AA275))/(MAX(X275:AA275)-MIN(X275:AA275))))</f>
        <v>0.272727272727273</v>
      </c>
      <c r="AU275" s="0" t="n">
        <f aca="false">IF(MAX(X275:AA275)=MIN(X275:AA275),0,IF($F$17="custo",(MAX(X275:AA275)-AA275)/(MAX(X275:AA275)-MIN(X275:AA275)),(AA275-MIN(X275:AA275))/(MAX(X275:AA275)-MIN(X275:AA275))))</f>
        <v>1</v>
      </c>
      <c r="AV275" s="0" t="n">
        <f aca="false">STDEVP(AB275:AE275)</f>
        <v>0.423766555194147</v>
      </c>
      <c r="AW275" s="0" t="n">
        <f aca="false">STDEVP(AF275:AI275)</f>
        <v>0.387620396882438</v>
      </c>
      <c r="AX275" s="0" t="n">
        <f aca="false">STDEVP(AJ275:AM275)</f>
        <v>0.408710323822911</v>
      </c>
      <c r="AY275" s="0" t="n">
        <f aca="false">STDEVP(AN275:AQ275)</f>
        <v>0.370128287888064</v>
      </c>
      <c r="AZ275" s="0" t="n">
        <f aca="false">STDEVP(AR275:AU275)</f>
        <v>0.37136669632655</v>
      </c>
      <c r="BA275" s="0" t="n">
        <f aca="false">AV275*((1-IFERROR(CORREL(AB275:AE275,AF275:AI275),0))+(1-IFERROR(CORREL(AB275:AE275,AJ275:AM275),0))+(1-IFERROR(CORREL(AB275:AE275,AN275:AQ275),0))+(1-IFERROR(CORREL(AB275:AE275,AR275:AU275),0)))</f>
        <v>1.11274324309007</v>
      </c>
      <c r="BB275" s="0" t="n">
        <f aca="false">AW275*((1-IFERROR(CORREL(AF275:AI275,AB275:AE275),0))+(1-IFERROR(CORREL(AF275:AI275,AJ275:AM275),0))+(1-IFERROR(CORREL(AF275:AI275,AN275:AQ275),0))+(1-IFERROR(CORREL(AF275:AI275,AR275:AU275),0)))</f>
        <v>2.80527735237732</v>
      </c>
      <c r="BC275" s="0" t="n">
        <f aca="false">AX275*((1-IFERROR(CORREL(AJ275:AM275,AB275:AE275),0))+(1-IFERROR(CORREL(AJ275:AM275,AF275:AI275),0))+(1-IFERROR(CORREL(AJ275:AM275,AN275:AQ275),0))+(1-IFERROR(CORREL(AJ275:AM275,AR275:AU275),0)))</f>
        <v>1.0718446286397</v>
      </c>
      <c r="BD275" s="0" t="n">
        <f aca="false">AY275*((1-IFERROR(CORREL(AN275:AQ275,AB275:AE275),0))+(1-IFERROR(CORREL(AN275:AQ275,AF275:AI275),0))+(1-IFERROR(CORREL(AN275:AQ275,AJ275:AM275),0))+(1-IFERROR(CORREL(AN275:AQ275,AR275:AU275),0)))</f>
        <v>0.878656743612437</v>
      </c>
      <c r="BE275" s="0" t="n">
        <f aca="false">AZ275*((1-IFERROR(CORREL(AR275:AU275,AB275:AE275),0))+(1-IFERROR(CORREL(AR275:AU275,AF275:AI275),0))+(1-IFERROR(CORREL(AR275:AU275,AJ275:AM275),0))+(1-IFERROR(CORREL(AR275:AU275,AN275:AQ275),0)))</f>
        <v>1.09566198659376</v>
      </c>
      <c r="BF275" s="0" t="n">
        <f aca="false">IF(SUM(BA275:BE275)&gt;0,BA275/SUM(BA275:BE275),1/5)</f>
        <v>0.159780851624531</v>
      </c>
      <c r="BG275" s="0" t="n">
        <f aca="false">IF(SUM(BA275:BE275)&gt;0,BB275/SUM(BA275:BE275),1/5)</f>
        <v>0.402814941532362</v>
      </c>
      <c r="BH275" s="0" t="n">
        <f aca="false">IF(SUM(BA275:BE275)&gt;0,BC275/SUM(BA275:BE275),1/5)</f>
        <v>0.153908144252257</v>
      </c>
      <c r="BI275" s="0" t="n">
        <f aca="false">IF(SUM(BA275:BE275)&gt;0,BD275/SUM(BA275:BE275),1/5)</f>
        <v>0.126167940045329</v>
      </c>
      <c r="BJ275" s="0" t="n">
        <f aca="false">IF(SUM(BA275:BE275)&gt;0,BE275/SUM(BA275:BE275),1/5)</f>
        <v>0.157328122545522</v>
      </c>
      <c r="BK275" s="0" t="n">
        <f aca="false">BF275*AB275+BG275*AF275+BH275*AJ275+BI275*AN275+BJ275*AR275</f>
        <v>0.416392987054956</v>
      </c>
      <c r="BL275" s="0" t="n">
        <f aca="false">BF275*AC275+BG275*AG275+BH275*AK275+BI275*AO275+BJ275*AS275</f>
        <v>0.558393405445559</v>
      </c>
      <c r="BM275" s="0" t="n">
        <f aca="false">BF275*AD275+BG275*AH275+BH275*AL275+BI275*AP275+BJ275*AT275</f>
        <v>0.664199041546202</v>
      </c>
      <c r="BN275" s="0" t="n">
        <f aca="false">BF275*AE275+BG275*AI275+BH275*AM275+BI275*AQ275+BJ275*AU275</f>
        <v>0.597185058467638</v>
      </c>
      <c r="BO275" s="0" t="n">
        <f aca="false">RANK(BK275,$BK275:$BN275)</f>
        <v>4</v>
      </c>
      <c r="BP275" s="0" t="n">
        <f aca="false">RANK(BL275,$BK275:$BN275)</f>
        <v>3</v>
      </c>
      <c r="BQ275" s="0" t="n">
        <f aca="false">RANK(BM275,$BK275:$BN275)</f>
        <v>1</v>
      </c>
      <c r="BR275" s="0" t="n">
        <f aca="false">RANK(BN275,$BK275:$BN275)</f>
        <v>2</v>
      </c>
    </row>
    <row r="276" customFormat="false" ht="15" hidden="false" customHeight="false" outlineLevel="0" collapsed="false">
      <c r="A276" s="0" t="n">
        <v>253</v>
      </c>
      <c r="B276" s="0" t="n">
        <f aca="false">RANDBETWEEN(1,$B$5)</f>
        <v>6</v>
      </c>
      <c r="C276" s="0" t="n">
        <f aca="false">RANDBETWEEN(1,$B$5)</f>
        <v>1</v>
      </c>
      <c r="D276" s="0" t="n">
        <f aca="false">RANDBETWEEN(1,$B$5)</f>
        <v>3</v>
      </c>
      <c r="E276" s="0" t="n">
        <f aca="false">RANDBETWEEN(1,$B$5)</f>
        <v>5</v>
      </c>
      <c r="F276" s="0" t="n">
        <f aca="false">RANDBETWEEN(1,$B$5)</f>
        <v>6</v>
      </c>
      <c r="G276" s="0" t="n">
        <f aca="false">RANDBETWEEN(1,$B$5)</f>
        <v>5</v>
      </c>
      <c r="H276" s="0" t="n">
        <f aca="true">NORMINV(RAND(),$B$8,$B$13)</f>
        <v>48.9856501312164</v>
      </c>
      <c r="I276" s="0" t="n">
        <f aca="true">NORMINV(RAND(),$C$8,$C$13)</f>
        <v>77.7260313733508</v>
      </c>
      <c r="J276" s="0" t="n">
        <f aca="true">NORMINV(RAND(),$D$8,$D$13)</f>
        <v>13.9917774259435</v>
      </c>
      <c r="K276" s="0" t="n">
        <f aca="true">NORMINV(RAND(),$E$8,$E$13)</f>
        <v>2.93160871588475</v>
      </c>
      <c r="L276" s="0" t="n">
        <f aca="true">NORMINV(RAND(),$B$9,$B$14)</f>
        <v>50.2119871430707</v>
      </c>
      <c r="M276" s="0" t="n">
        <f aca="true">NORMINV(RAND(),$C$9,$C$14)</f>
        <v>60.2073815490885</v>
      </c>
      <c r="N276" s="0" t="n">
        <f aca="true">NORMINV(RAND(),$D$9,$D$14)</f>
        <v>38.8140476024737</v>
      </c>
      <c r="O276" s="0" t="n">
        <f aca="true">NORMINV(RAND(),$E$9,$E$14)</f>
        <v>23.9872298230014</v>
      </c>
      <c r="P276" s="0" t="n">
        <f aca="true">NORMINV(RAND(),$B$10,$B$15)</f>
        <v>23.8397887597014</v>
      </c>
      <c r="Q276" s="0" t="n">
        <f aca="true">NORMINV(RAND(),$C$10,$C$15)</f>
        <v>30.5433170378993</v>
      </c>
      <c r="R276" s="0" t="n">
        <f aca="true">NORMINV(RAND(),$D$10,$D$15)</f>
        <v>10.1615067068353</v>
      </c>
      <c r="S276" s="0" t="n">
        <f aca="true">NORMINV(RAND(),$E$10,$E$15)</f>
        <v>3.99868284114875</v>
      </c>
      <c r="T276" s="0" t="n">
        <f aca="false">MEDIAN(INDEX(Avaliadores!$B$17:$B$22,$B276),INDEX(Avaliadores!$B$17:$B$22,$C276),INDEX(Avaliadores!$B$17:$B$22,$D276),INDEX(Avaliadores!$B$17:$B$22,$E276),INDEX(Avaliadores!$B$17:$B$22,$F276),INDEX(Avaliadores!$B$17:$B$22,$G276))</f>
        <v>2.29166666666667</v>
      </c>
      <c r="U276" s="0" t="n">
        <f aca="false">MEDIAN(INDEX(Avaliadores!$C$17:$C$22,$B276),INDEX(Avaliadores!$C$17:$C$22,$C276),INDEX(Avaliadores!$C$17:$C$22,$D276),INDEX(Avaliadores!$C$17:$C$22,$E276),INDEX(Avaliadores!$C$17:$C$22,$F276),INDEX(Avaliadores!$C$17:$C$22,$G276))</f>
        <v>5.54166666666667</v>
      </c>
      <c r="V276" s="0" t="n">
        <f aca="false">MEDIAN(INDEX(Avaliadores!$D$17:$D$22,$B276),INDEX(Avaliadores!$D$17:$D$22,$C276),INDEX(Avaliadores!$D$17:$D$22,$D276),INDEX(Avaliadores!$D$17:$D$22,$E276),INDEX(Avaliadores!$D$17:$D$22,$F276),INDEX(Avaliadores!$D$17:$D$22,$G276))</f>
        <v>5.54166666666667</v>
      </c>
      <c r="W276" s="0" t="n">
        <f aca="false">MEDIAN(INDEX(Avaliadores!$E$17:$E$22,$B276),INDEX(Avaliadores!$E$17:$E$22,$C276),INDEX(Avaliadores!$E$17:$E$22,$D276),INDEX(Avaliadores!$E$17:$E$22,$E276),INDEX(Avaliadores!$E$17:$E$22,$F276),INDEX(Avaliadores!$E$17:$E$22,$G276))</f>
        <v>6.54166666666667</v>
      </c>
      <c r="X276" s="0" t="n">
        <f aca="false">MEDIAN(INDEX(Avaliadores!$F$17:$F$22,$B276),INDEX(Avaliadores!$F$17:$F$22,$C276),INDEX(Avaliadores!$F$17:$F$22,$D276),INDEX(Avaliadores!$F$17:$F$22,$E276),INDEX(Avaliadores!$F$17:$F$22,$F276),INDEX(Avaliadores!$F$17:$F$22,$G276))</f>
        <v>2.66666666666667</v>
      </c>
      <c r="Y276" s="0" t="n">
        <f aca="false">MEDIAN(INDEX(Avaliadores!$G$17:$G$22,$B276),INDEX(Avaliadores!$G$17:$G$22,$C276),INDEX(Avaliadores!$G$17:$G$22,$D276),INDEX(Avaliadores!$G$17:$G$22,$E276),INDEX(Avaliadores!$G$17:$G$22,$F276),INDEX(Avaliadores!$G$17:$G$22,$G276))</f>
        <v>5.04166666666667</v>
      </c>
      <c r="Z276" s="0" t="n">
        <f aca="false">MEDIAN(INDEX(Avaliadores!$H$17:$H$22,$B276),INDEX(Avaliadores!$H$17:$H$22,$C276),INDEX(Avaliadores!$H$17:$H$22,$D276),INDEX(Avaliadores!$H$17:$H$22,$E276),INDEX(Avaliadores!$H$17:$H$22,$F276),INDEX(Avaliadores!$H$17:$H$22,$G276))</f>
        <v>3.91666666666667</v>
      </c>
      <c r="AA276" s="0" t="n">
        <f aca="false">MEDIAN(INDEX(Avaliadores!$I$17:$I$22,$B276),INDEX(Avaliadores!$I$17:$I$22,$C276),INDEX(Avaliadores!$I$17:$I$22,$D276),INDEX(Avaliadores!$I$17:$I$22,$E276),INDEX(Avaliadores!$I$17:$I$22,$F276),INDEX(Avaliadores!$I$17:$I$22,$G276))</f>
        <v>6.91666666666667</v>
      </c>
      <c r="AB276" s="0" t="n">
        <f aca="false">IF(MAX(H276:K276)=MIN(H276:K276),0,IF($B$17="custo",(MAX(H276:K276)-H276)/(MAX(H276:K276)-MIN(H276:K276)),(H276-MIN(H276:K276))/(MAX(H276:K276)-MIN(H276:K276))))</f>
        <v>0.384258347360417</v>
      </c>
      <c r="AC276" s="0" t="n">
        <f aca="false">IF(MAX(H276:K276)=MIN(H276:K276),0,IF($B$17="custo",(MAX(H276:K276)-I276)/(MAX(H276:K276)-MIN(H276:K276)),(I276-MIN(H276:K276))/(MAX(H276:K276)-MIN(H276:K276))))</f>
        <v>0</v>
      </c>
      <c r="AD276" s="0" t="n">
        <f aca="false">IF(MAX(H276:K276)=MIN(H276:K276),0,IF($B$17="custo",(MAX(H276:K276)-J276)/(MAX(H276:K276)-MIN(H276:K276)),(J276-MIN(H276:K276))/(MAX(H276:K276)-MIN(H276:K276))))</f>
        <v>0.852125755944254</v>
      </c>
      <c r="AE276" s="0" t="n">
        <f aca="false">IF(MAX(H276:K276)=MIN(H276:K276),0,IF($B$17="custo",(MAX(H276:K276)-K276)/(MAX(H276:K276)-MIN(H276:K276)),(K276-MIN(H276:K276))/(MAX(H276:K276)-MIN(H276:K276))))</f>
        <v>1</v>
      </c>
      <c r="AF276" s="0" t="n">
        <f aca="false">IF(MAX(L276:O276)=MIN(L276:O276),0,IF($C$17="custo",(MAX(L276:O276)-L276)/(MAX(L276:O276)-MIN(L276:O276)),(L276-MIN(L276:O276))/(MAX(L276:O276)-MIN(L276:O276))))</f>
        <v>0.724037754407893</v>
      </c>
      <c r="AG276" s="0" t="n">
        <f aca="false">IF(MAX(L276:O276)=MIN(L276:O276),0,IF($C$17="custo",(MAX(L276:O276)-M276)/(MAX(L276:O276)-MIN(L276:O276)),(M276-MIN(L276:O276))/(MAX(L276:O276)-MIN(L276:O276))))</f>
        <v>1</v>
      </c>
      <c r="AH276" s="0" t="n">
        <f aca="false">IF(MAX(L276:O276)=MIN(L276:O276),0,IF($C$17="custo",(MAX(L276:O276)-N276)/(MAX(L276:O276)-MIN(L276:O276)),(N276-MIN(L276:O276))/(MAX(L276:O276)-MIN(L276:O276))))</f>
        <v>0.409352724185125</v>
      </c>
      <c r="AI276" s="0" t="n">
        <f aca="false">IF(MAX(L276:O276)=MIN(L276:O276),0,IF($C$17="custo",(MAX(L276:O276)-O276)/(MAX(L276:O276)-MIN(L276:O276)),(O276-MIN(L276:O276))/(MAX(L276:O276)-MIN(L276:O276))))</f>
        <v>0</v>
      </c>
      <c r="AJ276" s="0" t="n">
        <f aca="false">IF(MAX(P276:S276)=MIN(P276:S276),0,IF($D$17="custo",(MAX(P276:S276)-P276)/(MAX(P276:S276)-MIN(P276:S276)),(P276-MIN(P276:S276))/(MAX(P276:S276)-MIN(P276:S276))))</f>
        <v>0.252537979182947</v>
      </c>
      <c r="AK276" s="0" t="n">
        <f aca="false">IF(MAX(P276:S276)=MIN(P276:S276),0,IF($D$17="custo",(MAX(P276:S276)-Q276)/(MAX(P276:S276)-MIN(P276:S276)),(Q276-MIN(P276:S276))/(MAX(P276:S276)-MIN(P276:S276))))</f>
        <v>0</v>
      </c>
      <c r="AL276" s="0" t="n">
        <f aca="false">IF(MAX(P276:S276)=MIN(P276:S276),0,IF($D$17="custo",(MAX(P276:S276)-R276)/(MAX(P276:S276)-MIN(P276:S276)),(R276-MIN(P276:S276))/(MAX(P276:S276)-MIN(P276:S276))))</f>
        <v>0.767831652152097</v>
      </c>
      <c r="AM276" s="0" t="n">
        <f aca="false">IF(MAX(P276:S276)=MIN(P276:S276),0,IF($D$17="custo",(MAX(P276:S276)-S276)/(MAX(P276:S276)-MIN(P276:S276)),(S276-MIN(P276:S276))/(MAX(P276:S276)-MIN(P276:S276))))</f>
        <v>1</v>
      </c>
      <c r="AN276" s="0" t="n">
        <f aca="false">IF(MAX(T276:W276)=MIN(T276:W276),0,IF($E$17="custo",(MAX(T276:W276)-T276)/(MAX(T276:W276)-MIN(T276:W276)),(T276-MIN(T276:W276))/(MAX(T276:W276)-MIN(T276:W276))))</f>
        <v>0</v>
      </c>
      <c r="AO276" s="0" t="n">
        <f aca="false">IF(MAX(T276:W276)=MIN(T276:W276),0,IF($E$17="custo",(MAX(T276:W276)-U276)/(MAX(T276:W276)-MIN(T276:W276)),(U276-MIN(T276:W276))/(MAX(T276:W276)-MIN(T276:W276))))</f>
        <v>0.764705882352941</v>
      </c>
      <c r="AP276" s="0" t="n">
        <f aca="false">IF(MAX(T276:W276)=MIN(T276:W276),0,IF($E$17="custo",(MAX(T276:W276)-V276)/(MAX(T276:W276)-MIN(T276:W276)),(V276-MIN(T276:W276))/(MAX(T276:W276)-MIN(T276:W276))))</f>
        <v>0.764705882352941</v>
      </c>
      <c r="AQ276" s="0" t="n">
        <f aca="false">IF(MAX(T276:W276)=MIN(T276:W276),0,IF($E$17="custo",(MAX(T276:W276)-W276)/(MAX(T276:W276)-MIN(T276:W276)),(W276-MIN(T276:W276))/(MAX(T276:W276)-MIN(T276:W276))))</f>
        <v>1</v>
      </c>
      <c r="AR276" s="0" t="n">
        <f aca="false">IF(MAX(X276:AA276)=MIN(X276:AA276),0,IF($F$17="custo",(MAX(X276:AA276)-X276)/(MAX(X276:AA276)-MIN(X276:AA276)),(X276-MIN(X276:AA276))/(MAX(X276:AA276)-MIN(X276:AA276))))</f>
        <v>0</v>
      </c>
      <c r="AS276" s="0" t="n">
        <f aca="false">IF(MAX(X276:AA276)=MIN(X276:AA276),0,IF($F$17="custo",(MAX(X276:AA276)-Y276)/(MAX(X276:AA276)-MIN(X276:AA276)),(Y276-MIN(X276:AA276))/(MAX(X276:AA276)-MIN(X276:AA276))))</f>
        <v>0.558823529411765</v>
      </c>
      <c r="AT276" s="0" t="n">
        <f aca="false">IF(MAX(X276:AA276)=MIN(X276:AA276),0,IF($F$17="custo",(MAX(X276:AA276)-Z276)/(MAX(X276:AA276)-MIN(X276:AA276)),(Z276-MIN(X276:AA276))/(MAX(X276:AA276)-MIN(X276:AA276))))</f>
        <v>0.294117647058824</v>
      </c>
      <c r="AU276" s="0" t="n">
        <f aca="false">IF(MAX(X276:AA276)=MIN(X276:AA276),0,IF($F$17="custo",(MAX(X276:AA276)-AA276)/(MAX(X276:AA276)-MIN(X276:AA276)),(AA276-MIN(X276:AA276))/(MAX(X276:AA276)-MIN(X276:AA276))))</f>
        <v>1</v>
      </c>
      <c r="AV276" s="0" t="n">
        <f aca="false">STDEVP(AB276:AE276)</f>
        <v>0.394784535247161</v>
      </c>
      <c r="AW276" s="0" t="n">
        <f aca="false">STDEVP(AF276:AI276)</f>
        <v>0.372142979601917</v>
      </c>
      <c r="AX276" s="0" t="n">
        <f aca="false">STDEVP(AJ276:AM276)</f>
        <v>0.397764853641948</v>
      </c>
      <c r="AY276" s="0" t="n">
        <f aca="false">STDEVP(AN276:AQ276)</f>
        <v>0.377514636852748</v>
      </c>
      <c r="AZ276" s="0" t="n">
        <f aca="false">STDEVP(AR276:AU276)</f>
        <v>0.367573522057353</v>
      </c>
      <c r="BA276" s="0" t="n">
        <f aca="false">AV276*((1-IFERROR(CORREL(AB276:AE276,AF276:AI276),0))+(1-IFERROR(CORREL(AB276:AE276,AJ276:AM276),0))+(1-IFERROR(CORREL(AB276:AE276,AN276:AQ276),0))+(1-IFERROR(CORREL(AB276:AE276,AR276:AU276),0)))</f>
        <v>1.26517909327794</v>
      </c>
      <c r="BB276" s="0" t="n">
        <f aca="false">AW276*((1-IFERROR(CORREL(AF276:AI276,AB276:AE276),0))+(1-IFERROR(CORREL(AF276:AI276,AJ276:AM276),0))+(1-IFERROR(CORREL(AF276:AI276,AN276:AQ276),0))+(1-IFERROR(CORREL(AF276:AI276,AR276:AU276),0)))</f>
        <v>2.60147489500059</v>
      </c>
      <c r="BC276" s="0" t="n">
        <f aca="false">AX276*((1-IFERROR(CORREL(AJ276:AM276,AB276:AE276),0))+(1-IFERROR(CORREL(AJ276:AM276,AF276:AI276),0))+(1-IFERROR(CORREL(AJ276:AM276,AN276:AQ276),0))+(1-IFERROR(CORREL(AJ276:AM276,AR276:AU276),0)))</f>
        <v>1.18503542705808</v>
      </c>
      <c r="BD276" s="0" t="n">
        <f aca="false">AY276*((1-IFERROR(CORREL(AN276:AQ276,AB276:AE276),0))+(1-IFERROR(CORREL(AN276:AQ276,AF276:AI276),0))+(1-IFERROR(CORREL(AN276:AQ276,AJ276:AM276),0))+(1-IFERROR(CORREL(AN276:AQ276,AR276:AU276),0)))</f>
        <v>1.02055865002635</v>
      </c>
      <c r="BE276" s="0" t="n">
        <f aca="false">AZ276*((1-IFERROR(CORREL(AR276:AU276,AB276:AE276),0))+(1-IFERROR(CORREL(AR276:AU276,AF276:AI276),0))+(1-IFERROR(CORREL(AR276:AU276,AJ276:AM276),0))+(1-IFERROR(CORREL(AR276:AU276,AN276:AQ276),0)))</f>
        <v>1.04152630580972</v>
      </c>
      <c r="BF276" s="0" t="n">
        <f aca="false">IF(SUM(BA276:BE276)&gt;0,BA276/SUM(BA276:BE276),1/5)</f>
        <v>0.177849201740901</v>
      </c>
      <c r="BG276" s="0" t="n">
        <f aca="false">IF(SUM(BA276:BE276)&gt;0,BB276/SUM(BA276:BE276),1/5)</f>
        <v>0.365695446504827</v>
      </c>
      <c r="BH276" s="0" t="n">
        <f aca="false">IF(SUM(BA276:BE276)&gt;0,BC276/SUM(BA276:BE276),1/5)</f>
        <v>0.166583218025614</v>
      </c>
      <c r="BI276" s="0" t="n">
        <f aca="false">IF(SUM(BA276:BE276)&gt;0,BD276/SUM(BA276:BE276),1/5)</f>
        <v>0.143462330512194</v>
      </c>
      <c r="BJ276" s="0" t="n">
        <f aca="false">IF(SUM(BA276:BE276)&gt;0,BE276/SUM(BA276:BE276),1/5)</f>
        <v>0.146409803216464</v>
      </c>
      <c r="BK276" s="0" t="n">
        <f aca="false">BF276*AB276+BG276*AF276+BH276*AJ276+BI276*AN276+BJ276*AR276</f>
        <v>0.375185939470855</v>
      </c>
      <c r="BL276" s="0" t="n">
        <f aca="false">BF276*AC276+BG276*AG276+BH276*AK276+BI276*AO276+BJ276*AS276</f>
        <v>0.55721917751747</v>
      </c>
      <c r="BM276" s="0" t="n">
        <f aca="false">BF276*AD276+BG276*AH276+BH276*AL276+BI276*AP276+BJ276*AT276</f>
        <v>0.581924375110922</v>
      </c>
      <c r="BN276" s="0" t="n">
        <f aca="false">BF276*AE276+BG276*AI276+BH276*AM276+BI276*AQ276+BJ276*AU276</f>
        <v>0.634304553495173</v>
      </c>
      <c r="BO276" s="0" t="n">
        <f aca="false">RANK(BK276,$BK276:$BN276)</f>
        <v>4</v>
      </c>
      <c r="BP276" s="0" t="n">
        <f aca="false">RANK(BL276,$BK276:$BN276)</f>
        <v>3</v>
      </c>
      <c r="BQ276" s="0" t="n">
        <f aca="false">RANK(BM276,$BK276:$BN276)</f>
        <v>2</v>
      </c>
      <c r="BR276" s="0" t="n">
        <f aca="false">RANK(BN276,$BK276:$BN276)</f>
        <v>1</v>
      </c>
    </row>
    <row r="277" customFormat="false" ht="15" hidden="false" customHeight="false" outlineLevel="0" collapsed="false">
      <c r="A277" s="0" t="n">
        <v>254</v>
      </c>
      <c r="B277" s="0" t="n">
        <f aca="false">RANDBETWEEN(1,$B$5)</f>
        <v>2</v>
      </c>
      <c r="C277" s="0" t="n">
        <f aca="false">RANDBETWEEN(1,$B$5)</f>
        <v>4</v>
      </c>
      <c r="D277" s="0" t="n">
        <f aca="false">RANDBETWEEN(1,$B$5)</f>
        <v>3</v>
      </c>
      <c r="E277" s="0" t="n">
        <f aca="false">RANDBETWEEN(1,$B$5)</f>
        <v>6</v>
      </c>
      <c r="F277" s="0" t="n">
        <f aca="false">RANDBETWEEN(1,$B$5)</f>
        <v>3</v>
      </c>
      <c r="G277" s="0" t="n">
        <f aca="false">RANDBETWEEN(1,$B$5)</f>
        <v>1</v>
      </c>
      <c r="H277" s="0" t="n">
        <f aca="true">NORMINV(RAND(),$B$8,$B$13)</f>
        <v>53.4529879703471</v>
      </c>
      <c r="I277" s="0" t="n">
        <f aca="true">NORMINV(RAND(),$C$8,$C$13)</f>
        <v>62.3076108431609</v>
      </c>
      <c r="J277" s="0" t="n">
        <f aca="true">NORMINV(RAND(),$D$8,$D$13)</f>
        <v>14.383292750996</v>
      </c>
      <c r="K277" s="0" t="n">
        <f aca="true">NORMINV(RAND(),$E$8,$E$13)</f>
        <v>2.91317779577417</v>
      </c>
      <c r="L277" s="0" t="n">
        <f aca="true">NORMINV(RAND(),$B$9,$B$14)</f>
        <v>45.2322578354545</v>
      </c>
      <c r="M277" s="0" t="n">
        <f aca="true">NORMINV(RAND(),$C$9,$C$14)</f>
        <v>43.1700676939689</v>
      </c>
      <c r="N277" s="0" t="n">
        <f aca="true">NORMINV(RAND(),$D$9,$D$14)</f>
        <v>45.541924088251</v>
      </c>
      <c r="O277" s="0" t="n">
        <f aca="true">NORMINV(RAND(),$E$9,$E$14)</f>
        <v>24.4745339253674</v>
      </c>
      <c r="P277" s="0" t="n">
        <f aca="true">NORMINV(RAND(),$B$10,$B$15)</f>
        <v>24.914646409262</v>
      </c>
      <c r="Q277" s="0" t="n">
        <f aca="true">NORMINV(RAND(),$C$10,$C$15)</f>
        <v>29.1144369838253</v>
      </c>
      <c r="R277" s="0" t="n">
        <f aca="true">NORMINV(RAND(),$D$10,$D$15)</f>
        <v>10.2787244726019</v>
      </c>
      <c r="S277" s="0" t="n">
        <f aca="true">NORMINV(RAND(),$E$10,$E$15)</f>
        <v>3.93871038343241</v>
      </c>
      <c r="T277" s="0" t="n">
        <f aca="false">MEDIAN(INDEX(Avaliadores!$B$17:$B$22,$B277),INDEX(Avaliadores!$B$17:$B$22,$C277),INDEX(Avaliadores!$B$17:$B$22,$D277),INDEX(Avaliadores!$B$17:$B$22,$E277),INDEX(Avaliadores!$B$17:$B$22,$F277),INDEX(Avaliadores!$B$17:$B$22,$G277))</f>
        <v>2.79166666666667</v>
      </c>
      <c r="U277" s="0" t="n">
        <f aca="false">MEDIAN(INDEX(Avaliadores!$C$17:$C$22,$B277),INDEX(Avaliadores!$C$17:$C$22,$C277),INDEX(Avaliadores!$C$17:$C$22,$D277),INDEX(Avaliadores!$C$17:$C$22,$E277),INDEX(Avaliadores!$C$17:$C$22,$F277),INDEX(Avaliadores!$C$17:$C$22,$G277))</f>
        <v>4.91666666666667</v>
      </c>
      <c r="V277" s="0" t="n">
        <f aca="false">MEDIAN(INDEX(Avaliadores!$D$17:$D$22,$B277),INDEX(Avaliadores!$D$17:$D$22,$C277),INDEX(Avaliadores!$D$17:$D$22,$D277),INDEX(Avaliadores!$D$17:$D$22,$E277),INDEX(Avaliadores!$D$17:$D$22,$F277),INDEX(Avaliadores!$D$17:$D$22,$G277))</f>
        <v>5.79166666666667</v>
      </c>
      <c r="W277" s="0" t="n">
        <f aca="false">MEDIAN(INDEX(Avaliadores!$E$17:$E$22,$B277),INDEX(Avaliadores!$E$17:$E$22,$C277),INDEX(Avaliadores!$E$17:$E$22,$D277),INDEX(Avaliadores!$E$17:$E$22,$E277),INDEX(Avaliadores!$E$17:$E$22,$F277),INDEX(Avaliadores!$E$17:$E$22,$G277))</f>
        <v>6.04166666666667</v>
      </c>
      <c r="X277" s="0" t="n">
        <f aca="false">MEDIAN(INDEX(Avaliadores!$F$17:$F$22,$B277),INDEX(Avaliadores!$F$17:$F$22,$C277),INDEX(Avaliadores!$F$17:$F$22,$D277),INDEX(Avaliadores!$F$17:$F$22,$E277),INDEX(Avaliadores!$F$17:$F$22,$F277),INDEX(Avaliadores!$F$17:$F$22,$G277))</f>
        <v>2.79166666666667</v>
      </c>
      <c r="Y277" s="0" t="n">
        <f aca="false">MEDIAN(INDEX(Avaliadores!$G$17:$G$22,$B277),INDEX(Avaliadores!$G$17:$G$22,$C277),INDEX(Avaliadores!$G$17:$G$22,$D277),INDEX(Avaliadores!$G$17:$G$22,$E277),INDEX(Avaliadores!$G$17:$G$22,$F277),INDEX(Avaliadores!$G$17:$G$22,$G277))</f>
        <v>5.41666666666667</v>
      </c>
      <c r="Z277" s="0" t="n">
        <f aca="false">MEDIAN(INDEX(Avaliadores!$H$17:$H$22,$B277),INDEX(Avaliadores!$H$17:$H$22,$C277),INDEX(Avaliadores!$H$17:$H$22,$D277),INDEX(Avaliadores!$H$17:$H$22,$E277),INDEX(Avaliadores!$H$17:$H$22,$F277),INDEX(Avaliadores!$H$17:$H$22,$G277))</f>
        <v>3.91666666666667</v>
      </c>
      <c r="AA277" s="0" t="n">
        <f aca="false">MEDIAN(INDEX(Avaliadores!$I$17:$I$22,$B277),INDEX(Avaliadores!$I$17:$I$22,$C277),INDEX(Avaliadores!$I$17:$I$22,$D277),INDEX(Avaliadores!$I$17:$I$22,$E277),INDEX(Avaliadores!$I$17:$I$22,$F277),INDEX(Avaliadores!$I$17:$I$22,$G277))</f>
        <v>6.79166666666667</v>
      </c>
      <c r="AB277" s="0" t="n">
        <f aca="false">IF(MAX(H277:K277)=MIN(H277:K277),0,IF($B$17="custo",(MAX(H277:K277)-H277)/(MAX(H277:K277)-MIN(H277:K277)),(H277-MIN(H277:K277))/(MAX(H277:K277)-MIN(H277:K277))))</f>
        <v>0.149081697029573</v>
      </c>
      <c r="AC277" s="0" t="n">
        <f aca="false">IF(MAX(H277:K277)=MIN(H277:K277),0,IF($B$17="custo",(MAX(H277:K277)-I277)/(MAX(H277:K277)-MIN(H277:K277)),(I277-MIN(H277:K277))/(MAX(H277:K277)-MIN(H277:K277))))</f>
        <v>0</v>
      </c>
      <c r="AD277" s="0" t="n">
        <f aca="false">IF(MAX(H277:K277)=MIN(H277:K277),0,IF($B$17="custo",(MAX(H277:K277)-J277)/(MAX(H277:K277)-MIN(H277:K277)),(J277-MIN(H277:K277))/(MAX(H277:K277)-MIN(H277:K277))))</f>
        <v>0.80688232269057</v>
      </c>
      <c r="AE277" s="0" t="n">
        <f aca="false">IF(MAX(H277:K277)=MIN(H277:K277),0,IF($B$17="custo",(MAX(H277:K277)-K277)/(MAX(H277:K277)-MIN(H277:K277)),(K277-MIN(H277:K277))/(MAX(H277:K277)-MIN(H277:K277))))</f>
        <v>1</v>
      </c>
      <c r="AF277" s="0" t="n">
        <f aca="false">IF(MAX(L277:O277)=MIN(L277:O277),0,IF($C$17="custo",(MAX(L277:O277)-L277)/(MAX(L277:O277)-MIN(L277:O277)),(L277-MIN(L277:O277))/(MAX(L277:O277)-MIN(L277:O277))))</f>
        <v>0.985301157362053</v>
      </c>
      <c r="AG277" s="0" t="n">
        <f aca="false">IF(MAX(L277:O277)=MIN(L277:O277),0,IF($C$17="custo",(MAX(L277:O277)-M277)/(MAX(L277:O277)-MIN(L277:O277)),(M277-MIN(L277:O277))/(MAX(L277:O277)-MIN(L277:O277))))</f>
        <v>0.887415746518959</v>
      </c>
      <c r="AH277" s="0" t="n">
        <f aca="false">IF(MAX(L277:O277)=MIN(L277:O277),0,IF($C$17="custo",(MAX(L277:O277)-N277)/(MAX(L277:O277)-MIN(L277:O277)),(N277-MIN(L277:O277))/(MAX(L277:O277)-MIN(L277:O277))))</f>
        <v>1</v>
      </c>
      <c r="AI277" s="0" t="n">
        <f aca="false">IF(MAX(L277:O277)=MIN(L277:O277),0,IF($C$17="custo",(MAX(L277:O277)-O277)/(MAX(L277:O277)-MIN(L277:O277)),(O277-MIN(L277:O277))/(MAX(L277:O277)-MIN(L277:O277))))</f>
        <v>0</v>
      </c>
      <c r="AJ277" s="0" t="n">
        <f aca="false">IF(MAX(P277:S277)=MIN(P277:S277),0,IF($D$17="custo",(MAX(P277:S277)-P277)/(MAX(P277:S277)-MIN(P277:S277)),(P277-MIN(P277:S277))/(MAX(P277:S277)-MIN(P277:S277))))</f>
        <v>0.166819041262458</v>
      </c>
      <c r="AK277" s="0" t="n">
        <f aca="false">IF(MAX(P277:S277)=MIN(P277:S277),0,IF($D$17="custo",(MAX(P277:S277)-Q277)/(MAX(P277:S277)-MIN(P277:S277)),(Q277-MIN(P277:S277))/(MAX(P277:S277)-MIN(P277:S277))))</f>
        <v>0</v>
      </c>
      <c r="AL277" s="0" t="n">
        <f aca="false">IF(MAX(P277:S277)=MIN(P277:S277),0,IF($D$17="custo",(MAX(P277:S277)-R277)/(MAX(P277:S277)-MIN(P277:S277)),(R277-MIN(P277:S277))/(MAX(P277:S277)-MIN(P277:S277))))</f>
        <v>0.74816956865624</v>
      </c>
      <c r="AM277" s="0" t="n">
        <f aca="false">IF(MAX(P277:S277)=MIN(P277:S277),0,IF($D$17="custo",(MAX(P277:S277)-S277)/(MAX(P277:S277)-MIN(P277:S277)),(S277-MIN(P277:S277))/(MAX(P277:S277)-MIN(P277:S277))))</f>
        <v>1</v>
      </c>
      <c r="AN277" s="0" t="n">
        <f aca="false">IF(MAX(T277:W277)=MIN(T277:W277),0,IF($E$17="custo",(MAX(T277:W277)-T277)/(MAX(T277:W277)-MIN(T277:W277)),(T277-MIN(T277:W277))/(MAX(T277:W277)-MIN(T277:W277))))</f>
        <v>0</v>
      </c>
      <c r="AO277" s="0" t="n">
        <f aca="false">IF(MAX(T277:W277)=MIN(T277:W277),0,IF($E$17="custo",(MAX(T277:W277)-U277)/(MAX(T277:W277)-MIN(T277:W277)),(U277-MIN(T277:W277))/(MAX(T277:W277)-MIN(T277:W277))))</f>
        <v>0.653846153846154</v>
      </c>
      <c r="AP277" s="0" t="n">
        <f aca="false">IF(MAX(T277:W277)=MIN(T277:W277),0,IF($E$17="custo",(MAX(T277:W277)-V277)/(MAX(T277:W277)-MIN(T277:W277)),(V277-MIN(T277:W277))/(MAX(T277:W277)-MIN(T277:W277))))</f>
        <v>0.923076923076923</v>
      </c>
      <c r="AQ277" s="0" t="n">
        <f aca="false">IF(MAX(T277:W277)=MIN(T277:W277),0,IF($E$17="custo",(MAX(T277:W277)-W277)/(MAX(T277:W277)-MIN(T277:W277)),(W277-MIN(T277:W277))/(MAX(T277:W277)-MIN(T277:W277))))</f>
        <v>1</v>
      </c>
      <c r="AR277" s="0" t="n">
        <f aca="false">IF(MAX(X277:AA277)=MIN(X277:AA277),0,IF($F$17="custo",(MAX(X277:AA277)-X277)/(MAX(X277:AA277)-MIN(X277:AA277)),(X277-MIN(X277:AA277))/(MAX(X277:AA277)-MIN(X277:AA277))))</f>
        <v>0</v>
      </c>
      <c r="AS277" s="0" t="n">
        <f aca="false">IF(MAX(X277:AA277)=MIN(X277:AA277),0,IF($F$17="custo",(MAX(X277:AA277)-Y277)/(MAX(X277:AA277)-MIN(X277:AA277)),(Y277-MIN(X277:AA277))/(MAX(X277:AA277)-MIN(X277:AA277))))</f>
        <v>0.65625</v>
      </c>
      <c r="AT277" s="0" t="n">
        <f aca="false">IF(MAX(X277:AA277)=MIN(X277:AA277),0,IF($F$17="custo",(MAX(X277:AA277)-Z277)/(MAX(X277:AA277)-MIN(X277:AA277)),(Z277-MIN(X277:AA277))/(MAX(X277:AA277)-MIN(X277:AA277))))</f>
        <v>0.28125</v>
      </c>
      <c r="AU277" s="0" t="n">
        <f aca="false">IF(MAX(X277:AA277)=MIN(X277:AA277),0,IF($F$17="custo",(MAX(X277:AA277)-AA277)/(MAX(X277:AA277)-MIN(X277:AA277)),(AA277-MIN(X277:AA277))/(MAX(X277:AA277)-MIN(X277:AA277))))</f>
        <v>1</v>
      </c>
      <c r="AV277" s="0" t="n">
        <f aca="false">STDEVP(AB277:AE277)</f>
        <v>0.423330728700918</v>
      </c>
      <c r="AW277" s="0" t="n">
        <f aca="false">STDEVP(AF277:AI277)</f>
        <v>0.416893114421393</v>
      </c>
      <c r="AX277" s="0" t="n">
        <f aca="false">STDEVP(AJ277:AM277)</f>
        <v>0.409509142743298</v>
      </c>
      <c r="AY277" s="0" t="n">
        <f aca="false">STDEVP(AN277:AQ277)</f>
        <v>0.393526575570791</v>
      </c>
      <c r="AZ277" s="0" t="n">
        <f aca="false">STDEVP(AR277:AU277)</f>
        <v>0.377918331951495</v>
      </c>
      <c r="BA277" s="0" t="n">
        <f aca="false">AV277*((1-IFERROR(CORREL(AB277:AE277,AF277:AI277),0))+(1-IFERROR(CORREL(AB277:AE277,AJ277:AM277),0))+(1-IFERROR(CORREL(AB277:AE277,AN277:AQ277),0))+(1-IFERROR(CORREL(AB277:AE277,AR277:AU277),0)))</f>
        <v>1.04836848675879</v>
      </c>
      <c r="BB277" s="0" t="n">
        <f aca="false">AW277*((1-IFERROR(CORREL(AF277:AI277,AB277:AE277),0))+(1-IFERROR(CORREL(AF277:AI277,AJ277:AM277),0))+(1-IFERROR(CORREL(AF277:AI277,AN277:AQ277),0))+(1-IFERROR(CORREL(AF277:AI277,AR277:AU277),0)))</f>
        <v>2.78627496847373</v>
      </c>
      <c r="BC277" s="0" t="n">
        <f aca="false">AX277*((1-IFERROR(CORREL(AJ277:AM277,AB277:AE277),0))+(1-IFERROR(CORREL(AJ277:AM277,AF277:AI277),0))+(1-IFERROR(CORREL(AJ277:AM277,AN277:AQ277),0))+(1-IFERROR(CORREL(AJ277:AM277,AR277:AU277),0)))</f>
        <v>1.02941345033595</v>
      </c>
      <c r="BD277" s="0" t="n">
        <f aca="false">AY277*((1-IFERROR(CORREL(AN277:AQ277,AB277:AE277),0))+(1-IFERROR(CORREL(AN277:AQ277,AF277:AI277),0))+(1-IFERROR(CORREL(AN277:AQ277,AJ277:AM277),0))+(1-IFERROR(CORREL(AN277:AQ277,AR277:AU277),0)))</f>
        <v>0.925819474895377</v>
      </c>
      <c r="BE277" s="0" t="n">
        <f aca="false">AZ277*((1-IFERROR(CORREL(AR277:AU277,AB277:AE277),0))+(1-IFERROR(CORREL(AR277:AU277,AF277:AI277),0))+(1-IFERROR(CORREL(AR277:AU277,AJ277:AM277),0))+(1-IFERROR(CORREL(AR277:AU277,AN277:AQ277),0)))</f>
        <v>1.21062474666181</v>
      </c>
      <c r="BF277" s="0" t="n">
        <f aca="false">IF(SUM(BA277:BE277)&gt;0,BA277/SUM(BA277:BE277),1/5)</f>
        <v>0.149756205694555</v>
      </c>
      <c r="BG277" s="0" t="n">
        <f aca="false">IF(SUM(BA277:BE277)&gt;0,BB277/SUM(BA277:BE277),1/5)</f>
        <v>0.398010787781667</v>
      </c>
      <c r="BH277" s="0" t="n">
        <f aca="false">IF(SUM(BA277:BE277)&gt;0,BC277/SUM(BA277:BE277),1/5)</f>
        <v>0.14704853718931</v>
      </c>
      <c r="BI277" s="0" t="n">
        <f aca="false">IF(SUM(BA277:BE277)&gt;0,BD277/SUM(BA277:BE277),1/5)</f>
        <v>0.132250457229126</v>
      </c>
      <c r="BJ277" s="0" t="n">
        <f aca="false">IF(SUM(BA277:BE277)&gt;0,BE277/SUM(BA277:BE277),1/5)</f>
        <v>0.172934012105342</v>
      </c>
      <c r="BK277" s="0" t="n">
        <f aca="false">BF277*AB277+BG277*AF277+BH277*AJ277+BI277*AN277+BJ277*AR277</f>
        <v>0.439016895122481</v>
      </c>
      <c r="BL277" s="0" t="n">
        <f aca="false">BF277*AC277+BG277*AG277+BH277*AK277+BI277*AO277+BJ277*AS277</f>
        <v>0.553160438609657</v>
      </c>
      <c r="BM277" s="0" t="n">
        <f aca="false">BF277*AD277+BG277*AH277+BH277*AL277+BI277*AP277+BJ277*AT277</f>
        <v>0.799578699549479</v>
      </c>
      <c r="BN277" s="0" t="n">
        <f aca="false">BF277*AE277+BG277*AI277+BH277*AM277+BI277*AQ277+BJ277*AU277</f>
        <v>0.601989212218333</v>
      </c>
      <c r="BO277" s="0" t="n">
        <f aca="false">RANK(BK277,$BK277:$BN277)</f>
        <v>4</v>
      </c>
      <c r="BP277" s="0" t="n">
        <f aca="false">RANK(BL277,$BK277:$BN277)</f>
        <v>3</v>
      </c>
      <c r="BQ277" s="0" t="n">
        <f aca="false">RANK(BM277,$BK277:$BN277)</f>
        <v>1</v>
      </c>
      <c r="BR277" s="0" t="n">
        <f aca="false">RANK(BN277,$BK277:$BN277)</f>
        <v>2</v>
      </c>
    </row>
    <row r="278" customFormat="false" ht="15" hidden="false" customHeight="false" outlineLevel="0" collapsed="false">
      <c r="A278" s="0" t="n">
        <v>255</v>
      </c>
      <c r="B278" s="0" t="n">
        <f aca="false">RANDBETWEEN(1,$B$5)</f>
        <v>5</v>
      </c>
      <c r="C278" s="0" t="n">
        <f aca="false">RANDBETWEEN(1,$B$5)</f>
        <v>5</v>
      </c>
      <c r="D278" s="0" t="n">
        <f aca="false">RANDBETWEEN(1,$B$5)</f>
        <v>4</v>
      </c>
      <c r="E278" s="0" t="n">
        <f aca="false">RANDBETWEEN(1,$B$5)</f>
        <v>1</v>
      </c>
      <c r="F278" s="0" t="n">
        <f aca="false">RANDBETWEEN(1,$B$5)</f>
        <v>1</v>
      </c>
      <c r="G278" s="0" t="n">
        <f aca="false">RANDBETWEEN(1,$B$5)</f>
        <v>1</v>
      </c>
      <c r="H278" s="0" t="n">
        <f aca="true">NORMINV(RAND(),$B$8,$B$13)</f>
        <v>51.5983345545382</v>
      </c>
      <c r="I278" s="0" t="n">
        <f aca="true">NORMINV(RAND(),$C$8,$C$13)</f>
        <v>64.5588067243519</v>
      </c>
      <c r="J278" s="0" t="n">
        <f aca="true">NORMINV(RAND(),$D$8,$D$13)</f>
        <v>11.9865617398148</v>
      </c>
      <c r="K278" s="0" t="n">
        <f aca="true">NORMINV(RAND(),$E$8,$E$13)</f>
        <v>3.11531640949028</v>
      </c>
      <c r="L278" s="0" t="n">
        <f aca="true">NORMINV(RAND(),$B$9,$B$14)</f>
        <v>42.8681845314482</v>
      </c>
      <c r="M278" s="0" t="n">
        <f aca="true">NORMINV(RAND(),$C$9,$C$14)</f>
        <v>49.0369089243178</v>
      </c>
      <c r="N278" s="0" t="n">
        <f aca="true">NORMINV(RAND(),$D$9,$D$14)</f>
        <v>48.9793069042933</v>
      </c>
      <c r="O278" s="0" t="n">
        <f aca="true">NORMINV(RAND(),$E$9,$E$14)</f>
        <v>28.1877715280261</v>
      </c>
      <c r="P278" s="0" t="n">
        <f aca="true">NORMINV(RAND(),$B$10,$B$15)</f>
        <v>24.859276985193</v>
      </c>
      <c r="Q278" s="0" t="n">
        <f aca="true">NORMINV(RAND(),$C$10,$C$15)</f>
        <v>30.8169233734853</v>
      </c>
      <c r="R278" s="0" t="n">
        <f aca="true">NORMINV(RAND(),$D$10,$D$15)</f>
        <v>9.65157114092444</v>
      </c>
      <c r="S278" s="0" t="n">
        <f aca="true">NORMINV(RAND(),$E$10,$E$15)</f>
        <v>3.85107862085365</v>
      </c>
      <c r="T278" s="0" t="n">
        <f aca="false">MEDIAN(INDEX(Avaliadores!$B$17:$B$22,$B278),INDEX(Avaliadores!$B$17:$B$22,$C278),INDEX(Avaliadores!$B$17:$B$22,$D278),INDEX(Avaliadores!$B$17:$B$22,$E278),INDEX(Avaliadores!$B$17:$B$22,$F278),INDEX(Avaliadores!$B$17:$B$22,$G278))</f>
        <v>2.29166666666667</v>
      </c>
      <c r="U278" s="0" t="n">
        <f aca="false">MEDIAN(INDEX(Avaliadores!$C$17:$C$22,$B278),INDEX(Avaliadores!$C$17:$C$22,$C278),INDEX(Avaliadores!$C$17:$C$22,$D278),INDEX(Avaliadores!$C$17:$C$22,$E278),INDEX(Avaliadores!$C$17:$C$22,$F278),INDEX(Avaliadores!$C$17:$C$22,$G278))</f>
        <v>4.79166666666667</v>
      </c>
      <c r="V278" s="0" t="n">
        <f aca="false">MEDIAN(INDEX(Avaliadores!$D$17:$D$22,$B278),INDEX(Avaliadores!$D$17:$D$22,$C278),INDEX(Avaliadores!$D$17:$D$22,$D278),INDEX(Avaliadores!$D$17:$D$22,$E278),INDEX(Avaliadores!$D$17:$D$22,$F278),INDEX(Avaliadores!$D$17:$D$22,$G278))</f>
        <v>6.29166666666667</v>
      </c>
      <c r="W278" s="0" t="n">
        <f aca="false">MEDIAN(INDEX(Avaliadores!$E$17:$E$22,$B278),INDEX(Avaliadores!$E$17:$E$22,$C278),INDEX(Avaliadores!$E$17:$E$22,$D278),INDEX(Avaliadores!$E$17:$E$22,$E278),INDEX(Avaliadores!$E$17:$E$22,$F278),INDEX(Avaliadores!$E$17:$E$22,$G278))</f>
        <v>7.04166666666667</v>
      </c>
      <c r="X278" s="0" t="n">
        <f aca="false">MEDIAN(INDEX(Avaliadores!$F$17:$F$22,$B278),INDEX(Avaliadores!$F$17:$F$22,$C278),INDEX(Avaliadores!$F$17:$F$22,$D278),INDEX(Avaliadores!$F$17:$F$22,$E278),INDEX(Avaliadores!$F$17:$F$22,$F278),INDEX(Avaliadores!$F$17:$F$22,$G278))</f>
        <v>2.29166666666667</v>
      </c>
      <c r="Y278" s="0" t="n">
        <f aca="false">MEDIAN(INDEX(Avaliadores!$G$17:$G$22,$B278),INDEX(Avaliadores!$G$17:$G$22,$C278),INDEX(Avaliadores!$G$17:$G$22,$D278),INDEX(Avaliadores!$G$17:$G$22,$E278),INDEX(Avaliadores!$G$17:$G$22,$F278),INDEX(Avaliadores!$G$17:$G$22,$G278))</f>
        <v>4.79166666666667</v>
      </c>
      <c r="Z278" s="0" t="n">
        <f aca="false">MEDIAN(INDEX(Avaliadores!$H$17:$H$22,$B278),INDEX(Avaliadores!$H$17:$H$22,$C278),INDEX(Avaliadores!$H$17:$H$22,$D278),INDEX(Avaliadores!$H$17:$H$22,$E278),INDEX(Avaliadores!$H$17:$H$22,$F278),INDEX(Avaliadores!$H$17:$H$22,$G278))</f>
        <v>3.79166666666667</v>
      </c>
      <c r="AA278" s="0" t="n">
        <f aca="false">MEDIAN(INDEX(Avaliadores!$I$17:$I$22,$B278),INDEX(Avaliadores!$I$17:$I$22,$C278),INDEX(Avaliadores!$I$17:$I$22,$D278),INDEX(Avaliadores!$I$17:$I$22,$E278),INDEX(Avaliadores!$I$17:$I$22,$F278),INDEX(Avaliadores!$I$17:$I$22,$G278))</f>
        <v>6.79166666666667</v>
      </c>
      <c r="AB278" s="0" t="n">
        <f aca="false">IF(MAX(H278:K278)=MIN(H278:K278),0,IF($B$17="custo",(MAX(H278:K278)-H278)/(MAX(H278:K278)-MIN(H278:K278)),(H278-MIN(H278:K278))/(MAX(H278:K278)-MIN(H278:K278))))</f>
        <v>0.210933202254608</v>
      </c>
      <c r="AC278" s="0" t="n">
        <f aca="false">IF(MAX(H278:K278)=MIN(H278:K278),0,IF($B$17="custo",(MAX(H278:K278)-I278)/(MAX(H278:K278)-MIN(H278:K278)),(I278-MIN(H278:K278))/(MAX(H278:K278)-MIN(H278:K278))))</f>
        <v>0</v>
      </c>
      <c r="AD278" s="0" t="n">
        <f aca="false">IF(MAX(H278:K278)=MIN(H278:K278),0,IF($B$17="custo",(MAX(H278:K278)-J278)/(MAX(H278:K278)-MIN(H278:K278)),(J278-MIN(H278:K278))/(MAX(H278:K278)-MIN(H278:K278))))</f>
        <v>0.855619443412726</v>
      </c>
      <c r="AE278" s="0" t="n">
        <f aca="false">IF(MAX(H278:K278)=MIN(H278:K278),0,IF($B$17="custo",(MAX(H278:K278)-K278)/(MAX(H278:K278)-MIN(H278:K278)),(K278-MIN(H278:K278))/(MAX(H278:K278)-MIN(H278:K278))))</f>
        <v>1</v>
      </c>
      <c r="AF278" s="0" t="n">
        <f aca="false">IF(MAX(L278:O278)=MIN(L278:O278),0,IF($C$17="custo",(MAX(L278:O278)-L278)/(MAX(L278:O278)-MIN(L278:O278)),(L278-MIN(L278:O278))/(MAX(L278:O278)-MIN(L278:O278))))</f>
        <v>0.704125677930119</v>
      </c>
      <c r="AG278" s="0" t="n">
        <f aca="false">IF(MAX(L278:O278)=MIN(L278:O278),0,IF($C$17="custo",(MAX(L278:O278)-M278)/(MAX(L278:O278)-MIN(L278:O278)),(M278-MIN(L278:O278))/(MAX(L278:O278)-MIN(L278:O278))))</f>
        <v>1</v>
      </c>
      <c r="AH278" s="0" t="n">
        <f aca="false">IF(MAX(L278:O278)=MIN(L278:O278),0,IF($C$17="custo",(MAX(L278:O278)-N278)/(MAX(L278:O278)-MIN(L278:O278)),(N278-MIN(L278:O278))/(MAX(L278:O278)-MIN(L278:O278))))</f>
        <v>0.997237198885996</v>
      </c>
      <c r="AI278" s="0" t="n">
        <f aca="false">IF(MAX(L278:O278)=MIN(L278:O278),0,IF($C$17="custo",(MAX(L278:O278)-O278)/(MAX(L278:O278)-MIN(L278:O278)),(O278-MIN(L278:O278))/(MAX(L278:O278)-MIN(L278:O278))))</f>
        <v>0</v>
      </c>
      <c r="AJ278" s="0" t="n">
        <f aca="false">IF(MAX(P278:S278)=MIN(P278:S278),0,IF($D$17="custo",(MAX(P278:S278)-P278)/(MAX(P278:S278)-MIN(P278:S278)),(P278-MIN(P278:S278))/(MAX(P278:S278)-MIN(P278:S278))))</f>
        <v>0.220933052272017</v>
      </c>
      <c r="AK278" s="0" t="n">
        <f aca="false">IF(MAX(P278:S278)=MIN(P278:S278),0,IF($D$17="custo",(MAX(P278:S278)-Q278)/(MAX(P278:S278)-MIN(P278:S278)),(Q278-MIN(P278:S278))/(MAX(P278:S278)-MIN(P278:S278))))</f>
        <v>0</v>
      </c>
      <c r="AL278" s="0" t="n">
        <f aca="false">IF(MAX(P278:S278)=MIN(P278:S278),0,IF($D$17="custo",(MAX(P278:S278)-R278)/(MAX(P278:S278)-MIN(P278:S278)),(R278-MIN(P278:S278))/(MAX(P278:S278)-MIN(P278:S278))))</f>
        <v>0.784894833694958</v>
      </c>
      <c r="AM278" s="0" t="n">
        <f aca="false">IF(MAX(P278:S278)=MIN(P278:S278),0,IF($D$17="custo",(MAX(P278:S278)-S278)/(MAX(P278:S278)-MIN(P278:S278)),(S278-MIN(P278:S278))/(MAX(P278:S278)-MIN(P278:S278))))</f>
        <v>1</v>
      </c>
      <c r="AN278" s="0" t="n">
        <f aca="false">IF(MAX(T278:W278)=MIN(T278:W278),0,IF($E$17="custo",(MAX(T278:W278)-T278)/(MAX(T278:W278)-MIN(T278:W278)),(T278-MIN(T278:W278))/(MAX(T278:W278)-MIN(T278:W278))))</f>
        <v>0</v>
      </c>
      <c r="AO278" s="0" t="n">
        <f aca="false">IF(MAX(T278:W278)=MIN(T278:W278),0,IF($E$17="custo",(MAX(T278:W278)-U278)/(MAX(T278:W278)-MIN(T278:W278)),(U278-MIN(T278:W278))/(MAX(T278:W278)-MIN(T278:W278))))</f>
        <v>0.526315789473684</v>
      </c>
      <c r="AP278" s="0" t="n">
        <f aca="false">IF(MAX(T278:W278)=MIN(T278:W278),0,IF($E$17="custo",(MAX(T278:W278)-V278)/(MAX(T278:W278)-MIN(T278:W278)),(V278-MIN(T278:W278))/(MAX(T278:W278)-MIN(T278:W278))))</f>
        <v>0.842105263157895</v>
      </c>
      <c r="AQ278" s="0" t="n">
        <f aca="false">IF(MAX(T278:W278)=MIN(T278:W278),0,IF($E$17="custo",(MAX(T278:W278)-W278)/(MAX(T278:W278)-MIN(T278:W278)),(W278-MIN(T278:W278))/(MAX(T278:W278)-MIN(T278:W278))))</f>
        <v>1</v>
      </c>
      <c r="AR278" s="0" t="n">
        <f aca="false">IF(MAX(X278:AA278)=MIN(X278:AA278),0,IF($F$17="custo",(MAX(X278:AA278)-X278)/(MAX(X278:AA278)-MIN(X278:AA278)),(X278-MIN(X278:AA278))/(MAX(X278:AA278)-MIN(X278:AA278))))</f>
        <v>0</v>
      </c>
      <c r="AS278" s="0" t="n">
        <f aca="false">IF(MAX(X278:AA278)=MIN(X278:AA278),0,IF($F$17="custo",(MAX(X278:AA278)-Y278)/(MAX(X278:AA278)-MIN(X278:AA278)),(Y278-MIN(X278:AA278))/(MAX(X278:AA278)-MIN(X278:AA278))))</f>
        <v>0.555555555555556</v>
      </c>
      <c r="AT278" s="0" t="n">
        <f aca="false">IF(MAX(X278:AA278)=MIN(X278:AA278),0,IF($F$17="custo",(MAX(X278:AA278)-Z278)/(MAX(X278:AA278)-MIN(X278:AA278)),(Z278-MIN(X278:AA278))/(MAX(X278:AA278)-MIN(X278:AA278))))</f>
        <v>0.333333333333333</v>
      </c>
      <c r="AU278" s="0" t="n">
        <f aca="false">IF(MAX(X278:AA278)=MIN(X278:AA278),0,IF($F$17="custo",(MAX(X278:AA278)-AA278)/(MAX(X278:AA278)-MIN(X278:AA278)),(AA278-MIN(X278:AA278))/(MAX(X278:AA278)-MIN(X278:AA278))))</f>
        <v>1</v>
      </c>
      <c r="AV278" s="0" t="n">
        <f aca="false">STDEVP(AB278:AE278)</f>
        <v>0.420986189925104</v>
      </c>
      <c r="AW278" s="0" t="n">
        <f aca="false">STDEVP(AF278:AI278)</f>
        <v>0.408024096439928</v>
      </c>
      <c r="AX278" s="0" t="n">
        <f aca="false">STDEVP(AJ278:AM278)</f>
        <v>0.405904833833184</v>
      </c>
      <c r="AY278" s="0" t="n">
        <f aca="false">STDEVP(AN278:AQ278)</f>
        <v>0.382032398446263</v>
      </c>
      <c r="AZ278" s="0" t="n">
        <f aca="false">STDEVP(AR278:AU278)</f>
        <v>0.363241578628389</v>
      </c>
      <c r="BA278" s="0" t="n">
        <f aca="false">AV278*((1-IFERROR(CORREL(AB278:AE278,AF278:AI278),0))+(1-IFERROR(CORREL(AB278:AE278,AJ278:AM278),0))+(1-IFERROR(CORREL(AB278:AE278,AN278:AQ278),0))+(1-IFERROR(CORREL(AB278:AE278,AR278:AU278),0)))</f>
        <v>0.96720940877444</v>
      </c>
      <c r="BB278" s="0" t="n">
        <f aca="false">AW278*((1-IFERROR(CORREL(AF278:AI278,AB278:AE278),0))+(1-IFERROR(CORREL(AF278:AI278,AJ278:AM278),0))+(1-IFERROR(CORREL(AF278:AI278,AN278:AQ278),0))+(1-IFERROR(CORREL(AF278:AI278,AR278:AU278),0)))</f>
        <v>2.54194951218994</v>
      </c>
      <c r="BC278" s="0" t="n">
        <f aca="false">AX278*((1-IFERROR(CORREL(AJ278:AM278,AB278:AE278),0))+(1-IFERROR(CORREL(AJ278:AM278,AF278:AI278),0))+(1-IFERROR(CORREL(AJ278:AM278,AN278:AQ278),0))+(1-IFERROR(CORREL(AJ278:AM278,AR278:AU278),0)))</f>
        <v>0.9476363807616</v>
      </c>
      <c r="BD278" s="0" t="n">
        <f aca="false">AY278*((1-IFERROR(CORREL(AN278:AQ278,AB278:AE278),0))+(1-IFERROR(CORREL(AN278:AQ278,AF278:AI278),0))+(1-IFERROR(CORREL(AN278:AQ278,AJ278:AM278),0))+(1-IFERROR(CORREL(AN278:AQ278,AR278:AU278),0)))</f>
        <v>0.771607891666613</v>
      </c>
      <c r="BE278" s="0" t="n">
        <f aca="false">AZ278*((1-IFERROR(CORREL(AR278:AU278,AB278:AE278),0))+(1-IFERROR(CORREL(AR278:AU278,AF278:AI278),0))+(1-IFERROR(CORREL(AR278:AU278,AJ278:AM278),0))+(1-IFERROR(CORREL(AR278:AU278,AN278:AQ278),0)))</f>
        <v>1.01560012778072</v>
      </c>
      <c r="BF278" s="0" t="n">
        <f aca="false">IF(SUM(BA278:BE278)&gt;0,BA278/SUM(BA278:BE278),1/5)</f>
        <v>0.154902129134789</v>
      </c>
      <c r="BG278" s="0" t="n">
        <f aca="false">IF(SUM(BA278:BE278)&gt;0,BB278/SUM(BA278:BE278),1/5)</f>
        <v>0.407102524044187</v>
      </c>
      <c r="BH278" s="0" t="n">
        <f aca="false">IF(SUM(BA278:BE278)&gt;0,BC278/SUM(BA278:BE278),1/5)</f>
        <v>0.151767437014036</v>
      </c>
      <c r="BI278" s="0" t="n">
        <f aca="false">IF(SUM(BA278:BE278)&gt;0,BD278/SUM(BA278:BE278),1/5)</f>
        <v>0.123575829796583</v>
      </c>
      <c r="BJ278" s="0" t="n">
        <f aca="false">IF(SUM(BA278:BE278)&gt;0,BE278/SUM(BA278:BE278),1/5)</f>
        <v>0.162652080010406</v>
      </c>
      <c r="BK278" s="0" t="n">
        <f aca="false">BF278*AB278+BG278*AF278+BH278*AJ278+BI278*AN278+BJ278*AR278</f>
        <v>0.352855785959145</v>
      </c>
      <c r="BL278" s="0" t="n">
        <f aca="false">BF278*AC278+BG278*AG278+BH278*AK278+BI278*AO278+BJ278*AS278</f>
        <v>0.562504701135889</v>
      </c>
      <c r="BM278" s="0" t="n">
        <f aca="false">BF278*AD278+BG278*AH278+BH278*AL278+BI278*AP278+BJ278*AT278</f>
        <v>0.815917748160715</v>
      </c>
      <c r="BN278" s="0" t="n">
        <f aca="false">BF278*AE278+BG278*AI278+BH278*AM278+BI278*AQ278+BJ278*AU278</f>
        <v>0.592897475955813</v>
      </c>
      <c r="BO278" s="0" t="n">
        <f aca="false">RANK(BK278,$BK278:$BN278)</f>
        <v>4</v>
      </c>
      <c r="BP278" s="0" t="n">
        <f aca="false">RANK(BL278,$BK278:$BN278)</f>
        <v>3</v>
      </c>
      <c r="BQ278" s="0" t="n">
        <f aca="false">RANK(BM278,$BK278:$BN278)</f>
        <v>1</v>
      </c>
      <c r="BR278" s="0" t="n">
        <f aca="false">RANK(BN278,$BK278:$BN278)</f>
        <v>2</v>
      </c>
    </row>
    <row r="279" customFormat="false" ht="15" hidden="false" customHeight="false" outlineLevel="0" collapsed="false">
      <c r="A279" s="0" t="n">
        <v>256</v>
      </c>
      <c r="B279" s="0" t="n">
        <f aca="false">RANDBETWEEN(1,$B$5)</f>
        <v>1</v>
      </c>
      <c r="C279" s="0" t="n">
        <f aca="false">RANDBETWEEN(1,$B$5)</f>
        <v>6</v>
      </c>
      <c r="D279" s="0" t="n">
        <f aca="false">RANDBETWEEN(1,$B$5)</f>
        <v>3</v>
      </c>
      <c r="E279" s="0" t="n">
        <f aca="false">RANDBETWEEN(1,$B$5)</f>
        <v>2</v>
      </c>
      <c r="F279" s="0" t="n">
        <f aca="false">RANDBETWEEN(1,$B$5)</f>
        <v>3</v>
      </c>
      <c r="G279" s="0" t="n">
        <f aca="false">RANDBETWEEN(1,$B$5)</f>
        <v>4</v>
      </c>
      <c r="H279" s="0" t="n">
        <f aca="true">NORMINV(RAND(),$B$8,$B$13)</f>
        <v>49.9053794608213</v>
      </c>
      <c r="I279" s="0" t="n">
        <f aca="true">NORMINV(RAND(),$C$8,$C$13)</f>
        <v>63.3845375697019</v>
      </c>
      <c r="J279" s="0" t="n">
        <f aca="true">NORMINV(RAND(),$D$8,$D$13)</f>
        <v>13.8922988942737</v>
      </c>
      <c r="K279" s="0" t="n">
        <f aca="true">NORMINV(RAND(),$E$8,$E$13)</f>
        <v>3.13163915639919</v>
      </c>
      <c r="L279" s="0" t="n">
        <f aca="true">NORMINV(RAND(),$B$9,$B$14)</f>
        <v>49.2007539482305</v>
      </c>
      <c r="M279" s="0" t="n">
        <f aca="true">NORMINV(RAND(),$C$9,$C$14)</f>
        <v>53.6797003720129</v>
      </c>
      <c r="N279" s="0" t="n">
        <f aca="true">NORMINV(RAND(),$D$9,$D$14)</f>
        <v>36.7824498380154</v>
      </c>
      <c r="O279" s="0" t="n">
        <f aca="true">NORMINV(RAND(),$E$9,$E$14)</f>
        <v>26.4957548197615</v>
      </c>
      <c r="P279" s="0" t="n">
        <f aca="true">NORMINV(RAND(),$B$10,$B$15)</f>
        <v>22.5957633465338</v>
      </c>
      <c r="Q279" s="0" t="n">
        <f aca="true">NORMINV(RAND(),$C$10,$C$15)</f>
        <v>29.6528328725395</v>
      </c>
      <c r="R279" s="0" t="n">
        <f aca="true">NORMINV(RAND(),$D$10,$D$15)</f>
        <v>9.83747475789827</v>
      </c>
      <c r="S279" s="0" t="n">
        <f aca="true">NORMINV(RAND(),$E$10,$E$15)</f>
        <v>3.95089970950699</v>
      </c>
      <c r="T279" s="0" t="n">
        <f aca="false">MEDIAN(INDEX(Avaliadores!$B$17:$B$22,$B279),INDEX(Avaliadores!$B$17:$B$22,$C279),INDEX(Avaliadores!$B$17:$B$22,$D279),INDEX(Avaliadores!$B$17:$B$22,$E279),INDEX(Avaliadores!$B$17:$B$22,$F279),INDEX(Avaliadores!$B$17:$B$22,$G279))</f>
        <v>2.79166666666667</v>
      </c>
      <c r="U279" s="0" t="n">
        <f aca="false">MEDIAN(INDEX(Avaliadores!$C$17:$C$22,$B279),INDEX(Avaliadores!$C$17:$C$22,$C279),INDEX(Avaliadores!$C$17:$C$22,$D279),INDEX(Avaliadores!$C$17:$C$22,$E279),INDEX(Avaliadores!$C$17:$C$22,$F279),INDEX(Avaliadores!$C$17:$C$22,$G279))</f>
        <v>4.91666666666667</v>
      </c>
      <c r="V279" s="0" t="n">
        <f aca="false">MEDIAN(INDEX(Avaliadores!$D$17:$D$22,$B279),INDEX(Avaliadores!$D$17:$D$22,$C279),INDEX(Avaliadores!$D$17:$D$22,$D279),INDEX(Avaliadores!$D$17:$D$22,$E279),INDEX(Avaliadores!$D$17:$D$22,$F279),INDEX(Avaliadores!$D$17:$D$22,$G279))</f>
        <v>5.79166666666667</v>
      </c>
      <c r="W279" s="0" t="n">
        <f aca="false">MEDIAN(INDEX(Avaliadores!$E$17:$E$22,$B279),INDEX(Avaliadores!$E$17:$E$22,$C279),INDEX(Avaliadores!$E$17:$E$22,$D279),INDEX(Avaliadores!$E$17:$E$22,$E279),INDEX(Avaliadores!$E$17:$E$22,$F279),INDEX(Avaliadores!$E$17:$E$22,$G279))</f>
        <v>6.04166666666667</v>
      </c>
      <c r="X279" s="0" t="n">
        <f aca="false">MEDIAN(INDEX(Avaliadores!$F$17:$F$22,$B279),INDEX(Avaliadores!$F$17:$F$22,$C279),INDEX(Avaliadores!$F$17:$F$22,$D279),INDEX(Avaliadores!$F$17:$F$22,$E279),INDEX(Avaliadores!$F$17:$F$22,$F279),INDEX(Avaliadores!$F$17:$F$22,$G279))</f>
        <v>2.79166666666667</v>
      </c>
      <c r="Y279" s="0" t="n">
        <f aca="false">MEDIAN(INDEX(Avaliadores!$G$17:$G$22,$B279),INDEX(Avaliadores!$G$17:$G$22,$C279),INDEX(Avaliadores!$G$17:$G$22,$D279),INDEX(Avaliadores!$G$17:$G$22,$E279),INDEX(Avaliadores!$G$17:$G$22,$F279),INDEX(Avaliadores!$G$17:$G$22,$G279))</f>
        <v>5.41666666666667</v>
      </c>
      <c r="Z279" s="0" t="n">
        <f aca="false">MEDIAN(INDEX(Avaliadores!$H$17:$H$22,$B279),INDEX(Avaliadores!$H$17:$H$22,$C279),INDEX(Avaliadores!$H$17:$H$22,$D279),INDEX(Avaliadores!$H$17:$H$22,$E279),INDEX(Avaliadores!$H$17:$H$22,$F279),INDEX(Avaliadores!$H$17:$H$22,$G279))</f>
        <v>3.91666666666667</v>
      </c>
      <c r="AA279" s="0" t="n">
        <f aca="false">MEDIAN(INDEX(Avaliadores!$I$17:$I$22,$B279),INDEX(Avaliadores!$I$17:$I$22,$C279),INDEX(Avaliadores!$I$17:$I$22,$D279),INDEX(Avaliadores!$I$17:$I$22,$E279),INDEX(Avaliadores!$I$17:$I$22,$F279),INDEX(Avaliadores!$I$17:$I$22,$G279))</f>
        <v>6.79166666666667</v>
      </c>
      <c r="AB279" s="0" t="n">
        <f aca="false">IF(MAX(H279:K279)=MIN(H279:K279),0,IF($B$17="custo",(MAX(H279:K279)-H279)/(MAX(H279:K279)-MIN(H279:K279)),(H279-MIN(H279:K279))/(MAX(H279:K279)-MIN(H279:K279))))</f>
        <v>0.223709704658866</v>
      </c>
      <c r="AC279" s="0" t="n">
        <f aca="false">IF(MAX(H279:K279)=MIN(H279:K279),0,IF($B$17="custo",(MAX(H279:K279)-I279)/(MAX(H279:K279)-MIN(H279:K279)),(I279-MIN(H279:K279))/(MAX(H279:K279)-MIN(H279:K279))))</f>
        <v>0</v>
      </c>
      <c r="AD279" s="0" t="n">
        <f aca="false">IF(MAX(H279:K279)=MIN(H279:K279),0,IF($B$17="custo",(MAX(H279:K279)-J279)/(MAX(H279:K279)-MIN(H279:K279)),(J279-MIN(H279:K279))/(MAX(H279:K279)-MIN(H279:K279))))</f>
        <v>0.821408429781051</v>
      </c>
      <c r="AE279" s="0" t="n">
        <f aca="false">IF(MAX(H279:K279)=MIN(H279:K279),0,IF($B$17="custo",(MAX(H279:K279)-K279)/(MAX(H279:K279)-MIN(H279:K279)),(K279-MIN(H279:K279))/(MAX(H279:K279)-MIN(H279:K279))))</f>
        <v>1</v>
      </c>
      <c r="AF279" s="0" t="n">
        <f aca="false">IF(MAX(L279:O279)=MIN(L279:O279),0,IF($C$17="custo",(MAX(L279:O279)-L279)/(MAX(L279:O279)-MIN(L279:O279)),(L279-MIN(L279:O279))/(MAX(L279:O279)-MIN(L279:O279))))</f>
        <v>0.835235602014679</v>
      </c>
      <c r="AG279" s="0" t="n">
        <f aca="false">IF(MAX(L279:O279)=MIN(L279:O279),0,IF($C$17="custo",(MAX(L279:O279)-M279)/(MAX(L279:O279)-MIN(L279:O279)),(M279-MIN(L279:O279))/(MAX(L279:O279)-MIN(L279:O279))))</f>
        <v>1</v>
      </c>
      <c r="AH279" s="0" t="n">
        <f aca="false">IF(MAX(L279:O279)=MIN(L279:O279),0,IF($C$17="custo",(MAX(L279:O279)-N279)/(MAX(L279:O279)-MIN(L279:O279)),(N279-MIN(L279:O279))/(MAX(L279:O279)-MIN(L279:O279))))</f>
        <v>0.378410668844279</v>
      </c>
      <c r="AI279" s="0" t="n">
        <f aca="false">IF(MAX(L279:O279)=MIN(L279:O279),0,IF($C$17="custo",(MAX(L279:O279)-O279)/(MAX(L279:O279)-MIN(L279:O279)),(O279-MIN(L279:O279))/(MAX(L279:O279)-MIN(L279:O279))))</f>
        <v>0</v>
      </c>
      <c r="AJ279" s="0" t="n">
        <f aca="false">IF(MAX(P279:S279)=MIN(P279:S279),0,IF($D$17="custo",(MAX(P279:S279)-P279)/(MAX(P279:S279)-MIN(P279:S279)),(P279-MIN(P279:S279))/(MAX(P279:S279)-MIN(P279:S279))))</f>
        <v>0.274573491466238</v>
      </c>
      <c r="AK279" s="0" t="n">
        <f aca="false">IF(MAX(P279:S279)=MIN(P279:S279),0,IF($D$17="custo",(MAX(P279:S279)-Q279)/(MAX(P279:S279)-MIN(P279:S279)),(Q279-MIN(P279:S279))/(MAX(P279:S279)-MIN(P279:S279))))</f>
        <v>0</v>
      </c>
      <c r="AL279" s="0" t="n">
        <f aca="false">IF(MAX(P279:S279)=MIN(P279:S279),0,IF($D$17="custo",(MAX(P279:S279)-R279)/(MAX(P279:S279)-MIN(P279:S279)),(R279-MIN(P279:S279))/(MAX(P279:S279)-MIN(P279:S279))))</f>
        <v>0.770967615118616</v>
      </c>
      <c r="AM279" s="0" t="n">
        <f aca="false">IF(MAX(P279:S279)=MIN(P279:S279),0,IF($D$17="custo",(MAX(P279:S279)-S279)/(MAX(P279:S279)-MIN(P279:S279)),(S279-MIN(P279:S279))/(MAX(P279:S279)-MIN(P279:S279))))</f>
        <v>1</v>
      </c>
      <c r="AN279" s="0" t="n">
        <f aca="false">IF(MAX(T279:W279)=MIN(T279:W279),0,IF($E$17="custo",(MAX(T279:W279)-T279)/(MAX(T279:W279)-MIN(T279:W279)),(T279-MIN(T279:W279))/(MAX(T279:W279)-MIN(T279:W279))))</f>
        <v>0</v>
      </c>
      <c r="AO279" s="0" t="n">
        <f aca="false">IF(MAX(T279:W279)=MIN(T279:W279),0,IF($E$17="custo",(MAX(T279:W279)-U279)/(MAX(T279:W279)-MIN(T279:W279)),(U279-MIN(T279:W279))/(MAX(T279:W279)-MIN(T279:W279))))</f>
        <v>0.653846153846154</v>
      </c>
      <c r="AP279" s="0" t="n">
        <f aca="false">IF(MAX(T279:W279)=MIN(T279:W279),0,IF($E$17="custo",(MAX(T279:W279)-V279)/(MAX(T279:W279)-MIN(T279:W279)),(V279-MIN(T279:W279))/(MAX(T279:W279)-MIN(T279:W279))))</f>
        <v>0.923076923076923</v>
      </c>
      <c r="AQ279" s="0" t="n">
        <f aca="false">IF(MAX(T279:W279)=MIN(T279:W279),0,IF($E$17="custo",(MAX(T279:W279)-W279)/(MAX(T279:W279)-MIN(T279:W279)),(W279-MIN(T279:W279))/(MAX(T279:W279)-MIN(T279:W279))))</f>
        <v>1</v>
      </c>
      <c r="AR279" s="0" t="n">
        <f aca="false">IF(MAX(X279:AA279)=MIN(X279:AA279),0,IF($F$17="custo",(MAX(X279:AA279)-X279)/(MAX(X279:AA279)-MIN(X279:AA279)),(X279-MIN(X279:AA279))/(MAX(X279:AA279)-MIN(X279:AA279))))</f>
        <v>0</v>
      </c>
      <c r="AS279" s="0" t="n">
        <f aca="false">IF(MAX(X279:AA279)=MIN(X279:AA279),0,IF($F$17="custo",(MAX(X279:AA279)-Y279)/(MAX(X279:AA279)-MIN(X279:AA279)),(Y279-MIN(X279:AA279))/(MAX(X279:AA279)-MIN(X279:AA279))))</f>
        <v>0.65625</v>
      </c>
      <c r="AT279" s="0" t="n">
        <f aca="false">IF(MAX(X279:AA279)=MIN(X279:AA279),0,IF($F$17="custo",(MAX(X279:AA279)-Z279)/(MAX(X279:AA279)-MIN(X279:AA279)),(Z279-MIN(X279:AA279))/(MAX(X279:AA279)-MIN(X279:AA279))))</f>
        <v>0.28125</v>
      </c>
      <c r="AU279" s="0" t="n">
        <f aca="false">IF(MAX(X279:AA279)=MIN(X279:AA279),0,IF($F$17="custo",(MAX(X279:AA279)-AA279)/(MAX(X279:AA279)-MIN(X279:AA279)),(AA279-MIN(X279:AA279))/(MAX(X279:AA279)-MIN(X279:AA279))))</f>
        <v>1</v>
      </c>
      <c r="AV279" s="0" t="n">
        <f aca="false">STDEVP(AB279:AE279)</f>
        <v>0.412046961680394</v>
      </c>
      <c r="AW279" s="0" t="n">
        <f aca="false">STDEVP(AF279:AI279)</f>
        <v>0.392350510400476</v>
      </c>
      <c r="AX279" s="0" t="n">
        <f aca="false">STDEVP(AJ279:AM279)</f>
        <v>0.394880380968576</v>
      </c>
      <c r="AY279" s="0" t="n">
        <f aca="false">STDEVP(AN279:AQ279)</f>
        <v>0.393526575570791</v>
      </c>
      <c r="AZ279" s="0" t="n">
        <f aca="false">STDEVP(AR279:AU279)</f>
        <v>0.377918331951495</v>
      </c>
      <c r="BA279" s="0" t="n">
        <f aca="false">AV279*((1-IFERROR(CORREL(AB279:AE279,AF279:AI279),0))+(1-IFERROR(CORREL(AB279:AE279,AJ279:AM279),0))+(1-IFERROR(CORREL(AB279:AE279,AN279:AQ279),0))+(1-IFERROR(CORREL(AB279:AE279,AR279:AU279),0)))</f>
        <v>1.20243334495382</v>
      </c>
      <c r="BB279" s="0" t="n">
        <f aca="false">AW279*((1-IFERROR(CORREL(AF279:AI279,AB279:AE279),0))+(1-IFERROR(CORREL(AF279:AI279,AJ279:AM279),0))+(1-IFERROR(CORREL(AF279:AI279,AN279:AQ279),0))+(1-IFERROR(CORREL(AF279:AI279,AR279:AU279),0)))</f>
        <v>2.81439961862678</v>
      </c>
      <c r="BC279" s="0" t="n">
        <f aca="false">AX279*((1-IFERROR(CORREL(AJ279:AM279,AB279:AE279),0))+(1-IFERROR(CORREL(AJ279:AM279,AF279:AI279),0))+(1-IFERROR(CORREL(AJ279:AM279,AN279:AQ279),0))+(1-IFERROR(CORREL(AJ279:AM279,AR279:AU279),0)))</f>
        <v>1.17539552437206</v>
      </c>
      <c r="BD279" s="0" t="n">
        <f aca="false">AY279*((1-IFERROR(CORREL(AN279:AQ279,AB279:AE279),0))+(1-IFERROR(CORREL(AN279:AQ279,AF279:AI279),0))+(1-IFERROR(CORREL(AN279:AQ279,AJ279:AM279),0))+(1-IFERROR(CORREL(AN279:AQ279,AR279:AU279),0)))</f>
        <v>1.03546538476755</v>
      </c>
      <c r="BE279" s="0" t="n">
        <f aca="false">AZ279*((1-IFERROR(CORREL(AR279:AU279,AB279:AE279),0))+(1-IFERROR(CORREL(AR279:AU279,AF279:AI279),0))+(1-IFERROR(CORREL(AR279:AU279,AJ279:AM279),0))+(1-IFERROR(CORREL(AR279:AU279,AN279:AQ279),0)))</f>
        <v>1.14010903044828</v>
      </c>
      <c r="BF279" s="0" t="n">
        <f aca="false">IF(SUM(BA279:BE279)&gt;0,BA279/SUM(BA279:BE279),1/5)</f>
        <v>0.163201073747062</v>
      </c>
      <c r="BG279" s="0" t="n">
        <f aca="false">IF(SUM(BA279:BE279)&gt;0,BB279/SUM(BA279:BE279),1/5)</f>
        <v>0.381986279439759</v>
      </c>
      <c r="BH279" s="0" t="n">
        <f aca="false">IF(SUM(BA279:BE279)&gt;0,BC279/SUM(BA279:BE279),1/5)</f>
        <v>0.159531347379907</v>
      </c>
      <c r="BI279" s="0" t="n">
        <f aca="false">IF(SUM(BA279:BE279)&gt;0,BD279/SUM(BA279:BE279),1/5)</f>
        <v>0.140539235152755</v>
      </c>
      <c r="BJ279" s="0" t="n">
        <f aca="false">IF(SUM(BA279:BE279)&gt;0,BE279/SUM(BA279:BE279),1/5)</f>
        <v>0.154742064280517</v>
      </c>
      <c r="BK279" s="0" t="n">
        <f aca="false">BF279*AB279+BG279*AF279+BH279*AJ279+BI279*AN279+BJ279*AR279</f>
        <v>0.399361283125594</v>
      </c>
      <c r="BL279" s="0" t="n">
        <f aca="false">BF279*AC279+BG279*AG279+BH279*AK279+BI279*AO279+BJ279*AS279</f>
        <v>0.575426797492957</v>
      </c>
      <c r="BM279" s="0" t="n">
        <f aca="false">BF279*AD279+BG279*AH279+BH279*AL279+BI279*AP279+BJ279*AT279</f>
        <v>0.574845653978724</v>
      </c>
      <c r="BN279" s="0" t="n">
        <f aca="false">BF279*AE279+BG279*AI279+BH279*AM279+BI279*AQ279+BJ279*AU279</f>
        <v>0.618013720560241</v>
      </c>
      <c r="BO279" s="0" t="n">
        <f aca="false">RANK(BK279,$BK279:$BN279)</f>
        <v>4</v>
      </c>
      <c r="BP279" s="0" t="n">
        <f aca="false">RANK(BL279,$BK279:$BN279)</f>
        <v>2</v>
      </c>
      <c r="BQ279" s="0" t="n">
        <f aca="false">RANK(BM279,$BK279:$BN279)</f>
        <v>3</v>
      </c>
      <c r="BR279" s="0" t="n">
        <f aca="false">RANK(BN279,$BK279:$BN279)</f>
        <v>1</v>
      </c>
    </row>
    <row r="280" customFormat="false" ht="15" hidden="false" customHeight="false" outlineLevel="0" collapsed="false">
      <c r="A280" s="0" t="n">
        <v>257</v>
      </c>
      <c r="B280" s="0" t="n">
        <f aca="false">RANDBETWEEN(1,$B$5)</f>
        <v>5</v>
      </c>
      <c r="C280" s="0" t="n">
        <f aca="false">RANDBETWEEN(1,$B$5)</f>
        <v>2</v>
      </c>
      <c r="D280" s="0" t="n">
        <f aca="false">RANDBETWEEN(1,$B$5)</f>
        <v>4</v>
      </c>
      <c r="E280" s="0" t="n">
        <f aca="false">RANDBETWEEN(1,$B$5)</f>
        <v>4</v>
      </c>
      <c r="F280" s="0" t="n">
        <f aca="false">RANDBETWEEN(1,$B$5)</f>
        <v>3</v>
      </c>
      <c r="G280" s="0" t="n">
        <f aca="false">RANDBETWEEN(1,$B$5)</f>
        <v>1</v>
      </c>
      <c r="H280" s="0" t="n">
        <f aca="true">NORMINV(RAND(),$B$8,$B$13)</f>
        <v>48.1717888947059</v>
      </c>
      <c r="I280" s="0" t="n">
        <f aca="true">NORMINV(RAND(),$C$8,$C$13)</f>
        <v>64.8552981104972</v>
      </c>
      <c r="J280" s="0" t="n">
        <f aca="true">NORMINV(RAND(),$D$8,$D$13)</f>
        <v>14.2413472184259</v>
      </c>
      <c r="K280" s="0" t="n">
        <f aca="true">NORMINV(RAND(),$E$8,$E$13)</f>
        <v>3.37025864892711</v>
      </c>
      <c r="L280" s="0" t="n">
        <f aca="true">NORMINV(RAND(),$B$9,$B$14)</f>
        <v>46.149509030921</v>
      </c>
      <c r="M280" s="0" t="n">
        <f aca="true">NORMINV(RAND(),$C$9,$C$14)</f>
        <v>50.1846783134178</v>
      </c>
      <c r="N280" s="0" t="n">
        <f aca="true">NORMINV(RAND(),$D$9,$D$14)</f>
        <v>46.5789049145266</v>
      </c>
      <c r="O280" s="0" t="n">
        <f aca="true">NORMINV(RAND(),$E$9,$E$14)</f>
        <v>22.3790334282704</v>
      </c>
      <c r="P280" s="0" t="n">
        <f aca="true">NORMINV(RAND(),$B$10,$B$15)</f>
        <v>22.1911192364361</v>
      </c>
      <c r="Q280" s="0" t="n">
        <f aca="true">NORMINV(RAND(),$C$10,$C$15)</f>
        <v>30.781645267501</v>
      </c>
      <c r="R280" s="0" t="n">
        <f aca="true">NORMINV(RAND(),$D$10,$D$15)</f>
        <v>10.6285913566188</v>
      </c>
      <c r="S280" s="0" t="n">
        <f aca="true">NORMINV(RAND(),$E$10,$E$15)</f>
        <v>4.09544097773253</v>
      </c>
      <c r="T280" s="0" t="n">
        <f aca="false">MEDIAN(INDEX(Avaliadores!$B$17:$B$22,$B280),INDEX(Avaliadores!$B$17:$B$22,$C280),INDEX(Avaliadores!$B$17:$B$22,$D280),INDEX(Avaliadores!$B$17:$B$22,$E280),INDEX(Avaliadores!$B$17:$B$22,$F280),INDEX(Avaliadores!$B$17:$B$22,$G280))</f>
        <v>2.91666666666667</v>
      </c>
      <c r="U280" s="0" t="n">
        <f aca="false">MEDIAN(INDEX(Avaliadores!$C$17:$C$22,$B280),INDEX(Avaliadores!$C$17:$C$22,$C280),INDEX(Avaliadores!$C$17:$C$22,$D280),INDEX(Avaliadores!$C$17:$C$22,$E280),INDEX(Avaliadores!$C$17:$C$22,$F280),INDEX(Avaliadores!$C$17:$C$22,$G280))</f>
        <v>5.29166666666667</v>
      </c>
      <c r="V280" s="0" t="n">
        <f aca="false">MEDIAN(INDEX(Avaliadores!$D$17:$D$22,$B280),INDEX(Avaliadores!$D$17:$D$22,$C280),INDEX(Avaliadores!$D$17:$D$22,$D280),INDEX(Avaliadores!$D$17:$D$22,$E280),INDEX(Avaliadores!$D$17:$D$22,$F280),INDEX(Avaliadores!$D$17:$D$22,$G280))</f>
        <v>5.66666666666667</v>
      </c>
      <c r="W280" s="0" t="n">
        <f aca="false">MEDIAN(INDEX(Avaliadores!$E$17:$E$22,$B280),INDEX(Avaliadores!$E$17:$E$22,$C280),INDEX(Avaliadores!$E$17:$E$22,$D280),INDEX(Avaliadores!$E$17:$E$22,$E280),INDEX(Avaliadores!$E$17:$E$22,$F280),INDEX(Avaliadores!$E$17:$E$22,$G280))</f>
        <v>6.54166666666667</v>
      </c>
      <c r="X280" s="0" t="n">
        <f aca="false">MEDIAN(INDEX(Avaliadores!$F$17:$F$22,$B280),INDEX(Avaliadores!$F$17:$F$22,$C280),INDEX(Avaliadores!$F$17:$F$22,$D280),INDEX(Avaliadores!$F$17:$F$22,$E280),INDEX(Avaliadores!$F$17:$F$22,$F280),INDEX(Avaliadores!$F$17:$F$22,$G280))</f>
        <v>2.66666666666667</v>
      </c>
      <c r="Y280" s="0" t="n">
        <f aca="false">MEDIAN(INDEX(Avaliadores!$G$17:$G$22,$B280),INDEX(Avaliadores!$G$17:$G$22,$C280),INDEX(Avaliadores!$G$17:$G$22,$D280),INDEX(Avaliadores!$G$17:$G$22,$E280),INDEX(Avaliadores!$G$17:$G$22,$F280),INDEX(Avaliadores!$G$17:$G$22,$G280))</f>
        <v>4.79166666666667</v>
      </c>
      <c r="Z280" s="0" t="n">
        <f aca="false">MEDIAN(INDEX(Avaliadores!$H$17:$H$22,$B280),INDEX(Avaliadores!$H$17:$H$22,$C280),INDEX(Avaliadores!$H$17:$H$22,$D280),INDEX(Avaliadores!$H$17:$H$22,$E280),INDEX(Avaliadores!$H$17:$H$22,$F280),INDEX(Avaliadores!$H$17:$H$22,$G280))</f>
        <v>3.66666666666667</v>
      </c>
      <c r="AA280" s="0" t="n">
        <f aca="false">MEDIAN(INDEX(Avaliadores!$I$17:$I$22,$B280),INDEX(Avaliadores!$I$17:$I$22,$C280),INDEX(Avaliadores!$I$17:$I$22,$D280),INDEX(Avaliadores!$I$17:$I$22,$E280),INDEX(Avaliadores!$I$17:$I$22,$F280),INDEX(Avaliadores!$I$17:$I$22,$G280))</f>
        <v>6.29166666666667</v>
      </c>
      <c r="AB280" s="0" t="n">
        <f aca="false">IF(MAX(H280:K280)=MIN(H280:K280),0,IF($B$17="custo",(MAX(H280:K280)-H280)/(MAX(H280:K280)-MIN(H280:K280)),(H280-MIN(H280:K280))/(MAX(H280:K280)-MIN(H280:K280))))</f>
        <v>0.271342579624088</v>
      </c>
      <c r="AC280" s="0" t="n">
        <f aca="false">IF(MAX(H280:K280)=MIN(H280:K280),0,IF($B$17="custo",(MAX(H280:K280)-I280)/(MAX(H280:K280)-MIN(H280:K280)),(I280-MIN(H280:K280))/(MAX(H280:K280)-MIN(H280:K280))))</f>
        <v>0</v>
      </c>
      <c r="AD280" s="0" t="n">
        <f aca="false">IF(MAX(H280:K280)=MIN(H280:K280),0,IF($B$17="custo",(MAX(H280:K280)-J280)/(MAX(H280:K280)-MIN(H280:K280)),(J280-MIN(H280:K280))/(MAX(H280:K280)-MIN(H280:K280))))</f>
        <v>0.823191321584927</v>
      </c>
      <c r="AE280" s="0" t="n">
        <f aca="false">IF(MAX(H280:K280)=MIN(H280:K280),0,IF($B$17="custo",(MAX(H280:K280)-K280)/(MAX(H280:K280)-MIN(H280:K280)),(K280-MIN(H280:K280))/(MAX(H280:K280)-MIN(H280:K280))))</f>
        <v>1</v>
      </c>
      <c r="AF280" s="0" t="n">
        <f aca="false">IF(MAX(L280:O280)=MIN(L280:O280),0,IF($C$17="custo",(MAX(L280:O280)-L280)/(MAX(L280:O280)-MIN(L280:O280)),(L280-MIN(L280:O280))/(MAX(L280:O280)-MIN(L280:O280))))</f>
        <v>0.854879493025096</v>
      </c>
      <c r="AG280" s="0" t="n">
        <f aca="false">IF(MAX(L280:O280)=MIN(L280:O280),0,IF($C$17="custo",(MAX(L280:O280)-M280)/(MAX(L280:O280)-MIN(L280:O280)),(M280-MIN(L280:O280))/(MAX(L280:O280)-MIN(L280:O280))))</f>
        <v>1</v>
      </c>
      <c r="AH280" s="0" t="n">
        <f aca="false">IF(MAX(L280:O280)=MIN(L280:O280),0,IF($C$17="custo",(MAX(L280:O280)-N280)/(MAX(L280:O280)-MIN(L280:O280)),(N280-MIN(L280:O280))/(MAX(L280:O280)-MIN(L280:O280))))</f>
        <v>0.870322252413672</v>
      </c>
      <c r="AI280" s="0" t="n">
        <f aca="false">IF(MAX(L280:O280)=MIN(L280:O280),0,IF($C$17="custo",(MAX(L280:O280)-O280)/(MAX(L280:O280)-MIN(L280:O280)),(O280-MIN(L280:O280))/(MAX(L280:O280)-MIN(L280:O280))))</f>
        <v>0</v>
      </c>
      <c r="AJ280" s="0" t="n">
        <f aca="false">IF(MAX(P280:S280)=MIN(P280:S280),0,IF($D$17="custo",(MAX(P280:S280)-P280)/(MAX(P280:S280)-MIN(P280:S280)),(P280-MIN(P280:S280))/(MAX(P280:S280)-MIN(P280:S280))))</f>
        <v>0.321908876128875</v>
      </c>
      <c r="AK280" s="0" t="n">
        <f aca="false">IF(MAX(P280:S280)=MIN(P280:S280),0,IF($D$17="custo",(MAX(P280:S280)-Q280)/(MAX(P280:S280)-MIN(P280:S280)),(Q280-MIN(P280:S280))/(MAX(P280:S280)-MIN(P280:S280))))</f>
        <v>0</v>
      </c>
      <c r="AL280" s="0" t="n">
        <f aca="false">IF(MAX(P280:S280)=MIN(P280:S280),0,IF($D$17="custo",(MAX(P280:S280)-R280)/(MAX(P280:S280)-MIN(P280:S280)),(R280-MIN(P280:S280))/(MAX(P280:S280)-MIN(P280:S280))))</f>
        <v>0.755186226263318</v>
      </c>
      <c r="AM280" s="0" t="n">
        <f aca="false">IF(MAX(P280:S280)=MIN(P280:S280),0,IF($D$17="custo",(MAX(P280:S280)-S280)/(MAX(P280:S280)-MIN(P280:S280)),(S280-MIN(P280:S280))/(MAX(P280:S280)-MIN(P280:S280))))</f>
        <v>1</v>
      </c>
      <c r="AN280" s="0" t="n">
        <f aca="false">IF(MAX(T280:W280)=MIN(T280:W280),0,IF($E$17="custo",(MAX(T280:W280)-T280)/(MAX(T280:W280)-MIN(T280:W280)),(T280-MIN(T280:W280))/(MAX(T280:W280)-MIN(T280:W280))))</f>
        <v>0</v>
      </c>
      <c r="AO280" s="0" t="n">
        <f aca="false">IF(MAX(T280:W280)=MIN(T280:W280),0,IF($E$17="custo",(MAX(T280:W280)-U280)/(MAX(T280:W280)-MIN(T280:W280)),(U280-MIN(T280:W280))/(MAX(T280:W280)-MIN(T280:W280))))</f>
        <v>0.655172413793103</v>
      </c>
      <c r="AP280" s="0" t="n">
        <f aca="false">IF(MAX(T280:W280)=MIN(T280:W280),0,IF($E$17="custo",(MAX(T280:W280)-V280)/(MAX(T280:W280)-MIN(T280:W280)),(V280-MIN(T280:W280))/(MAX(T280:W280)-MIN(T280:W280))))</f>
        <v>0.758620689655172</v>
      </c>
      <c r="AQ280" s="0" t="n">
        <f aca="false">IF(MAX(T280:W280)=MIN(T280:W280),0,IF($E$17="custo",(MAX(T280:W280)-W280)/(MAX(T280:W280)-MIN(T280:W280)),(W280-MIN(T280:W280))/(MAX(T280:W280)-MIN(T280:W280))))</f>
        <v>1</v>
      </c>
      <c r="AR280" s="0" t="n">
        <f aca="false">IF(MAX(X280:AA280)=MIN(X280:AA280),0,IF($F$17="custo",(MAX(X280:AA280)-X280)/(MAX(X280:AA280)-MIN(X280:AA280)),(X280-MIN(X280:AA280))/(MAX(X280:AA280)-MIN(X280:AA280))))</f>
        <v>0</v>
      </c>
      <c r="AS280" s="0" t="n">
        <f aca="false">IF(MAX(X280:AA280)=MIN(X280:AA280),0,IF($F$17="custo",(MAX(X280:AA280)-Y280)/(MAX(X280:AA280)-MIN(X280:AA280)),(Y280-MIN(X280:AA280))/(MAX(X280:AA280)-MIN(X280:AA280))))</f>
        <v>0.586206896551724</v>
      </c>
      <c r="AT280" s="0" t="n">
        <f aca="false">IF(MAX(X280:AA280)=MIN(X280:AA280),0,IF($F$17="custo",(MAX(X280:AA280)-Z280)/(MAX(X280:AA280)-MIN(X280:AA280)),(Z280-MIN(X280:AA280))/(MAX(X280:AA280)-MIN(X280:AA280))))</f>
        <v>0.275862068965517</v>
      </c>
      <c r="AU280" s="0" t="n">
        <f aca="false">IF(MAX(X280:AA280)=MIN(X280:AA280),0,IF($F$17="custo",(MAX(X280:AA280)-AA280)/(MAX(X280:AA280)-MIN(X280:AA280)),(AA280-MIN(X280:AA280))/(MAX(X280:AA280)-MIN(X280:AA280))))</f>
        <v>1</v>
      </c>
      <c r="AV280" s="0" t="n">
        <f aca="false">STDEVP(AB280:AE280)</f>
        <v>0.404506700074711</v>
      </c>
      <c r="AW280" s="0" t="n">
        <f aca="false">STDEVP(AF280:AI280)</f>
        <v>0.397365899488628</v>
      </c>
      <c r="AX280" s="0" t="n">
        <f aca="false">STDEVP(AJ280:AM280)</f>
        <v>0.38579481099834</v>
      </c>
      <c r="AY280" s="0" t="n">
        <f aca="false">STDEVP(AN280:AQ280)</f>
        <v>0.370188112992826</v>
      </c>
      <c r="AZ280" s="0" t="n">
        <f aca="false">STDEVP(AR280:AU280)</f>
        <v>0.371790666428411</v>
      </c>
      <c r="BA280" s="0" t="n">
        <f aca="false">AV280*((1-IFERROR(CORREL(AB280:AE280,AF280:AI280),0))+(1-IFERROR(CORREL(AB280:AE280,AJ280:AM280),0))+(1-IFERROR(CORREL(AB280:AE280,AN280:AQ280),0))+(1-IFERROR(CORREL(AB280:AE280,AR280:AU280),0)))</f>
        <v>1.10350643112695</v>
      </c>
      <c r="BB280" s="0" t="n">
        <f aca="false">AW280*((1-IFERROR(CORREL(AF280:AI280,AB280:AE280),0))+(1-IFERROR(CORREL(AF280:AI280,AJ280:AM280),0))+(1-IFERROR(CORREL(AF280:AI280,AN280:AQ280),0))+(1-IFERROR(CORREL(AF280:AI280,AR280:AU280),0)))</f>
        <v>2.71772365358452</v>
      </c>
      <c r="BC280" s="0" t="n">
        <f aca="false">AX280*((1-IFERROR(CORREL(AJ280:AM280,AB280:AE280),0))+(1-IFERROR(CORREL(AJ280:AM280,AF280:AI280),0))+(1-IFERROR(CORREL(AJ280:AM280,AN280:AQ280),0))+(1-IFERROR(CORREL(AJ280:AM280,AR280:AU280),0)))</f>
        <v>1.08473992320715</v>
      </c>
      <c r="BD280" s="0" t="n">
        <f aca="false">AY280*((1-IFERROR(CORREL(AN280:AQ280,AB280:AE280),0))+(1-IFERROR(CORREL(AN280:AQ280,AF280:AI280),0))+(1-IFERROR(CORREL(AN280:AQ280,AJ280:AM280),0))+(1-IFERROR(CORREL(AN280:AQ280,AR280:AU280),0)))</f>
        <v>0.942123361812615</v>
      </c>
      <c r="BE280" s="0" t="n">
        <f aca="false">AZ280*((1-IFERROR(CORREL(AR280:AU280,AB280:AE280),0))+(1-IFERROR(CORREL(AR280:AU280,AF280:AI280),0))+(1-IFERROR(CORREL(AR280:AU280,AJ280:AM280),0))+(1-IFERROR(CORREL(AR280:AU280,AN280:AQ280),0)))</f>
        <v>1.13605765317749</v>
      </c>
      <c r="BF280" s="0" t="n">
        <f aca="false">IF(SUM(BA280:BE280)&gt;0,BA280/SUM(BA280:BE280),1/5)</f>
        <v>0.158001513356075</v>
      </c>
      <c r="BG280" s="0" t="n">
        <f aca="false">IF(SUM(BA280:BE280)&gt;0,BB280/SUM(BA280:BE280),1/5)</f>
        <v>0.389127274692387</v>
      </c>
      <c r="BH280" s="0" t="n">
        <f aca="false">IF(SUM(BA280:BE280)&gt;0,BC280/SUM(BA280:BE280),1/5)</f>
        <v>0.155314499879669</v>
      </c>
      <c r="BI280" s="0" t="n">
        <f aca="false">IF(SUM(BA280:BE280)&gt;0,BD280/SUM(BA280:BE280),1/5)</f>
        <v>0.134894471600393</v>
      </c>
      <c r="BJ280" s="0" t="n">
        <f aca="false">IF(SUM(BA280:BE280)&gt;0,BE280/SUM(BA280:BE280),1/5)</f>
        <v>0.162662240471477</v>
      </c>
      <c r="BK280" s="0" t="n">
        <f aca="false">BF280*AB280+BG280*AF280+BH280*AJ280+BI280*AN280+BJ280*AR280</f>
        <v>0.425526581632595</v>
      </c>
      <c r="BL280" s="0" t="n">
        <f aca="false">BF280*AC280+BG280*AG280+BH280*AK280+BI280*AO280+BJ280*AS280</f>
        <v>0.572860138431096</v>
      </c>
      <c r="BM280" s="0" t="n">
        <f aca="false">BF280*AD280+BG280*AH280+BH280*AL280+BI280*AP280+BJ280*AT280</f>
        <v>0.733229051101167</v>
      </c>
      <c r="BN280" s="0" t="n">
        <f aca="false">BF280*AE280+BG280*AI280+BH280*AM280+BI280*AQ280+BJ280*AU280</f>
        <v>0.610872725307613</v>
      </c>
      <c r="BO280" s="0" t="n">
        <f aca="false">RANK(BK280,$BK280:$BN280)</f>
        <v>4</v>
      </c>
      <c r="BP280" s="0" t="n">
        <f aca="false">RANK(BL280,$BK280:$BN280)</f>
        <v>3</v>
      </c>
      <c r="BQ280" s="0" t="n">
        <f aca="false">RANK(BM280,$BK280:$BN280)</f>
        <v>1</v>
      </c>
      <c r="BR280" s="0" t="n">
        <f aca="false">RANK(BN280,$BK280:$BN280)</f>
        <v>2</v>
      </c>
    </row>
    <row r="281" customFormat="false" ht="15" hidden="false" customHeight="false" outlineLevel="0" collapsed="false">
      <c r="A281" s="0" t="n">
        <v>258</v>
      </c>
      <c r="B281" s="0" t="n">
        <f aca="false">RANDBETWEEN(1,$B$5)</f>
        <v>1</v>
      </c>
      <c r="C281" s="0" t="n">
        <f aca="false">RANDBETWEEN(1,$B$5)</f>
        <v>3</v>
      </c>
      <c r="D281" s="0" t="n">
        <f aca="false">RANDBETWEEN(1,$B$5)</f>
        <v>3</v>
      </c>
      <c r="E281" s="0" t="n">
        <f aca="false">RANDBETWEEN(1,$B$5)</f>
        <v>6</v>
      </c>
      <c r="F281" s="0" t="n">
        <f aca="false">RANDBETWEEN(1,$B$5)</f>
        <v>1</v>
      </c>
      <c r="G281" s="0" t="n">
        <f aca="false">RANDBETWEEN(1,$B$5)</f>
        <v>6</v>
      </c>
      <c r="H281" s="0" t="n">
        <f aca="true">NORMINV(RAND(),$B$8,$B$13)</f>
        <v>49.216209367098</v>
      </c>
      <c r="I281" s="0" t="n">
        <f aca="true">NORMINV(RAND(),$C$8,$C$13)</f>
        <v>67.5450991254326</v>
      </c>
      <c r="J281" s="0" t="n">
        <f aca="true">NORMINV(RAND(),$D$8,$D$13)</f>
        <v>14.1283893637121</v>
      </c>
      <c r="K281" s="0" t="n">
        <f aca="true">NORMINV(RAND(),$E$8,$E$13)</f>
        <v>3.26692490144897</v>
      </c>
      <c r="L281" s="0" t="n">
        <f aca="true">NORMINV(RAND(),$B$9,$B$14)</f>
        <v>43.3176974800683</v>
      </c>
      <c r="M281" s="0" t="n">
        <f aca="true">NORMINV(RAND(),$C$9,$C$14)</f>
        <v>50.9607468974191</v>
      </c>
      <c r="N281" s="0" t="n">
        <f aca="true">NORMINV(RAND(),$D$9,$D$14)</f>
        <v>40.7740294783355</v>
      </c>
      <c r="O281" s="0" t="n">
        <f aca="true">NORMINV(RAND(),$E$9,$E$14)</f>
        <v>26.2149394909557</v>
      </c>
      <c r="P281" s="0" t="n">
        <f aca="true">NORMINV(RAND(),$B$10,$B$15)</f>
        <v>25.9895210846015</v>
      </c>
      <c r="Q281" s="0" t="n">
        <f aca="true">NORMINV(RAND(),$C$10,$C$15)</f>
        <v>31.3682322562288</v>
      </c>
      <c r="R281" s="0" t="n">
        <f aca="true">NORMINV(RAND(),$D$10,$D$15)</f>
        <v>9.50939439762043</v>
      </c>
      <c r="S281" s="0" t="n">
        <f aca="true">NORMINV(RAND(),$E$10,$E$15)</f>
        <v>4.10199047259058</v>
      </c>
      <c r="T281" s="0" t="n">
        <f aca="false">MEDIAN(INDEX(Avaliadores!$B$17:$B$22,$B281),INDEX(Avaliadores!$B$17:$B$22,$C281),INDEX(Avaliadores!$B$17:$B$22,$D281),INDEX(Avaliadores!$B$17:$B$22,$E281),INDEX(Avaliadores!$B$17:$B$22,$F281),INDEX(Avaliadores!$B$17:$B$22,$G281))</f>
        <v>2.04166666666667</v>
      </c>
      <c r="U281" s="0" t="n">
        <f aca="false">MEDIAN(INDEX(Avaliadores!$C$17:$C$22,$B281),INDEX(Avaliadores!$C$17:$C$22,$C281),INDEX(Avaliadores!$C$17:$C$22,$D281),INDEX(Avaliadores!$C$17:$C$22,$E281),INDEX(Avaliadores!$C$17:$C$22,$F281),INDEX(Avaliadores!$C$17:$C$22,$G281))</f>
        <v>4.79166666666667</v>
      </c>
      <c r="V281" s="0" t="n">
        <f aca="false">MEDIAN(INDEX(Avaliadores!$D$17:$D$22,$B281),INDEX(Avaliadores!$D$17:$D$22,$C281),INDEX(Avaliadores!$D$17:$D$22,$D281),INDEX(Avaliadores!$D$17:$D$22,$E281),INDEX(Avaliadores!$D$17:$D$22,$F281),INDEX(Avaliadores!$D$17:$D$22,$G281))</f>
        <v>5.79166666666667</v>
      </c>
      <c r="W281" s="0" t="n">
        <f aca="false">MEDIAN(INDEX(Avaliadores!$E$17:$E$22,$B281),INDEX(Avaliadores!$E$17:$E$22,$C281),INDEX(Avaliadores!$E$17:$E$22,$D281),INDEX(Avaliadores!$E$17:$E$22,$E281),INDEX(Avaliadores!$E$17:$E$22,$F281),INDEX(Avaliadores!$E$17:$E$22,$G281))</f>
        <v>6.04166666666667</v>
      </c>
      <c r="X281" s="0" t="n">
        <f aca="false">MEDIAN(INDEX(Avaliadores!$F$17:$F$22,$B281),INDEX(Avaliadores!$F$17:$F$22,$C281),INDEX(Avaliadores!$F$17:$F$22,$D281),INDEX(Avaliadores!$F$17:$F$22,$E281),INDEX(Avaliadores!$F$17:$F$22,$F281),INDEX(Avaliadores!$F$17:$F$22,$G281))</f>
        <v>2.79166666666667</v>
      </c>
      <c r="Y281" s="0" t="n">
        <f aca="false">MEDIAN(INDEX(Avaliadores!$G$17:$G$22,$B281),INDEX(Avaliadores!$G$17:$G$22,$C281),INDEX(Avaliadores!$G$17:$G$22,$D281),INDEX(Avaliadores!$G$17:$G$22,$E281),INDEX(Avaliadores!$G$17:$G$22,$F281),INDEX(Avaliadores!$G$17:$G$22,$G281))</f>
        <v>5.04166666666667</v>
      </c>
      <c r="Z281" s="0" t="n">
        <f aca="false">MEDIAN(INDEX(Avaliadores!$H$17:$H$22,$B281),INDEX(Avaliadores!$H$17:$H$22,$C281),INDEX(Avaliadores!$H$17:$H$22,$D281),INDEX(Avaliadores!$H$17:$H$22,$E281),INDEX(Avaliadores!$H$17:$H$22,$F281),INDEX(Avaliadores!$H$17:$H$22,$G281))</f>
        <v>4.04166666666667</v>
      </c>
      <c r="AA281" s="0" t="n">
        <f aca="false">MEDIAN(INDEX(Avaliadores!$I$17:$I$22,$B281),INDEX(Avaliadores!$I$17:$I$22,$C281),INDEX(Avaliadores!$I$17:$I$22,$D281),INDEX(Avaliadores!$I$17:$I$22,$E281),INDEX(Avaliadores!$I$17:$I$22,$F281),INDEX(Avaliadores!$I$17:$I$22,$G281))</f>
        <v>7.04166666666667</v>
      </c>
      <c r="AB281" s="0" t="n">
        <f aca="false">IF(MAX(H281:K281)=MIN(H281:K281),0,IF($B$17="custo",(MAX(H281:K281)-H281)/(MAX(H281:K281)-MIN(H281:K281)),(H281-MIN(H281:K281))/(MAX(H281:K281)-MIN(H281:K281))))</f>
        <v>0.285149508050209</v>
      </c>
      <c r="AC281" s="0" t="n">
        <f aca="false">IF(MAX(H281:K281)=MIN(H281:K281),0,IF($B$17="custo",(MAX(H281:K281)-I281)/(MAX(H281:K281)-MIN(H281:K281)),(I281-MIN(H281:K281))/(MAX(H281:K281)-MIN(H281:K281))))</f>
        <v>0</v>
      </c>
      <c r="AD281" s="0" t="n">
        <f aca="false">IF(MAX(H281:K281)=MIN(H281:K281),0,IF($B$17="custo",(MAX(H281:K281)-J281)/(MAX(H281:K281)-MIN(H281:K281)),(J281-MIN(H281:K281))/(MAX(H281:K281)-MIN(H281:K281))))</f>
        <v>0.831024066980881</v>
      </c>
      <c r="AE281" s="0" t="n">
        <f aca="false">IF(MAX(H281:K281)=MIN(H281:K281),0,IF($B$17="custo",(MAX(H281:K281)-K281)/(MAX(H281:K281)-MIN(H281:K281)),(K281-MIN(H281:K281))/(MAX(H281:K281)-MIN(H281:K281))))</f>
        <v>1</v>
      </c>
      <c r="AF281" s="0" t="n">
        <f aca="false">IF(MAX(L281:O281)=MIN(L281:O281),0,IF($C$17="custo",(MAX(L281:O281)-L281)/(MAX(L281:O281)-MIN(L281:O281)),(L281-MIN(L281:O281))/(MAX(L281:O281)-MIN(L281:O281))))</f>
        <v>0.691137601945673</v>
      </c>
      <c r="AG281" s="0" t="n">
        <f aca="false">IF(MAX(L281:O281)=MIN(L281:O281),0,IF($C$17="custo",(MAX(L281:O281)-M281)/(MAX(L281:O281)-MIN(L281:O281)),(M281-MIN(L281:O281))/(MAX(L281:O281)-MIN(L281:O281))))</f>
        <v>1</v>
      </c>
      <c r="AH281" s="0" t="n">
        <f aca="false">IF(MAX(L281:O281)=MIN(L281:O281),0,IF($C$17="custo",(MAX(L281:O281)-N281)/(MAX(L281:O281)-MIN(L281:O281)),(N281-MIN(L281:O281))/(MAX(L281:O281)-MIN(L281:O281))))</f>
        <v>0.588345724519663</v>
      </c>
      <c r="AI281" s="0" t="n">
        <f aca="false">IF(MAX(L281:O281)=MIN(L281:O281),0,IF($C$17="custo",(MAX(L281:O281)-O281)/(MAX(L281:O281)-MIN(L281:O281)),(O281-MIN(L281:O281))/(MAX(L281:O281)-MIN(L281:O281))))</f>
        <v>0</v>
      </c>
      <c r="AJ281" s="0" t="n">
        <f aca="false">IF(MAX(P281:S281)=MIN(P281:S281),0,IF($D$17="custo",(MAX(P281:S281)-P281)/(MAX(P281:S281)-MIN(P281:S281)),(P281-MIN(P281:S281))/(MAX(P281:S281)-MIN(P281:S281))))</f>
        <v>0.197266319807044</v>
      </c>
      <c r="AK281" s="0" t="n">
        <f aca="false">IF(MAX(P281:S281)=MIN(P281:S281),0,IF($D$17="custo",(MAX(P281:S281)-Q281)/(MAX(P281:S281)-MIN(P281:S281)),(Q281-MIN(P281:S281))/(MAX(P281:S281)-MIN(P281:S281))))</f>
        <v>0</v>
      </c>
      <c r="AL281" s="0" t="n">
        <f aca="false">IF(MAX(P281:S281)=MIN(P281:S281),0,IF($D$17="custo",(MAX(P281:S281)-R281)/(MAX(P281:S281)-MIN(P281:S281)),(R281-MIN(P281:S281))/(MAX(P281:S281)-MIN(P281:S281))))</f>
        <v>0.801681362325677</v>
      </c>
      <c r="AM281" s="0" t="n">
        <f aca="false">IF(MAX(P281:S281)=MIN(P281:S281),0,IF($D$17="custo",(MAX(P281:S281)-S281)/(MAX(P281:S281)-MIN(P281:S281)),(S281-MIN(P281:S281))/(MAX(P281:S281)-MIN(P281:S281))))</f>
        <v>1</v>
      </c>
      <c r="AN281" s="0" t="n">
        <f aca="false">IF(MAX(T281:W281)=MIN(T281:W281),0,IF($E$17="custo",(MAX(T281:W281)-T281)/(MAX(T281:W281)-MIN(T281:W281)),(T281-MIN(T281:W281))/(MAX(T281:W281)-MIN(T281:W281))))</f>
        <v>0</v>
      </c>
      <c r="AO281" s="0" t="n">
        <f aca="false">IF(MAX(T281:W281)=MIN(T281:W281),0,IF($E$17="custo",(MAX(T281:W281)-U281)/(MAX(T281:W281)-MIN(T281:W281)),(U281-MIN(T281:W281))/(MAX(T281:W281)-MIN(T281:W281))))</f>
        <v>0.6875</v>
      </c>
      <c r="AP281" s="0" t="n">
        <f aca="false">IF(MAX(T281:W281)=MIN(T281:W281),0,IF($E$17="custo",(MAX(T281:W281)-V281)/(MAX(T281:W281)-MIN(T281:W281)),(V281-MIN(T281:W281))/(MAX(T281:W281)-MIN(T281:W281))))</f>
        <v>0.9375</v>
      </c>
      <c r="AQ281" s="0" t="n">
        <f aca="false">IF(MAX(T281:W281)=MIN(T281:W281),0,IF($E$17="custo",(MAX(T281:W281)-W281)/(MAX(T281:W281)-MIN(T281:W281)),(W281-MIN(T281:W281))/(MAX(T281:W281)-MIN(T281:W281))))</f>
        <v>1</v>
      </c>
      <c r="AR281" s="0" t="n">
        <f aca="false">IF(MAX(X281:AA281)=MIN(X281:AA281),0,IF($F$17="custo",(MAX(X281:AA281)-X281)/(MAX(X281:AA281)-MIN(X281:AA281)),(X281-MIN(X281:AA281))/(MAX(X281:AA281)-MIN(X281:AA281))))</f>
        <v>0</v>
      </c>
      <c r="AS281" s="0" t="n">
        <f aca="false">IF(MAX(X281:AA281)=MIN(X281:AA281),0,IF($F$17="custo",(MAX(X281:AA281)-Y281)/(MAX(X281:AA281)-MIN(X281:AA281)),(Y281-MIN(X281:AA281))/(MAX(X281:AA281)-MIN(X281:AA281))))</f>
        <v>0.529411764705882</v>
      </c>
      <c r="AT281" s="0" t="n">
        <f aca="false">IF(MAX(X281:AA281)=MIN(X281:AA281),0,IF($F$17="custo",(MAX(X281:AA281)-Z281)/(MAX(X281:AA281)-MIN(X281:AA281)),(Z281-MIN(X281:AA281))/(MAX(X281:AA281)-MIN(X281:AA281))))</f>
        <v>0.294117647058824</v>
      </c>
      <c r="AU281" s="0" t="n">
        <f aca="false">IF(MAX(X281:AA281)=MIN(X281:AA281),0,IF($F$17="custo",(MAX(X281:AA281)-AA281)/(MAX(X281:AA281)-MIN(X281:AA281)),(AA281-MIN(X281:AA281))/(MAX(X281:AA281)-MIN(X281:AA281))))</f>
        <v>1</v>
      </c>
      <c r="AV281" s="0" t="n">
        <f aca="false">STDEVP(AB281:AE281)</f>
        <v>0.403845141089921</v>
      </c>
      <c r="AW281" s="0" t="n">
        <f aca="false">STDEVP(AF281:AI281)</f>
        <v>0.362219138601004</v>
      </c>
      <c r="AX281" s="0" t="n">
        <f aca="false">STDEVP(AJ281:AM281)</f>
        <v>0.413115918555139</v>
      </c>
      <c r="AY281" s="0" t="n">
        <f aca="false">STDEVP(AN281:AQ281)</f>
        <v>0.396518048139048</v>
      </c>
      <c r="AZ281" s="0" t="n">
        <f aca="false">STDEVP(AR281:AU281)</f>
        <v>0.365878097194845</v>
      </c>
      <c r="BA281" s="0" t="n">
        <f aca="false">AV281*((1-IFERROR(CORREL(AB281:AE281,AF281:AI281),0))+(1-IFERROR(CORREL(AB281:AE281,AJ281:AM281),0))+(1-IFERROR(CORREL(AB281:AE281,AN281:AQ281),0))+(1-IFERROR(CORREL(AB281:AE281,AR281:AU281),0)))</f>
        <v>1.13462650431518</v>
      </c>
      <c r="BB281" s="0" t="n">
        <f aca="false">AW281*((1-IFERROR(CORREL(AF281:AI281,AB281:AE281),0))+(1-IFERROR(CORREL(AF281:AI281,AJ281:AM281),0))+(1-IFERROR(CORREL(AF281:AI281,AN281:AQ281),0))+(1-IFERROR(CORREL(AF281:AI281,AR281:AU281),0)))</f>
        <v>2.48417633970213</v>
      </c>
      <c r="BC281" s="0" t="n">
        <f aca="false">AX281*((1-IFERROR(CORREL(AJ281:AM281,AB281:AE281),0))+(1-IFERROR(CORREL(AJ281:AM281,AF281:AI281),0))+(1-IFERROR(CORREL(AJ281:AM281,AN281:AQ281),0))+(1-IFERROR(CORREL(AJ281:AM281,AR281:AU281),0)))</f>
        <v>1.10842394726563</v>
      </c>
      <c r="BD281" s="0" t="n">
        <f aca="false">AY281*((1-IFERROR(CORREL(AN281:AQ281,AB281:AE281),0))+(1-IFERROR(CORREL(AN281:AQ281,AF281:AI281),0))+(1-IFERROR(CORREL(AN281:AQ281,AJ281:AM281),0))+(1-IFERROR(CORREL(AN281:AQ281,AR281:AU281),0)))</f>
        <v>0.952860412003302</v>
      </c>
      <c r="BE281" s="0" t="n">
        <f aca="false">AZ281*((1-IFERROR(CORREL(AR281:AU281,AB281:AE281),0))+(1-IFERROR(CORREL(AR281:AU281,AF281:AI281),0))+(1-IFERROR(CORREL(AR281:AU281,AJ281:AM281),0))+(1-IFERROR(CORREL(AR281:AU281,AN281:AQ281),0)))</f>
        <v>1.04707946559032</v>
      </c>
      <c r="BF281" s="0" t="n">
        <f aca="false">IF(SUM(BA281:BE281)&gt;0,BA281/SUM(BA281:BE281),1/5)</f>
        <v>0.168663355638944</v>
      </c>
      <c r="BG281" s="0" t="n">
        <f aca="false">IF(SUM(BA281:BE281)&gt;0,BB281/SUM(BA281:BE281),1/5)</f>
        <v>0.369275277687893</v>
      </c>
      <c r="BH281" s="0" t="n">
        <f aca="false">IF(SUM(BA281:BE281)&gt;0,BC281/SUM(BA281:BE281),1/5)</f>
        <v>0.164768319535442</v>
      </c>
      <c r="BI281" s="0" t="n">
        <f aca="false">IF(SUM(BA281:BE281)&gt;0,BD281/SUM(BA281:BE281),1/5)</f>
        <v>0.141643645669096</v>
      </c>
      <c r="BJ281" s="0" t="n">
        <f aca="false">IF(SUM(BA281:BE281)&gt;0,BE281/SUM(BA281:BE281),1/5)</f>
        <v>0.155649401468626</v>
      </c>
      <c r="BK281" s="0" t="n">
        <f aca="false">BF281*AB281+BG281*AF281+BH281*AJ281+BI281*AN281+BJ281*AR281</f>
        <v>0.335817542781123</v>
      </c>
      <c r="BL281" s="0" t="n">
        <f aca="false">BF281*AC281+BG281*AG281+BH281*AK281+BI281*AO281+BJ281*AS281</f>
        <v>0.549057908392316</v>
      </c>
      <c r="BM281" s="0" t="n">
        <f aca="false">BF281*AD281+BG281*AH281+BH281*AL281+BI281*AP281+BJ281*AT281</f>
        <v>0.66808668296633</v>
      </c>
      <c r="BN281" s="0" t="n">
        <f aca="false">BF281*AE281+BG281*AI281+BH281*AM281+BI281*AQ281+BJ281*AU281</f>
        <v>0.630724722312107</v>
      </c>
      <c r="BO281" s="0" t="n">
        <f aca="false">RANK(BK281,$BK281:$BN281)</f>
        <v>4</v>
      </c>
      <c r="BP281" s="0" t="n">
        <f aca="false">RANK(BL281,$BK281:$BN281)</f>
        <v>3</v>
      </c>
      <c r="BQ281" s="0" t="n">
        <f aca="false">RANK(BM281,$BK281:$BN281)</f>
        <v>1</v>
      </c>
      <c r="BR281" s="0" t="n">
        <f aca="false">RANK(BN281,$BK281:$BN281)</f>
        <v>2</v>
      </c>
    </row>
    <row r="282" customFormat="false" ht="15" hidden="false" customHeight="false" outlineLevel="0" collapsed="false">
      <c r="A282" s="0" t="n">
        <v>259</v>
      </c>
      <c r="B282" s="0" t="n">
        <f aca="false">RANDBETWEEN(1,$B$5)</f>
        <v>2</v>
      </c>
      <c r="C282" s="0" t="n">
        <f aca="false">RANDBETWEEN(1,$B$5)</f>
        <v>4</v>
      </c>
      <c r="D282" s="0" t="n">
        <f aca="false">RANDBETWEEN(1,$B$5)</f>
        <v>2</v>
      </c>
      <c r="E282" s="0" t="n">
        <f aca="false">RANDBETWEEN(1,$B$5)</f>
        <v>2</v>
      </c>
      <c r="F282" s="0" t="n">
        <f aca="false">RANDBETWEEN(1,$B$5)</f>
        <v>3</v>
      </c>
      <c r="G282" s="0" t="n">
        <f aca="false">RANDBETWEEN(1,$B$5)</f>
        <v>3</v>
      </c>
      <c r="H282" s="0" t="n">
        <f aca="true">NORMINV(RAND(),$B$8,$B$13)</f>
        <v>49.5482298509037</v>
      </c>
      <c r="I282" s="0" t="n">
        <f aca="true">NORMINV(RAND(),$C$8,$C$13)</f>
        <v>53.2794243722336</v>
      </c>
      <c r="J282" s="0" t="n">
        <f aca="true">NORMINV(RAND(),$D$8,$D$13)</f>
        <v>14.5572261992384</v>
      </c>
      <c r="K282" s="0" t="n">
        <f aca="true">NORMINV(RAND(),$E$8,$E$13)</f>
        <v>2.81859888302918</v>
      </c>
      <c r="L282" s="0" t="n">
        <f aca="true">NORMINV(RAND(),$B$9,$B$14)</f>
        <v>44.6924568859825</v>
      </c>
      <c r="M282" s="0" t="n">
        <f aca="true">NORMINV(RAND(),$C$9,$C$14)</f>
        <v>47.609304922847</v>
      </c>
      <c r="N282" s="0" t="n">
        <f aca="true">NORMINV(RAND(),$D$9,$D$14)</f>
        <v>44.7821715448156</v>
      </c>
      <c r="O282" s="0" t="n">
        <f aca="true">NORMINV(RAND(),$E$9,$E$14)</f>
        <v>24.7888532688353</v>
      </c>
      <c r="P282" s="0" t="n">
        <f aca="true">NORMINV(RAND(),$B$10,$B$15)</f>
        <v>23.2084831407537</v>
      </c>
      <c r="Q282" s="0" t="n">
        <f aca="true">NORMINV(RAND(),$C$10,$C$15)</f>
        <v>29.4443448244286</v>
      </c>
      <c r="R282" s="0" t="n">
        <f aca="true">NORMINV(RAND(),$D$10,$D$15)</f>
        <v>10.1132512628024</v>
      </c>
      <c r="S282" s="0" t="n">
        <f aca="true">NORMINV(RAND(),$E$10,$E$15)</f>
        <v>4.33782710659962</v>
      </c>
      <c r="T282" s="0" t="n">
        <f aca="false">MEDIAN(INDEX(Avaliadores!$B$17:$B$22,$B282),INDEX(Avaliadores!$B$17:$B$22,$C282),INDEX(Avaliadores!$B$17:$B$22,$D282),INDEX(Avaliadores!$B$17:$B$22,$E282),INDEX(Avaliadores!$B$17:$B$22,$F282),INDEX(Avaliadores!$B$17:$B$22,$G282))</f>
        <v>3.04166666666667</v>
      </c>
      <c r="U282" s="0" t="n">
        <f aca="false">MEDIAN(INDEX(Avaliadores!$C$17:$C$22,$B282),INDEX(Avaliadores!$C$17:$C$22,$C282),INDEX(Avaliadores!$C$17:$C$22,$D282),INDEX(Avaliadores!$C$17:$C$22,$E282),INDEX(Avaliadores!$C$17:$C$22,$F282),INDEX(Avaliadores!$C$17:$C$22,$G282))</f>
        <v>5.04166666666667</v>
      </c>
      <c r="V282" s="0" t="n">
        <f aca="false">MEDIAN(INDEX(Avaliadores!$D$17:$D$22,$B282),INDEX(Avaliadores!$D$17:$D$22,$C282),INDEX(Avaliadores!$D$17:$D$22,$D282),INDEX(Avaliadores!$D$17:$D$22,$E282),INDEX(Avaliadores!$D$17:$D$22,$F282),INDEX(Avaliadores!$D$17:$D$22,$G282))</f>
        <v>5.91666666666667</v>
      </c>
      <c r="W282" s="0" t="n">
        <f aca="false">MEDIAN(INDEX(Avaliadores!$E$17:$E$22,$B282),INDEX(Avaliadores!$E$17:$E$22,$C282),INDEX(Avaliadores!$E$17:$E$22,$D282),INDEX(Avaliadores!$E$17:$E$22,$E282),INDEX(Avaliadores!$E$17:$E$22,$F282),INDEX(Avaliadores!$E$17:$E$22,$G282))</f>
        <v>6.04166666666667</v>
      </c>
      <c r="X282" s="0" t="n">
        <f aca="false">MEDIAN(INDEX(Avaliadores!$F$17:$F$22,$B282),INDEX(Avaliadores!$F$17:$F$22,$C282),INDEX(Avaliadores!$F$17:$F$22,$D282),INDEX(Avaliadores!$F$17:$F$22,$E282),INDEX(Avaliadores!$F$17:$F$22,$F282),INDEX(Avaliadores!$F$17:$F$22,$G282))</f>
        <v>2.41666666666667</v>
      </c>
      <c r="Y282" s="0" t="n">
        <f aca="false">MEDIAN(INDEX(Avaliadores!$G$17:$G$22,$B282),INDEX(Avaliadores!$G$17:$G$22,$C282),INDEX(Avaliadores!$G$17:$G$22,$D282),INDEX(Avaliadores!$G$17:$G$22,$E282),INDEX(Avaliadores!$G$17:$G$22,$F282),INDEX(Avaliadores!$G$17:$G$22,$G282))</f>
        <v>5.91666666666667</v>
      </c>
      <c r="Z282" s="0" t="n">
        <f aca="false">MEDIAN(INDEX(Avaliadores!$H$17:$H$22,$B282),INDEX(Avaliadores!$H$17:$H$22,$C282),INDEX(Avaliadores!$H$17:$H$22,$D282),INDEX(Avaliadores!$H$17:$H$22,$E282),INDEX(Avaliadores!$H$17:$H$22,$F282),INDEX(Avaliadores!$H$17:$H$22,$G282))</f>
        <v>3.91666666666667</v>
      </c>
      <c r="AA282" s="0" t="n">
        <f aca="false">MEDIAN(INDEX(Avaliadores!$I$17:$I$22,$B282),INDEX(Avaliadores!$I$17:$I$22,$C282),INDEX(Avaliadores!$I$17:$I$22,$D282),INDEX(Avaliadores!$I$17:$I$22,$E282),INDEX(Avaliadores!$I$17:$I$22,$F282),INDEX(Avaliadores!$I$17:$I$22,$G282))</f>
        <v>6.04166666666667</v>
      </c>
      <c r="AB282" s="0" t="n">
        <f aca="false">IF(MAX(H282:K282)=MIN(H282:K282),0,IF($B$17="custo",(MAX(H282:K282)-H282)/(MAX(H282:K282)-MIN(H282:K282)),(H282-MIN(H282:K282))/(MAX(H282:K282)-MIN(H282:K282))))</f>
        <v>0.0739423995774323</v>
      </c>
      <c r="AC282" s="0" t="n">
        <f aca="false">IF(MAX(H282:K282)=MIN(H282:K282),0,IF($B$17="custo",(MAX(H282:K282)-I282)/(MAX(H282:K282)-MIN(H282:K282)),(I282-MIN(H282:K282))/(MAX(H282:K282)-MIN(H282:K282))))</f>
        <v>0</v>
      </c>
      <c r="AD282" s="0" t="n">
        <f aca="false">IF(MAX(H282:K282)=MIN(H282:K282),0,IF($B$17="custo",(MAX(H282:K282)-J282)/(MAX(H282:K282)-MIN(H282:K282)),(J282-MIN(H282:K282))/(MAX(H282:K282)-MIN(H282:K282))))</f>
        <v>0.76737147673653</v>
      </c>
      <c r="AE282" s="0" t="n">
        <f aca="false">IF(MAX(H282:K282)=MIN(H282:K282),0,IF($B$17="custo",(MAX(H282:K282)-K282)/(MAX(H282:K282)-MIN(H282:K282)),(K282-MIN(H282:K282))/(MAX(H282:K282)-MIN(H282:K282))))</f>
        <v>1</v>
      </c>
      <c r="AF282" s="0" t="n">
        <f aca="false">IF(MAX(L282:O282)=MIN(L282:O282),0,IF($C$17="custo",(MAX(L282:O282)-L282)/(MAX(L282:O282)-MIN(L282:O282)),(L282-MIN(L282:O282))/(MAX(L282:O282)-MIN(L282:O282))))</f>
        <v>0.872182720960664</v>
      </c>
      <c r="AG282" s="0" t="n">
        <f aca="false">IF(MAX(L282:O282)=MIN(L282:O282),0,IF($C$17="custo",(MAX(L282:O282)-M282)/(MAX(L282:O282)-MIN(L282:O282)),(M282-MIN(L282:O282))/(MAX(L282:O282)-MIN(L282:O282))))</f>
        <v>1</v>
      </c>
      <c r="AH282" s="0" t="n">
        <f aca="false">IF(MAX(L282:O282)=MIN(L282:O282),0,IF($C$17="custo",(MAX(L282:O282)-N282)/(MAX(L282:O282)-MIN(L282:O282)),(N282-MIN(L282:O282))/(MAX(L282:O282)-MIN(L282:O282))))</f>
        <v>0.876114048008581</v>
      </c>
      <c r="AI282" s="0" t="n">
        <f aca="false">IF(MAX(L282:O282)=MIN(L282:O282),0,IF($C$17="custo",(MAX(L282:O282)-O282)/(MAX(L282:O282)-MIN(L282:O282)),(O282-MIN(L282:O282))/(MAX(L282:O282)-MIN(L282:O282))))</f>
        <v>0</v>
      </c>
      <c r="AJ282" s="0" t="n">
        <f aca="false">IF(MAX(P282:S282)=MIN(P282:S282),0,IF($D$17="custo",(MAX(P282:S282)-P282)/(MAX(P282:S282)-MIN(P282:S282)),(P282-MIN(P282:S282))/(MAX(P282:S282)-MIN(P282:S282))))</f>
        <v>0.248376208670573</v>
      </c>
      <c r="AK282" s="0" t="n">
        <f aca="false">IF(MAX(P282:S282)=MIN(P282:S282),0,IF($D$17="custo",(MAX(P282:S282)-Q282)/(MAX(P282:S282)-MIN(P282:S282)),(Q282-MIN(P282:S282))/(MAX(P282:S282)-MIN(P282:S282))))</f>
        <v>0</v>
      </c>
      <c r="AL282" s="0" t="n">
        <f aca="false">IF(MAX(P282:S282)=MIN(P282:S282),0,IF($D$17="custo",(MAX(P282:S282)-R282)/(MAX(P282:S282)-MIN(P282:S282)),(R282-MIN(P282:S282))/(MAX(P282:S282)-MIN(P282:S282))))</f>
        <v>0.769963153747066</v>
      </c>
      <c r="AM282" s="0" t="n">
        <f aca="false">IF(MAX(P282:S282)=MIN(P282:S282),0,IF($D$17="custo",(MAX(P282:S282)-S282)/(MAX(P282:S282)-MIN(P282:S282)),(S282-MIN(P282:S282))/(MAX(P282:S282)-MIN(P282:S282))))</f>
        <v>1</v>
      </c>
      <c r="AN282" s="0" t="n">
        <f aca="false">IF(MAX(T282:W282)=MIN(T282:W282),0,IF($E$17="custo",(MAX(T282:W282)-T282)/(MAX(T282:W282)-MIN(T282:W282)),(T282-MIN(T282:W282))/(MAX(T282:W282)-MIN(T282:W282))))</f>
        <v>0</v>
      </c>
      <c r="AO282" s="0" t="n">
        <f aca="false">IF(MAX(T282:W282)=MIN(T282:W282),0,IF($E$17="custo",(MAX(T282:W282)-U282)/(MAX(T282:W282)-MIN(T282:W282)),(U282-MIN(T282:W282))/(MAX(T282:W282)-MIN(T282:W282))))</f>
        <v>0.666666666666667</v>
      </c>
      <c r="AP282" s="0" t="n">
        <f aca="false">IF(MAX(T282:W282)=MIN(T282:W282),0,IF($E$17="custo",(MAX(T282:W282)-V282)/(MAX(T282:W282)-MIN(T282:W282)),(V282-MIN(T282:W282))/(MAX(T282:W282)-MIN(T282:W282))))</f>
        <v>0.958333333333333</v>
      </c>
      <c r="AQ282" s="0" t="n">
        <f aca="false">IF(MAX(T282:W282)=MIN(T282:W282),0,IF($E$17="custo",(MAX(T282:W282)-W282)/(MAX(T282:W282)-MIN(T282:W282)),(W282-MIN(T282:W282))/(MAX(T282:W282)-MIN(T282:W282))))</f>
        <v>1</v>
      </c>
      <c r="AR282" s="0" t="n">
        <f aca="false">IF(MAX(X282:AA282)=MIN(X282:AA282),0,IF($F$17="custo",(MAX(X282:AA282)-X282)/(MAX(X282:AA282)-MIN(X282:AA282)),(X282-MIN(X282:AA282))/(MAX(X282:AA282)-MIN(X282:AA282))))</f>
        <v>0</v>
      </c>
      <c r="AS282" s="0" t="n">
        <f aca="false">IF(MAX(X282:AA282)=MIN(X282:AA282),0,IF($F$17="custo",(MAX(X282:AA282)-Y282)/(MAX(X282:AA282)-MIN(X282:AA282)),(Y282-MIN(X282:AA282))/(MAX(X282:AA282)-MIN(X282:AA282))))</f>
        <v>0.96551724137931</v>
      </c>
      <c r="AT282" s="0" t="n">
        <f aca="false">IF(MAX(X282:AA282)=MIN(X282:AA282),0,IF($F$17="custo",(MAX(X282:AA282)-Z282)/(MAX(X282:AA282)-MIN(X282:AA282)),(Z282-MIN(X282:AA282))/(MAX(X282:AA282)-MIN(X282:AA282))))</f>
        <v>0.413793103448276</v>
      </c>
      <c r="AU282" s="0" t="n">
        <f aca="false">IF(MAX(X282:AA282)=MIN(X282:AA282),0,IF($F$17="custo",(MAX(X282:AA282)-AA282)/(MAX(X282:AA282)-MIN(X282:AA282)),(AA282-MIN(X282:AA282))/(MAX(X282:AA282)-MIN(X282:AA282))))</f>
        <v>1</v>
      </c>
      <c r="AV282" s="0" t="n">
        <f aca="false">STDEVP(AB282:AE282)</f>
        <v>0.43206401840106</v>
      </c>
      <c r="AW282" s="0" t="n">
        <f aca="false">STDEVP(AF282:AI282)</f>
        <v>0.399998356646197</v>
      </c>
      <c r="AX282" s="0" t="n">
        <f aca="false">STDEVP(AJ282:AM282)</f>
        <v>0.398782695741235</v>
      </c>
      <c r="AY282" s="0" t="n">
        <f aca="false">STDEVP(AN282:AQ282)</f>
        <v>0.400059674368157</v>
      </c>
      <c r="AZ282" s="0" t="n">
        <f aca="false">STDEVP(AR282:AU282)</f>
        <v>0.414779714611014</v>
      </c>
      <c r="BA282" s="0" t="n">
        <f aca="false">AV282*((1-IFERROR(CORREL(AB282:AE282,AF282:AI282),0))+(1-IFERROR(CORREL(AB282:AE282,AJ282:AM282),0))+(1-IFERROR(CORREL(AB282:AE282,AN282:AQ282),0))+(1-IFERROR(CORREL(AB282:AE282,AR282:AU282),0)))</f>
        <v>1.16877442823366</v>
      </c>
      <c r="BB282" s="0" t="n">
        <f aca="false">AW282*((1-IFERROR(CORREL(AF282:AI282,AB282:AE282),0))+(1-IFERROR(CORREL(AF282:AI282,AJ282:AM282),0))+(1-IFERROR(CORREL(AF282:AI282,AN282:AQ282),0))+(1-IFERROR(CORREL(AF282:AI282,AR282:AU282),0)))</f>
        <v>2.58699841714364</v>
      </c>
      <c r="BC282" s="0" t="n">
        <f aca="false">AX282*((1-IFERROR(CORREL(AJ282:AM282,AB282:AE282),0))+(1-IFERROR(CORREL(AJ282:AM282,AF282:AI282),0))+(1-IFERROR(CORREL(AJ282:AM282,AN282:AQ282),0))+(1-IFERROR(CORREL(AJ282:AM282,AR282:AU282),0)))</f>
        <v>1.18187077895352</v>
      </c>
      <c r="BD282" s="0" t="n">
        <f aca="false">AY282*((1-IFERROR(CORREL(AN282:AQ282,AB282:AE282),0))+(1-IFERROR(CORREL(AN282:AQ282,AF282:AI282),0))+(1-IFERROR(CORREL(AN282:AQ282,AJ282:AM282),0))+(1-IFERROR(CORREL(AN282:AQ282,AR282:AU282),0)))</f>
        <v>0.933374548823174</v>
      </c>
      <c r="BE282" s="0" t="n">
        <f aca="false">AZ282*((1-IFERROR(CORREL(AR282:AU282,AB282:AE282),0))+(1-IFERROR(CORREL(AR282:AU282,AF282:AI282),0))+(1-IFERROR(CORREL(AR282:AU282,AJ282:AM282),0))+(1-IFERROR(CORREL(AR282:AU282,AN282:AQ282),0)))</f>
        <v>1.34899699549659</v>
      </c>
      <c r="BF282" s="0" t="n">
        <f aca="false">IF(SUM(BA282:BE282)&gt;0,BA282/SUM(BA282:BE282),1/5)</f>
        <v>0.161879774617164</v>
      </c>
      <c r="BG282" s="0" t="n">
        <f aca="false">IF(SUM(BA282:BE282)&gt;0,BB282/SUM(BA282:BE282),1/5)</f>
        <v>0.358309277295763</v>
      </c>
      <c r="BH282" s="0" t="n">
        <f aca="false">IF(SUM(BA282:BE282)&gt;0,BC282/SUM(BA282:BE282),1/5)</f>
        <v>0.163693669797984</v>
      </c>
      <c r="BI282" s="0" t="n">
        <f aca="false">IF(SUM(BA282:BE282)&gt;0,BD282/SUM(BA282:BE282),1/5)</f>
        <v>0.129275981700966</v>
      </c>
      <c r="BJ282" s="0" t="n">
        <f aca="false">IF(SUM(BA282:BE282)&gt;0,BE282/SUM(BA282:BE282),1/5)</f>
        <v>0.186841296588122</v>
      </c>
      <c r="BK282" s="0" t="n">
        <f aca="false">BF282*AB282+BG282*AF282+BH282*AJ282+BI282*AN282+BJ282*AR282</f>
        <v>0.365138552483311</v>
      </c>
      <c r="BL282" s="0" t="n">
        <f aca="false">BF282*AC282+BG282*AG282+BH282*AK282+BI282*AO282+BJ282*AS282</f>
        <v>0.624891758353905</v>
      </c>
      <c r="BM282" s="0" t="n">
        <f aca="false">BF282*AD282+BG282*AH282+BH282*AL282+BI282*AP282+BJ282*AT282</f>
        <v>0.765382929749382</v>
      </c>
      <c r="BN282" s="0" t="n">
        <f aca="false">BF282*AE282+BG282*AI282+BH282*AM282+BI282*AQ282+BJ282*AU282</f>
        <v>0.641690722704237</v>
      </c>
      <c r="BO282" s="0" t="n">
        <f aca="false">RANK(BK282,$BK282:$BN282)</f>
        <v>4</v>
      </c>
      <c r="BP282" s="0" t="n">
        <f aca="false">RANK(BL282,$BK282:$BN282)</f>
        <v>3</v>
      </c>
      <c r="BQ282" s="0" t="n">
        <f aca="false">RANK(BM282,$BK282:$BN282)</f>
        <v>1</v>
      </c>
      <c r="BR282" s="0" t="n">
        <f aca="false">RANK(BN282,$BK282:$BN282)</f>
        <v>2</v>
      </c>
    </row>
    <row r="283" customFormat="false" ht="15" hidden="false" customHeight="false" outlineLevel="0" collapsed="false">
      <c r="A283" s="0" t="n">
        <v>260</v>
      </c>
      <c r="B283" s="0" t="n">
        <f aca="false">RANDBETWEEN(1,$B$5)</f>
        <v>5</v>
      </c>
      <c r="C283" s="0" t="n">
        <f aca="false">RANDBETWEEN(1,$B$5)</f>
        <v>1</v>
      </c>
      <c r="D283" s="0" t="n">
        <f aca="false">RANDBETWEEN(1,$B$5)</f>
        <v>5</v>
      </c>
      <c r="E283" s="0" t="n">
        <f aca="false">RANDBETWEEN(1,$B$5)</f>
        <v>1</v>
      </c>
      <c r="F283" s="0" t="n">
        <f aca="false">RANDBETWEEN(1,$B$5)</f>
        <v>2</v>
      </c>
      <c r="G283" s="0" t="n">
        <f aca="false">RANDBETWEEN(1,$B$5)</f>
        <v>4</v>
      </c>
      <c r="H283" s="0" t="n">
        <f aca="true">NORMINV(RAND(),$B$8,$B$13)</f>
        <v>49.9303329722589</v>
      </c>
      <c r="I283" s="0" t="n">
        <f aca="true">NORMINV(RAND(),$C$8,$C$13)</f>
        <v>64.0897578122431</v>
      </c>
      <c r="J283" s="0" t="n">
        <f aca="true">NORMINV(RAND(),$D$8,$D$13)</f>
        <v>16.2369525316588</v>
      </c>
      <c r="K283" s="0" t="n">
        <f aca="true">NORMINV(RAND(),$E$8,$E$13)</f>
        <v>2.71560901469538</v>
      </c>
      <c r="L283" s="0" t="n">
        <f aca="true">NORMINV(RAND(),$B$9,$B$14)</f>
        <v>43.9753791657898</v>
      </c>
      <c r="M283" s="0" t="n">
        <f aca="true">NORMINV(RAND(),$C$9,$C$14)</f>
        <v>45.6415748336737</v>
      </c>
      <c r="N283" s="0" t="n">
        <f aca="true">NORMINV(RAND(),$D$9,$D$14)</f>
        <v>45.4811436403384</v>
      </c>
      <c r="O283" s="0" t="n">
        <f aca="true">NORMINV(RAND(),$E$9,$E$14)</f>
        <v>21.4516661341991</v>
      </c>
      <c r="P283" s="0" t="n">
        <f aca="true">NORMINV(RAND(),$B$10,$B$15)</f>
        <v>23.7154351779141</v>
      </c>
      <c r="Q283" s="0" t="n">
        <f aca="true">NORMINV(RAND(),$C$10,$C$15)</f>
        <v>28.1837379857959</v>
      </c>
      <c r="R283" s="0" t="n">
        <f aca="true">NORMINV(RAND(),$D$10,$D$15)</f>
        <v>10.0599213700203</v>
      </c>
      <c r="S283" s="0" t="n">
        <f aca="true">NORMINV(RAND(),$E$10,$E$15)</f>
        <v>4.25419973977911</v>
      </c>
      <c r="T283" s="0" t="n">
        <f aca="false">MEDIAN(INDEX(Avaliadores!$B$17:$B$22,$B283),INDEX(Avaliadores!$B$17:$B$22,$C283),INDEX(Avaliadores!$B$17:$B$22,$D283),INDEX(Avaliadores!$B$17:$B$22,$E283),INDEX(Avaliadores!$B$17:$B$22,$F283),INDEX(Avaliadores!$B$17:$B$22,$G283))</f>
        <v>2.54166666666667</v>
      </c>
      <c r="U283" s="0" t="n">
        <f aca="false">MEDIAN(INDEX(Avaliadores!$C$17:$C$22,$B283),INDEX(Avaliadores!$C$17:$C$22,$C283),INDEX(Avaliadores!$C$17:$C$22,$D283),INDEX(Avaliadores!$C$17:$C$22,$E283),INDEX(Avaliadores!$C$17:$C$22,$F283),INDEX(Avaliadores!$C$17:$C$22,$G283))</f>
        <v>5.29166666666667</v>
      </c>
      <c r="V283" s="0" t="n">
        <f aca="false">MEDIAN(INDEX(Avaliadores!$D$17:$D$22,$B283),INDEX(Avaliadores!$D$17:$D$22,$C283),INDEX(Avaliadores!$D$17:$D$22,$D283),INDEX(Avaliadores!$D$17:$D$22,$E283),INDEX(Avaliadores!$D$17:$D$22,$F283),INDEX(Avaliadores!$D$17:$D$22,$G283))</f>
        <v>5.79166666666667</v>
      </c>
      <c r="W283" s="0" t="n">
        <f aca="false">MEDIAN(INDEX(Avaliadores!$E$17:$E$22,$B283),INDEX(Avaliadores!$E$17:$E$22,$C283),INDEX(Avaliadores!$E$17:$E$22,$D283),INDEX(Avaliadores!$E$17:$E$22,$E283),INDEX(Avaliadores!$E$17:$E$22,$F283),INDEX(Avaliadores!$E$17:$E$22,$G283))</f>
        <v>7.04166666666667</v>
      </c>
      <c r="X283" s="0" t="n">
        <f aca="false">MEDIAN(INDEX(Avaliadores!$F$17:$F$22,$B283),INDEX(Avaliadores!$F$17:$F$22,$C283),INDEX(Avaliadores!$F$17:$F$22,$D283),INDEX(Avaliadores!$F$17:$F$22,$E283),INDEX(Avaliadores!$F$17:$F$22,$F283),INDEX(Avaliadores!$F$17:$F$22,$G283))</f>
        <v>2.29166666666667</v>
      </c>
      <c r="Y283" s="0" t="n">
        <f aca="false">MEDIAN(INDEX(Avaliadores!$G$17:$G$22,$B283),INDEX(Avaliadores!$G$17:$G$22,$C283),INDEX(Avaliadores!$G$17:$G$22,$D283),INDEX(Avaliadores!$G$17:$G$22,$E283),INDEX(Avaliadores!$G$17:$G$22,$F283),INDEX(Avaliadores!$G$17:$G$22,$G283))</f>
        <v>4.79166666666667</v>
      </c>
      <c r="Z283" s="0" t="n">
        <f aca="false">MEDIAN(INDEX(Avaliadores!$H$17:$H$22,$B283),INDEX(Avaliadores!$H$17:$H$22,$C283),INDEX(Avaliadores!$H$17:$H$22,$D283),INDEX(Avaliadores!$H$17:$H$22,$E283),INDEX(Avaliadores!$H$17:$H$22,$F283),INDEX(Avaliadores!$H$17:$H$22,$G283))</f>
        <v>3.79166666666667</v>
      </c>
      <c r="AA283" s="0" t="n">
        <f aca="false">MEDIAN(INDEX(Avaliadores!$I$17:$I$22,$B283),INDEX(Avaliadores!$I$17:$I$22,$C283),INDEX(Avaliadores!$I$17:$I$22,$D283),INDEX(Avaliadores!$I$17:$I$22,$E283),INDEX(Avaliadores!$I$17:$I$22,$F283),INDEX(Avaliadores!$I$17:$I$22,$G283))</f>
        <v>6.54166666666667</v>
      </c>
      <c r="AB283" s="0" t="n">
        <f aca="false">IF(MAX(H283:K283)=MIN(H283:K283),0,IF($B$17="custo",(MAX(H283:K283)-H283)/(MAX(H283:K283)-MIN(H283:K283)),(H283-MIN(H283:K283))/(MAX(H283:K283)-MIN(H283:K283))))</f>
        <v>0.230706659357368</v>
      </c>
      <c r="AC283" s="0" t="n">
        <f aca="false">IF(MAX(H283:K283)=MIN(H283:K283),0,IF($B$17="custo",(MAX(H283:K283)-I283)/(MAX(H283:K283)-MIN(H283:K283)),(I283-MIN(H283:K283))/(MAX(H283:K283)-MIN(H283:K283))))</f>
        <v>0</v>
      </c>
      <c r="AD283" s="0" t="n">
        <f aca="false">IF(MAX(H283:K283)=MIN(H283:K283),0,IF($B$17="custo",(MAX(H283:K283)-J283)/(MAX(H283:K283)-MIN(H283:K283)),(J283-MIN(H283:K283))/(MAX(H283:K283)-MIN(H283:K283))))</f>
        <v>0.779689921866523</v>
      </c>
      <c r="AE283" s="0" t="n">
        <f aca="false">IF(MAX(H283:K283)=MIN(H283:K283),0,IF($B$17="custo",(MAX(H283:K283)-K283)/(MAX(H283:K283)-MIN(H283:K283)),(K283-MIN(H283:K283))/(MAX(H283:K283)-MIN(H283:K283))))</f>
        <v>1</v>
      </c>
      <c r="AF283" s="0" t="n">
        <f aca="false">IF(MAX(L283:O283)=MIN(L283:O283),0,IF($C$17="custo",(MAX(L283:O283)-L283)/(MAX(L283:O283)-MIN(L283:O283)),(L283-MIN(L283:O283))/(MAX(L283:O283)-MIN(L283:O283))))</f>
        <v>0.931120216757162</v>
      </c>
      <c r="AG283" s="0" t="n">
        <f aca="false">IF(MAX(L283:O283)=MIN(L283:O283),0,IF($C$17="custo",(MAX(L283:O283)-M283)/(MAX(L283:O283)-MIN(L283:O283)),(M283-MIN(L283:O283))/(MAX(L283:O283)-MIN(L283:O283))))</f>
        <v>1</v>
      </c>
      <c r="AH283" s="0" t="n">
        <f aca="false">IF(MAX(L283:O283)=MIN(L283:O283),0,IF($C$17="custo",(MAX(L283:O283)-N283)/(MAX(L283:O283)-MIN(L283:O283)),(N283-MIN(L283:O283))/(MAX(L283:O283)-MIN(L283:O283))))</f>
        <v>0.993367846264803</v>
      </c>
      <c r="AI283" s="0" t="n">
        <f aca="false">IF(MAX(L283:O283)=MIN(L283:O283),0,IF($C$17="custo",(MAX(L283:O283)-O283)/(MAX(L283:O283)-MIN(L283:O283)),(O283-MIN(L283:O283))/(MAX(L283:O283)-MIN(L283:O283))))</f>
        <v>0</v>
      </c>
      <c r="AJ283" s="0" t="n">
        <f aca="false">IF(MAX(P283:S283)=MIN(P283:S283),0,IF($D$17="custo",(MAX(P283:S283)-P283)/(MAX(P283:S283)-MIN(P283:S283)),(P283-MIN(P283:S283))/(MAX(P283:S283)-MIN(P283:S283))))</f>
        <v>0.186727498121514</v>
      </c>
      <c r="AK283" s="0" t="n">
        <f aca="false">IF(MAX(P283:S283)=MIN(P283:S283),0,IF($D$17="custo",(MAX(P283:S283)-Q283)/(MAX(P283:S283)-MIN(P283:S283)),(Q283-MIN(P283:S283))/(MAX(P283:S283)-MIN(P283:S283))))</f>
        <v>0</v>
      </c>
      <c r="AL283" s="0" t="n">
        <f aca="false">IF(MAX(P283:S283)=MIN(P283:S283),0,IF($D$17="custo",(MAX(P283:S283)-R283)/(MAX(P283:S283)-MIN(P283:S283)),(R283-MIN(P283:S283))/(MAX(P283:S283)-MIN(P283:S283))))</f>
        <v>0.757382630180606</v>
      </c>
      <c r="AM283" s="0" t="n">
        <f aca="false">IF(MAX(P283:S283)=MIN(P283:S283),0,IF($D$17="custo",(MAX(P283:S283)-S283)/(MAX(P283:S283)-MIN(P283:S283)),(S283-MIN(P283:S283))/(MAX(P283:S283)-MIN(P283:S283))))</f>
        <v>1</v>
      </c>
      <c r="AN283" s="0" t="n">
        <f aca="false">IF(MAX(T283:W283)=MIN(T283:W283),0,IF($E$17="custo",(MAX(T283:W283)-T283)/(MAX(T283:W283)-MIN(T283:W283)),(T283-MIN(T283:W283))/(MAX(T283:W283)-MIN(T283:W283))))</f>
        <v>0</v>
      </c>
      <c r="AO283" s="0" t="n">
        <f aca="false">IF(MAX(T283:W283)=MIN(T283:W283),0,IF($E$17="custo",(MAX(T283:W283)-U283)/(MAX(T283:W283)-MIN(T283:W283)),(U283-MIN(T283:W283))/(MAX(T283:W283)-MIN(T283:W283))))</f>
        <v>0.611111111111111</v>
      </c>
      <c r="AP283" s="0" t="n">
        <f aca="false">IF(MAX(T283:W283)=MIN(T283:W283),0,IF($E$17="custo",(MAX(T283:W283)-V283)/(MAX(T283:W283)-MIN(T283:W283)),(V283-MIN(T283:W283))/(MAX(T283:W283)-MIN(T283:W283))))</f>
        <v>0.722222222222222</v>
      </c>
      <c r="AQ283" s="0" t="n">
        <f aca="false">IF(MAX(T283:W283)=MIN(T283:W283),0,IF($E$17="custo",(MAX(T283:W283)-W283)/(MAX(T283:W283)-MIN(T283:W283)),(W283-MIN(T283:W283))/(MAX(T283:W283)-MIN(T283:W283))))</f>
        <v>1</v>
      </c>
      <c r="AR283" s="0" t="n">
        <f aca="false">IF(MAX(X283:AA283)=MIN(X283:AA283),0,IF($F$17="custo",(MAX(X283:AA283)-X283)/(MAX(X283:AA283)-MIN(X283:AA283)),(X283-MIN(X283:AA283))/(MAX(X283:AA283)-MIN(X283:AA283))))</f>
        <v>0</v>
      </c>
      <c r="AS283" s="0" t="n">
        <f aca="false">IF(MAX(X283:AA283)=MIN(X283:AA283),0,IF($F$17="custo",(MAX(X283:AA283)-Y283)/(MAX(X283:AA283)-MIN(X283:AA283)),(Y283-MIN(X283:AA283))/(MAX(X283:AA283)-MIN(X283:AA283))))</f>
        <v>0.588235294117647</v>
      </c>
      <c r="AT283" s="0" t="n">
        <f aca="false">IF(MAX(X283:AA283)=MIN(X283:AA283),0,IF($F$17="custo",(MAX(X283:AA283)-Z283)/(MAX(X283:AA283)-MIN(X283:AA283)),(Z283-MIN(X283:AA283))/(MAX(X283:AA283)-MIN(X283:AA283))))</f>
        <v>0.352941176470588</v>
      </c>
      <c r="AU283" s="0" t="n">
        <f aca="false">IF(MAX(X283:AA283)=MIN(X283:AA283),0,IF($F$17="custo",(MAX(X283:AA283)-AA283)/(MAX(X283:AA283)-MIN(X283:AA283)),(AA283-MIN(X283:AA283))/(MAX(X283:AA283)-MIN(X283:AA283))))</f>
        <v>1</v>
      </c>
      <c r="AV283" s="0" t="n">
        <f aca="false">STDEVP(AB283:AE283)</f>
        <v>0.403335571665482</v>
      </c>
      <c r="AW283" s="0" t="n">
        <f aca="false">STDEVP(AF283:AI283)</f>
        <v>0.422967767198987</v>
      </c>
      <c r="AX283" s="0" t="n">
        <f aca="false">STDEVP(AJ283:AM283)</f>
        <v>0.407309636306426</v>
      </c>
      <c r="AY283" s="0" t="n">
        <f aca="false">STDEVP(AN283:AQ283)</f>
        <v>0.365359623276831</v>
      </c>
      <c r="AZ283" s="0" t="n">
        <f aca="false">STDEVP(AR283:AU283)</f>
        <v>0.363506091009067</v>
      </c>
      <c r="BA283" s="0" t="n">
        <f aca="false">AV283*((1-IFERROR(CORREL(AB283:AE283,AF283:AI283),0))+(1-IFERROR(CORREL(AB283:AE283,AJ283:AM283),0))+(1-IFERROR(CORREL(AB283:AE283,AN283:AQ283),0))+(1-IFERROR(CORREL(AB283:AE283,AR283:AU283),0)))</f>
        <v>1.02127371917676</v>
      </c>
      <c r="BB283" s="0" t="n">
        <f aca="false">AW283*((1-IFERROR(CORREL(AF283:AI283,AB283:AE283),0))+(1-IFERROR(CORREL(AF283:AI283,AJ283:AM283),0))+(1-IFERROR(CORREL(AF283:AI283,AN283:AQ283),0))+(1-IFERROR(CORREL(AF283:AI283,AR283:AU283),0)))</f>
        <v>2.88226381337392</v>
      </c>
      <c r="BC283" s="0" t="n">
        <f aca="false">AX283*((1-IFERROR(CORREL(AJ283:AM283,AB283:AE283),0))+(1-IFERROR(CORREL(AJ283:AM283,AF283:AI283),0))+(1-IFERROR(CORREL(AJ283:AM283,AN283:AQ283),0))+(1-IFERROR(CORREL(AJ283:AM283,AR283:AU283),0)))</f>
        <v>1.009713015494</v>
      </c>
      <c r="BD283" s="0" t="n">
        <f aca="false">AY283*((1-IFERROR(CORREL(AN283:AQ283,AB283:AE283),0))+(1-IFERROR(CORREL(AN283:AQ283,AF283:AI283),0))+(1-IFERROR(CORREL(AN283:AQ283,AJ283:AM283),0))+(1-IFERROR(CORREL(AN283:AQ283,AR283:AU283),0)))</f>
        <v>0.857577218841997</v>
      </c>
      <c r="BE283" s="0" t="n">
        <f aca="false">AZ283*((1-IFERROR(CORREL(AR283:AU283,AB283:AE283),0))+(1-IFERROR(CORREL(AR283:AU283,AF283:AI283),0))+(1-IFERROR(CORREL(AR283:AU283,AJ283:AM283),0))+(1-IFERROR(CORREL(AR283:AU283,AN283:AQ283),0)))</f>
        <v>1.02369842885411</v>
      </c>
      <c r="BF283" s="0" t="n">
        <f aca="false">IF(SUM(BA283:BE283)&gt;0,BA283/SUM(BA283:BE283),1/5)</f>
        <v>0.150308305502885</v>
      </c>
      <c r="BG283" s="0" t="n">
        <f aca="false">IF(SUM(BA283:BE283)&gt;0,BB283/SUM(BA283:BE283),1/5)</f>
        <v>0.424203797342145</v>
      </c>
      <c r="BH283" s="0" t="n">
        <f aca="false">IF(SUM(BA283:BE283)&gt;0,BC283/SUM(BA283:BE283),1/5)</f>
        <v>0.148606832383242</v>
      </c>
      <c r="BI283" s="0" t="n">
        <f aca="false">IF(SUM(BA283:BE283)&gt;0,BD283/SUM(BA283:BE283),1/5)</f>
        <v>0.12621589705248</v>
      </c>
      <c r="BJ283" s="0" t="n">
        <f aca="false">IF(SUM(BA283:BE283)&gt;0,BE283/SUM(BA283:BE283),1/5)</f>
        <v>0.150665167719248</v>
      </c>
      <c r="BK283" s="0" t="n">
        <f aca="false">BF283*AB283+BG283*AF283+BH283*AJ283+BI283*AN283+BJ283*AR283</f>
        <v>0.457410840781352</v>
      </c>
      <c r="BL283" s="0" t="n">
        <f aca="false">BF283*AC283+BG283*AG283+BH283*AK283+BI283*AO283+BJ283*AS283</f>
        <v>0.589962303676388</v>
      </c>
      <c r="BM283" s="0" t="n">
        <f aca="false">BF283*AD283+BG283*AH283+BH283*AL283+BI283*AP283+BJ283*AT283</f>
        <v>0.795468384286763</v>
      </c>
      <c r="BN283" s="0" t="n">
        <f aca="false">BF283*AE283+BG283*AI283+BH283*AM283+BI283*AQ283+BJ283*AU283</f>
        <v>0.575796202657856</v>
      </c>
      <c r="BO283" s="0" t="n">
        <f aca="false">RANK(BK283,$BK283:$BN283)</f>
        <v>4</v>
      </c>
      <c r="BP283" s="0" t="n">
        <f aca="false">RANK(BL283,$BK283:$BN283)</f>
        <v>2</v>
      </c>
      <c r="BQ283" s="0" t="n">
        <f aca="false">RANK(BM283,$BK283:$BN283)</f>
        <v>1</v>
      </c>
      <c r="BR283" s="0" t="n">
        <f aca="false">RANK(BN283,$BK283:$BN283)</f>
        <v>3</v>
      </c>
    </row>
    <row r="284" customFormat="false" ht="15" hidden="false" customHeight="false" outlineLevel="0" collapsed="false">
      <c r="A284" s="0" t="n">
        <v>261</v>
      </c>
      <c r="B284" s="0" t="n">
        <f aca="false">RANDBETWEEN(1,$B$5)</f>
        <v>1</v>
      </c>
      <c r="C284" s="0" t="n">
        <f aca="false">RANDBETWEEN(1,$B$5)</f>
        <v>6</v>
      </c>
      <c r="D284" s="0" t="n">
        <f aca="false">RANDBETWEEN(1,$B$5)</f>
        <v>2</v>
      </c>
      <c r="E284" s="0" t="n">
        <f aca="false">RANDBETWEEN(1,$B$5)</f>
        <v>5</v>
      </c>
      <c r="F284" s="0" t="n">
        <f aca="false">RANDBETWEEN(1,$B$5)</f>
        <v>5</v>
      </c>
      <c r="G284" s="0" t="n">
        <f aca="false">RANDBETWEEN(1,$B$5)</f>
        <v>1</v>
      </c>
      <c r="H284" s="0" t="n">
        <f aca="true">NORMINV(RAND(),$B$8,$B$13)</f>
        <v>47.4320761983623</v>
      </c>
      <c r="I284" s="0" t="n">
        <f aca="true">NORMINV(RAND(),$C$8,$C$13)</f>
        <v>62.2073491847657</v>
      </c>
      <c r="J284" s="0" t="n">
        <f aca="true">NORMINV(RAND(),$D$8,$D$13)</f>
        <v>13.8605486428286</v>
      </c>
      <c r="K284" s="0" t="n">
        <f aca="true">NORMINV(RAND(),$E$8,$E$13)</f>
        <v>3.14422875867403</v>
      </c>
      <c r="L284" s="0" t="n">
        <f aca="true">NORMINV(RAND(),$B$9,$B$14)</f>
        <v>33.0404898388864</v>
      </c>
      <c r="M284" s="0" t="n">
        <f aca="true">NORMINV(RAND(),$C$9,$C$14)</f>
        <v>47.6679937975732</v>
      </c>
      <c r="N284" s="0" t="n">
        <f aca="true">NORMINV(RAND(),$D$9,$D$14)</f>
        <v>46.3982711225868</v>
      </c>
      <c r="O284" s="0" t="n">
        <f aca="true">NORMINV(RAND(),$E$9,$E$14)</f>
        <v>26.7292060602828</v>
      </c>
      <c r="P284" s="0" t="n">
        <f aca="true">NORMINV(RAND(),$B$10,$B$15)</f>
        <v>21.987653299416</v>
      </c>
      <c r="Q284" s="0" t="n">
        <f aca="true">NORMINV(RAND(),$C$10,$C$15)</f>
        <v>27.4194390727869</v>
      </c>
      <c r="R284" s="0" t="n">
        <f aca="true">NORMINV(RAND(),$D$10,$D$15)</f>
        <v>9.9145637696558</v>
      </c>
      <c r="S284" s="0" t="n">
        <f aca="true">NORMINV(RAND(),$E$10,$E$15)</f>
        <v>4.03494447160934</v>
      </c>
      <c r="T284" s="0" t="n">
        <f aca="false">MEDIAN(INDEX(Avaliadores!$B$17:$B$22,$B284),INDEX(Avaliadores!$B$17:$B$22,$C284),INDEX(Avaliadores!$B$17:$B$22,$D284),INDEX(Avaliadores!$B$17:$B$22,$E284),INDEX(Avaliadores!$B$17:$B$22,$F284),INDEX(Avaliadores!$B$17:$B$22,$G284))</f>
        <v>2.29166666666667</v>
      </c>
      <c r="U284" s="0" t="n">
        <f aca="false">MEDIAN(INDEX(Avaliadores!$C$17:$C$22,$B284),INDEX(Avaliadores!$C$17:$C$22,$C284),INDEX(Avaliadores!$C$17:$C$22,$D284),INDEX(Avaliadores!$C$17:$C$22,$E284),INDEX(Avaliadores!$C$17:$C$22,$F284),INDEX(Avaliadores!$C$17:$C$22,$G284))</f>
        <v>5.29166666666667</v>
      </c>
      <c r="V284" s="0" t="n">
        <f aca="false">MEDIAN(INDEX(Avaliadores!$D$17:$D$22,$B284),INDEX(Avaliadores!$D$17:$D$22,$C284),INDEX(Avaliadores!$D$17:$D$22,$D284),INDEX(Avaliadores!$D$17:$D$22,$E284),INDEX(Avaliadores!$D$17:$D$22,$F284),INDEX(Avaliadores!$D$17:$D$22,$G284))</f>
        <v>5.79166666666667</v>
      </c>
      <c r="W284" s="0" t="n">
        <f aca="false">MEDIAN(INDEX(Avaliadores!$E$17:$E$22,$B284),INDEX(Avaliadores!$E$17:$E$22,$C284),INDEX(Avaliadores!$E$17:$E$22,$D284),INDEX(Avaliadores!$E$17:$E$22,$E284),INDEX(Avaliadores!$E$17:$E$22,$F284),INDEX(Avaliadores!$E$17:$E$22,$G284))</f>
        <v>7.04166666666667</v>
      </c>
      <c r="X284" s="0" t="n">
        <f aca="false">MEDIAN(INDEX(Avaliadores!$F$17:$F$22,$B284),INDEX(Avaliadores!$F$17:$F$22,$C284),INDEX(Avaliadores!$F$17:$F$22,$D284),INDEX(Avaliadores!$F$17:$F$22,$E284),INDEX(Avaliadores!$F$17:$F$22,$F284),INDEX(Avaliadores!$F$17:$F$22,$G284))</f>
        <v>2.29166666666667</v>
      </c>
      <c r="Y284" s="0" t="n">
        <f aca="false">MEDIAN(INDEX(Avaliadores!$G$17:$G$22,$B284),INDEX(Avaliadores!$G$17:$G$22,$C284),INDEX(Avaliadores!$G$17:$G$22,$D284),INDEX(Avaliadores!$G$17:$G$22,$E284),INDEX(Avaliadores!$G$17:$G$22,$F284),INDEX(Avaliadores!$G$17:$G$22,$G284))</f>
        <v>5.04166666666667</v>
      </c>
      <c r="Z284" s="0" t="n">
        <f aca="false">MEDIAN(INDEX(Avaliadores!$H$17:$H$22,$B284),INDEX(Avaliadores!$H$17:$H$22,$C284),INDEX(Avaliadores!$H$17:$H$22,$D284),INDEX(Avaliadores!$H$17:$H$22,$E284),INDEX(Avaliadores!$H$17:$H$22,$F284),INDEX(Avaliadores!$H$17:$H$22,$G284))</f>
        <v>4.04166666666667</v>
      </c>
      <c r="AA284" s="0" t="n">
        <f aca="false">MEDIAN(INDEX(Avaliadores!$I$17:$I$22,$B284),INDEX(Avaliadores!$I$17:$I$22,$C284),INDEX(Avaliadores!$I$17:$I$22,$D284),INDEX(Avaliadores!$I$17:$I$22,$E284),INDEX(Avaliadores!$I$17:$I$22,$F284),INDEX(Avaliadores!$I$17:$I$22,$G284))</f>
        <v>6.79166666666667</v>
      </c>
      <c r="AB284" s="0" t="n">
        <f aca="false">IF(MAX(H284:K284)=MIN(H284:K284),0,IF($B$17="custo",(MAX(H284:K284)-H284)/(MAX(H284:K284)-MIN(H284:K284)),(H284-MIN(H284:K284))/(MAX(H284:K284)-MIN(H284:K284))))</f>
        <v>0.250160724320219</v>
      </c>
      <c r="AC284" s="0" t="n">
        <f aca="false">IF(MAX(H284:K284)=MIN(H284:K284),0,IF($B$17="custo",(MAX(H284:K284)-I284)/(MAX(H284:K284)-MIN(H284:K284)),(I284-MIN(H284:K284))/(MAX(H284:K284)-MIN(H284:K284))))</f>
        <v>0</v>
      </c>
      <c r="AD284" s="0" t="n">
        <f aca="false">IF(MAX(H284:K284)=MIN(H284:K284),0,IF($B$17="custo",(MAX(H284:K284)-J284)/(MAX(H284:K284)-MIN(H284:K284)),(J284-MIN(H284:K284))/(MAX(H284:K284)-MIN(H284:K284))))</f>
        <v>0.818561569269535</v>
      </c>
      <c r="AE284" s="0" t="n">
        <f aca="false">IF(MAX(H284:K284)=MIN(H284:K284),0,IF($B$17="custo",(MAX(H284:K284)-K284)/(MAX(H284:K284)-MIN(H284:K284)),(K284-MIN(H284:K284))/(MAX(H284:K284)-MIN(H284:K284))))</f>
        <v>1</v>
      </c>
      <c r="AF284" s="0" t="n">
        <f aca="false">IF(MAX(L284:O284)=MIN(L284:O284),0,IF($C$17="custo",(MAX(L284:O284)-L284)/(MAX(L284:O284)-MIN(L284:O284)),(L284-MIN(L284:O284))/(MAX(L284:O284)-MIN(L284:O284))))</f>
        <v>0.301415910882159</v>
      </c>
      <c r="AG284" s="0" t="n">
        <f aca="false">IF(MAX(L284:O284)=MIN(L284:O284),0,IF($C$17="custo",(MAX(L284:O284)-M284)/(MAX(L284:O284)-MIN(L284:O284)),(M284-MIN(L284:O284))/(MAX(L284:O284)-MIN(L284:O284))))</f>
        <v>1</v>
      </c>
      <c r="AH284" s="0" t="n">
        <f aca="false">IF(MAX(L284:O284)=MIN(L284:O284),0,IF($C$17="custo",(MAX(L284:O284)-N284)/(MAX(L284:O284)-MIN(L284:O284)),(N284-MIN(L284:O284))/(MAX(L284:O284)-MIN(L284:O284))))</f>
        <v>0.939360258534682</v>
      </c>
      <c r="AI284" s="0" t="n">
        <f aca="false">IF(MAX(L284:O284)=MIN(L284:O284),0,IF($C$17="custo",(MAX(L284:O284)-O284)/(MAX(L284:O284)-MIN(L284:O284)),(O284-MIN(L284:O284))/(MAX(L284:O284)-MIN(L284:O284))))</f>
        <v>0</v>
      </c>
      <c r="AJ284" s="0" t="n">
        <f aca="false">IF(MAX(P284:S284)=MIN(P284:S284),0,IF($D$17="custo",(MAX(P284:S284)-P284)/(MAX(P284:S284)-MIN(P284:S284)),(P284-MIN(P284:S284))/(MAX(P284:S284)-MIN(P284:S284))))</f>
        <v>0.232281512429925</v>
      </c>
      <c r="AK284" s="0" t="n">
        <f aca="false">IF(MAX(P284:S284)=MIN(P284:S284),0,IF($D$17="custo",(MAX(P284:S284)-Q284)/(MAX(P284:S284)-MIN(P284:S284)),(Q284-MIN(P284:S284))/(MAX(P284:S284)-MIN(P284:S284))))</f>
        <v>0</v>
      </c>
      <c r="AL284" s="0" t="n">
        <f aca="false">IF(MAX(P284:S284)=MIN(P284:S284),0,IF($D$17="custo",(MAX(P284:S284)-R284)/(MAX(P284:S284)-MIN(P284:S284)),(R284-MIN(P284:S284))/(MAX(P284:S284)-MIN(P284:S284))))</f>
        <v>0.748567612927996</v>
      </c>
      <c r="AM284" s="0" t="n">
        <f aca="false">IF(MAX(P284:S284)=MIN(P284:S284),0,IF($D$17="custo",(MAX(P284:S284)-S284)/(MAX(P284:S284)-MIN(P284:S284)),(S284-MIN(P284:S284))/(MAX(P284:S284)-MIN(P284:S284))))</f>
        <v>1</v>
      </c>
      <c r="AN284" s="0" t="n">
        <f aca="false">IF(MAX(T284:W284)=MIN(T284:W284),0,IF($E$17="custo",(MAX(T284:W284)-T284)/(MAX(T284:W284)-MIN(T284:W284)),(T284-MIN(T284:W284))/(MAX(T284:W284)-MIN(T284:W284))))</f>
        <v>0</v>
      </c>
      <c r="AO284" s="0" t="n">
        <f aca="false">IF(MAX(T284:W284)=MIN(T284:W284),0,IF($E$17="custo",(MAX(T284:W284)-U284)/(MAX(T284:W284)-MIN(T284:W284)),(U284-MIN(T284:W284))/(MAX(T284:W284)-MIN(T284:W284))))</f>
        <v>0.631578947368421</v>
      </c>
      <c r="AP284" s="0" t="n">
        <f aca="false">IF(MAX(T284:W284)=MIN(T284:W284),0,IF($E$17="custo",(MAX(T284:W284)-V284)/(MAX(T284:W284)-MIN(T284:W284)),(V284-MIN(T284:W284))/(MAX(T284:W284)-MIN(T284:W284))))</f>
        <v>0.736842105263158</v>
      </c>
      <c r="AQ284" s="0" t="n">
        <f aca="false">IF(MAX(T284:W284)=MIN(T284:W284),0,IF($E$17="custo",(MAX(T284:W284)-W284)/(MAX(T284:W284)-MIN(T284:W284)),(W284-MIN(T284:W284))/(MAX(T284:W284)-MIN(T284:W284))))</f>
        <v>1</v>
      </c>
      <c r="AR284" s="0" t="n">
        <f aca="false">IF(MAX(X284:AA284)=MIN(X284:AA284),0,IF($F$17="custo",(MAX(X284:AA284)-X284)/(MAX(X284:AA284)-MIN(X284:AA284)),(X284-MIN(X284:AA284))/(MAX(X284:AA284)-MIN(X284:AA284))))</f>
        <v>0</v>
      </c>
      <c r="AS284" s="0" t="n">
        <f aca="false">IF(MAX(X284:AA284)=MIN(X284:AA284),0,IF($F$17="custo",(MAX(X284:AA284)-Y284)/(MAX(X284:AA284)-MIN(X284:AA284)),(Y284-MIN(X284:AA284))/(MAX(X284:AA284)-MIN(X284:AA284))))</f>
        <v>0.611111111111111</v>
      </c>
      <c r="AT284" s="0" t="n">
        <f aca="false">IF(MAX(X284:AA284)=MIN(X284:AA284),0,IF($F$17="custo",(MAX(X284:AA284)-Z284)/(MAX(X284:AA284)-MIN(X284:AA284)),(Z284-MIN(X284:AA284))/(MAX(X284:AA284)-MIN(X284:AA284))))</f>
        <v>0.388888888888889</v>
      </c>
      <c r="AU284" s="0" t="n">
        <f aca="false">IF(MAX(X284:AA284)=MIN(X284:AA284),0,IF($F$17="custo",(MAX(X284:AA284)-AA284)/(MAX(X284:AA284)-MIN(X284:AA284)),(AA284-MIN(X284:AA284))/(MAX(X284:AA284)-MIN(X284:AA284))))</f>
        <v>1</v>
      </c>
      <c r="AV284" s="0" t="n">
        <f aca="false">STDEVP(AB284:AE284)</f>
        <v>0.407038219544126</v>
      </c>
      <c r="AW284" s="0" t="n">
        <f aca="false">STDEVP(AF284:AI284)</f>
        <v>0.423668439434265</v>
      </c>
      <c r="AX284" s="0" t="n">
        <f aca="false">STDEVP(AJ284:AM284)</f>
        <v>0.397921901189053</v>
      </c>
      <c r="AY284" s="0" t="n">
        <f aca="false">STDEVP(AN284:AQ284)</f>
        <v>0.36724436149876</v>
      </c>
      <c r="AZ284" s="0" t="n">
        <f aca="false">STDEVP(AR284:AU284)</f>
        <v>0.362177911400147</v>
      </c>
      <c r="BA284" s="0" t="n">
        <f aca="false">AV284*((1-IFERROR(CORREL(AB284:AE284,AF284:AI284),0))+(1-IFERROR(CORREL(AB284:AE284,AJ284:AM284),0))+(1-IFERROR(CORREL(AB284:AE284,AN284:AQ284),0))+(1-IFERROR(CORREL(AB284:AE284,AR284:AU284),0)))</f>
        <v>0.954153690969466</v>
      </c>
      <c r="BB284" s="0" t="n">
        <f aca="false">AW284*((1-IFERROR(CORREL(AF284:AI284,AB284:AE284),0))+(1-IFERROR(CORREL(AF284:AI284,AJ284:AM284),0))+(1-IFERROR(CORREL(AF284:AI284,AN284:AQ284),0))+(1-IFERROR(CORREL(AF284:AI284,AR284:AU284),0)))</f>
        <v>2.20071199457423</v>
      </c>
      <c r="BC284" s="0" t="n">
        <f aca="false">AX284*((1-IFERROR(CORREL(AJ284:AM284,AB284:AE284),0))+(1-IFERROR(CORREL(AJ284:AM284,AF284:AI284),0))+(1-IFERROR(CORREL(AJ284:AM284,AN284:AQ284),0))+(1-IFERROR(CORREL(AJ284:AM284,AR284:AU284),0)))</f>
        <v>0.92786499632859</v>
      </c>
      <c r="BD284" s="0" t="n">
        <f aca="false">AY284*((1-IFERROR(CORREL(AN284:AQ284,AB284:AE284),0))+(1-IFERROR(CORREL(AN284:AQ284,AF284:AI284),0))+(1-IFERROR(CORREL(AN284:AQ284,AJ284:AM284),0))+(1-IFERROR(CORREL(AN284:AQ284,AR284:AU284),0)))</f>
        <v>0.663463436021654</v>
      </c>
      <c r="BE284" s="0" t="n">
        <f aca="false">AZ284*((1-IFERROR(CORREL(AR284:AU284,AB284:AE284),0))+(1-IFERROR(CORREL(AR284:AU284,AF284:AI284),0))+(1-IFERROR(CORREL(AR284:AU284,AJ284:AM284),0))+(1-IFERROR(CORREL(AR284:AU284,AN284:AQ284),0)))</f>
        <v>0.837934332403574</v>
      </c>
      <c r="BF284" s="0" t="n">
        <f aca="false">IF(SUM(BA284:BE284)&gt;0,BA284/SUM(BA284:BE284),1/5)</f>
        <v>0.170868865116924</v>
      </c>
      <c r="BG284" s="0" t="n">
        <f aca="false">IF(SUM(BA284:BE284)&gt;0,BB284/SUM(BA284:BE284),1/5)</f>
        <v>0.394101248594484</v>
      </c>
      <c r="BH284" s="0" t="n">
        <f aca="false">IF(SUM(BA284:BE284)&gt;0,BC284/SUM(BA284:BE284),1/5)</f>
        <v>0.166161112622536</v>
      </c>
      <c r="BI284" s="0" t="n">
        <f aca="false">IF(SUM(BA284:BE284)&gt;0,BD284/SUM(BA284:BE284),1/5)</f>
        <v>0.118812352174009</v>
      </c>
      <c r="BJ284" s="0" t="n">
        <f aca="false">IF(SUM(BA284:BE284)&gt;0,BE284/SUM(BA284:BE284),1/5)</f>
        <v>0.150056421492047</v>
      </c>
      <c r="BK284" s="0" t="n">
        <f aca="false">BF284*AB284+BG284*AF284+BH284*AJ284+BI284*AN284+BJ284*AR284</f>
        <v>0.200129220433328</v>
      </c>
      <c r="BL284" s="0" t="n">
        <f aca="false">BF284*AC284+BG284*AG284+BH284*AK284+BI284*AO284+BJ284*AS284</f>
        <v>0.560841775382273</v>
      </c>
      <c r="BM284" s="0" t="n">
        <f aca="false">BF284*AD284+BG284*AH284+BH284*AL284+BI284*AP284+BJ284*AT284</f>
        <v>0.780353783307131</v>
      </c>
      <c r="BN284" s="0" t="n">
        <f aca="false">BF284*AE284+BG284*AI284+BH284*AM284+BI284*AQ284+BJ284*AU284</f>
        <v>0.605898751405516</v>
      </c>
      <c r="BO284" s="0" t="n">
        <f aca="false">RANK(BK284,$BK284:$BN284)</f>
        <v>4</v>
      </c>
      <c r="BP284" s="0" t="n">
        <f aca="false">RANK(BL284,$BK284:$BN284)</f>
        <v>3</v>
      </c>
      <c r="BQ284" s="0" t="n">
        <f aca="false">RANK(BM284,$BK284:$BN284)</f>
        <v>1</v>
      </c>
      <c r="BR284" s="0" t="n">
        <f aca="false">RANK(BN284,$BK284:$BN284)</f>
        <v>2</v>
      </c>
    </row>
    <row r="285" customFormat="false" ht="15" hidden="false" customHeight="false" outlineLevel="0" collapsed="false">
      <c r="A285" s="0" t="n">
        <v>262</v>
      </c>
      <c r="B285" s="0" t="n">
        <f aca="false">RANDBETWEEN(1,$B$5)</f>
        <v>3</v>
      </c>
      <c r="C285" s="0" t="n">
        <f aca="false">RANDBETWEEN(1,$B$5)</f>
        <v>5</v>
      </c>
      <c r="D285" s="0" t="n">
        <f aca="false">RANDBETWEEN(1,$B$5)</f>
        <v>2</v>
      </c>
      <c r="E285" s="0" t="n">
        <f aca="false">RANDBETWEEN(1,$B$5)</f>
        <v>2</v>
      </c>
      <c r="F285" s="0" t="n">
        <f aca="false">RANDBETWEEN(1,$B$5)</f>
        <v>6</v>
      </c>
      <c r="G285" s="0" t="n">
        <f aca="false">RANDBETWEEN(1,$B$5)</f>
        <v>4</v>
      </c>
      <c r="H285" s="0" t="n">
        <f aca="true">NORMINV(RAND(),$B$8,$B$13)</f>
        <v>43.3759199313543</v>
      </c>
      <c r="I285" s="0" t="n">
        <f aca="true">NORMINV(RAND(),$C$8,$C$13)</f>
        <v>67.7552127506851</v>
      </c>
      <c r="J285" s="0" t="n">
        <f aca="true">NORMINV(RAND(),$D$8,$D$13)</f>
        <v>16.2687426161667</v>
      </c>
      <c r="K285" s="0" t="n">
        <f aca="true">NORMINV(RAND(),$E$8,$E$13)</f>
        <v>3.06238634480777</v>
      </c>
      <c r="L285" s="0" t="n">
        <f aca="true">NORMINV(RAND(),$B$9,$B$14)</f>
        <v>43.7606845456634</v>
      </c>
      <c r="M285" s="0" t="n">
        <f aca="true">NORMINV(RAND(),$C$9,$C$14)</f>
        <v>64.7974852395351</v>
      </c>
      <c r="N285" s="0" t="n">
        <f aca="true">NORMINV(RAND(),$D$9,$D$14)</f>
        <v>51.0947064496159</v>
      </c>
      <c r="O285" s="0" t="n">
        <f aca="true">NORMINV(RAND(),$E$9,$E$14)</f>
        <v>26.3355951306097</v>
      </c>
      <c r="P285" s="0" t="n">
        <f aca="true">NORMINV(RAND(),$B$10,$B$15)</f>
        <v>22.4918975697841</v>
      </c>
      <c r="Q285" s="0" t="n">
        <f aca="true">NORMINV(RAND(),$C$10,$C$15)</f>
        <v>31.2850704385816</v>
      </c>
      <c r="R285" s="0" t="n">
        <f aca="true">NORMINV(RAND(),$D$10,$D$15)</f>
        <v>10.1323694927278</v>
      </c>
      <c r="S285" s="0" t="n">
        <f aca="true">NORMINV(RAND(),$E$10,$E$15)</f>
        <v>3.91115018676118</v>
      </c>
      <c r="T285" s="0" t="n">
        <f aca="false">MEDIAN(INDEX(Avaliadores!$B$17:$B$22,$B285),INDEX(Avaliadores!$B$17:$B$22,$C285),INDEX(Avaliadores!$B$17:$B$22,$D285),INDEX(Avaliadores!$B$17:$B$22,$E285),INDEX(Avaliadores!$B$17:$B$22,$F285),INDEX(Avaliadores!$B$17:$B$22,$G285))</f>
        <v>2.91666666666667</v>
      </c>
      <c r="U285" s="0" t="n">
        <f aca="false">MEDIAN(INDEX(Avaliadores!$C$17:$C$22,$B285),INDEX(Avaliadores!$C$17:$C$22,$C285),INDEX(Avaliadores!$C$17:$C$22,$D285),INDEX(Avaliadores!$C$17:$C$22,$E285),INDEX(Avaliadores!$C$17:$C$22,$F285),INDEX(Avaliadores!$C$17:$C$22,$G285))</f>
        <v>5.29166666666667</v>
      </c>
      <c r="V285" s="0" t="n">
        <f aca="false">MEDIAN(INDEX(Avaliadores!$D$17:$D$22,$B285),INDEX(Avaliadores!$D$17:$D$22,$C285),INDEX(Avaliadores!$D$17:$D$22,$D285),INDEX(Avaliadores!$D$17:$D$22,$E285),INDEX(Avaliadores!$D$17:$D$22,$F285),INDEX(Avaliadores!$D$17:$D$22,$G285))</f>
        <v>5.66666666666667</v>
      </c>
      <c r="W285" s="0" t="n">
        <f aca="false">MEDIAN(INDEX(Avaliadores!$E$17:$E$22,$B285),INDEX(Avaliadores!$E$17:$E$22,$C285),INDEX(Avaliadores!$E$17:$E$22,$D285),INDEX(Avaliadores!$E$17:$E$22,$E285),INDEX(Avaliadores!$E$17:$E$22,$F285),INDEX(Avaliadores!$E$17:$E$22,$G285))</f>
        <v>6.04166666666667</v>
      </c>
      <c r="X285" s="0" t="n">
        <f aca="false">MEDIAN(INDEX(Avaliadores!$F$17:$F$22,$B285),INDEX(Avaliadores!$F$17:$F$22,$C285),INDEX(Avaliadores!$F$17:$F$22,$D285),INDEX(Avaliadores!$F$17:$F$22,$E285),INDEX(Avaliadores!$F$17:$F$22,$F285),INDEX(Avaliadores!$F$17:$F$22,$G285))</f>
        <v>2.66666666666667</v>
      </c>
      <c r="Y285" s="0" t="n">
        <f aca="false">MEDIAN(INDEX(Avaliadores!$G$17:$G$22,$B285),INDEX(Avaliadores!$G$17:$G$22,$C285),INDEX(Avaliadores!$G$17:$G$22,$D285),INDEX(Avaliadores!$G$17:$G$22,$E285),INDEX(Avaliadores!$G$17:$G$22,$F285),INDEX(Avaliadores!$G$17:$G$22,$G285))</f>
        <v>5.41666666666667</v>
      </c>
      <c r="Z285" s="0" t="n">
        <f aca="false">MEDIAN(INDEX(Avaliadores!$H$17:$H$22,$B285),INDEX(Avaliadores!$H$17:$H$22,$C285),INDEX(Avaliadores!$H$17:$H$22,$D285),INDEX(Avaliadores!$H$17:$H$22,$E285),INDEX(Avaliadores!$H$17:$H$22,$F285),INDEX(Avaliadores!$H$17:$H$22,$G285))</f>
        <v>3.91666666666667</v>
      </c>
      <c r="AA285" s="0" t="n">
        <f aca="false">MEDIAN(INDEX(Avaliadores!$I$17:$I$22,$B285),INDEX(Avaliadores!$I$17:$I$22,$C285),INDEX(Avaliadores!$I$17:$I$22,$D285),INDEX(Avaliadores!$I$17:$I$22,$E285),INDEX(Avaliadores!$I$17:$I$22,$F285),INDEX(Avaliadores!$I$17:$I$22,$G285))</f>
        <v>6.29166666666667</v>
      </c>
      <c r="AB285" s="0" t="n">
        <f aca="false">IF(MAX(H285:K285)=MIN(H285:K285),0,IF($B$17="custo",(MAX(H285:K285)-H285)/(MAX(H285:K285)-MIN(H285:K285)),(H285-MIN(H285:K285))/(MAX(H285:K285)-MIN(H285:K285))))</f>
        <v>0.376846926835089</v>
      </c>
      <c r="AC285" s="0" t="n">
        <f aca="false">IF(MAX(H285:K285)=MIN(H285:K285),0,IF($B$17="custo",(MAX(H285:K285)-I285)/(MAX(H285:K285)-MIN(H285:K285)),(I285-MIN(H285:K285))/(MAX(H285:K285)-MIN(H285:K285))))</f>
        <v>0</v>
      </c>
      <c r="AD285" s="0" t="n">
        <f aca="false">IF(MAX(H285:K285)=MIN(H285:K285),0,IF($B$17="custo",(MAX(H285:K285)-J285)/(MAX(H285:K285)-MIN(H285:K285)),(J285-MIN(H285:K285))/(MAX(H285:K285)-MIN(H285:K285))))</f>
        <v>0.795860576743033</v>
      </c>
      <c r="AE285" s="0" t="n">
        <f aca="false">IF(MAX(H285:K285)=MIN(H285:K285),0,IF($B$17="custo",(MAX(H285:K285)-K285)/(MAX(H285:K285)-MIN(H285:K285)),(K285-MIN(H285:K285))/(MAX(H285:K285)-MIN(H285:K285))))</f>
        <v>1</v>
      </c>
      <c r="AF285" s="0" t="n">
        <f aca="false">IF(MAX(L285:O285)=MIN(L285:O285),0,IF($C$17="custo",(MAX(L285:O285)-L285)/(MAX(L285:O285)-MIN(L285:O285)),(L285-MIN(L285:O285))/(MAX(L285:O285)-MIN(L285:O285))))</f>
        <v>0.453048182647946</v>
      </c>
      <c r="AG285" s="0" t="n">
        <f aca="false">IF(MAX(L285:O285)=MIN(L285:O285),0,IF($C$17="custo",(MAX(L285:O285)-M285)/(MAX(L285:O285)-MIN(L285:O285)),(M285-MIN(L285:O285))/(MAX(L285:O285)-MIN(L285:O285))))</f>
        <v>1</v>
      </c>
      <c r="AH285" s="0" t="n">
        <f aca="false">IF(MAX(L285:O285)=MIN(L285:O285),0,IF($C$17="custo",(MAX(L285:O285)-N285)/(MAX(L285:O285)-MIN(L285:O285)),(N285-MIN(L285:O285))/(MAX(L285:O285)-MIN(L285:O285))))</f>
        <v>0.643731008769655</v>
      </c>
      <c r="AI285" s="0" t="n">
        <f aca="false">IF(MAX(L285:O285)=MIN(L285:O285),0,IF($C$17="custo",(MAX(L285:O285)-O285)/(MAX(L285:O285)-MIN(L285:O285)),(O285-MIN(L285:O285))/(MAX(L285:O285)-MIN(L285:O285))))</f>
        <v>0</v>
      </c>
      <c r="AJ285" s="0" t="n">
        <f aca="false">IF(MAX(P285:S285)=MIN(P285:S285),0,IF($D$17="custo",(MAX(P285:S285)-P285)/(MAX(P285:S285)-MIN(P285:S285)),(P285-MIN(P285:S285))/(MAX(P285:S285)-MIN(P285:S285))))</f>
        <v>0.321224464304222</v>
      </c>
      <c r="AK285" s="0" t="n">
        <f aca="false">IF(MAX(P285:S285)=MIN(P285:S285),0,IF($D$17="custo",(MAX(P285:S285)-Q285)/(MAX(P285:S285)-MIN(P285:S285)),(Q285-MIN(P285:S285))/(MAX(P285:S285)-MIN(P285:S285))))</f>
        <v>0</v>
      </c>
      <c r="AL285" s="0" t="n">
        <f aca="false">IF(MAX(P285:S285)=MIN(P285:S285),0,IF($D$17="custo",(MAX(P285:S285)-R285)/(MAX(P285:S285)-MIN(P285:S285)),(R285-MIN(P285:S285))/(MAX(P285:S285)-MIN(P285:S285))))</f>
        <v>0.772731883167048</v>
      </c>
      <c r="AM285" s="0" t="n">
        <f aca="false">IF(MAX(P285:S285)=MIN(P285:S285),0,IF($D$17="custo",(MAX(P285:S285)-S285)/(MAX(P285:S285)-MIN(P285:S285)),(S285-MIN(P285:S285))/(MAX(P285:S285)-MIN(P285:S285))))</f>
        <v>1</v>
      </c>
      <c r="AN285" s="0" t="n">
        <f aca="false">IF(MAX(T285:W285)=MIN(T285:W285),0,IF($E$17="custo",(MAX(T285:W285)-T285)/(MAX(T285:W285)-MIN(T285:W285)),(T285-MIN(T285:W285))/(MAX(T285:W285)-MIN(T285:W285))))</f>
        <v>0</v>
      </c>
      <c r="AO285" s="0" t="n">
        <f aca="false">IF(MAX(T285:W285)=MIN(T285:W285),0,IF($E$17="custo",(MAX(T285:W285)-U285)/(MAX(T285:W285)-MIN(T285:W285)),(U285-MIN(T285:W285))/(MAX(T285:W285)-MIN(T285:W285))))</f>
        <v>0.76</v>
      </c>
      <c r="AP285" s="0" t="n">
        <f aca="false">IF(MAX(T285:W285)=MIN(T285:W285),0,IF($E$17="custo",(MAX(T285:W285)-V285)/(MAX(T285:W285)-MIN(T285:W285)),(V285-MIN(T285:W285))/(MAX(T285:W285)-MIN(T285:W285))))</f>
        <v>0.88</v>
      </c>
      <c r="AQ285" s="0" t="n">
        <f aca="false">IF(MAX(T285:W285)=MIN(T285:W285),0,IF($E$17="custo",(MAX(T285:W285)-W285)/(MAX(T285:W285)-MIN(T285:W285)),(W285-MIN(T285:W285))/(MAX(T285:W285)-MIN(T285:W285))))</f>
        <v>1</v>
      </c>
      <c r="AR285" s="0" t="n">
        <f aca="false">IF(MAX(X285:AA285)=MIN(X285:AA285),0,IF($F$17="custo",(MAX(X285:AA285)-X285)/(MAX(X285:AA285)-MIN(X285:AA285)),(X285-MIN(X285:AA285))/(MAX(X285:AA285)-MIN(X285:AA285))))</f>
        <v>0</v>
      </c>
      <c r="AS285" s="0" t="n">
        <f aca="false">IF(MAX(X285:AA285)=MIN(X285:AA285),0,IF($F$17="custo",(MAX(X285:AA285)-Y285)/(MAX(X285:AA285)-MIN(X285:AA285)),(Y285-MIN(X285:AA285))/(MAX(X285:AA285)-MIN(X285:AA285))))</f>
        <v>0.758620689655172</v>
      </c>
      <c r="AT285" s="0" t="n">
        <f aca="false">IF(MAX(X285:AA285)=MIN(X285:AA285),0,IF($F$17="custo",(MAX(X285:AA285)-Z285)/(MAX(X285:AA285)-MIN(X285:AA285)),(Z285-MIN(X285:AA285))/(MAX(X285:AA285)-MIN(X285:AA285))))</f>
        <v>0.344827586206897</v>
      </c>
      <c r="AU285" s="0" t="n">
        <f aca="false">IF(MAX(X285:AA285)=MIN(X285:AA285),0,IF($F$17="custo",(MAX(X285:AA285)-AA285)/(MAX(X285:AA285)-MIN(X285:AA285)),(AA285-MIN(X285:AA285))/(MAX(X285:AA285)-MIN(X285:AA285))))</f>
        <v>1</v>
      </c>
      <c r="AV285" s="0" t="n">
        <f aca="false">STDEVP(AB285:AE285)</f>
        <v>0.385760025745487</v>
      </c>
      <c r="AW285" s="0" t="n">
        <f aca="false">STDEVP(AF285:AI285)</f>
        <v>0.360735887825755</v>
      </c>
      <c r="AX285" s="0" t="n">
        <f aca="false">STDEVP(AJ285:AM285)</f>
        <v>0.388631066517983</v>
      </c>
      <c r="AY285" s="0" t="n">
        <f aca="false">STDEVP(AN285:AQ285)</f>
        <v>0.390384425918863</v>
      </c>
      <c r="AZ285" s="0" t="n">
        <f aca="false">STDEVP(AR285:AU285)</f>
        <v>0.383499593440262</v>
      </c>
      <c r="BA285" s="0" t="n">
        <f aca="false">AV285*((1-IFERROR(CORREL(AB285:AE285,AF285:AI285),0))+(1-IFERROR(CORREL(AB285:AE285,AJ285:AM285),0))+(1-IFERROR(CORREL(AB285:AE285,AN285:AQ285),0))+(1-IFERROR(CORREL(AB285:AE285,AR285:AU285),0)))</f>
        <v>1.21730979335454</v>
      </c>
      <c r="BB285" s="0" t="n">
        <f aca="false">AW285*((1-IFERROR(CORREL(AF285:AI285,AB285:AE285),0))+(1-IFERROR(CORREL(AF285:AI285,AJ285:AM285),0))+(1-IFERROR(CORREL(AF285:AI285,AN285:AQ285),0))+(1-IFERROR(CORREL(AF285:AI285,AR285:AU285),0)))</f>
        <v>2.14716538466675</v>
      </c>
      <c r="BC285" s="0" t="n">
        <f aca="false">AX285*((1-IFERROR(CORREL(AJ285:AM285,AB285:AE285),0))+(1-IFERROR(CORREL(AJ285:AM285,AF285:AI285),0))+(1-IFERROR(CORREL(AJ285:AM285,AN285:AQ285),0))+(1-IFERROR(CORREL(AJ285:AM285,AR285:AU285),0)))</f>
        <v>1.18305322661678</v>
      </c>
      <c r="BD285" s="0" t="n">
        <f aca="false">AY285*((1-IFERROR(CORREL(AN285:AQ285,AB285:AE285),0))+(1-IFERROR(CORREL(AN285:AQ285,AF285:AI285),0))+(1-IFERROR(CORREL(AN285:AQ285,AJ285:AM285),0))+(1-IFERROR(CORREL(AN285:AQ285,AR285:AU285),0)))</f>
        <v>0.916439709517902</v>
      </c>
      <c r="BE285" s="0" t="n">
        <f aca="false">AZ285*((1-IFERROR(CORREL(AR285:AU285,AB285:AE285),0))+(1-IFERROR(CORREL(AR285:AU285,AF285:AI285),0))+(1-IFERROR(CORREL(AR285:AU285,AJ285:AM285),0))+(1-IFERROR(CORREL(AR285:AU285,AN285:AQ285),0)))</f>
        <v>1.11183761479076</v>
      </c>
      <c r="BF285" s="0" t="n">
        <f aca="false">IF(SUM(BA285:BE285)&gt;0,BA285/SUM(BA285:BE285),1/5)</f>
        <v>0.185119488551181</v>
      </c>
      <c r="BG285" s="0" t="n">
        <f aca="false">IF(SUM(BA285:BE285)&gt;0,BB285/SUM(BA285:BE285),1/5)</f>
        <v>0.326525063721836</v>
      </c>
      <c r="BH285" s="0" t="n">
        <f aca="false">IF(SUM(BA285:BE285)&gt;0,BC285/SUM(BA285:BE285),1/5)</f>
        <v>0.179910002725442</v>
      </c>
      <c r="BI285" s="0" t="n">
        <f aca="false">IF(SUM(BA285:BE285)&gt;0,BD285/SUM(BA285:BE285),1/5)</f>
        <v>0.139365386888443</v>
      </c>
      <c r="BJ285" s="0" t="n">
        <f aca="false">IF(SUM(BA285:BE285)&gt;0,BE285/SUM(BA285:BE285),1/5)</f>
        <v>0.169080058113099</v>
      </c>
      <c r="BK285" s="0" t="n">
        <f aca="false">BF285*AB285+BG285*AF285+BH285*AJ285+BI285*AN285+BJ285*AR285</f>
        <v>0.27548479131443</v>
      </c>
      <c r="BL285" s="0" t="n">
        <f aca="false">BF285*AC285+BG285*AG285+BH285*AK285+BI285*AO285+BJ285*AS285</f>
        <v>0.560710388049748</v>
      </c>
      <c r="BM285" s="0" t="n">
        <f aca="false">BF285*AD285+BG285*AH285+BH285*AL285+BI285*AP285+BJ285*AT285</f>
        <v>0.677490815566262</v>
      </c>
      <c r="BN285" s="0" t="n">
        <f aca="false">BF285*AE285+BG285*AI285+BH285*AM285+BI285*AQ285+BJ285*AU285</f>
        <v>0.673474936278164</v>
      </c>
      <c r="BO285" s="0" t="n">
        <f aca="false">RANK(BK285,$BK285:$BN285)</f>
        <v>4</v>
      </c>
      <c r="BP285" s="0" t="n">
        <f aca="false">RANK(BL285,$BK285:$BN285)</f>
        <v>3</v>
      </c>
      <c r="BQ285" s="0" t="n">
        <f aca="false">RANK(BM285,$BK285:$BN285)</f>
        <v>1</v>
      </c>
      <c r="BR285" s="0" t="n">
        <f aca="false">RANK(BN285,$BK285:$BN285)</f>
        <v>2</v>
      </c>
    </row>
    <row r="286" customFormat="false" ht="15" hidden="false" customHeight="false" outlineLevel="0" collapsed="false">
      <c r="A286" s="0" t="n">
        <v>263</v>
      </c>
      <c r="B286" s="0" t="n">
        <f aca="false">RANDBETWEEN(1,$B$5)</f>
        <v>4</v>
      </c>
      <c r="C286" s="0" t="n">
        <f aca="false">RANDBETWEEN(1,$B$5)</f>
        <v>5</v>
      </c>
      <c r="D286" s="0" t="n">
        <f aca="false">RANDBETWEEN(1,$B$5)</f>
        <v>2</v>
      </c>
      <c r="E286" s="0" t="n">
        <f aca="false">RANDBETWEEN(1,$B$5)</f>
        <v>2</v>
      </c>
      <c r="F286" s="0" t="n">
        <f aca="false">RANDBETWEEN(1,$B$5)</f>
        <v>5</v>
      </c>
      <c r="G286" s="0" t="n">
        <f aca="false">RANDBETWEEN(1,$B$5)</f>
        <v>1</v>
      </c>
      <c r="H286" s="0" t="n">
        <f aca="true">NORMINV(RAND(),$B$8,$B$13)</f>
        <v>47.5691556192905</v>
      </c>
      <c r="I286" s="0" t="n">
        <f aca="true">NORMINV(RAND(),$C$8,$C$13)</f>
        <v>66.6268404650242</v>
      </c>
      <c r="J286" s="0" t="n">
        <f aca="true">NORMINV(RAND(),$D$8,$D$13)</f>
        <v>14.5628987924394</v>
      </c>
      <c r="K286" s="0" t="n">
        <f aca="true">NORMINV(RAND(),$E$8,$E$13)</f>
        <v>3.16287890273597</v>
      </c>
      <c r="L286" s="0" t="n">
        <f aca="true">NORMINV(RAND(),$B$9,$B$14)</f>
        <v>42.7676072177319</v>
      </c>
      <c r="M286" s="0" t="n">
        <f aca="true">NORMINV(RAND(),$C$9,$C$14)</f>
        <v>60.2777674790488</v>
      </c>
      <c r="N286" s="0" t="n">
        <f aca="true">NORMINV(RAND(),$D$9,$D$14)</f>
        <v>39.6841315732597</v>
      </c>
      <c r="O286" s="0" t="n">
        <f aca="true">NORMINV(RAND(),$E$9,$E$14)</f>
        <v>26.2073053657697</v>
      </c>
      <c r="P286" s="0" t="n">
        <f aca="true">NORMINV(RAND(),$B$10,$B$15)</f>
        <v>26.5625418775865</v>
      </c>
      <c r="Q286" s="0" t="n">
        <f aca="true">NORMINV(RAND(),$C$10,$C$15)</f>
        <v>31.2622130555613</v>
      </c>
      <c r="R286" s="0" t="n">
        <f aca="true">NORMINV(RAND(),$D$10,$D$15)</f>
        <v>10.4386654708296</v>
      </c>
      <c r="S286" s="0" t="n">
        <f aca="true">NORMINV(RAND(),$E$10,$E$15)</f>
        <v>3.62818079430538</v>
      </c>
      <c r="T286" s="0" t="n">
        <f aca="false">MEDIAN(INDEX(Avaliadores!$B$17:$B$22,$B286),INDEX(Avaliadores!$B$17:$B$22,$C286),INDEX(Avaliadores!$B$17:$B$22,$D286),INDEX(Avaliadores!$B$17:$B$22,$E286),INDEX(Avaliadores!$B$17:$B$22,$F286),INDEX(Avaliadores!$B$17:$B$22,$G286))</f>
        <v>2.79166666666667</v>
      </c>
      <c r="U286" s="0" t="n">
        <f aca="false">MEDIAN(INDEX(Avaliadores!$C$17:$C$22,$B286),INDEX(Avaliadores!$C$17:$C$22,$C286),INDEX(Avaliadores!$C$17:$C$22,$D286),INDEX(Avaliadores!$C$17:$C$22,$E286),INDEX(Avaliadores!$C$17:$C$22,$F286),INDEX(Avaliadores!$C$17:$C$22,$G286))</f>
        <v>5.29166666666667</v>
      </c>
      <c r="V286" s="0" t="n">
        <f aca="false">MEDIAN(INDEX(Avaliadores!$D$17:$D$22,$B286),INDEX(Avaliadores!$D$17:$D$22,$C286),INDEX(Avaliadores!$D$17:$D$22,$D286),INDEX(Avaliadores!$D$17:$D$22,$E286),INDEX(Avaliadores!$D$17:$D$22,$F286),INDEX(Avaliadores!$D$17:$D$22,$G286))</f>
        <v>5.79166666666667</v>
      </c>
      <c r="W286" s="0" t="n">
        <f aca="false">MEDIAN(INDEX(Avaliadores!$E$17:$E$22,$B286),INDEX(Avaliadores!$E$17:$E$22,$C286),INDEX(Avaliadores!$E$17:$E$22,$D286),INDEX(Avaliadores!$E$17:$E$22,$E286),INDEX(Avaliadores!$E$17:$E$22,$F286),INDEX(Avaliadores!$E$17:$E$22,$G286))</f>
        <v>6.79166666666667</v>
      </c>
      <c r="X286" s="0" t="n">
        <f aca="false">MEDIAN(INDEX(Avaliadores!$F$17:$F$22,$B286),INDEX(Avaliadores!$F$17:$F$22,$C286),INDEX(Avaliadores!$F$17:$F$22,$D286),INDEX(Avaliadores!$F$17:$F$22,$E286),INDEX(Avaliadores!$F$17:$F$22,$F286),INDEX(Avaliadores!$F$17:$F$22,$G286))</f>
        <v>2.29166666666667</v>
      </c>
      <c r="Y286" s="0" t="n">
        <f aca="false">MEDIAN(INDEX(Avaliadores!$G$17:$G$22,$B286),INDEX(Avaliadores!$G$17:$G$22,$C286),INDEX(Avaliadores!$G$17:$G$22,$D286),INDEX(Avaliadores!$G$17:$G$22,$E286),INDEX(Avaliadores!$G$17:$G$22,$F286),INDEX(Avaliadores!$G$17:$G$22,$G286))</f>
        <v>4.79166666666667</v>
      </c>
      <c r="Z286" s="0" t="n">
        <f aca="false">MEDIAN(INDEX(Avaliadores!$H$17:$H$22,$B286),INDEX(Avaliadores!$H$17:$H$22,$C286),INDEX(Avaliadores!$H$17:$H$22,$D286),INDEX(Avaliadores!$H$17:$H$22,$E286),INDEX(Avaliadores!$H$17:$H$22,$F286),INDEX(Avaliadores!$H$17:$H$22,$G286))</f>
        <v>3.79166666666667</v>
      </c>
      <c r="AA286" s="0" t="n">
        <f aca="false">MEDIAN(INDEX(Avaliadores!$I$17:$I$22,$B286),INDEX(Avaliadores!$I$17:$I$22,$C286),INDEX(Avaliadores!$I$17:$I$22,$D286),INDEX(Avaliadores!$I$17:$I$22,$E286),INDEX(Avaliadores!$I$17:$I$22,$F286),INDEX(Avaliadores!$I$17:$I$22,$G286))</f>
        <v>6.29166666666667</v>
      </c>
      <c r="AB286" s="0" t="n">
        <f aca="false">IF(MAX(H286:K286)=MIN(H286:K286),0,IF($B$17="custo",(MAX(H286:K286)-H286)/(MAX(H286:K286)-MIN(H286:K286)),(H286-MIN(H286:K286))/(MAX(H286:K286)-MIN(H286:K286))))</f>
        <v>0.300291446934479</v>
      </c>
      <c r="AC286" s="0" t="n">
        <f aca="false">IF(MAX(H286:K286)=MIN(H286:K286),0,IF($B$17="custo",(MAX(H286:K286)-I286)/(MAX(H286:K286)-MIN(H286:K286)),(I286-MIN(H286:K286))/(MAX(H286:K286)-MIN(H286:K286))))</f>
        <v>0</v>
      </c>
      <c r="AD286" s="0" t="n">
        <f aca="false">IF(MAX(H286:K286)=MIN(H286:K286),0,IF($B$17="custo",(MAX(H286:K286)-J286)/(MAX(H286:K286)-MIN(H286:K286)),(J286-MIN(H286:K286))/(MAX(H286:K286)-MIN(H286:K286))))</f>
        <v>0.820370181610635</v>
      </c>
      <c r="AE286" s="0" t="n">
        <f aca="false">IF(MAX(H286:K286)=MIN(H286:K286),0,IF($B$17="custo",(MAX(H286:K286)-K286)/(MAX(H286:K286)-MIN(H286:K286)),(K286-MIN(H286:K286))/(MAX(H286:K286)-MIN(H286:K286))))</f>
        <v>1</v>
      </c>
      <c r="AF286" s="0" t="n">
        <f aca="false">IF(MAX(L286:O286)=MIN(L286:O286),0,IF($C$17="custo",(MAX(L286:O286)-L286)/(MAX(L286:O286)-MIN(L286:O286)),(L286-MIN(L286:O286))/(MAX(L286:O286)-MIN(L286:O286))))</f>
        <v>0.486060382653505</v>
      </c>
      <c r="AG286" s="0" t="n">
        <f aca="false">IF(MAX(L286:O286)=MIN(L286:O286),0,IF($C$17="custo",(MAX(L286:O286)-M286)/(MAX(L286:O286)-MIN(L286:O286)),(M286-MIN(L286:O286))/(MAX(L286:O286)-MIN(L286:O286))))</f>
        <v>1</v>
      </c>
      <c r="AH286" s="0" t="n">
        <f aca="false">IF(MAX(L286:O286)=MIN(L286:O286),0,IF($C$17="custo",(MAX(L286:O286)-N286)/(MAX(L286:O286)-MIN(L286:O286)),(N286-MIN(L286:O286))/(MAX(L286:O286)-MIN(L286:O286))))</f>
        <v>0.395557482099349</v>
      </c>
      <c r="AI286" s="0" t="n">
        <f aca="false">IF(MAX(L286:O286)=MIN(L286:O286),0,IF($C$17="custo",(MAX(L286:O286)-O286)/(MAX(L286:O286)-MIN(L286:O286)),(O286-MIN(L286:O286))/(MAX(L286:O286)-MIN(L286:O286))))</f>
        <v>0</v>
      </c>
      <c r="AJ286" s="0" t="n">
        <f aca="false">IF(MAX(P286:S286)=MIN(P286:S286),0,IF($D$17="custo",(MAX(P286:S286)-P286)/(MAX(P286:S286)-MIN(P286:S286)),(P286-MIN(P286:S286))/(MAX(P286:S286)-MIN(P286:S286))))</f>
        <v>0.170068238089306</v>
      </c>
      <c r="AK286" s="0" t="n">
        <f aca="false">IF(MAX(P286:S286)=MIN(P286:S286),0,IF($D$17="custo",(MAX(P286:S286)-Q286)/(MAX(P286:S286)-MIN(P286:S286)),(Q286-MIN(P286:S286))/(MAX(P286:S286)-MIN(P286:S286))))</f>
        <v>0</v>
      </c>
      <c r="AL286" s="0" t="n">
        <f aca="false">IF(MAX(P286:S286)=MIN(P286:S286),0,IF($D$17="custo",(MAX(P286:S286)-R286)/(MAX(P286:S286)-MIN(P286:S286)),(R286-MIN(P286:S286))/(MAX(P286:S286)-MIN(P286:S286))))</f>
        <v>0.753547198174448</v>
      </c>
      <c r="AM286" s="0" t="n">
        <f aca="false">IF(MAX(P286:S286)=MIN(P286:S286),0,IF($D$17="custo",(MAX(P286:S286)-S286)/(MAX(P286:S286)-MIN(P286:S286)),(S286-MIN(P286:S286))/(MAX(P286:S286)-MIN(P286:S286))))</f>
        <v>1</v>
      </c>
      <c r="AN286" s="0" t="n">
        <f aca="false">IF(MAX(T286:W286)=MIN(T286:W286),0,IF($E$17="custo",(MAX(T286:W286)-T286)/(MAX(T286:W286)-MIN(T286:W286)),(T286-MIN(T286:W286))/(MAX(T286:W286)-MIN(T286:W286))))</f>
        <v>0</v>
      </c>
      <c r="AO286" s="0" t="n">
        <f aca="false">IF(MAX(T286:W286)=MIN(T286:W286),0,IF($E$17="custo",(MAX(T286:W286)-U286)/(MAX(T286:W286)-MIN(T286:W286)),(U286-MIN(T286:W286))/(MAX(T286:W286)-MIN(T286:W286))))</f>
        <v>0.625</v>
      </c>
      <c r="AP286" s="0" t="n">
        <f aca="false">IF(MAX(T286:W286)=MIN(T286:W286),0,IF($E$17="custo",(MAX(T286:W286)-V286)/(MAX(T286:W286)-MIN(T286:W286)),(V286-MIN(T286:W286))/(MAX(T286:W286)-MIN(T286:W286))))</f>
        <v>0.75</v>
      </c>
      <c r="AQ286" s="0" t="n">
        <f aca="false">IF(MAX(T286:W286)=MIN(T286:W286),0,IF($E$17="custo",(MAX(T286:W286)-W286)/(MAX(T286:W286)-MIN(T286:W286)),(W286-MIN(T286:W286))/(MAX(T286:W286)-MIN(T286:W286))))</f>
        <v>1</v>
      </c>
      <c r="AR286" s="0" t="n">
        <f aca="false">IF(MAX(X286:AA286)=MIN(X286:AA286),0,IF($F$17="custo",(MAX(X286:AA286)-X286)/(MAX(X286:AA286)-MIN(X286:AA286)),(X286-MIN(X286:AA286))/(MAX(X286:AA286)-MIN(X286:AA286))))</f>
        <v>0</v>
      </c>
      <c r="AS286" s="0" t="n">
        <f aca="false">IF(MAX(X286:AA286)=MIN(X286:AA286),0,IF($F$17="custo",(MAX(X286:AA286)-Y286)/(MAX(X286:AA286)-MIN(X286:AA286)),(Y286-MIN(X286:AA286))/(MAX(X286:AA286)-MIN(X286:AA286))))</f>
        <v>0.625</v>
      </c>
      <c r="AT286" s="0" t="n">
        <f aca="false">IF(MAX(X286:AA286)=MIN(X286:AA286),0,IF($F$17="custo",(MAX(X286:AA286)-Z286)/(MAX(X286:AA286)-MIN(X286:AA286)),(Z286-MIN(X286:AA286))/(MAX(X286:AA286)-MIN(X286:AA286))))</f>
        <v>0.375</v>
      </c>
      <c r="AU286" s="0" t="n">
        <f aca="false">IF(MAX(X286:AA286)=MIN(X286:AA286),0,IF($F$17="custo",(MAX(X286:AA286)-AA286)/(MAX(X286:AA286)-MIN(X286:AA286)),(AA286-MIN(X286:AA286))/(MAX(X286:AA286)-MIN(X286:AA286))))</f>
        <v>1</v>
      </c>
      <c r="AV286" s="0" t="n">
        <f aca="false">STDEVP(AB286:AE286)</f>
        <v>0.399650082034886</v>
      </c>
      <c r="AW286" s="0" t="n">
        <f aca="false">STDEVP(AF286:AI286)</f>
        <v>0.356229901184185</v>
      </c>
      <c r="AX286" s="0" t="n">
        <f aca="false">STDEVP(AJ286:AM286)</f>
        <v>0.409781191254953</v>
      </c>
      <c r="AY286" s="0" t="n">
        <f aca="false">STDEVP(AN286:AQ286)</f>
        <v>0.368432066329737</v>
      </c>
      <c r="AZ286" s="0" t="n">
        <f aca="false">STDEVP(AR286:AU286)</f>
        <v>0.364434493427831</v>
      </c>
      <c r="BA286" s="0" t="n">
        <f aca="false">AV286*((1-IFERROR(CORREL(AB286:AE286,AF286:AI286),0))+(1-IFERROR(CORREL(AB286:AE286,AJ286:AM286),0))+(1-IFERROR(CORREL(AB286:AE286,AN286:AQ286),0))+(1-IFERROR(CORREL(AB286:AE286,AR286:AU286),0)))</f>
        <v>1.16101085614255</v>
      </c>
      <c r="BB286" s="0" t="n">
        <f aca="false">AW286*((1-IFERROR(CORREL(AF286:AI286,AB286:AE286),0))+(1-IFERROR(CORREL(AF286:AI286,AJ286:AM286),0))+(1-IFERROR(CORREL(AF286:AI286,AN286:AQ286),0))+(1-IFERROR(CORREL(AF286:AI286,AR286:AU286),0)))</f>
        <v>2.32199112092206</v>
      </c>
      <c r="BC286" s="0" t="n">
        <f aca="false">AX286*((1-IFERROR(CORREL(AJ286:AM286,AB286:AE286),0))+(1-IFERROR(CORREL(AJ286:AM286,AF286:AI286),0))+(1-IFERROR(CORREL(AJ286:AM286,AN286:AQ286),0))+(1-IFERROR(CORREL(AJ286:AM286,AR286:AU286),0)))</f>
        <v>1.09363538482305</v>
      </c>
      <c r="BD286" s="0" t="n">
        <f aca="false">AY286*((1-IFERROR(CORREL(AN286:AQ286,AB286:AE286),0))+(1-IFERROR(CORREL(AN286:AQ286,AF286:AI286),0))+(1-IFERROR(CORREL(AN286:AQ286,AJ286:AM286),0))+(1-IFERROR(CORREL(AN286:AQ286,AR286:AU286),0)))</f>
        <v>0.797828238733567</v>
      </c>
      <c r="BE286" s="0" t="n">
        <f aca="false">AZ286*((1-IFERROR(CORREL(AR286:AU286,AB286:AE286),0))+(1-IFERROR(CORREL(AR286:AU286,AF286:AI286),0))+(1-IFERROR(CORREL(AR286:AU286,AJ286:AM286),0))+(1-IFERROR(CORREL(AR286:AU286,AN286:AQ286),0)))</f>
        <v>0.896197371832238</v>
      </c>
      <c r="BF286" s="0" t="n">
        <f aca="false">IF(SUM(BA286:BE286)&gt;0,BA286/SUM(BA286:BE286),1/5)</f>
        <v>0.185149618348615</v>
      </c>
      <c r="BG286" s="0" t="n">
        <f aca="false">IF(SUM(BA286:BE286)&gt;0,BB286/SUM(BA286:BE286),1/5)</f>
        <v>0.370294358207798</v>
      </c>
      <c r="BH286" s="0" t="n">
        <f aca="false">IF(SUM(BA286:BE286)&gt;0,BC286/SUM(BA286:BE286),1/5)</f>
        <v>0.174405065242273</v>
      </c>
      <c r="BI286" s="0" t="n">
        <f aca="false">IF(SUM(BA286:BE286)&gt;0,BD286/SUM(BA286:BE286),1/5)</f>
        <v>0.12723187998436</v>
      </c>
      <c r="BJ286" s="0" t="n">
        <f aca="false">IF(SUM(BA286:BE286)&gt;0,BE286/SUM(BA286:BE286),1/5)</f>
        <v>0.142919078216955</v>
      </c>
      <c r="BK286" s="0" t="n">
        <f aca="false">BF286*AB286+BG286*AF286+BH286*AJ286+BI286*AN286+BJ286*AR286</f>
        <v>0.265245026397792</v>
      </c>
      <c r="BL286" s="0" t="n">
        <f aca="false">BF286*AC286+BG286*AG286+BH286*AK286+BI286*AO286+BJ286*AS286</f>
        <v>0.539138707083619</v>
      </c>
      <c r="BM286" s="0" t="n">
        <f aca="false">BF286*AD286+BG286*AH286+BH286*AL286+BI286*AP286+BJ286*AT286</f>
        <v>0.578804942578438</v>
      </c>
      <c r="BN286" s="0" t="n">
        <f aca="false">BF286*AE286+BG286*AI286+BH286*AM286+BI286*AQ286+BJ286*AU286</f>
        <v>0.629705641792202</v>
      </c>
      <c r="BO286" s="0" t="n">
        <f aca="false">RANK(BK286,$BK286:$BN286)</f>
        <v>4</v>
      </c>
      <c r="BP286" s="0" t="n">
        <f aca="false">RANK(BL286,$BK286:$BN286)</f>
        <v>3</v>
      </c>
      <c r="BQ286" s="0" t="n">
        <f aca="false">RANK(BM286,$BK286:$BN286)</f>
        <v>2</v>
      </c>
      <c r="BR286" s="0" t="n">
        <f aca="false">RANK(BN286,$BK286:$BN286)</f>
        <v>1</v>
      </c>
    </row>
    <row r="287" customFormat="false" ht="15" hidden="false" customHeight="false" outlineLevel="0" collapsed="false">
      <c r="A287" s="0" t="n">
        <v>264</v>
      </c>
      <c r="B287" s="0" t="n">
        <f aca="false">RANDBETWEEN(1,$B$5)</f>
        <v>6</v>
      </c>
      <c r="C287" s="0" t="n">
        <f aca="false">RANDBETWEEN(1,$B$5)</f>
        <v>3</v>
      </c>
      <c r="D287" s="0" t="n">
        <f aca="false">RANDBETWEEN(1,$B$5)</f>
        <v>3</v>
      </c>
      <c r="E287" s="0" t="n">
        <f aca="false">RANDBETWEEN(1,$B$5)</f>
        <v>4</v>
      </c>
      <c r="F287" s="0" t="n">
        <f aca="false">RANDBETWEEN(1,$B$5)</f>
        <v>5</v>
      </c>
      <c r="G287" s="0" t="n">
        <f aca="false">RANDBETWEEN(1,$B$5)</f>
        <v>3</v>
      </c>
      <c r="H287" s="0" t="n">
        <f aca="true">NORMINV(RAND(),$B$8,$B$13)</f>
        <v>51.3485938883773</v>
      </c>
      <c r="I287" s="0" t="n">
        <f aca="true">NORMINV(RAND(),$C$8,$C$13)</f>
        <v>67.1452842873861</v>
      </c>
      <c r="J287" s="0" t="n">
        <f aca="true">NORMINV(RAND(),$D$8,$D$13)</f>
        <v>14.4468093432682</v>
      </c>
      <c r="K287" s="0" t="n">
        <f aca="true">NORMINV(RAND(),$E$8,$E$13)</f>
        <v>3.08301662604477</v>
      </c>
      <c r="L287" s="0" t="n">
        <f aca="true">NORMINV(RAND(),$B$9,$B$14)</f>
        <v>47.8575128256296</v>
      </c>
      <c r="M287" s="0" t="n">
        <f aca="true">NORMINV(RAND(),$C$9,$C$14)</f>
        <v>48.7903846227977</v>
      </c>
      <c r="N287" s="0" t="n">
        <f aca="true">NORMINV(RAND(),$D$9,$D$14)</f>
        <v>41.8447046489572</v>
      </c>
      <c r="O287" s="0" t="n">
        <f aca="true">NORMINV(RAND(),$E$9,$E$14)</f>
        <v>21.1236119781735</v>
      </c>
      <c r="P287" s="0" t="n">
        <f aca="true">NORMINV(RAND(),$B$10,$B$15)</f>
        <v>23.2027399809313</v>
      </c>
      <c r="Q287" s="0" t="n">
        <f aca="true">NORMINV(RAND(),$C$10,$C$15)</f>
        <v>32.3050199198707</v>
      </c>
      <c r="R287" s="0" t="n">
        <f aca="true">NORMINV(RAND(),$D$10,$D$15)</f>
        <v>10.8171991401081</v>
      </c>
      <c r="S287" s="0" t="n">
        <f aca="true">NORMINV(RAND(),$E$10,$E$15)</f>
        <v>3.81887190167776</v>
      </c>
      <c r="T287" s="0" t="n">
        <f aca="false">MEDIAN(INDEX(Avaliadores!$B$17:$B$22,$B287),INDEX(Avaliadores!$B$17:$B$22,$C287),INDEX(Avaliadores!$B$17:$B$22,$D287),INDEX(Avaliadores!$B$17:$B$22,$E287),INDEX(Avaliadores!$B$17:$B$22,$F287),INDEX(Avaliadores!$B$17:$B$22,$G287))</f>
        <v>2.79166666666667</v>
      </c>
      <c r="U287" s="0" t="n">
        <f aca="false">MEDIAN(INDEX(Avaliadores!$C$17:$C$22,$B287),INDEX(Avaliadores!$C$17:$C$22,$C287),INDEX(Avaliadores!$C$17:$C$22,$D287),INDEX(Avaliadores!$C$17:$C$22,$E287),INDEX(Avaliadores!$C$17:$C$22,$F287),INDEX(Avaliadores!$C$17:$C$22,$G287))</f>
        <v>5.16666666666667</v>
      </c>
      <c r="V287" s="0" t="n">
        <f aca="false">MEDIAN(INDEX(Avaliadores!$D$17:$D$22,$B287),INDEX(Avaliadores!$D$17:$D$22,$C287),INDEX(Avaliadores!$D$17:$D$22,$D287),INDEX(Avaliadores!$D$17:$D$22,$E287),INDEX(Avaliadores!$D$17:$D$22,$F287),INDEX(Avaliadores!$D$17:$D$22,$G287))</f>
        <v>5.66666666666667</v>
      </c>
      <c r="W287" s="0" t="n">
        <f aca="false">MEDIAN(INDEX(Avaliadores!$E$17:$E$22,$B287),INDEX(Avaliadores!$E$17:$E$22,$C287),INDEX(Avaliadores!$E$17:$E$22,$D287),INDEX(Avaliadores!$E$17:$E$22,$E287),INDEX(Avaliadores!$E$17:$E$22,$F287),INDEX(Avaliadores!$E$17:$E$22,$G287))</f>
        <v>5.91666666666667</v>
      </c>
      <c r="X287" s="0" t="n">
        <f aca="false">MEDIAN(INDEX(Avaliadores!$F$17:$F$22,$B287),INDEX(Avaliadores!$F$17:$F$22,$C287),INDEX(Avaliadores!$F$17:$F$22,$D287),INDEX(Avaliadores!$F$17:$F$22,$E287),INDEX(Avaliadores!$F$17:$F$22,$F287),INDEX(Avaliadores!$F$17:$F$22,$G287))</f>
        <v>2.79166666666667</v>
      </c>
      <c r="Y287" s="0" t="n">
        <f aca="false">MEDIAN(INDEX(Avaliadores!$G$17:$G$22,$B287),INDEX(Avaliadores!$G$17:$G$22,$C287),INDEX(Avaliadores!$G$17:$G$22,$D287),INDEX(Avaliadores!$G$17:$G$22,$E287),INDEX(Avaliadores!$G$17:$G$22,$F287),INDEX(Avaliadores!$G$17:$G$22,$G287))</f>
        <v>5.41666666666667</v>
      </c>
      <c r="Z287" s="0" t="n">
        <f aca="false">MEDIAN(INDEX(Avaliadores!$H$17:$H$22,$B287),INDEX(Avaliadores!$H$17:$H$22,$C287),INDEX(Avaliadores!$H$17:$H$22,$D287),INDEX(Avaliadores!$H$17:$H$22,$E287),INDEX(Avaliadores!$H$17:$H$22,$F287),INDEX(Avaliadores!$H$17:$H$22,$G287))</f>
        <v>3.79166666666667</v>
      </c>
      <c r="AA287" s="0" t="n">
        <f aca="false">MEDIAN(INDEX(Avaliadores!$I$17:$I$22,$B287),INDEX(Avaliadores!$I$17:$I$22,$C287),INDEX(Avaliadores!$I$17:$I$22,$D287),INDEX(Avaliadores!$I$17:$I$22,$E287),INDEX(Avaliadores!$I$17:$I$22,$F287),INDEX(Avaliadores!$I$17:$I$22,$G287))</f>
        <v>6.79166666666667</v>
      </c>
      <c r="AB287" s="0" t="n">
        <f aca="false">IF(MAX(H287:K287)=MIN(H287:K287),0,IF($B$17="custo",(MAX(H287:K287)-H287)/(MAX(H287:K287)-MIN(H287:K287)),(H287-MIN(H287:K287))/(MAX(H287:K287)-MIN(H287:K287))))</f>
        <v>0.246583378573429</v>
      </c>
      <c r="AC287" s="0" t="n">
        <f aca="false">IF(MAX(H287:K287)=MIN(H287:K287),0,IF($B$17="custo",(MAX(H287:K287)-I287)/(MAX(H287:K287)-MIN(H287:K287)),(I287-MIN(H287:K287))/(MAX(H287:K287)-MIN(H287:K287))))</f>
        <v>0</v>
      </c>
      <c r="AD287" s="0" t="n">
        <f aca="false">IF(MAX(H287:K287)=MIN(H287:K287),0,IF($B$17="custo",(MAX(H287:K287)-J287)/(MAX(H287:K287)-MIN(H287:K287)),(J287-MIN(H287:K287))/(MAX(H287:K287)-MIN(H287:K287))))</f>
        <v>0.822613324003811</v>
      </c>
      <c r="AE287" s="0" t="n">
        <f aca="false">IF(MAX(H287:K287)=MIN(H287:K287),0,IF($B$17="custo",(MAX(H287:K287)-K287)/(MAX(H287:K287)-MIN(H287:K287)),(K287-MIN(H287:K287))/(MAX(H287:K287)-MIN(H287:K287))))</f>
        <v>1</v>
      </c>
      <c r="AF287" s="0" t="n">
        <f aca="false">IF(MAX(L287:O287)=MIN(L287:O287),0,IF($C$17="custo",(MAX(L287:O287)-L287)/(MAX(L287:O287)-MIN(L287:O287)),(L287-MIN(L287:O287))/(MAX(L287:O287)-MIN(L287:O287))))</f>
        <v>0.966281871429288</v>
      </c>
      <c r="AG287" s="0" t="n">
        <f aca="false">IF(MAX(L287:O287)=MIN(L287:O287),0,IF($C$17="custo",(MAX(L287:O287)-M287)/(MAX(L287:O287)-MIN(L287:O287)),(M287-MIN(L287:O287))/(MAX(L287:O287)-MIN(L287:O287))))</f>
        <v>1</v>
      </c>
      <c r="AH287" s="0" t="n">
        <f aca="false">IF(MAX(L287:O287)=MIN(L287:O287),0,IF($C$17="custo",(MAX(L287:O287)-N287)/(MAX(L287:O287)-MIN(L287:O287)),(N287-MIN(L287:O287))/(MAX(L287:O287)-MIN(L287:O287))))</f>
        <v>0.748952287892165</v>
      </c>
      <c r="AI287" s="0" t="n">
        <f aca="false">IF(MAX(L287:O287)=MIN(L287:O287),0,IF($C$17="custo",(MAX(L287:O287)-O287)/(MAX(L287:O287)-MIN(L287:O287)),(O287-MIN(L287:O287))/(MAX(L287:O287)-MIN(L287:O287))))</f>
        <v>0</v>
      </c>
      <c r="AJ287" s="0" t="n">
        <f aca="false">IF(MAX(P287:S287)=MIN(P287:S287),0,IF($D$17="custo",(MAX(P287:S287)-P287)/(MAX(P287:S287)-MIN(P287:S287)),(P287-MIN(P287:S287))/(MAX(P287:S287)-MIN(P287:S287))))</f>
        <v>0.319533547783511</v>
      </c>
      <c r="AK287" s="0" t="n">
        <f aca="false">IF(MAX(P287:S287)=MIN(P287:S287),0,IF($D$17="custo",(MAX(P287:S287)-Q287)/(MAX(P287:S287)-MIN(P287:S287)),(Q287-MIN(P287:S287))/(MAX(P287:S287)-MIN(P287:S287))))</f>
        <v>0</v>
      </c>
      <c r="AL287" s="0" t="n">
        <f aca="false">IF(MAX(P287:S287)=MIN(P287:S287),0,IF($D$17="custo",(MAX(P287:S287)-R287)/(MAX(P287:S287)-MIN(P287:S287)),(R287-MIN(P287:S287))/(MAX(P287:S287)-MIN(P287:S287))))</f>
        <v>0.754325251909778</v>
      </c>
      <c r="AM287" s="0" t="n">
        <f aca="false">IF(MAX(P287:S287)=MIN(P287:S287),0,IF($D$17="custo",(MAX(P287:S287)-S287)/(MAX(P287:S287)-MIN(P287:S287)),(S287-MIN(P287:S287))/(MAX(P287:S287)-MIN(P287:S287))))</f>
        <v>1</v>
      </c>
      <c r="AN287" s="0" t="n">
        <f aca="false">IF(MAX(T287:W287)=MIN(T287:W287),0,IF($E$17="custo",(MAX(T287:W287)-T287)/(MAX(T287:W287)-MIN(T287:W287)),(T287-MIN(T287:W287))/(MAX(T287:W287)-MIN(T287:W287))))</f>
        <v>0</v>
      </c>
      <c r="AO287" s="0" t="n">
        <f aca="false">IF(MAX(T287:W287)=MIN(T287:W287),0,IF($E$17="custo",(MAX(T287:W287)-U287)/(MAX(T287:W287)-MIN(T287:W287)),(U287-MIN(T287:W287))/(MAX(T287:W287)-MIN(T287:W287))))</f>
        <v>0.76</v>
      </c>
      <c r="AP287" s="0" t="n">
        <f aca="false">IF(MAX(T287:W287)=MIN(T287:W287),0,IF($E$17="custo",(MAX(T287:W287)-V287)/(MAX(T287:W287)-MIN(T287:W287)),(V287-MIN(T287:W287))/(MAX(T287:W287)-MIN(T287:W287))))</f>
        <v>0.92</v>
      </c>
      <c r="AQ287" s="0" t="n">
        <f aca="false">IF(MAX(T287:W287)=MIN(T287:W287),0,IF($E$17="custo",(MAX(T287:W287)-W287)/(MAX(T287:W287)-MIN(T287:W287)),(W287-MIN(T287:W287))/(MAX(T287:W287)-MIN(T287:W287))))</f>
        <v>1</v>
      </c>
      <c r="AR287" s="0" t="n">
        <f aca="false">IF(MAX(X287:AA287)=MIN(X287:AA287),0,IF($F$17="custo",(MAX(X287:AA287)-X287)/(MAX(X287:AA287)-MIN(X287:AA287)),(X287-MIN(X287:AA287))/(MAX(X287:AA287)-MIN(X287:AA287))))</f>
        <v>0</v>
      </c>
      <c r="AS287" s="0" t="n">
        <f aca="false">IF(MAX(X287:AA287)=MIN(X287:AA287),0,IF($F$17="custo",(MAX(X287:AA287)-Y287)/(MAX(X287:AA287)-MIN(X287:AA287)),(Y287-MIN(X287:AA287))/(MAX(X287:AA287)-MIN(X287:AA287))))</f>
        <v>0.65625</v>
      </c>
      <c r="AT287" s="0" t="n">
        <f aca="false">IF(MAX(X287:AA287)=MIN(X287:AA287),0,IF($F$17="custo",(MAX(X287:AA287)-Z287)/(MAX(X287:AA287)-MIN(X287:AA287)),(Z287-MIN(X287:AA287))/(MAX(X287:AA287)-MIN(X287:AA287))))</f>
        <v>0.25</v>
      </c>
      <c r="AU287" s="0" t="n">
        <f aca="false">IF(MAX(X287:AA287)=MIN(X287:AA287),0,IF($F$17="custo",(MAX(X287:AA287)-AA287)/(MAX(X287:AA287)-MIN(X287:AA287)),(AA287-MIN(X287:AA287))/(MAX(X287:AA287)-MIN(X287:AA287))))</f>
        <v>1</v>
      </c>
      <c r="AV287" s="0" t="n">
        <f aca="false">STDEVP(AB287:AE287)</f>
        <v>0.408381652051165</v>
      </c>
      <c r="AW287" s="0" t="n">
        <f aca="false">STDEVP(AF287:AI287)</f>
        <v>0.403579623372289</v>
      </c>
      <c r="AX287" s="0" t="n">
        <f aca="false">STDEVP(AJ287:AM287)</f>
        <v>0.385968163700565</v>
      </c>
      <c r="AY287" s="0" t="n">
        <f aca="false">STDEVP(AN287:AQ287)</f>
        <v>0.396358423652128</v>
      </c>
      <c r="AZ287" s="0" t="n">
        <f aca="false">STDEVP(AR287:AU287)</f>
        <v>0.382333884476317</v>
      </c>
      <c r="BA287" s="0" t="n">
        <f aca="false">AV287*((1-IFERROR(CORREL(AB287:AE287,AF287:AI287),0))+(1-IFERROR(CORREL(AB287:AE287,AJ287:AM287),0))+(1-IFERROR(CORREL(AB287:AE287,AN287:AQ287),0))+(1-IFERROR(CORREL(AB287:AE287,AR287:AU287),0)))</f>
        <v>1.19135028482795</v>
      </c>
      <c r="BB287" s="0" t="n">
        <f aca="false">AW287*((1-IFERROR(CORREL(AF287:AI287,AB287:AE287),0))+(1-IFERROR(CORREL(AF287:AI287,AJ287:AM287),0))+(1-IFERROR(CORREL(AF287:AI287,AN287:AQ287),0))+(1-IFERROR(CORREL(AF287:AI287,AR287:AU287),0)))</f>
        <v>2.82510674840686</v>
      </c>
      <c r="BC287" s="0" t="n">
        <f aca="false">AX287*((1-IFERROR(CORREL(AJ287:AM287,AB287:AE287),0))+(1-IFERROR(CORREL(AJ287:AM287,AF287:AI287),0))+(1-IFERROR(CORREL(AJ287:AM287,AN287:AQ287),0))+(1-IFERROR(CORREL(AJ287:AM287,AR287:AU287),0)))</f>
        <v>1.16815696850314</v>
      </c>
      <c r="BD287" s="0" t="n">
        <f aca="false">AY287*((1-IFERROR(CORREL(AN287:AQ287,AB287:AE287),0))+(1-IFERROR(CORREL(AN287:AQ287,AF287:AI287),0))+(1-IFERROR(CORREL(AN287:AQ287,AJ287:AM287),0))+(1-IFERROR(CORREL(AN287:AQ287,AR287:AU287),0)))</f>
        <v>1.09546927570236</v>
      </c>
      <c r="BE287" s="0" t="n">
        <f aca="false">AZ287*((1-IFERROR(CORREL(AR287:AU287,AB287:AE287),0))+(1-IFERROR(CORREL(AR287:AU287,AF287:AI287),0))+(1-IFERROR(CORREL(AR287:AU287,AJ287:AM287),0))+(1-IFERROR(CORREL(AR287:AU287,AN287:AQ287),0)))</f>
        <v>1.25946035531848</v>
      </c>
      <c r="BF287" s="0" t="n">
        <f aca="false">IF(SUM(BA287:BE287)&gt;0,BA287/SUM(BA287:BE287),1/5)</f>
        <v>0.158013580510578</v>
      </c>
      <c r="BG287" s="0" t="n">
        <f aca="false">IF(SUM(BA287:BE287)&gt;0,BB287/SUM(BA287:BE287),1/5)</f>
        <v>0.374705272097898</v>
      </c>
      <c r="BH287" s="0" t="n">
        <f aca="false">IF(SUM(BA287:BE287)&gt;0,BC287/SUM(BA287:BE287),1/5)</f>
        <v>0.154937357670773</v>
      </c>
      <c r="BI287" s="0" t="n">
        <f aca="false">IF(SUM(BA287:BE287)&gt;0,BD287/SUM(BA287:BE287),1/5)</f>
        <v>0.145296496586693</v>
      </c>
      <c r="BJ287" s="0" t="n">
        <f aca="false">IF(SUM(BA287:BE287)&gt;0,BE287/SUM(BA287:BE287),1/5)</f>
        <v>0.167047293134059</v>
      </c>
      <c r="BK287" s="0" t="n">
        <f aca="false">BF287*AB287+BG287*AF287+BH287*AJ287+BI287*AN287+BJ287*AR287</f>
        <v>0.450542117680705</v>
      </c>
      <c r="BL287" s="0" t="n">
        <f aca="false">BF287*AC287+BG287*AG287+BH287*AK287+BI287*AO287+BJ287*AS287</f>
        <v>0.594755395623011</v>
      </c>
      <c r="BM287" s="0" t="n">
        <f aca="false">BF287*AD287+BG287*AH287+BH287*AL287+BI287*AP287+BJ287*AT287</f>
        <v>0.70292820902304</v>
      </c>
      <c r="BN287" s="0" t="n">
        <f aca="false">BF287*AE287+BG287*AI287+BH287*AM287+BI287*AQ287+BJ287*AU287</f>
        <v>0.625294727902102</v>
      </c>
      <c r="BO287" s="0" t="n">
        <f aca="false">RANK(BK287,$BK287:$BN287)</f>
        <v>4</v>
      </c>
      <c r="BP287" s="0" t="n">
        <f aca="false">RANK(BL287,$BK287:$BN287)</f>
        <v>3</v>
      </c>
      <c r="BQ287" s="0" t="n">
        <f aca="false">RANK(BM287,$BK287:$BN287)</f>
        <v>1</v>
      </c>
      <c r="BR287" s="0" t="n">
        <f aca="false">RANK(BN287,$BK287:$BN287)</f>
        <v>2</v>
      </c>
    </row>
    <row r="288" customFormat="false" ht="15" hidden="false" customHeight="false" outlineLevel="0" collapsed="false">
      <c r="A288" s="0" t="n">
        <v>265</v>
      </c>
      <c r="B288" s="0" t="n">
        <f aca="false">RANDBETWEEN(1,$B$5)</f>
        <v>4</v>
      </c>
      <c r="C288" s="0" t="n">
        <f aca="false">RANDBETWEEN(1,$B$5)</f>
        <v>3</v>
      </c>
      <c r="D288" s="0" t="n">
        <f aca="false">RANDBETWEEN(1,$B$5)</f>
        <v>6</v>
      </c>
      <c r="E288" s="0" t="n">
        <f aca="false">RANDBETWEEN(1,$B$5)</f>
        <v>2</v>
      </c>
      <c r="F288" s="0" t="n">
        <f aca="false">RANDBETWEEN(1,$B$5)</f>
        <v>4</v>
      </c>
      <c r="G288" s="0" t="n">
        <f aca="false">RANDBETWEEN(1,$B$5)</f>
        <v>6</v>
      </c>
      <c r="H288" s="0" t="n">
        <f aca="true">NORMINV(RAND(),$B$8,$B$13)</f>
        <v>46.1035925607648</v>
      </c>
      <c r="I288" s="0" t="n">
        <f aca="true">NORMINV(RAND(),$C$8,$C$13)</f>
        <v>63.5600692501645</v>
      </c>
      <c r="J288" s="0" t="n">
        <f aca="true">NORMINV(RAND(),$D$8,$D$13)</f>
        <v>13.797874029657</v>
      </c>
      <c r="K288" s="0" t="n">
        <f aca="true">NORMINV(RAND(),$E$8,$E$13)</f>
        <v>3.10082513195592</v>
      </c>
      <c r="L288" s="0" t="n">
        <f aca="true">NORMINV(RAND(),$B$9,$B$14)</f>
        <v>46.7887170602233</v>
      </c>
      <c r="M288" s="0" t="n">
        <f aca="true">NORMINV(RAND(),$C$9,$C$14)</f>
        <v>59.4948906743889</v>
      </c>
      <c r="N288" s="0" t="n">
        <f aca="true">NORMINV(RAND(),$D$9,$D$14)</f>
        <v>43.8907780851115</v>
      </c>
      <c r="O288" s="0" t="n">
        <f aca="true">NORMINV(RAND(),$E$9,$E$14)</f>
        <v>23.7565904636868</v>
      </c>
      <c r="P288" s="0" t="n">
        <f aca="true">NORMINV(RAND(),$B$10,$B$15)</f>
        <v>25.457999522917</v>
      </c>
      <c r="Q288" s="0" t="n">
        <f aca="true">NORMINV(RAND(),$C$10,$C$15)</f>
        <v>29.0337149308014</v>
      </c>
      <c r="R288" s="0" t="n">
        <f aca="true">NORMINV(RAND(),$D$10,$D$15)</f>
        <v>9.42843631132333</v>
      </c>
      <c r="S288" s="0" t="n">
        <f aca="true">NORMINV(RAND(),$E$10,$E$15)</f>
        <v>3.65591104289499</v>
      </c>
      <c r="T288" s="0" t="n">
        <f aca="false">MEDIAN(INDEX(Avaliadores!$B$17:$B$22,$B288),INDEX(Avaliadores!$B$17:$B$22,$C288),INDEX(Avaliadores!$B$17:$B$22,$D288),INDEX(Avaliadores!$B$17:$B$22,$E288),INDEX(Avaliadores!$B$17:$B$22,$F288),INDEX(Avaliadores!$B$17:$B$22,$G288))</f>
        <v>2.91666666666667</v>
      </c>
      <c r="U288" s="0" t="n">
        <f aca="false">MEDIAN(INDEX(Avaliadores!$C$17:$C$22,$B288),INDEX(Avaliadores!$C$17:$C$22,$C288),INDEX(Avaliadores!$C$17:$C$22,$D288),INDEX(Avaliadores!$C$17:$C$22,$E288),INDEX(Avaliadores!$C$17:$C$22,$F288),INDEX(Avaliadores!$C$17:$C$22,$G288))</f>
        <v>5.54166666666667</v>
      </c>
      <c r="V288" s="0" t="n">
        <f aca="false">MEDIAN(INDEX(Avaliadores!$D$17:$D$22,$B288),INDEX(Avaliadores!$D$17:$D$22,$C288),INDEX(Avaliadores!$D$17:$D$22,$D288),INDEX(Avaliadores!$D$17:$D$22,$E288),INDEX(Avaliadores!$D$17:$D$22,$F288),INDEX(Avaliadores!$D$17:$D$22,$G288))</f>
        <v>5.54166666666667</v>
      </c>
      <c r="W288" s="0" t="n">
        <f aca="false">MEDIAN(INDEX(Avaliadores!$E$17:$E$22,$B288),INDEX(Avaliadores!$E$17:$E$22,$C288),INDEX(Avaliadores!$E$17:$E$22,$D288),INDEX(Avaliadores!$E$17:$E$22,$E288),INDEX(Avaliadores!$E$17:$E$22,$F288),INDEX(Avaliadores!$E$17:$E$22,$G288))</f>
        <v>6.04166666666667</v>
      </c>
      <c r="X288" s="0" t="n">
        <f aca="false">MEDIAN(INDEX(Avaliadores!$F$17:$F$22,$B288),INDEX(Avaliadores!$F$17:$F$22,$C288),INDEX(Avaliadores!$F$17:$F$22,$D288),INDEX(Avaliadores!$F$17:$F$22,$E288),INDEX(Avaliadores!$F$17:$F$22,$F288),INDEX(Avaliadores!$F$17:$F$22,$G288))</f>
        <v>3.04166666666667</v>
      </c>
      <c r="Y288" s="0" t="n">
        <f aca="false">MEDIAN(INDEX(Avaliadores!$G$17:$G$22,$B288),INDEX(Avaliadores!$G$17:$G$22,$C288),INDEX(Avaliadores!$G$17:$G$22,$D288),INDEX(Avaliadores!$G$17:$G$22,$E288),INDEX(Avaliadores!$G$17:$G$22,$F288),INDEX(Avaliadores!$G$17:$G$22,$G288))</f>
        <v>5.04166666666667</v>
      </c>
      <c r="Z288" s="0" t="n">
        <f aca="false">MEDIAN(INDEX(Avaliadores!$H$17:$H$22,$B288),INDEX(Avaliadores!$H$17:$H$22,$C288),INDEX(Avaliadores!$H$17:$H$22,$D288),INDEX(Avaliadores!$H$17:$H$22,$E288),INDEX(Avaliadores!$H$17:$H$22,$F288),INDEX(Avaliadores!$H$17:$H$22,$G288))</f>
        <v>3.91666666666667</v>
      </c>
      <c r="AA288" s="0" t="n">
        <f aca="false">MEDIAN(INDEX(Avaliadores!$I$17:$I$22,$B288),INDEX(Avaliadores!$I$17:$I$22,$C288),INDEX(Avaliadores!$I$17:$I$22,$D288),INDEX(Avaliadores!$I$17:$I$22,$E288),INDEX(Avaliadores!$I$17:$I$22,$F288),INDEX(Avaliadores!$I$17:$I$22,$G288))</f>
        <v>6.41666666666667</v>
      </c>
      <c r="AB288" s="0" t="n">
        <f aca="false">IF(MAX(H288:K288)=MIN(H288:K288),0,IF($B$17="custo",(MAX(H288:K288)-H288)/(MAX(H288:K288)-MIN(H288:K288)),(H288-MIN(H288:K288))/(MAX(H288:K288)-MIN(H288:K288))))</f>
        <v>0.28873130890074</v>
      </c>
      <c r="AC288" s="0" t="n">
        <f aca="false">IF(MAX(H288:K288)=MIN(H288:K288),0,IF($B$17="custo",(MAX(H288:K288)-I288)/(MAX(H288:K288)-MIN(H288:K288)),(I288-MIN(H288:K288))/(MAX(H288:K288)-MIN(H288:K288))))</f>
        <v>0</v>
      </c>
      <c r="AD288" s="0" t="n">
        <f aca="false">IF(MAX(H288:K288)=MIN(H288:K288),0,IF($B$17="custo",(MAX(H288:K288)-J288)/(MAX(H288:K288)-MIN(H288:K288)),(J288-MIN(H288:K288))/(MAX(H288:K288)-MIN(H288:K288))))</f>
        <v>0.82307008541512</v>
      </c>
      <c r="AE288" s="0" t="n">
        <f aca="false">IF(MAX(H288:K288)=MIN(H288:K288),0,IF($B$17="custo",(MAX(H288:K288)-K288)/(MAX(H288:K288)-MIN(H288:K288)),(K288-MIN(H288:K288))/(MAX(H288:K288)-MIN(H288:K288))))</f>
        <v>1</v>
      </c>
      <c r="AF288" s="0" t="n">
        <f aca="false">IF(MAX(L288:O288)=MIN(L288:O288),0,IF($C$17="custo",(MAX(L288:O288)-L288)/(MAX(L288:O288)-MIN(L288:O288)),(L288-MIN(L288:O288))/(MAX(L288:O288)-MIN(L288:O288))))</f>
        <v>0.644466201826784</v>
      </c>
      <c r="AG288" s="0" t="n">
        <f aca="false">IF(MAX(L288:O288)=MIN(L288:O288),0,IF($C$17="custo",(MAX(L288:O288)-M288)/(MAX(L288:O288)-MIN(L288:O288)),(M288-MIN(L288:O288))/(MAX(L288:O288)-MIN(L288:O288))))</f>
        <v>1</v>
      </c>
      <c r="AH288" s="0" t="n">
        <f aca="false">IF(MAX(L288:O288)=MIN(L288:O288),0,IF($C$17="custo",(MAX(L288:O288)-N288)/(MAX(L288:O288)-MIN(L288:O288)),(N288-MIN(L288:O288))/(MAX(L288:O288)-MIN(L288:O288))))</f>
        <v>0.563378434416849</v>
      </c>
      <c r="AI288" s="0" t="n">
        <f aca="false">IF(MAX(L288:O288)=MIN(L288:O288),0,IF($C$17="custo",(MAX(L288:O288)-O288)/(MAX(L288:O288)-MIN(L288:O288)),(O288-MIN(L288:O288))/(MAX(L288:O288)-MIN(L288:O288))))</f>
        <v>0</v>
      </c>
      <c r="AJ288" s="0" t="n">
        <f aca="false">IF(MAX(P288:S288)=MIN(P288:S288),0,IF($D$17="custo",(MAX(P288:S288)-P288)/(MAX(P288:S288)-MIN(P288:S288)),(P288-MIN(P288:S288))/(MAX(P288:S288)-MIN(P288:S288))))</f>
        <v>0.140899323821647</v>
      </c>
      <c r="AK288" s="0" t="n">
        <f aca="false">IF(MAX(P288:S288)=MIN(P288:S288),0,IF($D$17="custo",(MAX(P288:S288)-Q288)/(MAX(P288:S288)-MIN(P288:S288)),(Q288-MIN(P288:S288))/(MAX(P288:S288)-MIN(P288:S288))))</f>
        <v>0</v>
      </c>
      <c r="AL288" s="0" t="n">
        <f aca="false">IF(MAX(P288:S288)=MIN(P288:S288),0,IF($D$17="custo",(MAX(P288:S288)-R288)/(MAX(P288:S288)-MIN(P288:S288)),(R288-MIN(P288:S288))/(MAX(P288:S288)-MIN(P288:S288))))</f>
        <v>0.772536453748104</v>
      </c>
      <c r="AM288" s="0" t="n">
        <f aca="false">IF(MAX(P288:S288)=MIN(P288:S288),0,IF($D$17="custo",(MAX(P288:S288)-S288)/(MAX(P288:S288)-MIN(P288:S288)),(S288-MIN(P288:S288))/(MAX(P288:S288)-MIN(P288:S288))))</f>
        <v>1</v>
      </c>
      <c r="AN288" s="0" t="n">
        <f aca="false">IF(MAX(T288:W288)=MIN(T288:W288),0,IF($E$17="custo",(MAX(T288:W288)-T288)/(MAX(T288:W288)-MIN(T288:W288)),(T288-MIN(T288:W288))/(MAX(T288:W288)-MIN(T288:W288))))</f>
        <v>0</v>
      </c>
      <c r="AO288" s="0" t="n">
        <f aca="false">IF(MAX(T288:W288)=MIN(T288:W288),0,IF($E$17="custo",(MAX(T288:W288)-U288)/(MAX(T288:W288)-MIN(T288:W288)),(U288-MIN(T288:W288))/(MAX(T288:W288)-MIN(T288:W288))))</f>
        <v>0.84</v>
      </c>
      <c r="AP288" s="0" t="n">
        <f aca="false">IF(MAX(T288:W288)=MIN(T288:W288),0,IF($E$17="custo",(MAX(T288:W288)-V288)/(MAX(T288:W288)-MIN(T288:W288)),(V288-MIN(T288:W288))/(MAX(T288:W288)-MIN(T288:W288))))</f>
        <v>0.84</v>
      </c>
      <c r="AQ288" s="0" t="n">
        <f aca="false">IF(MAX(T288:W288)=MIN(T288:W288),0,IF($E$17="custo",(MAX(T288:W288)-W288)/(MAX(T288:W288)-MIN(T288:W288)),(W288-MIN(T288:W288))/(MAX(T288:W288)-MIN(T288:W288))))</f>
        <v>1</v>
      </c>
      <c r="AR288" s="0" t="n">
        <f aca="false">IF(MAX(X288:AA288)=MIN(X288:AA288),0,IF($F$17="custo",(MAX(X288:AA288)-X288)/(MAX(X288:AA288)-MIN(X288:AA288)),(X288-MIN(X288:AA288))/(MAX(X288:AA288)-MIN(X288:AA288))))</f>
        <v>0</v>
      </c>
      <c r="AS288" s="0" t="n">
        <f aca="false">IF(MAX(X288:AA288)=MIN(X288:AA288),0,IF($F$17="custo",(MAX(X288:AA288)-Y288)/(MAX(X288:AA288)-MIN(X288:AA288)),(Y288-MIN(X288:AA288))/(MAX(X288:AA288)-MIN(X288:AA288))))</f>
        <v>0.592592592592593</v>
      </c>
      <c r="AT288" s="0" t="n">
        <f aca="false">IF(MAX(X288:AA288)=MIN(X288:AA288),0,IF($F$17="custo",(MAX(X288:AA288)-Z288)/(MAX(X288:AA288)-MIN(X288:AA288)),(Z288-MIN(X288:AA288))/(MAX(X288:AA288)-MIN(X288:AA288))))</f>
        <v>0.259259259259259</v>
      </c>
      <c r="AU288" s="0" t="n">
        <f aca="false">IF(MAX(X288:AA288)=MIN(X288:AA288),0,IF($F$17="custo",(MAX(X288:AA288)-AA288)/(MAX(X288:AA288)-MIN(X288:AA288)),(AA288-MIN(X288:AA288))/(MAX(X288:AA288)-MIN(X288:AA288))))</f>
        <v>1</v>
      </c>
      <c r="AV288" s="0" t="n">
        <f aca="false">STDEVP(AB288:AE288)</f>
        <v>0.40183449702153</v>
      </c>
      <c r="AW288" s="0" t="n">
        <f aca="false">STDEVP(AF288:AI288)</f>
        <v>0.358499463463886</v>
      </c>
      <c r="AX288" s="0" t="n">
        <f aca="false">STDEVP(AJ288:AM288)</f>
        <v>0.418735021553639</v>
      </c>
      <c r="AY288" s="0" t="n">
        <f aca="false">STDEVP(AN288:AQ288)</f>
        <v>0.392300904918661</v>
      </c>
      <c r="AZ288" s="0" t="n">
        <f aca="false">STDEVP(AR288:AU288)</f>
        <v>0.374513859558457</v>
      </c>
      <c r="BA288" s="0" t="n">
        <f aca="false">AV288*((1-IFERROR(CORREL(AB288:AE288,AF288:AI288),0))+(1-IFERROR(CORREL(AB288:AE288,AJ288:AM288),0))+(1-IFERROR(CORREL(AB288:AE288,AN288:AQ288),0))+(1-IFERROR(CORREL(AB288:AE288,AR288:AU288),0)))</f>
        <v>1.23571874373497</v>
      </c>
      <c r="BB288" s="0" t="n">
        <f aca="false">AW288*((1-IFERROR(CORREL(AF288:AI288,AB288:AE288),0))+(1-IFERROR(CORREL(AF288:AI288,AJ288:AM288),0))+(1-IFERROR(CORREL(AF288:AI288,AN288:AQ288),0))+(1-IFERROR(CORREL(AF288:AI288,AR288:AU288),0)))</f>
        <v>2.36646905248993</v>
      </c>
      <c r="BC288" s="0" t="n">
        <f aca="false">AX288*((1-IFERROR(CORREL(AJ288:AM288,AB288:AE288),0))+(1-IFERROR(CORREL(AJ288:AM288,AF288:AI288),0))+(1-IFERROR(CORREL(AJ288:AM288,AN288:AQ288),0))+(1-IFERROR(CORREL(AJ288:AM288,AR288:AU288),0)))</f>
        <v>1.18632480771692</v>
      </c>
      <c r="BD288" s="0" t="n">
        <f aca="false">AY288*((1-IFERROR(CORREL(AN288:AQ288,AB288:AE288),0))+(1-IFERROR(CORREL(AN288:AQ288,AF288:AI288),0))+(1-IFERROR(CORREL(AN288:AQ288,AJ288:AM288),0))+(1-IFERROR(CORREL(AN288:AQ288,AR288:AU288),0)))</f>
        <v>0.976946554648171</v>
      </c>
      <c r="BE288" s="0" t="n">
        <f aca="false">AZ288*((1-IFERROR(CORREL(AR288:AU288,AB288:AE288),0))+(1-IFERROR(CORREL(AR288:AU288,AF288:AI288),0))+(1-IFERROR(CORREL(AR288:AU288,AJ288:AM288),0))+(1-IFERROR(CORREL(AR288:AU288,AN288:AQ288),0)))</f>
        <v>1.0587966683131</v>
      </c>
      <c r="BF288" s="0" t="n">
        <f aca="false">IF(SUM(BA288:BE288)&gt;0,BA288/SUM(BA288:BE288),1/5)</f>
        <v>0.18107743541258</v>
      </c>
      <c r="BG288" s="0" t="n">
        <f aca="false">IF(SUM(BA288:BE288)&gt;0,BB288/SUM(BA288:BE288),1/5)</f>
        <v>0.346773203190985</v>
      </c>
      <c r="BH288" s="0" t="n">
        <f aca="false">IF(SUM(BA288:BE288)&gt;0,BC288/SUM(BA288:BE288),1/5)</f>
        <v>0.173839439465342</v>
      </c>
      <c r="BI288" s="0" t="n">
        <f aca="false">IF(SUM(BA288:BE288)&gt;0,BD288/SUM(BA288:BE288),1/5)</f>
        <v>0.143157961751196</v>
      </c>
      <c r="BJ288" s="0" t="n">
        <f aca="false">IF(SUM(BA288:BE288)&gt;0,BE288/SUM(BA288:BE288),1/5)</f>
        <v>0.155151960179897</v>
      </c>
      <c r="BK288" s="0" t="n">
        <f aca="false">BF288*AB288+BG288*AF288+BH288*AJ288+BI288*AN288+BJ288*AR288</f>
        <v>0.300260193569066</v>
      </c>
      <c r="BL288" s="0" t="n">
        <f aca="false">BF288*AC288+BG288*AG288+BH288*AK288+BI288*AO288+BJ288*AS288</f>
        <v>0.558967793390818</v>
      </c>
      <c r="BM288" s="0" t="n">
        <f aca="false">BF288*AD288+BG288*AH288+BH288*AL288+BI288*AP288+BJ288*AT288</f>
        <v>0.639178538769216</v>
      </c>
      <c r="BN288" s="0" t="n">
        <f aca="false">BF288*AE288+BG288*AI288+BH288*AM288+BI288*AQ288+BJ288*AU288</f>
        <v>0.653226796809015</v>
      </c>
      <c r="BO288" s="0" t="n">
        <f aca="false">RANK(BK288,$BK288:$BN288)</f>
        <v>4</v>
      </c>
      <c r="BP288" s="0" t="n">
        <f aca="false">RANK(BL288,$BK288:$BN288)</f>
        <v>3</v>
      </c>
      <c r="BQ288" s="0" t="n">
        <f aca="false">RANK(BM288,$BK288:$BN288)</f>
        <v>2</v>
      </c>
      <c r="BR288" s="0" t="n">
        <f aca="false">RANK(BN288,$BK288:$BN288)</f>
        <v>1</v>
      </c>
    </row>
    <row r="289" customFormat="false" ht="15" hidden="false" customHeight="false" outlineLevel="0" collapsed="false">
      <c r="A289" s="0" t="n">
        <v>266</v>
      </c>
      <c r="B289" s="0" t="n">
        <f aca="false">RANDBETWEEN(1,$B$5)</f>
        <v>2</v>
      </c>
      <c r="C289" s="0" t="n">
        <f aca="false">RANDBETWEEN(1,$B$5)</f>
        <v>2</v>
      </c>
      <c r="D289" s="0" t="n">
        <f aca="false">RANDBETWEEN(1,$B$5)</f>
        <v>4</v>
      </c>
      <c r="E289" s="0" t="n">
        <f aca="false">RANDBETWEEN(1,$B$5)</f>
        <v>1</v>
      </c>
      <c r="F289" s="0" t="n">
        <f aca="false">RANDBETWEEN(1,$B$5)</f>
        <v>2</v>
      </c>
      <c r="G289" s="0" t="n">
        <f aca="false">RANDBETWEEN(1,$B$5)</f>
        <v>5</v>
      </c>
      <c r="H289" s="0" t="n">
        <f aca="true">NORMINV(RAND(),$B$8,$B$13)</f>
        <v>46.3318712434931</v>
      </c>
      <c r="I289" s="0" t="n">
        <f aca="true">NORMINV(RAND(),$C$8,$C$13)</f>
        <v>57.4461973851881</v>
      </c>
      <c r="J289" s="0" t="n">
        <f aca="true">NORMINV(RAND(),$D$8,$D$13)</f>
        <v>16.1757251813227</v>
      </c>
      <c r="K289" s="0" t="n">
        <f aca="true">NORMINV(RAND(),$E$8,$E$13)</f>
        <v>3.07844398772081</v>
      </c>
      <c r="L289" s="0" t="n">
        <f aca="true">NORMINV(RAND(),$B$9,$B$14)</f>
        <v>44.4151025594672</v>
      </c>
      <c r="M289" s="0" t="n">
        <f aca="true">NORMINV(RAND(),$C$9,$C$14)</f>
        <v>64.7136595685808</v>
      </c>
      <c r="N289" s="0" t="n">
        <f aca="true">NORMINV(RAND(),$D$9,$D$14)</f>
        <v>47.7170652814216</v>
      </c>
      <c r="O289" s="0" t="n">
        <f aca="true">NORMINV(RAND(),$E$9,$E$14)</f>
        <v>23.6653662133474</v>
      </c>
      <c r="P289" s="0" t="n">
        <f aca="true">NORMINV(RAND(),$B$10,$B$15)</f>
        <v>21.9359828538008</v>
      </c>
      <c r="Q289" s="0" t="n">
        <f aca="true">NORMINV(RAND(),$C$10,$C$15)</f>
        <v>30.6014692225668</v>
      </c>
      <c r="R289" s="0" t="n">
        <f aca="true">NORMINV(RAND(),$D$10,$D$15)</f>
        <v>10.1253922706083</v>
      </c>
      <c r="S289" s="0" t="n">
        <f aca="true">NORMINV(RAND(),$E$10,$E$15)</f>
        <v>3.75942962437104</v>
      </c>
      <c r="T289" s="0" t="n">
        <f aca="false">MEDIAN(INDEX(Avaliadores!$B$17:$B$22,$B289),INDEX(Avaliadores!$B$17:$B$22,$C289),INDEX(Avaliadores!$B$17:$B$22,$D289),INDEX(Avaliadores!$B$17:$B$22,$E289),INDEX(Avaliadores!$B$17:$B$22,$F289),INDEX(Avaliadores!$B$17:$B$22,$G289))</f>
        <v>3.04166666666667</v>
      </c>
      <c r="U289" s="0" t="n">
        <f aca="false">MEDIAN(INDEX(Avaliadores!$C$17:$C$22,$B289),INDEX(Avaliadores!$C$17:$C$22,$C289),INDEX(Avaliadores!$C$17:$C$22,$D289),INDEX(Avaliadores!$C$17:$C$22,$E289),INDEX(Avaliadores!$C$17:$C$22,$F289),INDEX(Avaliadores!$C$17:$C$22,$G289))</f>
        <v>5.04166666666667</v>
      </c>
      <c r="V289" s="0" t="n">
        <f aca="false">MEDIAN(INDEX(Avaliadores!$D$17:$D$22,$B289),INDEX(Avaliadores!$D$17:$D$22,$C289),INDEX(Avaliadores!$D$17:$D$22,$D289),INDEX(Avaliadores!$D$17:$D$22,$E289),INDEX(Avaliadores!$D$17:$D$22,$F289),INDEX(Avaliadores!$D$17:$D$22,$G289))</f>
        <v>6.04166666666667</v>
      </c>
      <c r="W289" s="0" t="n">
        <f aca="false">MEDIAN(INDEX(Avaliadores!$E$17:$E$22,$B289),INDEX(Avaliadores!$E$17:$E$22,$C289),INDEX(Avaliadores!$E$17:$E$22,$D289),INDEX(Avaliadores!$E$17:$E$22,$E289),INDEX(Avaliadores!$E$17:$E$22,$F289),INDEX(Avaliadores!$E$17:$E$22,$G289))</f>
        <v>6.29166666666667</v>
      </c>
      <c r="X289" s="0" t="n">
        <f aca="false">MEDIAN(INDEX(Avaliadores!$F$17:$F$22,$B289),INDEX(Avaliadores!$F$17:$F$22,$C289),INDEX(Avaliadores!$F$17:$F$22,$D289),INDEX(Avaliadores!$F$17:$F$22,$E289),INDEX(Avaliadores!$F$17:$F$22,$F289),INDEX(Avaliadores!$F$17:$F$22,$G289))</f>
        <v>2.04166666666667</v>
      </c>
      <c r="Y289" s="0" t="n">
        <f aca="false">MEDIAN(INDEX(Avaliadores!$G$17:$G$22,$B289),INDEX(Avaliadores!$G$17:$G$22,$C289),INDEX(Avaliadores!$G$17:$G$22,$D289),INDEX(Avaliadores!$G$17:$G$22,$E289),INDEX(Avaliadores!$G$17:$G$22,$F289),INDEX(Avaliadores!$G$17:$G$22,$G289))</f>
        <v>5.54166666666667</v>
      </c>
      <c r="Z289" s="0" t="n">
        <f aca="false">MEDIAN(INDEX(Avaliadores!$H$17:$H$22,$B289),INDEX(Avaliadores!$H$17:$H$22,$C289),INDEX(Avaliadores!$H$17:$H$22,$D289),INDEX(Avaliadores!$H$17:$H$22,$E289),INDEX(Avaliadores!$H$17:$H$22,$F289),INDEX(Avaliadores!$H$17:$H$22,$G289))</f>
        <v>4.04166666666667</v>
      </c>
      <c r="AA289" s="0" t="n">
        <f aca="false">MEDIAN(INDEX(Avaliadores!$I$17:$I$22,$B289),INDEX(Avaliadores!$I$17:$I$22,$C289),INDEX(Avaliadores!$I$17:$I$22,$D289),INDEX(Avaliadores!$I$17:$I$22,$E289),INDEX(Avaliadores!$I$17:$I$22,$F289),INDEX(Avaliadores!$I$17:$I$22,$G289))</f>
        <v>6.04166666666667</v>
      </c>
      <c r="AB289" s="0" t="n">
        <f aca="false">IF(MAX(H289:K289)=MIN(H289:K289),0,IF($B$17="custo",(MAX(H289:K289)-H289)/(MAX(H289:K289)-MIN(H289:K289)),(H289-MIN(H289:K289))/(MAX(H289:K289)-MIN(H289:K289))))</f>
        <v>0.204428644686516</v>
      </c>
      <c r="AC289" s="0" t="n">
        <f aca="false">IF(MAX(H289:K289)=MIN(H289:K289),0,IF($B$17="custo",(MAX(H289:K289)-I289)/(MAX(H289:K289)-MIN(H289:K289)),(I289-MIN(H289:K289))/(MAX(H289:K289)-MIN(H289:K289))))</f>
        <v>0</v>
      </c>
      <c r="AD289" s="0" t="n">
        <f aca="false">IF(MAX(H289:K289)=MIN(H289:K289),0,IF($B$17="custo",(MAX(H289:K289)-J289)/(MAX(H289:K289)-MIN(H289:K289)),(J289-MIN(H289:K289))/(MAX(H289:K289)-MIN(H289:K289))))</f>
        <v>0.759098355640128</v>
      </c>
      <c r="AE289" s="0" t="n">
        <f aca="false">IF(MAX(H289:K289)=MIN(H289:K289),0,IF($B$17="custo",(MAX(H289:K289)-K289)/(MAX(H289:K289)-MIN(H289:K289)),(K289-MIN(H289:K289))/(MAX(H289:K289)-MIN(H289:K289))))</f>
        <v>1</v>
      </c>
      <c r="AF289" s="0" t="n">
        <f aca="false">IF(MAX(L289:O289)=MIN(L289:O289),0,IF($C$17="custo",(MAX(L289:O289)-L289)/(MAX(L289:O289)-MIN(L289:O289)),(L289-MIN(L289:O289))/(MAX(L289:O289)-MIN(L289:O289))))</f>
        <v>0.505495713708506</v>
      </c>
      <c r="AG289" s="0" t="n">
        <f aca="false">IF(MAX(L289:O289)=MIN(L289:O289),0,IF($C$17="custo",(MAX(L289:O289)-M289)/(MAX(L289:O289)-MIN(L289:O289)),(M289-MIN(L289:O289))/(MAX(L289:O289)-MIN(L289:O289))))</f>
        <v>1</v>
      </c>
      <c r="AH289" s="0" t="n">
        <f aca="false">IF(MAX(L289:O289)=MIN(L289:O289),0,IF($C$17="custo",(MAX(L289:O289)-N289)/(MAX(L289:O289)-MIN(L289:O289)),(N289-MIN(L289:O289))/(MAX(L289:O289)-MIN(L289:O289))))</f>
        <v>0.585936639555996</v>
      </c>
      <c r="AI289" s="0" t="n">
        <f aca="false">IF(MAX(L289:O289)=MIN(L289:O289),0,IF($C$17="custo",(MAX(L289:O289)-O289)/(MAX(L289:O289)-MIN(L289:O289)),(O289-MIN(L289:O289))/(MAX(L289:O289)-MIN(L289:O289))))</f>
        <v>0</v>
      </c>
      <c r="AJ289" s="0" t="n">
        <f aca="false">IF(MAX(P289:S289)=MIN(P289:S289),0,IF($D$17="custo",(MAX(P289:S289)-P289)/(MAX(P289:S289)-MIN(P289:S289)),(P289-MIN(P289:S289))/(MAX(P289:S289)-MIN(P289:S289))))</f>
        <v>0.322832634869835</v>
      </c>
      <c r="AK289" s="0" t="n">
        <f aca="false">IF(MAX(P289:S289)=MIN(P289:S289),0,IF($D$17="custo",(MAX(P289:S289)-Q289)/(MAX(P289:S289)-MIN(P289:S289)),(Q289-MIN(P289:S289))/(MAX(P289:S289)-MIN(P289:S289))))</f>
        <v>0</v>
      </c>
      <c r="AL289" s="0" t="n">
        <f aca="false">IF(MAX(P289:S289)=MIN(P289:S289),0,IF($D$17="custo",(MAX(P289:S289)-R289)/(MAX(P289:S289)-MIN(P289:S289)),(R289-MIN(P289:S289))/(MAX(P289:S289)-MIN(P289:S289))))</f>
        <v>0.762836105544484</v>
      </c>
      <c r="AM289" s="0" t="n">
        <f aca="false">IF(MAX(P289:S289)=MIN(P289:S289),0,IF($D$17="custo",(MAX(P289:S289)-S289)/(MAX(P289:S289)-MIN(P289:S289)),(S289-MIN(P289:S289))/(MAX(P289:S289)-MIN(P289:S289))))</f>
        <v>1</v>
      </c>
      <c r="AN289" s="0" t="n">
        <f aca="false">IF(MAX(T289:W289)=MIN(T289:W289),0,IF($E$17="custo",(MAX(T289:W289)-T289)/(MAX(T289:W289)-MIN(T289:W289)),(T289-MIN(T289:W289))/(MAX(T289:W289)-MIN(T289:W289))))</f>
        <v>0</v>
      </c>
      <c r="AO289" s="0" t="n">
        <f aca="false">IF(MAX(T289:W289)=MIN(T289:W289),0,IF($E$17="custo",(MAX(T289:W289)-U289)/(MAX(T289:W289)-MIN(T289:W289)),(U289-MIN(T289:W289))/(MAX(T289:W289)-MIN(T289:W289))))</f>
        <v>0.615384615384615</v>
      </c>
      <c r="AP289" s="0" t="n">
        <f aca="false">IF(MAX(T289:W289)=MIN(T289:W289),0,IF($E$17="custo",(MAX(T289:W289)-V289)/(MAX(T289:W289)-MIN(T289:W289)),(V289-MIN(T289:W289))/(MAX(T289:W289)-MIN(T289:W289))))</f>
        <v>0.923076923076923</v>
      </c>
      <c r="AQ289" s="0" t="n">
        <f aca="false">IF(MAX(T289:W289)=MIN(T289:W289),0,IF($E$17="custo",(MAX(T289:W289)-W289)/(MAX(T289:W289)-MIN(T289:W289)),(W289-MIN(T289:W289))/(MAX(T289:W289)-MIN(T289:W289))))</f>
        <v>1</v>
      </c>
      <c r="AR289" s="0" t="n">
        <f aca="false">IF(MAX(X289:AA289)=MIN(X289:AA289),0,IF($F$17="custo",(MAX(X289:AA289)-X289)/(MAX(X289:AA289)-MIN(X289:AA289)),(X289-MIN(X289:AA289))/(MAX(X289:AA289)-MIN(X289:AA289))))</f>
        <v>0</v>
      </c>
      <c r="AS289" s="0" t="n">
        <f aca="false">IF(MAX(X289:AA289)=MIN(X289:AA289),0,IF($F$17="custo",(MAX(X289:AA289)-Y289)/(MAX(X289:AA289)-MIN(X289:AA289)),(Y289-MIN(X289:AA289))/(MAX(X289:AA289)-MIN(X289:AA289))))</f>
        <v>0.875</v>
      </c>
      <c r="AT289" s="0" t="n">
        <f aca="false">IF(MAX(X289:AA289)=MIN(X289:AA289),0,IF($F$17="custo",(MAX(X289:AA289)-Z289)/(MAX(X289:AA289)-MIN(X289:AA289)),(Z289-MIN(X289:AA289))/(MAX(X289:AA289)-MIN(X289:AA289))))</f>
        <v>0.5</v>
      </c>
      <c r="AU289" s="0" t="n">
        <f aca="false">IF(MAX(X289:AA289)=MIN(X289:AA289),0,IF($F$17="custo",(MAX(X289:AA289)-AA289)/(MAX(X289:AA289)-MIN(X289:AA289)),(AA289-MIN(X289:AA289))/(MAX(X289:AA289)-MIN(X289:AA289))))</f>
        <v>1</v>
      </c>
      <c r="AV289" s="0" t="n">
        <f aca="false">STDEVP(AB289:AE289)</f>
        <v>0.404401352016464</v>
      </c>
      <c r="AW289" s="0" t="n">
        <f aca="false">STDEVP(AF289:AI289)</f>
        <v>0.355431195902059</v>
      </c>
      <c r="AX289" s="0" t="n">
        <f aca="false">STDEVP(AJ289:AM289)</f>
        <v>0.386857955318846</v>
      </c>
      <c r="AY289" s="0" t="n">
        <f aca="false">STDEVP(AN289:AQ289)</f>
        <v>0.393644028662668</v>
      </c>
      <c r="AZ289" s="0" t="n">
        <f aca="false">STDEVP(AR289:AU289)</f>
        <v>0.389059362437148</v>
      </c>
      <c r="BA289" s="0" t="n">
        <f aca="false">AV289*((1-IFERROR(CORREL(AB289:AE289,AF289:AI289),0))+(1-IFERROR(CORREL(AB289:AE289,AJ289:AM289),0))+(1-IFERROR(CORREL(AB289:AE289,AN289:AQ289),0))+(1-IFERROR(CORREL(AB289:AE289,AR289:AU289),0)))</f>
        <v>1.12666793003201</v>
      </c>
      <c r="BB289" s="0" t="n">
        <f aca="false">AW289*((1-IFERROR(CORREL(AF289:AI289,AB289:AE289),0))+(1-IFERROR(CORREL(AF289:AI289,AJ289:AM289),0))+(1-IFERROR(CORREL(AF289:AI289,AN289:AQ289),0))+(1-IFERROR(CORREL(AF289:AI289,AR289:AU289),0)))</f>
        <v>2.18400083103223</v>
      </c>
      <c r="BC289" s="0" t="n">
        <f aca="false">AX289*((1-IFERROR(CORREL(AJ289:AM289,AB289:AE289),0))+(1-IFERROR(CORREL(AJ289:AM289,AF289:AI289),0))+(1-IFERROR(CORREL(AJ289:AM289,AN289:AQ289),0))+(1-IFERROR(CORREL(AJ289:AM289,AR289:AU289),0)))</f>
        <v>1.16762710500429</v>
      </c>
      <c r="BD289" s="0" t="n">
        <f aca="false">AY289*((1-IFERROR(CORREL(AN289:AQ289,AB289:AE289),0))+(1-IFERROR(CORREL(AN289:AQ289,AF289:AI289),0))+(1-IFERROR(CORREL(AN289:AQ289,AJ289:AM289),0))+(1-IFERROR(CORREL(AN289:AQ289,AR289:AU289),0)))</f>
        <v>0.851227466297831</v>
      </c>
      <c r="BE289" s="0" t="n">
        <f aca="false">AZ289*((1-IFERROR(CORREL(AR289:AU289,AB289:AE289),0))+(1-IFERROR(CORREL(AR289:AU289,AF289:AI289),0))+(1-IFERROR(CORREL(AR289:AU289,AJ289:AM289),0))+(1-IFERROR(CORREL(AR289:AU289,AN289:AQ289),0)))</f>
        <v>1.07063735430351</v>
      </c>
      <c r="BF289" s="0" t="n">
        <f aca="false">IF(SUM(BA289:BE289)&gt;0,BA289/SUM(BA289:BE289),1/5)</f>
        <v>0.176037444243957</v>
      </c>
      <c r="BG289" s="0" t="n">
        <f aca="false">IF(SUM(BA289:BE289)&gt;0,BB289/SUM(BA289:BE289),1/5)</f>
        <v>0.341241562197184</v>
      </c>
      <c r="BH289" s="0" t="n">
        <f aca="false">IF(SUM(BA289:BE289)&gt;0,BC289/SUM(BA289:BE289),1/5)</f>
        <v>0.182437154653976</v>
      </c>
      <c r="BI289" s="0" t="n">
        <f aca="false">IF(SUM(BA289:BE289)&gt;0,BD289/SUM(BA289:BE289),1/5)</f>
        <v>0.133000952315268</v>
      </c>
      <c r="BJ289" s="0" t="n">
        <f aca="false">IF(SUM(BA289:BE289)&gt;0,BE289/SUM(BA289:BE289),1/5)</f>
        <v>0.167282886589616</v>
      </c>
      <c r="BK289" s="0" t="n">
        <f aca="false">BF289*AB289+BG289*AF289+BH289*AJ289+BI289*AN289+BJ289*AR289</f>
        <v>0.26737991050584</v>
      </c>
      <c r="BL289" s="0" t="n">
        <f aca="false">BF289*AC289+BG289*AG289+BH289*AK289+BI289*AO289+BJ289*AS289</f>
        <v>0.569460827849416</v>
      </c>
      <c r="BM289" s="0" t="n">
        <f aca="false">BF289*AD289+BG289*AH289+BH289*AL289+BI289*AP289+BJ289*AT289</f>
        <v>0.679156870374476</v>
      </c>
      <c r="BN289" s="0" t="n">
        <f aca="false">BF289*AE289+BG289*AI289+BH289*AM289+BI289*AQ289+BJ289*AU289</f>
        <v>0.658758437802816</v>
      </c>
      <c r="BO289" s="0" t="n">
        <f aca="false">RANK(BK289,$BK289:$BN289)</f>
        <v>4</v>
      </c>
      <c r="BP289" s="0" t="n">
        <f aca="false">RANK(BL289,$BK289:$BN289)</f>
        <v>3</v>
      </c>
      <c r="BQ289" s="0" t="n">
        <f aca="false">RANK(BM289,$BK289:$BN289)</f>
        <v>1</v>
      </c>
      <c r="BR289" s="0" t="n">
        <f aca="false">RANK(BN289,$BK289:$BN289)</f>
        <v>2</v>
      </c>
    </row>
    <row r="290" customFormat="false" ht="15" hidden="false" customHeight="false" outlineLevel="0" collapsed="false">
      <c r="A290" s="0" t="n">
        <v>267</v>
      </c>
      <c r="B290" s="0" t="n">
        <f aca="false">RANDBETWEEN(1,$B$5)</f>
        <v>6</v>
      </c>
      <c r="C290" s="0" t="n">
        <f aca="false">RANDBETWEEN(1,$B$5)</f>
        <v>4</v>
      </c>
      <c r="D290" s="0" t="n">
        <f aca="false">RANDBETWEEN(1,$B$5)</f>
        <v>1</v>
      </c>
      <c r="E290" s="0" t="n">
        <f aca="false">RANDBETWEEN(1,$B$5)</f>
        <v>1</v>
      </c>
      <c r="F290" s="0" t="n">
        <f aca="false">RANDBETWEEN(1,$B$5)</f>
        <v>5</v>
      </c>
      <c r="G290" s="0" t="n">
        <f aca="false">RANDBETWEEN(1,$B$5)</f>
        <v>2</v>
      </c>
      <c r="H290" s="0" t="n">
        <f aca="true">NORMINV(RAND(),$B$8,$B$13)</f>
        <v>48.9298261267617</v>
      </c>
      <c r="I290" s="0" t="n">
        <f aca="true">NORMINV(RAND(),$C$8,$C$13)</f>
        <v>62.999081979745</v>
      </c>
      <c r="J290" s="0" t="n">
        <f aca="true">NORMINV(RAND(),$D$8,$D$13)</f>
        <v>15.0606429989663</v>
      </c>
      <c r="K290" s="0" t="n">
        <f aca="true">NORMINV(RAND(),$E$8,$E$13)</f>
        <v>3.19595682627418</v>
      </c>
      <c r="L290" s="0" t="n">
        <f aca="true">NORMINV(RAND(),$B$9,$B$14)</f>
        <v>51.2323429372455</v>
      </c>
      <c r="M290" s="0" t="n">
        <f aca="true">NORMINV(RAND(),$C$9,$C$14)</f>
        <v>59.3242340089454</v>
      </c>
      <c r="N290" s="0" t="n">
        <f aca="true">NORMINV(RAND(),$D$9,$D$14)</f>
        <v>38.9583688104494</v>
      </c>
      <c r="O290" s="0" t="n">
        <f aca="true">NORMINV(RAND(),$E$9,$E$14)</f>
        <v>27.2969695513264</v>
      </c>
      <c r="P290" s="0" t="n">
        <f aca="true">NORMINV(RAND(),$B$10,$B$15)</f>
        <v>21.3881505987079</v>
      </c>
      <c r="Q290" s="0" t="n">
        <f aca="true">NORMINV(RAND(),$C$10,$C$15)</f>
        <v>31.4954107431305</v>
      </c>
      <c r="R290" s="0" t="n">
        <f aca="true">NORMINV(RAND(),$D$10,$D$15)</f>
        <v>10.3379867556532</v>
      </c>
      <c r="S290" s="0" t="n">
        <f aca="true">NORMINV(RAND(),$E$10,$E$15)</f>
        <v>3.84710725018489</v>
      </c>
      <c r="T290" s="0" t="n">
        <f aca="false">MEDIAN(INDEX(Avaliadores!$B$17:$B$22,$B290),INDEX(Avaliadores!$B$17:$B$22,$C290),INDEX(Avaliadores!$B$17:$B$22,$D290),INDEX(Avaliadores!$B$17:$B$22,$E290),INDEX(Avaliadores!$B$17:$B$22,$F290),INDEX(Avaliadores!$B$17:$B$22,$G290))</f>
        <v>2.29166666666667</v>
      </c>
      <c r="U290" s="0" t="n">
        <f aca="false">MEDIAN(INDEX(Avaliadores!$C$17:$C$22,$B290),INDEX(Avaliadores!$C$17:$C$22,$C290),INDEX(Avaliadores!$C$17:$C$22,$D290),INDEX(Avaliadores!$C$17:$C$22,$E290),INDEX(Avaliadores!$C$17:$C$22,$F290),INDEX(Avaliadores!$C$17:$C$22,$G290))</f>
        <v>5.29166666666667</v>
      </c>
      <c r="V290" s="0" t="n">
        <f aca="false">MEDIAN(INDEX(Avaliadores!$D$17:$D$22,$B290),INDEX(Avaliadores!$D$17:$D$22,$C290),INDEX(Avaliadores!$D$17:$D$22,$D290),INDEX(Avaliadores!$D$17:$D$22,$E290),INDEX(Avaliadores!$D$17:$D$22,$F290),INDEX(Avaliadores!$D$17:$D$22,$G290))</f>
        <v>5.79166666666667</v>
      </c>
      <c r="W290" s="0" t="n">
        <f aca="false">MEDIAN(INDEX(Avaliadores!$E$17:$E$22,$B290),INDEX(Avaliadores!$E$17:$E$22,$C290),INDEX(Avaliadores!$E$17:$E$22,$D290),INDEX(Avaliadores!$E$17:$E$22,$E290),INDEX(Avaliadores!$E$17:$E$22,$F290),INDEX(Avaliadores!$E$17:$E$22,$G290))</f>
        <v>6.79166666666667</v>
      </c>
      <c r="X290" s="0" t="n">
        <f aca="false">MEDIAN(INDEX(Avaliadores!$F$17:$F$22,$B290),INDEX(Avaliadores!$F$17:$F$22,$C290),INDEX(Avaliadores!$F$17:$F$22,$D290),INDEX(Avaliadores!$F$17:$F$22,$E290),INDEX(Avaliadores!$F$17:$F$22,$F290),INDEX(Avaliadores!$F$17:$F$22,$G290))</f>
        <v>2.29166666666667</v>
      </c>
      <c r="Y290" s="0" t="n">
        <f aca="false">MEDIAN(INDEX(Avaliadores!$G$17:$G$22,$B290),INDEX(Avaliadores!$G$17:$G$22,$C290),INDEX(Avaliadores!$G$17:$G$22,$D290),INDEX(Avaliadores!$G$17:$G$22,$E290),INDEX(Avaliadores!$G$17:$G$22,$F290),INDEX(Avaliadores!$G$17:$G$22,$G290))</f>
        <v>5.04166666666667</v>
      </c>
      <c r="Z290" s="0" t="n">
        <f aca="false">MEDIAN(INDEX(Avaliadores!$H$17:$H$22,$B290),INDEX(Avaliadores!$H$17:$H$22,$C290),INDEX(Avaliadores!$H$17:$H$22,$D290),INDEX(Avaliadores!$H$17:$H$22,$E290),INDEX(Avaliadores!$H$17:$H$22,$F290),INDEX(Avaliadores!$H$17:$H$22,$G290))</f>
        <v>4.04166666666667</v>
      </c>
      <c r="AA290" s="0" t="n">
        <f aca="false">MEDIAN(INDEX(Avaliadores!$I$17:$I$22,$B290),INDEX(Avaliadores!$I$17:$I$22,$C290),INDEX(Avaliadores!$I$17:$I$22,$D290),INDEX(Avaliadores!$I$17:$I$22,$E290),INDEX(Avaliadores!$I$17:$I$22,$F290),INDEX(Avaliadores!$I$17:$I$22,$G290))</f>
        <v>6.79166666666667</v>
      </c>
      <c r="AB290" s="0" t="n">
        <f aca="false">IF(MAX(H290:K290)=MIN(H290:K290),0,IF($B$17="custo",(MAX(H290:K290)-H290)/(MAX(H290:K290)-MIN(H290:K290)),(H290-MIN(H290:K290))/(MAX(H290:K290)-MIN(H290:K290))))</f>
        <v>0.235259542321205</v>
      </c>
      <c r="AC290" s="0" t="n">
        <f aca="false">IF(MAX(H290:K290)=MIN(H290:K290),0,IF($B$17="custo",(MAX(H290:K290)-I290)/(MAX(H290:K290)-MIN(H290:K290)),(I290-MIN(H290:K290))/(MAX(H290:K290)-MIN(H290:K290))))</f>
        <v>0</v>
      </c>
      <c r="AD290" s="0" t="n">
        <f aca="false">IF(MAX(H290:K290)=MIN(H290:K290),0,IF($B$17="custo",(MAX(H290:K290)-J290)/(MAX(H290:K290)-MIN(H290:K290)),(J290-MIN(H290:K290))/(MAX(H290:K290)-MIN(H290:K290))))</f>
        <v>0.801604244891147</v>
      </c>
      <c r="AE290" s="0" t="n">
        <f aca="false">IF(MAX(H290:K290)=MIN(H290:K290),0,IF($B$17="custo",(MAX(H290:K290)-K290)/(MAX(H290:K290)-MIN(H290:K290)),(K290-MIN(H290:K290))/(MAX(H290:K290)-MIN(H290:K290))))</f>
        <v>1</v>
      </c>
      <c r="AF290" s="0" t="n">
        <f aca="false">IF(MAX(L290:O290)=MIN(L290:O290),0,IF($C$17="custo",(MAX(L290:O290)-L290)/(MAX(L290:O290)-MIN(L290:O290)),(L290-MIN(L290:O290))/(MAX(L290:O290)-MIN(L290:O290))))</f>
        <v>0.747343670814979</v>
      </c>
      <c r="AG290" s="0" t="n">
        <f aca="false">IF(MAX(L290:O290)=MIN(L290:O290),0,IF($C$17="custo",(MAX(L290:O290)-M290)/(MAX(L290:O290)-MIN(L290:O290)),(M290-MIN(L290:O290))/(MAX(L290:O290)-MIN(L290:O290))))</f>
        <v>1</v>
      </c>
      <c r="AH290" s="0" t="n">
        <f aca="false">IF(MAX(L290:O290)=MIN(L290:O290),0,IF($C$17="custo",(MAX(L290:O290)-N290)/(MAX(L290:O290)-MIN(L290:O290)),(N290-MIN(L290:O290))/(MAX(L290:O290)-MIN(L290:O290))))</f>
        <v>0.364108501197606</v>
      </c>
      <c r="AI290" s="0" t="n">
        <f aca="false">IF(MAX(L290:O290)=MIN(L290:O290),0,IF($C$17="custo",(MAX(L290:O290)-O290)/(MAX(L290:O290)-MIN(L290:O290)),(O290-MIN(L290:O290))/(MAX(L290:O290)-MIN(L290:O290))))</f>
        <v>0</v>
      </c>
      <c r="AJ290" s="0" t="n">
        <f aca="false">IF(MAX(P290:S290)=MIN(P290:S290),0,IF($D$17="custo",(MAX(P290:S290)-P290)/(MAX(P290:S290)-MIN(P290:S290)),(P290-MIN(P290:S290))/(MAX(P290:S290)-MIN(P290:S290))))</f>
        <v>0.365565292170689</v>
      </c>
      <c r="AK290" s="0" t="n">
        <f aca="false">IF(MAX(P290:S290)=MIN(P290:S290),0,IF($D$17="custo",(MAX(P290:S290)-Q290)/(MAX(P290:S290)-MIN(P290:S290)),(Q290-MIN(P290:S290))/(MAX(P290:S290)-MIN(P290:S290))))</f>
        <v>0</v>
      </c>
      <c r="AL290" s="0" t="n">
        <f aca="false">IF(MAX(P290:S290)=MIN(P290:S290),0,IF($D$17="custo",(MAX(P290:S290)-R290)/(MAX(P290:S290)-MIN(P290:S290)),(R290-MIN(P290:S290))/(MAX(P290:S290)-MIN(P290:S290))))</f>
        <v>0.765234076400944</v>
      </c>
      <c r="AM290" s="0" t="n">
        <f aca="false">IF(MAX(P290:S290)=MIN(P290:S290),0,IF($D$17="custo",(MAX(P290:S290)-S290)/(MAX(P290:S290)-MIN(P290:S290)),(S290-MIN(P290:S290))/(MAX(P290:S290)-MIN(P290:S290))))</f>
        <v>1</v>
      </c>
      <c r="AN290" s="0" t="n">
        <f aca="false">IF(MAX(T290:W290)=MIN(T290:W290),0,IF($E$17="custo",(MAX(T290:W290)-T290)/(MAX(T290:W290)-MIN(T290:W290)),(T290-MIN(T290:W290))/(MAX(T290:W290)-MIN(T290:W290))))</f>
        <v>0</v>
      </c>
      <c r="AO290" s="0" t="n">
        <f aca="false">IF(MAX(T290:W290)=MIN(T290:W290),0,IF($E$17="custo",(MAX(T290:W290)-U290)/(MAX(T290:W290)-MIN(T290:W290)),(U290-MIN(T290:W290))/(MAX(T290:W290)-MIN(T290:W290))))</f>
        <v>0.666666666666667</v>
      </c>
      <c r="AP290" s="0" t="n">
        <f aca="false">IF(MAX(T290:W290)=MIN(T290:W290),0,IF($E$17="custo",(MAX(T290:W290)-V290)/(MAX(T290:W290)-MIN(T290:W290)),(V290-MIN(T290:W290))/(MAX(T290:W290)-MIN(T290:W290))))</f>
        <v>0.777777777777778</v>
      </c>
      <c r="AQ290" s="0" t="n">
        <f aca="false">IF(MAX(T290:W290)=MIN(T290:W290),0,IF($E$17="custo",(MAX(T290:W290)-W290)/(MAX(T290:W290)-MIN(T290:W290)),(W290-MIN(T290:W290))/(MAX(T290:W290)-MIN(T290:W290))))</f>
        <v>1</v>
      </c>
      <c r="AR290" s="0" t="n">
        <f aca="false">IF(MAX(X290:AA290)=MIN(X290:AA290),0,IF($F$17="custo",(MAX(X290:AA290)-X290)/(MAX(X290:AA290)-MIN(X290:AA290)),(X290-MIN(X290:AA290))/(MAX(X290:AA290)-MIN(X290:AA290))))</f>
        <v>0</v>
      </c>
      <c r="AS290" s="0" t="n">
        <f aca="false">IF(MAX(X290:AA290)=MIN(X290:AA290),0,IF($F$17="custo",(MAX(X290:AA290)-Y290)/(MAX(X290:AA290)-MIN(X290:AA290)),(Y290-MIN(X290:AA290))/(MAX(X290:AA290)-MIN(X290:AA290))))</f>
        <v>0.611111111111111</v>
      </c>
      <c r="AT290" s="0" t="n">
        <f aca="false">IF(MAX(X290:AA290)=MIN(X290:AA290),0,IF($F$17="custo",(MAX(X290:AA290)-Z290)/(MAX(X290:AA290)-MIN(X290:AA290)),(Z290-MIN(X290:AA290))/(MAX(X290:AA290)-MIN(X290:AA290))))</f>
        <v>0.388888888888889</v>
      </c>
      <c r="AU290" s="0" t="n">
        <f aca="false">IF(MAX(X290:AA290)=MIN(X290:AA290),0,IF($F$17="custo",(MAX(X290:AA290)-AA290)/(MAX(X290:AA290)-MIN(X290:AA290)),(AA290-MIN(X290:AA290))/(MAX(X290:AA290)-MIN(X290:AA290))))</f>
        <v>1</v>
      </c>
      <c r="AV290" s="0" t="n">
        <f aca="false">STDEVP(AB290:AE290)</f>
        <v>0.406421239530621</v>
      </c>
      <c r="AW290" s="0" t="n">
        <f aca="false">STDEVP(AF290:AI290)</f>
        <v>0.379651153783776</v>
      </c>
      <c r="AX290" s="0" t="n">
        <f aca="false">STDEVP(AJ290:AM290)</f>
        <v>0.382146793539057</v>
      </c>
      <c r="AY290" s="0" t="n">
        <f aca="false">STDEVP(AN290:AQ290)</f>
        <v>0.372677996249965</v>
      </c>
      <c r="AZ290" s="0" t="n">
        <f aca="false">STDEVP(AR290:AU290)</f>
        <v>0.362177911400147</v>
      </c>
      <c r="BA290" s="0" t="n">
        <f aca="false">AV290*((1-IFERROR(CORREL(AB290:AE290,AF290:AI290),0))+(1-IFERROR(CORREL(AB290:AE290,AJ290:AM290),0))+(1-IFERROR(CORREL(AB290:AE290,AN290:AQ290),0))+(1-IFERROR(CORREL(AB290:AE290,AR290:AU290),0)))</f>
        <v>1.16728162473807</v>
      </c>
      <c r="BB290" s="0" t="n">
        <f aca="false">AW290*((1-IFERROR(CORREL(AF290:AI290,AB290:AE290),0))+(1-IFERROR(CORREL(AF290:AI290,AJ290:AM290),0))+(1-IFERROR(CORREL(AF290:AI290,AN290:AQ290),0))+(1-IFERROR(CORREL(AF290:AI290,AR290:AU290),0)))</f>
        <v>2.70466323130875</v>
      </c>
      <c r="BC290" s="0" t="n">
        <f aca="false">AX290*((1-IFERROR(CORREL(AJ290:AM290,AB290:AE290),0))+(1-IFERROR(CORREL(AJ290:AM290,AF290:AI290),0))+(1-IFERROR(CORREL(AJ290:AM290,AN290:AQ290),0))+(1-IFERROR(CORREL(AJ290:AM290,AR290:AU290),0)))</f>
        <v>1.17110329394696</v>
      </c>
      <c r="BD290" s="0" t="n">
        <f aca="false">AY290*((1-IFERROR(CORREL(AN290:AQ290,AB290:AE290),0))+(1-IFERROR(CORREL(AN290:AQ290,AF290:AI290),0))+(1-IFERROR(CORREL(AN290:AQ290,AJ290:AM290),0))+(1-IFERROR(CORREL(AN290:AQ290,AR290:AU290),0)))</f>
        <v>0.953640576022303</v>
      </c>
      <c r="BE290" s="0" t="n">
        <f aca="false">AZ290*((1-IFERROR(CORREL(AR290:AU290,AB290:AE290),0))+(1-IFERROR(CORREL(AR290:AU290,AF290:AI290),0))+(1-IFERROR(CORREL(AR290:AU290,AJ290:AM290),0))+(1-IFERROR(CORREL(AR290:AU290,AN290:AQ290),0)))</f>
        <v>0.988802320728845</v>
      </c>
      <c r="BF290" s="0" t="n">
        <f aca="false">IF(SUM(BA290:BE290)&gt;0,BA290/SUM(BA290:BE290),1/5)</f>
        <v>0.167100869062312</v>
      </c>
      <c r="BG290" s="0" t="n">
        <f aca="false">IF(SUM(BA290:BE290)&gt;0,BB290/SUM(BA290:BE290),1/5)</f>
        <v>0.387182978721168</v>
      </c>
      <c r="BH290" s="0" t="n">
        <f aca="false">IF(SUM(BA290:BE290)&gt;0,BC290/SUM(BA290:BE290),1/5)</f>
        <v>0.167647955757192</v>
      </c>
      <c r="BI290" s="0" t="n">
        <f aca="false">IF(SUM(BA290:BE290)&gt;0,BD290/SUM(BA290:BE290),1/5)</f>
        <v>0.136517328508592</v>
      </c>
      <c r="BJ290" s="0" t="n">
        <f aca="false">IF(SUM(BA290:BE290)&gt;0,BE290/SUM(BA290:BE290),1/5)</f>
        <v>0.141550867950737</v>
      </c>
      <c r="BK290" s="0" t="n">
        <f aca="false">BF290*AB290+BG290*AF290+BH290*AJ290+BI290*AN290+BJ290*AR290</f>
        <v>0.389957096499827</v>
      </c>
      <c r="BL290" s="0" t="n">
        <f aca="false">BF290*AC290+BG290*AG290+BH290*AK290+BI290*AO290+BJ290*AS290</f>
        <v>0.564697839252346</v>
      </c>
      <c r="BM290" s="0" t="n">
        <f aca="false">BF290*AD290+BG290*AH290+BH290*AL290+BI290*AP290+BJ290*AT290</f>
        <v>0.56444301277529</v>
      </c>
      <c r="BN290" s="0" t="n">
        <f aca="false">BF290*AE290+BG290*AI290+BH290*AM290+BI290*AQ290+BJ290*AU290</f>
        <v>0.612817021278832</v>
      </c>
      <c r="BO290" s="0" t="n">
        <f aca="false">RANK(BK290,$BK290:$BN290)</f>
        <v>4</v>
      </c>
      <c r="BP290" s="0" t="n">
        <f aca="false">RANK(BL290,$BK290:$BN290)</f>
        <v>2</v>
      </c>
      <c r="BQ290" s="0" t="n">
        <f aca="false">RANK(BM290,$BK290:$BN290)</f>
        <v>3</v>
      </c>
      <c r="BR290" s="0" t="n">
        <f aca="false">RANK(BN290,$BK290:$BN290)</f>
        <v>1</v>
      </c>
    </row>
    <row r="291" customFormat="false" ht="15" hidden="false" customHeight="false" outlineLevel="0" collapsed="false">
      <c r="A291" s="0" t="n">
        <v>268</v>
      </c>
      <c r="B291" s="0" t="n">
        <f aca="false">RANDBETWEEN(1,$B$5)</f>
        <v>5</v>
      </c>
      <c r="C291" s="0" t="n">
        <f aca="false">RANDBETWEEN(1,$B$5)</f>
        <v>3</v>
      </c>
      <c r="D291" s="0" t="n">
        <f aca="false">RANDBETWEEN(1,$B$5)</f>
        <v>5</v>
      </c>
      <c r="E291" s="0" t="n">
        <f aca="false">RANDBETWEEN(1,$B$5)</f>
        <v>4</v>
      </c>
      <c r="F291" s="0" t="n">
        <f aca="false">RANDBETWEEN(1,$B$5)</f>
        <v>3</v>
      </c>
      <c r="G291" s="0" t="n">
        <f aca="false">RANDBETWEEN(1,$B$5)</f>
        <v>5</v>
      </c>
      <c r="H291" s="0" t="n">
        <f aca="true">NORMINV(RAND(),$B$8,$B$13)</f>
        <v>48.2456456364108</v>
      </c>
      <c r="I291" s="0" t="n">
        <f aca="true">NORMINV(RAND(),$C$8,$C$13)</f>
        <v>70.4170832051515</v>
      </c>
      <c r="J291" s="0" t="n">
        <f aca="true">NORMINV(RAND(),$D$8,$D$13)</f>
        <v>14.0828660204394</v>
      </c>
      <c r="K291" s="0" t="n">
        <f aca="true">NORMINV(RAND(),$E$8,$E$13)</f>
        <v>3.31837398498177</v>
      </c>
      <c r="L291" s="0" t="n">
        <f aca="true">NORMINV(RAND(),$B$9,$B$14)</f>
        <v>50.0411761563601</v>
      </c>
      <c r="M291" s="0" t="n">
        <f aca="true">NORMINV(RAND(),$C$9,$C$14)</f>
        <v>58.8450457010888</v>
      </c>
      <c r="N291" s="0" t="n">
        <f aca="true">NORMINV(RAND(),$D$9,$D$14)</f>
        <v>46.1648326160167</v>
      </c>
      <c r="O291" s="0" t="n">
        <f aca="true">NORMINV(RAND(),$E$9,$E$14)</f>
        <v>26.1984486427298</v>
      </c>
      <c r="P291" s="0" t="n">
        <f aca="true">NORMINV(RAND(),$B$10,$B$15)</f>
        <v>21.1458535306651</v>
      </c>
      <c r="Q291" s="0" t="n">
        <f aca="true">NORMINV(RAND(),$C$10,$C$15)</f>
        <v>30.8361905832724</v>
      </c>
      <c r="R291" s="0" t="n">
        <f aca="true">NORMINV(RAND(),$D$10,$D$15)</f>
        <v>10.5465339024226</v>
      </c>
      <c r="S291" s="0" t="n">
        <f aca="true">NORMINV(RAND(),$E$10,$E$15)</f>
        <v>4.07317269180391</v>
      </c>
      <c r="T291" s="0" t="n">
        <f aca="false">MEDIAN(INDEX(Avaliadores!$B$17:$B$22,$B291),INDEX(Avaliadores!$B$17:$B$22,$C291),INDEX(Avaliadores!$B$17:$B$22,$D291),INDEX(Avaliadores!$B$17:$B$22,$E291),INDEX(Avaliadores!$B$17:$B$22,$F291),INDEX(Avaliadores!$B$17:$B$22,$G291))</f>
        <v>2.66666666666667</v>
      </c>
      <c r="U291" s="0" t="n">
        <f aca="false">MEDIAN(INDEX(Avaliadores!$C$17:$C$22,$B291),INDEX(Avaliadores!$C$17:$C$22,$C291),INDEX(Avaliadores!$C$17:$C$22,$D291),INDEX(Avaliadores!$C$17:$C$22,$E291),INDEX(Avaliadores!$C$17:$C$22,$F291),INDEX(Avaliadores!$C$17:$C$22,$G291))</f>
        <v>5.54166666666667</v>
      </c>
      <c r="V291" s="0" t="n">
        <f aca="false">MEDIAN(INDEX(Avaliadores!$D$17:$D$22,$B291),INDEX(Avaliadores!$D$17:$D$22,$C291),INDEX(Avaliadores!$D$17:$D$22,$D291),INDEX(Avaliadores!$D$17:$D$22,$E291),INDEX(Avaliadores!$D$17:$D$22,$F291),INDEX(Avaliadores!$D$17:$D$22,$G291))</f>
        <v>5.54166666666667</v>
      </c>
      <c r="W291" s="0" t="n">
        <f aca="false">MEDIAN(INDEX(Avaliadores!$E$17:$E$22,$B291),INDEX(Avaliadores!$E$17:$E$22,$C291),INDEX(Avaliadores!$E$17:$E$22,$D291),INDEX(Avaliadores!$E$17:$E$22,$E291),INDEX(Avaliadores!$E$17:$E$22,$F291),INDEX(Avaliadores!$E$17:$E$22,$G291))</f>
        <v>7.04166666666667</v>
      </c>
      <c r="X291" s="0" t="n">
        <f aca="false">MEDIAN(INDEX(Avaliadores!$F$17:$F$22,$B291),INDEX(Avaliadores!$F$17:$F$22,$C291),INDEX(Avaliadores!$F$17:$F$22,$D291),INDEX(Avaliadores!$F$17:$F$22,$E291),INDEX(Avaliadores!$F$17:$F$22,$F291),INDEX(Avaliadores!$F$17:$F$22,$G291))</f>
        <v>2.66666666666667</v>
      </c>
      <c r="Y291" s="0" t="n">
        <f aca="false">MEDIAN(INDEX(Avaliadores!$G$17:$G$22,$B291),INDEX(Avaliadores!$G$17:$G$22,$C291),INDEX(Avaliadores!$G$17:$G$22,$D291),INDEX(Avaliadores!$G$17:$G$22,$E291),INDEX(Avaliadores!$G$17:$G$22,$F291),INDEX(Avaliadores!$G$17:$G$22,$G291))</f>
        <v>4.54166666666667</v>
      </c>
      <c r="Z291" s="0" t="n">
        <f aca="false">MEDIAN(INDEX(Avaliadores!$H$17:$H$22,$B291),INDEX(Avaliadores!$H$17:$H$22,$C291),INDEX(Avaliadores!$H$17:$H$22,$D291),INDEX(Avaliadores!$H$17:$H$22,$E291),INDEX(Avaliadores!$H$17:$H$22,$F291),INDEX(Avaliadores!$H$17:$H$22,$G291))</f>
        <v>3.54166666666667</v>
      </c>
      <c r="AA291" s="0" t="n">
        <f aca="false">MEDIAN(INDEX(Avaliadores!$I$17:$I$22,$B291),INDEX(Avaliadores!$I$17:$I$22,$C291),INDEX(Avaliadores!$I$17:$I$22,$D291),INDEX(Avaliadores!$I$17:$I$22,$E291),INDEX(Avaliadores!$I$17:$I$22,$F291),INDEX(Avaliadores!$I$17:$I$22,$G291))</f>
        <v>6.54166666666667</v>
      </c>
      <c r="AB291" s="0" t="n">
        <f aca="false">IF(MAX(H291:K291)=MIN(H291:K291),0,IF($B$17="custo",(MAX(H291:K291)-H291)/(MAX(H291:K291)-MIN(H291:K291)),(H291-MIN(H291:K291))/(MAX(H291:K291)-MIN(H291:K291))))</f>
        <v>0.330430165146546</v>
      </c>
      <c r="AC291" s="0" t="n">
        <f aca="false">IF(MAX(H291:K291)=MIN(H291:K291),0,IF($B$17="custo",(MAX(H291:K291)-I291)/(MAX(H291:K291)-MIN(H291:K291)),(I291-MIN(H291:K291))/(MAX(H291:K291)-MIN(H291:K291))))</f>
        <v>0</v>
      </c>
      <c r="AD291" s="0" t="n">
        <f aca="false">IF(MAX(H291:K291)=MIN(H291:K291),0,IF($B$17="custo",(MAX(H291:K291)-J291)/(MAX(H291:K291)-MIN(H291:K291)),(J291-MIN(H291:K291))/(MAX(H291:K291)-MIN(H291:K291))))</f>
        <v>0.839572293408264</v>
      </c>
      <c r="AE291" s="0" t="n">
        <f aca="false">IF(MAX(H291:K291)=MIN(H291:K291),0,IF($B$17="custo",(MAX(H291:K291)-K291)/(MAX(H291:K291)-MIN(H291:K291)),(K291-MIN(H291:K291))/(MAX(H291:K291)-MIN(H291:K291))))</f>
        <v>1</v>
      </c>
      <c r="AF291" s="0" t="n">
        <f aca="false">IF(MAX(L291:O291)=MIN(L291:O291),0,IF($C$17="custo",(MAX(L291:O291)-L291)/(MAX(L291:O291)-MIN(L291:O291)),(L291-MIN(L291:O291))/(MAX(L291:O291)-MIN(L291:O291))))</f>
        <v>0.73032810957323</v>
      </c>
      <c r="AG291" s="0" t="n">
        <f aca="false">IF(MAX(L291:O291)=MIN(L291:O291),0,IF($C$17="custo",(MAX(L291:O291)-M291)/(MAX(L291:O291)-MIN(L291:O291)),(M291-MIN(L291:O291))/(MAX(L291:O291)-MIN(L291:O291))))</f>
        <v>1</v>
      </c>
      <c r="AH291" s="0" t="n">
        <f aca="false">IF(MAX(L291:O291)=MIN(L291:O291),0,IF($C$17="custo",(MAX(L291:O291)-N291)/(MAX(L291:O291)-MIN(L291:O291)),(N291-MIN(L291:O291))/(MAX(L291:O291)-MIN(L291:O291))))</f>
        <v>0.611591582963304</v>
      </c>
      <c r="AI291" s="0" t="n">
        <f aca="false">IF(MAX(L291:O291)=MIN(L291:O291),0,IF($C$17="custo",(MAX(L291:O291)-O291)/(MAX(L291:O291)-MIN(L291:O291)),(O291-MIN(L291:O291))/(MAX(L291:O291)-MIN(L291:O291))))</f>
        <v>0</v>
      </c>
      <c r="AJ291" s="0" t="n">
        <f aca="false">IF(MAX(P291:S291)=MIN(P291:S291),0,IF($D$17="custo",(MAX(P291:S291)-P291)/(MAX(P291:S291)-MIN(P291:S291)),(P291-MIN(P291:S291))/(MAX(P291:S291)-MIN(P291:S291))))</f>
        <v>0.362079384765363</v>
      </c>
      <c r="AK291" s="0" t="n">
        <f aca="false">IF(MAX(P291:S291)=MIN(P291:S291),0,IF($D$17="custo",(MAX(P291:S291)-Q291)/(MAX(P291:S291)-MIN(P291:S291)),(Q291-MIN(P291:S291))/(MAX(P291:S291)-MIN(P291:S291))))</f>
        <v>0</v>
      </c>
      <c r="AL291" s="0" t="n">
        <f aca="false">IF(MAX(P291:S291)=MIN(P291:S291),0,IF($D$17="custo",(MAX(P291:S291)-R291)/(MAX(P291:S291)-MIN(P291:S291)),(R291-MIN(P291:S291))/(MAX(P291:S291)-MIN(P291:S291))))</f>
        <v>0.758122897915698</v>
      </c>
      <c r="AM291" s="0" t="n">
        <f aca="false">IF(MAX(P291:S291)=MIN(P291:S291),0,IF($D$17="custo",(MAX(P291:S291)-S291)/(MAX(P291:S291)-MIN(P291:S291)),(S291-MIN(P291:S291))/(MAX(P291:S291)-MIN(P291:S291))))</f>
        <v>1</v>
      </c>
      <c r="AN291" s="0" t="n">
        <f aca="false">IF(MAX(T291:W291)=MIN(T291:W291),0,IF($E$17="custo",(MAX(T291:W291)-T291)/(MAX(T291:W291)-MIN(T291:W291)),(T291-MIN(T291:W291))/(MAX(T291:W291)-MIN(T291:W291))))</f>
        <v>0</v>
      </c>
      <c r="AO291" s="0" t="n">
        <f aca="false">IF(MAX(T291:W291)=MIN(T291:W291),0,IF($E$17="custo",(MAX(T291:W291)-U291)/(MAX(T291:W291)-MIN(T291:W291)),(U291-MIN(T291:W291))/(MAX(T291:W291)-MIN(T291:W291))))</f>
        <v>0.657142857142857</v>
      </c>
      <c r="AP291" s="0" t="n">
        <f aca="false">IF(MAX(T291:W291)=MIN(T291:W291),0,IF($E$17="custo",(MAX(T291:W291)-V291)/(MAX(T291:W291)-MIN(T291:W291)),(V291-MIN(T291:W291))/(MAX(T291:W291)-MIN(T291:W291))))</f>
        <v>0.657142857142857</v>
      </c>
      <c r="AQ291" s="0" t="n">
        <f aca="false">IF(MAX(T291:W291)=MIN(T291:W291),0,IF($E$17="custo",(MAX(T291:W291)-W291)/(MAX(T291:W291)-MIN(T291:W291)),(W291-MIN(T291:W291))/(MAX(T291:W291)-MIN(T291:W291))))</f>
        <v>1</v>
      </c>
      <c r="AR291" s="0" t="n">
        <f aca="false">IF(MAX(X291:AA291)=MIN(X291:AA291),0,IF($F$17="custo",(MAX(X291:AA291)-X291)/(MAX(X291:AA291)-MIN(X291:AA291)),(X291-MIN(X291:AA291))/(MAX(X291:AA291)-MIN(X291:AA291))))</f>
        <v>0</v>
      </c>
      <c r="AS291" s="0" t="n">
        <f aca="false">IF(MAX(X291:AA291)=MIN(X291:AA291),0,IF($F$17="custo",(MAX(X291:AA291)-Y291)/(MAX(X291:AA291)-MIN(X291:AA291)),(Y291-MIN(X291:AA291))/(MAX(X291:AA291)-MIN(X291:AA291))))</f>
        <v>0.483870967741936</v>
      </c>
      <c r="AT291" s="0" t="n">
        <f aca="false">IF(MAX(X291:AA291)=MIN(X291:AA291),0,IF($F$17="custo",(MAX(X291:AA291)-Z291)/(MAX(X291:AA291)-MIN(X291:AA291)),(Z291-MIN(X291:AA291))/(MAX(X291:AA291)-MIN(X291:AA291))))</f>
        <v>0.225806451612903</v>
      </c>
      <c r="AU291" s="0" t="n">
        <f aca="false">IF(MAX(X291:AA291)=MIN(X291:AA291),0,IF($F$17="custo",(MAX(X291:AA291)-AA291)/(MAX(X291:AA291)-MIN(X291:AA291)),(AA291-MIN(X291:AA291))/(MAX(X291:AA291)-MIN(X291:AA291))))</f>
        <v>1</v>
      </c>
      <c r="AV291" s="0" t="n">
        <f aca="false">STDEVP(AB291:AE291)</f>
        <v>0.399010671024005</v>
      </c>
      <c r="AW291" s="0" t="n">
        <f aca="false">STDEVP(AF291:AI291)</f>
        <v>0.366154492807259</v>
      </c>
      <c r="AX291" s="0" t="n">
        <f aca="false">STDEVP(AJ291:AM291)</f>
        <v>0.381456871528311</v>
      </c>
      <c r="AY291" s="0" t="n">
        <f aca="false">STDEVP(AN291:AQ291)</f>
        <v>0.362178780973921</v>
      </c>
      <c r="AZ291" s="0" t="n">
        <f aca="false">STDEVP(AR291:AU291)</f>
        <v>0.372280286696251</v>
      </c>
      <c r="BA291" s="0" t="n">
        <f aca="false">AV291*((1-IFERROR(CORREL(AB291:AE291,AF291:AI291),0))+(1-IFERROR(CORREL(AB291:AE291,AJ291:AM291),0))+(1-IFERROR(CORREL(AB291:AE291,AN291:AQ291),0))+(1-IFERROR(CORREL(AB291:AE291,AR291:AU291),0)))</f>
        <v>1.17056379593665</v>
      </c>
      <c r="BB291" s="0" t="n">
        <f aca="false">AW291*((1-IFERROR(CORREL(AF291:AI291,AB291:AE291),0))+(1-IFERROR(CORREL(AF291:AI291,AJ291:AM291),0))+(1-IFERROR(CORREL(AF291:AI291,AN291:AQ291),0))+(1-IFERROR(CORREL(AF291:AI291,AR291:AU291),0)))</f>
        <v>2.58287725053856</v>
      </c>
      <c r="BC291" s="0" t="n">
        <f aca="false">AX291*((1-IFERROR(CORREL(AJ291:AM291,AB291:AE291),0))+(1-IFERROR(CORREL(AJ291:AM291,AF291:AI291),0))+(1-IFERROR(CORREL(AJ291:AM291,AN291:AQ291),0))+(1-IFERROR(CORREL(AJ291:AM291,AR291:AU291),0)))</f>
        <v>1.13125494655777</v>
      </c>
      <c r="BD291" s="0" t="n">
        <f aca="false">AY291*((1-IFERROR(CORREL(AN291:AQ291,AB291:AE291),0))+(1-IFERROR(CORREL(AN291:AQ291,AF291:AI291),0))+(1-IFERROR(CORREL(AN291:AQ291,AJ291:AM291),0))+(1-IFERROR(CORREL(AN291:AQ291,AR291:AU291),0)))</f>
        <v>0.966776720617776</v>
      </c>
      <c r="BE291" s="0" t="n">
        <f aca="false">AZ291*((1-IFERROR(CORREL(AR291:AU291,AB291:AE291),0))+(1-IFERROR(CORREL(AR291:AU291,AF291:AI291),0))+(1-IFERROR(CORREL(AR291:AU291,AJ291:AM291),0))+(1-IFERROR(CORREL(AR291:AU291,AN291:AQ291),0)))</f>
        <v>1.08064557336866</v>
      </c>
      <c r="BF291" s="0" t="n">
        <f aca="false">IF(SUM(BA291:BE291)&gt;0,BA291/SUM(BA291:BE291),1/5)</f>
        <v>0.168860909100262</v>
      </c>
      <c r="BG291" s="0" t="n">
        <f aca="false">IF(SUM(BA291:BE291)&gt;0,BB291/SUM(BA291:BE291),1/5)</f>
        <v>0.372595668971066</v>
      </c>
      <c r="BH291" s="0" t="n">
        <f aca="false">IF(SUM(BA291:BE291)&gt;0,BC291/SUM(BA291:BE291),1/5)</f>
        <v>0.163190369771399</v>
      </c>
      <c r="BI291" s="0" t="n">
        <f aca="false">IF(SUM(BA291:BE291)&gt;0,BD291/SUM(BA291:BE291),1/5)</f>
        <v>0.139463390638918</v>
      </c>
      <c r="BJ291" s="0" t="n">
        <f aca="false">IF(SUM(BA291:BE291)&gt;0,BE291/SUM(BA291:BE291),1/5)</f>
        <v>0.155889661518356</v>
      </c>
      <c r="BK291" s="0" t="n">
        <f aca="false">BF291*AB291+BG291*AF291+BH291*AJ291+BI291*AN291+BJ291*AR291</f>
        <v>0.387001697322067</v>
      </c>
      <c r="BL291" s="0" t="n">
        <f aca="false">BF291*AC291+BG291*AG291+BH291*AK291+BI291*AO291+BJ291*AS291</f>
        <v>0.539673521342204</v>
      </c>
      <c r="BM291" s="0" t="n">
        <f aca="false">BF291*AD291+BG291*AH291+BH291*AL291+BI291*AP291+BJ291*AT291</f>
        <v>0.620213934056509</v>
      </c>
      <c r="BN291" s="0" t="n">
        <f aca="false">BF291*AE291+BG291*AI291+BH291*AM291+BI291*AQ291+BJ291*AU291</f>
        <v>0.627404331028934</v>
      </c>
      <c r="BO291" s="0" t="n">
        <f aca="false">RANK(BK291,$BK291:$BN291)</f>
        <v>4</v>
      </c>
      <c r="BP291" s="0" t="n">
        <f aca="false">RANK(BL291,$BK291:$BN291)</f>
        <v>3</v>
      </c>
      <c r="BQ291" s="0" t="n">
        <f aca="false">RANK(BM291,$BK291:$BN291)</f>
        <v>2</v>
      </c>
      <c r="BR291" s="0" t="n">
        <f aca="false">RANK(BN291,$BK291:$BN291)</f>
        <v>1</v>
      </c>
    </row>
    <row r="292" customFormat="false" ht="15" hidden="false" customHeight="false" outlineLevel="0" collapsed="false">
      <c r="A292" s="0" t="n">
        <v>269</v>
      </c>
      <c r="B292" s="0" t="n">
        <f aca="false">RANDBETWEEN(1,$B$5)</f>
        <v>2</v>
      </c>
      <c r="C292" s="0" t="n">
        <f aca="false">RANDBETWEEN(1,$B$5)</f>
        <v>5</v>
      </c>
      <c r="D292" s="0" t="n">
        <f aca="false">RANDBETWEEN(1,$B$5)</f>
        <v>3</v>
      </c>
      <c r="E292" s="0" t="n">
        <f aca="false">RANDBETWEEN(1,$B$5)</f>
        <v>6</v>
      </c>
      <c r="F292" s="0" t="n">
        <f aca="false">RANDBETWEEN(1,$B$5)</f>
        <v>5</v>
      </c>
      <c r="G292" s="0" t="n">
        <f aca="false">RANDBETWEEN(1,$B$5)</f>
        <v>5</v>
      </c>
      <c r="H292" s="0" t="n">
        <f aca="true">NORMINV(RAND(),$B$8,$B$13)</f>
        <v>56.3589553265603</v>
      </c>
      <c r="I292" s="0" t="n">
        <f aca="true">NORMINV(RAND(),$C$8,$C$13)</f>
        <v>66.7495278152626</v>
      </c>
      <c r="J292" s="0" t="n">
        <f aca="true">NORMINV(RAND(),$D$8,$D$13)</f>
        <v>13.8403948331898</v>
      </c>
      <c r="K292" s="0" t="n">
        <f aca="true">NORMINV(RAND(),$E$8,$E$13)</f>
        <v>3.23845892908779</v>
      </c>
      <c r="L292" s="0" t="n">
        <f aca="true">NORMINV(RAND(),$B$9,$B$14)</f>
        <v>45.8249052578471</v>
      </c>
      <c r="M292" s="0" t="n">
        <f aca="true">NORMINV(RAND(),$C$9,$C$14)</f>
        <v>55.2550400715691</v>
      </c>
      <c r="N292" s="0" t="n">
        <f aca="true">NORMINV(RAND(),$D$9,$D$14)</f>
        <v>46.52174540495</v>
      </c>
      <c r="O292" s="0" t="n">
        <f aca="true">NORMINV(RAND(),$E$9,$E$14)</f>
        <v>25.684405991616</v>
      </c>
      <c r="P292" s="0" t="n">
        <f aca="true">NORMINV(RAND(),$B$10,$B$15)</f>
        <v>24.6827281882039</v>
      </c>
      <c r="Q292" s="0" t="n">
        <f aca="true">NORMINV(RAND(),$C$10,$C$15)</f>
        <v>27.9268268440321</v>
      </c>
      <c r="R292" s="0" t="n">
        <f aca="true">NORMINV(RAND(),$D$10,$D$15)</f>
        <v>10.3780949723922</v>
      </c>
      <c r="S292" s="0" t="n">
        <f aca="true">NORMINV(RAND(),$E$10,$E$15)</f>
        <v>3.68633722366022</v>
      </c>
      <c r="T292" s="0" t="n">
        <f aca="false">MEDIAN(INDEX(Avaliadores!$B$17:$B$22,$B292),INDEX(Avaliadores!$B$17:$B$22,$C292),INDEX(Avaliadores!$B$17:$B$22,$D292),INDEX(Avaliadores!$B$17:$B$22,$E292),INDEX(Avaliadores!$B$17:$B$22,$F292),INDEX(Avaliadores!$B$17:$B$22,$G292))</f>
        <v>2.54166666666667</v>
      </c>
      <c r="U292" s="0" t="n">
        <f aca="false">MEDIAN(INDEX(Avaliadores!$C$17:$C$22,$B292),INDEX(Avaliadores!$C$17:$C$22,$C292),INDEX(Avaliadores!$C$17:$C$22,$D292),INDEX(Avaliadores!$C$17:$C$22,$E292),INDEX(Avaliadores!$C$17:$C$22,$F292),INDEX(Avaliadores!$C$17:$C$22,$G292))</f>
        <v>5.54166666666667</v>
      </c>
      <c r="V292" s="0" t="n">
        <f aca="false">MEDIAN(INDEX(Avaliadores!$D$17:$D$22,$B292),INDEX(Avaliadores!$D$17:$D$22,$C292),INDEX(Avaliadores!$D$17:$D$22,$D292),INDEX(Avaliadores!$D$17:$D$22,$E292),INDEX(Avaliadores!$D$17:$D$22,$F292),INDEX(Avaliadores!$D$17:$D$22,$G292))</f>
        <v>5.54166666666667</v>
      </c>
      <c r="W292" s="0" t="n">
        <f aca="false">MEDIAN(INDEX(Avaliadores!$E$17:$E$22,$B292),INDEX(Avaliadores!$E$17:$E$22,$C292),INDEX(Avaliadores!$E$17:$E$22,$D292),INDEX(Avaliadores!$E$17:$E$22,$E292),INDEX(Avaliadores!$E$17:$E$22,$F292),INDEX(Avaliadores!$E$17:$E$22,$G292))</f>
        <v>6.79166666666667</v>
      </c>
      <c r="X292" s="0" t="n">
        <f aca="false">MEDIAN(INDEX(Avaliadores!$F$17:$F$22,$B292),INDEX(Avaliadores!$F$17:$F$22,$C292),INDEX(Avaliadores!$F$17:$F$22,$D292),INDEX(Avaliadores!$F$17:$F$22,$E292),INDEX(Avaliadores!$F$17:$F$22,$F292),INDEX(Avaliadores!$F$17:$F$22,$G292))</f>
        <v>2.54166666666667</v>
      </c>
      <c r="Y292" s="0" t="n">
        <f aca="false">MEDIAN(INDEX(Avaliadores!$G$17:$G$22,$B292),INDEX(Avaliadores!$G$17:$G$22,$C292),INDEX(Avaliadores!$G$17:$G$22,$D292),INDEX(Avaliadores!$G$17:$G$22,$E292),INDEX(Avaliadores!$G$17:$G$22,$F292),INDEX(Avaliadores!$G$17:$G$22,$G292))</f>
        <v>4.79166666666667</v>
      </c>
      <c r="Z292" s="0" t="n">
        <f aca="false">MEDIAN(INDEX(Avaliadores!$H$17:$H$22,$B292),INDEX(Avaliadores!$H$17:$H$22,$C292),INDEX(Avaliadores!$H$17:$H$22,$D292),INDEX(Avaliadores!$H$17:$H$22,$E292),INDEX(Avaliadores!$H$17:$H$22,$F292),INDEX(Avaliadores!$H$17:$H$22,$G292))</f>
        <v>3.66666666666667</v>
      </c>
      <c r="AA292" s="0" t="n">
        <f aca="false">MEDIAN(INDEX(Avaliadores!$I$17:$I$22,$B292),INDEX(Avaliadores!$I$17:$I$22,$C292),INDEX(Avaliadores!$I$17:$I$22,$D292),INDEX(Avaliadores!$I$17:$I$22,$E292),INDEX(Avaliadores!$I$17:$I$22,$F292),INDEX(Avaliadores!$I$17:$I$22,$G292))</f>
        <v>6.54166666666667</v>
      </c>
      <c r="AB292" s="0" t="n">
        <f aca="false">IF(MAX(H292:K292)=MIN(H292:K292),0,IF($B$17="custo",(MAX(H292:K292)-H292)/(MAX(H292:K292)-MIN(H292:K292)),(H292-MIN(H292:K292))/(MAX(H292:K292)-MIN(H292:K292))))</f>
        <v>0.163602544736326</v>
      </c>
      <c r="AC292" s="0" t="n">
        <f aca="false">IF(MAX(H292:K292)=MIN(H292:K292),0,IF($B$17="custo",(MAX(H292:K292)-I292)/(MAX(H292:K292)-MIN(H292:K292)),(I292-MIN(H292:K292))/(MAX(H292:K292)-MIN(H292:K292))))</f>
        <v>0</v>
      </c>
      <c r="AD292" s="0" t="n">
        <f aca="false">IF(MAX(H292:K292)=MIN(H292:K292),0,IF($B$17="custo",(MAX(H292:K292)-J292)/(MAX(H292:K292)-MIN(H292:K292)),(J292-MIN(H292:K292))/(MAX(H292:K292)-MIN(H292:K292))))</f>
        <v>0.833069477651166</v>
      </c>
      <c r="AE292" s="0" t="n">
        <f aca="false">IF(MAX(H292:K292)=MIN(H292:K292),0,IF($B$17="custo",(MAX(H292:K292)-K292)/(MAX(H292:K292)-MIN(H292:K292)),(K292-MIN(H292:K292))/(MAX(H292:K292)-MIN(H292:K292))))</f>
        <v>1</v>
      </c>
      <c r="AF292" s="0" t="n">
        <f aca="false">IF(MAX(L292:O292)=MIN(L292:O292),0,IF($C$17="custo",(MAX(L292:O292)-L292)/(MAX(L292:O292)-MIN(L292:O292)),(L292-MIN(L292:O292))/(MAX(L292:O292)-MIN(L292:O292))))</f>
        <v>0.68109798429669</v>
      </c>
      <c r="AG292" s="0" t="n">
        <f aca="false">IF(MAX(L292:O292)=MIN(L292:O292),0,IF($C$17="custo",(MAX(L292:O292)-M292)/(MAX(L292:O292)-MIN(L292:O292)),(M292-MIN(L292:O292))/(MAX(L292:O292)-MIN(L292:O292))))</f>
        <v>1</v>
      </c>
      <c r="AH292" s="0" t="n">
        <f aca="false">IF(MAX(L292:O292)=MIN(L292:O292),0,IF($C$17="custo",(MAX(L292:O292)-N292)/(MAX(L292:O292)-MIN(L292:O292)),(N292-MIN(L292:O292))/(MAX(L292:O292)-MIN(L292:O292))))</f>
        <v>0.704663260077346</v>
      </c>
      <c r="AI292" s="0" t="n">
        <f aca="false">IF(MAX(L292:O292)=MIN(L292:O292),0,IF($C$17="custo",(MAX(L292:O292)-O292)/(MAX(L292:O292)-MIN(L292:O292)),(O292-MIN(L292:O292))/(MAX(L292:O292)-MIN(L292:O292))))</f>
        <v>0</v>
      </c>
      <c r="AJ292" s="0" t="n">
        <f aca="false">IF(MAX(P292:S292)=MIN(P292:S292),0,IF($D$17="custo",(MAX(P292:S292)-P292)/(MAX(P292:S292)-MIN(P292:S292)),(P292-MIN(P292:S292))/(MAX(P292:S292)-MIN(P292:S292))))</f>
        <v>0.133829749589786</v>
      </c>
      <c r="AK292" s="0" t="n">
        <f aca="false">IF(MAX(P292:S292)=MIN(P292:S292),0,IF($D$17="custo",(MAX(P292:S292)-Q292)/(MAX(P292:S292)-MIN(P292:S292)),(Q292-MIN(P292:S292))/(MAX(P292:S292)-MIN(P292:S292))))</f>
        <v>0</v>
      </c>
      <c r="AL292" s="0" t="n">
        <f aca="false">IF(MAX(P292:S292)=MIN(P292:S292),0,IF($D$17="custo",(MAX(P292:S292)-R292)/(MAX(P292:S292)-MIN(P292:S292)),(R292-MIN(P292:S292))/(MAX(P292:S292)-MIN(P292:S292))))</f>
        <v>0.723942962640977</v>
      </c>
      <c r="AM292" s="0" t="n">
        <f aca="false">IF(MAX(P292:S292)=MIN(P292:S292),0,IF($D$17="custo",(MAX(P292:S292)-S292)/(MAX(P292:S292)-MIN(P292:S292)),(S292-MIN(P292:S292))/(MAX(P292:S292)-MIN(P292:S292))))</f>
        <v>1</v>
      </c>
      <c r="AN292" s="0" t="n">
        <f aca="false">IF(MAX(T292:W292)=MIN(T292:W292),0,IF($E$17="custo",(MAX(T292:W292)-T292)/(MAX(T292:W292)-MIN(T292:W292)),(T292-MIN(T292:W292))/(MAX(T292:W292)-MIN(T292:W292))))</f>
        <v>0</v>
      </c>
      <c r="AO292" s="0" t="n">
        <f aca="false">IF(MAX(T292:W292)=MIN(T292:W292),0,IF($E$17="custo",(MAX(T292:W292)-U292)/(MAX(T292:W292)-MIN(T292:W292)),(U292-MIN(T292:W292))/(MAX(T292:W292)-MIN(T292:W292))))</f>
        <v>0.705882352941177</v>
      </c>
      <c r="AP292" s="0" t="n">
        <f aca="false">IF(MAX(T292:W292)=MIN(T292:W292),0,IF($E$17="custo",(MAX(T292:W292)-V292)/(MAX(T292:W292)-MIN(T292:W292)),(V292-MIN(T292:W292))/(MAX(T292:W292)-MIN(T292:W292))))</f>
        <v>0.705882352941177</v>
      </c>
      <c r="AQ292" s="0" t="n">
        <f aca="false">IF(MAX(T292:W292)=MIN(T292:W292),0,IF($E$17="custo",(MAX(T292:W292)-W292)/(MAX(T292:W292)-MIN(T292:W292)),(W292-MIN(T292:W292))/(MAX(T292:W292)-MIN(T292:W292))))</f>
        <v>1</v>
      </c>
      <c r="AR292" s="0" t="n">
        <f aca="false">IF(MAX(X292:AA292)=MIN(X292:AA292),0,IF($F$17="custo",(MAX(X292:AA292)-X292)/(MAX(X292:AA292)-MIN(X292:AA292)),(X292-MIN(X292:AA292))/(MAX(X292:AA292)-MIN(X292:AA292))))</f>
        <v>0</v>
      </c>
      <c r="AS292" s="0" t="n">
        <f aca="false">IF(MAX(X292:AA292)=MIN(X292:AA292),0,IF($F$17="custo",(MAX(X292:AA292)-Y292)/(MAX(X292:AA292)-MIN(X292:AA292)),(Y292-MIN(X292:AA292))/(MAX(X292:AA292)-MIN(X292:AA292))))</f>
        <v>0.5625</v>
      </c>
      <c r="AT292" s="0" t="n">
        <f aca="false">IF(MAX(X292:AA292)=MIN(X292:AA292),0,IF($F$17="custo",(MAX(X292:AA292)-Z292)/(MAX(X292:AA292)-MIN(X292:AA292)),(Z292-MIN(X292:AA292))/(MAX(X292:AA292)-MIN(X292:AA292))))</f>
        <v>0.28125</v>
      </c>
      <c r="AU292" s="0" t="n">
        <f aca="false">IF(MAX(X292:AA292)=MIN(X292:AA292),0,IF($F$17="custo",(MAX(X292:AA292)-AA292)/(MAX(X292:AA292)-MIN(X292:AA292)),(AA292-MIN(X292:AA292))/(MAX(X292:AA292)-MIN(X292:AA292))))</f>
        <v>1</v>
      </c>
      <c r="AV292" s="0" t="n">
        <f aca="false">STDEVP(AB292:AE292)</f>
        <v>0.425469081130447</v>
      </c>
      <c r="AW292" s="0" t="n">
        <f aca="false">STDEVP(AF292:AI292)</f>
        <v>0.366565340535136</v>
      </c>
      <c r="AX292" s="0" t="n">
        <f aca="false">STDEVP(AJ292:AM292)</f>
        <v>0.412060054013777</v>
      </c>
      <c r="AY292" s="0" t="n">
        <f aca="false">STDEVP(AN292:AQ292)</f>
        <v>0.36823482428085</v>
      </c>
      <c r="AZ292" s="0" t="n">
        <f aca="false">STDEVP(AR292:AU292)</f>
        <v>0.36934208292415</v>
      </c>
      <c r="BA292" s="0" t="n">
        <f aca="false">AV292*((1-IFERROR(CORREL(AB292:AE292,AF292:AI292),0))+(1-IFERROR(CORREL(AB292:AE292,AJ292:AM292),0))+(1-IFERROR(CORREL(AB292:AE292,AN292:AQ292),0))+(1-IFERROR(CORREL(AB292:AE292,AR292:AU292),0)))</f>
        <v>1.14111611436216</v>
      </c>
      <c r="BB292" s="0" t="n">
        <f aca="false">AW292*((1-IFERROR(CORREL(AF292:AI292,AB292:AE292),0))+(1-IFERROR(CORREL(AF292:AI292,AJ292:AM292),0))+(1-IFERROR(CORREL(AF292:AI292,AN292:AQ292),0))+(1-IFERROR(CORREL(AF292:AI292,AR292:AU292),0)))</f>
        <v>2.45219635779561</v>
      </c>
      <c r="BC292" s="0" t="n">
        <f aca="false">AX292*((1-IFERROR(CORREL(AJ292:AM292,AB292:AE292),0))+(1-IFERROR(CORREL(AJ292:AM292,AF292:AI292),0))+(1-IFERROR(CORREL(AJ292:AM292,AN292:AQ292),0))+(1-IFERROR(CORREL(AJ292:AM292,AR292:AU292),0)))</f>
        <v>1.08347069909302</v>
      </c>
      <c r="BD292" s="0" t="n">
        <f aca="false">AY292*((1-IFERROR(CORREL(AN292:AQ292,AB292:AE292),0))+(1-IFERROR(CORREL(AN292:AQ292,AF292:AI292),0))+(1-IFERROR(CORREL(AN292:AQ292,AJ292:AM292),0))+(1-IFERROR(CORREL(AN292:AQ292,AR292:AU292),0)))</f>
        <v>0.842891004289933</v>
      </c>
      <c r="BE292" s="0" t="n">
        <f aca="false">AZ292*((1-IFERROR(CORREL(AR292:AU292,AB292:AE292),0))+(1-IFERROR(CORREL(AR292:AU292,AF292:AI292),0))+(1-IFERROR(CORREL(AR292:AU292,AJ292:AM292),0))+(1-IFERROR(CORREL(AR292:AU292,AN292:AQ292),0)))</f>
        <v>0.984848274784796</v>
      </c>
      <c r="BF292" s="0" t="n">
        <f aca="false">IF(SUM(BA292:BE292)&gt;0,BA292/SUM(BA292:BE292),1/5)</f>
        <v>0.17543426486368</v>
      </c>
      <c r="BG292" s="0" t="n">
        <f aca="false">IF(SUM(BA292:BE292)&gt;0,BB292/SUM(BA292:BE292),1/5)</f>
        <v>0.376998676924067</v>
      </c>
      <c r="BH292" s="0" t="n">
        <f aca="false">IF(SUM(BA292:BE292)&gt;0,BC292/SUM(BA292:BE292),1/5)</f>
        <v>0.166571905526869</v>
      </c>
      <c r="BI292" s="0" t="n">
        <f aca="false">IF(SUM(BA292:BE292)&gt;0,BD292/SUM(BA292:BE292),1/5)</f>
        <v>0.129585378592667</v>
      </c>
      <c r="BJ292" s="0" t="n">
        <f aca="false">IF(SUM(BA292:BE292)&gt;0,BE292/SUM(BA292:BE292),1/5)</f>
        <v>0.151409774092717</v>
      </c>
      <c r="BK292" s="0" t="n">
        <f aca="false">BF292*AB292+BG292*AF292+BH292*AJ292+BI292*AN292+BJ292*AR292</f>
        <v>0.3077668075065</v>
      </c>
      <c r="BL292" s="0" t="n">
        <f aca="false">BF292*AC292+BG292*AG292+BH292*AK292+BI292*AO292+BJ292*AS292</f>
        <v>0.553638706798985</v>
      </c>
      <c r="BM292" s="0" t="n">
        <f aca="false">BF292*AD292+BG292*AH292+BH292*AL292+BI292*AP292+BJ292*AT292</f>
        <v>0.666450637809477</v>
      </c>
      <c r="BN292" s="0" t="n">
        <f aca="false">BF292*AE292+BG292*AI292+BH292*AM292+BI292*AQ292+BJ292*AU292</f>
        <v>0.623001323075933</v>
      </c>
      <c r="BO292" s="0" t="n">
        <f aca="false">RANK(BK292,$BK292:$BN292)</f>
        <v>4</v>
      </c>
      <c r="BP292" s="0" t="n">
        <f aca="false">RANK(BL292,$BK292:$BN292)</f>
        <v>3</v>
      </c>
      <c r="BQ292" s="0" t="n">
        <f aca="false">RANK(BM292,$BK292:$BN292)</f>
        <v>1</v>
      </c>
      <c r="BR292" s="0" t="n">
        <f aca="false">RANK(BN292,$BK292:$BN292)</f>
        <v>2</v>
      </c>
    </row>
    <row r="293" customFormat="false" ht="15" hidden="false" customHeight="false" outlineLevel="0" collapsed="false">
      <c r="A293" s="0" t="n">
        <v>270</v>
      </c>
      <c r="B293" s="0" t="n">
        <f aca="false">RANDBETWEEN(1,$B$5)</f>
        <v>3</v>
      </c>
      <c r="C293" s="0" t="n">
        <f aca="false">RANDBETWEEN(1,$B$5)</f>
        <v>4</v>
      </c>
      <c r="D293" s="0" t="n">
        <f aca="false">RANDBETWEEN(1,$B$5)</f>
        <v>3</v>
      </c>
      <c r="E293" s="0" t="n">
        <f aca="false">RANDBETWEEN(1,$B$5)</f>
        <v>1</v>
      </c>
      <c r="F293" s="0" t="n">
        <f aca="false">RANDBETWEEN(1,$B$5)</f>
        <v>4</v>
      </c>
      <c r="G293" s="0" t="n">
        <f aca="false">RANDBETWEEN(1,$B$5)</f>
        <v>2</v>
      </c>
      <c r="H293" s="0" t="n">
        <f aca="true">NORMINV(RAND(),$B$8,$B$13)</f>
        <v>48.0100208211522</v>
      </c>
      <c r="I293" s="0" t="n">
        <f aca="true">NORMINV(RAND(),$C$8,$C$13)</f>
        <v>64.1687488850596</v>
      </c>
      <c r="J293" s="0" t="n">
        <f aca="true">NORMINV(RAND(),$D$8,$D$13)</f>
        <v>14.592556383749</v>
      </c>
      <c r="K293" s="0" t="n">
        <f aca="true">NORMINV(RAND(),$E$8,$E$13)</f>
        <v>3.12636575315442</v>
      </c>
      <c r="L293" s="0" t="n">
        <f aca="true">NORMINV(RAND(),$B$9,$B$14)</f>
        <v>45.8384555275581</v>
      </c>
      <c r="M293" s="0" t="n">
        <f aca="true">NORMINV(RAND(),$C$9,$C$14)</f>
        <v>54.9070524460758</v>
      </c>
      <c r="N293" s="0" t="n">
        <f aca="true">NORMINV(RAND(),$D$9,$D$14)</f>
        <v>41.0091362678647</v>
      </c>
      <c r="O293" s="0" t="n">
        <f aca="true">NORMINV(RAND(),$E$9,$E$14)</f>
        <v>25.6145286141788</v>
      </c>
      <c r="P293" s="0" t="n">
        <f aca="true">NORMINV(RAND(),$B$10,$B$15)</f>
        <v>23.8259272883282</v>
      </c>
      <c r="Q293" s="0" t="n">
        <f aca="true">NORMINV(RAND(),$C$10,$C$15)</f>
        <v>27.9012856489347</v>
      </c>
      <c r="R293" s="0" t="n">
        <f aca="true">NORMINV(RAND(),$D$10,$D$15)</f>
        <v>11.0636755176781</v>
      </c>
      <c r="S293" s="0" t="n">
        <f aca="true">NORMINV(RAND(),$E$10,$E$15)</f>
        <v>4.04491229316718</v>
      </c>
      <c r="T293" s="0" t="n">
        <f aca="false">MEDIAN(INDEX(Avaliadores!$B$17:$B$22,$B293),INDEX(Avaliadores!$B$17:$B$22,$C293),INDEX(Avaliadores!$B$17:$B$22,$D293),INDEX(Avaliadores!$B$17:$B$22,$E293),INDEX(Avaliadores!$B$17:$B$22,$F293),INDEX(Avaliadores!$B$17:$B$22,$G293))</f>
        <v>2.91666666666667</v>
      </c>
      <c r="U293" s="0" t="n">
        <f aca="false">MEDIAN(INDEX(Avaliadores!$C$17:$C$22,$B293),INDEX(Avaliadores!$C$17:$C$22,$C293),INDEX(Avaliadores!$C$17:$C$22,$D293),INDEX(Avaliadores!$C$17:$C$22,$E293),INDEX(Avaliadores!$C$17:$C$22,$F293),INDEX(Avaliadores!$C$17:$C$22,$G293))</f>
        <v>4.91666666666667</v>
      </c>
      <c r="V293" s="0" t="n">
        <f aca="false">MEDIAN(INDEX(Avaliadores!$D$17:$D$22,$B293),INDEX(Avaliadores!$D$17:$D$22,$C293),INDEX(Avaliadores!$D$17:$D$22,$D293),INDEX(Avaliadores!$D$17:$D$22,$E293),INDEX(Avaliadores!$D$17:$D$22,$F293),INDEX(Avaliadores!$D$17:$D$22,$G293))</f>
        <v>5.79166666666667</v>
      </c>
      <c r="W293" s="0" t="n">
        <f aca="false">MEDIAN(INDEX(Avaliadores!$E$17:$E$22,$B293),INDEX(Avaliadores!$E$17:$E$22,$C293),INDEX(Avaliadores!$E$17:$E$22,$D293),INDEX(Avaliadores!$E$17:$E$22,$E293),INDEX(Avaliadores!$E$17:$E$22,$F293),INDEX(Avaliadores!$E$17:$E$22,$G293))</f>
        <v>6.29166666666667</v>
      </c>
      <c r="X293" s="0" t="n">
        <f aca="false">MEDIAN(INDEX(Avaliadores!$F$17:$F$22,$B293),INDEX(Avaliadores!$F$17:$F$22,$C293),INDEX(Avaliadores!$F$17:$F$22,$D293),INDEX(Avaliadores!$F$17:$F$22,$E293),INDEX(Avaliadores!$F$17:$F$22,$F293),INDEX(Avaliadores!$F$17:$F$22,$G293))</f>
        <v>2.79166666666667</v>
      </c>
      <c r="Y293" s="0" t="n">
        <f aca="false">MEDIAN(INDEX(Avaliadores!$G$17:$G$22,$B293),INDEX(Avaliadores!$G$17:$G$22,$C293),INDEX(Avaliadores!$G$17:$G$22,$D293),INDEX(Avaliadores!$G$17:$G$22,$E293),INDEX(Avaliadores!$G$17:$G$22,$F293),INDEX(Avaliadores!$G$17:$G$22,$G293))</f>
        <v>5.41666666666667</v>
      </c>
      <c r="Z293" s="0" t="n">
        <f aca="false">MEDIAN(INDEX(Avaliadores!$H$17:$H$22,$B293),INDEX(Avaliadores!$H$17:$H$22,$C293),INDEX(Avaliadores!$H$17:$H$22,$D293),INDEX(Avaliadores!$H$17:$H$22,$E293),INDEX(Avaliadores!$H$17:$H$22,$F293),INDEX(Avaliadores!$H$17:$H$22,$G293))</f>
        <v>3.79166666666667</v>
      </c>
      <c r="AA293" s="0" t="n">
        <f aca="false">MEDIAN(INDEX(Avaliadores!$I$17:$I$22,$B293),INDEX(Avaliadores!$I$17:$I$22,$C293),INDEX(Avaliadores!$I$17:$I$22,$D293),INDEX(Avaliadores!$I$17:$I$22,$E293),INDEX(Avaliadores!$I$17:$I$22,$F293),INDEX(Avaliadores!$I$17:$I$22,$G293))</f>
        <v>6.41666666666667</v>
      </c>
      <c r="AB293" s="0" t="n">
        <f aca="false">IF(MAX(H293:K293)=MIN(H293:K293),0,IF($B$17="custo",(MAX(H293:K293)-H293)/(MAX(H293:K293)-MIN(H293:K293)),(H293-MIN(H293:K293))/(MAX(H293:K293)-MIN(H293:K293))))</f>
        <v>0.264713257164129</v>
      </c>
      <c r="AC293" s="0" t="n">
        <f aca="false">IF(MAX(H293:K293)=MIN(H293:K293),0,IF($B$17="custo",(MAX(H293:K293)-I293)/(MAX(H293:K293)-MIN(H293:K293)),(I293-MIN(H293:K293))/(MAX(H293:K293)-MIN(H293:K293))))</f>
        <v>0</v>
      </c>
      <c r="AD293" s="0" t="n">
        <f aca="false">IF(MAX(H293:K293)=MIN(H293:K293),0,IF($B$17="custo",(MAX(H293:K293)-J293)/(MAX(H293:K293)-MIN(H293:K293)),(J293-MIN(H293:K293))/(MAX(H293:K293)-MIN(H293:K293))))</f>
        <v>0.812160173926736</v>
      </c>
      <c r="AE293" s="0" t="n">
        <f aca="false">IF(MAX(H293:K293)=MIN(H293:K293),0,IF($B$17="custo",(MAX(H293:K293)-K293)/(MAX(H293:K293)-MIN(H293:K293)),(K293-MIN(H293:K293))/(MAX(H293:K293)-MIN(H293:K293))))</f>
        <v>1</v>
      </c>
      <c r="AF293" s="0" t="n">
        <f aca="false">IF(MAX(L293:O293)=MIN(L293:O293),0,IF($C$17="custo",(MAX(L293:O293)-L293)/(MAX(L293:O293)-MIN(L293:O293)),(L293-MIN(L293:O293))/(MAX(L293:O293)-MIN(L293:O293))))</f>
        <v>0.690412578630634</v>
      </c>
      <c r="AG293" s="0" t="n">
        <f aca="false">IF(MAX(L293:O293)=MIN(L293:O293),0,IF($C$17="custo",(MAX(L293:O293)-M293)/(MAX(L293:O293)-MIN(L293:O293)),(M293-MIN(L293:O293))/(MAX(L293:O293)-MIN(L293:O293))))</f>
        <v>1</v>
      </c>
      <c r="AH293" s="0" t="n">
        <f aca="false">IF(MAX(L293:O293)=MIN(L293:O293),0,IF($C$17="custo",(MAX(L293:O293)-N293)/(MAX(L293:O293)-MIN(L293:O293)),(N293-MIN(L293:O293))/(MAX(L293:O293)-MIN(L293:O293))))</f>
        <v>0.525547328800755</v>
      </c>
      <c r="AI293" s="0" t="n">
        <f aca="false">IF(MAX(L293:O293)=MIN(L293:O293),0,IF($C$17="custo",(MAX(L293:O293)-O293)/(MAX(L293:O293)-MIN(L293:O293)),(O293-MIN(L293:O293))/(MAX(L293:O293)-MIN(L293:O293))))</f>
        <v>0</v>
      </c>
      <c r="AJ293" s="0" t="n">
        <f aca="false">IF(MAX(P293:S293)=MIN(P293:S293),0,IF($D$17="custo",(MAX(P293:S293)-P293)/(MAX(P293:S293)-MIN(P293:S293)),(P293-MIN(P293:S293))/(MAX(P293:S293)-MIN(P293:S293))))</f>
        <v>0.170828914346331</v>
      </c>
      <c r="AK293" s="0" t="n">
        <f aca="false">IF(MAX(P293:S293)=MIN(P293:S293),0,IF($D$17="custo",(MAX(P293:S293)-Q293)/(MAX(P293:S293)-MIN(P293:S293)),(Q293-MIN(P293:S293))/(MAX(P293:S293)-MIN(P293:S293))))</f>
        <v>0</v>
      </c>
      <c r="AL293" s="0" t="n">
        <f aca="false">IF(MAX(P293:S293)=MIN(P293:S293),0,IF($D$17="custo",(MAX(P293:S293)-R293)/(MAX(P293:S293)-MIN(P293:S293)),(R293-MIN(P293:S293))/(MAX(P293:S293)-MIN(P293:S293))))</f>
        <v>0.705790854299567</v>
      </c>
      <c r="AM293" s="0" t="n">
        <f aca="false">IF(MAX(P293:S293)=MIN(P293:S293),0,IF($D$17="custo",(MAX(P293:S293)-S293)/(MAX(P293:S293)-MIN(P293:S293)),(S293-MIN(P293:S293))/(MAX(P293:S293)-MIN(P293:S293))))</f>
        <v>1</v>
      </c>
      <c r="AN293" s="0" t="n">
        <f aca="false">IF(MAX(T293:W293)=MIN(T293:W293),0,IF($E$17="custo",(MAX(T293:W293)-T293)/(MAX(T293:W293)-MIN(T293:W293)),(T293-MIN(T293:W293))/(MAX(T293:W293)-MIN(T293:W293))))</f>
        <v>0</v>
      </c>
      <c r="AO293" s="0" t="n">
        <f aca="false">IF(MAX(T293:W293)=MIN(T293:W293),0,IF($E$17="custo",(MAX(T293:W293)-U293)/(MAX(T293:W293)-MIN(T293:W293)),(U293-MIN(T293:W293))/(MAX(T293:W293)-MIN(T293:W293))))</f>
        <v>0.592592592592593</v>
      </c>
      <c r="AP293" s="0" t="n">
        <f aca="false">IF(MAX(T293:W293)=MIN(T293:W293),0,IF($E$17="custo",(MAX(T293:W293)-V293)/(MAX(T293:W293)-MIN(T293:W293)),(V293-MIN(T293:W293))/(MAX(T293:W293)-MIN(T293:W293))))</f>
        <v>0.851851851851852</v>
      </c>
      <c r="AQ293" s="0" t="n">
        <f aca="false">IF(MAX(T293:W293)=MIN(T293:W293),0,IF($E$17="custo",(MAX(T293:W293)-W293)/(MAX(T293:W293)-MIN(T293:W293)),(W293-MIN(T293:W293))/(MAX(T293:W293)-MIN(T293:W293))))</f>
        <v>1</v>
      </c>
      <c r="AR293" s="0" t="n">
        <f aca="false">IF(MAX(X293:AA293)=MIN(X293:AA293),0,IF($F$17="custo",(MAX(X293:AA293)-X293)/(MAX(X293:AA293)-MIN(X293:AA293)),(X293-MIN(X293:AA293))/(MAX(X293:AA293)-MIN(X293:AA293))))</f>
        <v>0</v>
      </c>
      <c r="AS293" s="0" t="n">
        <f aca="false">IF(MAX(X293:AA293)=MIN(X293:AA293),0,IF($F$17="custo",(MAX(X293:AA293)-Y293)/(MAX(X293:AA293)-MIN(X293:AA293)),(Y293-MIN(X293:AA293))/(MAX(X293:AA293)-MIN(X293:AA293))))</f>
        <v>0.724137931034483</v>
      </c>
      <c r="AT293" s="0" t="n">
        <f aca="false">IF(MAX(X293:AA293)=MIN(X293:AA293),0,IF($F$17="custo",(MAX(X293:AA293)-Z293)/(MAX(X293:AA293)-MIN(X293:AA293)),(Z293-MIN(X293:AA293))/(MAX(X293:AA293)-MIN(X293:AA293))))</f>
        <v>0.275862068965517</v>
      </c>
      <c r="AU293" s="0" t="n">
        <f aca="false">IF(MAX(X293:AA293)=MIN(X293:AA293),0,IF($F$17="custo",(MAX(X293:AA293)-AA293)/(MAX(X293:AA293)-MIN(X293:AA293)),(AA293-MIN(X293:AA293))/(MAX(X293:AA293)-MIN(X293:AA293))))</f>
        <v>1</v>
      </c>
      <c r="AV293" s="0" t="n">
        <f aca="false">STDEVP(AB293:AE293)</f>
        <v>0.403523990748494</v>
      </c>
      <c r="AW293" s="0" t="n">
        <f aca="false">STDEVP(AF293:AI293)</f>
        <v>0.36237064785423</v>
      </c>
      <c r="AX293" s="0" t="n">
        <f aca="false">STDEVP(AJ293:AM293)</f>
        <v>0.402149788316341</v>
      </c>
      <c r="AY293" s="0" t="n">
        <f aca="false">STDEVP(AN293:AQ293)</f>
        <v>0.381769039409043</v>
      </c>
      <c r="AZ293" s="0" t="n">
        <f aca="false">STDEVP(AR293:AU293)</f>
        <v>0.387451811280073</v>
      </c>
      <c r="BA293" s="0" t="n">
        <f aca="false">AV293*((1-IFERROR(CORREL(AB293:AE293,AF293:AI293),0))+(1-IFERROR(CORREL(AB293:AE293,AJ293:AM293),0))+(1-IFERROR(CORREL(AB293:AE293,AN293:AQ293),0))+(1-IFERROR(CORREL(AB293:AE293,AR293:AU293),0)))</f>
        <v>1.1904052042585</v>
      </c>
      <c r="BB293" s="0" t="n">
        <f aca="false">AW293*((1-IFERROR(CORREL(AF293:AI293,AB293:AE293),0))+(1-IFERROR(CORREL(AF293:AI293,AJ293:AM293),0))+(1-IFERROR(CORREL(AF293:AI293,AN293:AQ293),0))+(1-IFERROR(CORREL(AF293:AI293,AR293:AU293),0)))</f>
        <v>2.48671690966696</v>
      </c>
      <c r="BC293" s="0" t="n">
        <f aca="false">AX293*((1-IFERROR(CORREL(AJ293:AM293,AB293:AE293),0))+(1-IFERROR(CORREL(AJ293:AM293,AF293:AI293),0))+(1-IFERROR(CORREL(AJ293:AM293,AN293:AQ293),0))+(1-IFERROR(CORREL(AJ293:AM293,AR293:AU293),0)))</f>
        <v>1.12654632118463</v>
      </c>
      <c r="BD293" s="0" t="n">
        <f aca="false">AY293*((1-IFERROR(CORREL(AN293:AQ293,AB293:AE293),0))+(1-IFERROR(CORREL(AN293:AQ293,AF293:AI293),0))+(1-IFERROR(CORREL(AN293:AQ293,AJ293:AM293),0))+(1-IFERROR(CORREL(AN293:AQ293,AR293:AU293),0)))</f>
        <v>0.91419323427283</v>
      </c>
      <c r="BE293" s="0" t="n">
        <f aca="false">AZ293*((1-IFERROR(CORREL(AR293:AU293,AB293:AE293),0))+(1-IFERROR(CORREL(AR293:AU293,AF293:AI293),0))+(1-IFERROR(CORREL(AR293:AU293,AJ293:AM293),0))+(1-IFERROR(CORREL(AR293:AU293,AN293:AQ293),0)))</f>
        <v>1.1508499998376</v>
      </c>
      <c r="BF293" s="0" t="n">
        <f aca="false">IF(SUM(BA293:BE293)&gt;0,BA293/SUM(BA293:BE293),1/5)</f>
        <v>0.173308367214313</v>
      </c>
      <c r="BG293" s="0" t="n">
        <f aca="false">IF(SUM(BA293:BE293)&gt;0,BB293/SUM(BA293:BE293),1/5)</f>
        <v>0.362035419365501</v>
      </c>
      <c r="BH293" s="0" t="n">
        <f aca="false">IF(SUM(BA293:BE293)&gt;0,BC293/SUM(BA293:BE293),1/5)</f>
        <v>0.164011298688342</v>
      </c>
      <c r="BI293" s="0" t="n">
        <f aca="false">IF(SUM(BA293:BE293)&gt;0,BD293/SUM(BA293:BE293),1/5)</f>
        <v>0.133095299132941</v>
      </c>
      <c r="BJ293" s="0" t="n">
        <f aca="false">IF(SUM(BA293:BE293)&gt;0,BE293/SUM(BA293:BE293),1/5)</f>
        <v>0.167549615598903</v>
      </c>
      <c r="BK293" s="0" t="n">
        <f aca="false">BF293*AB293+BG293*AF293+BH293*AJ293+BI293*AN293+BJ293*AR293</f>
        <v>0.323848701914317</v>
      </c>
      <c r="BL293" s="0" t="n">
        <f aca="false">BF293*AC293+BG293*AG293+BH293*AK293+BI293*AO293+BJ293*AS293</f>
        <v>0.56223573972599</v>
      </c>
      <c r="BM293" s="0" t="n">
        <f aca="false">BF293*AD293+BG293*AH293+BH293*AL293+BI293*AP293+BJ293*AT293</f>
        <v>0.606376636507224</v>
      </c>
      <c r="BN293" s="0" t="n">
        <f aca="false">BF293*AE293+BG293*AI293+BH293*AM293+BI293*AQ293+BJ293*AU293</f>
        <v>0.637964580634499</v>
      </c>
      <c r="BO293" s="0" t="n">
        <f aca="false">RANK(BK293,$BK293:$BN293)</f>
        <v>4</v>
      </c>
      <c r="BP293" s="0" t="n">
        <f aca="false">RANK(BL293,$BK293:$BN293)</f>
        <v>3</v>
      </c>
      <c r="BQ293" s="0" t="n">
        <f aca="false">RANK(BM293,$BK293:$BN293)</f>
        <v>2</v>
      </c>
      <c r="BR293" s="0" t="n">
        <f aca="false">RANK(BN293,$BK293:$BN293)</f>
        <v>1</v>
      </c>
    </row>
    <row r="294" customFormat="false" ht="15" hidden="false" customHeight="false" outlineLevel="0" collapsed="false">
      <c r="A294" s="0" t="n">
        <v>271</v>
      </c>
      <c r="B294" s="0" t="n">
        <f aca="false">RANDBETWEEN(1,$B$5)</f>
        <v>6</v>
      </c>
      <c r="C294" s="0" t="n">
        <f aca="false">RANDBETWEEN(1,$B$5)</f>
        <v>3</v>
      </c>
      <c r="D294" s="0" t="n">
        <f aca="false">RANDBETWEEN(1,$B$5)</f>
        <v>4</v>
      </c>
      <c r="E294" s="0" t="n">
        <f aca="false">RANDBETWEEN(1,$B$5)</f>
        <v>2</v>
      </c>
      <c r="F294" s="0" t="n">
        <f aca="false">RANDBETWEEN(1,$B$5)</f>
        <v>2</v>
      </c>
      <c r="G294" s="0" t="n">
        <f aca="false">RANDBETWEEN(1,$B$5)</f>
        <v>2</v>
      </c>
      <c r="H294" s="0" t="n">
        <f aca="true">NORMINV(RAND(),$B$8,$B$13)</f>
        <v>49.3698079561013</v>
      </c>
      <c r="I294" s="0" t="n">
        <f aca="true">NORMINV(RAND(),$C$8,$C$13)</f>
        <v>64.1283200134717</v>
      </c>
      <c r="J294" s="0" t="n">
        <f aca="true">NORMINV(RAND(),$D$8,$D$13)</f>
        <v>16.3298572076804</v>
      </c>
      <c r="K294" s="0" t="n">
        <f aca="true">NORMINV(RAND(),$E$8,$E$13)</f>
        <v>3.1150791744248</v>
      </c>
      <c r="L294" s="0" t="n">
        <f aca="true">NORMINV(RAND(),$B$9,$B$14)</f>
        <v>57.2100269589915</v>
      </c>
      <c r="M294" s="0" t="n">
        <f aca="true">NORMINV(RAND(),$C$9,$C$14)</f>
        <v>55.3727977406088</v>
      </c>
      <c r="N294" s="0" t="n">
        <f aca="true">NORMINV(RAND(),$D$9,$D$14)</f>
        <v>45.7243913157738</v>
      </c>
      <c r="O294" s="0" t="n">
        <f aca="true">NORMINV(RAND(),$E$9,$E$14)</f>
        <v>24.3676238626354</v>
      </c>
      <c r="P294" s="0" t="n">
        <f aca="true">NORMINV(RAND(),$B$10,$B$15)</f>
        <v>24.7692512335412</v>
      </c>
      <c r="Q294" s="0" t="n">
        <f aca="true">NORMINV(RAND(),$C$10,$C$15)</f>
        <v>29.9909947085297</v>
      </c>
      <c r="R294" s="0" t="n">
        <f aca="true">NORMINV(RAND(),$D$10,$D$15)</f>
        <v>9.68361946529408</v>
      </c>
      <c r="S294" s="0" t="n">
        <f aca="true">NORMINV(RAND(),$E$10,$E$15)</f>
        <v>4.01907868876497</v>
      </c>
      <c r="T294" s="0" t="n">
        <f aca="false">MEDIAN(INDEX(Avaliadores!$B$17:$B$22,$B294),INDEX(Avaliadores!$B$17:$B$22,$C294),INDEX(Avaliadores!$B$17:$B$22,$D294),INDEX(Avaliadores!$B$17:$B$22,$E294),INDEX(Avaliadores!$B$17:$B$22,$F294),INDEX(Avaliadores!$B$17:$B$22,$G294))</f>
        <v>3.04166666666667</v>
      </c>
      <c r="U294" s="0" t="n">
        <f aca="false">MEDIAN(INDEX(Avaliadores!$C$17:$C$22,$B294),INDEX(Avaliadores!$C$17:$C$22,$C294),INDEX(Avaliadores!$C$17:$C$22,$D294),INDEX(Avaliadores!$C$17:$C$22,$E294),INDEX(Avaliadores!$C$17:$C$22,$F294),INDEX(Avaliadores!$C$17:$C$22,$G294))</f>
        <v>5.04166666666667</v>
      </c>
      <c r="V294" s="0" t="n">
        <f aca="false">MEDIAN(INDEX(Avaliadores!$D$17:$D$22,$B294),INDEX(Avaliadores!$D$17:$D$22,$C294),INDEX(Avaliadores!$D$17:$D$22,$D294),INDEX(Avaliadores!$D$17:$D$22,$E294),INDEX(Avaliadores!$D$17:$D$22,$F294),INDEX(Avaliadores!$D$17:$D$22,$G294))</f>
        <v>5.91666666666667</v>
      </c>
      <c r="W294" s="0" t="n">
        <f aca="false">MEDIAN(INDEX(Avaliadores!$E$17:$E$22,$B294),INDEX(Avaliadores!$E$17:$E$22,$C294),INDEX(Avaliadores!$E$17:$E$22,$D294),INDEX(Avaliadores!$E$17:$E$22,$E294),INDEX(Avaliadores!$E$17:$E$22,$F294),INDEX(Avaliadores!$E$17:$E$22,$G294))</f>
        <v>6.04166666666667</v>
      </c>
      <c r="X294" s="0" t="n">
        <f aca="false">MEDIAN(INDEX(Avaliadores!$F$17:$F$22,$B294),INDEX(Avaliadores!$F$17:$F$22,$C294),INDEX(Avaliadores!$F$17:$F$22,$D294),INDEX(Avaliadores!$F$17:$F$22,$E294),INDEX(Avaliadores!$F$17:$F$22,$F294),INDEX(Avaliadores!$F$17:$F$22,$G294))</f>
        <v>2.41666666666667</v>
      </c>
      <c r="Y294" s="0" t="n">
        <f aca="false">MEDIAN(INDEX(Avaliadores!$G$17:$G$22,$B294),INDEX(Avaliadores!$G$17:$G$22,$C294),INDEX(Avaliadores!$G$17:$G$22,$D294),INDEX(Avaliadores!$G$17:$G$22,$E294),INDEX(Avaliadores!$G$17:$G$22,$F294),INDEX(Avaliadores!$G$17:$G$22,$G294))</f>
        <v>5.91666666666667</v>
      </c>
      <c r="Z294" s="0" t="n">
        <f aca="false">MEDIAN(INDEX(Avaliadores!$H$17:$H$22,$B294),INDEX(Avaliadores!$H$17:$H$22,$C294),INDEX(Avaliadores!$H$17:$H$22,$D294),INDEX(Avaliadores!$H$17:$H$22,$E294),INDEX(Avaliadores!$H$17:$H$22,$F294),INDEX(Avaliadores!$H$17:$H$22,$G294))</f>
        <v>4.04166666666667</v>
      </c>
      <c r="AA294" s="0" t="n">
        <f aca="false">MEDIAN(INDEX(Avaliadores!$I$17:$I$22,$B294),INDEX(Avaliadores!$I$17:$I$22,$C294),INDEX(Avaliadores!$I$17:$I$22,$D294),INDEX(Avaliadores!$I$17:$I$22,$E294),INDEX(Avaliadores!$I$17:$I$22,$F294),INDEX(Avaliadores!$I$17:$I$22,$G294))</f>
        <v>6.04166666666667</v>
      </c>
      <c r="AB294" s="0" t="n">
        <f aca="false">IF(MAX(H294:K294)=MIN(H294:K294),0,IF($B$17="custo",(MAX(H294:K294)-H294)/(MAX(H294:K294)-MIN(H294:K294)),(H294-MIN(H294:K294))/(MAX(H294:K294)-MIN(H294:K294))))</f>
        <v>0.241890315190819</v>
      </c>
      <c r="AC294" s="0" t="n">
        <f aca="false">IF(MAX(H294:K294)=MIN(H294:K294),0,IF($B$17="custo",(MAX(H294:K294)-I294)/(MAX(H294:K294)-MIN(H294:K294)),(I294-MIN(H294:K294))/(MAX(H294:K294)-MIN(H294:K294))))</f>
        <v>0</v>
      </c>
      <c r="AD294" s="0" t="n">
        <f aca="false">IF(MAX(H294:K294)=MIN(H294:K294),0,IF($B$17="custo",(MAX(H294:K294)-J294)/(MAX(H294:K294)-MIN(H294:K294)),(J294-MIN(H294:K294))/(MAX(H294:K294)-MIN(H294:K294))))</f>
        <v>0.783411307914027</v>
      </c>
      <c r="AE294" s="0" t="n">
        <f aca="false">IF(MAX(H294:K294)=MIN(H294:K294),0,IF($B$17="custo",(MAX(H294:K294)-K294)/(MAX(H294:K294)-MIN(H294:K294)),(K294-MIN(H294:K294))/(MAX(H294:K294)-MIN(H294:K294))))</f>
        <v>1</v>
      </c>
      <c r="AF294" s="0" t="n">
        <f aca="false">IF(MAX(L294:O294)=MIN(L294:O294),0,IF($C$17="custo",(MAX(L294:O294)-L294)/(MAX(L294:O294)-MIN(L294:O294)),(L294-MIN(L294:O294))/(MAX(L294:O294)-MIN(L294:O294))))</f>
        <v>1</v>
      </c>
      <c r="AG294" s="0" t="n">
        <f aca="false">IF(MAX(L294:O294)=MIN(L294:O294),0,IF($C$17="custo",(MAX(L294:O294)-M294)/(MAX(L294:O294)-MIN(L294:O294)),(M294-MIN(L294:O294))/(MAX(L294:O294)-MIN(L294:O294))))</f>
        <v>0.944059233028944</v>
      </c>
      <c r="AH294" s="0" t="n">
        <f aca="false">IF(MAX(L294:O294)=MIN(L294:O294),0,IF($C$17="custo",(MAX(L294:O294)-N294)/(MAX(L294:O294)-MIN(L294:O294)),(N294-MIN(L294:O294))/(MAX(L294:O294)-MIN(L294:O294))))</f>
        <v>0.650280291319729</v>
      </c>
      <c r="AI294" s="0" t="n">
        <f aca="false">IF(MAX(L294:O294)=MIN(L294:O294),0,IF($C$17="custo",(MAX(L294:O294)-O294)/(MAX(L294:O294)-MIN(L294:O294)),(O294-MIN(L294:O294))/(MAX(L294:O294)-MIN(L294:O294))))</f>
        <v>0</v>
      </c>
      <c r="AJ294" s="0" t="n">
        <f aca="false">IF(MAX(P294:S294)=MIN(P294:S294),0,IF($D$17="custo",(MAX(P294:S294)-P294)/(MAX(P294:S294)-MIN(P294:S294)),(P294-MIN(P294:S294))/(MAX(P294:S294)-MIN(P294:S294))))</f>
        <v>0.201053456010514</v>
      </c>
      <c r="AK294" s="0" t="n">
        <f aca="false">IF(MAX(P294:S294)=MIN(P294:S294),0,IF($D$17="custo",(MAX(P294:S294)-Q294)/(MAX(P294:S294)-MIN(P294:S294)),(Q294-MIN(P294:S294))/(MAX(P294:S294)-MIN(P294:S294))))</f>
        <v>0</v>
      </c>
      <c r="AL294" s="0" t="n">
        <f aca="false">IF(MAX(P294:S294)=MIN(P294:S294),0,IF($D$17="custo",(MAX(P294:S294)-R294)/(MAX(P294:S294)-MIN(P294:S294)),(R294-MIN(P294:S294))/(MAX(P294:S294)-MIN(P294:S294))))</f>
        <v>0.781897462928096</v>
      </c>
      <c r="AM294" s="0" t="n">
        <f aca="false">IF(MAX(P294:S294)=MIN(P294:S294),0,IF($D$17="custo",(MAX(P294:S294)-S294)/(MAX(P294:S294)-MIN(P294:S294)),(S294-MIN(P294:S294))/(MAX(P294:S294)-MIN(P294:S294))))</f>
        <v>1</v>
      </c>
      <c r="AN294" s="0" t="n">
        <f aca="false">IF(MAX(T294:W294)=MIN(T294:W294),0,IF($E$17="custo",(MAX(T294:W294)-T294)/(MAX(T294:W294)-MIN(T294:W294)),(T294-MIN(T294:W294))/(MAX(T294:W294)-MIN(T294:W294))))</f>
        <v>0</v>
      </c>
      <c r="AO294" s="0" t="n">
        <f aca="false">IF(MAX(T294:W294)=MIN(T294:W294),0,IF($E$17="custo",(MAX(T294:W294)-U294)/(MAX(T294:W294)-MIN(T294:W294)),(U294-MIN(T294:W294))/(MAX(T294:W294)-MIN(T294:W294))))</f>
        <v>0.666666666666667</v>
      </c>
      <c r="AP294" s="0" t="n">
        <f aca="false">IF(MAX(T294:W294)=MIN(T294:W294),0,IF($E$17="custo",(MAX(T294:W294)-V294)/(MAX(T294:W294)-MIN(T294:W294)),(V294-MIN(T294:W294))/(MAX(T294:W294)-MIN(T294:W294))))</f>
        <v>0.958333333333333</v>
      </c>
      <c r="AQ294" s="0" t="n">
        <f aca="false">IF(MAX(T294:W294)=MIN(T294:W294),0,IF($E$17="custo",(MAX(T294:W294)-W294)/(MAX(T294:W294)-MIN(T294:W294)),(W294-MIN(T294:W294))/(MAX(T294:W294)-MIN(T294:W294))))</f>
        <v>1</v>
      </c>
      <c r="AR294" s="0" t="n">
        <f aca="false">IF(MAX(X294:AA294)=MIN(X294:AA294),0,IF($F$17="custo",(MAX(X294:AA294)-X294)/(MAX(X294:AA294)-MIN(X294:AA294)),(X294-MIN(X294:AA294))/(MAX(X294:AA294)-MIN(X294:AA294))))</f>
        <v>0</v>
      </c>
      <c r="AS294" s="0" t="n">
        <f aca="false">IF(MAX(X294:AA294)=MIN(X294:AA294),0,IF($F$17="custo",(MAX(X294:AA294)-Y294)/(MAX(X294:AA294)-MIN(X294:AA294)),(Y294-MIN(X294:AA294))/(MAX(X294:AA294)-MIN(X294:AA294))))</f>
        <v>0.96551724137931</v>
      </c>
      <c r="AT294" s="0" t="n">
        <f aca="false">IF(MAX(X294:AA294)=MIN(X294:AA294),0,IF($F$17="custo",(MAX(X294:AA294)-Z294)/(MAX(X294:AA294)-MIN(X294:AA294)),(Z294-MIN(X294:AA294))/(MAX(X294:AA294)-MIN(X294:AA294))))</f>
        <v>0.448275862068966</v>
      </c>
      <c r="AU294" s="0" t="n">
        <f aca="false">IF(MAX(X294:AA294)=MIN(X294:AA294),0,IF($F$17="custo",(MAX(X294:AA294)-AA294)/(MAX(X294:AA294)-MIN(X294:AA294)),(AA294-MIN(X294:AA294))/(MAX(X294:AA294)-MIN(X294:AA294))))</f>
        <v>1</v>
      </c>
      <c r="AV294" s="0" t="n">
        <f aca="false">STDEVP(AB294:AE294)</f>
        <v>0.402113956426813</v>
      </c>
      <c r="AW294" s="0" t="n">
        <f aca="false">STDEVP(AF294:AI294)</f>
        <v>0.397323199941384</v>
      </c>
      <c r="AX294" s="0" t="n">
        <f aca="false">STDEVP(AJ294:AM294)</f>
        <v>0.4088895168555</v>
      </c>
      <c r="AY294" s="0" t="n">
        <f aca="false">STDEVP(AN294:AQ294)</f>
        <v>0.400059674368157</v>
      </c>
      <c r="AZ294" s="0" t="n">
        <f aca="false">STDEVP(AR294:AU294)</f>
        <v>0.411271049719882</v>
      </c>
      <c r="BA294" s="0" t="n">
        <f aca="false">AV294*((1-IFERROR(CORREL(AB294:AE294,AF294:AI294),0))+(1-IFERROR(CORREL(AB294:AE294,AJ294:AM294),0))+(1-IFERROR(CORREL(AB294:AE294,AN294:AQ294),0))+(1-IFERROR(CORREL(AB294:AE294,AR294:AU294),0)))</f>
        <v>1.21850594855337</v>
      </c>
      <c r="BB294" s="0" t="n">
        <f aca="false">AW294*((1-IFERROR(CORREL(AF294:AI294,AB294:AE294),0))+(1-IFERROR(CORREL(AF294:AI294,AJ294:AM294),0))+(1-IFERROR(CORREL(AF294:AI294,AN294:AQ294),0))+(1-IFERROR(CORREL(AF294:AI294,AR294:AU294),0)))</f>
        <v>2.79296843990629</v>
      </c>
      <c r="BC294" s="0" t="n">
        <f aca="false">AX294*((1-IFERROR(CORREL(AJ294:AM294,AB294:AE294),0))+(1-IFERROR(CORREL(AJ294:AM294,AF294:AI294),0))+(1-IFERROR(CORREL(AJ294:AM294,AN294:AQ294),0))+(1-IFERROR(CORREL(AJ294:AM294,AR294:AU294),0)))</f>
        <v>1.21628544572449</v>
      </c>
      <c r="BD294" s="0" t="n">
        <f aca="false">AY294*((1-IFERROR(CORREL(AN294:AQ294,AB294:AE294),0))+(1-IFERROR(CORREL(AN294:AQ294,AF294:AI294),0))+(1-IFERROR(CORREL(AN294:AQ294,AJ294:AM294),0))+(1-IFERROR(CORREL(AN294:AQ294,AR294:AU294),0)))</f>
        <v>1.0499117247253</v>
      </c>
      <c r="BE294" s="0" t="n">
        <f aca="false">AZ294*((1-IFERROR(CORREL(AR294:AU294,AB294:AE294),0))+(1-IFERROR(CORREL(AR294:AU294,AF294:AI294),0))+(1-IFERROR(CORREL(AR294:AU294,AJ294:AM294),0))+(1-IFERROR(CORREL(AR294:AU294,AN294:AQ294),0)))</f>
        <v>1.3931702162361</v>
      </c>
      <c r="BF294" s="0" t="n">
        <f aca="false">IF(SUM(BA294:BE294)&gt;0,BA294/SUM(BA294:BE294),1/5)</f>
        <v>0.158849052590483</v>
      </c>
      <c r="BG294" s="0" t="n">
        <f aca="false">IF(SUM(BA294:BE294)&gt;0,BB294/SUM(BA294:BE294),1/5)</f>
        <v>0.364101948883348</v>
      </c>
      <c r="BH294" s="0" t="n">
        <f aca="false">IF(SUM(BA294:BE294)&gt;0,BC294/SUM(BA294:BE294),1/5)</f>
        <v>0.158559579427827</v>
      </c>
      <c r="BI294" s="0" t="n">
        <f aca="false">IF(SUM(BA294:BE294)&gt;0,BD294/SUM(BA294:BE294),1/5)</f>
        <v>0.136870470738575</v>
      </c>
      <c r="BJ294" s="0" t="n">
        <f aca="false">IF(SUM(BA294:BE294)&gt;0,BE294/SUM(BA294:BE294),1/5)</f>
        <v>0.181618948359767</v>
      </c>
      <c r="BK294" s="0" t="n">
        <f aca="false">BF294*AB294+BG294*AF294+BH294*AJ294+BI294*AN294+BJ294*AR294</f>
        <v>0.434404947709761</v>
      </c>
      <c r="BL294" s="0" t="n">
        <f aca="false">BF294*AC294+BG294*AG294+BH294*AK294+BI294*AO294+BJ294*AS294</f>
        <v>0.610337013102074</v>
      </c>
      <c r="BM294" s="0" t="n">
        <f aca="false">BF294*AD294+BG294*AH294+BH294*AL294+BI294*AP294+BJ294*AT294</f>
        <v>0.697772723420157</v>
      </c>
      <c r="BN294" s="0" t="n">
        <f aca="false">BF294*AE294+BG294*AI294+BH294*AM294+BI294*AQ294+BJ294*AU294</f>
        <v>0.635898051116653</v>
      </c>
      <c r="BO294" s="0" t="n">
        <f aca="false">RANK(BK294,$BK294:$BN294)</f>
        <v>4</v>
      </c>
      <c r="BP294" s="0" t="n">
        <f aca="false">RANK(BL294,$BK294:$BN294)</f>
        <v>3</v>
      </c>
      <c r="BQ294" s="0" t="n">
        <f aca="false">RANK(BM294,$BK294:$BN294)</f>
        <v>1</v>
      </c>
      <c r="BR294" s="0" t="n">
        <f aca="false">RANK(BN294,$BK294:$BN294)</f>
        <v>2</v>
      </c>
    </row>
    <row r="295" customFormat="false" ht="15" hidden="false" customHeight="false" outlineLevel="0" collapsed="false">
      <c r="A295" s="0" t="n">
        <v>272</v>
      </c>
      <c r="B295" s="0" t="n">
        <f aca="false">RANDBETWEEN(1,$B$5)</f>
        <v>2</v>
      </c>
      <c r="C295" s="0" t="n">
        <f aca="false">RANDBETWEEN(1,$B$5)</f>
        <v>1</v>
      </c>
      <c r="D295" s="0" t="n">
        <f aca="false">RANDBETWEEN(1,$B$5)</f>
        <v>4</v>
      </c>
      <c r="E295" s="0" t="n">
        <f aca="false">RANDBETWEEN(1,$B$5)</f>
        <v>1</v>
      </c>
      <c r="F295" s="0" t="n">
        <f aca="false">RANDBETWEEN(1,$B$5)</f>
        <v>5</v>
      </c>
      <c r="G295" s="0" t="n">
        <f aca="false">RANDBETWEEN(1,$B$5)</f>
        <v>6</v>
      </c>
      <c r="H295" s="0" t="n">
        <f aca="true">NORMINV(RAND(),$B$8,$B$13)</f>
        <v>51.3062568761805</v>
      </c>
      <c r="I295" s="0" t="n">
        <f aca="true">NORMINV(RAND(),$C$8,$C$13)</f>
        <v>71.1365076289351</v>
      </c>
      <c r="J295" s="0" t="n">
        <f aca="true">NORMINV(RAND(),$D$8,$D$13)</f>
        <v>14.7124968767901</v>
      </c>
      <c r="K295" s="0" t="n">
        <f aca="true">NORMINV(RAND(),$E$8,$E$13)</f>
        <v>3.30281562444206</v>
      </c>
      <c r="L295" s="0" t="n">
        <f aca="true">NORMINV(RAND(),$B$9,$B$14)</f>
        <v>50.2913858396656</v>
      </c>
      <c r="M295" s="0" t="n">
        <f aca="true">NORMINV(RAND(),$C$9,$C$14)</f>
        <v>57.2819964406099</v>
      </c>
      <c r="N295" s="0" t="n">
        <f aca="true">NORMINV(RAND(),$D$9,$D$14)</f>
        <v>42.5179062933341</v>
      </c>
      <c r="O295" s="0" t="n">
        <f aca="true">NORMINV(RAND(),$E$9,$E$14)</f>
        <v>23.9180890102796</v>
      </c>
      <c r="P295" s="0" t="n">
        <f aca="true">NORMINV(RAND(),$B$10,$B$15)</f>
        <v>23.2763918700333</v>
      </c>
      <c r="Q295" s="0" t="n">
        <f aca="true">NORMINV(RAND(),$C$10,$C$15)</f>
        <v>29.7326933365908</v>
      </c>
      <c r="R295" s="0" t="n">
        <f aca="true">NORMINV(RAND(),$D$10,$D$15)</f>
        <v>10.289167245742</v>
      </c>
      <c r="S295" s="0" t="n">
        <f aca="true">NORMINV(RAND(),$E$10,$E$15)</f>
        <v>4.10303809776161</v>
      </c>
      <c r="T295" s="0" t="n">
        <f aca="false">MEDIAN(INDEX(Avaliadores!$B$17:$B$22,$B295),INDEX(Avaliadores!$B$17:$B$22,$C295),INDEX(Avaliadores!$B$17:$B$22,$D295),INDEX(Avaliadores!$B$17:$B$22,$E295),INDEX(Avaliadores!$B$17:$B$22,$F295),INDEX(Avaliadores!$B$17:$B$22,$G295))</f>
        <v>2.29166666666667</v>
      </c>
      <c r="U295" s="0" t="n">
        <f aca="false">MEDIAN(INDEX(Avaliadores!$C$17:$C$22,$B295),INDEX(Avaliadores!$C$17:$C$22,$C295),INDEX(Avaliadores!$C$17:$C$22,$D295),INDEX(Avaliadores!$C$17:$C$22,$E295),INDEX(Avaliadores!$C$17:$C$22,$F295),INDEX(Avaliadores!$C$17:$C$22,$G295))</f>
        <v>5.29166666666667</v>
      </c>
      <c r="V295" s="0" t="n">
        <f aca="false">MEDIAN(INDEX(Avaliadores!$D$17:$D$22,$B295),INDEX(Avaliadores!$D$17:$D$22,$C295),INDEX(Avaliadores!$D$17:$D$22,$D295),INDEX(Avaliadores!$D$17:$D$22,$E295),INDEX(Avaliadores!$D$17:$D$22,$F295),INDEX(Avaliadores!$D$17:$D$22,$G295))</f>
        <v>5.79166666666667</v>
      </c>
      <c r="W295" s="0" t="n">
        <f aca="false">MEDIAN(INDEX(Avaliadores!$E$17:$E$22,$B295),INDEX(Avaliadores!$E$17:$E$22,$C295),INDEX(Avaliadores!$E$17:$E$22,$D295),INDEX(Avaliadores!$E$17:$E$22,$E295),INDEX(Avaliadores!$E$17:$E$22,$F295),INDEX(Avaliadores!$E$17:$E$22,$G295))</f>
        <v>6.79166666666667</v>
      </c>
      <c r="X295" s="0" t="n">
        <f aca="false">MEDIAN(INDEX(Avaliadores!$F$17:$F$22,$B295),INDEX(Avaliadores!$F$17:$F$22,$C295),INDEX(Avaliadores!$F$17:$F$22,$D295),INDEX(Avaliadores!$F$17:$F$22,$E295),INDEX(Avaliadores!$F$17:$F$22,$F295),INDEX(Avaliadores!$F$17:$F$22,$G295))</f>
        <v>2.29166666666667</v>
      </c>
      <c r="Y295" s="0" t="n">
        <f aca="false">MEDIAN(INDEX(Avaliadores!$G$17:$G$22,$B295),INDEX(Avaliadores!$G$17:$G$22,$C295),INDEX(Avaliadores!$G$17:$G$22,$D295),INDEX(Avaliadores!$G$17:$G$22,$E295),INDEX(Avaliadores!$G$17:$G$22,$F295),INDEX(Avaliadores!$G$17:$G$22,$G295))</f>
        <v>5.04166666666667</v>
      </c>
      <c r="Z295" s="0" t="n">
        <f aca="false">MEDIAN(INDEX(Avaliadores!$H$17:$H$22,$B295),INDEX(Avaliadores!$H$17:$H$22,$C295),INDEX(Avaliadores!$H$17:$H$22,$D295),INDEX(Avaliadores!$H$17:$H$22,$E295),INDEX(Avaliadores!$H$17:$H$22,$F295),INDEX(Avaliadores!$H$17:$H$22,$G295))</f>
        <v>4.04166666666667</v>
      </c>
      <c r="AA295" s="0" t="n">
        <f aca="false">MEDIAN(INDEX(Avaliadores!$I$17:$I$22,$B295),INDEX(Avaliadores!$I$17:$I$22,$C295),INDEX(Avaliadores!$I$17:$I$22,$D295),INDEX(Avaliadores!$I$17:$I$22,$E295),INDEX(Avaliadores!$I$17:$I$22,$F295),INDEX(Avaliadores!$I$17:$I$22,$G295))</f>
        <v>6.79166666666667</v>
      </c>
      <c r="AB295" s="0" t="n">
        <f aca="false">IF(MAX(H295:K295)=MIN(H295:K295),0,IF($B$17="custo",(MAX(H295:K295)-H295)/(MAX(H295:K295)-MIN(H295:K295)),(H295-MIN(H295:K295))/(MAX(H295:K295)-MIN(H295:K295))))</f>
        <v>0.292336303196369</v>
      </c>
      <c r="AC295" s="0" t="n">
        <f aca="false">IF(MAX(H295:K295)=MIN(H295:K295),0,IF($B$17="custo",(MAX(H295:K295)-I295)/(MAX(H295:K295)-MIN(H295:K295)),(I295-MIN(H295:K295))/(MAX(H295:K295)-MIN(H295:K295))))</f>
        <v>0</v>
      </c>
      <c r="AD295" s="0" t="n">
        <f aca="false">IF(MAX(H295:K295)=MIN(H295:K295),0,IF($B$17="custo",(MAX(H295:K295)-J295)/(MAX(H295:K295)-MIN(H295:K295)),(J295-MIN(H295:K295))/(MAX(H295:K295)-MIN(H295:K295))))</f>
        <v>0.8317992001439</v>
      </c>
      <c r="AE295" s="0" t="n">
        <f aca="false">IF(MAX(H295:K295)=MIN(H295:K295),0,IF($B$17="custo",(MAX(H295:K295)-K295)/(MAX(H295:K295)-MIN(H295:K295)),(K295-MIN(H295:K295))/(MAX(H295:K295)-MIN(H295:K295))))</f>
        <v>1</v>
      </c>
      <c r="AF295" s="0" t="n">
        <f aca="false">IF(MAX(L295:O295)=MIN(L295:O295),0,IF($C$17="custo",(MAX(L295:O295)-L295)/(MAX(L295:O295)-MIN(L295:O295)),(L295-MIN(L295:O295))/(MAX(L295:O295)-MIN(L295:O295))))</f>
        <v>0.790473864143704</v>
      </c>
      <c r="AG295" s="0" t="n">
        <f aca="false">IF(MAX(L295:O295)=MIN(L295:O295),0,IF($C$17="custo",(MAX(L295:O295)-M295)/(MAX(L295:O295)-MIN(L295:O295)),(M295-MIN(L295:O295))/(MAX(L295:O295)-MIN(L295:O295))))</f>
        <v>1</v>
      </c>
      <c r="AH295" s="0" t="n">
        <f aca="false">IF(MAX(L295:O295)=MIN(L295:O295),0,IF($C$17="custo",(MAX(L295:O295)-N295)/(MAX(L295:O295)-MIN(L295:O295)),(N295-MIN(L295:O295))/(MAX(L295:O295)-MIN(L295:O295))))</f>
        <v>0.557483182145083</v>
      </c>
      <c r="AI295" s="0" t="n">
        <f aca="false">IF(MAX(L295:O295)=MIN(L295:O295),0,IF($C$17="custo",(MAX(L295:O295)-O295)/(MAX(L295:O295)-MIN(L295:O295)),(O295-MIN(L295:O295))/(MAX(L295:O295)-MIN(L295:O295))))</f>
        <v>0</v>
      </c>
      <c r="AJ295" s="0" t="n">
        <f aca="false">IF(MAX(P295:S295)=MIN(P295:S295),0,IF($D$17="custo",(MAX(P295:S295)-P295)/(MAX(P295:S295)-MIN(P295:S295)),(P295-MIN(P295:S295))/(MAX(P295:S295)-MIN(P295:S295))))</f>
        <v>0.251907464474048</v>
      </c>
      <c r="AK295" s="0" t="n">
        <f aca="false">IF(MAX(P295:S295)=MIN(P295:S295),0,IF($D$17="custo",(MAX(P295:S295)-Q295)/(MAX(P295:S295)-MIN(P295:S295)),(Q295-MIN(P295:S295))/(MAX(P295:S295)-MIN(P295:S295))))</f>
        <v>0</v>
      </c>
      <c r="AL295" s="0" t="n">
        <f aca="false">IF(MAX(P295:S295)=MIN(P295:S295),0,IF($D$17="custo",(MAX(P295:S295)-R295)/(MAX(P295:S295)-MIN(P295:S295)),(R295-MIN(P295:S295))/(MAX(P295:S295)-MIN(P295:S295))))</f>
        <v>0.758633930486574</v>
      </c>
      <c r="AM295" s="0" t="n">
        <f aca="false">IF(MAX(P295:S295)=MIN(P295:S295),0,IF($D$17="custo",(MAX(P295:S295)-S295)/(MAX(P295:S295)-MIN(P295:S295)),(S295-MIN(P295:S295))/(MAX(P295:S295)-MIN(P295:S295))))</f>
        <v>1</v>
      </c>
      <c r="AN295" s="0" t="n">
        <f aca="false">IF(MAX(T295:W295)=MIN(T295:W295),0,IF($E$17="custo",(MAX(T295:W295)-T295)/(MAX(T295:W295)-MIN(T295:W295)),(T295-MIN(T295:W295))/(MAX(T295:W295)-MIN(T295:W295))))</f>
        <v>0</v>
      </c>
      <c r="AO295" s="0" t="n">
        <f aca="false">IF(MAX(T295:W295)=MIN(T295:W295),0,IF($E$17="custo",(MAX(T295:W295)-U295)/(MAX(T295:W295)-MIN(T295:W295)),(U295-MIN(T295:W295))/(MAX(T295:W295)-MIN(T295:W295))))</f>
        <v>0.666666666666667</v>
      </c>
      <c r="AP295" s="0" t="n">
        <f aca="false">IF(MAX(T295:W295)=MIN(T295:W295),0,IF($E$17="custo",(MAX(T295:W295)-V295)/(MAX(T295:W295)-MIN(T295:W295)),(V295-MIN(T295:W295))/(MAX(T295:W295)-MIN(T295:W295))))</f>
        <v>0.777777777777778</v>
      </c>
      <c r="AQ295" s="0" t="n">
        <f aca="false">IF(MAX(T295:W295)=MIN(T295:W295),0,IF($E$17="custo",(MAX(T295:W295)-W295)/(MAX(T295:W295)-MIN(T295:W295)),(W295-MIN(T295:W295))/(MAX(T295:W295)-MIN(T295:W295))))</f>
        <v>1</v>
      </c>
      <c r="AR295" s="0" t="n">
        <f aca="false">IF(MAX(X295:AA295)=MIN(X295:AA295),0,IF($F$17="custo",(MAX(X295:AA295)-X295)/(MAX(X295:AA295)-MIN(X295:AA295)),(X295-MIN(X295:AA295))/(MAX(X295:AA295)-MIN(X295:AA295))))</f>
        <v>0</v>
      </c>
      <c r="AS295" s="0" t="n">
        <f aca="false">IF(MAX(X295:AA295)=MIN(X295:AA295),0,IF($F$17="custo",(MAX(X295:AA295)-Y295)/(MAX(X295:AA295)-MIN(X295:AA295)),(Y295-MIN(X295:AA295))/(MAX(X295:AA295)-MIN(X295:AA295))))</f>
        <v>0.611111111111111</v>
      </c>
      <c r="AT295" s="0" t="n">
        <f aca="false">IF(MAX(X295:AA295)=MIN(X295:AA295),0,IF($F$17="custo",(MAX(X295:AA295)-Z295)/(MAX(X295:AA295)-MIN(X295:AA295)),(Z295-MIN(X295:AA295))/(MAX(X295:AA295)-MIN(X295:AA295))))</f>
        <v>0.388888888888889</v>
      </c>
      <c r="AU295" s="0" t="n">
        <f aca="false">IF(MAX(X295:AA295)=MIN(X295:AA295),0,IF($F$17="custo",(MAX(X295:AA295)-AA295)/(MAX(X295:AA295)-MIN(X295:AA295)),(AA295-MIN(X295:AA295))/(MAX(X295:AA295)-MIN(X295:AA295))))</f>
        <v>1</v>
      </c>
      <c r="AV295" s="0" t="n">
        <f aca="false">STDEVP(AB295:AE295)</f>
        <v>0.402915163027186</v>
      </c>
      <c r="AW295" s="0" t="n">
        <f aca="false">STDEVP(AF295:AI295)</f>
        <v>0.373299764085311</v>
      </c>
      <c r="AX295" s="0" t="n">
        <f aca="false">STDEVP(AJ295:AM295)</f>
        <v>0.396362724007537</v>
      </c>
      <c r="AY295" s="0" t="n">
        <f aca="false">STDEVP(AN295:AQ295)</f>
        <v>0.372677996249965</v>
      </c>
      <c r="AZ295" s="0" t="n">
        <f aca="false">STDEVP(AR295:AU295)</f>
        <v>0.362177911400147</v>
      </c>
      <c r="BA295" s="0" t="n">
        <f aca="false">AV295*((1-IFERROR(CORREL(AB295:AE295,AF295:AI295),0))+(1-IFERROR(CORREL(AB295:AE295,AJ295:AM295),0))+(1-IFERROR(CORREL(AB295:AE295,AN295:AQ295),0))+(1-IFERROR(CORREL(AB295:AE295,AR295:AU295),0)))</f>
        <v>1.16511144546025</v>
      </c>
      <c r="BB295" s="0" t="n">
        <f aca="false">AW295*((1-IFERROR(CORREL(AF295:AI295,AB295:AE295),0))+(1-IFERROR(CORREL(AF295:AI295,AJ295:AM295),0))+(1-IFERROR(CORREL(AF295:AI295,AN295:AQ295),0))+(1-IFERROR(CORREL(AF295:AI295,AR295:AU295),0)))</f>
        <v>2.65108941359387</v>
      </c>
      <c r="BC295" s="0" t="n">
        <f aca="false">AX295*((1-IFERROR(CORREL(AJ295:AM295,AB295:AE295),0))+(1-IFERROR(CORREL(AJ295:AM295,AF295:AI295),0))+(1-IFERROR(CORREL(AJ295:AM295,AN295:AQ295),0))+(1-IFERROR(CORREL(AJ295:AM295,AR295:AU295),0)))</f>
        <v>1.12154095466591</v>
      </c>
      <c r="BD295" s="0" t="n">
        <f aca="false">AY295*((1-IFERROR(CORREL(AN295:AQ295,AB295:AE295),0))+(1-IFERROR(CORREL(AN295:AQ295,AF295:AI295),0))+(1-IFERROR(CORREL(AN295:AQ295,AJ295:AM295),0))+(1-IFERROR(CORREL(AN295:AQ295,AR295:AU295),0)))</f>
        <v>0.933775410607158</v>
      </c>
      <c r="BE295" s="0" t="n">
        <f aca="false">AZ295*((1-IFERROR(CORREL(AR295:AU295,AB295:AE295),0))+(1-IFERROR(CORREL(AR295:AU295,AF295:AI295),0))+(1-IFERROR(CORREL(AR295:AU295,AJ295:AM295),0))+(1-IFERROR(CORREL(AR295:AU295,AN295:AQ295),0)))</f>
        <v>1.00838941362154</v>
      </c>
      <c r="BF295" s="0" t="n">
        <f aca="false">IF(SUM(BA295:BE295)&gt;0,BA295/SUM(BA295:BE295),1/5)</f>
        <v>0.169349891906037</v>
      </c>
      <c r="BG295" s="0" t="n">
        <f aca="false">IF(SUM(BA295:BE295)&gt;0,BB295/SUM(BA295:BE295),1/5)</f>
        <v>0.385337992665596</v>
      </c>
      <c r="BH295" s="0" t="n">
        <f aca="false">IF(SUM(BA295:BE295)&gt;0,BC295/SUM(BA295:BE295),1/5)</f>
        <v>0.163016885793133</v>
      </c>
      <c r="BI295" s="0" t="n">
        <f aca="false">IF(SUM(BA295:BE295)&gt;0,BD295/SUM(BA295:BE295),1/5)</f>
        <v>0.135725011943704</v>
      </c>
      <c r="BJ295" s="0" t="n">
        <f aca="false">IF(SUM(BA295:BE295)&gt;0,BE295/SUM(BA295:BE295),1/5)</f>
        <v>0.146570217691529</v>
      </c>
      <c r="BK295" s="0" t="n">
        <f aca="false">BF295*AB295+BG295*AF295+BH295*AJ295+BI295*AN295+BJ295*AR295</f>
        <v>0.395171903776872</v>
      </c>
      <c r="BL295" s="0" t="n">
        <f aca="false">BF295*AC295+BG295*AG295+BH295*AK295+BI295*AO295+BJ295*AS295</f>
        <v>0.565392022550667</v>
      </c>
      <c r="BM295" s="0" t="n">
        <f aca="false">BF295*AD295+BG295*AH295+BH295*AL295+BI295*AP295+BJ295*AT295</f>
        <v>0.641918123070136</v>
      </c>
      <c r="BN295" s="0" t="n">
        <f aca="false">BF295*AE295+BG295*AI295+BH295*AM295+BI295*AQ295+BJ295*AU295</f>
        <v>0.614662007334404</v>
      </c>
      <c r="BO295" s="0" t="n">
        <f aca="false">RANK(BK295,$BK295:$BN295)</f>
        <v>4</v>
      </c>
      <c r="BP295" s="0" t="n">
        <f aca="false">RANK(BL295,$BK295:$BN295)</f>
        <v>3</v>
      </c>
      <c r="BQ295" s="0" t="n">
        <f aca="false">RANK(BM295,$BK295:$BN295)</f>
        <v>1</v>
      </c>
      <c r="BR295" s="0" t="n">
        <f aca="false">RANK(BN295,$BK295:$BN295)</f>
        <v>2</v>
      </c>
    </row>
    <row r="296" customFormat="false" ht="15" hidden="false" customHeight="false" outlineLevel="0" collapsed="false">
      <c r="A296" s="0" t="n">
        <v>273</v>
      </c>
      <c r="B296" s="0" t="n">
        <f aca="false">RANDBETWEEN(1,$B$5)</f>
        <v>5</v>
      </c>
      <c r="C296" s="0" t="n">
        <f aca="false">RANDBETWEEN(1,$B$5)</f>
        <v>3</v>
      </c>
      <c r="D296" s="0" t="n">
        <f aca="false">RANDBETWEEN(1,$B$5)</f>
        <v>2</v>
      </c>
      <c r="E296" s="0" t="n">
        <f aca="false">RANDBETWEEN(1,$B$5)</f>
        <v>2</v>
      </c>
      <c r="F296" s="0" t="n">
        <f aca="false">RANDBETWEEN(1,$B$5)</f>
        <v>5</v>
      </c>
      <c r="G296" s="0" t="n">
        <f aca="false">RANDBETWEEN(1,$B$5)</f>
        <v>2</v>
      </c>
      <c r="H296" s="0" t="n">
        <f aca="true">NORMINV(RAND(),$B$8,$B$13)</f>
        <v>44.6555806082759</v>
      </c>
      <c r="I296" s="0" t="n">
        <f aca="true">NORMINV(RAND(),$C$8,$C$13)</f>
        <v>64.2931465086627</v>
      </c>
      <c r="J296" s="0" t="n">
        <f aca="true">NORMINV(RAND(),$D$8,$D$13)</f>
        <v>15.1309311979447</v>
      </c>
      <c r="K296" s="0" t="n">
        <f aca="true">NORMINV(RAND(),$E$8,$E$13)</f>
        <v>3.28169510339344</v>
      </c>
      <c r="L296" s="0" t="n">
        <f aca="true">NORMINV(RAND(),$B$9,$B$14)</f>
        <v>41.0107248961613</v>
      </c>
      <c r="M296" s="0" t="n">
        <f aca="true">NORMINV(RAND(),$C$9,$C$14)</f>
        <v>51.9976336301304</v>
      </c>
      <c r="N296" s="0" t="n">
        <f aca="true">NORMINV(RAND(),$D$9,$D$14)</f>
        <v>46.4608915862397</v>
      </c>
      <c r="O296" s="0" t="n">
        <f aca="true">NORMINV(RAND(),$E$9,$E$14)</f>
        <v>23.8202706726482</v>
      </c>
      <c r="P296" s="0" t="n">
        <f aca="true">NORMINV(RAND(),$B$10,$B$15)</f>
        <v>23.8148636737855</v>
      </c>
      <c r="Q296" s="0" t="n">
        <f aca="true">NORMINV(RAND(),$C$10,$C$15)</f>
        <v>30.3534970475537</v>
      </c>
      <c r="R296" s="0" t="n">
        <f aca="true">NORMINV(RAND(),$D$10,$D$15)</f>
        <v>9.75983010601241</v>
      </c>
      <c r="S296" s="0" t="n">
        <f aca="true">NORMINV(RAND(),$E$10,$E$15)</f>
        <v>4.19151101363916</v>
      </c>
      <c r="T296" s="0" t="n">
        <f aca="false">MEDIAN(INDEX(Avaliadores!$B$17:$B$22,$B296),INDEX(Avaliadores!$B$17:$B$22,$C296),INDEX(Avaliadores!$B$17:$B$22,$D296),INDEX(Avaliadores!$B$17:$B$22,$E296),INDEX(Avaliadores!$B$17:$B$22,$F296),INDEX(Avaliadores!$B$17:$B$22,$G296))</f>
        <v>2.91666666666667</v>
      </c>
      <c r="U296" s="0" t="n">
        <f aca="false">MEDIAN(INDEX(Avaliadores!$C$17:$C$22,$B296),INDEX(Avaliadores!$C$17:$C$22,$C296),INDEX(Avaliadores!$C$17:$C$22,$D296),INDEX(Avaliadores!$C$17:$C$22,$E296),INDEX(Avaliadores!$C$17:$C$22,$F296),INDEX(Avaliadores!$C$17:$C$22,$G296))</f>
        <v>5.04166666666667</v>
      </c>
      <c r="V296" s="0" t="n">
        <f aca="false">MEDIAN(INDEX(Avaliadores!$D$17:$D$22,$B296),INDEX(Avaliadores!$D$17:$D$22,$C296),INDEX(Avaliadores!$D$17:$D$22,$D296),INDEX(Avaliadores!$D$17:$D$22,$E296),INDEX(Avaliadores!$D$17:$D$22,$F296),INDEX(Avaliadores!$D$17:$D$22,$G296))</f>
        <v>5.91666666666667</v>
      </c>
      <c r="W296" s="0" t="n">
        <f aca="false">MEDIAN(INDEX(Avaliadores!$E$17:$E$22,$B296),INDEX(Avaliadores!$E$17:$E$22,$C296),INDEX(Avaliadores!$E$17:$E$22,$D296),INDEX(Avaliadores!$E$17:$E$22,$E296),INDEX(Avaliadores!$E$17:$E$22,$F296),INDEX(Avaliadores!$E$17:$E$22,$G296))</f>
        <v>6.04166666666667</v>
      </c>
      <c r="X296" s="0" t="n">
        <f aca="false">MEDIAN(INDEX(Avaliadores!$F$17:$F$22,$B296),INDEX(Avaliadores!$F$17:$F$22,$C296),INDEX(Avaliadores!$F$17:$F$22,$D296),INDEX(Avaliadores!$F$17:$F$22,$E296),INDEX(Avaliadores!$F$17:$F$22,$F296),INDEX(Avaliadores!$F$17:$F$22,$G296))</f>
        <v>2.29166666666667</v>
      </c>
      <c r="Y296" s="0" t="n">
        <f aca="false">MEDIAN(INDEX(Avaliadores!$G$17:$G$22,$B296),INDEX(Avaliadores!$G$17:$G$22,$C296),INDEX(Avaliadores!$G$17:$G$22,$D296),INDEX(Avaliadores!$G$17:$G$22,$E296),INDEX(Avaliadores!$G$17:$G$22,$F296),INDEX(Avaliadores!$G$17:$G$22,$G296))</f>
        <v>5.91666666666667</v>
      </c>
      <c r="Z296" s="0" t="n">
        <f aca="false">MEDIAN(INDEX(Avaliadores!$H$17:$H$22,$B296),INDEX(Avaliadores!$H$17:$H$22,$C296),INDEX(Avaliadores!$H$17:$H$22,$D296),INDEX(Avaliadores!$H$17:$H$22,$E296),INDEX(Avaliadores!$H$17:$H$22,$F296),INDEX(Avaliadores!$H$17:$H$22,$G296))</f>
        <v>3.91666666666667</v>
      </c>
      <c r="AA296" s="0" t="n">
        <f aca="false">MEDIAN(INDEX(Avaliadores!$I$17:$I$22,$B296),INDEX(Avaliadores!$I$17:$I$22,$C296),INDEX(Avaliadores!$I$17:$I$22,$D296),INDEX(Avaliadores!$I$17:$I$22,$E296),INDEX(Avaliadores!$I$17:$I$22,$F296),INDEX(Avaliadores!$I$17:$I$22,$G296))</f>
        <v>6.29166666666667</v>
      </c>
      <c r="AB296" s="0" t="n">
        <f aca="false">IF(MAX(H296:K296)=MIN(H296:K296),0,IF($B$17="custo",(MAX(H296:K296)-H296)/(MAX(H296:K296)-MIN(H296:K296)),(H296-MIN(H296:K296))/(MAX(H296:K296)-MIN(H296:K296))))</f>
        <v>0.32186688642996</v>
      </c>
      <c r="AC296" s="0" t="n">
        <f aca="false">IF(MAX(H296:K296)=MIN(H296:K296),0,IF($B$17="custo",(MAX(H296:K296)-I296)/(MAX(H296:K296)-MIN(H296:K296)),(I296-MIN(H296:K296))/(MAX(H296:K296)-MIN(H296:K296))))</f>
        <v>0</v>
      </c>
      <c r="AD296" s="0" t="n">
        <f aca="false">IF(MAX(H296:K296)=MIN(H296:K296),0,IF($B$17="custo",(MAX(H296:K296)-J296)/(MAX(H296:K296)-MIN(H296:K296)),(J296-MIN(H296:K296))/(MAX(H296:K296)-MIN(H296:K296))))</f>
        <v>0.805786687226263</v>
      </c>
      <c r="AE296" s="0" t="n">
        <f aca="false">IF(MAX(H296:K296)=MIN(H296:K296),0,IF($B$17="custo",(MAX(H296:K296)-K296)/(MAX(H296:K296)-MIN(H296:K296)),(K296-MIN(H296:K296))/(MAX(H296:K296)-MIN(H296:K296))))</f>
        <v>1</v>
      </c>
      <c r="AF296" s="0" t="n">
        <f aca="false">IF(MAX(L296:O296)=MIN(L296:O296),0,IF($C$17="custo",(MAX(L296:O296)-L296)/(MAX(L296:O296)-MIN(L296:O296)),(L296-MIN(L296:O296))/(MAX(L296:O296)-MIN(L296:O296))))</f>
        <v>0.610080306288858</v>
      </c>
      <c r="AG296" s="0" t="n">
        <f aca="false">IF(MAX(L296:O296)=MIN(L296:O296),0,IF($C$17="custo",(MAX(L296:O296)-M296)/(MAX(L296:O296)-MIN(L296:O296)),(M296-MIN(L296:O296))/(MAX(L296:O296)-MIN(L296:O296))))</f>
        <v>1</v>
      </c>
      <c r="AH296" s="0" t="n">
        <f aca="false">IF(MAX(L296:O296)=MIN(L296:O296),0,IF($C$17="custo",(MAX(L296:O296)-N296)/(MAX(L296:O296)-MIN(L296:O296)),(N296-MIN(L296:O296))/(MAX(L296:O296)-MIN(L296:O296))))</f>
        <v>0.803503895937839</v>
      </c>
      <c r="AI296" s="0" t="n">
        <f aca="false">IF(MAX(L296:O296)=MIN(L296:O296),0,IF($C$17="custo",(MAX(L296:O296)-O296)/(MAX(L296:O296)-MIN(L296:O296)),(O296-MIN(L296:O296))/(MAX(L296:O296)-MIN(L296:O296))))</f>
        <v>0</v>
      </c>
      <c r="AJ296" s="0" t="n">
        <f aca="false">IF(MAX(P296:S296)=MIN(P296:S296),0,IF($D$17="custo",(MAX(P296:S296)-P296)/(MAX(P296:S296)-MIN(P296:S296)),(P296-MIN(P296:S296))/(MAX(P296:S296)-MIN(P296:S296))))</f>
        <v>0.249928784660767</v>
      </c>
      <c r="AK296" s="0" t="n">
        <f aca="false">IF(MAX(P296:S296)=MIN(P296:S296),0,IF($D$17="custo",(MAX(P296:S296)-Q296)/(MAX(P296:S296)-MIN(P296:S296)),(Q296-MIN(P296:S296))/(MAX(P296:S296)-MIN(P296:S296))))</f>
        <v>0</v>
      </c>
      <c r="AL296" s="0" t="n">
        <f aca="false">IF(MAX(P296:S296)=MIN(P296:S296),0,IF($D$17="custo",(MAX(P296:S296)-R296)/(MAX(P296:S296)-MIN(P296:S296)),(R296-MIN(P296:S296))/(MAX(P296:S296)-MIN(P296:S296))))</f>
        <v>0.787159924129809</v>
      </c>
      <c r="AM296" s="0" t="n">
        <f aca="false">IF(MAX(P296:S296)=MIN(P296:S296),0,IF($D$17="custo",(MAX(P296:S296)-S296)/(MAX(P296:S296)-MIN(P296:S296)),(S296-MIN(P296:S296))/(MAX(P296:S296)-MIN(P296:S296))))</f>
        <v>1</v>
      </c>
      <c r="AN296" s="0" t="n">
        <f aca="false">IF(MAX(T296:W296)=MIN(T296:W296),0,IF($E$17="custo",(MAX(T296:W296)-T296)/(MAX(T296:W296)-MIN(T296:W296)),(T296-MIN(T296:W296))/(MAX(T296:W296)-MIN(T296:W296))))</f>
        <v>0</v>
      </c>
      <c r="AO296" s="0" t="n">
        <f aca="false">IF(MAX(T296:W296)=MIN(T296:W296),0,IF($E$17="custo",(MAX(T296:W296)-U296)/(MAX(T296:W296)-MIN(T296:W296)),(U296-MIN(T296:W296))/(MAX(T296:W296)-MIN(T296:W296))))</f>
        <v>0.68</v>
      </c>
      <c r="AP296" s="0" t="n">
        <f aca="false">IF(MAX(T296:W296)=MIN(T296:W296),0,IF($E$17="custo",(MAX(T296:W296)-V296)/(MAX(T296:W296)-MIN(T296:W296)),(V296-MIN(T296:W296))/(MAX(T296:W296)-MIN(T296:W296))))</f>
        <v>0.96</v>
      </c>
      <c r="AQ296" s="0" t="n">
        <f aca="false">IF(MAX(T296:W296)=MIN(T296:W296),0,IF($E$17="custo",(MAX(T296:W296)-W296)/(MAX(T296:W296)-MIN(T296:W296)),(W296-MIN(T296:W296))/(MAX(T296:W296)-MIN(T296:W296))))</f>
        <v>1</v>
      </c>
      <c r="AR296" s="0" t="n">
        <f aca="false">IF(MAX(X296:AA296)=MIN(X296:AA296),0,IF($F$17="custo",(MAX(X296:AA296)-X296)/(MAX(X296:AA296)-MIN(X296:AA296)),(X296-MIN(X296:AA296))/(MAX(X296:AA296)-MIN(X296:AA296))))</f>
        <v>0</v>
      </c>
      <c r="AS296" s="0" t="n">
        <f aca="false">IF(MAX(X296:AA296)=MIN(X296:AA296),0,IF($F$17="custo",(MAX(X296:AA296)-Y296)/(MAX(X296:AA296)-MIN(X296:AA296)),(Y296-MIN(X296:AA296))/(MAX(X296:AA296)-MIN(X296:AA296))))</f>
        <v>0.90625</v>
      </c>
      <c r="AT296" s="0" t="n">
        <f aca="false">IF(MAX(X296:AA296)=MIN(X296:AA296),0,IF($F$17="custo",(MAX(X296:AA296)-Z296)/(MAX(X296:AA296)-MIN(X296:AA296)),(Z296-MIN(X296:AA296))/(MAX(X296:AA296)-MIN(X296:AA296))))</f>
        <v>0.40625</v>
      </c>
      <c r="AU296" s="0" t="n">
        <f aca="false">IF(MAX(X296:AA296)=MIN(X296:AA296),0,IF($F$17="custo",(MAX(X296:AA296)-AA296)/(MAX(X296:AA296)-MIN(X296:AA296)),(AA296-MIN(X296:AA296))/(MAX(X296:AA296)-MIN(X296:AA296))))</f>
        <v>1</v>
      </c>
      <c r="AV296" s="0" t="n">
        <f aca="false">STDEVP(AB296:AE296)</f>
        <v>0.394069488008831</v>
      </c>
      <c r="AW296" s="0" t="n">
        <f aca="false">STDEVP(AF296:AI296)</f>
        <v>0.374656281009415</v>
      </c>
      <c r="AX296" s="0" t="n">
        <f aca="false">STDEVP(AJ296:AM296)</f>
        <v>0.401451286486773</v>
      </c>
      <c r="AY296" s="0" t="n">
        <f aca="false">STDEVP(AN296:AQ296)</f>
        <v>0.400499687890016</v>
      </c>
      <c r="AZ296" s="0" t="n">
        <f aca="false">STDEVP(AR296:AU296)</f>
        <v>0.402931154944613</v>
      </c>
      <c r="BA296" s="0" t="n">
        <f aca="false">AV296*((1-IFERROR(CORREL(AB296:AE296,AF296:AI296),0))+(1-IFERROR(CORREL(AB296:AE296,AJ296:AM296),0))+(1-IFERROR(CORREL(AB296:AE296,AN296:AQ296),0))+(1-IFERROR(CORREL(AB296:AE296,AR296:AU296),0)))</f>
        <v>1.18592648289541</v>
      </c>
      <c r="BB296" s="0" t="n">
        <f aca="false">AW296*((1-IFERROR(CORREL(AF296:AI296,AB296:AE296),0))+(1-IFERROR(CORREL(AF296:AI296,AJ296:AM296),0))+(1-IFERROR(CORREL(AF296:AI296,AN296:AQ296),0))+(1-IFERROR(CORREL(AF296:AI296,AR296:AU296),0)))</f>
        <v>2.24371667903674</v>
      </c>
      <c r="BC296" s="0" t="n">
        <f aca="false">AX296*((1-IFERROR(CORREL(AJ296:AM296,AB296:AE296),0))+(1-IFERROR(CORREL(AJ296:AM296,AF296:AI296),0))+(1-IFERROR(CORREL(AJ296:AM296,AN296:AQ296),0))+(1-IFERROR(CORREL(AJ296:AM296,AR296:AU296),0)))</f>
        <v>1.15695908722196</v>
      </c>
      <c r="BD296" s="0" t="n">
        <f aca="false">AY296*((1-IFERROR(CORREL(AN296:AQ296,AB296:AE296),0))+(1-IFERROR(CORREL(AN296:AQ296,AF296:AI296),0))+(1-IFERROR(CORREL(AN296:AQ296,AJ296:AM296),0))+(1-IFERROR(CORREL(AN296:AQ296,AR296:AU296),0)))</f>
        <v>0.908312620366954</v>
      </c>
      <c r="BE296" s="0" t="n">
        <f aca="false">AZ296*((1-IFERROR(CORREL(AR296:AU296,AB296:AE296),0))+(1-IFERROR(CORREL(AR296:AU296,AF296:AI296),0))+(1-IFERROR(CORREL(AR296:AU296,AJ296:AM296),0))+(1-IFERROR(CORREL(AR296:AU296,AN296:AQ296),0)))</f>
        <v>1.27043695309763</v>
      </c>
      <c r="BF296" s="0" t="n">
        <f aca="false">IF(SUM(BA296:BE296)&gt;0,BA296/SUM(BA296:BE296),1/5)</f>
        <v>0.175294133104873</v>
      </c>
      <c r="BG296" s="0" t="n">
        <f aca="false">IF(SUM(BA296:BE296)&gt;0,BB296/SUM(BA296:BE296),1/5)</f>
        <v>0.331648188869541</v>
      </c>
      <c r="BH296" s="0" t="n">
        <f aca="false">IF(SUM(BA296:BE296)&gt;0,BC296/SUM(BA296:BE296),1/5)</f>
        <v>0.171012405201735</v>
      </c>
      <c r="BI296" s="0" t="n">
        <f aca="false">IF(SUM(BA296:BE296)&gt;0,BD296/SUM(BA296:BE296),1/5)</f>
        <v>0.13425948039098</v>
      </c>
      <c r="BJ296" s="0" t="n">
        <f aca="false">IF(SUM(BA296:BE296)&gt;0,BE296/SUM(BA296:BE296),1/5)</f>
        <v>0.187785792432872</v>
      </c>
      <c r="BK296" s="0" t="n">
        <f aca="false">BF296*AB296+BG296*AF296+BH296*AJ296+BI296*AN296+BJ296*AR296</f>
        <v>0.301494328071563</v>
      </c>
      <c r="BL296" s="0" t="n">
        <f aca="false">BF296*AC296+BG296*AG296+BH296*AK296+BI296*AO296+BJ296*AS296</f>
        <v>0.593125509927697</v>
      </c>
      <c r="BM296" s="0" t="n">
        <f aca="false">BF296*AD296+BG296*AH296+BH296*AL296+BI296*AP296+BJ296*AT296</f>
        <v>0.747521481897228</v>
      </c>
      <c r="BN296" s="0" t="n">
        <f aca="false">BF296*AE296+BG296*AI296+BH296*AM296+BI296*AQ296+BJ296*AU296</f>
        <v>0.668351811130459</v>
      </c>
      <c r="BO296" s="0" t="n">
        <f aca="false">RANK(BK296,$BK296:$BN296)</f>
        <v>4</v>
      </c>
      <c r="BP296" s="0" t="n">
        <f aca="false">RANK(BL296,$BK296:$BN296)</f>
        <v>3</v>
      </c>
      <c r="BQ296" s="0" t="n">
        <f aca="false">RANK(BM296,$BK296:$BN296)</f>
        <v>1</v>
      </c>
      <c r="BR296" s="0" t="n">
        <f aca="false">RANK(BN296,$BK296:$BN296)</f>
        <v>2</v>
      </c>
    </row>
    <row r="297" customFormat="false" ht="15" hidden="false" customHeight="false" outlineLevel="0" collapsed="false">
      <c r="A297" s="0" t="n">
        <v>274</v>
      </c>
      <c r="B297" s="0" t="n">
        <f aca="false">RANDBETWEEN(1,$B$5)</f>
        <v>3</v>
      </c>
      <c r="C297" s="0" t="n">
        <f aca="false">RANDBETWEEN(1,$B$5)</f>
        <v>2</v>
      </c>
      <c r="D297" s="0" t="n">
        <f aca="false">RANDBETWEEN(1,$B$5)</f>
        <v>6</v>
      </c>
      <c r="E297" s="0" t="n">
        <f aca="false">RANDBETWEEN(1,$B$5)</f>
        <v>4</v>
      </c>
      <c r="F297" s="0" t="n">
        <f aca="false">RANDBETWEEN(1,$B$5)</f>
        <v>2</v>
      </c>
      <c r="G297" s="0" t="n">
        <f aca="false">RANDBETWEEN(1,$B$5)</f>
        <v>2</v>
      </c>
      <c r="H297" s="0" t="n">
        <f aca="true">NORMINV(RAND(),$B$8,$B$13)</f>
        <v>52.3443947492533</v>
      </c>
      <c r="I297" s="0" t="n">
        <f aca="true">NORMINV(RAND(),$C$8,$C$13)</f>
        <v>57.6639620289903</v>
      </c>
      <c r="J297" s="0" t="n">
        <f aca="true">NORMINV(RAND(),$D$8,$D$13)</f>
        <v>13.4024775395418</v>
      </c>
      <c r="K297" s="0" t="n">
        <f aca="true">NORMINV(RAND(),$E$8,$E$13)</f>
        <v>3.39287907834539</v>
      </c>
      <c r="L297" s="0" t="n">
        <f aca="true">NORMINV(RAND(),$B$9,$B$14)</f>
        <v>44.1252053752898</v>
      </c>
      <c r="M297" s="0" t="n">
        <f aca="true">NORMINV(RAND(),$C$9,$C$14)</f>
        <v>49.2639248771688</v>
      </c>
      <c r="N297" s="0" t="n">
        <f aca="true">NORMINV(RAND(),$D$9,$D$14)</f>
        <v>48.1948005347608</v>
      </c>
      <c r="O297" s="0" t="n">
        <f aca="true">NORMINV(RAND(),$E$9,$E$14)</f>
        <v>27.4950781009353</v>
      </c>
      <c r="P297" s="0" t="n">
        <f aca="true">NORMINV(RAND(),$B$10,$B$15)</f>
        <v>23.739399875382</v>
      </c>
      <c r="Q297" s="0" t="n">
        <f aca="true">NORMINV(RAND(),$C$10,$C$15)</f>
        <v>29.7974782213127</v>
      </c>
      <c r="R297" s="0" t="n">
        <f aca="true">NORMINV(RAND(),$D$10,$D$15)</f>
        <v>8.5667980824074</v>
      </c>
      <c r="S297" s="0" t="n">
        <f aca="true">NORMINV(RAND(),$E$10,$E$15)</f>
        <v>4.20261758596613</v>
      </c>
      <c r="T297" s="0" t="n">
        <f aca="false">MEDIAN(INDEX(Avaliadores!$B$17:$B$22,$B297),INDEX(Avaliadores!$B$17:$B$22,$C297),INDEX(Avaliadores!$B$17:$B$22,$D297),INDEX(Avaliadores!$B$17:$B$22,$E297),INDEX(Avaliadores!$B$17:$B$22,$F297),INDEX(Avaliadores!$B$17:$B$22,$G297))</f>
        <v>3.04166666666667</v>
      </c>
      <c r="U297" s="0" t="n">
        <f aca="false">MEDIAN(INDEX(Avaliadores!$C$17:$C$22,$B297),INDEX(Avaliadores!$C$17:$C$22,$C297),INDEX(Avaliadores!$C$17:$C$22,$D297),INDEX(Avaliadores!$C$17:$C$22,$E297),INDEX(Avaliadores!$C$17:$C$22,$F297),INDEX(Avaliadores!$C$17:$C$22,$G297))</f>
        <v>5.04166666666667</v>
      </c>
      <c r="V297" s="0" t="n">
        <f aca="false">MEDIAN(INDEX(Avaliadores!$D$17:$D$22,$B297),INDEX(Avaliadores!$D$17:$D$22,$C297),INDEX(Avaliadores!$D$17:$D$22,$D297),INDEX(Avaliadores!$D$17:$D$22,$E297),INDEX(Avaliadores!$D$17:$D$22,$F297),INDEX(Avaliadores!$D$17:$D$22,$G297))</f>
        <v>5.91666666666667</v>
      </c>
      <c r="W297" s="0" t="n">
        <f aca="false">MEDIAN(INDEX(Avaliadores!$E$17:$E$22,$B297),INDEX(Avaliadores!$E$17:$E$22,$C297),INDEX(Avaliadores!$E$17:$E$22,$D297),INDEX(Avaliadores!$E$17:$E$22,$E297),INDEX(Avaliadores!$E$17:$E$22,$F297),INDEX(Avaliadores!$E$17:$E$22,$G297))</f>
        <v>6.04166666666667</v>
      </c>
      <c r="X297" s="0" t="n">
        <f aca="false">MEDIAN(INDEX(Avaliadores!$F$17:$F$22,$B297),INDEX(Avaliadores!$F$17:$F$22,$C297),INDEX(Avaliadores!$F$17:$F$22,$D297),INDEX(Avaliadores!$F$17:$F$22,$E297),INDEX(Avaliadores!$F$17:$F$22,$F297),INDEX(Avaliadores!$F$17:$F$22,$G297))</f>
        <v>2.41666666666667</v>
      </c>
      <c r="Y297" s="0" t="n">
        <f aca="false">MEDIAN(INDEX(Avaliadores!$G$17:$G$22,$B297),INDEX(Avaliadores!$G$17:$G$22,$C297),INDEX(Avaliadores!$G$17:$G$22,$D297),INDEX(Avaliadores!$G$17:$G$22,$E297),INDEX(Avaliadores!$G$17:$G$22,$F297),INDEX(Avaliadores!$G$17:$G$22,$G297))</f>
        <v>5.91666666666667</v>
      </c>
      <c r="Z297" s="0" t="n">
        <f aca="false">MEDIAN(INDEX(Avaliadores!$H$17:$H$22,$B297),INDEX(Avaliadores!$H$17:$H$22,$C297),INDEX(Avaliadores!$H$17:$H$22,$D297),INDEX(Avaliadores!$H$17:$H$22,$E297),INDEX(Avaliadores!$H$17:$H$22,$F297),INDEX(Avaliadores!$H$17:$H$22,$G297))</f>
        <v>4.04166666666667</v>
      </c>
      <c r="AA297" s="0" t="n">
        <f aca="false">MEDIAN(INDEX(Avaliadores!$I$17:$I$22,$B297),INDEX(Avaliadores!$I$17:$I$22,$C297),INDEX(Avaliadores!$I$17:$I$22,$D297),INDEX(Avaliadores!$I$17:$I$22,$E297),INDEX(Avaliadores!$I$17:$I$22,$F297),INDEX(Avaliadores!$I$17:$I$22,$G297))</f>
        <v>6.04166666666667</v>
      </c>
      <c r="AB297" s="0" t="n">
        <f aca="false">IF(MAX(H297:K297)=MIN(H297:K297),0,IF($B$17="custo",(MAX(H297:K297)-H297)/(MAX(H297:K297)-MIN(H297:K297)),(H297-MIN(H297:K297))/(MAX(H297:K297)-MIN(H297:K297))))</f>
        <v>0.0980184472193918</v>
      </c>
      <c r="AC297" s="0" t="n">
        <f aca="false">IF(MAX(H297:K297)=MIN(H297:K297),0,IF($B$17="custo",(MAX(H297:K297)-I297)/(MAX(H297:K297)-MIN(H297:K297)),(I297-MIN(H297:K297))/(MAX(H297:K297)-MIN(H297:K297))))</f>
        <v>0</v>
      </c>
      <c r="AD297" s="0" t="n">
        <f aca="false">IF(MAX(H297:K297)=MIN(H297:K297),0,IF($B$17="custo",(MAX(H297:K297)-J297)/(MAX(H297:K297)-MIN(H297:K297)),(J297-MIN(H297:K297))/(MAX(H297:K297)-MIN(H297:K297))))</f>
        <v>0.815562949604316</v>
      </c>
      <c r="AE297" s="0" t="n">
        <f aca="false">IF(MAX(H297:K297)=MIN(H297:K297),0,IF($B$17="custo",(MAX(H297:K297)-K297)/(MAX(H297:K297)-MIN(H297:K297)),(K297-MIN(H297:K297))/(MAX(H297:K297)-MIN(H297:K297))))</f>
        <v>1</v>
      </c>
      <c r="AF297" s="0" t="n">
        <f aca="false">IF(MAX(L297:O297)=MIN(L297:O297),0,IF($C$17="custo",(MAX(L297:O297)-L297)/(MAX(L297:O297)-MIN(L297:O297)),(L297-MIN(L297:O297))/(MAX(L297:O297)-MIN(L297:O297))))</f>
        <v>0.763941583369072</v>
      </c>
      <c r="AG297" s="0" t="n">
        <f aca="false">IF(MAX(L297:O297)=MIN(L297:O297),0,IF($C$17="custo",(MAX(L297:O297)-M297)/(MAX(L297:O297)-MIN(L297:O297)),(M297-MIN(L297:O297))/(MAX(L297:O297)-MIN(L297:O297))))</f>
        <v>1</v>
      </c>
      <c r="AH297" s="0" t="n">
        <f aca="false">IF(MAX(L297:O297)=MIN(L297:O297),0,IF($C$17="custo",(MAX(L297:O297)-N297)/(MAX(L297:O297)-MIN(L297:O297)),(N297-MIN(L297:O297))/(MAX(L297:O297)-MIN(L297:O297))))</f>
        <v>0.950887414781422</v>
      </c>
      <c r="AI297" s="0" t="n">
        <f aca="false">IF(MAX(L297:O297)=MIN(L297:O297),0,IF($C$17="custo",(MAX(L297:O297)-O297)/(MAX(L297:O297)-MIN(L297:O297)),(O297-MIN(L297:O297))/(MAX(L297:O297)-MIN(L297:O297))))</f>
        <v>0</v>
      </c>
      <c r="AJ297" s="0" t="n">
        <f aca="false">IF(MAX(P297:S297)=MIN(P297:S297),0,IF($D$17="custo",(MAX(P297:S297)-P297)/(MAX(P297:S297)-MIN(P297:S297)),(P297-MIN(P297:S297))/(MAX(P297:S297)-MIN(P297:S297))))</f>
        <v>0.236691202669198</v>
      </c>
      <c r="AK297" s="0" t="n">
        <f aca="false">IF(MAX(P297:S297)=MIN(P297:S297),0,IF($D$17="custo",(MAX(P297:S297)-Q297)/(MAX(P297:S297)-MIN(P297:S297)),(Q297-MIN(P297:S297))/(MAX(P297:S297)-MIN(P297:S297))))</f>
        <v>0</v>
      </c>
      <c r="AL297" s="0" t="n">
        <f aca="false">IF(MAX(P297:S297)=MIN(P297:S297),0,IF($D$17="custo",(MAX(P297:S297)-R297)/(MAX(P297:S297)-MIN(P297:S297)),(R297-MIN(P297:S297))/(MAX(P297:S297)-MIN(P297:S297))))</f>
        <v>0.829489968372231</v>
      </c>
      <c r="AM297" s="0" t="n">
        <f aca="false">IF(MAX(P297:S297)=MIN(P297:S297),0,IF($D$17="custo",(MAX(P297:S297)-S297)/(MAX(P297:S297)-MIN(P297:S297)),(S297-MIN(P297:S297))/(MAX(P297:S297)-MIN(P297:S297))))</f>
        <v>1</v>
      </c>
      <c r="AN297" s="0" t="n">
        <f aca="false">IF(MAX(T297:W297)=MIN(T297:W297),0,IF($E$17="custo",(MAX(T297:W297)-T297)/(MAX(T297:W297)-MIN(T297:W297)),(T297-MIN(T297:W297))/(MAX(T297:W297)-MIN(T297:W297))))</f>
        <v>0</v>
      </c>
      <c r="AO297" s="0" t="n">
        <f aca="false">IF(MAX(T297:W297)=MIN(T297:W297),0,IF($E$17="custo",(MAX(T297:W297)-U297)/(MAX(T297:W297)-MIN(T297:W297)),(U297-MIN(T297:W297))/(MAX(T297:W297)-MIN(T297:W297))))</f>
        <v>0.666666666666667</v>
      </c>
      <c r="AP297" s="0" t="n">
        <f aca="false">IF(MAX(T297:W297)=MIN(T297:W297),0,IF($E$17="custo",(MAX(T297:W297)-V297)/(MAX(T297:W297)-MIN(T297:W297)),(V297-MIN(T297:W297))/(MAX(T297:W297)-MIN(T297:W297))))</f>
        <v>0.958333333333333</v>
      </c>
      <c r="AQ297" s="0" t="n">
        <f aca="false">IF(MAX(T297:W297)=MIN(T297:W297),0,IF($E$17="custo",(MAX(T297:W297)-W297)/(MAX(T297:W297)-MIN(T297:W297)),(W297-MIN(T297:W297))/(MAX(T297:W297)-MIN(T297:W297))))</f>
        <v>1</v>
      </c>
      <c r="AR297" s="0" t="n">
        <f aca="false">IF(MAX(X297:AA297)=MIN(X297:AA297),0,IF($F$17="custo",(MAX(X297:AA297)-X297)/(MAX(X297:AA297)-MIN(X297:AA297)),(X297-MIN(X297:AA297))/(MAX(X297:AA297)-MIN(X297:AA297))))</f>
        <v>0</v>
      </c>
      <c r="AS297" s="0" t="n">
        <f aca="false">IF(MAX(X297:AA297)=MIN(X297:AA297),0,IF($F$17="custo",(MAX(X297:AA297)-Y297)/(MAX(X297:AA297)-MIN(X297:AA297)),(Y297-MIN(X297:AA297))/(MAX(X297:AA297)-MIN(X297:AA297))))</f>
        <v>0.96551724137931</v>
      </c>
      <c r="AT297" s="0" t="n">
        <f aca="false">IF(MAX(X297:AA297)=MIN(X297:AA297),0,IF($F$17="custo",(MAX(X297:AA297)-Z297)/(MAX(X297:AA297)-MIN(X297:AA297)),(Z297-MIN(X297:AA297))/(MAX(X297:AA297)-MIN(X297:AA297))))</f>
        <v>0.448275862068966</v>
      </c>
      <c r="AU297" s="0" t="n">
        <f aca="false">IF(MAX(X297:AA297)=MIN(X297:AA297),0,IF($F$17="custo",(MAX(X297:AA297)-AA297)/(MAX(X297:AA297)-MIN(X297:AA297)),(AA297-MIN(X297:AA297))/(MAX(X297:AA297)-MIN(X297:AA297))))</f>
        <v>1</v>
      </c>
      <c r="AV297" s="0" t="n">
        <f aca="false">STDEVP(AB297:AE297)</f>
        <v>0.435689711892291</v>
      </c>
      <c r="AW297" s="0" t="n">
        <f aca="false">STDEVP(AF297:AI297)</f>
        <v>0.401627780441803</v>
      </c>
      <c r="AX297" s="0" t="n">
        <f aca="false">STDEVP(AJ297:AM297)</f>
        <v>0.411339329252511</v>
      </c>
      <c r="AY297" s="0" t="n">
        <f aca="false">STDEVP(AN297:AQ297)</f>
        <v>0.400059674368157</v>
      </c>
      <c r="AZ297" s="0" t="n">
        <f aca="false">STDEVP(AR297:AU297)</f>
        <v>0.411271049719882</v>
      </c>
      <c r="BA297" s="0" t="n">
        <f aca="false">AV297*((1-IFERROR(CORREL(AB297:AE297,AF297:AI297),0))+(1-IFERROR(CORREL(AB297:AE297,AJ297:AM297),0))+(1-IFERROR(CORREL(AB297:AE297,AN297:AQ297),0))+(1-IFERROR(CORREL(AB297:AE297,AR297:AU297),0)))</f>
        <v>1.13283766422525</v>
      </c>
      <c r="BB297" s="0" t="n">
        <f aca="false">AW297*((1-IFERROR(CORREL(AF297:AI297,AB297:AE297),0))+(1-IFERROR(CORREL(AF297:AI297,AJ297:AM297),0))+(1-IFERROR(CORREL(AF297:AI297,AN297:AQ297),0))+(1-IFERROR(CORREL(AF297:AI297,AR297:AU297),0)))</f>
        <v>2.4039146477413</v>
      </c>
      <c r="BC297" s="0" t="n">
        <f aca="false">AX297*((1-IFERROR(CORREL(AJ297:AM297,AB297:AE297),0))+(1-IFERROR(CORREL(AJ297:AM297,AF297:AI297),0))+(1-IFERROR(CORREL(AJ297:AM297,AN297:AQ297),0))+(1-IFERROR(CORREL(AJ297:AM297,AR297:AU297),0)))</f>
        <v>1.15630028969711</v>
      </c>
      <c r="BD297" s="0" t="n">
        <f aca="false">AY297*((1-IFERROR(CORREL(AN297:AQ297,AB297:AE297),0))+(1-IFERROR(CORREL(AN297:AQ297,AF297:AI297),0))+(1-IFERROR(CORREL(AN297:AQ297,AJ297:AM297),0))+(1-IFERROR(CORREL(AN297:AQ297,AR297:AU297),0)))</f>
        <v>0.861121828162617</v>
      </c>
      <c r="BE297" s="0" t="n">
        <f aca="false">AZ297*((1-IFERROR(CORREL(AR297:AU297,AB297:AE297),0))+(1-IFERROR(CORREL(AR297:AU297,AF297:AI297),0))+(1-IFERROR(CORREL(AR297:AU297,AJ297:AM297),0))+(1-IFERROR(CORREL(AR297:AU297,AN297:AQ297),0)))</f>
        <v>1.29582973638437</v>
      </c>
      <c r="BF297" s="0" t="n">
        <f aca="false">IF(SUM(BA297:BE297)&gt;0,BA297/SUM(BA297:BE297),1/5)</f>
        <v>0.165377660617092</v>
      </c>
      <c r="BG297" s="0" t="n">
        <f aca="false">IF(SUM(BA297:BE297)&gt;0,BB297/SUM(BA297:BE297),1/5)</f>
        <v>0.350936231484239</v>
      </c>
      <c r="BH297" s="0" t="n">
        <f aca="false">IF(SUM(BA297:BE297)&gt;0,BC297/SUM(BA297:BE297),1/5)</f>
        <v>0.168802859332678</v>
      </c>
      <c r="BI297" s="0" t="n">
        <f aca="false">IF(SUM(BA297:BE297)&gt;0,BD297/SUM(BA297:BE297),1/5)</f>
        <v>0.125711139331902</v>
      </c>
      <c r="BJ297" s="0" t="n">
        <f aca="false">IF(SUM(BA297:BE297)&gt;0,BE297/SUM(BA297:BE297),1/5)</f>
        <v>0.189172109234089</v>
      </c>
      <c r="BK297" s="0" t="n">
        <f aca="false">BF297*AB297+BG297*AF297+BH297*AJ297+BI297*AN297+BJ297*AR297</f>
        <v>0.324258993629559</v>
      </c>
      <c r="BL297" s="0" t="n">
        <f aca="false">BF297*AC297+BG297*AG297+BH297*AK297+BI297*AO297+BJ297*AS297</f>
        <v>0.61739259075911</v>
      </c>
      <c r="BM297" s="0" t="n">
        <f aca="false">BF297*AD297+BG297*AH297+BH297*AL297+BI297*AP297+BJ297*AT297</f>
        <v>0.813871482589114</v>
      </c>
      <c r="BN297" s="0" t="n">
        <f aca="false">BF297*AE297+BG297*AI297+BH297*AM297+BI297*AQ297+BJ297*AU297</f>
        <v>0.649063768515761</v>
      </c>
      <c r="BO297" s="0" t="n">
        <f aca="false">RANK(BK297,$BK297:$BN297)</f>
        <v>4</v>
      </c>
      <c r="BP297" s="0" t="n">
        <f aca="false">RANK(BL297,$BK297:$BN297)</f>
        <v>3</v>
      </c>
      <c r="BQ297" s="0" t="n">
        <f aca="false">RANK(BM297,$BK297:$BN297)</f>
        <v>1</v>
      </c>
      <c r="BR297" s="0" t="n">
        <f aca="false">RANK(BN297,$BK297:$BN297)</f>
        <v>2</v>
      </c>
    </row>
    <row r="298" customFormat="false" ht="15" hidden="false" customHeight="false" outlineLevel="0" collapsed="false">
      <c r="A298" s="0" t="n">
        <v>275</v>
      </c>
      <c r="B298" s="0" t="n">
        <f aca="false">RANDBETWEEN(1,$B$5)</f>
        <v>4</v>
      </c>
      <c r="C298" s="0" t="n">
        <f aca="false">RANDBETWEEN(1,$B$5)</f>
        <v>3</v>
      </c>
      <c r="D298" s="0" t="n">
        <f aca="false">RANDBETWEEN(1,$B$5)</f>
        <v>4</v>
      </c>
      <c r="E298" s="0" t="n">
        <f aca="false">RANDBETWEEN(1,$B$5)</f>
        <v>4</v>
      </c>
      <c r="F298" s="0" t="n">
        <f aca="false">RANDBETWEEN(1,$B$5)</f>
        <v>2</v>
      </c>
      <c r="G298" s="0" t="n">
        <f aca="false">RANDBETWEEN(1,$B$5)</f>
        <v>1</v>
      </c>
      <c r="H298" s="0" t="n">
        <f aca="true">NORMINV(RAND(),$B$8,$B$13)</f>
        <v>51.7747987066751</v>
      </c>
      <c r="I298" s="0" t="n">
        <f aca="true">NORMINV(RAND(),$C$8,$C$13)</f>
        <v>62.8132066302317</v>
      </c>
      <c r="J298" s="0" t="n">
        <f aca="true">NORMINV(RAND(),$D$8,$D$13)</f>
        <v>13.2959143557688</v>
      </c>
      <c r="K298" s="0" t="n">
        <f aca="true">NORMINV(RAND(),$E$8,$E$13)</f>
        <v>3.47457545193531</v>
      </c>
      <c r="L298" s="0" t="n">
        <f aca="true">NORMINV(RAND(),$B$9,$B$14)</f>
        <v>42.753618858055</v>
      </c>
      <c r="M298" s="0" t="n">
        <f aca="true">NORMINV(RAND(),$C$9,$C$14)</f>
        <v>50.3071759785683</v>
      </c>
      <c r="N298" s="0" t="n">
        <f aca="true">NORMINV(RAND(),$D$9,$D$14)</f>
        <v>43.7482674694373</v>
      </c>
      <c r="O298" s="0" t="n">
        <f aca="true">NORMINV(RAND(),$E$9,$E$14)</f>
        <v>27.6431991272314</v>
      </c>
      <c r="P298" s="0" t="n">
        <f aca="true">NORMINV(RAND(),$B$10,$B$15)</f>
        <v>23.6009181366441</v>
      </c>
      <c r="Q298" s="0" t="n">
        <f aca="true">NORMINV(RAND(),$C$10,$C$15)</f>
        <v>26.4907502666486</v>
      </c>
      <c r="R298" s="0" t="n">
        <f aca="true">NORMINV(RAND(),$D$10,$D$15)</f>
        <v>9.35708913868041</v>
      </c>
      <c r="S298" s="0" t="n">
        <f aca="true">NORMINV(RAND(),$E$10,$E$15)</f>
        <v>4.03380711204908</v>
      </c>
      <c r="T298" s="0" t="n">
        <f aca="false">MEDIAN(INDEX(Avaliadores!$B$17:$B$22,$B298),INDEX(Avaliadores!$B$17:$B$22,$C298),INDEX(Avaliadores!$B$17:$B$22,$D298),INDEX(Avaliadores!$B$17:$B$22,$E298),INDEX(Avaliadores!$B$17:$B$22,$F298),INDEX(Avaliadores!$B$17:$B$22,$G298))</f>
        <v>3.29166666666667</v>
      </c>
      <c r="U298" s="0" t="n">
        <f aca="false">MEDIAN(INDEX(Avaliadores!$C$17:$C$22,$B298),INDEX(Avaliadores!$C$17:$C$22,$C298),INDEX(Avaliadores!$C$17:$C$22,$D298),INDEX(Avaliadores!$C$17:$C$22,$E298),INDEX(Avaliadores!$C$17:$C$22,$F298),INDEX(Avaliadores!$C$17:$C$22,$G298))</f>
        <v>5.29166666666667</v>
      </c>
      <c r="V298" s="0" t="n">
        <f aca="false">MEDIAN(INDEX(Avaliadores!$D$17:$D$22,$B298),INDEX(Avaliadores!$D$17:$D$22,$C298),INDEX(Avaliadores!$D$17:$D$22,$D298),INDEX(Avaliadores!$D$17:$D$22,$E298),INDEX(Avaliadores!$D$17:$D$22,$F298),INDEX(Avaliadores!$D$17:$D$22,$G298))</f>
        <v>5.66666666666667</v>
      </c>
      <c r="W298" s="0" t="n">
        <f aca="false">MEDIAN(INDEX(Avaliadores!$E$17:$E$22,$B298),INDEX(Avaliadores!$E$17:$E$22,$C298),INDEX(Avaliadores!$E$17:$E$22,$D298),INDEX(Avaliadores!$E$17:$E$22,$E298),INDEX(Avaliadores!$E$17:$E$22,$F298),INDEX(Avaliadores!$E$17:$E$22,$G298))</f>
        <v>6.54166666666667</v>
      </c>
      <c r="X298" s="0" t="n">
        <f aca="false">MEDIAN(INDEX(Avaliadores!$F$17:$F$22,$B298),INDEX(Avaliadores!$F$17:$F$22,$C298),INDEX(Avaliadores!$F$17:$F$22,$D298),INDEX(Avaliadores!$F$17:$F$22,$E298),INDEX(Avaliadores!$F$17:$F$22,$F298),INDEX(Avaliadores!$F$17:$F$22,$G298))</f>
        <v>3.16666666666667</v>
      </c>
      <c r="Y298" s="0" t="n">
        <f aca="false">MEDIAN(INDEX(Avaliadores!$G$17:$G$22,$B298),INDEX(Avaliadores!$G$17:$G$22,$C298),INDEX(Avaliadores!$G$17:$G$22,$D298),INDEX(Avaliadores!$G$17:$G$22,$E298),INDEX(Avaliadores!$G$17:$G$22,$F298),INDEX(Avaliadores!$G$17:$G$22,$G298))</f>
        <v>4.79166666666667</v>
      </c>
      <c r="Z298" s="0" t="n">
        <f aca="false">MEDIAN(INDEX(Avaliadores!$H$17:$H$22,$B298),INDEX(Avaliadores!$H$17:$H$22,$C298),INDEX(Avaliadores!$H$17:$H$22,$D298),INDEX(Avaliadores!$H$17:$H$22,$E298),INDEX(Avaliadores!$H$17:$H$22,$F298),INDEX(Avaliadores!$H$17:$H$22,$G298))</f>
        <v>3.66666666666667</v>
      </c>
      <c r="AA298" s="0" t="n">
        <f aca="false">MEDIAN(INDEX(Avaliadores!$I$17:$I$22,$B298),INDEX(Avaliadores!$I$17:$I$22,$C298),INDEX(Avaliadores!$I$17:$I$22,$D298),INDEX(Avaliadores!$I$17:$I$22,$E298),INDEX(Avaliadores!$I$17:$I$22,$F298),INDEX(Avaliadores!$I$17:$I$22,$G298))</f>
        <v>5.79166666666667</v>
      </c>
      <c r="AB298" s="0" t="n">
        <f aca="false">IF(MAX(H298:K298)=MIN(H298:K298),0,IF($B$17="custo",(MAX(H298:K298)-H298)/(MAX(H298:K298)-MIN(H298:K298)),(H298-MIN(H298:K298))/(MAX(H298:K298)-MIN(H298:K298))))</f>
        <v>0.186023972989691</v>
      </c>
      <c r="AC298" s="0" t="n">
        <f aca="false">IF(MAX(H298:K298)=MIN(H298:K298),0,IF($B$17="custo",(MAX(H298:K298)-I298)/(MAX(H298:K298)-MIN(H298:K298)),(I298-MIN(H298:K298))/(MAX(H298:K298)-MIN(H298:K298))))</f>
        <v>0</v>
      </c>
      <c r="AD298" s="0" t="n">
        <f aca="false">IF(MAX(H298:K298)=MIN(H298:K298),0,IF($B$17="custo",(MAX(H298:K298)-J298)/(MAX(H298:K298)-MIN(H298:K298)),(J298-MIN(H298:K298))/(MAX(H298:K298)-MIN(H298:K298))))</f>
        <v>0.834486594840331</v>
      </c>
      <c r="AE298" s="0" t="n">
        <f aca="false">IF(MAX(H298:K298)=MIN(H298:K298),0,IF($B$17="custo",(MAX(H298:K298)-K298)/(MAX(H298:K298)-MIN(H298:K298)),(K298-MIN(H298:K298))/(MAX(H298:K298)-MIN(H298:K298))))</f>
        <v>1</v>
      </c>
      <c r="AF298" s="0" t="n">
        <f aca="false">IF(MAX(L298:O298)=MIN(L298:O298),0,IF($C$17="custo",(MAX(L298:O298)-L298)/(MAX(L298:O298)-MIN(L298:O298)),(L298-MIN(L298:O298))/(MAX(L298:O298)-MIN(L298:O298))))</f>
        <v>0.66671528257991</v>
      </c>
      <c r="AG298" s="0" t="n">
        <f aca="false">IF(MAX(L298:O298)=MIN(L298:O298),0,IF($C$17="custo",(MAX(L298:O298)-M298)/(MAX(L298:O298)-MIN(L298:O298)),(M298-MIN(L298:O298))/(MAX(L298:O298)-MIN(L298:O298))))</f>
        <v>1</v>
      </c>
      <c r="AH298" s="0" t="n">
        <f aca="false">IF(MAX(L298:O298)=MIN(L298:O298),0,IF($C$17="custo",(MAX(L298:O298)-N298)/(MAX(L298:O298)-MIN(L298:O298)),(N298-MIN(L298:O298))/(MAX(L298:O298)-MIN(L298:O298))))</f>
        <v>0.710602046933166</v>
      </c>
      <c r="AI298" s="0" t="n">
        <f aca="false">IF(MAX(L298:O298)=MIN(L298:O298),0,IF($C$17="custo",(MAX(L298:O298)-O298)/(MAX(L298:O298)-MIN(L298:O298)),(O298-MIN(L298:O298))/(MAX(L298:O298)-MIN(L298:O298))))</f>
        <v>0</v>
      </c>
      <c r="AJ298" s="0" t="n">
        <f aca="false">IF(MAX(P298:S298)=MIN(P298:S298),0,IF($D$17="custo",(MAX(P298:S298)-P298)/(MAX(P298:S298)-MIN(P298:S298)),(P298-MIN(P298:S298))/(MAX(P298:S298)-MIN(P298:S298))))</f>
        <v>0.128683236632434</v>
      </c>
      <c r="AK298" s="0" t="n">
        <f aca="false">IF(MAX(P298:S298)=MIN(P298:S298),0,IF($D$17="custo",(MAX(P298:S298)-Q298)/(MAX(P298:S298)-MIN(P298:S298)),(Q298-MIN(P298:S298))/(MAX(P298:S298)-MIN(P298:S298))))</f>
        <v>0</v>
      </c>
      <c r="AL298" s="0" t="n">
        <f aca="false">IF(MAX(P298:S298)=MIN(P298:S298),0,IF($D$17="custo",(MAX(P298:S298)-R298)/(MAX(P298:S298)-MIN(P298:S298)),(R298-MIN(P298:S298))/(MAX(P298:S298)-MIN(P298:S298))))</f>
        <v>0.762956071537233</v>
      </c>
      <c r="AM298" s="0" t="n">
        <f aca="false">IF(MAX(P298:S298)=MIN(P298:S298),0,IF($D$17="custo",(MAX(P298:S298)-S298)/(MAX(P298:S298)-MIN(P298:S298)),(S298-MIN(P298:S298))/(MAX(P298:S298)-MIN(P298:S298))))</f>
        <v>1</v>
      </c>
      <c r="AN298" s="0" t="n">
        <f aca="false">IF(MAX(T298:W298)=MIN(T298:W298),0,IF($E$17="custo",(MAX(T298:W298)-T298)/(MAX(T298:W298)-MIN(T298:W298)),(T298-MIN(T298:W298))/(MAX(T298:W298)-MIN(T298:W298))))</f>
        <v>0</v>
      </c>
      <c r="AO298" s="0" t="n">
        <f aca="false">IF(MAX(T298:W298)=MIN(T298:W298),0,IF($E$17="custo",(MAX(T298:W298)-U298)/(MAX(T298:W298)-MIN(T298:W298)),(U298-MIN(T298:W298))/(MAX(T298:W298)-MIN(T298:W298))))</f>
        <v>0.615384615384615</v>
      </c>
      <c r="AP298" s="0" t="n">
        <f aca="false">IF(MAX(T298:W298)=MIN(T298:W298),0,IF($E$17="custo",(MAX(T298:W298)-V298)/(MAX(T298:W298)-MIN(T298:W298)),(V298-MIN(T298:W298))/(MAX(T298:W298)-MIN(T298:W298))))</f>
        <v>0.730769230769231</v>
      </c>
      <c r="AQ298" s="0" t="n">
        <f aca="false">IF(MAX(T298:W298)=MIN(T298:W298),0,IF($E$17="custo",(MAX(T298:W298)-W298)/(MAX(T298:W298)-MIN(T298:W298)),(W298-MIN(T298:W298))/(MAX(T298:W298)-MIN(T298:W298))))</f>
        <v>1</v>
      </c>
      <c r="AR298" s="0" t="n">
        <f aca="false">IF(MAX(X298:AA298)=MIN(X298:AA298),0,IF($F$17="custo",(MAX(X298:AA298)-X298)/(MAX(X298:AA298)-MIN(X298:AA298)),(X298-MIN(X298:AA298))/(MAX(X298:AA298)-MIN(X298:AA298))))</f>
        <v>0</v>
      </c>
      <c r="AS298" s="0" t="n">
        <f aca="false">IF(MAX(X298:AA298)=MIN(X298:AA298),0,IF($F$17="custo",(MAX(X298:AA298)-Y298)/(MAX(X298:AA298)-MIN(X298:AA298)),(Y298-MIN(X298:AA298))/(MAX(X298:AA298)-MIN(X298:AA298))))</f>
        <v>0.619047619047619</v>
      </c>
      <c r="AT298" s="0" t="n">
        <f aca="false">IF(MAX(X298:AA298)=MIN(X298:AA298),0,IF($F$17="custo",(MAX(X298:AA298)-Z298)/(MAX(X298:AA298)-MIN(X298:AA298)),(Z298-MIN(X298:AA298))/(MAX(X298:AA298)-MIN(X298:AA298))))</f>
        <v>0.19047619047619</v>
      </c>
      <c r="AU298" s="0" t="n">
        <f aca="false">IF(MAX(X298:AA298)=MIN(X298:AA298),0,IF($F$17="custo",(MAX(X298:AA298)-AA298)/(MAX(X298:AA298)-MIN(X298:AA298)),(AA298-MIN(X298:AA298))/(MAX(X298:AA298)-MIN(X298:AA298))))</f>
        <v>1</v>
      </c>
      <c r="AV298" s="0" t="n">
        <f aca="false">STDEVP(AB298:AE298)</f>
        <v>0.421413412463605</v>
      </c>
      <c r="AW298" s="0" t="n">
        <f aca="false">STDEVP(AF298:AI298)</f>
        <v>0.366249612911201</v>
      </c>
      <c r="AX298" s="0" t="n">
        <f aca="false">STDEVP(AJ298:AM298)</f>
        <v>0.419549319041448</v>
      </c>
      <c r="AY298" s="0" t="n">
        <f aca="false">STDEVP(AN298:AQ298)</f>
        <v>0.366269172206556</v>
      </c>
      <c r="AZ298" s="0" t="n">
        <f aca="false">STDEVP(AR298:AU298)</f>
        <v>0.387590966573803</v>
      </c>
      <c r="BA298" s="0" t="n">
        <f aca="false">AV298*((1-IFERROR(CORREL(AB298:AE298,AF298:AI298),0))+(1-IFERROR(CORREL(AB298:AE298,AJ298:AM298),0))+(1-IFERROR(CORREL(AB298:AE298,AN298:AQ298),0))+(1-IFERROR(CORREL(AB298:AE298,AR298:AU298),0)))</f>
        <v>1.1479086273052</v>
      </c>
      <c r="BB298" s="0" t="n">
        <f aca="false">AW298*((1-IFERROR(CORREL(AF298:AI298,AB298:AE298),0))+(1-IFERROR(CORREL(AF298:AI298,AJ298:AM298),0))+(1-IFERROR(CORREL(AF298:AI298,AN298:AQ298),0))+(1-IFERROR(CORREL(AF298:AI298,AR298:AU298),0)))</f>
        <v>2.43212041903197</v>
      </c>
      <c r="BC298" s="0" t="n">
        <f aca="false">AX298*((1-IFERROR(CORREL(AJ298:AM298,AB298:AE298),0))+(1-IFERROR(CORREL(AJ298:AM298,AF298:AI298),0))+(1-IFERROR(CORREL(AJ298:AM298,AN298:AQ298),0))+(1-IFERROR(CORREL(AJ298:AM298,AR298:AU298),0)))</f>
        <v>1.10609167247414</v>
      </c>
      <c r="BD298" s="0" t="n">
        <f aca="false">AY298*((1-IFERROR(CORREL(AN298:AQ298,AB298:AE298),0))+(1-IFERROR(CORREL(AN298:AQ298,AF298:AI298),0))+(1-IFERROR(CORREL(AN298:AQ298,AJ298:AM298),0))+(1-IFERROR(CORREL(AN298:AQ298,AR298:AU298),0)))</f>
        <v>0.827509429985165</v>
      </c>
      <c r="BE298" s="0" t="n">
        <f aca="false">AZ298*((1-IFERROR(CORREL(AR298:AU298,AB298:AE298),0))+(1-IFERROR(CORREL(AR298:AU298,AF298:AI298),0))+(1-IFERROR(CORREL(AR298:AU298,AJ298:AM298),0))+(1-IFERROR(CORREL(AR298:AU298,AN298:AQ298),0)))</f>
        <v>1.13851438128596</v>
      </c>
      <c r="BF298" s="0" t="n">
        <f aca="false">IF(SUM(BA298:BE298)&gt;0,BA298/SUM(BA298:BE298),1/5)</f>
        <v>0.172562189849319</v>
      </c>
      <c r="BG298" s="0" t="n">
        <f aca="false">IF(SUM(BA298:BE298)&gt;0,BB298/SUM(BA298:BE298),1/5)</f>
        <v>0.365614488385421</v>
      </c>
      <c r="BH298" s="0" t="n">
        <f aca="false">IF(SUM(BA298:BE298)&gt;0,BC298/SUM(BA298:BE298),1/5)</f>
        <v>0.166275953186548</v>
      </c>
      <c r="BI298" s="0" t="n">
        <f aca="false">IF(SUM(BA298:BE298)&gt;0,BD298/SUM(BA298:BE298),1/5)</f>
        <v>0.124397391885127</v>
      </c>
      <c r="BJ298" s="0" t="n">
        <f aca="false">IF(SUM(BA298:BE298)&gt;0,BE298/SUM(BA298:BE298),1/5)</f>
        <v>0.171149976693584</v>
      </c>
      <c r="BK298" s="0" t="n">
        <f aca="false">BF298*AB298+BG298*AF298+BH298*AJ298+BI298*AN298+BJ298*AR298</f>
        <v>0.297258398912955</v>
      </c>
      <c r="BL298" s="0" t="n">
        <f aca="false">BF298*AC298+BG298*AG298+BH298*AK298+BI298*AO298+BJ298*AS298</f>
        <v>0.548116715117718</v>
      </c>
      <c r="BM298" s="0" t="n">
        <f aca="false">BF298*AD298+BG298*AH298+BH298*AL298+BI298*AP298+BJ298*AT298</f>
        <v>0.654174268013245</v>
      </c>
      <c r="BN298" s="0" t="n">
        <f aca="false">BF298*AE298+BG298*AI298+BH298*AM298+BI298*AQ298+BJ298*AU298</f>
        <v>0.634385511614579</v>
      </c>
      <c r="BO298" s="0" t="n">
        <f aca="false">RANK(BK298,$BK298:$BN298)</f>
        <v>4</v>
      </c>
      <c r="BP298" s="0" t="n">
        <f aca="false">RANK(BL298,$BK298:$BN298)</f>
        <v>3</v>
      </c>
      <c r="BQ298" s="0" t="n">
        <f aca="false">RANK(BM298,$BK298:$BN298)</f>
        <v>1</v>
      </c>
      <c r="BR298" s="0" t="n">
        <f aca="false">RANK(BN298,$BK298:$BN298)</f>
        <v>2</v>
      </c>
    </row>
    <row r="299" customFormat="false" ht="15" hidden="false" customHeight="false" outlineLevel="0" collapsed="false">
      <c r="A299" s="0" t="n">
        <v>276</v>
      </c>
      <c r="B299" s="0" t="n">
        <f aca="false">RANDBETWEEN(1,$B$5)</f>
        <v>1</v>
      </c>
      <c r="C299" s="0" t="n">
        <f aca="false">RANDBETWEEN(1,$B$5)</f>
        <v>4</v>
      </c>
      <c r="D299" s="0" t="n">
        <f aca="false">RANDBETWEEN(1,$B$5)</f>
        <v>4</v>
      </c>
      <c r="E299" s="0" t="n">
        <f aca="false">RANDBETWEEN(1,$B$5)</f>
        <v>3</v>
      </c>
      <c r="F299" s="0" t="n">
        <f aca="false">RANDBETWEEN(1,$B$5)</f>
        <v>1</v>
      </c>
      <c r="G299" s="0" t="n">
        <f aca="false">RANDBETWEEN(1,$B$5)</f>
        <v>4</v>
      </c>
      <c r="H299" s="0" t="n">
        <f aca="true">NORMINV(RAND(),$B$8,$B$13)</f>
        <v>53.51871035963</v>
      </c>
      <c r="I299" s="0" t="n">
        <f aca="true">NORMINV(RAND(),$C$8,$C$13)</f>
        <v>68.680230853595</v>
      </c>
      <c r="J299" s="0" t="n">
        <f aca="true">NORMINV(RAND(),$D$8,$D$13)</f>
        <v>13.3106842294776</v>
      </c>
      <c r="K299" s="0" t="n">
        <f aca="true">NORMINV(RAND(),$E$8,$E$13)</f>
        <v>3.41806953062161</v>
      </c>
      <c r="L299" s="0" t="n">
        <f aca="true">NORMINV(RAND(),$B$9,$B$14)</f>
        <v>53.8534256003399</v>
      </c>
      <c r="M299" s="0" t="n">
        <f aca="true">NORMINV(RAND(),$C$9,$C$14)</f>
        <v>61.2551893211047</v>
      </c>
      <c r="N299" s="0" t="n">
        <f aca="true">NORMINV(RAND(),$D$9,$D$14)</f>
        <v>40.9816652946376</v>
      </c>
      <c r="O299" s="0" t="n">
        <f aca="true">NORMINV(RAND(),$E$9,$E$14)</f>
        <v>20.3821130978814</v>
      </c>
      <c r="P299" s="0" t="n">
        <f aca="true">NORMINV(RAND(),$B$10,$B$15)</f>
        <v>22.9629623072416</v>
      </c>
      <c r="Q299" s="0" t="n">
        <f aca="true">NORMINV(RAND(),$C$10,$C$15)</f>
        <v>29.9992352905857</v>
      </c>
      <c r="R299" s="0" t="n">
        <f aca="true">NORMINV(RAND(),$D$10,$D$15)</f>
        <v>9.79389876388962</v>
      </c>
      <c r="S299" s="0" t="n">
        <f aca="true">NORMINV(RAND(),$E$10,$E$15)</f>
        <v>4.07404708397422</v>
      </c>
      <c r="T299" s="0" t="n">
        <f aca="false">MEDIAN(INDEX(Avaliadores!$B$17:$B$22,$B299),INDEX(Avaliadores!$B$17:$B$22,$C299),INDEX(Avaliadores!$B$17:$B$22,$D299),INDEX(Avaliadores!$B$17:$B$22,$E299),INDEX(Avaliadores!$B$17:$B$22,$F299),INDEX(Avaliadores!$B$17:$B$22,$G299))</f>
        <v>3.16666666666667</v>
      </c>
      <c r="U299" s="0" t="n">
        <f aca="false">MEDIAN(INDEX(Avaliadores!$C$17:$C$22,$B299),INDEX(Avaliadores!$C$17:$C$22,$C299),INDEX(Avaliadores!$C$17:$C$22,$D299),INDEX(Avaliadores!$C$17:$C$22,$E299),INDEX(Avaliadores!$C$17:$C$22,$F299),INDEX(Avaliadores!$C$17:$C$22,$G299))</f>
        <v>5.16666666666667</v>
      </c>
      <c r="V299" s="0" t="n">
        <f aca="false">MEDIAN(INDEX(Avaliadores!$D$17:$D$22,$B299),INDEX(Avaliadores!$D$17:$D$22,$C299),INDEX(Avaliadores!$D$17:$D$22,$D299),INDEX(Avaliadores!$D$17:$D$22,$E299),INDEX(Avaliadores!$D$17:$D$22,$F299),INDEX(Avaliadores!$D$17:$D$22,$G299))</f>
        <v>5.66666666666667</v>
      </c>
      <c r="W299" s="0" t="n">
        <f aca="false">MEDIAN(INDEX(Avaliadores!$E$17:$E$22,$B299),INDEX(Avaliadores!$E$17:$E$22,$C299),INDEX(Avaliadores!$E$17:$E$22,$D299),INDEX(Avaliadores!$E$17:$E$22,$E299),INDEX(Avaliadores!$E$17:$E$22,$F299),INDEX(Avaliadores!$E$17:$E$22,$G299))</f>
        <v>6.54166666666667</v>
      </c>
      <c r="X299" s="0" t="n">
        <f aca="false">MEDIAN(INDEX(Avaliadores!$F$17:$F$22,$B299),INDEX(Avaliadores!$F$17:$F$22,$C299),INDEX(Avaliadores!$F$17:$F$22,$D299),INDEX(Avaliadores!$F$17:$F$22,$E299),INDEX(Avaliadores!$F$17:$F$22,$F299),INDEX(Avaliadores!$F$17:$F$22,$G299))</f>
        <v>3.16666666666667</v>
      </c>
      <c r="Y299" s="0" t="n">
        <f aca="false">MEDIAN(INDEX(Avaliadores!$G$17:$G$22,$B299),INDEX(Avaliadores!$G$17:$G$22,$C299),INDEX(Avaliadores!$G$17:$G$22,$D299),INDEX(Avaliadores!$G$17:$G$22,$E299),INDEX(Avaliadores!$G$17:$G$22,$F299),INDEX(Avaliadores!$G$17:$G$22,$G299))</f>
        <v>4.79166666666667</v>
      </c>
      <c r="Z299" s="0" t="n">
        <f aca="false">MEDIAN(INDEX(Avaliadores!$H$17:$H$22,$B299),INDEX(Avaliadores!$H$17:$H$22,$C299),INDEX(Avaliadores!$H$17:$H$22,$D299),INDEX(Avaliadores!$H$17:$H$22,$E299),INDEX(Avaliadores!$H$17:$H$22,$F299),INDEX(Avaliadores!$H$17:$H$22,$G299))</f>
        <v>3.66666666666667</v>
      </c>
      <c r="AA299" s="0" t="n">
        <f aca="false">MEDIAN(INDEX(Avaliadores!$I$17:$I$22,$B299),INDEX(Avaliadores!$I$17:$I$22,$C299),INDEX(Avaliadores!$I$17:$I$22,$D299),INDEX(Avaliadores!$I$17:$I$22,$E299),INDEX(Avaliadores!$I$17:$I$22,$F299),INDEX(Avaliadores!$I$17:$I$22,$G299))</f>
        <v>6.16666666666667</v>
      </c>
      <c r="AB299" s="0" t="n">
        <f aca="false">IF(MAX(H299:K299)=MIN(H299:K299),0,IF($B$17="custo",(MAX(H299:K299)-H299)/(MAX(H299:K299)-MIN(H299:K299)),(H299-MIN(H299:K299))/(MAX(H299:K299)-MIN(H299:K299))))</f>
        <v>0.232317167967097</v>
      </c>
      <c r="AC299" s="0" t="n">
        <f aca="false">IF(MAX(H299:K299)=MIN(H299:K299),0,IF($B$17="custo",(MAX(H299:K299)-I299)/(MAX(H299:K299)-MIN(H299:K299)),(I299-MIN(H299:K299))/(MAX(H299:K299)-MIN(H299:K299))))</f>
        <v>0</v>
      </c>
      <c r="AD299" s="0" t="n">
        <f aca="false">IF(MAX(H299:K299)=MIN(H299:K299),0,IF($B$17="custo",(MAX(H299:K299)-J299)/(MAX(H299:K299)-MIN(H299:K299)),(J299-MIN(H299:K299))/(MAX(H299:K299)-MIN(H299:K299))))</f>
        <v>0.84841729880966</v>
      </c>
      <c r="AE299" s="0" t="n">
        <f aca="false">IF(MAX(H299:K299)=MIN(H299:K299),0,IF($B$17="custo",(MAX(H299:K299)-K299)/(MAX(H299:K299)-MIN(H299:K299)),(K299-MIN(H299:K299))/(MAX(H299:K299)-MIN(H299:K299))))</f>
        <v>1</v>
      </c>
      <c r="AF299" s="0" t="n">
        <f aca="false">IF(MAX(L299:O299)=MIN(L299:O299),0,IF($C$17="custo",(MAX(L299:O299)-L299)/(MAX(L299:O299)-MIN(L299:O299)),(L299-MIN(L299:O299))/(MAX(L299:O299)-MIN(L299:O299))))</f>
        <v>0.81890857247101</v>
      </c>
      <c r="AG299" s="0" t="n">
        <f aca="false">IF(MAX(L299:O299)=MIN(L299:O299),0,IF($C$17="custo",(MAX(L299:O299)-M299)/(MAX(L299:O299)-MIN(L299:O299)),(M299-MIN(L299:O299))/(MAX(L299:O299)-MIN(L299:O299))))</f>
        <v>1</v>
      </c>
      <c r="AH299" s="0" t="n">
        <f aca="false">IF(MAX(L299:O299)=MIN(L299:O299),0,IF($C$17="custo",(MAX(L299:O299)-N299)/(MAX(L299:O299)-MIN(L299:O299)),(N299-MIN(L299:O299))/(MAX(L299:O299)-MIN(L299:O299))))</f>
        <v>0.503988299883628</v>
      </c>
      <c r="AI299" s="0" t="n">
        <f aca="false">IF(MAX(L299:O299)=MIN(L299:O299),0,IF($C$17="custo",(MAX(L299:O299)-O299)/(MAX(L299:O299)-MIN(L299:O299)),(O299-MIN(L299:O299))/(MAX(L299:O299)-MIN(L299:O299))))</f>
        <v>0</v>
      </c>
      <c r="AJ299" s="0" t="n">
        <f aca="false">IF(MAX(P299:S299)=MIN(P299:S299),0,IF($D$17="custo",(MAX(P299:S299)-P299)/(MAX(P299:S299)-MIN(P299:S299)),(P299-MIN(P299:S299))/(MAX(P299:S299)-MIN(P299:S299))))</f>
        <v>0.271406823636857</v>
      </c>
      <c r="AK299" s="0" t="n">
        <f aca="false">IF(MAX(P299:S299)=MIN(P299:S299),0,IF($D$17="custo",(MAX(P299:S299)-Q299)/(MAX(P299:S299)-MIN(P299:S299)),(Q299-MIN(P299:S299))/(MAX(P299:S299)-MIN(P299:S299))))</f>
        <v>0</v>
      </c>
      <c r="AL299" s="0" t="n">
        <f aca="false">IF(MAX(P299:S299)=MIN(P299:S299),0,IF($D$17="custo",(MAX(P299:S299)-R299)/(MAX(P299:S299)-MIN(P299:S299)),(R299-MIN(P299:S299))/(MAX(P299:S299)-MIN(P299:S299))))</f>
        <v>0.779370871511872</v>
      </c>
      <c r="AM299" s="0" t="n">
        <f aca="false">IF(MAX(P299:S299)=MIN(P299:S299),0,IF($D$17="custo",(MAX(P299:S299)-S299)/(MAX(P299:S299)-MIN(P299:S299)),(S299-MIN(P299:S299))/(MAX(P299:S299)-MIN(P299:S299))))</f>
        <v>1</v>
      </c>
      <c r="AN299" s="0" t="n">
        <f aca="false">IF(MAX(T299:W299)=MIN(T299:W299),0,IF($E$17="custo",(MAX(T299:W299)-T299)/(MAX(T299:W299)-MIN(T299:W299)),(T299-MIN(T299:W299))/(MAX(T299:W299)-MIN(T299:W299))))</f>
        <v>0</v>
      </c>
      <c r="AO299" s="0" t="n">
        <f aca="false">IF(MAX(T299:W299)=MIN(T299:W299),0,IF($E$17="custo",(MAX(T299:W299)-U299)/(MAX(T299:W299)-MIN(T299:W299)),(U299-MIN(T299:W299))/(MAX(T299:W299)-MIN(T299:W299))))</f>
        <v>0.592592592592593</v>
      </c>
      <c r="AP299" s="0" t="n">
        <f aca="false">IF(MAX(T299:W299)=MIN(T299:W299),0,IF($E$17="custo",(MAX(T299:W299)-V299)/(MAX(T299:W299)-MIN(T299:W299)),(V299-MIN(T299:W299))/(MAX(T299:W299)-MIN(T299:W299))))</f>
        <v>0.740740740740741</v>
      </c>
      <c r="AQ299" s="0" t="n">
        <f aca="false">IF(MAX(T299:W299)=MIN(T299:W299),0,IF($E$17="custo",(MAX(T299:W299)-W299)/(MAX(T299:W299)-MIN(T299:W299)),(W299-MIN(T299:W299))/(MAX(T299:W299)-MIN(T299:W299))))</f>
        <v>1</v>
      </c>
      <c r="AR299" s="0" t="n">
        <f aca="false">IF(MAX(X299:AA299)=MIN(X299:AA299),0,IF($F$17="custo",(MAX(X299:AA299)-X299)/(MAX(X299:AA299)-MIN(X299:AA299)),(X299-MIN(X299:AA299))/(MAX(X299:AA299)-MIN(X299:AA299))))</f>
        <v>0</v>
      </c>
      <c r="AS299" s="0" t="n">
        <f aca="false">IF(MAX(X299:AA299)=MIN(X299:AA299),0,IF($F$17="custo",(MAX(X299:AA299)-Y299)/(MAX(X299:AA299)-MIN(X299:AA299)),(Y299-MIN(X299:AA299))/(MAX(X299:AA299)-MIN(X299:AA299))))</f>
        <v>0.541666666666667</v>
      </c>
      <c r="AT299" s="0" t="n">
        <f aca="false">IF(MAX(X299:AA299)=MIN(X299:AA299),0,IF($F$17="custo",(MAX(X299:AA299)-Z299)/(MAX(X299:AA299)-MIN(X299:AA299)),(Z299-MIN(X299:AA299))/(MAX(X299:AA299)-MIN(X299:AA299))))</f>
        <v>0.166666666666667</v>
      </c>
      <c r="AU299" s="0" t="n">
        <f aca="false">IF(MAX(X299:AA299)=MIN(X299:AA299),0,IF($F$17="custo",(MAX(X299:AA299)-AA299)/(MAX(X299:AA299)-MIN(X299:AA299)),(AA299-MIN(X299:AA299))/(MAX(X299:AA299)-MIN(X299:AA299))))</f>
        <v>1</v>
      </c>
      <c r="AV299" s="0" t="n">
        <f aca="false">STDEVP(AB299:AE299)</f>
        <v>0.41575810248976</v>
      </c>
      <c r="AW299" s="0" t="n">
        <f aca="false">STDEVP(AF299:AI299)</f>
        <v>0.379358994419322</v>
      </c>
      <c r="AX299" s="0" t="n">
        <f aca="false">STDEVP(AJ299:AM299)</f>
        <v>0.396755066302858</v>
      </c>
      <c r="AY299" s="0" t="n">
        <f aca="false">STDEVP(AN299:AQ299)</f>
        <v>0.366998540418637</v>
      </c>
      <c r="AZ299" s="0" t="n">
        <f aca="false">STDEVP(AR299:AU299)</f>
        <v>0.384571144624474</v>
      </c>
      <c r="BA299" s="0" t="n">
        <f aca="false">AV299*((1-IFERROR(CORREL(AB299:AE299,AF299:AI299),0))+(1-IFERROR(CORREL(AB299:AE299,AJ299:AM299),0))+(1-IFERROR(CORREL(AB299:AE299,AN299:AQ299),0))+(1-IFERROR(CORREL(AB299:AE299,AR299:AU299),0)))</f>
        <v>1.19106979761118</v>
      </c>
      <c r="BB299" s="0" t="n">
        <f aca="false">AW299*((1-IFERROR(CORREL(AF299:AI299,AB299:AE299),0))+(1-IFERROR(CORREL(AF299:AI299,AJ299:AM299),0))+(1-IFERROR(CORREL(AF299:AI299,AN299:AQ299),0))+(1-IFERROR(CORREL(AF299:AI299,AR299:AU299),0)))</f>
        <v>2.73862930627496</v>
      </c>
      <c r="BC299" s="0" t="n">
        <f aca="false">AX299*((1-IFERROR(CORREL(AJ299:AM299,AB299:AE299),0))+(1-IFERROR(CORREL(AJ299:AM299,AF299:AI299),0))+(1-IFERROR(CORREL(AJ299:AM299,AN299:AQ299),0))+(1-IFERROR(CORREL(AJ299:AM299,AR299:AU299),0)))</f>
        <v>1.14646707277708</v>
      </c>
      <c r="BD299" s="0" t="n">
        <f aca="false">AY299*((1-IFERROR(CORREL(AN299:AQ299,AB299:AE299),0))+(1-IFERROR(CORREL(AN299:AQ299,AF299:AI299),0))+(1-IFERROR(CORREL(AN299:AQ299,AJ299:AM299),0))+(1-IFERROR(CORREL(AN299:AQ299,AR299:AU299),0)))</f>
        <v>0.94378892741752</v>
      </c>
      <c r="BE299" s="0" t="n">
        <f aca="false">AZ299*((1-IFERROR(CORREL(AR299:AU299,AB299:AE299),0))+(1-IFERROR(CORREL(AR299:AU299,AF299:AI299),0))+(1-IFERROR(CORREL(AR299:AU299,AJ299:AM299),0))+(1-IFERROR(CORREL(AR299:AU299,AN299:AQ299),0)))</f>
        <v>1.16256692432561</v>
      </c>
      <c r="BF299" s="0" t="n">
        <f aca="false">IF(SUM(BA299:BE299)&gt;0,BA299/SUM(BA299:BE299),1/5)</f>
        <v>0.16582890980363</v>
      </c>
      <c r="BG299" s="0" t="n">
        <f aca="false">IF(SUM(BA299:BE299)&gt;0,BB299/SUM(BA299:BE299),1/5)</f>
        <v>0.381290763250552</v>
      </c>
      <c r="BH299" s="0" t="n">
        <f aca="false">IF(SUM(BA299:BE299)&gt;0,BC299/SUM(BA299:BE299),1/5)</f>
        <v>0.159619012408578</v>
      </c>
      <c r="BI299" s="0" t="n">
        <f aca="false">IF(SUM(BA299:BE299)&gt;0,BD299/SUM(BA299:BE299),1/5)</f>
        <v>0.131400770326204</v>
      </c>
      <c r="BJ299" s="0" t="n">
        <f aca="false">IF(SUM(BA299:BE299)&gt;0,BE299/SUM(BA299:BE299),1/5)</f>
        <v>0.161860544211036</v>
      </c>
      <c r="BK299" s="0" t="n">
        <f aca="false">BF299*AB299+BG299*AF299+BH299*AJ299+BI299*AN299+BJ299*AR299</f>
        <v>0.394088866472406</v>
      </c>
      <c r="BL299" s="0" t="n">
        <f aca="false">BF299*AC299+BG299*AG299+BH299*AK299+BI299*AO299+BJ299*AS299</f>
        <v>0.546832347854465</v>
      </c>
      <c r="BM299" s="0" t="n">
        <f aca="false">BF299*AD299+BG299*AH299+BH299*AL299+BI299*AP299+BJ299*AT299</f>
        <v>0.581571269376703</v>
      </c>
      <c r="BN299" s="0" t="n">
        <f aca="false">BF299*AE299+BG299*AI299+BH299*AM299+BI299*AQ299+BJ299*AU299</f>
        <v>0.618709236749448</v>
      </c>
      <c r="BO299" s="0" t="n">
        <f aca="false">RANK(BK299,$BK299:$BN299)</f>
        <v>4</v>
      </c>
      <c r="BP299" s="0" t="n">
        <f aca="false">RANK(BL299,$BK299:$BN299)</f>
        <v>3</v>
      </c>
      <c r="BQ299" s="0" t="n">
        <f aca="false">RANK(BM299,$BK299:$BN299)</f>
        <v>2</v>
      </c>
      <c r="BR299" s="0" t="n">
        <f aca="false">RANK(BN299,$BK299:$BN299)</f>
        <v>1</v>
      </c>
    </row>
    <row r="300" customFormat="false" ht="15" hidden="false" customHeight="false" outlineLevel="0" collapsed="false">
      <c r="A300" s="0" t="n">
        <v>277</v>
      </c>
      <c r="B300" s="0" t="n">
        <f aca="false">RANDBETWEEN(1,$B$5)</f>
        <v>6</v>
      </c>
      <c r="C300" s="0" t="n">
        <f aca="false">RANDBETWEEN(1,$B$5)</f>
        <v>1</v>
      </c>
      <c r="D300" s="0" t="n">
        <f aca="false">RANDBETWEEN(1,$B$5)</f>
        <v>5</v>
      </c>
      <c r="E300" s="0" t="n">
        <f aca="false">RANDBETWEEN(1,$B$5)</f>
        <v>5</v>
      </c>
      <c r="F300" s="0" t="n">
        <f aca="false">RANDBETWEEN(1,$B$5)</f>
        <v>1</v>
      </c>
      <c r="G300" s="0" t="n">
        <f aca="false">RANDBETWEEN(1,$B$5)</f>
        <v>6</v>
      </c>
      <c r="H300" s="0" t="n">
        <f aca="true">NORMINV(RAND(),$B$8,$B$13)</f>
        <v>45.7314712716652</v>
      </c>
      <c r="I300" s="0" t="n">
        <f aca="true">NORMINV(RAND(),$C$8,$C$13)</f>
        <v>59.2388391565374</v>
      </c>
      <c r="J300" s="0" t="n">
        <f aca="true">NORMINV(RAND(),$D$8,$D$13)</f>
        <v>14.5605461298897</v>
      </c>
      <c r="K300" s="0" t="n">
        <f aca="true">NORMINV(RAND(),$E$8,$E$13)</f>
        <v>3.00479646152355</v>
      </c>
      <c r="L300" s="0" t="n">
        <f aca="true">NORMINV(RAND(),$B$9,$B$14)</f>
        <v>54.5521926604029</v>
      </c>
      <c r="M300" s="0" t="n">
        <f aca="true">NORMINV(RAND(),$C$9,$C$14)</f>
        <v>50.1818289282963</v>
      </c>
      <c r="N300" s="0" t="n">
        <f aca="true">NORMINV(RAND(),$D$9,$D$14)</f>
        <v>47.7926399047918</v>
      </c>
      <c r="O300" s="0" t="n">
        <f aca="true">NORMINV(RAND(),$E$9,$E$14)</f>
        <v>25.9212744655538</v>
      </c>
      <c r="P300" s="0" t="n">
        <f aca="true">NORMINV(RAND(),$B$10,$B$15)</f>
        <v>23.9999441758684</v>
      </c>
      <c r="Q300" s="0" t="n">
        <f aca="true">NORMINV(RAND(),$C$10,$C$15)</f>
        <v>27.3262344404945</v>
      </c>
      <c r="R300" s="0" t="n">
        <f aca="true">NORMINV(RAND(),$D$10,$D$15)</f>
        <v>10.5369780785199</v>
      </c>
      <c r="S300" s="0" t="n">
        <f aca="true">NORMINV(RAND(),$E$10,$E$15)</f>
        <v>4.03227478817934</v>
      </c>
      <c r="T300" s="0" t="n">
        <f aca="false">MEDIAN(INDEX(Avaliadores!$B$17:$B$22,$B300),INDEX(Avaliadores!$B$17:$B$22,$C300),INDEX(Avaliadores!$B$17:$B$22,$D300),INDEX(Avaliadores!$B$17:$B$22,$E300),INDEX(Avaliadores!$B$17:$B$22,$F300),INDEX(Avaliadores!$B$17:$B$22,$G300))</f>
        <v>2.04166666666667</v>
      </c>
      <c r="U300" s="0" t="n">
        <f aca="false">MEDIAN(INDEX(Avaliadores!$C$17:$C$22,$B300),INDEX(Avaliadores!$C$17:$C$22,$C300),INDEX(Avaliadores!$C$17:$C$22,$D300),INDEX(Avaliadores!$C$17:$C$22,$E300),INDEX(Avaliadores!$C$17:$C$22,$F300),INDEX(Avaliadores!$C$17:$C$22,$G300))</f>
        <v>5.54166666666667</v>
      </c>
      <c r="V300" s="0" t="n">
        <f aca="false">MEDIAN(INDEX(Avaliadores!$D$17:$D$22,$B300),INDEX(Avaliadores!$D$17:$D$22,$C300),INDEX(Avaliadores!$D$17:$D$22,$D300),INDEX(Avaliadores!$D$17:$D$22,$E300),INDEX(Avaliadores!$D$17:$D$22,$F300),INDEX(Avaliadores!$D$17:$D$22,$G300))</f>
        <v>5.54166666666667</v>
      </c>
      <c r="W300" s="0" t="n">
        <f aca="false">MEDIAN(INDEX(Avaliadores!$E$17:$E$22,$B300),INDEX(Avaliadores!$E$17:$E$22,$C300),INDEX(Avaliadores!$E$17:$E$22,$D300),INDEX(Avaliadores!$E$17:$E$22,$E300),INDEX(Avaliadores!$E$17:$E$22,$F300),INDEX(Avaliadores!$E$17:$E$22,$G300))</f>
        <v>7.04166666666667</v>
      </c>
      <c r="X300" s="0" t="n">
        <f aca="false">MEDIAN(INDEX(Avaliadores!$F$17:$F$22,$B300),INDEX(Avaliadores!$F$17:$F$22,$C300),INDEX(Avaliadores!$F$17:$F$22,$D300),INDEX(Avaliadores!$F$17:$F$22,$E300),INDEX(Avaliadores!$F$17:$F$22,$F300),INDEX(Avaliadores!$F$17:$F$22,$G300))</f>
        <v>2.54166666666667</v>
      </c>
      <c r="Y300" s="0" t="n">
        <f aca="false">MEDIAN(INDEX(Avaliadores!$G$17:$G$22,$B300),INDEX(Avaliadores!$G$17:$G$22,$C300),INDEX(Avaliadores!$G$17:$G$22,$D300),INDEX(Avaliadores!$G$17:$G$22,$E300),INDEX(Avaliadores!$G$17:$G$22,$F300),INDEX(Avaliadores!$G$17:$G$22,$G300))</f>
        <v>5.04166666666667</v>
      </c>
      <c r="Z300" s="0" t="n">
        <f aca="false">MEDIAN(INDEX(Avaliadores!$H$17:$H$22,$B300),INDEX(Avaliadores!$H$17:$H$22,$C300),INDEX(Avaliadores!$H$17:$H$22,$D300),INDEX(Avaliadores!$H$17:$H$22,$E300),INDEX(Avaliadores!$H$17:$H$22,$F300),INDEX(Avaliadores!$H$17:$H$22,$G300))</f>
        <v>4.04166666666667</v>
      </c>
      <c r="AA300" s="0" t="n">
        <f aca="false">MEDIAN(INDEX(Avaliadores!$I$17:$I$22,$B300),INDEX(Avaliadores!$I$17:$I$22,$C300),INDEX(Avaliadores!$I$17:$I$22,$D300),INDEX(Avaliadores!$I$17:$I$22,$E300),INDEX(Avaliadores!$I$17:$I$22,$F300),INDEX(Avaliadores!$I$17:$I$22,$G300))</f>
        <v>7.04166666666667</v>
      </c>
      <c r="AB300" s="0" t="n">
        <f aca="false">IF(MAX(H300:K300)=MIN(H300:K300),0,IF($B$17="custo",(MAX(H300:K300)-H300)/(MAX(H300:K300)-MIN(H300:K300)),(H300-MIN(H300:K300))/(MAX(H300:K300)-MIN(H300:K300))))</f>
        <v>0.240199125610257</v>
      </c>
      <c r="AC300" s="0" t="n">
        <f aca="false">IF(MAX(H300:K300)=MIN(H300:K300),0,IF($B$17="custo",(MAX(H300:K300)-I300)/(MAX(H300:K300)-MIN(H300:K300)),(I300-MIN(H300:K300))/(MAX(H300:K300)-MIN(H300:K300))))</f>
        <v>0</v>
      </c>
      <c r="AD300" s="0" t="n">
        <f aca="false">IF(MAX(H300:K300)=MIN(H300:K300),0,IF($B$17="custo",(MAX(H300:K300)-J300)/(MAX(H300:K300)-MIN(H300:K300)),(J300-MIN(H300:K300))/(MAX(H300:K300)-MIN(H300:K300))))</f>
        <v>0.79450615473195</v>
      </c>
      <c r="AE300" s="0" t="n">
        <f aca="false">IF(MAX(H300:K300)=MIN(H300:K300),0,IF($B$17="custo",(MAX(H300:K300)-K300)/(MAX(H300:K300)-MIN(H300:K300)),(K300-MIN(H300:K300))/(MAX(H300:K300)-MIN(H300:K300))))</f>
        <v>1</v>
      </c>
      <c r="AF300" s="0" t="n">
        <f aca="false">IF(MAX(L300:O300)=MIN(L300:O300),0,IF($C$17="custo",(MAX(L300:O300)-L300)/(MAX(L300:O300)-MIN(L300:O300)),(L300-MIN(L300:O300))/(MAX(L300:O300)-MIN(L300:O300))))</f>
        <v>1</v>
      </c>
      <c r="AG300" s="0" t="n">
        <f aca="false">IF(MAX(L300:O300)=MIN(L300:O300),0,IF($C$17="custo",(MAX(L300:O300)-M300)/(MAX(L300:O300)-MIN(L300:O300)),(M300-MIN(L300:O300))/(MAX(L300:O300)-MIN(L300:O300))))</f>
        <v>0.847355096949251</v>
      </c>
      <c r="AH300" s="0" t="n">
        <f aca="false">IF(MAX(L300:O300)=MIN(L300:O300),0,IF($C$17="custo",(MAX(L300:O300)-N300)/(MAX(L300:O300)-MIN(L300:O300)),(N300-MIN(L300:O300))/(MAX(L300:O300)-MIN(L300:O300))))</f>
        <v>0.763907231000811</v>
      </c>
      <c r="AI300" s="0" t="n">
        <f aca="false">IF(MAX(L300:O300)=MIN(L300:O300),0,IF($C$17="custo",(MAX(L300:O300)-O300)/(MAX(L300:O300)-MIN(L300:O300)),(O300-MIN(L300:O300))/(MAX(L300:O300)-MIN(L300:O300))))</f>
        <v>0</v>
      </c>
      <c r="AJ300" s="0" t="n">
        <f aca="false">IF(MAX(P300:S300)=MIN(P300:S300),0,IF($D$17="custo",(MAX(P300:S300)-P300)/(MAX(P300:S300)-MIN(P300:S300)),(P300-MIN(P300:S300))/(MAX(P300:S300)-MIN(P300:S300))))</f>
        <v>0.142796257668259</v>
      </c>
      <c r="AK300" s="0" t="n">
        <f aca="false">IF(MAX(P300:S300)=MIN(P300:S300),0,IF($D$17="custo",(MAX(P300:S300)-Q300)/(MAX(P300:S300)-MIN(P300:S300)),(Q300-MIN(P300:S300))/(MAX(P300:S300)-MIN(P300:S300))))</f>
        <v>0</v>
      </c>
      <c r="AL300" s="0" t="n">
        <f aca="false">IF(MAX(P300:S300)=MIN(P300:S300),0,IF($D$17="custo",(MAX(P300:S300)-R300)/(MAX(P300:S300)-MIN(P300:S300)),(R300-MIN(P300:S300))/(MAX(P300:S300)-MIN(P300:S300))))</f>
        <v>0.720755793028343</v>
      </c>
      <c r="AM300" s="0" t="n">
        <f aca="false">IF(MAX(P300:S300)=MIN(P300:S300),0,IF($D$17="custo",(MAX(P300:S300)-S300)/(MAX(P300:S300)-MIN(P300:S300)),(S300-MIN(P300:S300))/(MAX(P300:S300)-MIN(P300:S300))))</f>
        <v>1</v>
      </c>
      <c r="AN300" s="0" t="n">
        <f aca="false">IF(MAX(T300:W300)=MIN(T300:W300),0,IF($E$17="custo",(MAX(T300:W300)-T300)/(MAX(T300:W300)-MIN(T300:W300)),(T300-MIN(T300:W300))/(MAX(T300:W300)-MIN(T300:W300))))</f>
        <v>0</v>
      </c>
      <c r="AO300" s="0" t="n">
        <f aca="false">IF(MAX(T300:W300)=MIN(T300:W300),0,IF($E$17="custo",(MAX(T300:W300)-U300)/(MAX(T300:W300)-MIN(T300:W300)),(U300-MIN(T300:W300))/(MAX(T300:W300)-MIN(T300:W300))))</f>
        <v>0.7</v>
      </c>
      <c r="AP300" s="0" t="n">
        <f aca="false">IF(MAX(T300:W300)=MIN(T300:W300),0,IF($E$17="custo",(MAX(T300:W300)-V300)/(MAX(T300:W300)-MIN(T300:W300)),(V300-MIN(T300:W300))/(MAX(T300:W300)-MIN(T300:W300))))</f>
        <v>0.7</v>
      </c>
      <c r="AQ300" s="0" t="n">
        <f aca="false">IF(MAX(T300:W300)=MIN(T300:W300),0,IF($E$17="custo",(MAX(T300:W300)-W300)/(MAX(T300:W300)-MIN(T300:W300)),(W300-MIN(T300:W300))/(MAX(T300:W300)-MIN(T300:W300))))</f>
        <v>1</v>
      </c>
      <c r="AR300" s="0" t="n">
        <f aca="false">IF(MAX(X300:AA300)=MIN(X300:AA300),0,IF($F$17="custo",(MAX(X300:AA300)-X300)/(MAX(X300:AA300)-MIN(X300:AA300)),(X300-MIN(X300:AA300))/(MAX(X300:AA300)-MIN(X300:AA300))))</f>
        <v>0</v>
      </c>
      <c r="AS300" s="0" t="n">
        <f aca="false">IF(MAX(X300:AA300)=MIN(X300:AA300),0,IF($F$17="custo",(MAX(X300:AA300)-Y300)/(MAX(X300:AA300)-MIN(X300:AA300)),(Y300-MIN(X300:AA300))/(MAX(X300:AA300)-MIN(X300:AA300))))</f>
        <v>0.555555555555556</v>
      </c>
      <c r="AT300" s="0" t="n">
        <f aca="false">IF(MAX(X300:AA300)=MIN(X300:AA300),0,IF($F$17="custo",(MAX(X300:AA300)-Z300)/(MAX(X300:AA300)-MIN(X300:AA300)),(Z300-MIN(X300:AA300))/(MAX(X300:AA300)-MIN(X300:AA300))))</f>
        <v>0.333333333333333</v>
      </c>
      <c r="AU300" s="0" t="n">
        <f aca="false">IF(MAX(X300:AA300)=MIN(X300:AA300),0,IF($F$17="custo",(MAX(X300:AA300)-AA300)/(MAX(X300:AA300)-MIN(X300:AA300)),(AA300-MIN(X300:AA300))/(MAX(X300:AA300)-MIN(X300:AA300))))</f>
        <v>1</v>
      </c>
      <c r="AV300" s="0" t="n">
        <f aca="false">STDEVP(AB300:AE300)</f>
        <v>0.404329462007088</v>
      </c>
      <c r="AW300" s="0" t="n">
        <f aca="false">STDEVP(AF300:AI300)</f>
        <v>0.386293988290786</v>
      </c>
      <c r="AX300" s="0" t="n">
        <f aca="false">STDEVP(AJ300:AM300)</f>
        <v>0.409778331227414</v>
      </c>
      <c r="AY300" s="0" t="n">
        <f aca="false">STDEVP(AN300:AQ300)</f>
        <v>0.367423461417477</v>
      </c>
      <c r="AZ300" s="0" t="n">
        <f aca="false">STDEVP(AR300:AU300)</f>
        <v>0.363241578628389</v>
      </c>
      <c r="BA300" s="0" t="n">
        <f aca="false">AV300*((1-IFERROR(CORREL(AB300:AE300,AF300:AI300),0))+(1-IFERROR(CORREL(AB300:AE300,AJ300:AM300),0))+(1-IFERROR(CORREL(AB300:AE300,AN300:AQ300),0))+(1-IFERROR(CORREL(AB300:AE300,AR300:AU300),0)))</f>
        <v>1.08927315895985</v>
      </c>
      <c r="BB300" s="0" t="n">
        <f aca="false">AW300*((1-IFERROR(CORREL(AF300:AI300,AB300:AE300),0))+(1-IFERROR(CORREL(AF300:AI300,AJ300:AM300),0))+(1-IFERROR(CORREL(AF300:AI300,AN300:AQ300),0))+(1-IFERROR(CORREL(AF300:AI300,AR300:AU300),0)))</f>
        <v>2.80990247068508</v>
      </c>
      <c r="BC300" s="0" t="n">
        <f aca="false">AX300*((1-IFERROR(CORREL(AJ300:AM300,AB300:AE300),0))+(1-IFERROR(CORREL(AJ300:AM300,AF300:AI300),0))+(1-IFERROR(CORREL(AJ300:AM300,AN300:AQ300),0))+(1-IFERROR(CORREL(AJ300:AM300,AR300:AU300),0)))</f>
        <v>1.0593855045789</v>
      </c>
      <c r="BD300" s="0" t="n">
        <f aca="false">AY300*((1-IFERROR(CORREL(AN300:AQ300,AB300:AE300),0))+(1-IFERROR(CORREL(AN300:AQ300,AF300:AI300),0))+(1-IFERROR(CORREL(AN300:AQ300,AJ300:AM300),0))+(1-IFERROR(CORREL(AN300:AQ300,AR300:AU300),0)))</f>
        <v>0.974172088768101</v>
      </c>
      <c r="BE300" s="0" t="n">
        <f aca="false">AZ300*((1-IFERROR(CORREL(AR300:AU300,AB300:AE300),0))+(1-IFERROR(CORREL(AR300:AU300,AF300:AI300),0))+(1-IFERROR(CORREL(AR300:AU300,AJ300:AM300),0))+(1-IFERROR(CORREL(AR300:AU300,AN300:AQ300),0)))</f>
        <v>1.04115033596805</v>
      </c>
      <c r="BF300" s="0" t="n">
        <f aca="false">IF(SUM(BA300:BE300)&gt;0,BA300/SUM(BA300:BE300),1/5)</f>
        <v>0.156193195620589</v>
      </c>
      <c r="BG300" s="0" t="n">
        <f aca="false">IF(SUM(BA300:BE300)&gt;0,BB300/SUM(BA300:BE300),1/5)</f>
        <v>0.402917893155091</v>
      </c>
      <c r="BH300" s="0" t="n">
        <f aca="false">IF(SUM(BA300:BE300)&gt;0,BC300/SUM(BA300:BE300),1/5)</f>
        <v>0.151907541274877</v>
      </c>
      <c r="BI300" s="0" t="n">
        <f aca="false">IF(SUM(BA300:BE300)&gt;0,BD300/SUM(BA300:BE300),1/5)</f>
        <v>0.139688608295803</v>
      </c>
      <c r="BJ300" s="0" t="n">
        <f aca="false">IF(SUM(BA300:BE300)&gt;0,BE300/SUM(BA300:BE300),1/5)</f>
        <v>0.14929276165364</v>
      </c>
      <c r="BK300" s="0" t="n">
        <f aca="false">BF300*AB300+BG300*AF300+BH300*AJ300+BI300*AN300+BJ300*AR300</f>
        <v>0.462127190575068</v>
      </c>
      <c r="BL300" s="0" t="n">
        <f aca="false">BF300*AC300+BG300*AG300+BH300*AK300+BI300*AO300+BJ300*AS300</f>
        <v>0.522136979364993</v>
      </c>
      <c r="BM300" s="0" t="n">
        <f aca="false">BF300*AD300+BG300*AH300+BH300*AL300+BI300*AP300+BJ300*AT300</f>
        <v>0.688922867398764</v>
      </c>
      <c r="BN300" s="0" t="n">
        <f aca="false">BF300*AE300+BG300*AI300+BH300*AM300+BI300*AQ300+BJ300*AU300</f>
        <v>0.597082106844909</v>
      </c>
      <c r="BO300" s="0" t="n">
        <f aca="false">RANK(BK300,$BK300:$BN300)</f>
        <v>4</v>
      </c>
      <c r="BP300" s="0" t="n">
        <f aca="false">RANK(BL300,$BK300:$BN300)</f>
        <v>3</v>
      </c>
      <c r="BQ300" s="0" t="n">
        <f aca="false">RANK(BM300,$BK300:$BN300)</f>
        <v>1</v>
      </c>
      <c r="BR300" s="0" t="n">
        <f aca="false">RANK(BN300,$BK300:$BN300)</f>
        <v>2</v>
      </c>
    </row>
    <row r="301" customFormat="false" ht="15" hidden="false" customHeight="false" outlineLevel="0" collapsed="false">
      <c r="A301" s="0" t="n">
        <v>278</v>
      </c>
      <c r="B301" s="0" t="n">
        <f aca="false">RANDBETWEEN(1,$B$5)</f>
        <v>4</v>
      </c>
      <c r="C301" s="0" t="n">
        <f aca="false">RANDBETWEEN(1,$B$5)</f>
        <v>1</v>
      </c>
      <c r="D301" s="0" t="n">
        <f aca="false">RANDBETWEEN(1,$B$5)</f>
        <v>2</v>
      </c>
      <c r="E301" s="0" t="n">
        <f aca="false">RANDBETWEEN(1,$B$5)</f>
        <v>6</v>
      </c>
      <c r="F301" s="0" t="n">
        <f aca="false">RANDBETWEEN(1,$B$5)</f>
        <v>3</v>
      </c>
      <c r="G301" s="0" t="n">
        <f aca="false">RANDBETWEEN(1,$B$5)</f>
        <v>3</v>
      </c>
      <c r="H301" s="0" t="n">
        <f aca="true">NORMINV(RAND(),$B$8,$B$13)</f>
        <v>51.7627141738789</v>
      </c>
      <c r="I301" s="0" t="n">
        <f aca="true">NORMINV(RAND(),$C$8,$C$13)</f>
        <v>70.5796541775955</v>
      </c>
      <c r="J301" s="0" t="n">
        <f aca="true">NORMINV(RAND(),$D$8,$D$13)</f>
        <v>14.8556795090053</v>
      </c>
      <c r="K301" s="0" t="n">
        <f aca="true">NORMINV(RAND(),$E$8,$E$13)</f>
        <v>3.03115317642363</v>
      </c>
      <c r="L301" s="0" t="n">
        <f aca="true">NORMINV(RAND(),$B$9,$B$14)</f>
        <v>48.1305332289479</v>
      </c>
      <c r="M301" s="0" t="n">
        <f aca="true">NORMINV(RAND(),$C$9,$C$14)</f>
        <v>46.358518941389</v>
      </c>
      <c r="N301" s="0" t="n">
        <f aca="true">NORMINV(RAND(),$D$9,$D$14)</f>
        <v>48.5987385919042</v>
      </c>
      <c r="O301" s="0" t="n">
        <f aca="true">NORMINV(RAND(),$E$9,$E$14)</f>
        <v>22.763959837165</v>
      </c>
      <c r="P301" s="0" t="n">
        <f aca="true">NORMINV(RAND(),$B$10,$B$15)</f>
        <v>26.8896426124521</v>
      </c>
      <c r="Q301" s="0" t="n">
        <f aca="true">NORMINV(RAND(),$C$10,$C$15)</f>
        <v>29.5395751661327</v>
      </c>
      <c r="R301" s="0" t="n">
        <f aca="true">NORMINV(RAND(),$D$10,$D$15)</f>
        <v>10.7986717820757</v>
      </c>
      <c r="S301" s="0" t="n">
        <f aca="true">NORMINV(RAND(),$E$10,$E$15)</f>
        <v>3.99967664456008</v>
      </c>
      <c r="T301" s="0" t="n">
        <f aca="false">MEDIAN(INDEX(Avaliadores!$B$17:$B$22,$B301),INDEX(Avaliadores!$B$17:$B$22,$C301),INDEX(Avaliadores!$B$17:$B$22,$D301),INDEX(Avaliadores!$B$17:$B$22,$E301),INDEX(Avaliadores!$B$17:$B$22,$F301),INDEX(Avaliadores!$B$17:$B$22,$G301))</f>
        <v>2.79166666666667</v>
      </c>
      <c r="U301" s="0" t="n">
        <f aca="false">MEDIAN(INDEX(Avaliadores!$C$17:$C$22,$B301),INDEX(Avaliadores!$C$17:$C$22,$C301),INDEX(Avaliadores!$C$17:$C$22,$D301),INDEX(Avaliadores!$C$17:$C$22,$E301),INDEX(Avaliadores!$C$17:$C$22,$F301),INDEX(Avaliadores!$C$17:$C$22,$G301))</f>
        <v>4.91666666666667</v>
      </c>
      <c r="V301" s="0" t="n">
        <f aca="false">MEDIAN(INDEX(Avaliadores!$D$17:$D$22,$B301),INDEX(Avaliadores!$D$17:$D$22,$C301),INDEX(Avaliadores!$D$17:$D$22,$D301),INDEX(Avaliadores!$D$17:$D$22,$E301),INDEX(Avaliadores!$D$17:$D$22,$F301),INDEX(Avaliadores!$D$17:$D$22,$G301))</f>
        <v>5.79166666666667</v>
      </c>
      <c r="W301" s="0" t="n">
        <f aca="false">MEDIAN(INDEX(Avaliadores!$E$17:$E$22,$B301),INDEX(Avaliadores!$E$17:$E$22,$C301),INDEX(Avaliadores!$E$17:$E$22,$D301),INDEX(Avaliadores!$E$17:$E$22,$E301),INDEX(Avaliadores!$E$17:$E$22,$F301),INDEX(Avaliadores!$E$17:$E$22,$G301))</f>
        <v>6.04166666666667</v>
      </c>
      <c r="X301" s="0" t="n">
        <f aca="false">MEDIAN(INDEX(Avaliadores!$F$17:$F$22,$B301),INDEX(Avaliadores!$F$17:$F$22,$C301),INDEX(Avaliadores!$F$17:$F$22,$D301),INDEX(Avaliadores!$F$17:$F$22,$E301),INDEX(Avaliadores!$F$17:$F$22,$F301),INDEX(Avaliadores!$F$17:$F$22,$G301))</f>
        <v>2.79166666666667</v>
      </c>
      <c r="Y301" s="0" t="n">
        <f aca="false">MEDIAN(INDEX(Avaliadores!$G$17:$G$22,$B301),INDEX(Avaliadores!$G$17:$G$22,$C301),INDEX(Avaliadores!$G$17:$G$22,$D301),INDEX(Avaliadores!$G$17:$G$22,$E301),INDEX(Avaliadores!$G$17:$G$22,$F301),INDEX(Avaliadores!$G$17:$G$22,$G301))</f>
        <v>5.41666666666667</v>
      </c>
      <c r="Z301" s="0" t="n">
        <f aca="false">MEDIAN(INDEX(Avaliadores!$H$17:$H$22,$B301),INDEX(Avaliadores!$H$17:$H$22,$C301),INDEX(Avaliadores!$H$17:$H$22,$D301),INDEX(Avaliadores!$H$17:$H$22,$E301),INDEX(Avaliadores!$H$17:$H$22,$F301),INDEX(Avaliadores!$H$17:$H$22,$G301))</f>
        <v>3.91666666666667</v>
      </c>
      <c r="AA301" s="0" t="n">
        <f aca="false">MEDIAN(INDEX(Avaliadores!$I$17:$I$22,$B301),INDEX(Avaliadores!$I$17:$I$22,$C301),INDEX(Avaliadores!$I$17:$I$22,$D301),INDEX(Avaliadores!$I$17:$I$22,$E301),INDEX(Avaliadores!$I$17:$I$22,$F301),INDEX(Avaliadores!$I$17:$I$22,$G301))</f>
        <v>6.79166666666667</v>
      </c>
      <c r="AB301" s="0" t="n">
        <f aca="false">IF(MAX(H301:K301)=MIN(H301:K301),0,IF($B$17="custo",(MAX(H301:K301)-H301)/(MAX(H301:K301)-MIN(H301:K301)),(H301-MIN(H301:K301))/(MAX(H301:K301)-MIN(H301:K301))))</f>
        <v>0.278569320189506</v>
      </c>
      <c r="AC301" s="0" t="n">
        <f aca="false">IF(MAX(H301:K301)=MIN(H301:K301),0,IF($B$17="custo",(MAX(H301:K301)-I301)/(MAX(H301:K301)-MIN(H301:K301)),(I301-MIN(H301:K301))/(MAX(H301:K301)-MIN(H301:K301))))</f>
        <v>0</v>
      </c>
      <c r="AD301" s="0" t="n">
        <f aca="false">IF(MAX(H301:K301)=MIN(H301:K301),0,IF($B$17="custo",(MAX(H301:K301)-J301)/(MAX(H301:K301)-MIN(H301:K301)),(J301-MIN(H301:K301))/(MAX(H301:K301)-MIN(H301:K301))))</f>
        <v>0.824947613088016</v>
      </c>
      <c r="AE301" s="0" t="n">
        <f aca="false">IF(MAX(H301:K301)=MIN(H301:K301),0,IF($B$17="custo",(MAX(H301:K301)-K301)/(MAX(H301:K301)-MIN(H301:K301)),(K301-MIN(H301:K301))/(MAX(H301:K301)-MIN(H301:K301))))</f>
        <v>1</v>
      </c>
      <c r="AF301" s="0" t="n">
        <f aca="false">IF(MAX(L301:O301)=MIN(L301:O301),0,IF($C$17="custo",(MAX(L301:O301)-L301)/(MAX(L301:O301)-MIN(L301:O301)),(L301-MIN(L301:O301))/(MAX(L301:O301)-MIN(L301:O301))))</f>
        <v>0.981876935451967</v>
      </c>
      <c r="AG301" s="0" t="n">
        <f aca="false">IF(MAX(L301:O301)=MIN(L301:O301),0,IF($C$17="custo",(MAX(L301:O301)-M301)/(MAX(L301:O301)-MIN(L301:O301)),(M301-MIN(L301:O301))/(MAX(L301:O301)-MIN(L301:O301))))</f>
        <v>0.913286671746543</v>
      </c>
      <c r="AH301" s="0" t="n">
        <f aca="false">IF(MAX(L301:O301)=MIN(L301:O301),0,IF($C$17="custo",(MAX(L301:O301)-N301)/(MAX(L301:O301)-MIN(L301:O301)),(N301-MIN(L301:O301))/(MAX(L301:O301)-MIN(L301:O301))))</f>
        <v>1</v>
      </c>
      <c r="AI301" s="0" t="n">
        <f aca="false">IF(MAX(L301:O301)=MIN(L301:O301),0,IF($C$17="custo",(MAX(L301:O301)-O301)/(MAX(L301:O301)-MIN(L301:O301)),(O301-MIN(L301:O301))/(MAX(L301:O301)-MIN(L301:O301))))</f>
        <v>0</v>
      </c>
      <c r="AJ301" s="0" t="n">
        <f aca="false">IF(MAX(P301:S301)=MIN(P301:S301),0,IF($D$17="custo",(MAX(P301:S301)-P301)/(MAX(P301:S301)-MIN(P301:S301)),(P301-MIN(P301:S301))/(MAX(P301:S301)-MIN(P301:S301))))</f>
        <v>0.103756581156431</v>
      </c>
      <c r="AK301" s="0" t="n">
        <f aca="false">IF(MAX(P301:S301)=MIN(P301:S301),0,IF($D$17="custo",(MAX(P301:S301)-Q301)/(MAX(P301:S301)-MIN(P301:S301)),(Q301-MIN(P301:S301))/(MAX(P301:S301)-MIN(P301:S301))))</f>
        <v>0</v>
      </c>
      <c r="AL301" s="0" t="n">
        <f aca="false">IF(MAX(P301:S301)=MIN(P301:S301),0,IF($D$17="custo",(MAX(P301:S301)-R301)/(MAX(P301:S301)-MIN(P301:S301)),(R301-MIN(P301:S301))/(MAX(P301:S301)-MIN(P301:S301))))</f>
        <v>0.733789265772815</v>
      </c>
      <c r="AM301" s="0" t="n">
        <f aca="false">IF(MAX(P301:S301)=MIN(P301:S301),0,IF($D$17="custo",(MAX(P301:S301)-S301)/(MAX(P301:S301)-MIN(P301:S301)),(S301-MIN(P301:S301))/(MAX(P301:S301)-MIN(P301:S301))))</f>
        <v>1</v>
      </c>
      <c r="AN301" s="0" t="n">
        <f aca="false">IF(MAX(T301:W301)=MIN(T301:W301),0,IF($E$17="custo",(MAX(T301:W301)-T301)/(MAX(T301:W301)-MIN(T301:W301)),(T301-MIN(T301:W301))/(MAX(T301:W301)-MIN(T301:W301))))</f>
        <v>0</v>
      </c>
      <c r="AO301" s="0" t="n">
        <f aca="false">IF(MAX(T301:W301)=MIN(T301:W301),0,IF($E$17="custo",(MAX(T301:W301)-U301)/(MAX(T301:W301)-MIN(T301:W301)),(U301-MIN(T301:W301))/(MAX(T301:W301)-MIN(T301:W301))))</f>
        <v>0.653846153846154</v>
      </c>
      <c r="AP301" s="0" t="n">
        <f aca="false">IF(MAX(T301:W301)=MIN(T301:W301),0,IF($E$17="custo",(MAX(T301:W301)-V301)/(MAX(T301:W301)-MIN(T301:W301)),(V301-MIN(T301:W301))/(MAX(T301:W301)-MIN(T301:W301))))</f>
        <v>0.923076923076923</v>
      </c>
      <c r="AQ301" s="0" t="n">
        <f aca="false">IF(MAX(T301:W301)=MIN(T301:W301),0,IF($E$17="custo",(MAX(T301:W301)-W301)/(MAX(T301:W301)-MIN(T301:W301)),(W301-MIN(T301:W301))/(MAX(T301:W301)-MIN(T301:W301))))</f>
        <v>1</v>
      </c>
      <c r="AR301" s="0" t="n">
        <f aca="false">IF(MAX(X301:AA301)=MIN(X301:AA301),0,IF($F$17="custo",(MAX(X301:AA301)-X301)/(MAX(X301:AA301)-MIN(X301:AA301)),(X301-MIN(X301:AA301))/(MAX(X301:AA301)-MIN(X301:AA301))))</f>
        <v>0</v>
      </c>
      <c r="AS301" s="0" t="n">
        <f aca="false">IF(MAX(X301:AA301)=MIN(X301:AA301),0,IF($F$17="custo",(MAX(X301:AA301)-Y301)/(MAX(X301:AA301)-MIN(X301:AA301)),(Y301-MIN(X301:AA301))/(MAX(X301:AA301)-MIN(X301:AA301))))</f>
        <v>0.65625</v>
      </c>
      <c r="AT301" s="0" t="n">
        <f aca="false">IF(MAX(X301:AA301)=MIN(X301:AA301),0,IF($F$17="custo",(MAX(X301:AA301)-Z301)/(MAX(X301:AA301)-MIN(X301:AA301)),(Z301-MIN(X301:AA301))/(MAX(X301:AA301)-MIN(X301:AA301))))</f>
        <v>0.28125</v>
      </c>
      <c r="AU301" s="0" t="n">
        <f aca="false">IF(MAX(X301:AA301)=MIN(X301:AA301),0,IF($F$17="custo",(MAX(X301:AA301)-AA301)/(MAX(X301:AA301)-MIN(X301:AA301)),(AA301-MIN(X301:AA301))/(MAX(X301:AA301)-MIN(X301:AA301))))</f>
        <v>1</v>
      </c>
      <c r="AV301" s="0" t="n">
        <f aca="false">STDEVP(AB301:AE301)</f>
        <v>0.403715109434902</v>
      </c>
      <c r="AW301" s="0" t="n">
        <f aca="false">STDEVP(AF301:AI301)</f>
        <v>0.419130583187016</v>
      </c>
      <c r="AX301" s="0" t="n">
        <f aca="false">STDEVP(AJ301:AM301)</f>
        <v>0.419841764777204</v>
      </c>
      <c r="AY301" s="0" t="n">
        <f aca="false">STDEVP(AN301:AQ301)</f>
        <v>0.393526575570791</v>
      </c>
      <c r="AZ301" s="0" t="n">
        <f aca="false">STDEVP(AR301:AU301)</f>
        <v>0.377918331951495</v>
      </c>
      <c r="BA301" s="0" t="n">
        <f aca="false">AV301*((1-IFERROR(CORREL(AB301:AE301,AF301:AI301),0))+(1-IFERROR(CORREL(AB301:AE301,AJ301:AM301),0))+(1-IFERROR(CORREL(AB301:AE301,AN301:AQ301),0))+(1-IFERROR(CORREL(AB301:AE301,AR301:AU301),0)))</f>
        <v>1.07094348573742</v>
      </c>
      <c r="BB301" s="0" t="n">
        <f aca="false">AW301*((1-IFERROR(CORREL(AF301:AI301,AB301:AE301),0))+(1-IFERROR(CORREL(AF301:AI301,AJ301:AM301),0))+(1-IFERROR(CORREL(AF301:AI301,AN301:AQ301),0))+(1-IFERROR(CORREL(AF301:AI301,AR301:AU301),0)))</f>
        <v>2.79773791850074</v>
      </c>
      <c r="BC301" s="0" t="n">
        <f aca="false">AX301*((1-IFERROR(CORREL(AJ301:AM301,AB301:AE301),0))+(1-IFERROR(CORREL(AJ301:AM301,AF301:AI301),0))+(1-IFERROR(CORREL(AJ301:AM301,AN301:AQ301),0))+(1-IFERROR(CORREL(AJ301:AM301,AR301:AU301),0)))</f>
        <v>1.03783241774044</v>
      </c>
      <c r="BD301" s="0" t="n">
        <f aca="false">AY301*((1-IFERROR(CORREL(AN301:AQ301,AB301:AE301),0))+(1-IFERROR(CORREL(AN301:AQ301,AF301:AI301),0))+(1-IFERROR(CORREL(AN301:AQ301,AJ301:AM301),0))+(1-IFERROR(CORREL(AN301:AQ301,AR301:AU301),0)))</f>
        <v>0.942934043548619</v>
      </c>
      <c r="BE301" s="0" t="n">
        <f aca="false">AZ301*((1-IFERROR(CORREL(AR301:AU301,AB301:AE301),0))+(1-IFERROR(CORREL(AR301:AU301,AF301:AI301),0))+(1-IFERROR(CORREL(AR301:AU301,AJ301:AM301),0))+(1-IFERROR(CORREL(AR301:AU301,AN301:AQ301),0)))</f>
        <v>1.2227064033605</v>
      </c>
      <c r="BF301" s="0" t="n">
        <f aca="false">IF(SUM(BA301:BE301)&gt;0,BA301/SUM(BA301:BE301),1/5)</f>
        <v>0.151431013100037</v>
      </c>
      <c r="BG301" s="0" t="n">
        <f aca="false">IF(SUM(BA301:BE301)&gt;0,BB301/SUM(BA301:BE301),1/5)</f>
        <v>0.395599107729979</v>
      </c>
      <c r="BH301" s="0" t="n">
        <f aca="false">IF(SUM(BA301:BE301)&gt;0,BC301/SUM(BA301:BE301),1/5)</f>
        <v>0.146749120321956</v>
      </c>
      <c r="BI301" s="0" t="n">
        <f aca="false">IF(SUM(BA301:BE301)&gt;0,BD301/SUM(BA301:BE301),1/5)</f>
        <v>0.133330525282351</v>
      </c>
      <c r="BJ301" s="0" t="n">
        <f aca="false">IF(SUM(BA301:BE301)&gt;0,BE301/SUM(BA301:BE301),1/5)</f>
        <v>0.172890233565677</v>
      </c>
      <c r="BK301" s="0" t="n">
        <f aca="false">BF301*AB301+BG301*AF301+BH301*AJ301+BI301*AN301+BJ301*AR301</f>
        <v>0.445839860952649</v>
      </c>
      <c r="BL301" s="0" t="n">
        <f aca="false">BF301*AC301+BG301*AG301+BH301*AK301+BI301*AO301+BJ301*AS301</f>
        <v>0.561932259368242</v>
      </c>
      <c r="BM301" s="0" t="n">
        <f aca="false">BF301*AD301+BG301*AH301+BH301*AL301+BI301*AP301+BJ301*AT301</f>
        <v>0.799904399008418</v>
      </c>
      <c r="BN301" s="0" t="n">
        <f aca="false">BF301*AE301+BG301*AI301+BH301*AM301+BI301*AQ301+BJ301*AU301</f>
        <v>0.604400892270022</v>
      </c>
      <c r="BO301" s="0" t="n">
        <f aca="false">RANK(BK301,$BK301:$BN301)</f>
        <v>4</v>
      </c>
      <c r="BP301" s="0" t="n">
        <f aca="false">RANK(BL301,$BK301:$BN301)</f>
        <v>3</v>
      </c>
      <c r="BQ301" s="0" t="n">
        <f aca="false">RANK(BM301,$BK301:$BN301)</f>
        <v>1</v>
      </c>
      <c r="BR301" s="0" t="n">
        <f aca="false">RANK(BN301,$BK301:$BN301)</f>
        <v>2</v>
      </c>
    </row>
    <row r="302" customFormat="false" ht="15" hidden="false" customHeight="false" outlineLevel="0" collapsed="false">
      <c r="A302" s="0" t="n">
        <v>279</v>
      </c>
      <c r="B302" s="0" t="n">
        <f aca="false">RANDBETWEEN(1,$B$5)</f>
        <v>3</v>
      </c>
      <c r="C302" s="0" t="n">
        <f aca="false">RANDBETWEEN(1,$B$5)</f>
        <v>5</v>
      </c>
      <c r="D302" s="0" t="n">
        <f aca="false">RANDBETWEEN(1,$B$5)</f>
        <v>4</v>
      </c>
      <c r="E302" s="0" t="n">
        <f aca="false">RANDBETWEEN(1,$B$5)</f>
        <v>4</v>
      </c>
      <c r="F302" s="0" t="n">
        <f aca="false">RANDBETWEEN(1,$B$5)</f>
        <v>1</v>
      </c>
      <c r="G302" s="0" t="n">
        <f aca="false">RANDBETWEEN(1,$B$5)</f>
        <v>6</v>
      </c>
      <c r="H302" s="0" t="n">
        <f aca="true">NORMINV(RAND(),$B$8,$B$13)</f>
        <v>44.5123709964764</v>
      </c>
      <c r="I302" s="0" t="n">
        <f aca="true">NORMINV(RAND(),$C$8,$C$13)</f>
        <v>67.9425262247752</v>
      </c>
      <c r="J302" s="0" t="n">
        <f aca="true">NORMINV(RAND(),$D$8,$D$13)</f>
        <v>11.8824562723523</v>
      </c>
      <c r="K302" s="0" t="n">
        <f aca="true">NORMINV(RAND(),$E$8,$E$13)</f>
        <v>3.02069095615263</v>
      </c>
      <c r="L302" s="0" t="n">
        <f aca="true">NORMINV(RAND(),$B$9,$B$14)</f>
        <v>44.0939326303227</v>
      </c>
      <c r="M302" s="0" t="n">
        <f aca="true">NORMINV(RAND(),$C$9,$C$14)</f>
        <v>60.9346301801709</v>
      </c>
      <c r="N302" s="0" t="n">
        <f aca="true">NORMINV(RAND(),$D$9,$D$14)</f>
        <v>49.1135989684288</v>
      </c>
      <c r="O302" s="0" t="n">
        <f aca="true">NORMINV(RAND(),$E$9,$E$14)</f>
        <v>24.1665010190703</v>
      </c>
      <c r="P302" s="0" t="n">
        <f aca="true">NORMINV(RAND(),$B$10,$B$15)</f>
        <v>22.0259935285429</v>
      </c>
      <c r="Q302" s="0" t="n">
        <f aca="true">NORMINV(RAND(),$C$10,$C$15)</f>
        <v>31.4996909136089</v>
      </c>
      <c r="R302" s="0" t="n">
        <f aca="true">NORMINV(RAND(),$D$10,$D$15)</f>
        <v>9.67561694123739</v>
      </c>
      <c r="S302" s="0" t="n">
        <f aca="true">NORMINV(RAND(),$E$10,$E$15)</f>
        <v>3.91694764031447</v>
      </c>
      <c r="T302" s="0" t="n">
        <f aca="false">MEDIAN(INDEX(Avaliadores!$B$17:$B$22,$B302),INDEX(Avaliadores!$B$17:$B$22,$C302),INDEX(Avaliadores!$B$17:$B$22,$D302),INDEX(Avaliadores!$B$17:$B$22,$E302),INDEX(Avaliadores!$B$17:$B$22,$F302),INDEX(Avaliadores!$B$17:$B$22,$G302))</f>
        <v>2.66666666666667</v>
      </c>
      <c r="U302" s="0" t="n">
        <f aca="false">MEDIAN(INDEX(Avaliadores!$C$17:$C$22,$B302),INDEX(Avaliadores!$C$17:$C$22,$C302),INDEX(Avaliadores!$C$17:$C$22,$D302),INDEX(Avaliadores!$C$17:$C$22,$E302),INDEX(Avaliadores!$C$17:$C$22,$F302),INDEX(Avaliadores!$C$17:$C$22,$G302))</f>
        <v>5.54166666666667</v>
      </c>
      <c r="V302" s="0" t="n">
        <f aca="false">MEDIAN(INDEX(Avaliadores!$D$17:$D$22,$B302),INDEX(Avaliadores!$D$17:$D$22,$C302),INDEX(Avaliadores!$D$17:$D$22,$D302),INDEX(Avaliadores!$D$17:$D$22,$E302),INDEX(Avaliadores!$D$17:$D$22,$F302),INDEX(Avaliadores!$D$17:$D$22,$G302))</f>
        <v>5.54166666666667</v>
      </c>
      <c r="W302" s="0" t="n">
        <f aca="false">MEDIAN(INDEX(Avaliadores!$E$17:$E$22,$B302),INDEX(Avaliadores!$E$17:$E$22,$C302),INDEX(Avaliadores!$E$17:$E$22,$D302),INDEX(Avaliadores!$E$17:$E$22,$E302),INDEX(Avaliadores!$E$17:$E$22,$F302),INDEX(Avaliadores!$E$17:$E$22,$G302))</f>
        <v>6.54166666666667</v>
      </c>
      <c r="X302" s="0" t="n">
        <f aca="false">MEDIAN(INDEX(Avaliadores!$F$17:$F$22,$B302),INDEX(Avaliadores!$F$17:$F$22,$C302),INDEX(Avaliadores!$F$17:$F$22,$D302),INDEX(Avaliadores!$F$17:$F$22,$E302),INDEX(Avaliadores!$F$17:$F$22,$F302),INDEX(Avaliadores!$F$17:$F$22,$G302))</f>
        <v>2.91666666666667</v>
      </c>
      <c r="Y302" s="0" t="n">
        <f aca="false">MEDIAN(INDEX(Avaliadores!$G$17:$G$22,$B302),INDEX(Avaliadores!$G$17:$G$22,$C302),INDEX(Avaliadores!$G$17:$G$22,$D302),INDEX(Avaliadores!$G$17:$G$22,$E302),INDEX(Avaliadores!$G$17:$G$22,$F302),INDEX(Avaliadores!$G$17:$G$22,$G302))</f>
        <v>4.79166666666667</v>
      </c>
      <c r="Z302" s="0" t="n">
        <f aca="false">MEDIAN(INDEX(Avaliadores!$H$17:$H$22,$B302),INDEX(Avaliadores!$H$17:$H$22,$C302),INDEX(Avaliadores!$H$17:$H$22,$D302),INDEX(Avaliadores!$H$17:$H$22,$E302),INDEX(Avaliadores!$H$17:$H$22,$F302),INDEX(Avaliadores!$H$17:$H$22,$G302))</f>
        <v>3.66666666666667</v>
      </c>
      <c r="AA302" s="0" t="n">
        <f aca="false">MEDIAN(INDEX(Avaliadores!$I$17:$I$22,$B302),INDEX(Avaliadores!$I$17:$I$22,$C302),INDEX(Avaliadores!$I$17:$I$22,$D302),INDEX(Avaliadores!$I$17:$I$22,$E302),INDEX(Avaliadores!$I$17:$I$22,$F302),INDEX(Avaliadores!$I$17:$I$22,$G302))</f>
        <v>6.66666666666667</v>
      </c>
      <c r="AB302" s="0" t="n">
        <f aca="false">IF(MAX(H302:K302)=MIN(H302:K302),0,IF($B$17="custo",(MAX(H302:K302)-H302)/(MAX(H302:K302)-MIN(H302:K302)),(H302-MIN(H302:K302))/(MAX(H302:K302)-MIN(H302:K302))))</f>
        <v>0.360897918725703</v>
      </c>
      <c r="AC302" s="0" t="n">
        <f aca="false">IF(MAX(H302:K302)=MIN(H302:K302),0,IF($B$17="custo",(MAX(H302:K302)-I302)/(MAX(H302:K302)-MIN(H302:K302)),(I302-MIN(H302:K302))/(MAX(H302:K302)-MIN(H302:K302))))</f>
        <v>0</v>
      </c>
      <c r="AD302" s="0" t="n">
        <f aca="false">IF(MAX(H302:K302)=MIN(H302:K302),0,IF($B$17="custo",(MAX(H302:K302)-J302)/(MAX(H302:K302)-MIN(H302:K302)),(J302-MIN(H302:K302))/(MAX(H302:K302)-MIN(H302:K302))))</f>
        <v>0.8635010042533</v>
      </c>
      <c r="AE302" s="0" t="n">
        <f aca="false">IF(MAX(H302:K302)=MIN(H302:K302),0,IF($B$17="custo",(MAX(H302:K302)-K302)/(MAX(H302:K302)-MIN(H302:K302)),(K302-MIN(H302:K302))/(MAX(H302:K302)-MIN(H302:K302))))</f>
        <v>1</v>
      </c>
      <c r="AF302" s="0" t="n">
        <f aca="false">IF(MAX(L302:O302)=MIN(L302:O302),0,IF($C$17="custo",(MAX(L302:O302)-L302)/(MAX(L302:O302)-MIN(L302:O302)),(L302-MIN(L302:O302))/(MAX(L302:O302)-MIN(L302:O302))))</f>
        <v>0.541975674746459</v>
      </c>
      <c r="AG302" s="0" t="n">
        <f aca="false">IF(MAX(L302:O302)=MIN(L302:O302),0,IF($C$17="custo",(MAX(L302:O302)-M302)/(MAX(L302:O302)-MIN(L302:O302)),(M302-MIN(L302:O302))/(MAX(L302:O302)-MIN(L302:O302))))</f>
        <v>1</v>
      </c>
      <c r="AH302" s="0" t="n">
        <f aca="false">IF(MAX(L302:O302)=MIN(L302:O302),0,IF($C$17="custo",(MAX(L302:O302)-N302)/(MAX(L302:O302)-MIN(L302:O302)),(N302-MIN(L302:O302))/(MAX(L302:O302)-MIN(L302:O302))))</f>
        <v>0.678497887125346</v>
      </c>
      <c r="AI302" s="0" t="n">
        <f aca="false">IF(MAX(L302:O302)=MIN(L302:O302),0,IF($C$17="custo",(MAX(L302:O302)-O302)/(MAX(L302:O302)-MIN(L302:O302)),(O302-MIN(L302:O302))/(MAX(L302:O302)-MIN(L302:O302))))</f>
        <v>0</v>
      </c>
      <c r="AJ302" s="0" t="n">
        <f aca="false">IF(MAX(P302:S302)=MIN(P302:S302),0,IF($D$17="custo",(MAX(P302:S302)-P302)/(MAX(P302:S302)-MIN(P302:S302)),(P302-MIN(P302:S302))/(MAX(P302:S302)-MIN(P302:S302))))</f>
        <v>0.34346465437462</v>
      </c>
      <c r="AK302" s="0" t="n">
        <f aca="false">IF(MAX(P302:S302)=MIN(P302:S302),0,IF($D$17="custo",(MAX(P302:S302)-Q302)/(MAX(P302:S302)-MIN(P302:S302)),(Q302-MIN(P302:S302))/(MAX(P302:S302)-MIN(P302:S302))))</f>
        <v>0</v>
      </c>
      <c r="AL302" s="0" t="n">
        <f aca="false">IF(MAX(P302:S302)=MIN(P302:S302),0,IF($D$17="custo",(MAX(P302:S302)-R302)/(MAX(P302:S302)-MIN(P302:S302)),(R302-MIN(P302:S302))/(MAX(P302:S302)-MIN(P302:S302))))</f>
        <v>0.791222024442418</v>
      </c>
      <c r="AM302" s="0" t="n">
        <f aca="false">IF(MAX(P302:S302)=MIN(P302:S302),0,IF($D$17="custo",(MAX(P302:S302)-S302)/(MAX(P302:S302)-MIN(P302:S302)),(S302-MIN(P302:S302))/(MAX(P302:S302)-MIN(P302:S302))))</f>
        <v>1</v>
      </c>
      <c r="AN302" s="0" t="n">
        <f aca="false">IF(MAX(T302:W302)=MIN(T302:W302),0,IF($E$17="custo",(MAX(T302:W302)-T302)/(MAX(T302:W302)-MIN(T302:W302)),(T302-MIN(T302:W302))/(MAX(T302:W302)-MIN(T302:W302))))</f>
        <v>0</v>
      </c>
      <c r="AO302" s="0" t="n">
        <f aca="false">IF(MAX(T302:W302)=MIN(T302:W302),0,IF($E$17="custo",(MAX(T302:W302)-U302)/(MAX(T302:W302)-MIN(T302:W302)),(U302-MIN(T302:W302))/(MAX(T302:W302)-MIN(T302:W302))))</f>
        <v>0.741935483870968</v>
      </c>
      <c r="AP302" s="0" t="n">
        <f aca="false">IF(MAX(T302:W302)=MIN(T302:W302),0,IF($E$17="custo",(MAX(T302:W302)-V302)/(MAX(T302:W302)-MIN(T302:W302)),(V302-MIN(T302:W302))/(MAX(T302:W302)-MIN(T302:W302))))</f>
        <v>0.741935483870968</v>
      </c>
      <c r="AQ302" s="0" t="n">
        <f aca="false">IF(MAX(T302:W302)=MIN(T302:W302),0,IF($E$17="custo",(MAX(T302:W302)-W302)/(MAX(T302:W302)-MIN(T302:W302)),(W302-MIN(T302:W302))/(MAX(T302:W302)-MIN(T302:W302))))</f>
        <v>1</v>
      </c>
      <c r="AR302" s="0" t="n">
        <f aca="false">IF(MAX(X302:AA302)=MIN(X302:AA302),0,IF($F$17="custo",(MAX(X302:AA302)-X302)/(MAX(X302:AA302)-MIN(X302:AA302)),(X302-MIN(X302:AA302))/(MAX(X302:AA302)-MIN(X302:AA302))))</f>
        <v>0</v>
      </c>
      <c r="AS302" s="0" t="n">
        <f aca="false">IF(MAX(X302:AA302)=MIN(X302:AA302),0,IF($F$17="custo",(MAX(X302:AA302)-Y302)/(MAX(X302:AA302)-MIN(X302:AA302)),(Y302-MIN(X302:AA302))/(MAX(X302:AA302)-MIN(X302:AA302))))</f>
        <v>0.5</v>
      </c>
      <c r="AT302" s="0" t="n">
        <f aca="false">IF(MAX(X302:AA302)=MIN(X302:AA302),0,IF($F$17="custo",(MAX(X302:AA302)-Z302)/(MAX(X302:AA302)-MIN(X302:AA302)),(Z302-MIN(X302:AA302))/(MAX(X302:AA302)-MIN(X302:AA302))))</f>
        <v>0.2</v>
      </c>
      <c r="AU302" s="0" t="n">
        <f aca="false">IF(MAX(X302:AA302)=MIN(X302:AA302),0,IF($F$17="custo",(MAX(X302:AA302)-AA302)/(MAX(X302:AA302)-MIN(X302:AA302)),(AA302-MIN(X302:AA302))/(MAX(X302:AA302)-MIN(X302:AA302))))</f>
        <v>1</v>
      </c>
      <c r="AV302" s="0" t="n">
        <f aca="false">STDEVP(AB302:AE302)</f>
        <v>0.399654116064587</v>
      </c>
      <c r="AW302" s="0" t="n">
        <f aca="false">STDEVP(AF302:AI302)</f>
        <v>0.361064850514254</v>
      </c>
      <c r="AX302" s="0" t="n">
        <f aca="false">STDEVP(AJ302:AM302)</f>
        <v>0.388837516383035</v>
      </c>
      <c r="AY302" s="0" t="n">
        <f aca="false">STDEVP(AN302:AQ302)</f>
        <v>0.373675252845261</v>
      </c>
      <c r="AZ302" s="0" t="n">
        <f aca="false">STDEVP(AR302:AU302)</f>
        <v>0.376662979332984</v>
      </c>
      <c r="BA302" s="0" t="n">
        <f aca="false">AV302*((1-IFERROR(CORREL(AB302:AE302,AF302:AI302),0))+(1-IFERROR(CORREL(AB302:AE302,AJ302:AM302),0))+(1-IFERROR(CORREL(AB302:AE302,AN302:AQ302),0))+(1-IFERROR(CORREL(AB302:AE302,AR302:AU302),0)))</f>
        <v>1.18940253971398</v>
      </c>
      <c r="BB302" s="0" t="n">
        <f aca="false">AW302*((1-IFERROR(CORREL(AF302:AI302,AB302:AE302),0))+(1-IFERROR(CORREL(AF302:AI302,AJ302:AM302),0))+(1-IFERROR(CORREL(AF302:AI302,AN302:AQ302),0))+(1-IFERROR(CORREL(AF302:AI302,AR302:AU302),0)))</f>
        <v>2.31862548837595</v>
      </c>
      <c r="BC302" s="0" t="n">
        <f aca="false">AX302*((1-IFERROR(CORREL(AJ302:AM302,AB302:AE302),0))+(1-IFERROR(CORREL(AJ302:AM302,AF302:AI302),0))+(1-IFERROR(CORREL(AJ302:AM302,AN302:AQ302),0))+(1-IFERROR(CORREL(AJ302:AM302,AR302:AU302),0)))</f>
        <v>1.14583762764758</v>
      </c>
      <c r="BD302" s="0" t="n">
        <f aca="false">AY302*((1-IFERROR(CORREL(AN302:AQ302,AB302:AE302),0))+(1-IFERROR(CORREL(AN302:AQ302,AF302:AI302),0))+(1-IFERROR(CORREL(AN302:AQ302,AJ302:AM302),0))+(1-IFERROR(CORREL(AN302:AQ302,AR302:AU302),0)))</f>
        <v>0.949004305447965</v>
      </c>
      <c r="BE302" s="0" t="n">
        <f aca="false">AZ302*((1-IFERROR(CORREL(AR302:AU302,AB302:AE302),0))+(1-IFERROR(CORREL(AR302:AU302,AF302:AI302),0))+(1-IFERROR(CORREL(AR302:AU302,AJ302:AM302),0))+(1-IFERROR(CORREL(AR302:AU302,AN302:AQ302),0)))</f>
        <v>1.10609069337413</v>
      </c>
      <c r="BF302" s="0" t="n">
        <f aca="false">IF(SUM(BA302:BE302)&gt;0,BA302/SUM(BA302:BE302),1/5)</f>
        <v>0.177285663302501</v>
      </c>
      <c r="BG302" s="0" t="n">
        <f aca="false">IF(SUM(BA302:BE302)&gt;0,BB302/SUM(BA302:BE302),1/5)</f>
        <v>0.345601294710253</v>
      </c>
      <c r="BH302" s="0" t="n">
        <f aca="false">IF(SUM(BA302:BE302)&gt;0,BC302/SUM(BA302:BE302),1/5)</f>
        <v>0.170792122155141</v>
      </c>
      <c r="BI302" s="0" t="n">
        <f aca="false">IF(SUM(BA302:BE302)&gt;0,BD302/SUM(BA302:BE302),1/5)</f>
        <v>0.141453252494929</v>
      </c>
      <c r="BJ302" s="0" t="n">
        <f aca="false">IF(SUM(BA302:BE302)&gt;0,BE302/SUM(BA302:BE302),1/5)</f>
        <v>0.164867667337176</v>
      </c>
      <c r="BK302" s="0" t="n">
        <f aca="false">BF302*AB302+BG302*AF302+BH302*AJ302+BI302*AN302+BJ302*AR302</f>
        <v>0.309950579005541</v>
      </c>
      <c r="BL302" s="0" t="n">
        <f aca="false">BF302*AC302+BG302*AG302+BH302*AK302+BI302*AO302+BJ302*AS302</f>
        <v>0.532984315713788</v>
      </c>
      <c r="BM302" s="0" t="n">
        <f aca="false">BF302*AD302+BG302*AH302+BH302*AL302+BI302*AP302+BJ302*AT302</f>
        <v>0.660633306002903</v>
      </c>
      <c r="BN302" s="0" t="n">
        <f aca="false">BF302*AE302+BG302*AI302+BH302*AM302+BI302*AQ302+BJ302*AU302</f>
        <v>0.654398705289747</v>
      </c>
      <c r="BO302" s="0" t="n">
        <f aca="false">RANK(BK302,$BK302:$BN302)</f>
        <v>4</v>
      </c>
      <c r="BP302" s="0" t="n">
        <f aca="false">RANK(BL302,$BK302:$BN302)</f>
        <v>3</v>
      </c>
      <c r="BQ302" s="0" t="n">
        <f aca="false">RANK(BM302,$BK302:$BN302)</f>
        <v>1</v>
      </c>
      <c r="BR302" s="0" t="n">
        <f aca="false">RANK(BN302,$BK302:$BN302)</f>
        <v>2</v>
      </c>
    </row>
    <row r="303" customFormat="false" ht="15" hidden="false" customHeight="false" outlineLevel="0" collapsed="false">
      <c r="A303" s="0" t="n">
        <v>280</v>
      </c>
      <c r="B303" s="0" t="n">
        <f aca="false">RANDBETWEEN(1,$B$5)</f>
        <v>4</v>
      </c>
      <c r="C303" s="0" t="n">
        <f aca="false">RANDBETWEEN(1,$B$5)</f>
        <v>1</v>
      </c>
      <c r="D303" s="0" t="n">
        <f aca="false">RANDBETWEEN(1,$B$5)</f>
        <v>5</v>
      </c>
      <c r="E303" s="0" t="n">
        <f aca="false">RANDBETWEEN(1,$B$5)</f>
        <v>3</v>
      </c>
      <c r="F303" s="0" t="n">
        <f aca="false">RANDBETWEEN(1,$B$5)</f>
        <v>3</v>
      </c>
      <c r="G303" s="0" t="n">
        <f aca="false">RANDBETWEEN(1,$B$5)</f>
        <v>4</v>
      </c>
      <c r="H303" s="0" t="n">
        <f aca="true">NORMINV(RAND(),$B$8,$B$13)</f>
        <v>50.7598044022787</v>
      </c>
      <c r="I303" s="0" t="n">
        <f aca="true">NORMINV(RAND(),$C$8,$C$13)</f>
        <v>60.0611557230107</v>
      </c>
      <c r="J303" s="0" t="n">
        <f aca="true">NORMINV(RAND(),$D$8,$D$13)</f>
        <v>14.38326545253</v>
      </c>
      <c r="K303" s="0" t="n">
        <f aca="true">NORMINV(RAND(),$E$8,$E$13)</f>
        <v>3.21597941666962</v>
      </c>
      <c r="L303" s="0" t="n">
        <f aca="true">NORMINV(RAND(),$B$9,$B$14)</f>
        <v>43.7605043482049</v>
      </c>
      <c r="M303" s="0" t="n">
        <f aca="true">NORMINV(RAND(),$C$9,$C$14)</f>
        <v>53.4679469555502</v>
      </c>
      <c r="N303" s="0" t="n">
        <f aca="true">NORMINV(RAND(),$D$9,$D$14)</f>
        <v>50.2424703309145</v>
      </c>
      <c r="O303" s="0" t="n">
        <f aca="true">NORMINV(RAND(),$E$9,$E$14)</f>
        <v>26.7912330670864</v>
      </c>
      <c r="P303" s="0" t="n">
        <f aca="true">NORMINV(RAND(),$B$10,$B$15)</f>
        <v>23.716036396592</v>
      </c>
      <c r="Q303" s="0" t="n">
        <f aca="true">NORMINV(RAND(),$C$10,$C$15)</f>
        <v>31.1621251370403</v>
      </c>
      <c r="R303" s="0" t="n">
        <f aca="true">NORMINV(RAND(),$D$10,$D$15)</f>
        <v>9.85468759138236</v>
      </c>
      <c r="S303" s="0" t="n">
        <f aca="true">NORMINV(RAND(),$E$10,$E$15)</f>
        <v>4.06113943229743</v>
      </c>
      <c r="T303" s="0" t="n">
        <f aca="false">MEDIAN(INDEX(Avaliadores!$B$17:$B$22,$B303),INDEX(Avaliadores!$B$17:$B$22,$C303),INDEX(Avaliadores!$B$17:$B$22,$D303),INDEX(Avaliadores!$B$17:$B$22,$E303),INDEX(Avaliadores!$B$17:$B$22,$F303),INDEX(Avaliadores!$B$17:$B$22,$G303))</f>
        <v>2.79166666666667</v>
      </c>
      <c r="U303" s="0" t="n">
        <f aca="false">MEDIAN(INDEX(Avaliadores!$C$17:$C$22,$B303),INDEX(Avaliadores!$C$17:$C$22,$C303),INDEX(Avaliadores!$C$17:$C$22,$D303),INDEX(Avaliadores!$C$17:$C$22,$E303),INDEX(Avaliadores!$C$17:$C$22,$F303),INDEX(Avaliadores!$C$17:$C$22,$G303))</f>
        <v>5.16666666666667</v>
      </c>
      <c r="V303" s="0" t="n">
        <f aca="false">MEDIAN(INDEX(Avaliadores!$D$17:$D$22,$B303),INDEX(Avaliadores!$D$17:$D$22,$C303),INDEX(Avaliadores!$D$17:$D$22,$D303),INDEX(Avaliadores!$D$17:$D$22,$E303),INDEX(Avaliadores!$D$17:$D$22,$F303),INDEX(Avaliadores!$D$17:$D$22,$G303))</f>
        <v>5.66666666666667</v>
      </c>
      <c r="W303" s="0" t="n">
        <f aca="false">MEDIAN(INDEX(Avaliadores!$E$17:$E$22,$B303),INDEX(Avaliadores!$E$17:$E$22,$C303),INDEX(Avaliadores!$E$17:$E$22,$D303),INDEX(Avaliadores!$E$17:$E$22,$E303),INDEX(Avaliadores!$E$17:$E$22,$F303),INDEX(Avaliadores!$E$17:$E$22,$G303))</f>
        <v>6.54166666666667</v>
      </c>
      <c r="X303" s="0" t="n">
        <f aca="false">MEDIAN(INDEX(Avaliadores!$F$17:$F$22,$B303),INDEX(Avaliadores!$F$17:$F$22,$C303),INDEX(Avaliadores!$F$17:$F$22,$D303),INDEX(Avaliadores!$F$17:$F$22,$E303),INDEX(Avaliadores!$F$17:$F$22,$F303),INDEX(Avaliadores!$F$17:$F$22,$G303))</f>
        <v>2.79166666666667</v>
      </c>
      <c r="Y303" s="0" t="n">
        <f aca="false">MEDIAN(INDEX(Avaliadores!$G$17:$G$22,$B303),INDEX(Avaliadores!$G$17:$G$22,$C303),INDEX(Avaliadores!$G$17:$G$22,$D303),INDEX(Avaliadores!$G$17:$G$22,$E303),INDEX(Avaliadores!$G$17:$G$22,$F303),INDEX(Avaliadores!$G$17:$G$22,$G303))</f>
        <v>4.79166666666667</v>
      </c>
      <c r="Z303" s="0" t="n">
        <f aca="false">MEDIAN(INDEX(Avaliadores!$H$17:$H$22,$B303),INDEX(Avaliadores!$H$17:$H$22,$C303),INDEX(Avaliadores!$H$17:$H$22,$D303),INDEX(Avaliadores!$H$17:$H$22,$E303),INDEX(Avaliadores!$H$17:$H$22,$F303),INDEX(Avaliadores!$H$17:$H$22,$G303))</f>
        <v>3.66666666666667</v>
      </c>
      <c r="AA303" s="0" t="n">
        <f aca="false">MEDIAN(INDEX(Avaliadores!$I$17:$I$22,$B303),INDEX(Avaliadores!$I$17:$I$22,$C303),INDEX(Avaliadores!$I$17:$I$22,$D303),INDEX(Avaliadores!$I$17:$I$22,$E303),INDEX(Avaliadores!$I$17:$I$22,$F303),INDEX(Avaliadores!$I$17:$I$22,$G303))</f>
        <v>6.66666666666667</v>
      </c>
      <c r="AB303" s="0" t="n">
        <f aca="false">IF(MAX(H303:K303)=MIN(H303:K303),0,IF($B$17="custo",(MAX(H303:K303)-H303)/(MAX(H303:K303)-MIN(H303:K303)),(H303-MIN(H303:K303))/(MAX(H303:K303)-MIN(H303:K303))))</f>
        <v>0.163626044021865</v>
      </c>
      <c r="AC303" s="0" t="n">
        <f aca="false">IF(MAX(H303:K303)=MIN(H303:K303),0,IF($B$17="custo",(MAX(H303:K303)-I303)/(MAX(H303:K303)-MIN(H303:K303)),(I303-MIN(H303:K303))/(MAX(H303:K303)-MIN(H303:K303))))</f>
        <v>0</v>
      </c>
      <c r="AD303" s="0" t="n">
        <f aca="false">IF(MAX(H303:K303)=MIN(H303:K303),0,IF($B$17="custo",(MAX(H303:K303)-J303)/(MAX(H303:K303)-MIN(H303:K303)),(J303-MIN(H303:K303))/(MAX(H303:K303)-MIN(H303:K303))))</f>
        <v>0.803549100179065</v>
      </c>
      <c r="AE303" s="0" t="n">
        <f aca="false">IF(MAX(H303:K303)=MIN(H303:K303),0,IF($B$17="custo",(MAX(H303:K303)-K303)/(MAX(H303:K303)-MIN(H303:K303)),(K303-MIN(H303:K303))/(MAX(H303:K303)-MIN(H303:K303))))</f>
        <v>1</v>
      </c>
      <c r="AF303" s="0" t="n">
        <f aca="false">IF(MAX(L303:O303)=MIN(L303:O303),0,IF($C$17="custo",(MAX(L303:O303)-L303)/(MAX(L303:O303)-MIN(L303:O303)),(L303-MIN(L303:O303))/(MAX(L303:O303)-MIN(L303:O303))))</f>
        <v>0.636108006108532</v>
      </c>
      <c r="AG303" s="0" t="n">
        <f aca="false">IF(MAX(L303:O303)=MIN(L303:O303),0,IF($C$17="custo",(MAX(L303:O303)-M303)/(MAX(L303:O303)-MIN(L303:O303)),(M303-MIN(L303:O303))/(MAX(L303:O303)-MIN(L303:O303))))</f>
        <v>1</v>
      </c>
      <c r="AH303" s="0" t="n">
        <f aca="false">IF(MAX(L303:O303)=MIN(L303:O303),0,IF($C$17="custo",(MAX(L303:O303)-N303)/(MAX(L303:O303)-MIN(L303:O303)),(N303-MIN(L303:O303))/(MAX(L303:O303)-MIN(L303:O303))))</f>
        <v>0.879090181867169</v>
      </c>
      <c r="AI303" s="0" t="n">
        <f aca="false">IF(MAX(L303:O303)=MIN(L303:O303),0,IF($C$17="custo",(MAX(L303:O303)-O303)/(MAX(L303:O303)-MIN(L303:O303)),(O303-MIN(L303:O303))/(MAX(L303:O303)-MIN(L303:O303))))</f>
        <v>0</v>
      </c>
      <c r="AJ303" s="0" t="n">
        <f aca="false">IF(MAX(P303:S303)=MIN(P303:S303),0,IF($D$17="custo",(MAX(P303:S303)-P303)/(MAX(P303:S303)-MIN(P303:S303)),(P303-MIN(P303:S303))/(MAX(P303:S303)-MIN(P303:S303))))</f>
        <v>0.274753428586367</v>
      </c>
      <c r="AK303" s="0" t="n">
        <f aca="false">IF(MAX(P303:S303)=MIN(P303:S303),0,IF($D$17="custo",(MAX(P303:S303)-Q303)/(MAX(P303:S303)-MIN(P303:S303)),(Q303-MIN(P303:S303))/(MAX(P303:S303)-MIN(P303:S303))))</f>
        <v>0</v>
      </c>
      <c r="AL303" s="0" t="n">
        <f aca="false">IF(MAX(P303:S303)=MIN(P303:S303),0,IF($D$17="custo",(MAX(P303:S303)-R303)/(MAX(P303:S303)-MIN(P303:S303)),(R303-MIN(P303:S303))/(MAX(P303:S303)-MIN(P303:S303))))</f>
        <v>0.786223710746026</v>
      </c>
      <c r="AM303" s="0" t="n">
        <f aca="false">IF(MAX(P303:S303)=MIN(P303:S303),0,IF($D$17="custo",(MAX(P303:S303)-S303)/(MAX(P303:S303)-MIN(P303:S303)),(S303-MIN(P303:S303))/(MAX(P303:S303)-MIN(P303:S303))))</f>
        <v>1</v>
      </c>
      <c r="AN303" s="0" t="n">
        <f aca="false">IF(MAX(T303:W303)=MIN(T303:W303),0,IF($E$17="custo",(MAX(T303:W303)-T303)/(MAX(T303:W303)-MIN(T303:W303)),(T303-MIN(T303:W303))/(MAX(T303:W303)-MIN(T303:W303))))</f>
        <v>0</v>
      </c>
      <c r="AO303" s="0" t="n">
        <f aca="false">IF(MAX(T303:W303)=MIN(T303:W303),0,IF($E$17="custo",(MAX(T303:W303)-U303)/(MAX(T303:W303)-MIN(T303:W303)),(U303-MIN(T303:W303))/(MAX(T303:W303)-MIN(T303:W303))))</f>
        <v>0.633333333333333</v>
      </c>
      <c r="AP303" s="0" t="n">
        <f aca="false">IF(MAX(T303:W303)=MIN(T303:W303),0,IF($E$17="custo",(MAX(T303:W303)-V303)/(MAX(T303:W303)-MIN(T303:W303)),(V303-MIN(T303:W303))/(MAX(T303:W303)-MIN(T303:W303))))</f>
        <v>0.766666666666667</v>
      </c>
      <c r="AQ303" s="0" t="n">
        <f aca="false">IF(MAX(T303:W303)=MIN(T303:W303),0,IF($E$17="custo",(MAX(T303:W303)-W303)/(MAX(T303:W303)-MIN(T303:W303)),(W303-MIN(T303:W303))/(MAX(T303:W303)-MIN(T303:W303))))</f>
        <v>1</v>
      </c>
      <c r="AR303" s="0" t="n">
        <f aca="false">IF(MAX(X303:AA303)=MIN(X303:AA303),0,IF($F$17="custo",(MAX(X303:AA303)-X303)/(MAX(X303:AA303)-MIN(X303:AA303)),(X303-MIN(X303:AA303))/(MAX(X303:AA303)-MIN(X303:AA303))))</f>
        <v>0</v>
      </c>
      <c r="AS303" s="0" t="n">
        <f aca="false">IF(MAX(X303:AA303)=MIN(X303:AA303),0,IF($F$17="custo",(MAX(X303:AA303)-Y303)/(MAX(X303:AA303)-MIN(X303:AA303)),(Y303-MIN(X303:AA303))/(MAX(X303:AA303)-MIN(X303:AA303))))</f>
        <v>0.516129032258065</v>
      </c>
      <c r="AT303" s="0" t="n">
        <f aca="false">IF(MAX(X303:AA303)=MIN(X303:AA303),0,IF($F$17="custo",(MAX(X303:AA303)-Z303)/(MAX(X303:AA303)-MIN(X303:AA303)),(Z303-MIN(X303:AA303))/(MAX(X303:AA303)-MIN(X303:AA303))))</f>
        <v>0.225806451612903</v>
      </c>
      <c r="AU303" s="0" t="n">
        <f aca="false">IF(MAX(X303:AA303)=MIN(X303:AA303),0,IF($F$17="custo",(MAX(X303:AA303)-AA303)/(MAX(X303:AA303)-MIN(X303:AA303)),(AA303-MIN(X303:AA303))/(MAX(X303:AA303)-MIN(X303:AA303))))</f>
        <v>1</v>
      </c>
      <c r="AV303" s="0" t="n">
        <f aca="false">STDEVP(AB303:AE303)</f>
        <v>0.419827383185739</v>
      </c>
      <c r="AW303" s="0" t="n">
        <f aca="false">STDEVP(AF303:AI303)</f>
        <v>0.385965497840015</v>
      </c>
      <c r="AX303" s="0" t="n">
        <f aca="false">STDEVP(AJ303:AM303)</f>
        <v>0.397407372115356</v>
      </c>
      <c r="AY303" s="0" t="n">
        <f aca="false">STDEVP(AN303:AQ303)</f>
        <v>0.370435179514881</v>
      </c>
      <c r="AZ303" s="0" t="n">
        <f aca="false">STDEVP(AR303:AU303)</f>
        <v>0.373762265363112</v>
      </c>
      <c r="BA303" s="0" t="n">
        <f aca="false">AV303*((1-IFERROR(CORREL(AB303:AE303,AF303:AI303),0))+(1-IFERROR(CORREL(AB303:AE303,AJ303:AM303),0))+(1-IFERROR(CORREL(AB303:AE303,AN303:AQ303),0))+(1-IFERROR(CORREL(AB303:AE303,AR303:AU303),0)))</f>
        <v>1.02706880297252</v>
      </c>
      <c r="BB303" s="0" t="n">
        <f aca="false">AW303*((1-IFERROR(CORREL(AF303:AI303,AB303:AE303),0))+(1-IFERROR(CORREL(AF303:AI303,AJ303:AM303),0))+(1-IFERROR(CORREL(AF303:AI303,AN303:AQ303),0))+(1-IFERROR(CORREL(AF303:AI303,AR303:AU303),0)))</f>
        <v>2.45917234755186</v>
      </c>
      <c r="BC303" s="0" t="n">
        <f aca="false">AX303*((1-IFERROR(CORREL(AJ303:AM303,AB303:AE303),0))+(1-IFERROR(CORREL(AJ303:AM303,AF303:AI303),0))+(1-IFERROR(CORREL(AJ303:AM303,AN303:AQ303),0))+(1-IFERROR(CORREL(AJ303:AM303,AR303:AU303),0)))</f>
        <v>1.03883700288917</v>
      </c>
      <c r="BD303" s="0" t="n">
        <f aca="false">AY303*((1-IFERROR(CORREL(AN303:AQ303,AB303:AE303),0))+(1-IFERROR(CORREL(AN303:AQ303,AF303:AI303),0))+(1-IFERROR(CORREL(AN303:AQ303,AJ303:AM303),0))+(1-IFERROR(CORREL(AN303:AQ303,AR303:AU303),0)))</f>
        <v>0.818392539240342</v>
      </c>
      <c r="BE303" s="0" t="n">
        <f aca="false">AZ303*((1-IFERROR(CORREL(AR303:AU303,AB303:AE303),0))+(1-IFERROR(CORREL(AR303:AU303,AF303:AI303),0))+(1-IFERROR(CORREL(AR303:AU303,AJ303:AM303),0))+(1-IFERROR(CORREL(AR303:AU303,AN303:AQ303),0)))</f>
        <v>1.065126455913</v>
      </c>
      <c r="BF303" s="0" t="n">
        <f aca="false">IF(SUM(BA303:BE303)&gt;0,BA303/SUM(BA303:BE303),1/5)</f>
        <v>0.160264216826642</v>
      </c>
      <c r="BG303" s="0" t="n">
        <f aca="false">IF(SUM(BA303:BE303)&gt;0,BB303/SUM(BA303:BE303),1/5)</f>
        <v>0.383730212797318</v>
      </c>
      <c r="BH303" s="0" t="n">
        <f aca="false">IF(SUM(BA303:BE303)&gt;0,BC303/SUM(BA303:BE303),1/5)</f>
        <v>0.162100531334144</v>
      </c>
      <c r="BI303" s="0" t="n">
        <f aca="false">IF(SUM(BA303:BE303)&gt;0,BD303/SUM(BA303:BE303),1/5)</f>
        <v>0.127702291198527</v>
      </c>
      <c r="BJ303" s="0" t="n">
        <f aca="false">IF(SUM(BA303:BE303)&gt;0,BE303/SUM(BA303:BE303),1/5)</f>
        <v>0.166202747843369</v>
      </c>
      <c r="BK303" s="0" t="n">
        <f aca="false">BF303*AB303+BG303*AF303+BH303*AJ303+BI303*AN303+BJ303*AR303</f>
        <v>0.314854937103438</v>
      </c>
      <c r="BL303" s="0" t="n">
        <f aca="false">BF303*AC303+BG303*AG303+BH303*AK303+BI303*AO303+BJ303*AS303</f>
        <v>0.550390393959414</v>
      </c>
      <c r="BM303" s="0" t="n">
        <f aca="false">BF303*AD303+BG303*AH303+BH303*AL303+BI303*AP303+BJ303*AT303</f>
        <v>0.728995653695001</v>
      </c>
      <c r="BN303" s="0" t="n">
        <f aca="false">BF303*AE303+BG303*AI303+BH303*AM303+BI303*AQ303+BJ303*AU303</f>
        <v>0.616269787202682</v>
      </c>
      <c r="BO303" s="0" t="n">
        <f aca="false">RANK(BK303,$BK303:$BN303)</f>
        <v>4</v>
      </c>
      <c r="BP303" s="0" t="n">
        <f aca="false">RANK(BL303,$BK303:$BN303)</f>
        <v>3</v>
      </c>
      <c r="BQ303" s="0" t="n">
        <f aca="false">RANK(BM303,$BK303:$BN303)</f>
        <v>1</v>
      </c>
      <c r="BR303" s="0" t="n">
        <f aca="false">RANK(BN303,$BK303:$BN303)</f>
        <v>2</v>
      </c>
    </row>
    <row r="304" customFormat="false" ht="15" hidden="false" customHeight="false" outlineLevel="0" collapsed="false">
      <c r="A304" s="0" t="n">
        <v>281</v>
      </c>
      <c r="B304" s="0" t="n">
        <f aca="false">RANDBETWEEN(1,$B$5)</f>
        <v>5</v>
      </c>
      <c r="C304" s="0" t="n">
        <f aca="false">RANDBETWEEN(1,$B$5)</f>
        <v>2</v>
      </c>
      <c r="D304" s="0" t="n">
        <f aca="false">RANDBETWEEN(1,$B$5)</f>
        <v>6</v>
      </c>
      <c r="E304" s="0" t="n">
        <f aca="false">RANDBETWEEN(1,$B$5)</f>
        <v>5</v>
      </c>
      <c r="F304" s="0" t="n">
        <f aca="false">RANDBETWEEN(1,$B$5)</f>
        <v>6</v>
      </c>
      <c r="G304" s="0" t="n">
        <f aca="false">RANDBETWEEN(1,$B$5)</f>
        <v>6</v>
      </c>
      <c r="H304" s="0" t="n">
        <f aca="true">NORMINV(RAND(),$B$8,$B$13)</f>
        <v>50.276677455601</v>
      </c>
      <c r="I304" s="0" t="n">
        <f aca="true">NORMINV(RAND(),$C$8,$C$13)</f>
        <v>76.265088854911</v>
      </c>
      <c r="J304" s="0" t="n">
        <f aca="true">NORMINV(RAND(),$D$8,$D$13)</f>
        <v>14.5827874597947</v>
      </c>
      <c r="K304" s="0" t="n">
        <f aca="true">NORMINV(RAND(),$E$8,$E$13)</f>
        <v>3.59073435472812</v>
      </c>
      <c r="L304" s="0" t="n">
        <f aca="true">NORMINV(RAND(),$B$9,$B$14)</f>
        <v>51.7065251622719</v>
      </c>
      <c r="M304" s="0" t="n">
        <f aca="true">NORMINV(RAND(),$C$9,$C$14)</f>
        <v>53.7542405671217</v>
      </c>
      <c r="N304" s="0" t="n">
        <f aca="true">NORMINV(RAND(),$D$9,$D$14)</f>
        <v>50.5666834075149</v>
      </c>
      <c r="O304" s="0" t="n">
        <f aca="true">NORMINV(RAND(),$E$9,$E$14)</f>
        <v>20.0996248267988</v>
      </c>
      <c r="P304" s="0" t="n">
        <f aca="true">NORMINV(RAND(),$B$10,$B$15)</f>
        <v>22.0628484333743</v>
      </c>
      <c r="Q304" s="0" t="n">
        <f aca="true">NORMINV(RAND(),$C$10,$C$15)</f>
        <v>28.5204073255699</v>
      </c>
      <c r="R304" s="0" t="n">
        <f aca="true">NORMINV(RAND(),$D$10,$D$15)</f>
        <v>10.7357832327498</v>
      </c>
      <c r="S304" s="0" t="n">
        <f aca="true">NORMINV(RAND(),$E$10,$E$15)</f>
        <v>3.69608807163607</v>
      </c>
      <c r="T304" s="0" t="n">
        <f aca="false">MEDIAN(INDEX(Avaliadores!$B$17:$B$22,$B304),INDEX(Avaliadores!$B$17:$B$22,$C304),INDEX(Avaliadores!$B$17:$B$22,$D304),INDEX(Avaliadores!$B$17:$B$22,$E304),INDEX(Avaliadores!$B$17:$B$22,$F304),INDEX(Avaliadores!$B$17:$B$22,$G304))</f>
        <v>2.29166666666667</v>
      </c>
      <c r="U304" s="0" t="n">
        <f aca="false">MEDIAN(INDEX(Avaliadores!$C$17:$C$22,$B304),INDEX(Avaliadores!$C$17:$C$22,$C304),INDEX(Avaliadores!$C$17:$C$22,$D304),INDEX(Avaliadores!$C$17:$C$22,$E304),INDEX(Avaliadores!$C$17:$C$22,$F304),INDEX(Avaliadores!$C$17:$C$22,$G304))</f>
        <v>5.79166666666667</v>
      </c>
      <c r="V304" s="0" t="n">
        <f aca="false">MEDIAN(INDEX(Avaliadores!$D$17:$D$22,$B304),INDEX(Avaliadores!$D$17:$D$22,$C304),INDEX(Avaliadores!$D$17:$D$22,$D304),INDEX(Avaliadores!$D$17:$D$22,$E304),INDEX(Avaliadores!$D$17:$D$22,$F304),INDEX(Avaliadores!$D$17:$D$22,$G304))</f>
        <v>5.29166666666667</v>
      </c>
      <c r="W304" s="0" t="n">
        <f aca="false">MEDIAN(INDEX(Avaliadores!$E$17:$E$22,$B304),INDEX(Avaliadores!$E$17:$E$22,$C304),INDEX(Avaliadores!$E$17:$E$22,$D304),INDEX(Avaliadores!$E$17:$E$22,$E304),INDEX(Avaliadores!$E$17:$E$22,$F304),INDEX(Avaliadores!$E$17:$E$22,$G304))</f>
        <v>6.04166666666667</v>
      </c>
      <c r="X304" s="0" t="n">
        <f aca="false">MEDIAN(INDEX(Avaliadores!$F$17:$F$22,$B304),INDEX(Avaliadores!$F$17:$F$22,$C304),INDEX(Avaliadores!$F$17:$F$22,$D304),INDEX(Avaliadores!$F$17:$F$22,$E304),INDEX(Avaliadores!$F$17:$F$22,$F304),INDEX(Avaliadores!$F$17:$F$22,$G304))</f>
        <v>2.79166666666667</v>
      </c>
      <c r="Y304" s="0" t="n">
        <f aca="false">MEDIAN(INDEX(Avaliadores!$G$17:$G$22,$B304),INDEX(Avaliadores!$G$17:$G$22,$C304),INDEX(Avaliadores!$G$17:$G$22,$D304),INDEX(Avaliadores!$G$17:$G$22,$E304),INDEX(Avaliadores!$G$17:$G$22,$F304),INDEX(Avaliadores!$G$17:$G$22,$G304))</f>
        <v>5.04166666666667</v>
      </c>
      <c r="Z304" s="0" t="n">
        <f aca="false">MEDIAN(INDEX(Avaliadores!$H$17:$H$22,$B304),INDEX(Avaliadores!$H$17:$H$22,$C304),INDEX(Avaliadores!$H$17:$H$22,$D304),INDEX(Avaliadores!$H$17:$H$22,$E304),INDEX(Avaliadores!$H$17:$H$22,$F304),INDEX(Avaliadores!$H$17:$H$22,$G304))</f>
        <v>4.04166666666667</v>
      </c>
      <c r="AA304" s="0" t="n">
        <f aca="false">MEDIAN(INDEX(Avaliadores!$I$17:$I$22,$B304),INDEX(Avaliadores!$I$17:$I$22,$C304),INDEX(Avaliadores!$I$17:$I$22,$D304),INDEX(Avaliadores!$I$17:$I$22,$E304),INDEX(Avaliadores!$I$17:$I$22,$F304),INDEX(Avaliadores!$I$17:$I$22,$G304))</f>
        <v>6.79166666666667</v>
      </c>
      <c r="AB304" s="0" t="n">
        <f aca="false">IF(MAX(H304:K304)=MIN(H304:K304),0,IF($B$17="custo",(MAX(H304:K304)-H304)/(MAX(H304:K304)-MIN(H304:K304)),(H304-MIN(H304:K304))/(MAX(H304:K304)-MIN(H304:K304))))</f>
        <v>0.357600856286169</v>
      </c>
      <c r="AC304" s="0" t="n">
        <f aca="false">IF(MAX(H304:K304)=MIN(H304:K304),0,IF($B$17="custo",(MAX(H304:K304)-I304)/(MAX(H304:K304)-MIN(H304:K304)),(I304-MIN(H304:K304))/(MAX(H304:K304)-MIN(H304:K304))))</f>
        <v>0</v>
      </c>
      <c r="AD304" s="0" t="n">
        <f aca="false">IF(MAX(H304:K304)=MIN(H304:K304),0,IF($B$17="custo",(MAX(H304:K304)-J304)/(MAX(H304:K304)-MIN(H304:K304)),(J304-MIN(H304:K304))/(MAX(H304:K304)-MIN(H304:K304))))</f>
        <v>0.848749215859373</v>
      </c>
      <c r="AE304" s="0" t="n">
        <f aca="false">IF(MAX(H304:K304)=MIN(H304:K304),0,IF($B$17="custo",(MAX(H304:K304)-K304)/(MAX(H304:K304)-MIN(H304:K304)),(K304-MIN(H304:K304))/(MAX(H304:K304)-MIN(H304:K304))))</f>
        <v>1</v>
      </c>
      <c r="AF304" s="0" t="n">
        <f aca="false">IF(MAX(L304:O304)=MIN(L304:O304),0,IF($C$17="custo",(MAX(L304:O304)-L304)/(MAX(L304:O304)-MIN(L304:O304)),(L304-MIN(L304:O304))/(MAX(L304:O304)-MIN(L304:O304))))</f>
        <v>0.939154990784923</v>
      </c>
      <c r="AG304" s="0" t="n">
        <f aca="false">IF(MAX(L304:O304)=MIN(L304:O304),0,IF($C$17="custo",(MAX(L304:O304)-M304)/(MAX(L304:O304)-MIN(L304:O304)),(M304-MIN(L304:O304))/(MAX(L304:O304)-MIN(L304:O304))))</f>
        <v>1</v>
      </c>
      <c r="AH304" s="0" t="n">
        <f aca="false">IF(MAX(L304:O304)=MIN(L304:O304),0,IF($C$17="custo",(MAX(L304:O304)-N304)/(MAX(L304:O304)-MIN(L304:O304)),(N304-MIN(L304:O304))/(MAX(L304:O304)-MIN(L304:O304))))</f>
        <v>0.905286181717187</v>
      </c>
      <c r="AI304" s="0" t="n">
        <f aca="false">IF(MAX(L304:O304)=MIN(L304:O304),0,IF($C$17="custo",(MAX(L304:O304)-O304)/(MAX(L304:O304)-MIN(L304:O304)),(O304-MIN(L304:O304))/(MAX(L304:O304)-MIN(L304:O304))))</f>
        <v>0</v>
      </c>
      <c r="AJ304" s="0" t="n">
        <f aca="false">IF(MAX(P304:S304)=MIN(P304:S304),0,IF($D$17="custo",(MAX(P304:S304)-P304)/(MAX(P304:S304)-MIN(P304:S304)),(P304-MIN(P304:S304))/(MAX(P304:S304)-MIN(P304:S304))))</f>
        <v>0.260130351456557</v>
      </c>
      <c r="AK304" s="0" t="n">
        <f aca="false">IF(MAX(P304:S304)=MIN(P304:S304),0,IF($D$17="custo",(MAX(P304:S304)-Q304)/(MAX(P304:S304)-MIN(P304:S304)),(Q304-MIN(P304:S304))/(MAX(P304:S304)-MIN(P304:S304))))</f>
        <v>0</v>
      </c>
      <c r="AL304" s="0" t="n">
        <f aca="false">IF(MAX(P304:S304)=MIN(P304:S304),0,IF($D$17="custo",(MAX(P304:S304)-R304)/(MAX(P304:S304)-MIN(P304:S304)),(R304-MIN(P304:S304))/(MAX(P304:S304)-MIN(P304:S304))))</f>
        <v>0.716419407553416</v>
      </c>
      <c r="AM304" s="0" t="n">
        <f aca="false">IF(MAX(P304:S304)=MIN(P304:S304),0,IF($D$17="custo",(MAX(P304:S304)-S304)/(MAX(P304:S304)-MIN(P304:S304)),(S304-MIN(P304:S304))/(MAX(P304:S304)-MIN(P304:S304))))</f>
        <v>1</v>
      </c>
      <c r="AN304" s="0" t="n">
        <f aca="false">IF(MAX(T304:W304)=MIN(T304:W304),0,IF($E$17="custo",(MAX(T304:W304)-T304)/(MAX(T304:W304)-MIN(T304:W304)),(T304-MIN(T304:W304))/(MAX(T304:W304)-MIN(T304:W304))))</f>
        <v>0</v>
      </c>
      <c r="AO304" s="0" t="n">
        <f aca="false">IF(MAX(T304:W304)=MIN(T304:W304),0,IF($E$17="custo",(MAX(T304:W304)-U304)/(MAX(T304:W304)-MIN(T304:W304)),(U304-MIN(T304:W304))/(MAX(T304:W304)-MIN(T304:W304))))</f>
        <v>0.933333333333333</v>
      </c>
      <c r="AP304" s="0" t="n">
        <f aca="false">IF(MAX(T304:W304)=MIN(T304:W304),0,IF($E$17="custo",(MAX(T304:W304)-V304)/(MAX(T304:W304)-MIN(T304:W304)),(V304-MIN(T304:W304))/(MAX(T304:W304)-MIN(T304:W304))))</f>
        <v>0.8</v>
      </c>
      <c r="AQ304" s="0" t="n">
        <f aca="false">IF(MAX(T304:W304)=MIN(T304:W304),0,IF($E$17="custo",(MAX(T304:W304)-W304)/(MAX(T304:W304)-MIN(T304:W304)),(W304-MIN(T304:W304))/(MAX(T304:W304)-MIN(T304:W304))))</f>
        <v>1</v>
      </c>
      <c r="AR304" s="0" t="n">
        <f aca="false">IF(MAX(X304:AA304)=MIN(X304:AA304),0,IF($F$17="custo",(MAX(X304:AA304)-X304)/(MAX(X304:AA304)-MIN(X304:AA304)),(X304-MIN(X304:AA304))/(MAX(X304:AA304)-MIN(X304:AA304))))</f>
        <v>0</v>
      </c>
      <c r="AS304" s="0" t="n">
        <f aca="false">IF(MAX(X304:AA304)=MIN(X304:AA304),0,IF($F$17="custo",(MAX(X304:AA304)-Y304)/(MAX(X304:AA304)-MIN(X304:AA304)),(Y304-MIN(X304:AA304))/(MAX(X304:AA304)-MIN(X304:AA304))))</f>
        <v>0.5625</v>
      </c>
      <c r="AT304" s="0" t="n">
        <f aca="false">IF(MAX(X304:AA304)=MIN(X304:AA304),0,IF($F$17="custo",(MAX(X304:AA304)-Z304)/(MAX(X304:AA304)-MIN(X304:AA304)),(Z304-MIN(X304:AA304))/(MAX(X304:AA304)-MIN(X304:AA304))))</f>
        <v>0.3125</v>
      </c>
      <c r="AU304" s="0" t="n">
        <f aca="false">IF(MAX(X304:AA304)=MIN(X304:AA304),0,IF($F$17="custo",(MAX(X304:AA304)-AA304)/(MAX(X304:AA304)-MIN(X304:AA304)),(AA304-MIN(X304:AA304))/(MAX(X304:AA304)-MIN(X304:AA304))))</f>
        <v>1</v>
      </c>
      <c r="AV304" s="0" t="n">
        <f aca="false">STDEVP(AB304:AE304)</f>
        <v>0.397258871400105</v>
      </c>
      <c r="AW304" s="0" t="n">
        <f aca="false">STDEVP(AF304:AI304)</f>
        <v>0.411959880197095</v>
      </c>
      <c r="AX304" s="0" t="n">
        <f aca="false">STDEVP(AJ304:AM304)</f>
        <v>0.388663520865897</v>
      </c>
      <c r="AY304" s="0" t="n">
        <f aca="false">STDEVP(AN304:AQ304)</f>
        <v>0.401040313850532</v>
      </c>
      <c r="AZ304" s="0" t="n">
        <f aca="false">STDEVP(AR304:AU304)</f>
        <v>0.365771872209988</v>
      </c>
      <c r="BA304" s="0" t="n">
        <f aca="false">AV304*((1-IFERROR(CORREL(AB304:AE304,AF304:AI304),0))+(1-IFERROR(CORREL(AB304:AE304,AJ304:AM304),0))+(1-IFERROR(CORREL(AB304:AE304,AN304:AQ304),0))+(1-IFERROR(CORREL(AB304:AE304,AR304:AU304),0)))</f>
        <v>1.21346981311125</v>
      </c>
      <c r="BB304" s="0" t="n">
        <f aca="false">AW304*((1-IFERROR(CORREL(AF304:AI304,AB304:AE304),0))+(1-IFERROR(CORREL(AF304:AI304,AJ304:AM304),0))+(1-IFERROR(CORREL(AF304:AI304,AN304:AQ304),0))+(1-IFERROR(CORREL(AF304:AI304,AR304:AU304),0)))</f>
        <v>2.78195140592362</v>
      </c>
      <c r="BC304" s="0" t="n">
        <f aca="false">AX304*((1-IFERROR(CORREL(AJ304:AM304,AB304:AE304),0))+(1-IFERROR(CORREL(AJ304:AM304,AF304:AI304),0))+(1-IFERROR(CORREL(AJ304:AM304,AN304:AQ304),0))+(1-IFERROR(CORREL(AJ304:AM304,AR304:AU304),0)))</f>
        <v>1.13941582664311</v>
      </c>
      <c r="BD304" s="0" t="n">
        <f aca="false">AY304*((1-IFERROR(CORREL(AN304:AQ304,AB304:AE304),0))+(1-IFERROR(CORREL(AN304:AQ304,AF304:AI304),0))+(1-IFERROR(CORREL(AN304:AQ304,AJ304:AM304),0))+(1-IFERROR(CORREL(AN304:AQ304,AR304:AU304),0)))</f>
        <v>1.18940264148336</v>
      </c>
      <c r="BE304" s="0" t="n">
        <f aca="false">AZ304*((1-IFERROR(CORREL(AR304:AU304,AB304:AE304),0))+(1-IFERROR(CORREL(AR304:AU304,AF304:AI304),0))+(1-IFERROR(CORREL(AR304:AU304,AJ304:AM304),0))+(1-IFERROR(CORREL(AR304:AU304,AN304:AQ304),0)))</f>
        <v>1.11474163990121</v>
      </c>
      <c r="BF304" s="0" t="n">
        <f aca="false">IF(SUM(BA304:BE304)&gt;0,BA304/SUM(BA304:BE304),1/5)</f>
        <v>0.163123115889096</v>
      </c>
      <c r="BG304" s="0" t="n">
        <f aca="false">IF(SUM(BA304:BE304)&gt;0,BB304/SUM(BA304:BE304),1/5)</f>
        <v>0.37396940301531</v>
      </c>
      <c r="BH304" s="0" t="n">
        <f aca="false">IF(SUM(BA304:BE304)&gt;0,BC304/SUM(BA304:BE304),1/5)</f>
        <v>0.153168260081255</v>
      </c>
      <c r="BI304" s="0" t="n">
        <f aca="false">IF(SUM(BA304:BE304)&gt;0,BD304/SUM(BA304:BE304),1/5)</f>
        <v>0.159887838023788</v>
      </c>
      <c r="BJ304" s="0" t="n">
        <f aca="false">IF(SUM(BA304:BE304)&gt;0,BE304/SUM(BA304:BE304),1/5)</f>
        <v>0.149851382990551</v>
      </c>
      <c r="BK304" s="0" t="n">
        <f aca="false">BF304*AB304+BG304*AF304+BH304*AJ304+BI304*AN304+BJ304*AR304</f>
        <v>0.449391910491621</v>
      </c>
      <c r="BL304" s="0" t="n">
        <f aca="false">BF304*AC304+BG304*AG304+BH304*AK304+BI304*AO304+BJ304*AS304</f>
        <v>0.607489454769697</v>
      </c>
      <c r="BM304" s="0" t="n">
        <f aca="false">BF304*AD304+BG304*AH304+BH304*AL304+BI304*AP304+BJ304*AT304</f>
        <v>0.761471491381172</v>
      </c>
      <c r="BN304" s="0" t="n">
        <f aca="false">BF304*AE304+BG304*AI304+BH304*AM304+BI304*AQ304+BJ304*AU304</f>
        <v>0.62603059698469</v>
      </c>
      <c r="BO304" s="0" t="n">
        <f aca="false">RANK(BK304,$BK304:$BN304)</f>
        <v>4</v>
      </c>
      <c r="BP304" s="0" t="n">
        <f aca="false">RANK(BL304,$BK304:$BN304)</f>
        <v>3</v>
      </c>
      <c r="BQ304" s="0" t="n">
        <f aca="false">RANK(BM304,$BK304:$BN304)</f>
        <v>1</v>
      </c>
      <c r="BR304" s="0" t="n">
        <f aca="false">RANK(BN304,$BK304:$BN304)</f>
        <v>2</v>
      </c>
    </row>
    <row r="305" customFormat="false" ht="15" hidden="false" customHeight="false" outlineLevel="0" collapsed="false">
      <c r="A305" s="0" t="n">
        <v>282</v>
      </c>
      <c r="B305" s="0" t="n">
        <f aca="false">RANDBETWEEN(1,$B$5)</f>
        <v>1</v>
      </c>
      <c r="C305" s="0" t="n">
        <f aca="false">RANDBETWEEN(1,$B$5)</f>
        <v>5</v>
      </c>
      <c r="D305" s="0" t="n">
        <f aca="false">RANDBETWEEN(1,$B$5)</f>
        <v>5</v>
      </c>
      <c r="E305" s="0" t="n">
        <f aca="false">RANDBETWEEN(1,$B$5)</f>
        <v>3</v>
      </c>
      <c r="F305" s="0" t="n">
        <f aca="false">RANDBETWEEN(1,$B$5)</f>
        <v>1</v>
      </c>
      <c r="G305" s="0" t="n">
        <f aca="false">RANDBETWEEN(1,$B$5)</f>
        <v>4</v>
      </c>
      <c r="H305" s="0" t="n">
        <f aca="true">NORMINV(RAND(),$B$8,$B$13)</f>
        <v>49.0171356725686</v>
      </c>
      <c r="I305" s="0" t="n">
        <f aca="true">NORMINV(RAND(),$C$8,$C$13)</f>
        <v>68.696107297961</v>
      </c>
      <c r="J305" s="0" t="n">
        <f aca="true">NORMINV(RAND(),$D$8,$D$13)</f>
        <v>13.2169656460515</v>
      </c>
      <c r="K305" s="0" t="n">
        <f aca="true">NORMINV(RAND(),$E$8,$E$13)</f>
        <v>3.07023709302432</v>
      </c>
      <c r="L305" s="0" t="n">
        <f aca="true">NORMINV(RAND(),$B$9,$B$14)</f>
        <v>56.2791413116861</v>
      </c>
      <c r="M305" s="0" t="n">
        <f aca="true">NORMINV(RAND(),$C$9,$C$14)</f>
        <v>46.8858924268677</v>
      </c>
      <c r="N305" s="0" t="n">
        <f aca="true">NORMINV(RAND(),$D$9,$D$14)</f>
        <v>47.4533037859065</v>
      </c>
      <c r="O305" s="0" t="n">
        <f aca="true">NORMINV(RAND(),$E$9,$E$14)</f>
        <v>26.6217715073336</v>
      </c>
      <c r="P305" s="0" t="n">
        <f aca="true">NORMINV(RAND(),$B$10,$B$15)</f>
        <v>25.2926261326764</v>
      </c>
      <c r="Q305" s="0" t="n">
        <f aca="true">NORMINV(RAND(),$C$10,$C$15)</f>
        <v>30.145837707268</v>
      </c>
      <c r="R305" s="0" t="n">
        <f aca="true">NORMINV(RAND(),$D$10,$D$15)</f>
        <v>9.83908882615049</v>
      </c>
      <c r="S305" s="0" t="n">
        <f aca="true">NORMINV(RAND(),$E$10,$E$15)</f>
        <v>3.69059382363034</v>
      </c>
      <c r="T305" s="0" t="n">
        <f aca="false">MEDIAN(INDEX(Avaliadores!$B$17:$B$22,$B305),INDEX(Avaliadores!$B$17:$B$22,$C305),INDEX(Avaliadores!$B$17:$B$22,$D305),INDEX(Avaliadores!$B$17:$B$22,$E305),INDEX(Avaliadores!$B$17:$B$22,$F305),INDEX(Avaliadores!$B$17:$B$22,$G305))</f>
        <v>2.54166666666667</v>
      </c>
      <c r="U305" s="0" t="n">
        <f aca="false">MEDIAN(INDEX(Avaliadores!$C$17:$C$22,$B305),INDEX(Avaliadores!$C$17:$C$22,$C305),INDEX(Avaliadores!$C$17:$C$22,$D305),INDEX(Avaliadores!$C$17:$C$22,$E305),INDEX(Avaliadores!$C$17:$C$22,$F305),INDEX(Avaliadores!$C$17:$C$22,$G305))</f>
        <v>5.16666666666667</v>
      </c>
      <c r="V305" s="0" t="n">
        <f aca="false">MEDIAN(INDEX(Avaliadores!$D$17:$D$22,$B305),INDEX(Avaliadores!$D$17:$D$22,$C305),INDEX(Avaliadores!$D$17:$D$22,$D305),INDEX(Avaliadores!$D$17:$D$22,$E305),INDEX(Avaliadores!$D$17:$D$22,$F305),INDEX(Avaliadores!$D$17:$D$22,$G305))</f>
        <v>5.66666666666667</v>
      </c>
      <c r="W305" s="0" t="n">
        <f aca="false">MEDIAN(INDEX(Avaliadores!$E$17:$E$22,$B305),INDEX(Avaliadores!$E$17:$E$22,$C305),INDEX(Avaliadores!$E$17:$E$22,$D305),INDEX(Avaliadores!$E$17:$E$22,$E305),INDEX(Avaliadores!$E$17:$E$22,$F305),INDEX(Avaliadores!$E$17:$E$22,$G305))</f>
        <v>7.04166666666667</v>
      </c>
      <c r="X305" s="0" t="n">
        <f aca="false">MEDIAN(INDEX(Avaliadores!$F$17:$F$22,$B305),INDEX(Avaliadores!$F$17:$F$22,$C305),INDEX(Avaliadores!$F$17:$F$22,$D305),INDEX(Avaliadores!$F$17:$F$22,$E305),INDEX(Avaliadores!$F$17:$F$22,$F305),INDEX(Avaliadores!$F$17:$F$22,$G305))</f>
        <v>2.54166666666667</v>
      </c>
      <c r="Y305" s="0" t="n">
        <f aca="false">MEDIAN(INDEX(Avaliadores!$G$17:$G$22,$B305),INDEX(Avaliadores!$G$17:$G$22,$C305),INDEX(Avaliadores!$G$17:$G$22,$D305),INDEX(Avaliadores!$G$17:$G$22,$E305),INDEX(Avaliadores!$G$17:$G$22,$F305),INDEX(Avaliadores!$G$17:$G$22,$G305))</f>
        <v>4.79166666666667</v>
      </c>
      <c r="Z305" s="0" t="n">
        <f aca="false">MEDIAN(INDEX(Avaliadores!$H$17:$H$22,$B305),INDEX(Avaliadores!$H$17:$H$22,$C305),INDEX(Avaliadores!$H$17:$H$22,$D305),INDEX(Avaliadores!$H$17:$H$22,$E305),INDEX(Avaliadores!$H$17:$H$22,$F305),INDEX(Avaliadores!$H$17:$H$22,$G305))</f>
        <v>3.66666666666667</v>
      </c>
      <c r="AA305" s="0" t="n">
        <f aca="false">MEDIAN(INDEX(Avaliadores!$I$17:$I$22,$B305),INDEX(Avaliadores!$I$17:$I$22,$C305),INDEX(Avaliadores!$I$17:$I$22,$D305),INDEX(Avaliadores!$I$17:$I$22,$E305),INDEX(Avaliadores!$I$17:$I$22,$F305),INDEX(Avaliadores!$I$17:$I$22,$G305))</f>
        <v>6.66666666666667</v>
      </c>
      <c r="AB305" s="0" t="n">
        <f aca="false">IF(MAX(H305:K305)=MIN(H305:K305),0,IF($B$17="custo",(MAX(H305:K305)-H305)/(MAX(H305:K305)-MIN(H305:K305)),(H305-MIN(H305:K305))/(MAX(H305:K305)-MIN(H305:K305))))</f>
        <v>0.299866067511774</v>
      </c>
      <c r="AC305" s="0" t="n">
        <f aca="false">IF(MAX(H305:K305)=MIN(H305:K305),0,IF($B$17="custo",(MAX(H305:K305)-I305)/(MAX(H305:K305)-MIN(H305:K305)),(I305-MIN(H305:K305))/(MAX(H305:K305)-MIN(H305:K305))))</f>
        <v>0</v>
      </c>
      <c r="AD305" s="0" t="n">
        <f aca="false">IF(MAX(H305:K305)=MIN(H305:K305),0,IF($B$17="custo",(MAX(H305:K305)-J305)/(MAX(H305:K305)-MIN(H305:K305)),(J305-MIN(H305:K305))/(MAX(H305:K305)-MIN(H305:K305))))</f>
        <v>0.845385234186749</v>
      </c>
      <c r="AE305" s="0" t="n">
        <f aca="false">IF(MAX(H305:K305)=MIN(H305:K305),0,IF($B$17="custo",(MAX(H305:K305)-K305)/(MAX(H305:K305)-MIN(H305:K305)),(K305-MIN(H305:K305))/(MAX(H305:K305)-MIN(H305:K305))))</f>
        <v>1</v>
      </c>
      <c r="AF305" s="0" t="n">
        <f aca="false">IF(MAX(L305:O305)=MIN(L305:O305),0,IF($C$17="custo",(MAX(L305:O305)-L305)/(MAX(L305:O305)-MIN(L305:O305)),(L305-MIN(L305:O305))/(MAX(L305:O305)-MIN(L305:O305))))</f>
        <v>1</v>
      </c>
      <c r="AG305" s="0" t="n">
        <f aca="false">IF(MAX(L305:O305)=MIN(L305:O305),0,IF($C$17="custo",(MAX(L305:O305)-M305)/(MAX(L305:O305)-MIN(L305:O305)),(M305-MIN(L305:O305))/(MAX(L305:O305)-MIN(L305:O305))))</f>
        <v>0.683274378450114</v>
      </c>
      <c r="AH305" s="0" t="n">
        <f aca="false">IF(MAX(L305:O305)=MIN(L305:O305),0,IF($C$17="custo",(MAX(L305:O305)-N305)/(MAX(L305:O305)-MIN(L305:O305)),(N305-MIN(L305:O305))/(MAX(L305:O305)-MIN(L305:O305))))</f>
        <v>0.702406599641068</v>
      </c>
      <c r="AI305" s="0" t="n">
        <f aca="false">IF(MAX(L305:O305)=MIN(L305:O305),0,IF($C$17="custo",(MAX(L305:O305)-O305)/(MAX(L305:O305)-MIN(L305:O305)),(O305-MIN(L305:O305))/(MAX(L305:O305)-MIN(L305:O305))))</f>
        <v>0</v>
      </c>
      <c r="AJ305" s="0" t="n">
        <f aca="false">IF(MAX(P305:S305)=MIN(P305:S305),0,IF($D$17="custo",(MAX(P305:S305)-P305)/(MAX(P305:S305)-MIN(P305:S305)),(P305-MIN(P305:S305))/(MAX(P305:S305)-MIN(P305:S305))))</f>
        <v>0.183449889781336</v>
      </c>
      <c r="AK305" s="0" t="n">
        <f aca="false">IF(MAX(P305:S305)=MIN(P305:S305),0,IF($D$17="custo",(MAX(P305:S305)-Q305)/(MAX(P305:S305)-MIN(P305:S305)),(Q305-MIN(P305:S305))/(MAX(P305:S305)-MIN(P305:S305))))</f>
        <v>0</v>
      </c>
      <c r="AL305" s="0" t="n">
        <f aca="false">IF(MAX(P305:S305)=MIN(P305:S305),0,IF($D$17="custo",(MAX(P305:S305)-R305)/(MAX(P305:S305)-MIN(P305:S305)),(R305-MIN(P305:S305))/(MAX(P305:S305)-MIN(P305:S305))))</f>
        <v>0.767588799046266</v>
      </c>
      <c r="AM305" s="0" t="n">
        <f aca="false">IF(MAX(P305:S305)=MIN(P305:S305),0,IF($D$17="custo",(MAX(P305:S305)-S305)/(MAX(P305:S305)-MIN(P305:S305)),(S305-MIN(P305:S305))/(MAX(P305:S305)-MIN(P305:S305))))</f>
        <v>1</v>
      </c>
      <c r="AN305" s="0" t="n">
        <f aca="false">IF(MAX(T305:W305)=MIN(T305:W305),0,IF($E$17="custo",(MAX(T305:W305)-T305)/(MAX(T305:W305)-MIN(T305:W305)),(T305-MIN(T305:W305))/(MAX(T305:W305)-MIN(T305:W305))))</f>
        <v>0</v>
      </c>
      <c r="AO305" s="0" t="n">
        <f aca="false">IF(MAX(T305:W305)=MIN(T305:W305),0,IF($E$17="custo",(MAX(T305:W305)-U305)/(MAX(T305:W305)-MIN(T305:W305)),(U305-MIN(T305:W305))/(MAX(T305:W305)-MIN(T305:W305))))</f>
        <v>0.583333333333333</v>
      </c>
      <c r="AP305" s="0" t="n">
        <f aca="false">IF(MAX(T305:W305)=MIN(T305:W305),0,IF($E$17="custo",(MAX(T305:W305)-V305)/(MAX(T305:W305)-MIN(T305:W305)),(V305-MIN(T305:W305))/(MAX(T305:W305)-MIN(T305:W305))))</f>
        <v>0.694444444444444</v>
      </c>
      <c r="AQ305" s="0" t="n">
        <f aca="false">IF(MAX(T305:W305)=MIN(T305:W305),0,IF($E$17="custo",(MAX(T305:W305)-W305)/(MAX(T305:W305)-MIN(T305:W305)),(W305-MIN(T305:W305))/(MAX(T305:W305)-MIN(T305:W305))))</f>
        <v>1</v>
      </c>
      <c r="AR305" s="0" t="n">
        <f aca="false">IF(MAX(X305:AA305)=MIN(X305:AA305),0,IF($F$17="custo",(MAX(X305:AA305)-X305)/(MAX(X305:AA305)-MIN(X305:AA305)),(X305-MIN(X305:AA305))/(MAX(X305:AA305)-MIN(X305:AA305))))</f>
        <v>0</v>
      </c>
      <c r="AS305" s="0" t="n">
        <f aca="false">IF(MAX(X305:AA305)=MIN(X305:AA305),0,IF($F$17="custo",(MAX(X305:AA305)-Y305)/(MAX(X305:AA305)-MIN(X305:AA305)),(Y305-MIN(X305:AA305))/(MAX(X305:AA305)-MIN(X305:AA305))))</f>
        <v>0.545454545454545</v>
      </c>
      <c r="AT305" s="0" t="n">
        <f aca="false">IF(MAX(X305:AA305)=MIN(X305:AA305),0,IF($F$17="custo",(MAX(X305:AA305)-Z305)/(MAX(X305:AA305)-MIN(X305:AA305)),(Z305-MIN(X305:AA305))/(MAX(X305:AA305)-MIN(X305:AA305))))</f>
        <v>0.272727272727273</v>
      </c>
      <c r="AU305" s="0" t="n">
        <f aca="false">IF(MAX(X305:AA305)=MIN(X305:AA305),0,IF($F$17="custo",(MAX(X305:AA305)-AA305)/(MAX(X305:AA305)-MIN(X305:AA305)),(AA305-MIN(X305:AA305))/(MAX(X305:AA305)-MIN(X305:AA305))))</f>
        <v>1</v>
      </c>
      <c r="AV305" s="0" t="n">
        <f aca="false">STDEVP(AB305:AE305)</f>
        <v>0.404372991731074</v>
      </c>
      <c r="AW305" s="0" t="n">
        <f aca="false">STDEVP(AF305:AI305)</f>
        <v>0.366527787200095</v>
      </c>
      <c r="AX305" s="0" t="n">
        <f aca="false">STDEVP(AJ305:AM305)</f>
        <v>0.409636556949127</v>
      </c>
      <c r="AY305" s="0" t="n">
        <f aca="false">STDEVP(AN305:AQ305)</f>
        <v>0.362444120852775</v>
      </c>
      <c r="AZ305" s="0" t="n">
        <f aca="false">STDEVP(AR305:AU305)</f>
        <v>0.369274472937998</v>
      </c>
      <c r="BA305" s="0" t="n">
        <f aca="false">AV305*((1-IFERROR(CORREL(AB305:AE305,AF305:AI305),0))+(1-IFERROR(CORREL(AB305:AE305,AJ305:AM305),0))+(1-IFERROR(CORREL(AB305:AE305,AN305:AQ305),0))+(1-IFERROR(CORREL(AB305:AE305,AR305:AU305),0)))</f>
        <v>1.05431040496097</v>
      </c>
      <c r="BB305" s="0" t="n">
        <f aca="false">AW305*((1-IFERROR(CORREL(AF305:AI305,AB305:AE305),0))+(1-IFERROR(CORREL(AF305:AI305,AJ305:AM305),0))+(1-IFERROR(CORREL(AF305:AI305,AN305:AQ305),0))+(1-IFERROR(CORREL(AF305:AI305,AR305:AU305),0)))</f>
        <v>2.65159814784799</v>
      </c>
      <c r="BC305" s="0" t="n">
        <f aca="false">AX305*((1-IFERROR(CORREL(AJ305:AM305,AB305:AE305),0))+(1-IFERROR(CORREL(AJ305:AM305,AF305:AI305),0))+(1-IFERROR(CORREL(AJ305:AM305,AN305:AQ305),0))+(1-IFERROR(CORREL(AJ305:AM305,AR305:AU305),0)))</f>
        <v>1.02339208651497</v>
      </c>
      <c r="BD305" s="0" t="n">
        <f aca="false">AY305*((1-IFERROR(CORREL(AN305:AQ305,AB305:AE305),0))+(1-IFERROR(CORREL(AN305:AQ305,AF305:AI305),0))+(1-IFERROR(CORREL(AN305:AQ305,AJ305:AM305),0))+(1-IFERROR(CORREL(AN305:AQ305,AR305:AU305),0)))</f>
        <v>0.968606331281671</v>
      </c>
      <c r="BE305" s="0" t="n">
        <f aca="false">AZ305*((1-IFERROR(CORREL(AR305:AU305,AB305:AE305),0))+(1-IFERROR(CORREL(AR305:AU305,AF305:AI305),0))+(1-IFERROR(CORREL(AR305:AU305,AJ305:AM305),0))+(1-IFERROR(CORREL(AR305:AU305,AN305:AQ305),0)))</f>
        <v>1.15140070385852</v>
      </c>
      <c r="BF305" s="0" t="n">
        <f aca="false">IF(SUM(BA305:BE305)&gt;0,BA305/SUM(BA305:BE305),1/5)</f>
        <v>0.153929485295528</v>
      </c>
      <c r="BG305" s="0" t="n">
        <f aca="false">IF(SUM(BA305:BE305)&gt;0,BB305/SUM(BA305:BE305),1/5)</f>
        <v>0.387133747507619</v>
      </c>
      <c r="BH305" s="0" t="n">
        <f aca="false">IF(SUM(BA305:BE305)&gt;0,BC305/SUM(BA305:BE305),1/5)</f>
        <v>0.149415405929336</v>
      </c>
      <c r="BI305" s="0" t="n">
        <f aca="false">IF(SUM(BA305:BE305)&gt;0,BD305/SUM(BA305:BE305),1/5)</f>
        <v>0.14141667703042</v>
      </c>
      <c r="BJ305" s="0" t="n">
        <f aca="false">IF(SUM(BA305:BE305)&gt;0,BE305/SUM(BA305:BE305),1/5)</f>
        <v>0.168104684237097</v>
      </c>
      <c r="BK305" s="0" t="n">
        <f aca="false">BF305*AB305+BG305*AF305+BH305*AJ305+BI305*AN305+BJ305*AR305</f>
        <v>0.46070221668667</v>
      </c>
      <c r="BL305" s="0" t="n">
        <f aca="false">BF305*AC305+BG305*AG305+BH305*AK305+BI305*AO305+BJ305*AS305</f>
        <v>0.438705096435736</v>
      </c>
      <c r="BM305" s="0" t="n">
        <f aca="false">BF305*AD305+BG305*AH305+BH305*AL305+BI305*AP305+BJ305*AT305</f>
        <v>0.660797362944478</v>
      </c>
      <c r="BN305" s="0" t="n">
        <f aca="false">BF305*AE305+BG305*AI305+BH305*AM305+BI305*AQ305+BJ305*AU305</f>
        <v>0.612866252492381</v>
      </c>
      <c r="BO305" s="0" t="n">
        <f aca="false">RANK(BK305,$BK305:$BN305)</f>
        <v>3</v>
      </c>
      <c r="BP305" s="0" t="n">
        <f aca="false">RANK(BL305,$BK305:$BN305)</f>
        <v>4</v>
      </c>
      <c r="BQ305" s="0" t="n">
        <f aca="false">RANK(BM305,$BK305:$BN305)</f>
        <v>1</v>
      </c>
      <c r="BR305" s="0" t="n">
        <f aca="false">RANK(BN305,$BK305:$BN305)</f>
        <v>2</v>
      </c>
    </row>
    <row r="306" customFormat="false" ht="15" hidden="false" customHeight="false" outlineLevel="0" collapsed="false">
      <c r="A306" s="0" t="n">
        <v>283</v>
      </c>
      <c r="B306" s="0" t="n">
        <f aca="false">RANDBETWEEN(1,$B$5)</f>
        <v>5</v>
      </c>
      <c r="C306" s="0" t="n">
        <f aca="false">RANDBETWEEN(1,$B$5)</f>
        <v>5</v>
      </c>
      <c r="D306" s="0" t="n">
        <f aca="false">RANDBETWEEN(1,$B$5)</f>
        <v>6</v>
      </c>
      <c r="E306" s="0" t="n">
        <f aca="false">RANDBETWEEN(1,$B$5)</f>
        <v>2</v>
      </c>
      <c r="F306" s="0" t="n">
        <f aca="false">RANDBETWEEN(1,$B$5)</f>
        <v>2</v>
      </c>
      <c r="G306" s="0" t="n">
        <f aca="false">RANDBETWEEN(1,$B$5)</f>
        <v>1</v>
      </c>
      <c r="H306" s="0" t="n">
        <f aca="true">NORMINV(RAND(),$B$8,$B$13)</f>
        <v>45.835515145016</v>
      </c>
      <c r="I306" s="0" t="n">
        <f aca="true">NORMINV(RAND(),$C$8,$C$13)</f>
        <v>54.8946163010982</v>
      </c>
      <c r="J306" s="0" t="n">
        <f aca="true">NORMINV(RAND(),$D$8,$D$13)</f>
        <v>15.430984554567</v>
      </c>
      <c r="K306" s="0" t="n">
        <f aca="true">NORMINV(RAND(),$E$8,$E$13)</f>
        <v>2.71886872762865</v>
      </c>
      <c r="L306" s="0" t="n">
        <f aca="true">NORMINV(RAND(),$B$9,$B$14)</f>
        <v>45.7217747508321</v>
      </c>
      <c r="M306" s="0" t="n">
        <f aca="true">NORMINV(RAND(),$C$9,$C$14)</f>
        <v>57.6194727473536</v>
      </c>
      <c r="N306" s="0" t="n">
        <f aca="true">NORMINV(RAND(),$D$9,$D$14)</f>
        <v>48.9318290572273</v>
      </c>
      <c r="O306" s="0" t="n">
        <f aca="true">NORMINV(RAND(),$E$9,$E$14)</f>
        <v>25.8732187995256</v>
      </c>
      <c r="P306" s="0" t="n">
        <f aca="true">NORMINV(RAND(),$B$10,$B$15)</f>
        <v>27.2496840196439</v>
      </c>
      <c r="Q306" s="0" t="n">
        <f aca="true">NORMINV(RAND(),$C$10,$C$15)</f>
        <v>30.8719870364584</v>
      </c>
      <c r="R306" s="0" t="n">
        <f aca="true">NORMINV(RAND(),$D$10,$D$15)</f>
        <v>9.75929669713099</v>
      </c>
      <c r="S306" s="0" t="n">
        <f aca="true">NORMINV(RAND(),$E$10,$E$15)</f>
        <v>4.09185071747961</v>
      </c>
      <c r="T306" s="0" t="n">
        <f aca="false">MEDIAN(INDEX(Avaliadores!$B$17:$B$22,$B306),INDEX(Avaliadores!$B$17:$B$22,$C306),INDEX(Avaliadores!$B$17:$B$22,$D306),INDEX(Avaliadores!$B$17:$B$22,$E306),INDEX(Avaliadores!$B$17:$B$22,$F306),INDEX(Avaliadores!$B$17:$B$22,$G306))</f>
        <v>2.54166666666667</v>
      </c>
      <c r="U306" s="0" t="n">
        <f aca="false">MEDIAN(INDEX(Avaliadores!$C$17:$C$22,$B306),INDEX(Avaliadores!$C$17:$C$22,$C306),INDEX(Avaliadores!$C$17:$C$22,$D306),INDEX(Avaliadores!$C$17:$C$22,$E306),INDEX(Avaliadores!$C$17:$C$22,$F306),INDEX(Avaliadores!$C$17:$C$22,$G306))</f>
        <v>5.29166666666667</v>
      </c>
      <c r="V306" s="0" t="n">
        <f aca="false">MEDIAN(INDEX(Avaliadores!$D$17:$D$22,$B306),INDEX(Avaliadores!$D$17:$D$22,$C306),INDEX(Avaliadores!$D$17:$D$22,$D306),INDEX(Avaliadores!$D$17:$D$22,$E306),INDEX(Avaliadores!$D$17:$D$22,$F306),INDEX(Avaliadores!$D$17:$D$22,$G306))</f>
        <v>5.79166666666667</v>
      </c>
      <c r="W306" s="0" t="n">
        <f aca="false">MEDIAN(INDEX(Avaliadores!$E$17:$E$22,$B306),INDEX(Avaliadores!$E$17:$E$22,$C306),INDEX(Avaliadores!$E$17:$E$22,$D306),INDEX(Avaliadores!$E$17:$E$22,$E306),INDEX(Avaliadores!$E$17:$E$22,$F306),INDEX(Avaliadores!$E$17:$E$22,$G306))</f>
        <v>6.54166666666667</v>
      </c>
      <c r="X306" s="0" t="n">
        <f aca="false">MEDIAN(INDEX(Avaliadores!$F$17:$F$22,$B306),INDEX(Avaliadores!$F$17:$F$22,$C306),INDEX(Avaliadores!$F$17:$F$22,$D306),INDEX(Avaliadores!$F$17:$F$22,$E306),INDEX(Avaliadores!$F$17:$F$22,$F306),INDEX(Avaliadores!$F$17:$F$22,$G306))</f>
        <v>2.29166666666667</v>
      </c>
      <c r="Y306" s="0" t="n">
        <f aca="false">MEDIAN(INDEX(Avaliadores!$G$17:$G$22,$B306),INDEX(Avaliadores!$G$17:$G$22,$C306),INDEX(Avaliadores!$G$17:$G$22,$D306),INDEX(Avaliadores!$G$17:$G$22,$E306),INDEX(Avaliadores!$G$17:$G$22,$F306),INDEX(Avaliadores!$G$17:$G$22,$G306))</f>
        <v>5.04166666666667</v>
      </c>
      <c r="Z306" s="0" t="n">
        <f aca="false">MEDIAN(INDEX(Avaliadores!$H$17:$H$22,$B306),INDEX(Avaliadores!$H$17:$H$22,$C306),INDEX(Avaliadores!$H$17:$H$22,$D306),INDEX(Avaliadores!$H$17:$H$22,$E306),INDEX(Avaliadores!$H$17:$H$22,$F306),INDEX(Avaliadores!$H$17:$H$22,$G306))</f>
        <v>4.04166666666667</v>
      </c>
      <c r="AA306" s="0" t="n">
        <f aca="false">MEDIAN(INDEX(Avaliadores!$I$17:$I$22,$B306),INDEX(Avaliadores!$I$17:$I$22,$C306),INDEX(Avaliadores!$I$17:$I$22,$D306),INDEX(Avaliadores!$I$17:$I$22,$E306),INDEX(Avaliadores!$I$17:$I$22,$F306),INDEX(Avaliadores!$I$17:$I$22,$G306))</f>
        <v>6.54166666666667</v>
      </c>
      <c r="AB306" s="0" t="n">
        <f aca="false">IF(MAX(H306:K306)=MIN(H306:K306),0,IF($B$17="custo",(MAX(H306:K306)-H306)/(MAX(H306:K306)-MIN(H306:K306)),(H306-MIN(H306:K306))/(MAX(H306:K306)-MIN(H306:K306))))</f>
        <v>0.173626667127787</v>
      </c>
      <c r="AC306" s="0" t="n">
        <f aca="false">IF(MAX(H306:K306)=MIN(H306:K306),0,IF($B$17="custo",(MAX(H306:K306)-I306)/(MAX(H306:K306)-MIN(H306:K306)),(I306-MIN(H306:K306))/(MAX(H306:K306)-MIN(H306:K306))))</f>
        <v>0</v>
      </c>
      <c r="AD306" s="0" t="n">
        <f aca="false">IF(MAX(H306:K306)=MIN(H306:K306),0,IF($B$17="custo",(MAX(H306:K306)-J306)/(MAX(H306:K306)-MIN(H306:K306)),(J306-MIN(H306:K306))/(MAX(H306:K306)-MIN(H306:K306))))</f>
        <v>0.756359680155264</v>
      </c>
      <c r="AE306" s="0" t="n">
        <f aca="false">IF(MAX(H306:K306)=MIN(H306:K306),0,IF($B$17="custo",(MAX(H306:K306)-K306)/(MAX(H306:K306)-MIN(H306:K306)),(K306-MIN(H306:K306))/(MAX(H306:K306)-MIN(H306:K306))))</f>
        <v>1</v>
      </c>
      <c r="AF306" s="0" t="n">
        <f aca="false">IF(MAX(L306:O306)=MIN(L306:O306),0,IF($C$17="custo",(MAX(L306:O306)-L306)/(MAX(L306:O306)-MIN(L306:O306)),(L306-MIN(L306:O306))/(MAX(L306:O306)-MIN(L306:O306))))</f>
        <v>0.625225136292482</v>
      </c>
      <c r="AG306" s="0" t="n">
        <f aca="false">IF(MAX(L306:O306)=MIN(L306:O306),0,IF($C$17="custo",(MAX(L306:O306)-M306)/(MAX(L306:O306)-MIN(L306:O306)),(M306-MIN(L306:O306))/(MAX(L306:O306)-MIN(L306:O306))))</f>
        <v>1</v>
      </c>
      <c r="AH306" s="0" t="n">
        <f aca="false">IF(MAX(L306:O306)=MIN(L306:O306),0,IF($C$17="custo",(MAX(L306:O306)-N306)/(MAX(L306:O306)-MIN(L306:O306)),(N306-MIN(L306:O306))/(MAX(L306:O306)-MIN(L306:O306))))</f>
        <v>0.72634113919697</v>
      </c>
      <c r="AI306" s="0" t="n">
        <f aca="false">IF(MAX(L306:O306)=MIN(L306:O306),0,IF($C$17="custo",(MAX(L306:O306)-O306)/(MAX(L306:O306)-MIN(L306:O306)),(O306-MIN(L306:O306))/(MAX(L306:O306)-MIN(L306:O306))))</f>
        <v>0</v>
      </c>
      <c r="AJ306" s="0" t="n">
        <f aca="false">IF(MAX(P306:S306)=MIN(P306:S306),0,IF($D$17="custo",(MAX(P306:S306)-P306)/(MAX(P306:S306)-MIN(P306:S306)),(P306-MIN(P306:S306))/(MAX(P306:S306)-MIN(P306:S306))))</f>
        <v>0.135260813226236</v>
      </c>
      <c r="AK306" s="0" t="n">
        <f aca="false">IF(MAX(P306:S306)=MIN(P306:S306),0,IF($D$17="custo",(MAX(P306:S306)-Q306)/(MAX(P306:S306)-MIN(P306:S306)),(Q306-MIN(P306:S306))/(MAX(P306:S306)-MIN(P306:S306))))</f>
        <v>0</v>
      </c>
      <c r="AL306" s="0" t="n">
        <f aca="false">IF(MAX(P306:S306)=MIN(P306:S306),0,IF($D$17="custo",(MAX(P306:S306)-R306)/(MAX(P306:S306)-MIN(P306:S306)),(R306-MIN(P306:S306))/(MAX(P306:S306)-MIN(P306:S306))))</f>
        <v>0.788371279662422</v>
      </c>
      <c r="AM306" s="0" t="n">
        <f aca="false">IF(MAX(P306:S306)=MIN(P306:S306),0,IF($D$17="custo",(MAX(P306:S306)-S306)/(MAX(P306:S306)-MIN(P306:S306)),(S306-MIN(P306:S306))/(MAX(P306:S306)-MIN(P306:S306))))</f>
        <v>1</v>
      </c>
      <c r="AN306" s="0" t="n">
        <f aca="false">IF(MAX(T306:W306)=MIN(T306:W306),0,IF($E$17="custo",(MAX(T306:W306)-T306)/(MAX(T306:W306)-MIN(T306:W306)),(T306-MIN(T306:W306))/(MAX(T306:W306)-MIN(T306:W306))))</f>
        <v>0</v>
      </c>
      <c r="AO306" s="0" t="n">
        <f aca="false">IF(MAX(T306:W306)=MIN(T306:W306),0,IF($E$17="custo",(MAX(T306:W306)-U306)/(MAX(T306:W306)-MIN(T306:W306)),(U306-MIN(T306:W306))/(MAX(T306:W306)-MIN(T306:W306))))</f>
        <v>0.6875</v>
      </c>
      <c r="AP306" s="0" t="n">
        <f aca="false">IF(MAX(T306:W306)=MIN(T306:W306),0,IF($E$17="custo",(MAX(T306:W306)-V306)/(MAX(T306:W306)-MIN(T306:W306)),(V306-MIN(T306:W306))/(MAX(T306:W306)-MIN(T306:W306))))</f>
        <v>0.8125</v>
      </c>
      <c r="AQ306" s="0" t="n">
        <f aca="false">IF(MAX(T306:W306)=MIN(T306:W306),0,IF($E$17="custo",(MAX(T306:W306)-W306)/(MAX(T306:W306)-MIN(T306:W306)),(W306-MIN(T306:W306))/(MAX(T306:W306)-MIN(T306:W306))))</f>
        <v>1</v>
      </c>
      <c r="AR306" s="0" t="n">
        <f aca="false">IF(MAX(X306:AA306)=MIN(X306:AA306),0,IF($F$17="custo",(MAX(X306:AA306)-X306)/(MAX(X306:AA306)-MIN(X306:AA306)),(X306-MIN(X306:AA306))/(MAX(X306:AA306)-MIN(X306:AA306))))</f>
        <v>0</v>
      </c>
      <c r="AS306" s="0" t="n">
        <f aca="false">IF(MAX(X306:AA306)=MIN(X306:AA306),0,IF($F$17="custo",(MAX(X306:AA306)-Y306)/(MAX(X306:AA306)-MIN(X306:AA306)),(Y306-MIN(X306:AA306))/(MAX(X306:AA306)-MIN(X306:AA306))))</f>
        <v>0.647058823529412</v>
      </c>
      <c r="AT306" s="0" t="n">
        <f aca="false">IF(MAX(X306:AA306)=MIN(X306:AA306),0,IF($F$17="custo",(MAX(X306:AA306)-Z306)/(MAX(X306:AA306)-MIN(X306:AA306)),(Z306-MIN(X306:AA306))/(MAX(X306:AA306)-MIN(X306:AA306))))</f>
        <v>0.411764705882353</v>
      </c>
      <c r="AU306" s="0" t="n">
        <f aca="false">IF(MAX(X306:AA306)=MIN(X306:AA306),0,IF($F$17="custo",(MAX(X306:AA306)-AA306)/(MAX(X306:AA306)-MIN(X306:AA306)),(AA306-MIN(X306:AA306))/(MAX(X306:AA306)-MIN(X306:AA306))))</f>
        <v>1</v>
      </c>
      <c r="AV306" s="0" t="n">
        <f aca="false">STDEVP(AB306:AE306)</f>
        <v>0.409577330954648</v>
      </c>
      <c r="AW306" s="0" t="n">
        <f aca="false">STDEVP(AF306:AI306)</f>
        <v>0.366064179665626</v>
      </c>
      <c r="AX306" s="0" t="n">
        <f aca="false">STDEVP(AJ306:AM306)</f>
        <v>0.422709904956516</v>
      </c>
      <c r="AY306" s="0" t="n">
        <f aca="false">STDEVP(AN306:AQ306)</f>
        <v>0.37759518667483</v>
      </c>
      <c r="AZ306" s="0" t="n">
        <f aca="false">STDEVP(AR306:AU306)</f>
        <v>0.363506091009067</v>
      </c>
      <c r="BA306" s="0" t="n">
        <f aca="false">AV306*((1-IFERROR(CORREL(AB306:AE306,AF306:AI306),0))+(1-IFERROR(CORREL(AB306:AE306,AJ306:AM306),0))+(1-IFERROR(CORREL(AB306:AE306,AN306:AQ306),0))+(1-IFERROR(CORREL(AB306:AE306,AR306:AU306),0)))</f>
        <v>1.06573631021392</v>
      </c>
      <c r="BB306" s="0" t="n">
        <f aca="false">AW306*((1-IFERROR(CORREL(AF306:AI306,AB306:AE306),0))+(1-IFERROR(CORREL(AF306:AI306,AJ306:AM306),0))+(1-IFERROR(CORREL(AF306:AI306,AN306:AQ306),0))+(1-IFERROR(CORREL(AF306:AI306,AR306:AU306),0)))</f>
        <v>2.34426496253906</v>
      </c>
      <c r="BC306" s="0" t="n">
        <f aca="false">AX306*((1-IFERROR(CORREL(AJ306:AM306,AB306:AE306),0))+(1-IFERROR(CORREL(AJ306:AM306,AF306:AI306),0))+(1-IFERROR(CORREL(AJ306:AM306,AN306:AQ306),0))+(1-IFERROR(CORREL(AJ306:AM306,AR306:AU306),0)))</f>
        <v>1.07193795002069</v>
      </c>
      <c r="BD306" s="0" t="n">
        <f aca="false">AY306*((1-IFERROR(CORREL(AN306:AQ306,AB306:AE306),0))+(1-IFERROR(CORREL(AN306:AQ306,AF306:AI306),0))+(1-IFERROR(CORREL(AN306:AQ306,AJ306:AM306),0))+(1-IFERROR(CORREL(AN306:AQ306,AR306:AU306),0)))</f>
        <v>0.794311216951658</v>
      </c>
      <c r="BE306" s="0" t="n">
        <f aca="false">AZ306*((1-IFERROR(CORREL(AR306:AU306,AB306:AE306),0))+(1-IFERROR(CORREL(AR306:AU306,AF306:AI306),0))+(1-IFERROR(CORREL(AR306:AU306,AJ306:AM306),0))+(1-IFERROR(CORREL(AR306:AU306,AN306:AQ306),0)))</f>
        <v>0.916314721304456</v>
      </c>
      <c r="BF306" s="0" t="n">
        <f aca="false">IF(SUM(BA306:BE306)&gt;0,BA306/SUM(BA306:BE306),1/5)</f>
        <v>0.172099329195705</v>
      </c>
      <c r="BG306" s="0" t="n">
        <f aca="false">IF(SUM(BA306:BE306)&gt;0,BB306/SUM(BA306:BE306),1/5)</f>
        <v>0.378561210351354</v>
      </c>
      <c r="BH306" s="0" t="n">
        <f aca="false">IF(SUM(BA306:BE306)&gt;0,BC306/SUM(BA306:BE306),1/5)</f>
        <v>0.173100794605515</v>
      </c>
      <c r="BI306" s="0" t="n">
        <f aca="false">IF(SUM(BA306:BE306)&gt;0,BD306/SUM(BA306:BE306),1/5)</f>
        <v>0.128268527871182</v>
      </c>
      <c r="BJ306" s="0" t="n">
        <f aca="false">IF(SUM(BA306:BE306)&gt;0,BE306/SUM(BA306:BE306),1/5)</f>
        <v>0.147970137976244</v>
      </c>
      <c r="BK306" s="0" t="n">
        <f aca="false">BF306*AB306+BG306*AF306+BH306*AJ306+BI306*AN306+BJ306*AR306</f>
        <v>0.2899807715286</v>
      </c>
      <c r="BL306" s="0" t="n">
        <f aca="false">BF306*AC306+BG306*AG306+BH306*AK306+BI306*AO306+BJ306*AS306</f>
        <v>0.562491206659185</v>
      </c>
      <c r="BM306" s="0" t="n">
        <f aca="false">BF306*AD306+BG306*AH306+BH306*AL306+BI306*AP306+BJ306*AT306</f>
        <v>0.706748328560012</v>
      </c>
      <c r="BN306" s="0" t="n">
        <f aca="false">BF306*AE306+BG306*AI306+BH306*AM306+BI306*AQ306+BJ306*AU306</f>
        <v>0.621438789648646</v>
      </c>
      <c r="BO306" s="0" t="n">
        <f aca="false">RANK(BK306,$BK306:$BN306)</f>
        <v>4</v>
      </c>
      <c r="BP306" s="0" t="n">
        <f aca="false">RANK(BL306,$BK306:$BN306)</f>
        <v>3</v>
      </c>
      <c r="BQ306" s="0" t="n">
        <f aca="false">RANK(BM306,$BK306:$BN306)</f>
        <v>1</v>
      </c>
      <c r="BR306" s="0" t="n">
        <f aca="false">RANK(BN306,$BK306:$BN306)</f>
        <v>2</v>
      </c>
    </row>
    <row r="307" customFormat="false" ht="15" hidden="false" customHeight="false" outlineLevel="0" collapsed="false">
      <c r="A307" s="0" t="n">
        <v>284</v>
      </c>
      <c r="B307" s="0" t="n">
        <f aca="false">RANDBETWEEN(1,$B$5)</f>
        <v>5</v>
      </c>
      <c r="C307" s="0" t="n">
        <f aca="false">RANDBETWEEN(1,$B$5)</f>
        <v>1</v>
      </c>
      <c r="D307" s="0" t="n">
        <f aca="false">RANDBETWEEN(1,$B$5)</f>
        <v>6</v>
      </c>
      <c r="E307" s="0" t="n">
        <f aca="false">RANDBETWEEN(1,$B$5)</f>
        <v>4</v>
      </c>
      <c r="F307" s="0" t="n">
        <f aca="false">RANDBETWEEN(1,$B$5)</f>
        <v>5</v>
      </c>
      <c r="G307" s="0" t="n">
        <f aca="false">RANDBETWEEN(1,$B$5)</f>
        <v>2</v>
      </c>
      <c r="H307" s="0" t="n">
        <f aca="true">NORMINV(RAND(),$B$8,$B$13)</f>
        <v>46.9070526085998</v>
      </c>
      <c r="I307" s="0" t="n">
        <f aca="true">NORMINV(RAND(),$C$8,$C$13)</f>
        <v>61.3214168178496</v>
      </c>
      <c r="J307" s="0" t="n">
        <f aca="true">NORMINV(RAND(),$D$8,$D$13)</f>
        <v>13.8148104189199</v>
      </c>
      <c r="K307" s="0" t="n">
        <f aca="true">NORMINV(RAND(),$E$8,$E$13)</f>
        <v>3.06514564054321</v>
      </c>
      <c r="L307" s="0" t="n">
        <f aca="true">NORMINV(RAND(),$B$9,$B$14)</f>
        <v>42.3073691429443</v>
      </c>
      <c r="M307" s="0" t="n">
        <f aca="true">NORMINV(RAND(),$C$9,$C$14)</f>
        <v>41.8150466874274</v>
      </c>
      <c r="N307" s="0" t="n">
        <f aca="true">NORMINV(RAND(),$D$9,$D$14)</f>
        <v>45.3884320723484</v>
      </c>
      <c r="O307" s="0" t="n">
        <f aca="true">NORMINV(RAND(),$E$9,$E$14)</f>
        <v>21.3227662162434</v>
      </c>
      <c r="P307" s="0" t="n">
        <f aca="true">NORMINV(RAND(),$B$10,$B$15)</f>
        <v>23.3639022968584</v>
      </c>
      <c r="Q307" s="0" t="n">
        <f aca="true">NORMINV(RAND(),$C$10,$C$15)</f>
        <v>29.2262814155611</v>
      </c>
      <c r="R307" s="0" t="n">
        <f aca="true">NORMINV(RAND(),$D$10,$D$15)</f>
        <v>10.3957184844683</v>
      </c>
      <c r="S307" s="0" t="n">
        <f aca="true">NORMINV(RAND(),$E$10,$E$15)</f>
        <v>4.02332919362248</v>
      </c>
      <c r="T307" s="0" t="n">
        <f aca="false">MEDIAN(INDEX(Avaliadores!$B$17:$B$22,$B307),INDEX(Avaliadores!$B$17:$B$22,$C307),INDEX(Avaliadores!$B$17:$B$22,$D307),INDEX(Avaliadores!$B$17:$B$22,$E307),INDEX(Avaliadores!$B$17:$B$22,$F307),INDEX(Avaliadores!$B$17:$B$22,$G307))</f>
        <v>2.54166666666667</v>
      </c>
      <c r="U307" s="0" t="n">
        <f aca="false">MEDIAN(INDEX(Avaliadores!$C$17:$C$22,$B307),INDEX(Avaliadores!$C$17:$C$22,$C307),INDEX(Avaliadores!$C$17:$C$22,$D307),INDEX(Avaliadores!$C$17:$C$22,$E307),INDEX(Avaliadores!$C$17:$C$22,$F307),INDEX(Avaliadores!$C$17:$C$22,$G307))</f>
        <v>5.54166666666667</v>
      </c>
      <c r="V307" s="0" t="n">
        <f aca="false">MEDIAN(INDEX(Avaliadores!$D$17:$D$22,$B307),INDEX(Avaliadores!$D$17:$D$22,$C307),INDEX(Avaliadores!$D$17:$D$22,$D307),INDEX(Avaliadores!$D$17:$D$22,$E307),INDEX(Avaliadores!$D$17:$D$22,$F307),INDEX(Avaliadores!$D$17:$D$22,$G307))</f>
        <v>5.54166666666667</v>
      </c>
      <c r="W307" s="0" t="n">
        <f aca="false">MEDIAN(INDEX(Avaliadores!$E$17:$E$22,$B307),INDEX(Avaliadores!$E$17:$E$22,$C307),INDEX(Avaliadores!$E$17:$E$22,$D307),INDEX(Avaliadores!$E$17:$E$22,$E307),INDEX(Avaliadores!$E$17:$E$22,$F307),INDEX(Avaliadores!$E$17:$E$22,$G307))</f>
        <v>6.79166666666667</v>
      </c>
      <c r="X307" s="0" t="n">
        <f aca="false">MEDIAN(INDEX(Avaliadores!$F$17:$F$22,$B307),INDEX(Avaliadores!$F$17:$F$22,$C307),INDEX(Avaliadores!$F$17:$F$22,$D307),INDEX(Avaliadores!$F$17:$F$22,$E307),INDEX(Avaliadores!$F$17:$F$22,$F307),INDEX(Avaliadores!$F$17:$F$22,$G307))</f>
        <v>2.54166666666667</v>
      </c>
      <c r="Y307" s="0" t="n">
        <f aca="false">MEDIAN(INDEX(Avaliadores!$G$17:$G$22,$B307),INDEX(Avaliadores!$G$17:$G$22,$C307),INDEX(Avaliadores!$G$17:$G$22,$D307),INDEX(Avaliadores!$G$17:$G$22,$E307),INDEX(Avaliadores!$G$17:$G$22,$F307),INDEX(Avaliadores!$G$17:$G$22,$G307))</f>
        <v>4.79166666666667</v>
      </c>
      <c r="Z307" s="0" t="n">
        <f aca="false">MEDIAN(INDEX(Avaliadores!$H$17:$H$22,$B307),INDEX(Avaliadores!$H$17:$H$22,$C307),INDEX(Avaliadores!$H$17:$H$22,$D307),INDEX(Avaliadores!$H$17:$H$22,$E307),INDEX(Avaliadores!$H$17:$H$22,$F307),INDEX(Avaliadores!$H$17:$H$22,$G307))</f>
        <v>3.79166666666667</v>
      </c>
      <c r="AA307" s="0" t="n">
        <f aca="false">MEDIAN(INDEX(Avaliadores!$I$17:$I$22,$B307),INDEX(Avaliadores!$I$17:$I$22,$C307),INDEX(Avaliadores!$I$17:$I$22,$D307),INDEX(Avaliadores!$I$17:$I$22,$E307),INDEX(Avaliadores!$I$17:$I$22,$F307),INDEX(Avaliadores!$I$17:$I$22,$G307))</f>
        <v>6.54166666666667</v>
      </c>
      <c r="AB307" s="0" t="n">
        <f aca="false">IF(MAX(H307:K307)=MIN(H307:K307),0,IF($B$17="custo",(MAX(H307:K307)-H307)/(MAX(H307:K307)-MIN(H307:K307)),(H307-MIN(H307:K307))/(MAX(H307:K307)-MIN(H307:K307))))</f>
        <v>0.247430258029713</v>
      </c>
      <c r="AC307" s="0" t="n">
        <f aca="false">IF(MAX(H307:K307)=MIN(H307:K307),0,IF($B$17="custo",(MAX(H307:K307)-I307)/(MAX(H307:K307)-MIN(H307:K307)),(I307-MIN(H307:K307))/(MAX(H307:K307)-MIN(H307:K307))))</f>
        <v>0</v>
      </c>
      <c r="AD307" s="0" t="n">
        <f aca="false">IF(MAX(H307:K307)=MIN(H307:K307),0,IF($B$17="custo",(MAX(H307:K307)-J307)/(MAX(H307:K307)-MIN(H307:K307)),(J307-MIN(H307:K307))/(MAX(H307:K307)-MIN(H307:K307))))</f>
        <v>0.815476264423801</v>
      </c>
      <c r="AE307" s="0" t="n">
        <f aca="false">IF(MAX(H307:K307)=MIN(H307:K307),0,IF($B$17="custo",(MAX(H307:K307)-K307)/(MAX(H307:K307)-MIN(H307:K307)),(K307-MIN(H307:K307))/(MAX(H307:K307)-MIN(H307:K307))))</f>
        <v>1</v>
      </c>
      <c r="AF307" s="0" t="n">
        <f aca="false">IF(MAX(L307:O307)=MIN(L307:O307),0,IF($C$17="custo",(MAX(L307:O307)-L307)/(MAX(L307:O307)-MIN(L307:O307)),(L307-MIN(L307:O307))/(MAX(L307:O307)-MIN(L307:O307))))</f>
        <v>0.871972670616027</v>
      </c>
      <c r="AG307" s="0" t="n">
        <f aca="false">IF(MAX(L307:O307)=MIN(L307:O307),0,IF($C$17="custo",(MAX(L307:O307)-M307)/(MAX(L307:O307)-MIN(L307:O307)),(M307-MIN(L307:O307))/(MAX(L307:O307)-MIN(L307:O307))))</f>
        <v>0.851515208168879</v>
      </c>
      <c r="AH307" s="0" t="n">
        <f aca="false">IF(MAX(L307:O307)=MIN(L307:O307),0,IF($C$17="custo",(MAX(L307:O307)-N307)/(MAX(L307:O307)-MIN(L307:O307)),(N307-MIN(L307:O307))/(MAX(L307:O307)-MIN(L307:O307))))</f>
        <v>1</v>
      </c>
      <c r="AI307" s="0" t="n">
        <f aca="false">IF(MAX(L307:O307)=MIN(L307:O307),0,IF($C$17="custo",(MAX(L307:O307)-O307)/(MAX(L307:O307)-MIN(L307:O307)),(O307-MIN(L307:O307))/(MAX(L307:O307)-MIN(L307:O307))))</f>
        <v>0</v>
      </c>
      <c r="AJ307" s="0" t="n">
        <f aca="false">IF(MAX(P307:S307)=MIN(P307:S307),0,IF($D$17="custo",(MAX(P307:S307)-P307)/(MAX(P307:S307)-MIN(P307:S307)),(P307-MIN(P307:S307))/(MAX(P307:S307)-MIN(P307:S307))))</f>
        <v>0.232606841733391</v>
      </c>
      <c r="AK307" s="0" t="n">
        <f aca="false">IF(MAX(P307:S307)=MIN(P307:S307),0,IF($D$17="custo",(MAX(P307:S307)-Q307)/(MAX(P307:S307)-MIN(P307:S307)),(Q307-MIN(P307:S307))/(MAX(P307:S307)-MIN(P307:S307))))</f>
        <v>0</v>
      </c>
      <c r="AL307" s="0" t="n">
        <f aca="false">IF(MAX(P307:S307)=MIN(P307:S307),0,IF($D$17="custo",(MAX(P307:S307)-R307)/(MAX(P307:S307)-MIN(P307:S307)),(R307-MIN(P307:S307))/(MAX(P307:S307)-MIN(P307:S307))))</f>
        <v>0.747157030068137</v>
      </c>
      <c r="AM307" s="0" t="n">
        <f aca="false">IF(MAX(P307:S307)=MIN(P307:S307),0,IF($D$17="custo",(MAX(P307:S307)-S307)/(MAX(P307:S307)-MIN(P307:S307)),(S307-MIN(P307:S307))/(MAX(P307:S307)-MIN(P307:S307))))</f>
        <v>1</v>
      </c>
      <c r="AN307" s="0" t="n">
        <f aca="false">IF(MAX(T307:W307)=MIN(T307:W307),0,IF($E$17="custo",(MAX(T307:W307)-T307)/(MAX(T307:W307)-MIN(T307:W307)),(T307-MIN(T307:W307))/(MAX(T307:W307)-MIN(T307:W307))))</f>
        <v>0</v>
      </c>
      <c r="AO307" s="0" t="n">
        <f aca="false">IF(MAX(T307:W307)=MIN(T307:W307),0,IF($E$17="custo",(MAX(T307:W307)-U307)/(MAX(T307:W307)-MIN(T307:W307)),(U307-MIN(T307:W307))/(MAX(T307:W307)-MIN(T307:W307))))</f>
        <v>0.705882352941177</v>
      </c>
      <c r="AP307" s="0" t="n">
        <f aca="false">IF(MAX(T307:W307)=MIN(T307:W307),0,IF($E$17="custo",(MAX(T307:W307)-V307)/(MAX(T307:W307)-MIN(T307:W307)),(V307-MIN(T307:W307))/(MAX(T307:W307)-MIN(T307:W307))))</f>
        <v>0.705882352941177</v>
      </c>
      <c r="AQ307" s="0" t="n">
        <f aca="false">IF(MAX(T307:W307)=MIN(T307:W307),0,IF($E$17="custo",(MAX(T307:W307)-W307)/(MAX(T307:W307)-MIN(T307:W307)),(W307-MIN(T307:W307))/(MAX(T307:W307)-MIN(T307:W307))))</f>
        <v>1</v>
      </c>
      <c r="AR307" s="0" t="n">
        <f aca="false">IF(MAX(X307:AA307)=MIN(X307:AA307),0,IF($F$17="custo",(MAX(X307:AA307)-X307)/(MAX(X307:AA307)-MIN(X307:AA307)),(X307-MIN(X307:AA307))/(MAX(X307:AA307)-MIN(X307:AA307))))</f>
        <v>0</v>
      </c>
      <c r="AS307" s="0" t="n">
        <f aca="false">IF(MAX(X307:AA307)=MIN(X307:AA307),0,IF($F$17="custo",(MAX(X307:AA307)-Y307)/(MAX(X307:AA307)-MIN(X307:AA307)),(Y307-MIN(X307:AA307))/(MAX(X307:AA307)-MIN(X307:AA307))))</f>
        <v>0.5625</v>
      </c>
      <c r="AT307" s="0" t="n">
        <f aca="false">IF(MAX(X307:AA307)=MIN(X307:AA307),0,IF($F$17="custo",(MAX(X307:AA307)-Z307)/(MAX(X307:AA307)-MIN(X307:AA307)),(Z307-MIN(X307:AA307))/(MAX(X307:AA307)-MIN(X307:AA307))))</f>
        <v>0.3125</v>
      </c>
      <c r="AU307" s="0" t="n">
        <f aca="false">IF(MAX(X307:AA307)=MIN(X307:AA307),0,IF($F$17="custo",(MAX(X307:AA307)-AA307)/(MAX(X307:AA307)-MIN(X307:AA307)),(AA307-MIN(X307:AA307))/(MAX(X307:AA307)-MIN(X307:AA307))))</f>
        <v>1</v>
      </c>
      <c r="AV307" s="0" t="n">
        <f aca="false">STDEVP(AB307:AE307)</f>
        <v>0.406917510170039</v>
      </c>
      <c r="AW307" s="0" t="n">
        <f aca="false">STDEVP(AF307:AI307)</f>
        <v>0.397198921062249</v>
      </c>
      <c r="AX307" s="0" t="n">
        <f aca="false">STDEVP(AJ307:AM307)</f>
        <v>0.39764410072915</v>
      </c>
      <c r="AY307" s="0" t="n">
        <f aca="false">STDEVP(AN307:AQ307)</f>
        <v>0.36823482428085</v>
      </c>
      <c r="AZ307" s="0" t="n">
        <f aca="false">STDEVP(AR307:AU307)</f>
        <v>0.365771872209988</v>
      </c>
      <c r="BA307" s="0" t="n">
        <f aca="false">AV307*((1-IFERROR(CORREL(AB307:AE307,AF307:AI307),0))+(1-IFERROR(CORREL(AB307:AE307,AJ307:AM307),0))+(1-IFERROR(CORREL(AB307:AE307,AN307:AQ307),0))+(1-IFERROR(CORREL(AB307:AE307,AR307:AU307),0)))</f>
        <v>1.03460708243282</v>
      </c>
      <c r="BB307" s="0" t="n">
        <f aca="false">AW307*((1-IFERROR(CORREL(AF307:AI307,AB307:AE307),0))+(1-IFERROR(CORREL(AF307:AI307,AJ307:AM307),0))+(1-IFERROR(CORREL(AF307:AI307,AN307:AQ307),0))+(1-IFERROR(CORREL(AF307:AI307,AR307:AU307),0)))</f>
        <v>2.62752035646427</v>
      </c>
      <c r="BC307" s="0" t="n">
        <f aca="false">AX307*((1-IFERROR(CORREL(AJ307:AM307,AB307:AE307),0))+(1-IFERROR(CORREL(AJ307:AM307,AF307:AI307),0))+(1-IFERROR(CORREL(AJ307:AM307,AN307:AQ307),0))+(1-IFERROR(CORREL(AJ307:AM307,AR307:AU307),0)))</f>
        <v>1.00893385445129</v>
      </c>
      <c r="BD307" s="0" t="n">
        <f aca="false">AY307*((1-IFERROR(CORREL(AN307:AQ307,AB307:AE307),0))+(1-IFERROR(CORREL(AN307:AQ307,AF307:AI307),0))+(1-IFERROR(CORREL(AN307:AQ307,AJ307:AM307),0))+(1-IFERROR(CORREL(AN307:AQ307,AR307:AU307),0)))</f>
        <v>0.937263230466642</v>
      </c>
      <c r="BE307" s="0" t="n">
        <f aca="false">AZ307*((1-IFERROR(CORREL(AR307:AU307,AB307:AE307),0))+(1-IFERROR(CORREL(AR307:AU307,AF307:AI307),0))+(1-IFERROR(CORREL(AR307:AU307,AJ307:AM307),0))+(1-IFERROR(CORREL(AR307:AU307,AN307:AQ307),0)))</f>
        <v>1.06882960002502</v>
      </c>
      <c r="BF307" s="0" t="n">
        <f aca="false">IF(SUM(BA307:BE307)&gt;0,BA307/SUM(BA307:BE307),1/5)</f>
        <v>0.154947311870318</v>
      </c>
      <c r="BG307" s="0" t="n">
        <f aca="false">IF(SUM(BA307:BE307)&gt;0,BB307/SUM(BA307:BE307),1/5)</f>
        <v>0.393509017124975</v>
      </c>
      <c r="BH307" s="0" t="n">
        <f aca="false">IF(SUM(BA307:BE307)&gt;0,BC307/SUM(BA307:BE307),1/5)</f>
        <v>0.151102376212795</v>
      </c>
      <c r="BI307" s="0" t="n">
        <f aca="false">IF(SUM(BA307:BE307)&gt;0,BD307/SUM(BA307:BE307),1/5)</f>
        <v>0.140368668010859</v>
      </c>
      <c r="BJ307" s="0" t="n">
        <f aca="false">IF(SUM(BA307:BE307)&gt;0,BE307/SUM(BA307:BE307),1/5)</f>
        <v>0.160072626781053</v>
      </c>
      <c r="BK307" s="0" t="n">
        <f aca="false">BF307*AB307+BG307*AF307+BH307*AJ307+BI307*AN307+BJ307*AR307</f>
        <v>0.416615208440305</v>
      </c>
      <c r="BL307" s="0" t="n">
        <f aca="false">BF307*AC307+BG307*AG307+BH307*AK307+BI307*AO307+BJ307*AS307</f>
        <v>0.524203530852571</v>
      </c>
      <c r="BM307" s="0" t="n">
        <f aca="false">BF307*AD307+BG307*AH307+BH307*AL307+BI307*AP307+BJ307*AT307</f>
        <v>0.781868536362685</v>
      </c>
      <c r="BN307" s="0" t="n">
        <f aca="false">BF307*AE307+BG307*AI307+BH307*AM307+BI307*AQ307+BJ307*AU307</f>
        <v>0.606490982875025</v>
      </c>
      <c r="BO307" s="0" t="n">
        <f aca="false">RANK(BK307,$BK307:$BN307)</f>
        <v>4</v>
      </c>
      <c r="BP307" s="0" t="n">
        <f aca="false">RANK(BL307,$BK307:$BN307)</f>
        <v>3</v>
      </c>
      <c r="BQ307" s="0" t="n">
        <f aca="false">RANK(BM307,$BK307:$BN307)</f>
        <v>1</v>
      </c>
      <c r="BR307" s="0" t="n">
        <f aca="false">RANK(BN307,$BK307:$BN307)</f>
        <v>2</v>
      </c>
    </row>
    <row r="308" customFormat="false" ht="15" hidden="false" customHeight="false" outlineLevel="0" collapsed="false">
      <c r="A308" s="0" t="n">
        <v>285</v>
      </c>
      <c r="B308" s="0" t="n">
        <f aca="false">RANDBETWEEN(1,$B$5)</f>
        <v>2</v>
      </c>
      <c r="C308" s="0" t="n">
        <f aca="false">RANDBETWEEN(1,$B$5)</f>
        <v>5</v>
      </c>
      <c r="D308" s="0" t="n">
        <f aca="false">RANDBETWEEN(1,$B$5)</f>
        <v>4</v>
      </c>
      <c r="E308" s="0" t="n">
        <f aca="false">RANDBETWEEN(1,$B$5)</f>
        <v>2</v>
      </c>
      <c r="F308" s="0" t="n">
        <f aca="false">RANDBETWEEN(1,$B$5)</f>
        <v>4</v>
      </c>
      <c r="G308" s="0" t="n">
        <f aca="false">RANDBETWEEN(1,$B$5)</f>
        <v>1</v>
      </c>
      <c r="H308" s="0" t="n">
        <f aca="true">NORMINV(RAND(),$B$8,$B$13)</f>
        <v>49.5648086880207</v>
      </c>
      <c r="I308" s="0" t="n">
        <f aca="true">NORMINV(RAND(),$C$8,$C$13)</f>
        <v>65.2778737291263</v>
      </c>
      <c r="J308" s="0" t="n">
        <f aca="true">NORMINV(RAND(),$D$8,$D$13)</f>
        <v>15.064795182686</v>
      </c>
      <c r="K308" s="0" t="n">
        <f aca="true">NORMINV(RAND(),$E$8,$E$13)</f>
        <v>3.18490132829785</v>
      </c>
      <c r="L308" s="0" t="n">
        <f aca="true">NORMINV(RAND(),$B$9,$B$14)</f>
        <v>51.6105427298457</v>
      </c>
      <c r="M308" s="0" t="n">
        <f aca="true">NORMINV(RAND(),$C$9,$C$14)</f>
        <v>50.8363667148271</v>
      </c>
      <c r="N308" s="0" t="n">
        <f aca="true">NORMINV(RAND(),$D$9,$D$14)</f>
        <v>46.4090154409595</v>
      </c>
      <c r="O308" s="0" t="n">
        <f aca="true">NORMINV(RAND(),$E$9,$E$14)</f>
        <v>32.2699547063036</v>
      </c>
      <c r="P308" s="0" t="n">
        <f aca="true">NORMINV(RAND(),$B$10,$B$15)</f>
        <v>25.5577062803642</v>
      </c>
      <c r="Q308" s="0" t="n">
        <f aca="true">NORMINV(RAND(),$C$10,$C$15)</f>
        <v>29.3315657985671</v>
      </c>
      <c r="R308" s="0" t="n">
        <f aca="true">NORMINV(RAND(),$D$10,$D$15)</f>
        <v>10.3958854061522</v>
      </c>
      <c r="S308" s="0" t="n">
        <f aca="true">NORMINV(RAND(),$E$10,$E$15)</f>
        <v>4.35982167078082</v>
      </c>
      <c r="T308" s="0" t="n">
        <f aca="false">MEDIAN(INDEX(Avaliadores!$B$17:$B$22,$B308),INDEX(Avaliadores!$B$17:$B$22,$C308),INDEX(Avaliadores!$B$17:$B$22,$D308),INDEX(Avaliadores!$B$17:$B$22,$E308),INDEX(Avaliadores!$B$17:$B$22,$F308),INDEX(Avaliadores!$B$17:$B$22,$G308))</f>
        <v>3.04166666666667</v>
      </c>
      <c r="U308" s="0" t="n">
        <f aca="false">MEDIAN(INDEX(Avaliadores!$C$17:$C$22,$B308),INDEX(Avaliadores!$C$17:$C$22,$C308),INDEX(Avaliadores!$C$17:$C$22,$D308),INDEX(Avaliadores!$C$17:$C$22,$E308),INDEX(Avaliadores!$C$17:$C$22,$F308),INDEX(Avaliadores!$C$17:$C$22,$G308))</f>
        <v>5.29166666666667</v>
      </c>
      <c r="V308" s="0" t="n">
        <f aca="false">MEDIAN(INDEX(Avaliadores!$D$17:$D$22,$B308),INDEX(Avaliadores!$D$17:$D$22,$C308),INDEX(Avaliadores!$D$17:$D$22,$D308),INDEX(Avaliadores!$D$17:$D$22,$E308),INDEX(Avaliadores!$D$17:$D$22,$F308),INDEX(Avaliadores!$D$17:$D$22,$G308))</f>
        <v>5.79166666666667</v>
      </c>
      <c r="W308" s="0" t="n">
        <f aca="false">MEDIAN(INDEX(Avaliadores!$E$17:$E$22,$B308),INDEX(Avaliadores!$E$17:$E$22,$C308),INDEX(Avaliadores!$E$17:$E$22,$D308),INDEX(Avaliadores!$E$17:$E$22,$E308),INDEX(Avaliadores!$E$17:$E$22,$F308),INDEX(Avaliadores!$E$17:$E$22,$G308))</f>
        <v>6.54166666666667</v>
      </c>
      <c r="X308" s="0" t="n">
        <f aca="false">MEDIAN(INDEX(Avaliadores!$F$17:$F$22,$B308),INDEX(Avaliadores!$F$17:$F$22,$C308),INDEX(Avaliadores!$F$17:$F$22,$D308),INDEX(Avaliadores!$F$17:$F$22,$E308),INDEX(Avaliadores!$F$17:$F$22,$F308),INDEX(Avaliadores!$F$17:$F$22,$G308))</f>
        <v>2.29166666666667</v>
      </c>
      <c r="Y308" s="0" t="n">
        <f aca="false">MEDIAN(INDEX(Avaliadores!$G$17:$G$22,$B308),INDEX(Avaliadores!$G$17:$G$22,$C308),INDEX(Avaliadores!$G$17:$G$22,$D308),INDEX(Avaliadores!$G$17:$G$22,$E308),INDEX(Avaliadores!$G$17:$G$22,$F308),INDEX(Avaliadores!$G$17:$G$22,$G308))</f>
        <v>4.79166666666667</v>
      </c>
      <c r="Z308" s="0" t="n">
        <f aca="false">MEDIAN(INDEX(Avaliadores!$H$17:$H$22,$B308),INDEX(Avaliadores!$H$17:$H$22,$C308),INDEX(Avaliadores!$H$17:$H$22,$D308),INDEX(Avaliadores!$H$17:$H$22,$E308),INDEX(Avaliadores!$H$17:$H$22,$F308),INDEX(Avaliadores!$H$17:$H$22,$G308))</f>
        <v>3.79166666666667</v>
      </c>
      <c r="AA308" s="0" t="n">
        <f aca="false">MEDIAN(INDEX(Avaliadores!$I$17:$I$22,$B308),INDEX(Avaliadores!$I$17:$I$22,$C308),INDEX(Avaliadores!$I$17:$I$22,$D308),INDEX(Avaliadores!$I$17:$I$22,$E308),INDEX(Avaliadores!$I$17:$I$22,$F308),INDEX(Avaliadores!$I$17:$I$22,$G308))</f>
        <v>6.04166666666667</v>
      </c>
      <c r="AB308" s="0" t="n">
        <f aca="false">IF(MAX(H308:K308)=MIN(H308:K308),0,IF($B$17="custo",(MAX(H308:K308)-H308)/(MAX(H308:K308)-MIN(H308:K308)),(H308-MIN(H308:K308))/(MAX(H308:K308)-MIN(H308:K308))))</f>
        <v>0.253057059978917</v>
      </c>
      <c r="AC308" s="0" t="n">
        <f aca="false">IF(MAX(H308:K308)=MIN(H308:K308),0,IF($B$17="custo",(MAX(H308:K308)-I308)/(MAX(H308:K308)-MIN(H308:K308)),(I308-MIN(H308:K308))/(MAX(H308:K308)-MIN(H308:K308))))</f>
        <v>0</v>
      </c>
      <c r="AD308" s="0" t="n">
        <f aca="false">IF(MAX(H308:K308)=MIN(H308:K308),0,IF($B$17="custo",(MAX(H308:K308)-J308)/(MAX(H308:K308)-MIN(H308:K308)),(J308-MIN(H308:K308))/(MAX(H308:K308)-MIN(H308:K308))))</f>
        <v>0.808675710067478</v>
      </c>
      <c r="AE308" s="0" t="n">
        <f aca="false">IF(MAX(H308:K308)=MIN(H308:K308),0,IF($B$17="custo",(MAX(H308:K308)-K308)/(MAX(H308:K308)-MIN(H308:K308)),(K308-MIN(H308:K308))/(MAX(H308:K308)-MIN(H308:K308))))</f>
        <v>1</v>
      </c>
      <c r="AF308" s="0" t="n">
        <f aca="false">IF(MAX(L308:O308)=MIN(L308:O308),0,IF($C$17="custo",(MAX(L308:O308)-L308)/(MAX(L308:O308)-MIN(L308:O308)),(L308-MIN(L308:O308))/(MAX(L308:O308)-MIN(L308:O308))))</f>
        <v>1</v>
      </c>
      <c r="AG308" s="0" t="n">
        <f aca="false">IF(MAX(L308:O308)=MIN(L308:O308),0,IF($C$17="custo",(MAX(L308:O308)-M308)/(MAX(L308:O308)-MIN(L308:O308)),(M308-MIN(L308:O308))/(MAX(L308:O308)-MIN(L308:O308))))</f>
        <v>0.959971433439552</v>
      </c>
      <c r="AH308" s="0" t="n">
        <f aca="false">IF(MAX(L308:O308)=MIN(L308:O308),0,IF($C$17="custo",(MAX(L308:O308)-N308)/(MAX(L308:O308)-MIN(L308:O308)),(N308-MIN(L308:O308))/(MAX(L308:O308)-MIN(L308:O308))))</f>
        <v>0.731056404150966</v>
      </c>
      <c r="AI308" s="0" t="n">
        <f aca="false">IF(MAX(L308:O308)=MIN(L308:O308),0,IF($C$17="custo",(MAX(L308:O308)-O308)/(MAX(L308:O308)-MIN(L308:O308)),(O308-MIN(L308:O308))/(MAX(L308:O308)-MIN(L308:O308))))</f>
        <v>0</v>
      </c>
      <c r="AJ308" s="0" t="n">
        <f aca="false">IF(MAX(P308:S308)=MIN(P308:S308),0,IF($D$17="custo",(MAX(P308:S308)-P308)/(MAX(P308:S308)-MIN(P308:S308)),(P308-MIN(P308:S308))/(MAX(P308:S308)-MIN(P308:S308))))</f>
        <v>0.151125187687779</v>
      </c>
      <c r="AK308" s="0" t="n">
        <f aca="false">IF(MAX(P308:S308)=MIN(P308:S308),0,IF($D$17="custo",(MAX(P308:S308)-Q308)/(MAX(P308:S308)-MIN(P308:S308)),(Q308-MIN(P308:S308))/(MAX(P308:S308)-MIN(P308:S308))))</f>
        <v>0</v>
      </c>
      <c r="AL308" s="0" t="n">
        <f aca="false">IF(MAX(P308:S308)=MIN(P308:S308),0,IF($D$17="custo",(MAX(P308:S308)-R308)/(MAX(P308:S308)-MIN(P308:S308)),(R308-MIN(P308:S308))/(MAX(P308:S308)-MIN(P308:S308))))</f>
        <v>0.758284255017054</v>
      </c>
      <c r="AM308" s="0" t="n">
        <f aca="false">IF(MAX(P308:S308)=MIN(P308:S308),0,IF($D$17="custo",(MAX(P308:S308)-S308)/(MAX(P308:S308)-MIN(P308:S308)),(S308-MIN(P308:S308))/(MAX(P308:S308)-MIN(P308:S308))))</f>
        <v>1</v>
      </c>
      <c r="AN308" s="0" t="n">
        <f aca="false">IF(MAX(T308:W308)=MIN(T308:W308),0,IF($E$17="custo",(MAX(T308:W308)-T308)/(MAX(T308:W308)-MIN(T308:W308)),(T308-MIN(T308:W308))/(MAX(T308:W308)-MIN(T308:W308))))</f>
        <v>0</v>
      </c>
      <c r="AO308" s="0" t="n">
        <f aca="false">IF(MAX(T308:W308)=MIN(T308:W308),0,IF($E$17="custo",(MAX(T308:W308)-U308)/(MAX(T308:W308)-MIN(T308:W308)),(U308-MIN(T308:W308))/(MAX(T308:W308)-MIN(T308:W308))))</f>
        <v>0.642857142857143</v>
      </c>
      <c r="AP308" s="0" t="n">
        <f aca="false">IF(MAX(T308:W308)=MIN(T308:W308),0,IF($E$17="custo",(MAX(T308:W308)-V308)/(MAX(T308:W308)-MIN(T308:W308)),(V308-MIN(T308:W308))/(MAX(T308:W308)-MIN(T308:W308))))</f>
        <v>0.785714285714286</v>
      </c>
      <c r="AQ308" s="0" t="n">
        <f aca="false">IF(MAX(T308:W308)=MIN(T308:W308),0,IF($E$17="custo",(MAX(T308:W308)-W308)/(MAX(T308:W308)-MIN(T308:W308)),(W308-MIN(T308:W308))/(MAX(T308:W308)-MIN(T308:W308))))</f>
        <v>1</v>
      </c>
      <c r="AR308" s="0" t="n">
        <f aca="false">IF(MAX(X308:AA308)=MIN(X308:AA308),0,IF($F$17="custo",(MAX(X308:AA308)-X308)/(MAX(X308:AA308)-MIN(X308:AA308)),(X308-MIN(X308:AA308))/(MAX(X308:AA308)-MIN(X308:AA308))))</f>
        <v>0</v>
      </c>
      <c r="AS308" s="0" t="n">
        <f aca="false">IF(MAX(X308:AA308)=MIN(X308:AA308),0,IF($F$17="custo",(MAX(X308:AA308)-Y308)/(MAX(X308:AA308)-MIN(X308:AA308)),(Y308-MIN(X308:AA308))/(MAX(X308:AA308)-MIN(X308:AA308))))</f>
        <v>0.666666666666667</v>
      </c>
      <c r="AT308" s="0" t="n">
        <f aca="false">IF(MAX(X308:AA308)=MIN(X308:AA308),0,IF($F$17="custo",(MAX(X308:AA308)-Z308)/(MAX(X308:AA308)-MIN(X308:AA308)),(Z308-MIN(X308:AA308))/(MAX(X308:AA308)-MIN(X308:AA308))))</f>
        <v>0.4</v>
      </c>
      <c r="AU308" s="0" t="n">
        <f aca="false">IF(MAX(X308:AA308)=MIN(X308:AA308),0,IF($F$17="custo",(MAX(X308:AA308)-AA308)/(MAX(X308:AA308)-MIN(X308:AA308)),(AA308-MIN(X308:AA308))/(MAX(X308:AA308)-MIN(X308:AA308))))</f>
        <v>1</v>
      </c>
      <c r="AV308" s="0" t="n">
        <f aca="false">STDEVP(AB308:AE308)</f>
        <v>0.404755721357808</v>
      </c>
      <c r="AW308" s="0" t="n">
        <f aca="false">STDEVP(AF308:AI308)</f>
        <v>0.40174024985006</v>
      </c>
      <c r="AX308" s="0" t="n">
        <f aca="false">STDEVP(AJ308:AM308)</f>
        <v>0.414238074296605</v>
      </c>
      <c r="AY308" s="0" t="n">
        <f aca="false">STDEVP(AN308:AQ308)</f>
        <v>0.372868089603948</v>
      </c>
      <c r="AZ308" s="0" t="n">
        <f aca="false">STDEVP(AR308:AU308)</f>
        <v>0.366287682930599</v>
      </c>
      <c r="BA308" s="0" t="n">
        <f aca="false">AV308*((1-IFERROR(CORREL(AB308:AE308,AF308:AI308),0))+(1-IFERROR(CORREL(AB308:AE308,AJ308:AM308),0))+(1-IFERROR(CORREL(AB308:AE308,AN308:AQ308),0))+(1-IFERROR(CORREL(AB308:AE308,AR308:AU308),0)))</f>
        <v>1.12062440005553</v>
      </c>
      <c r="BB308" s="0" t="n">
        <f aca="false">AW308*((1-IFERROR(CORREL(AF308:AI308,AB308:AE308),0))+(1-IFERROR(CORREL(AF308:AI308,AJ308:AM308),0))+(1-IFERROR(CORREL(AF308:AI308,AN308:AQ308),0))+(1-IFERROR(CORREL(AF308:AI308,AR308:AU308),0)))</f>
        <v>2.90084914556212</v>
      </c>
      <c r="BC308" s="0" t="n">
        <f aca="false">AX308*((1-IFERROR(CORREL(AJ308:AM308,AB308:AE308),0))+(1-IFERROR(CORREL(AJ308:AM308,AF308:AI308),0))+(1-IFERROR(CORREL(AJ308:AM308,AN308:AQ308),0))+(1-IFERROR(CORREL(AJ308:AM308,AR308:AU308),0)))</f>
        <v>1.09628669861168</v>
      </c>
      <c r="BD308" s="0" t="n">
        <f aca="false">AY308*((1-IFERROR(CORREL(AN308:AQ308,AB308:AE308),0))+(1-IFERROR(CORREL(AN308:AQ308,AF308:AI308),0))+(1-IFERROR(CORREL(AN308:AQ308,AJ308:AM308),0))+(1-IFERROR(CORREL(AN308:AQ308,AR308:AU308),0)))</f>
        <v>0.933195321331577</v>
      </c>
      <c r="BE308" s="0" t="n">
        <f aca="false">AZ308*((1-IFERROR(CORREL(AR308:AU308,AB308:AE308),0))+(1-IFERROR(CORREL(AR308:AU308,AF308:AI308),0))+(1-IFERROR(CORREL(AR308:AU308,AJ308:AM308),0))+(1-IFERROR(CORREL(AR308:AU308,AN308:AQ308),0)))</f>
        <v>1.07218879545268</v>
      </c>
      <c r="BF308" s="0" t="n">
        <f aca="false">IF(SUM(BA308:BE308)&gt;0,BA308/SUM(BA308:BE308),1/5)</f>
        <v>0.157321590474698</v>
      </c>
      <c r="BG308" s="0" t="n">
        <f aca="false">IF(SUM(BA308:BE308)&gt;0,BB308/SUM(BA308:BE308),1/5)</f>
        <v>0.407242784722861</v>
      </c>
      <c r="BH308" s="0" t="n">
        <f aca="false">IF(SUM(BA308:BE308)&gt;0,BC308/SUM(BA308:BE308),1/5)</f>
        <v>0.153904882878955</v>
      </c>
      <c r="BI308" s="0" t="n">
        <f aca="false">IF(SUM(BA308:BE308)&gt;0,BD308/SUM(BA308:BE308),1/5)</f>
        <v>0.131008901973003</v>
      </c>
      <c r="BJ308" s="0" t="n">
        <f aca="false">IF(SUM(BA308:BE308)&gt;0,BE308/SUM(BA308:BE308),1/5)</f>
        <v>0.150521839950484</v>
      </c>
      <c r="BK308" s="0" t="n">
        <f aca="false">BF308*AB308+BG308*AF308+BH308*AJ308+BI308*AN308+BJ308*AR308</f>
        <v>0.470313028190743</v>
      </c>
      <c r="BL308" s="0" t="n">
        <f aca="false">BF308*AC308+BG308*AG308+BH308*AK308+BI308*AO308+BJ308*AS308</f>
        <v>0.575509341519858</v>
      </c>
      <c r="BM308" s="0" t="n">
        <f aca="false">BF308*AD308+BG308*AH308+BH308*AL308+BI308*AP308+BJ308*AT308</f>
        <v>0.704787545975471</v>
      </c>
      <c r="BN308" s="0" t="n">
        <f aca="false">BF308*AE308+BG308*AI308+BH308*AM308+BI308*AQ308+BJ308*AU308</f>
        <v>0.592757215277139</v>
      </c>
      <c r="BO308" s="0" t="n">
        <f aca="false">RANK(BK308,$BK308:$BN308)</f>
        <v>4</v>
      </c>
      <c r="BP308" s="0" t="n">
        <f aca="false">RANK(BL308,$BK308:$BN308)</f>
        <v>3</v>
      </c>
      <c r="BQ308" s="0" t="n">
        <f aca="false">RANK(BM308,$BK308:$BN308)</f>
        <v>1</v>
      </c>
      <c r="BR308" s="0" t="n">
        <f aca="false">RANK(BN308,$BK308:$BN308)</f>
        <v>2</v>
      </c>
    </row>
    <row r="309" customFormat="false" ht="15" hidden="false" customHeight="false" outlineLevel="0" collapsed="false">
      <c r="A309" s="0" t="n">
        <v>286</v>
      </c>
      <c r="B309" s="0" t="n">
        <f aca="false">RANDBETWEEN(1,$B$5)</f>
        <v>4</v>
      </c>
      <c r="C309" s="0" t="n">
        <f aca="false">RANDBETWEEN(1,$B$5)</f>
        <v>2</v>
      </c>
      <c r="D309" s="0" t="n">
        <f aca="false">RANDBETWEEN(1,$B$5)</f>
        <v>2</v>
      </c>
      <c r="E309" s="0" t="n">
        <f aca="false">RANDBETWEEN(1,$B$5)</f>
        <v>6</v>
      </c>
      <c r="F309" s="0" t="n">
        <f aca="false">RANDBETWEEN(1,$B$5)</f>
        <v>3</v>
      </c>
      <c r="G309" s="0" t="n">
        <f aca="false">RANDBETWEEN(1,$B$5)</f>
        <v>5</v>
      </c>
      <c r="H309" s="0" t="n">
        <f aca="true">NORMINV(RAND(),$B$8,$B$13)</f>
        <v>48.1659251572343</v>
      </c>
      <c r="I309" s="0" t="n">
        <f aca="true">NORMINV(RAND(),$C$8,$C$13)</f>
        <v>63.3652877810404</v>
      </c>
      <c r="J309" s="0" t="n">
        <f aca="true">NORMINV(RAND(),$D$8,$D$13)</f>
        <v>12.8287516371115</v>
      </c>
      <c r="K309" s="0" t="n">
        <f aca="true">NORMINV(RAND(),$E$8,$E$13)</f>
        <v>2.78525498927278</v>
      </c>
      <c r="L309" s="0" t="n">
        <f aca="true">NORMINV(RAND(),$B$9,$B$14)</f>
        <v>49.9258880317428</v>
      </c>
      <c r="M309" s="0" t="n">
        <f aca="true">NORMINV(RAND(),$C$9,$C$14)</f>
        <v>59.1729039780891</v>
      </c>
      <c r="N309" s="0" t="n">
        <f aca="true">NORMINV(RAND(),$D$9,$D$14)</f>
        <v>48.6926493055756</v>
      </c>
      <c r="O309" s="0" t="n">
        <f aca="true">NORMINV(RAND(),$E$9,$E$14)</f>
        <v>28.1820802352597</v>
      </c>
      <c r="P309" s="0" t="n">
        <f aca="true">NORMINV(RAND(),$B$10,$B$15)</f>
        <v>24.1988373889835</v>
      </c>
      <c r="Q309" s="0" t="n">
        <f aca="true">NORMINV(RAND(),$C$10,$C$15)</f>
        <v>30.9082255902306</v>
      </c>
      <c r="R309" s="0" t="n">
        <f aca="true">NORMINV(RAND(),$D$10,$D$15)</f>
        <v>9.97394874158474</v>
      </c>
      <c r="S309" s="0" t="n">
        <f aca="true">NORMINV(RAND(),$E$10,$E$15)</f>
        <v>3.76136373197602</v>
      </c>
      <c r="T309" s="0" t="n">
        <f aca="false">MEDIAN(INDEX(Avaliadores!$B$17:$B$22,$B309),INDEX(Avaliadores!$B$17:$B$22,$C309),INDEX(Avaliadores!$B$17:$B$22,$D309),INDEX(Avaliadores!$B$17:$B$22,$E309),INDEX(Avaliadores!$B$17:$B$22,$F309),INDEX(Avaliadores!$B$17:$B$22,$G309))</f>
        <v>2.91666666666667</v>
      </c>
      <c r="U309" s="0" t="n">
        <f aca="false">MEDIAN(INDEX(Avaliadores!$C$17:$C$22,$B309),INDEX(Avaliadores!$C$17:$C$22,$C309),INDEX(Avaliadores!$C$17:$C$22,$D309),INDEX(Avaliadores!$C$17:$C$22,$E309),INDEX(Avaliadores!$C$17:$C$22,$F309),INDEX(Avaliadores!$C$17:$C$22,$G309))</f>
        <v>5.29166666666667</v>
      </c>
      <c r="V309" s="0" t="n">
        <f aca="false">MEDIAN(INDEX(Avaliadores!$D$17:$D$22,$B309),INDEX(Avaliadores!$D$17:$D$22,$C309),INDEX(Avaliadores!$D$17:$D$22,$D309),INDEX(Avaliadores!$D$17:$D$22,$E309),INDEX(Avaliadores!$D$17:$D$22,$F309),INDEX(Avaliadores!$D$17:$D$22,$G309))</f>
        <v>5.66666666666667</v>
      </c>
      <c r="W309" s="0" t="n">
        <f aca="false">MEDIAN(INDEX(Avaliadores!$E$17:$E$22,$B309),INDEX(Avaliadores!$E$17:$E$22,$C309),INDEX(Avaliadores!$E$17:$E$22,$D309),INDEX(Avaliadores!$E$17:$E$22,$E309),INDEX(Avaliadores!$E$17:$E$22,$F309),INDEX(Avaliadores!$E$17:$E$22,$G309))</f>
        <v>6.04166666666667</v>
      </c>
      <c r="X309" s="0" t="n">
        <f aca="false">MEDIAN(INDEX(Avaliadores!$F$17:$F$22,$B309),INDEX(Avaliadores!$F$17:$F$22,$C309),INDEX(Avaliadores!$F$17:$F$22,$D309),INDEX(Avaliadores!$F$17:$F$22,$E309),INDEX(Avaliadores!$F$17:$F$22,$F309),INDEX(Avaliadores!$F$17:$F$22,$G309))</f>
        <v>2.66666666666667</v>
      </c>
      <c r="Y309" s="0" t="n">
        <f aca="false">MEDIAN(INDEX(Avaliadores!$G$17:$G$22,$B309),INDEX(Avaliadores!$G$17:$G$22,$C309),INDEX(Avaliadores!$G$17:$G$22,$D309),INDEX(Avaliadores!$G$17:$G$22,$E309),INDEX(Avaliadores!$G$17:$G$22,$F309),INDEX(Avaliadores!$G$17:$G$22,$G309))</f>
        <v>5.41666666666667</v>
      </c>
      <c r="Z309" s="0" t="n">
        <f aca="false">MEDIAN(INDEX(Avaliadores!$H$17:$H$22,$B309),INDEX(Avaliadores!$H$17:$H$22,$C309),INDEX(Avaliadores!$H$17:$H$22,$D309),INDEX(Avaliadores!$H$17:$H$22,$E309),INDEX(Avaliadores!$H$17:$H$22,$F309),INDEX(Avaliadores!$H$17:$H$22,$G309))</f>
        <v>3.91666666666667</v>
      </c>
      <c r="AA309" s="0" t="n">
        <f aca="false">MEDIAN(INDEX(Avaliadores!$I$17:$I$22,$B309),INDEX(Avaliadores!$I$17:$I$22,$C309),INDEX(Avaliadores!$I$17:$I$22,$D309),INDEX(Avaliadores!$I$17:$I$22,$E309),INDEX(Avaliadores!$I$17:$I$22,$F309),INDEX(Avaliadores!$I$17:$I$22,$G309))</f>
        <v>6.29166666666667</v>
      </c>
      <c r="AB309" s="0" t="n">
        <f aca="false">IF(MAX(H309:K309)=MIN(H309:K309),0,IF($B$17="custo",(MAX(H309:K309)-H309)/(MAX(H309:K309)-MIN(H309:K309)),(H309-MIN(H309:K309))/(MAX(H309:K309)-MIN(H309:K309))))</f>
        <v>0.25089723335164</v>
      </c>
      <c r="AC309" s="0" t="n">
        <f aca="false">IF(MAX(H309:K309)=MIN(H309:K309),0,IF($B$17="custo",(MAX(H309:K309)-I309)/(MAX(H309:K309)-MIN(H309:K309)),(I309-MIN(H309:K309))/(MAX(H309:K309)-MIN(H309:K309))))</f>
        <v>0</v>
      </c>
      <c r="AD309" s="0" t="n">
        <f aca="false">IF(MAX(H309:K309)=MIN(H309:K309),0,IF($B$17="custo",(MAX(H309:K309)-J309)/(MAX(H309:K309)-MIN(H309:K309)),(J309-MIN(H309:K309))/(MAX(H309:K309)-MIN(H309:K309))))</f>
        <v>0.83421110578858</v>
      </c>
      <c r="AE309" s="0" t="n">
        <f aca="false">IF(MAX(H309:K309)=MIN(H309:K309),0,IF($B$17="custo",(MAX(H309:K309)-K309)/(MAX(H309:K309)-MIN(H309:K309)),(K309-MIN(H309:K309))/(MAX(H309:K309)-MIN(H309:K309))))</f>
        <v>1</v>
      </c>
      <c r="AF309" s="0" t="n">
        <f aca="false">IF(MAX(L309:O309)=MIN(L309:O309),0,IF($C$17="custo",(MAX(L309:O309)-L309)/(MAX(L309:O309)-MIN(L309:O309)),(L309-MIN(L309:O309))/(MAX(L309:O309)-MIN(L309:O309))))</f>
        <v>0.701620840314518</v>
      </c>
      <c r="AG309" s="0" t="n">
        <f aca="false">IF(MAX(L309:O309)=MIN(L309:O309),0,IF($C$17="custo",(MAX(L309:O309)-M309)/(MAX(L309:O309)-MIN(L309:O309)),(M309-MIN(L309:O309))/(MAX(L309:O309)-MIN(L309:O309))))</f>
        <v>1</v>
      </c>
      <c r="AH309" s="0" t="n">
        <f aca="false">IF(MAX(L309:O309)=MIN(L309:O309),0,IF($C$17="custo",(MAX(L309:O309)-N309)/(MAX(L309:O309)-MIN(L309:O309)),(N309-MIN(L309:O309))/(MAX(L309:O309)-MIN(L309:O309))))</f>
        <v>0.661827166664507</v>
      </c>
      <c r="AI309" s="0" t="n">
        <f aca="false">IF(MAX(L309:O309)=MIN(L309:O309),0,IF($C$17="custo",(MAX(L309:O309)-O309)/(MAX(L309:O309)-MIN(L309:O309)),(O309-MIN(L309:O309))/(MAX(L309:O309)-MIN(L309:O309))))</f>
        <v>0</v>
      </c>
      <c r="AJ309" s="0" t="n">
        <f aca="false">IF(MAX(P309:S309)=MIN(P309:S309),0,IF($D$17="custo",(MAX(P309:S309)-P309)/(MAX(P309:S309)-MIN(P309:S309)),(P309-MIN(P309:S309))/(MAX(P309:S309)-MIN(P309:S309))))</f>
        <v>0.247151521095871</v>
      </c>
      <c r="AK309" s="0" t="n">
        <f aca="false">IF(MAX(P309:S309)=MIN(P309:S309),0,IF($D$17="custo",(MAX(P309:S309)-Q309)/(MAX(P309:S309)-MIN(P309:S309)),(Q309-MIN(P309:S309))/(MAX(P309:S309)-MIN(P309:S309))))</f>
        <v>0</v>
      </c>
      <c r="AL309" s="0" t="n">
        <f aca="false">IF(MAX(P309:S309)=MIN(P309:S309),0,IF($D$17="custo",(MAX(P309:S309)-R309)/(MAX(P309:S309)-MIN(P309:S309)),(R309-MIN(P309:S309))/(MAX(P309:S309)-MIN(P309:S309))))</f>
        <v>0.771149054279375</v>
      </c>
      <c r="AM309" s="0" t="n">
        <f aca="false">IF(MAX(P309:S309)=MIN(P309:S309),0,IF($D$17="custo",(MAX(P309:S309)-S309)/(MAX(P309:S309)-MIN(P309:S309)),(S309-MIN(P309:S309))/(MAX(P309:S309)-MIN(P309:S309))))</f>
        <v>1</v>
      </c>
      <c r="AN309" s="0" t="n">
        <f aca="false">IF(MAX(T309:W309)=MIN(T309:W309),0,IF($E$17="custo",(MAX(T309:W309)-T309)/(MAX(T309:W309)-MIN(T309:W309)),(T309-MIN(T309:W309))/(MAX(T309:W309)-MIN(T309:W309))))</f>
        <v>0</v>
      </c>
      <c r="AO309" s="0" t="n">
        <f aca="false">IF(MAX(T309:W309)=MIN(T309:W309),0,IF($E$17="custo",(MAX(T309:W309)-U309)/(MAX(T309:W309)-MIN(T309:W309)),(U309-MIN(T309:W309))/(MAX(T309:W309)-MIN(T309:W309))))</f>
        <v>0.76</v>
      </c>
      <c r="AP309" s="0" t="n">
        <f aca="false">IF(MAX(T309:W309)=MIN(T309:W309),0,IF($E$17="custo",(MAX(T309:W309)-V309)/(MAX(T309:W309)-MIN(T309:W309)),(V309-MIN(T309:W309))/(MAX(T309:W309)-MIN(T309:W309))))</f>
        <v>0.88</v>
      </c>
      <c r="AQ309" s="0" t="n">
        <f aca="false">IF(MAX(T309:W309)=MIN(T309:W309),0,IF($E$17="custo",(MAX(T309:W309)-W309)/(MAX(T309:W309)-MIN(T309:W309)),(W309-MIN(T309:W309))/(MAX(T309:W309)-MIN(T309:W309))))</f>
        <v>1</v>
      </c>
      <c r="AR309" s="0" t="n">
        <f aca="false">IF(MAX(X309:AA309)=MIN(X309:AA309),0,IF($F$17="custo",(MAX(X309:AA309)-X309)/(MAX(X309:AA309)-MIN(X309:AA309)),(X309-MIN(X309:AA309))/(MAX(X309:AA309)-MIN(X309:AA309))))</f>
        <v>0</v>
      </c>
      <c r="AS309" s="0" t="n">
        <f aca="false">IF(MAX(X309:AA309)=MIN(X309:AA309),0,IF($F$17="custo",(MAX(X309:AA309)-Y309)/(MAX(X309:AA309)-MIN(X309:AA309)),(Y309-MIN(X309:AA309))/(MAX(X309:AA309)-MIN(X309:AA309))))</f>
        <v>0.758620689655172</v>
      </c>
      <c r="AT309" s="0" t="n">
        <f aca="false">IF(MAX(X309:AA309)=MIN(X309:AA309),0,IF($F$17="custo",(MAX(X309:AA309)-Z309)/(MAX(X309:AA309)-MIN(X309:AA309)),(Z309-MIN(X309:AA309))/(MAX(X309:AA309)-MIN(X309:AA309))))</f>
        <v>0.344827586206897</v>
      </c>
      <c r="AU309" s="0" t="n">
        <f aca="false">IF(MAX(X309:AA309)=MIN(X309:AA309),0,IF($F$17="custo",(MAX(X309:AA309)-AA309)/(MAX(X309:AA309)-MIN(X309:AA309)),(AA309-MIN(X309:AA309))/(MAX(X309:AA309)-MIN(X309:AA309))))</f>
        <v>1</v>
      </c>
      <c r="AV309" s="0" t="n">
        <f aca="false">STDEVP(AB309:AE309)</f>
        <v>0.409859242373675</v>
      </c>
      <c r="AW309" s="0" t="n">
        <f aca="false">STDEVP(AF309:AI309)</f>
        <v>0.365313352368736</v>
      </c>
      <c r="AX309" s="0" t="n">
        <f aca="false">STDEVP(AJ309:AM309)</f>
        <v>0.399177415179004</v>
      </c>
      <c r="AY309" s="0" t="n">
        <f aca="false">STDEVP(AN309:AQ309)</f>
        <v>0.390384425918863</v>
      </c>
      <c r="AZ309" s="0" t="n">
        <f aca="false">STDEVP(AR309:AU309)</f>
        <v>0.383499593440262</v>
      </c>
      <c r="BA309" s="0" t="n">
        <f aca="false">AV309*((1-IFERROR(CORREL(AB309:AE309,AF309:AI309),0))+(1-IFERROR(CORREL(AB309:AE309,AJ309:AM309),0))+(1-IFERROR(CORREL(AB309:AE309,AN309:AQ309),0))+(1-IFERROR(CORREL(AB309:AE309,AR309:AU309),0)))</f>
        <v>1.22131015386118</v>
      </c>
      <c r="BB309" s="0" t="n">
        <f aca="false">AW309*((1-IFERROR(CORREL(AF309:AI309,AB309:AE309),0))+(1-IFERROR(CORREL(AF309:AI309,AJ309:AM309),0))+(1-IFERROR(CORREL(AF309:AI309,AN309:AQ309),0))+(1-IFERROR(CORREL(AF309:AI309,AR309:AU309),0)))</f>
        <v>2.39338698805915</v>
      </c>
      <c r="BC309" s="0" t="n">
        <f aca="false">AX309*((1-IFERROR(CORREL(AJ309:AM309,AB309:AE309),0))+(1-IFERROR(CORREL(AJ309:AM309,AF309:AI309),0))+(1-IFERROR(CORREL(AJ309:AM309,AN309:AQ309),0))+(1-IFERROR(CORREL(AJ309:AM309,AR309:AU309),0)))</f>
        <v>1.19116657218927</v>
      </c>
      <c r="BD309" s="0" t="n">
        <f aca="false">AY309*((1-IFERROR(CORREL(AN309:AQ309,AB309:AE309),0))+(1-IFERROR(CORREL(AN309:AQ309,AF309:AI309),0))+(1-IFERROR(CORREL(AN309:AQ309,AJ309:AM309),0))+(1-IFERROR(CORREL(AN309:AQ309,AR309:AU309),0)))</f>
        <v>0.954452984346755</v>
      </c>
      <c r="BE309" s="0" t="n">
        <f aca="false">AZ309*((1-IFERROR(CORREL(AR309:AU309,AB309:AE309),0))+(1-IFERROR(CORREL(AR309:AU309,AF309:AI309),0))+(1-IFERROR(CORREL(AR309:AU309,AJ309:AM309),0))+(1-IFERROR(CORREL(AR309:AU309,AN309:AQ309),0)))</f>
        <v>1.1495703453356</v>
      </c>
      <c r="BF309" s="0" t="n">
        <f aca="false">IF(SUM(BA309:BE309)&gt;0,BA309/SUM(BA309:BE309),1/5)</f>
        <v>0.176748208200949</v>
      </c>
      <c r="BG309" s="0" t="n">
        <f aca="false">IF(SUM(BA309:BE309)&gt;0,BB309/SUM(BA309:BE309),1/5)</f>
        <v>0.346371362207642</v>
      </c>
      <c r="BH309" s="0" t="n">
        <f aca="false">IF(SUM(BA309:BE309)&gt;0,BC309/SUM(BA309:BE309),1/5)</f>
        <v>0.172385824057638</v>
      </c>
      <c r="BI309" s="0" t="n">
        <f aca="false">IF(SUM(BA309:BE309)&gt;0,BD309/SUM(BA309:BE309),1/5)</f>
        <v>0.138128594331258</v>
      </c>
      <c r="BJ309" s="0" t="n">
        <f aca="false">IF(SUM(BA309:BE309)&gt;0,BE309/SUM(BA309:BE309),1/5)</f>
        <v>0.166366011202514</v>
      </c>
      <c r="BK309" s="0" t="n">
        <f aca="false">BF309*AB309+BG309*AF309+BH309*AJ309+BI309*AN309+BJ309*AR309</f>
        <v>0.329972421281698</v>
      </c>
      <c r="BL309" s="0" t="n">
        <f aca="false">BF309*AC309+BG309*AG309+BH309*AK309+BI309*AO309+BJ309*AS309</f>
        <v>0.577557792053029</v>
      </c>
      <c r="BM309" s="0" t="n">
        <f aca="false">BF309*AD309+BG309*AH309+BH309*AL309+BI309*AP309+BJ309*AT309</f>
        <v>0.688539213747631</v>
      </c>
      <c r="BN309" s="0" t="n">
        <f aca="false">BF309*AE309+BG309*AI309+BH309*AM309+BI309*AQ309+BJ309*AU309</f>
        <v>0.653628637792359</v>
      </c>
      <c r="BO309" s="0" t="n">
        <f aca="false">RANK(BK309,$BK309:$BN309)</f>
        <v>4</v>
      </c>
      <c r="BP309" s="0" t="n">
        <f aca="false">RANK(BL309,$BK309:$BN309)</f>
        <v>3</v>
      </c>
      <c r="BQ309" s="0" t="n">
        <f aca="false">RANK(BM309,$BK309:$BN309)</f>
        <v>1</v>
      </c>
      <c r="BR309" s="0" t="n">
        <f aca="false">RANK(BN309,$BK309:$BN309)</f>
        <v>2</v>
      </c>
    </row>
    <row r="310" customFormat="false" ht="15" hidden="false" customHeight="false" outlineLevel="0" collapsed="false">
      <c r="A310" s="0" t="n">
        <v>287</v>
      </c>
      <c r="B310" s="0" t="n">
        <f aca="false">RANDBETWEEN(1,$B$5)</f>
        <v>4</v>
      </c>
      <c r="C310" s="0" t="n">
        <f aca="false">RANDBETWEEN(1,$B$5)</f>
        <v>1</v>
      </c>
      <c r="D310" s="0" t="n">
        <f aca="false">RANDBETWEEN(1,$B$5)</f>
        <v>1</v>
      </c>
      <c r="E310" s="0" t="n">
        <f aca="false">RANDBETWEEN(1,$B$5)</f>
        <v>1</v>
      </c>
      <c r="F310" s="0" t="n">
        <f aca="false">RANDBETWEEN(1,$B$5)</f>
        <v>1</v>
      </c>
      <c r="G310" s="0" t="n">
        <f aca="false">RANDBETWEEN(1,$B$5)</f>
        <v>4</v>
      </c>
      <c r="H310" s="0" t="n">
        <f aca="true">NORMINV(RAND(),$B$8,$B$13)</f>
        <v>52.0964745420782</v>
      </c>
      <c r="I310" s="0" t="n">
        <f aca="true">NORMINV(RAND(),$C$8,$C$13)</f>
        <v>61.5049572565595</v>
      </c>
      <c r="J310" s="0" t="n">
        <f aca="true">NORMINV(RAND(),$D$8,$D$13)</f>
        <v>15.0199499028577</v>
      </c>
      <c r="K310" s="0" t="n">
        <f aca="true">NORMINV(RAND(),$E$8,$E$13)</f>
        <v>3.23361887807729</v>
      </c>
      <c r="L310" s="0" t="n">
        <f aca="true">NORMINV(RAND(),$B$9,$B$14)</f>
        <v>49.1333016846113</v>
      </c>
      <c r="M310" s="0" t="n">
        <f aca="true">NORMINV(RAND(),$C$9,$C$14)</f>
        <v>57.1345657838382</v>
      </c>
      <c r="N310" s="0" t="n">
        <f aca="true">NORMINV(RAND(),$D$9,$D$14)</f>
        <v>53.2031692641224</v>
      </c>
      <c r="O310" s="0" t="n">
        <f aca="true">NORMINV(RAND(),$E$9,$E$14)</f>
        <v>23.1109733236932</v>
      </c>
      <c r="P310" s="0" t="n">
        <f aca="true">NORMINV(RAND(),$B$10,$B$15)</f>
        <v>23.9161635249692</v>
      </c>
      <c r="Q310" s="0" t="n">
        <f aca="true">NORMINV(RAND(),$C$10,$C$15)</f>
        <v>28.1175948310485</v>
      </c>
      <c r="R310" s="0" t="n">
        <f aca="true">NORMINV(RAND(),$D$10,$D$15)</f>
        <v>10.2535224423635</v>
      </c>
      <c r="S310" s="0" t="n">
        <f aca="true">NORMINV(RAND(),$E$10,$E$15)</f>
        <v>4.55406614808978</v>
      </c>
      <c r="T310" s="0" t="n">
        <f aca="false">MEDIAN(INDEX(Avaliadores!$B$17:$B$22,$B310),INDEX(Avaliadores!$B$17:$B$22,$C310),INDEX(Avaliadores!$B$17:$B$22,$D310),INDEX(Avaliadores!$B$17:$B$22,$E310),INDEX(Avaliadores!$B$17:$B$22,$F310),INDEX(Avaliadores!$B$17:$B$22,$G310))</f>
        <v>2.04166666666667</v>
      </c>
      <c r="U310" s="0" t="n">
        <f aca="false">MEDIAN(INDEX(Avaliadores!$C$17:$C$22,$B310),INDEX(Avaliadores!$C$17:$C$22,$C310),INDEX(Avaliadores!$C$17:$C$22,$D310),INDEX(Avaliadores!$C$17:$C$22,$E310),INDEX(Avaliadores!$C$17:$C$22,$F310),INDEX(Avaliadores!$C$17:$C$22,$G310))</f>
        <v>4.04166666666667</v>
      </c>
      <c r="V310" s="0" t="n">
        <f aca="false">MEDIAN(INDEX(Avaliadores!$D$17:$D$22,$B310),INDEX(Avaliadores!$D$17:$D$22,$C310),INDEX(Avaliadores!$D$17:$D$22,$D310),INDEX(Avaliadores!$D$17:$D$22,$E310),INDEX(Avaliadores!$D$17:$D$22,$F310),INDEX(Avaliadores!$D$17:$D$22,$G310))</f>
        <v>7.04166666666667</v>
      </c>
      <c r="W310" s="0" t="n">
        <f aca="false">MEDIAN(INDEX(Avaliadores!$E$17:$E$22,$B310),INDEX(Avaliadores!$E$17:$E$22,$C310),INDEX(Avaliadores!$E$17:$E$22,$D310),INDEX(Avaliadores!$E$17:$E$22,$E310),INDEX(Avaliadores!$E$17:$E$22,$F310),INDEX(Avaliadores!$E$17:$E$22,$G310))</f>
        <v>7.04166666666667</v>
      </c>
      <c r="X310" s="0" t="n">
        <f aca="false">MEDIAN(INDEX(Avaliadores!$F$17:$F$22,$B310),INDEX(Avaliadores!$F$17:$F$22,$C310),INDEX(Avaliadores!$F$17:$F$22,$D310),INDEX(Avaliadores!$F$17:$F$22,$E310),INDEX(Avaliadores!$F$17:$F$22,$F310),INDEX(Avaliadores!$F$17:$F$22,$G310))</f>
        <v>2.04166666666667</v>
      </c>
      <c r="Y310" s="0" t="n">
        <f aca="false">MEDIAN(INDEX(Avaliadores!$G$17:$G$22,$B310),INDEX(Avaliadores!$G$17:$G$22,$C310),INDEX(Avaliadores!$G$17:$G$22,$D310),INDEX(Avaliadores!$G$17:$G$22,$E310),INDEX(Avaliadores!$G$17:$G$22,$F310),INDEX(Avaliadores!$G$17:$G$22,$G310))</f>
        <v>5.04166666666667</v>
      </c>
      <c r="Z310" s="0" t="n">
        <f aca="false">MEDIAN(INDEX(Avaliadores!$H$17:$H$22,$B310),INDEX(Avaliadores!$H$17:$H$22,$C310),INDEX(Avaliadores!$H$17:$H$22,$D310),INDEX(Avaliadores!$H$17:$H$22,$E310),INDEX(Avaliadores!$H$17:$H$22,$F310),INDEX(Avaliadores!$H$17:$H$22,$G310))</f>
        <v>4.04166666666667</v>
      </c>
      <c r="AA310" s="0" t="n">
        <f aca="false">MEDIAN(INDEX(Avaliadores!$I$17:$I$22,$B310),INDEX(Avaliadores!$I$17:$I$22,$C310),INDEX(Avaliadores!$I$17:$I$22,$D310),INDEX(Avaliadores!$I$17:$I$22,$E310),INDEX(Avaliadores!$I$17:$I$22,$F310),INDEX(Avaliadores!$I$17:$I$22,$G310))</f>
        <v>7.04166666666667</v>
      </c>
      <c r="AB310" s="0" t="n">
        <f aca="false">IF(MAX(H310:K310)=MIN(H310:K310),0,IF($B$17="custo",(MAX(H310:K310)-H310)/(MAX(H310:K310)-MIN(H310:K310)),(H310-MIN(H310:K310))/(MAX(H310:K310)-MIN(H310:K310))))</f>
        <v>0.161459869917036</v>
      </c>
      <c r="AC310" s="0" t="n">
        <f aca="false">IF(MAX(H310:K310)=MIN(H310:K310),0,IF($B$17="custo",(MAX(H310:K310)-I310)/(MAX(H310:K310)-MIN(H310:K310)),(I310-MIN(H310:K310))/(MAX(H310:K310)-MIN(H310:K310))))</f>
        <v>0</v>
      </c>
      <c r="AD310" s="0" t="n">
        <f aca="false">IF(MAX(H310:K310)=MIN(H310:K310),0,IF($B$17="custo",(MAX(H310:K310)-J310)/(MAX(H310:K310)-MIN(H310:K310)),(J310-MIN(H310:K310))/(MAX(H310:K310)-MIN(H310:K310))))</f>
        <v>0.797733648260725</v>
      </c>
      <c r="AE310" s="0" t="n">
        <f aca="false">IF(MAX(H310:K310)=MIN(H310:K310),0,IF($B$17="custo",(MAX(H310:K310)-K310)/(MAX(H310:K310)-MIN(H310:K310)),(K310-MIN(H310:K310))/(MAX(H310:K310)-MIN(H310:K310))))</f>
        <v>1</v>
      </c>
      <c r="AF310" s="0" t="n">
        <f aca="false">IF(MAX(L310:O310)=MIN(L310:O310),0,IF($C$17="custo",(MAX(L310:O310)-L310)/(MAX(L310:O310)-MIN(L310:O310)),(L310-MIN(L310:O310))/(MAX(L310:O310)-MIN(L310:O310))))</f>
        <v>0.764831885151472</v>
      </c>
      <c r="AG310" s="0" t="n">
        <f aca="false">IF(MAX(L310:O310)=MIN(L310:O310),0,IF($C$17="custo",(MAX(L310:O310)-M310)/(MAX(L310:O310)-MIN(L310:O310)),(M310-MIN(L310:O310))/(MAX(L310:O310)-MIN(L310:O310))))</f>
        <v>1</v>
      </c>
      <c r="AH310" s="0" t="n">
        <f aca="false">IF(MAX(L310:O310)=MIN(L310:O310),0,IF($C$17="custo",(MAX(L310:O310)-N310)/(MAX(L310:O310)-MIN(L310:O310)),(N310-MIN(L310:O310))/(MAX(L310:O310)-MIN(L310:O310))))</f>
        <v>0.884450869662837</v>
      </c>
      <c r="AI310" s="0" t="n">
        <f aca="false">IF(MAX(L310:O310)=MIN(L310:O310),0,IF($C$17="custo",(MAX(L310:O310)-O310)/(MAX(L310:O310)-MIN(L310:O310)),(O310-MIN(L310:O310))/(MAX(L310:O310)-MIN(L310:O310))))</f>
        <v>0</v>
      </c>
      <c r="AJ310" s="0" t="n">
        <f aca="false">IF(MAX(P310:S310)=MIN(P310:S310),0,IF($D$17="custo",(MAX(P310:S310)-P310)/(MAX(P310:S310)-MIN(P310:S310)),(P310-MIN(P310:S310))/(MAX(P310:S310)-MIN(P310:S310))))</f>
        <v>0.178302297699487</v>
      </c>
      <c r="AK310" s="0" t="n">
        <f aca="false">IF(MAX(P310:S310)=MIN(P310:S310),0,IF($D$17="custo",(MAX(P310:S310)-Q310)/(MAX(P310:S310)-MIN(P310:S310)),(Q310-MIN(P310:S310))/(MAX(P310:S310)-MIN(P310:S310))))</f>
        <v>0</v>
      </c>
      <c r="AL310" s="0" t="n">
        <f aca="false">IF(MAX(P310:S310)=MIN(P310:S310),0,IF($D$17="custo",(MAX(P310:S310)-R310)/(MAX(P310:S310)-MIN(P310:S310)),(R310-MIN(P310:S310))/(MAX(P310:S310)-MIN(P310:S310))))</f>
        <v>0.758123820461764</v>
      </c>
      <c r="AM310" s="0" t="n">
        <f aca="false">IF(MAX(P310:S310)=MIN(P310:S310),0,IF($D$17="custo",(MAX(P310:S310)-S310)/(MAX(P310:S310)-MIN(P310:S310)),(S310-MIN(P310:S310))/(MAX(P310:S310)-MIN(P310:S310))))</f>
        <v>1</v>
      </c>
      <c r="AN310" s="0" t="n">
        <f aca="false">IF(MAX(T310:W310)=MIN(T310:W310),0,IF($E$17="custo",(MAX(T310:W310)-T310)/(MAX(T310:W310)-MIN(T310:W310)),(T310-MIN(T310:W310))/(MAX(T310:W310)-MIN(T310:W310))))</f>
        <v>0</v>
      </c>
      <c r="AO310" s="0" t="n">
        <f aca="false">IF(MAX(T310:W310)=MIN(T310:W310),0,IF($E$17="custo",(MAX(T310:W310)-U310)/(MAX(T310:W310)-MIN(T310:W310)),(U310-MIN(T310:W310))/(MAX(T310:W310)-MIN(T310:W310))))</f>
        <v>0.4</v>
      </c>
      <c r="AP310" s="0" t="n">
        <f aca="false">IF(MAX(T310:W310)=MIN(T310:W310),0,IF($E$17="custo",(MAX(T310:W310)-V310)/(MAX(T310:W310)-MIN(T310:W310)),(V310-MIN(T310:W310))/(MAX(T310:W310)-MIN(T310:W310))))</f>
        <v>1</v>
      </c>
      <c r="AQ310" s="0" t="n">
        <f aca="false">IF(MAX(T310:W310)=MIN(T310:W310),0,IF($E$17="custo",(MAX(T310:W310)-W310)/(MAX(T310:W310)-MIN(T310:W310)),(W310-MIN(T310:W310))/(MAX(T310:W310)-MIN(T310:W310))))</f>
        <v>1</v>
      </c>
      <c r="AR310" s="0" t="n">
        <f aca="false">IF(MAX(X310:AA310)=MIN(X310:AA310),0,IF($F$17="custo",(MAX(X310:AA310)-X310)/(MAX(X310:AA310)-MIN(X310:AA310)),(X310-MIN(X310:AA310))/(MAX(X310:AA310)-MIN(X310:AA310))))</f>
        <v>0</v>
      </c>
      <c r="AS310" s="0" t="n">
        <f aca="false">IF(MAX(X310:AA310)=MIN(X310:AA310),0,IF($F$17="custo",(MAX(X310:AA310)-Y310)/(MAX(X310:AA310)-MIN(X310:AA310)),(Y310-MIN(X310:AA310))/(MAX(X310:AA310)-MIN(X310:AA310))))</f>
        <v>0.6</v>
      </c>
      <c r="AT310" s="0" t="n">
        <f aca="false">IF(MAX(X310:AA310)=MIN(X310:AA310),0,IF($F$17="custo",(MAX(X310:AA310)-Z310)/(MAX(X310:AA310)-MIN(X310:AA310)),(Z310-MIN(X310:AA310))/(MAX(X310:AA310)-MIN(X310:AA310))))</f>
        <v>0.4</v>
      </c>
      <c r="AU310" s="0" t="n">
        <f aca="false">IF(MAX(X310:AA310)=MIN(X310:AA310),0,IF($F$17="custo",(MAX(X310:AA310)-AA310)/(MAX(X310:AA310)-MIN(X310:AA310)),(AA310-MIN(X310:AA310))/(MAX(X310:AA310)-MIN(X310:AA310))))</f>
        <v>1</v>
      </c>
      <c r="AV310" s="0" t="n">
        <f aca="false">STDEVP(AB310:AE310)</f>
        <v>0.419177305189449</v>
      </c>
      <c r="AW310" s="0" t="n">
        <f aca="false">STDEVP(AF310:AI310)</f>
        <v>0.391326709621443</v>
      </c>
      <c r="AX310" s="0" t="n">
        <f aca="false">STDEVP(AJ310:AM310)</f>
        <v>0.408994776477095</v>
      </c>
      <c r="AY310" s="0" t="n">
        <f aca="false">STDEVP(AN310:AQ310)</f>
        <v>0.424264068711929</v>
      </c>
      <c r="AZ310" s="0" t="n">
        <f aca="false">STDEVP(AR310:AU310)</f>
        <v>0.360555127546399</v>
      </c>
      <c r="BA310" s="0" t="n">
        <f aca="false">AV310*((1-IFERROR(CORREL(AB310:AE310,AF310:AI310),0))+(1-IFERROR(CORREL(AB310:AE310,AJ310:AM310),0))+(1-IFERROR(CORREL(AB310:AE310,AN310:AQ310),0))+(1-IFERROR(CORREL(AB310:AE310,AR310:AU310),0)))</f>
        <v>0.955234071821814</v>
      </c>
      <c r="BB310" s="0" t="n">
        <f aca="false">AW310*((1-IFERROR(CORREL(AF310:AI310,AB310:AE310),0))+(1-IFERROR(CORREL(AF310:AI310,AJ310:AM310),0))+(1-IFERROR(CORREL(AF310:AI310,AN310:AQ310),0))+(1-IFERROR(CORREL(AF310:AI310,AR310:AU310),0)))</f>
        <v>2.57244042979771</v>
      </c>
      <c r="BC310" s="0" t="n">
        <f aca="false">AX310*((1-IFERROR(CORREL(AJ310:AM310,AB310:AE310),0))+(1-IFERROR(CORREL(AJ310:AM310,AF310:AI310),0))+(1-IFERROR(CORREL(AJ310:AM310,AN310:AQ310),0))+(1-IFERROR(CORREL(AJ310:AM310,AR310:AU310),0)))</f>
        <v>0.947578174506918</v>
      </c>
      <c r="BD310" s="0" t="n">
        <f aca="false">AY310*((1-IFERROR(CORREL(AN310:AQ310,AB310:AE310),0))+(1-IFERROR(CORREL(AN310:AQ310,AF310:AI310),0))+(1-IFERROR(CORREL(AN310:AQ310,AJ310:AM310),0))+(1-IFERROR(CORREL(AN310:AQ310,AR310:AU310),0)))</f>
        <v>0.851330808432221</v>
      </c>
      <c r="BE310" s="0" t="n">
        <f aca="false">AZ310*((1-IFERROR(CORREL(AR310:AU310,AB310:AE310),0))+(1-IFERROR(CORREL(AR310:AU310,AF310:AI310),0))+(1-IFERROR(CORREL(AR310:AU310,AJ310:AM310),0))+(1-IFERROR(CORREL(AR310:AU310,AN310:AQ310),0)))</f>
        <v>1.0126028595499</v>
      </c>
      <c r="BF310" s="0" t="n">
        <f aca="false">IF(SUM(BA310:BE310)&gt;0,BA310/SUM(BA310:BE310),1/5)</f>
        <v>0.150687173395617</v>
      </c>
      <c r="BG310" s="0" t="n">
        <f aca="false">IF(SUM(BA310:BE310)&gt;0,BB310/SUM(BA310:BE310),1/5)</f>
        <v>0.405799780943252</v>
      </c>
      <c r="BH310" s="0" t="n">
        <f aca="false">IF(SUM(BA310:BE310)&gt;0,BC310/SUM(BA310:BE310),1/5)</f>
        <v>0.149479463620369</v>
      </c>
      <c r="BI310" s="0" t="n">
        <f aca="false">IF(SUM(BA310:BE310)&gt;0,BD310/SUM(BA310:BE310),1/5)</f>
        <v>0.134296542524487</v>
      </c>
      <c r="BJ310" s="0" t="n">
        <f aca="false">IF(SUM(BA310:BE310)&gt;0,BE310/SUM(BA310:BE310),1/5)</f>
        <v>0.159737039516275</v>
      </c>
      <c r="BK310" s="0" t="n">
        <f aca="false">BF310*AB310+BG310*AF310+BH310*AJ310+BI310*AN310+BJ310*AR310</f>
        <v>0.361351074689903</v>
      </c>
      <c r="BL310" s="0" t="n">
        <f aca="false">BF310*AC310+BG310*AG310+BH310*AK310+BI310*AO310+BJ310*AS310</f>
        <v>0.555360621662812</v>
      </c>
      <c r="BM310" s="0" t="n">
        <f aca="false">BF310*AD310+BG310*AH310+BH310*AL310+BI310*AP310+BJ310*AT310</f>
        <v>0.790633498114677</v>
      </c>
      <c r="BN310" s="0" t="n">
        <f aca="false">BF310*AE310+BG310*AI310+BH310*AM310+BI310*AQ310+BJ310*AU310</f>
        <v>0.594200219056748</v>
      </c>
      <c r="BO310" s="0" t="n">
        <f aca="false">RANK(BK310,$BK310:$BN310)</f>
        <v>4</v>
      </c>
      <c r="BP310" s="0" t="n">
        <f aca="false">RANK(BL310,$BK310:$BN310)</f>
        <v>3</v>
      </c>
      <c r="BQ310" s="0" t="n">
        <f aca="false">RANK(BM310,$BK310:$BN310)</f>
        <v>1</v>
      </c>
      <c r="BR310" s="0" t="n">
        <f aca="false">RANK(BN310,$BK310:$BN310)</f>
        <v>2</v>
      </c>
    </row>
    <row r="311" customFormat="false" ht="15" hidden="false" customHeight="false" outlineLevel="0" collapsed="false">
      <c r="A311" s="0" t="n">
        <v>288</v>
      </c>
      <c r="B311" s="0" t="n">
        <f aca="false">RANDBETWEEN(1,$B$5)</f>
        <v>4</v>
      </c>
      <c r="C311" s="0" t="n">
        <f aca="false">RANDBETWEEN(1,$B$5)</f>
        <v>4</v>
      </c>
      <c r="D311" s="0" t="n">
        <f aca="false">RANDBETWEEN(1,$B$5)</f>
        <v>2</v>
      </c>
      <c r="E311" s="0" t="n">
        <f aca="false">RANDBETWEEN(1,$B$5)</f>
        <v>1</v>
      </c>
      <c r="F311" s="0" t="n">
        <f aca="false">RANDBETWEEN(1,$B$5)</f>
        <v>3</v>
      </c>
      <c r="G311" s="0" t="n">
        <f aca="false">RANDBETWEEN(1,$B$5)</f>
        <v>2</v>
      </c>
      <c r="H311" s="0" t="n">
        <f aca="true">NORMINV(RAND(),$B$8,$B$13)</f>
        <v>48.0407066853384</v>
      </c>
      <c r="I311" s="0" t="n">
        <f aca="true">NORMINV(RAND(),$C$8,$C$13)</f>
        <v>56.7873374196339</v>
      </c>
      <c r="J311" s="0" t="n">
        <f aca="true">NORMINV(RAND(),$D$8,$D$13)</f>
        <v>13.0852494513003</v>
      </c>
      <c r="K311" s="0" t="n">
        <f aca="true">NORMINV(RAND(),$E$8,$E$13)</f>
        <v>2.67474394186427</v>
      </c>
      <c r="L311" s="0" t="n">
        <f aca="true">NORMINV(RAND(),$B$9,$B$14)</f>
        <v>39.7111654930737</v>
      </c>
      <c r="M311" s="0" t="n">
        <f aca="true">NORMINV(RAND(),$C$9,$C$14)</f>
        <v>53.7802549204331</v>
      </c>
      <c r="N311" s="0" t="n">
        <f aca="true">NORMINV(RAND(),$D$9,$D$14)</f>
        <v>50.1439166305008</v>
      </c>
      <c r="O311" s="0" t="n">
        <f aca="true">NORMINV(RAND(),$E$9,$E$14)</f>
        <v>25.7385670636941</v>
      </c>
      <c r="P311" s="0" t="n">
        <f aca="true">NORMINV(RAND(),$B$10,$B$15)</f>
        <v>22.2796352226514</v>
      </c>
      <c r="Q311" s="0" t="n">
        <f aca="true">NORMINV(RAND(),$C$10,$C$15)</f>
        <v>32.397341119669</v>
      </c>
      <c r="R311" s="0" t="n">
        <f aca="true">NORMINV(RAND(),$D$10,$D$15)</f>
        <v>10.0185684641251</v>
      </c>
      <c r="S311" s="0" t="n">
        <f aca="true">NORMINV(RAND(),$E$10,$E$15)</f>
        <v>4.12826507992668</v>
      </c>
      <c r="T311" s="0" t="n">
        <f aca="false">MEDIAN(INDEX(Avaliadores!$B$17:$B$22,$B311),INDEX(Avaliadores!$B$17:$B$22,$C311),INDEX(Avaliadores!$B$17:$B$22,$D311),INDEX(Avaliadores!$B$17:$B$22,$E311),INDEX(Avaliadores!$B$17:$B$22,$F311),INDEX(Avaliadores!$B$17:$B$22,$G311))</f>
        <v>3.04166666666667</v>
      </c>
      <c r="U311" s="0" t="n">
        <f aca="false">MEDIAN(INDEX(Avaliadores!$C$17:$C$22,$B311),INDEX(Avaliadores!$C$17:$C$22,$C311),INDEX(Avaliadores!$C$17:$C$22,$D311),INDEX(Avaliadores!$C$17:$C$22,$E311),INDEX(Avaliadores!$C$17:$C$22,$F311),INDEX(Avaliadores!$C$17:$C$22,$G311))</f>
        <v>5.04166666666667</v>
      </c>
      <c r="V311" s="0" t="n">
        <f aca="false">MEDIAN(INDEX(Avaliadores!$D$17:$D$22,$B311),INDEX(Avaliadores!$D$17:$D$22,$C311),INDEX(Avaliadores!$D$17:$D$22,$D311),INDEX(Avaliadores!$D$17:$D$22,$E311),INDEX(Avaliadores!$D$17:$D$22,$F311),INDEX(Avaliadores!$D$17:$D$22,$G311))</f>
        <v>5.91666666666667</v>
      </c>
      <c r="W311" s="0" t="n">
        <f aca="false">MEDIAN(INDEX(Avaliadores!$E$17:$E$22,$B311),INDEX(Avaliadores!$E$17:$E$22,$C311),INDEX(Avaliadores!$E$17:$E$22,$D311),INDEX(Avaliadores!$E$17:$E$22,$E311),INDEX(Avaliadores!$E$17:$E$22,$F311),INDEX(Avaliadores!$E$17:$E$22,$G311))</f>
        <v>6.29166666666667</v>
      </c>
      <c r="X311" s="0" t="n">
        <f aca="false">MEDIAN(INDEX(Avaliadores!$F$17:$F$22,$B311),INDEX(Avaliadores!$F$17:$F$22,$C311),INDEX(Avaliadores!$F$17:$F$22,$D311),INDEX(Avaliadores!$F$17:$F$22,$E311),INDEX(Avaliadores!$F$17:$F$22,$F311),INDEX(Avaliadores!$F$17:$F$22,$G311))</f>
        <v>2.41666666666667</v>
      </c>
      <c r="Y311" s="0" t="n">
        <f aca="false">MEDIAN(INDEX(Avaliadores!$G$17:$G$22,$B311),INDEX(Avaliadores!$G$17:$G$22,$C311),INDEX(Avaliadores!$G$17:$G$22,$D311),INDEX(Avaliadores!$G$17:$G$22,$E311),INDEX(Avaliadores!$G$17:$G$22,$F311),INDEX(Avaliadores!$G$17:$G$22,$G311))</f>
        <v>5.41666666666667</v>
      </c>
      <c r="Z311" s="0" t="n">
        <f aca="false">MEDIAN(INDEX(Avaliadores!$H$17:$H$22,$B311),INDEX(Avaliadores!$H$17:$H$22,$C311),INDEX(Avaliadores!$H$17:$H$22,$D311),INDEX(Avaliadores!$H$17:$H$22,$E311),INDEX(Avaliadores!$H$17:$H$22,$F311),INDEX(Avaliadores!$H$17:$H$22,$G311))</f>
        <v>3.91666666666667</v>
      </c>
      <c r="AA311" s="0" t="n">
        <f aca="false">MEDIAN(INDEX(Avaliadores!$I$17:$I$22,$B311),INDEX(Avaliadores!$I$17:$I$22,$C311),INDEX(Avaliadores!$I$17:$I$22,$D311),INDEX(Avaliadores!$I$17:$I$22,$E311),INDEX(Avaliadores!$I$17:$I$22,$F311),INDEX(Avaliadores!$I$17:$I$22,$G311))</f>
        <v>6.04166666666667</v>
      </c>
      <c r="AB311" s="0" t="n">
        <f aca="false">IF(MAX(H311:K311)=MIN(H311:K311),0,IF($B$17="custo",(MAX(H311:K311)-H311)/(MAX(H311:K311)-MIN(H311:K311)),(H311-MIN(H311:K311))/(MAX(H311:K311)-MIN(H311:K311))))</f>
        <v>0.161637618383394</v>
      </c>
      <c r="AC311" s="0" t="n">
        <f aca="false">IF(MAX(H311:K311)=MIN(H311:K311),0,IF($B$17="custo",(MAX(H311:K311)-I311)/(MAX(H311:K311)-MIN(H311:K311)),(I311-MIN(H311:K311))/(MAX(H311:K311)-MIN(H311:K311))))</f>
        <v>0</v>
      </c>
      <c r="AD311" s="0" t="n">
        <f aca="false">IF(MAX(H311:K311)=MIN(H311:K311),0,IF($B$17="custo",(MAX(H311:K311)-J311)/(MAX(H311:K311)-MIN(H311:K311)),(J311-MIN(H311:K311))/(MAX(H311:K311)-MIN(H311:K311))))</f>
        <v>0.80761399814051</v>
      </c>
      <c r="AE311" s="0" t="n">
        <f aca="false">IF(MAX(H311:K311)=MIN(H311:K311),0,IF($B$17="custo",(MAX(H311:K311)-K311)/(MAX(H311:K311)-MIN(H311:K311)),(K311-MIN(H311:K311))/(MAX(H311:K311)-MIN(H311:K311))))</f>
        <v>1</v>
      </c>
      <c r="AF311" s="0" t="n">
        <f aca="false">IF(MAX(L311:O311)=MIN(L311:O311),0,IF($C$17="custo",(MAX(L311:O311)-L311)/(MAX(L311:O311)-MIN(L311:O311)),(L311-MIN(L311:O311))/(MAX(L311:O311)-MIN(L311:O311))))</f>
        <v>0.498279508022612</v>
      </c>
      <c r="AG311" s="0" t="n">
        <f aca="false">IF(MAX(L311:O311)=MIN(L311:O311),0,IF($C$17="custo",(MAX(L311:O311)-M311)/(MAX(L311:O311)-MIN(L311:O311)),(M311-MIN(L311:O311))/(MAX(L311:O311)-MIN(L311:O311))))</f>
        <v>1</v>
      </c>
      <c r="AH311" s="0" t="n">
        <f aca="false">IF(MAX(L311:O311)=MIN(L311:O311),0,IF($C$17="custo",(MAX(L311:O311)-N311)/(MAX(L311:O311)-MIN(L311:O311)),(N311-MIN(L311:O311))/(MAX(L311:O311)-MIN(L311:O311))))</f>
        <v>0.870323843967245</v>
      </c>
      <c r="AI311" s="0" t="n">
        <f aca="false">IF(MAX(L311:O311)=MIN(L311:O311),0,IF($C$17="custo",(MAX(L311:O311)-O311)/(MAX(L311:O311)-MIN(L311:O311)),(O311-MIN(L311:O311))/(MAX(L311:O311)-MIN(L311:O311))))</f>
        <v>0</v>
      </c>
      <c r="AJ311" s="0" t="n">
        <f aca="false">IF(MAX(P311:S311)=MIN(P311:S311),0,IF($D$17="custo",(MAX(P311:S311)-P311)/(MAX(P311:S311)-MIN(P311:S311)),(P311-MIN(P311:S311))/(MAX(P311:S311)-MIN(P311:S311))))</f>
        <v>0.357907201593484</v>
      </c>
      <c r="AK311" s="0" t="n">
        <f aca="false">IF(MAX(P311:S311)=MIN(P311:S311),0,IF($D$17="custo",(MAX(P311:S311)-Q311)/(MAX(P311:S311)-MIN(P311:S311)),(Q311-MIN(P311:S311))/(MAX(P311:S311)-MIN(P311:S311))))</f>
        <v>0</v>
      </c>
      <c r="AL311" s="0" t="n">
        <f aca="false">IF(MAX(P311:S311)=MIN(P311:S311),0,IF($D$17="custo",(MAX(P311:S311)-R311)/(MAX(P311:S311)-MIN(P311:S311)),(R311-MIN(P311:S311))/(MAX(P311:S311)-MIN(P311:S311))))</f>
        <v>0.791634386071994</v>
      </c>
      <c r="AM311" s="0" t="n">
        <f aca="false">IF(MAX(P311:S311)=MIN(P311:S311),0,IF($D$17="custo",(MAX(P311:S311)-S311)/(MAX(P311:S311)-MIN(P311:S311)),(S311-MIN(P311:S311))/(MAX(P311:S311)-MIN(P311:S311))))</f>
        <v>1</v>
      </c>
      <c r="AN311" s="0" t="n">
        <f aca="false">IF(MAX(T311:W311)=MIN(T311:W311),0,IF($E$17="custo",(MAX(T311:W311)-T311)/(MAX(T311:W311)-MIN(T311:W311)),(T311-MIN(T311:W311))/(MAX(T311:W311)-MIN(T311:W311))))</f>
        <v>0</v>
      </c>
      <c r="AO311" s="0" t="n">
        <f aca="false">IF(MAX(T311:W311)=MIN(T311:W311),0,IF($E$17="custo",(MAX(T311:W311)-U311)/(MAX(T311:W311)-MIN(T311:W311)),(U311-MIN(T311:W311))/(MAX(T311:W311)-MIN(T311:W311))))</f>
        <v>0.615384615384615</v>
      </c>
      <c r="AP311" s="0" t="n">
        <f aca="false">IF(MAX(T311:W311)=MIN(T311:W311),0,IF($E$17="custo",(MAX(T311:W311)-V311)/(MAX(T311:W311)-MIN(T311:W311)),(V311-MIN(T311:W311))/(MAX(T311:W311)-MIN(T311:W311))))</f>
        <v>0.884615384615385</v>
      </c>
      <c r="AQ311" s="0" t="n">
        <f aca="false">IF(MAX(T311:W311)=MIN(T311:W311),0,IF($E$17="custo",(MAX(T311:W311)-W311)/(MAX(T311:W311)-MIN(T311:W311)),(W311-MIN(T311:W311))/(MAX(T311:W311)-MIN(T311:W311))))</f>
        <v>1</v>
      </c>
      <c r="AR311" s="0" t="n">
        <f aca="false">IF(MAX(X311:AA311)=MIN(X311:AA311),0,IF($F$17="custo",(MAX(X311:AA311)-X311)/(MAX(X311:AA311)-MIN(X311:AA311)),(X311-MIN(X311:AA311))/(MAX(X311:AA311)-MIN(X311:AA311))))</f>
        <v>0</v>
      </c>
      <c r="AS311" s="0" t="n">
        <f aca="false">IF(MAX(X311:AA311)=MIN(X311:AA311),0,IF($F$17="custo",(MAX(X311:AA311)-Y311)/(MAX(X311:AA311)-MIN(X311:AA311)),(Y311-MIN(X311:AA311))/(MAX(X311:AA311)-MIN(X311:AA311))))</f>
        <v>0.827586206896552</v>
      </c>
      <c r="AT311" s="0" t="n">
        <f aca="false">IF(MAX(X311:AA311)=MIN(X311:AA311),0,IF($F$17="custo",(MAX(X311:AA311)-Z311)/(MAX(X311:AA311)-MIN(X311:AA311)),(Z311-MIN(X311:AA311))/(MAX(X311:AA311)-MIN(X311:AA311))))</f>
        <v>0.413793103448276</v>
      </c>
      <c r="AU311" s="0" t="n">
        <f aca="false">IF(MAX(X311:AA311)=MIN(X311:AA311),0,IF($F$17="custo",(MAX(X311:AA311)-AA311)/(MAX(X311:AA311)-MIN(X311:AA311)),(AA311-MIN(X311:AA311))/(MAX(X311:AA311)-MIN(X311:AA311))))</f>
        <v>1</v>
      </c>
      <c r="AV311" s="0" t="n">
        <f aca="false">STDEVP(AB311:AE311)</f>
        <v>0.42097479359626</v>
      </c>
      <c r="AW311" s="0" t="n">
        <f aca="false">STDEVP(AF311:AI311)</f>
        <v>0.388321903106424</v>
      </c>
      <c r="AX311" s="0" t="n">
        <f aca="false">STDEVP(AJ311:AM311)</f>
        <v>0.387185455204675</v>
      </c>
      <c r="AY311" s="0" t="n">
        <f aca="false">STDEVP(AN311:AQ311)</f>
        <v>0.386892298821744</v>
      </c>
      <c r="AZ311" s="0" t="n">
        <f aca="false">STDEVP(AR311:AU311)</f>
        <v>0.387355895494155</v>
      </c>
      <c r="BA311" s="0" t="n">
        <f aca="false">AV311*((1-IFERROR(CORREL(AB311:AE311,AF311:AI311),0))+(1-IFERROR(CORREL(AB311:AE311,AJ311:AM311),0))+(1-IFERROR(CORREL(AB311:AE311,AN311:AQ311),0))+(1-IFERROR(CORREL(AB311:AE311,AR311:AU311),0)))</f>
        <v>1.05627542101199</v>
      </c>
      <c r="BB311" s="0" t="n">
        <f aca="false">AW311*((1-IFERROR(CORREL(AF311:AI311,AB311:AE311),0))+(1-IFERROR(CORREL(AF311:AI311,AJ311:AM311),0))+(1-IFERROR(CORREL(AF311:AI311,AN311:AQ311),0))+(1-IFERROR(CORREL(AF311:AI311,AR311:AU311),0)))</f>
        <v>2.19387558922919</v>
      </c>
      <c r="BC311" s="0" t="n">
        <f aca="false">AX311*((1-IFERROR(CORREL(AJ311:AM311,AB311:AE311),0))+(1-IFERROR(CORREL(AJ311:AM311,AF311:AI311),0))+(1-IFERROR(CORREL(AJ311:AM311,AN311:AQ311),0))+(1-IFERROR(CORREL(AJ311:AM311,AR311:AU311),0)))</f>
        <v>1.12036947158028</v>
      </c>
      <c r="BD311" s="0" t="n">
        <f aca="false">AY311*((1-IFERROR(CORREL(AN311:AQ311,AB311:AE311),0))+(1-IFERROR(CORREL(AN311:AQ311,AF311:AI311),0))+(1-IFERROR(CORREL(AN311:AQ311,AJ311:AM311),0))+(1-IFERROR(CORREL(AN311:AQ311,AR311:AU311),0)))</f>
        <v>0.7849483511467</v>
      </c>
      <c r="BE311" s="0" t="n">
        <f aca="false">AZ311*((1-IFERROR(CORREL(AR311:AU311,AB311:AE311),0))+(1-IFERROR(CORREL(AR311:AU311,AF311:AI311),0))+(1-IFERROR(CORREL(AR311:AU311,AJ311:AM311),0))+(1-IFERROR(CORREL(AR311:AU311,AN311:AQ311),0)))</f>
        <v>1.1161574840805</v>
      </c>
      <c r="BF311" s="0" t="n">
        <f aca="false">IF(SUM(BA311:BE311)&gt;0,BA311/SUM(BA311:BE311),1/5)</f>
        <v>0.168421294192964</v>
      </c>
      <c r="BG311" s="0" t="n">
        <f aca="false">IF(SUM(BA311:BE311)&gt;0,BB311/SUM(BA311:BE311),1/5)</f>
        <v>0.34980967907246</v>
      </c>
      <c r="BH311" s="0" t="n">
        <f aca="false">IF(SUM(BA311:BE311)&gt;0,BC311/SUM(BA311:BE311),1/5)</f>
        <v>0.178640980017367</v>
      </c>
      <c r="BI311" s="0" t="n">
        <f aca="false">IF(SUM(BA311:BE311)&gt;0,BD311/SUM(BA311:BE311),1/5)</f>
        <v>0.125158660842549</v>
      </c>
      <c r="BJ311" s="0" t="n">
        <f aca="false">IF(SUM(BA311:BE311)&gt;0,BE311/SUM(BA311:BE311),1/5)</f>
        <v>0.17796938587466</v>
      </c>
      <c r="BK311" s="0" t="n">
        <f aca="false">BF311*AB311+BG311*AF311+BH311*AJ311+BI311*AN311+BJ311*AR311</f>
        <v>0.265463104916106</v>
      </c>
      <c r="BL311" s="0" t="n">
        <f aca="false">BF311*AC311+BG311*AG311+BH311*AK311+BI311*AO311+BJ311*AS311</f>
        <v>0.574115402436824</v>
      </c>
      <c r="BM311" s="0" t="n">
        <f aca="false">BF311*AD311+BG311*AH311+BH311*AL311+BI311*AP311+BJ311*AT311</f>
        <v>0.766245223264856</v>
      </c>
      <c r="BN311" s="0" t="n">
        <f aca="false">BF311*AE311+BG311*AI311+BH311*AM311+BI311*AQ311+BJ311*AU311</f>
        <v>0.65019032092754</v>
      </c>
      <c r="BO311" s="0" t="n">
        <f aca="false">RANK(BK311,$BK311:$BN311)</f>
        <v>4</v>
      </c>
      <c r="BP311" s="0" t="n">
        <f aca="false">RANK(BL311,$BK311:$BN311)</f>
        <v>3</v>
      </c>
      <c r="BQ311" s="0" t="n">
        <f aca="false">RANK(BM311,$BK311:$BN311)</f>
        <v>1</v>
      </c>
      <c r="BR311" s="0" t="n">
        <f aca="false">RANK(BN311,$BK311:$BN311)</f>
        <v>2</v>
      </c>
    </row>
    <row r="312" customFormat="false" ht="15" hidden="false" customHeight="false" outlineLevel="0" collapsed="false">
      <c r="A312" s="0" t="n">
        <v>289</v>
      </c>
      <c r="B312" s="0" t="n">
        <f aca="false">RANDBETWEEN(1,$B$5)</f>
        <v>4</v>
      </c>
      <c r="C312" s="0" t="n">
        <f aca="false">RANDBETWEEN(1,$B$5)</f>
        <v>4</v>
      </c>
      <c r="D312" s="0" t="n">
        <f aca="false">RANDBETWEEN(1,$B$5)</f>
        <v>4</v>
      </c>
      <c r="E312" s="0" t="n">
        <f aca="false">RANDBETWEEN(1,$B$5)</f>
        <v>2</v>
      </c>
      <c r="F312" s="0" t="n">
        <f aca="false">RANDBETWEEN(1,$B$5)</f>
        <v>5</v>
      </c>
      <c r="G312" s="0" t="n">
        <f aca="false">RANDBETWEEN(1,$B$5)</f>
        <v>6</v>
      </c>
      <c r="H312" s="0" t="n">
        <f aca="true">NORMINV(RAND(),$B$8,$B$13)</f>
        <v>51.9067864118084</v>
      </c>
      <c r="I312" s="0" t="n">
        <f aca="true">NORMINV(RAND(),$C$8,$C$13)</f>
        <v>62.9529216397469</v>
      </c>
      <c r="J312" s="0" t="n">
        <f aca="true">NORMINV(RAND(),$D$8,$D$13)</f>
        <v>14.4591049629798</v>
      </c>
      <c r="K312" s="0" t="n">
        <f aca="true">NORMINV(RAND(),$E$8,$E$13)</f>
        <v>3.34549019119428</v>
      </c>
      <c r="L312" s="0" t="n">
        <f aca="true">NORMINV(RAND(),$B$9,$B$14)</f>
        <v>44.5930479336775</v>
      </c>
      <c r="M312" s="0" t="n">
        <f aca="true">NORMINV(RAND(),$C$9,$C$14)</f>
        <v>51.0035969616297</v>
      </c>
      <c r="N312" s="0" t="n">
        <f aca="true">NORMINV(RAND(),$D$9,$D$14)</f>
        <v>42.0646254494634</v>
      </c>
      <c r="O312" s="0" t="n">
        <f aca="true">NORMINV(RAND(),$E$9,$E$14)</f>
        <v>32.2498197688316</v>
      </c>
      <c r="P312" s="0" t="n">
        <f aca="true">NORMINV(RAND(),$B$10,$B$15)</f>
        <v>25.0989684998145</v>
      </c>
      <c r="Q312" s="0" t="n">
        <f aca="true">NORMINV(RAND(),$C$10,$C$15)</f>
        <v>31.224729768192</v>
      </c>
      <c r="R312" s="0" t="n">
        <f aca="true">NORMINV(RAND(),$D$10,$D$15)</f>
        <v>9.23219172275252</v>
      </c>
      <c r="S312" s="0" t="n">
        <f aca="true">NORMINV(RAND(),$E$10,$E$15)</f>
        <v>4.22450073176272</v>
      </c>
      <c r="T312" s="0" t="n">
        <f aca="false">MEDIAN(INDEX(Avaliadores!$B$17:$B$22,$B312),INDEX(Avaliadores!$B$17:$B$22,$C312),INDEX(Avaliadores!$B$17:$B$22,$D312),INDEX(Avaliadores!$B$17:$B$22,$E312),INDEX(Avaliadores!$B$17:$B$22,$F312),INDEX(Avaliadores!$B$17:$B$22,$G312))</f>
        <v>3.29166666666667</v>
      </c>
      <c r="U312" s="0" t="n">
        <f aca="false">MEDIAN(INDEX(Avaliadores!$C$17:$C$22,$B312),INDEX(Avaliadores!$C$17:$C$22,$C312),INDEX(Avaliadores!$C$17:$C$22,$D312),INDEX(Avaliadores!$C$17:$C$22,$E312),INDEX(Avaliadores!$C$17:$C$22,$F312),INDEX(Avaliadores!$C$17:$C$22,$G312))</f>
        <v>5.54166666666667</v>
      </c>
      <c r="V312" s="0" t="n">
        <f aca="false">MEDIAN(INDEX(Avaliadores!$D$17:$D$22,$B312),INDEX(Avaliadores!$D$17:$D$22,$C312),INDEX(Avaliadores!$D$17:$D$22,$D312),INDEX(Avaliadores!$D$17:$D$22,$E312),INDEX(Avaliadores!$D$17:$D$22,$F312),INDEX(Avaliadores!$D$17:$D$22,$G312))</f>
        <v>5.54166666666667</v>
      </c>
      <c r="W312" s="0" t="n">
        <f aca="false">MEDIAN(INDEX(Avaliadores!$E$17:$E$22,$B312),INDEX(Avaliadores!$E$17:$E$22,$C312),INDEX(Avaliadores!$E$17:$E$22,$D312),INDEX(Avaliadores!$E$17:$E$22,$E312),INDEX(Avaliadores!$E$17:$E$22,$F312),INDEX(Avaliadores!$E$17:$E$22,$G312))</f>
        <v>6.54166666666667</v>
      </c>
      <c r="X312" s="0" t="n">
        <f aca="false">MEDIAN(INDEX(Avaliadores!$F$17:$F$22,$B312),INDEX(Avaliadores!$F$17:$F$22,$C312),INDEX(Avaliadores!$F$17:$F$22,$D312),INDEX(Avaliadores!$F$17:$F$22,$E312),INDEX(Avaliadores!$F$17:$F$22,$F312),INDEX(Avaliadores!$F$17:$F$22,$G312))</f>
        <v>3.29166666666667</v>
      </c>
      <c r="Y312" s="0" t="n">
        <f aca="false">MEDIAN(INDEX(Avaliadores!$G$17:$G$22,$B312),INDEX(Avaliadores!$G$17:$G$22,$C312),INDEX(Avaliadores!$G$17:$G$22,$D312),INDEX(Avaliadores!$G$17:$G$22,$E312),INDEX(Avaliadores!$G$17:$G$22,$F312),INDEX(Avaliadores!$G$17:$G$22,$G312))</f>
        <v>4.54166666666667</v>
      </c>
      <c r="Z312" s="0" t="n">
        <f aca="false">MEDIAN(INDEX(Avaliadores!$H$17:$H$22,$B312),INDEX(Avaliadores!$H$17:$H$22,$C312),INDEX(Avaliadores!$H$17:$H$22,$D312),INDEX(Avaliadores!$H$17:$H$22,$E312),INDEX(Avaliadores!$H$17:$H$22,$F312),INDEX(Avaliadores!$H$17:$H$22,$G312))</f>
        <v>3.54166666666667</v>
      </c>
      <c r="AA312" s="0" t="n">
        <f aca="false">MEDIAN(INDEX(Avaliadores!$I$17:$I$22,$B312),INDEX(Avaliadores!$I$17:$I$22,$C312),INDEX(Avaliadores!$I$17:$I$22,$D312),INDEX(Avaliadores!$I$17:$I$22,$E312),INDEX(Avaliadores!$I$17:$I$22,$F312),INDEX(Avaliadores!$I$17:$I$22,$G312))</f>
        <v>5.79166666666667</v>
      </c>
      <c r="AB312" s="0" t="n">
        <f aca="false">IF(MAX(H312:K312)=MIN(H312:K312),0,IF($B$17="custo",(MAX(H312:K312)-H312)/(MAX(H312:K312)-MIN(H312:K312)),(H312-MIN(H312:K312))/(MAX(H312:K312)-MIN(H312:K312))))</f>
        <v>0.185314732735506</v>
      </c>
      <c r="AC312" s="0" t="n">
        <f aca="false">IF(MAX(H312:K312)=MIN(H312:K312),0,IF($B$17="custo",(MAX(H312:K312)-I312)/(MAX(H312:K312)-MIN(H312:K312)),(I312-MIN(H312:K312))/(MAX(H312:K312)-MIN(H312:K312))))</f>
        <v>0</v>
      </c>
      <c r="AD312" s="0" t="n">
        <f aca="false">IF(MAX(H312:K312)=MIN(H312:K312),0,IF($B$17="custo",(MAX(H312:K312)-J312)/(MAX(H312:K312)-MIN(H312:K312)),(J312-MIN(H312:K312))/(MAX(H312:K312)-MIN(H312:K312))))</f>
        <v>0.813553201308838</v>
      </c>
      <c r="AE312" s="0" t="n">
        <f aca="false">IF(MAX(H312:K312)=MIN(H312:K312),0,IF($B$17="custo",(MAX(H312:K312)-K312)/(MAX(H312:K312)-MIN(H312:K312)),(K312-MIN(H312:K312))/(MAX(H312:K312)-MIN(H312:K312))))</f>
        <v>1</v>
      </c>
      <c r="AF312" s="0" t="n">
        <f aca="false">IF(MAX(L312:O312)=MIN(L312:O312),0,IF($C$17="custo",(MAX(L312:O312)-L312)/(MAX(L312:O312)-MIN(L312:O312)),(L312-MIN(L312:O312))/(MAX(L312:O312)-MIN(L312:O312))))</f>
        <v>0.658172913005812</v>
      </c>
      <c r="AG312" s="0" t="n">
        <f aca="false">IF(MAX(L312:O312)=MIN(L312:O312),0,IF($C$17="custo",(MAX(L312:O312)-M312)/(MAX(L312:O312)-MIN(L312:O312)),(M312-MIN(L312:O312))/(MAX(L312:O312)-MIN(L312:O312))))</f>
        <v>1</v>
      </c>
      <c r="AH312" s="0" t="n">
        <f aca="false">IF(MAX(L312:O312)=MIN(L312:O312),0,IF($C$17="custo",(MAX(L312:O312)-N312)/(MAX(L312:O312)-MIN(L312:O312)),(N312-MIN(L312:O312))/(MAX(L312:O312)-MIN(L312:O312))))</f>
        <v>0.523350873785625</v>
      </c>
      <c r="AI312" s="0" t="n">
        <f aca="false">IF(MAX(L312:O312)=MIN(L312:O312),0,IF($C$17="custo",(MAX(L312:O312)-O312)/(MAX(L312:O312)-MIN(L312:O312)),(O312-MIN(L312:O312))/(MAX(L312:O312)-MIN(L312:O312))))</f>
        <v>0</v>
      </c>
      <c r="AJ312" s="0" t="n">
        <f aca="false">IF(MAX(P312:S312)=MIN(P312:S312),0,IF($D$17="custo",(MAX(P312:S312)-P312)/(MAX(P312:S312)-MIN(P312:S312)),(P312-MIN(P312:S312))/(MAX(P312:S312)-MIN(P312:S312))))</f>
        <v>0.226878122408239</v>
      </c>
      <c r="AK312" s="0" t="n">
        <f aca="false">IF(MAX(P312:S312)=MIN(P312:S312),0,IF($D$17="custo",(MAX(P312:S312)-Q312)/(MAX(P312:S312)-MIN(P312:S312)),(Q312-MIN(P312:S312))/(MAX(P312:S312)-MIN(P312:S312))))</f>
        <v>0</v>
      </c>
      <c r="AL312" s="0" t="n">
        <f aca="false">IF(MAX(P312:S312)=MIN(P312:S312),0,IF($D$17="custo",(MAX(P312:S312)-R312)/(MAX(P312:S312)-MIN(P312:S312)),(R312-MIN(P312:S312))/(MAX(P312:S312)-MIN(P312:S312))))</f>
        <v>0.814531536594252</v>
      </c>
      <c r="AM312" s="0" t="n">
        <f aca="false">IF(MAX(P312:S312)=MIN(P312:S312),0,IF($D$17="custo",(MAX(P312:S312)-S312)/(MAX(P312:S312)-MIN(P312:S312)),(S312-MIN(P312:S312))/(MAX(P312:S312)-MIN(P312:S312))))</f>
        <v>1</v>
      </c>
      <c r="AN312" s="0" t="n">
        <f aca="false">IF(MAX(T312:W312)=MIN(T312:W312),0,IF($E$17="custo",(MAX(T312:W312)-T312)/(MAX(T312:W312)-MIN(T312:W312)),(T312-MIN(T312:W312))/(MAX(T312:W312)-MIN(T312:W312))))</f>
        <v>0</v>
      </c>
      <c r="AO312" s="0" t="n">
        <f aca="false">IF(MAX(T312:W312)=MIN(T312:W312),0,IF($E$17="custo",(MAX(T312:W312)-U312)/(MAX(T312:W312)-MIN(T312:W312)),(U312-MIN(T312:W312))/(MAX(T312:W312)-MIN(T312:W312))))</f>
        <v>0.692307692307692</v>
      </c>
      <c r="AP312" s="0" t="n">
        <f aca="false">IF(MAX(T312:W312)=MIN(T312:W312),0,IF($E$17="custo",(MAX(T312:W312)-V312)/(MAX(T312:W312)-MIN(T312:W312)),(V312-MIN(T312:W312))/(MAX(T312:W312)-MIN(T312:W312))))</f>
        <v>0.692307692307692</v>
      </c>
      <c r="AQ312" s="0" t="n">
        <f aca="false">IF(MAX(T312:W312)=MIN(T312:W312),0,IF($E$17="custo",(MAX(T312:W312)-W312)/(MAX(T312:W312)-MIN(T312:W312)),(W312-MIN(T312:W312))/(MAX(T312:W312)-MIN(T312:W312))))</f>
        <v>1</v>
      </c>
      <c r="AR312" s="0" t="n">
        <f aca="false">IF(MAX(X312:AA312)=MIN(X312:AA312),0,IF($F$17="custo",(MAX(X312:AA312)-X312)/(MAX(X312:AA312)-MIN(X312:AA312)),(X312-MIN(X312:AA312))/(MAX(X312:AA312)-MIN(X312:AA312))))</f>
        <v>0</v>
      </c>
      <c r="AS312" s="0" t="n">
        <f aca="false">IF(MAX(X312:AA312)=MIN(X312:AA312),0,IF($F$17="custo",(MAX(X312:AA312)-Y312)/(MAX(X312:AA312)-MIN(X312:AA312)),(Y312-MIN(X312:AA312))/(MAX(X312:AA312)-MIN(X312:AA312))))</f>
        <v>0.5</v>
      </c>
      <c r="AT312" s="0" t="n">
        <f aca="false">IF(MAX(X312:AA312)=MIN(X312:AA312),0,IF($F$17="custo",(MAX(X312:AA312)-Z312)/(MAX(X312:AA312)-MIN(X312:AA312)),(Z312-MIN(X312:AA312))/(MAX(X312:AA312)-MIN(X312:AA312))))</f>
        <v>0.1</v>
      </c>
      <c r="AU312" s="0" t="n">
        <f aca="false">IF(MAX(X312:AA312)=MIN(X312:AA312),0,IF($F$17="custo",(MAX(X312:AA312)-AA312)/(MAX(X312:AA312)-MIN(X312:AA312)),(AA312-MIN(X312:AA312))/(MAX(X312:AA312)-MIN(X312:AA312))))</f>
        <v>1</v>
      </c>
      <c r="AV312" s="0" t="n">
        <f aca="false">STDEVP(AB312:AE312)</f>
        <v>0.417535060531153</v>
      </c>
      <c r="AW312" s="0" t="n">
        <f aca="false">STDEVP(AF312:AI312)</f>
        <v>0.359626963818941</v>
      </c>
      <c r="AX312" s="0" t="n">
        <f aca="false">STDEVP(AJ312:AM312)</f>
        <v>0.410212432029709</v>
      </c>
      <c r="AY312" s="0" t="n">
        <f aca="false">STDEVP(AN312:AQ312)</f>
        <v>0.36639536313957</v>
      </c>
      <c r="AZ312" s="0" t="n">
        <f aca="false">STDEVP(AR312:AU312)</f>
        <v>0.393700393700591</v>
      </c>
      <c r="BA312" s="0" t="n">
        <f aca="false">AV312*((1-IFERROR(CORREL(AB312:AE312,AF312:AI312),0))+(1-IFERROR(CORREL(AB312:AE312,AJ312:AM312),0))+(1-IFERROR(CORREL(AB312:AE312,AN312:AQ312),0))+(1-IFERROR(CORREL(AB312:AE312,AR312:AU312),0)))</f>
        <v>1.19749003005602</v>
      </c>
      <c r="BB312" s="0" t="n">
        <f aca="false">AW312*((1-IFERROR(CORREL(AF312:AI312,AB312:AE312),0))+(1-IFERROR(CORREL(AF312:AI312,AJ312:AM312),0))+(1-IFERROR(CORREL(AF312:AI312,AN312:AQ312),0))+(1-IFERROR(CORREL(AF312:AI312,AR312:AU312),0)))</f>
        <v>2.46214455756261</v>
      </c>
      <c r="BC312" s="0" t="n">
        <f aca="false">AX312*((1-IFERROR(CORREL(AJ312:AM312,AB312:AE312),0))+(1-IFERROR(CORREL(AJ312:AM312,AF312:AI312),0))+(1-IFERROR(CORREL(AJ312:AM312,AN312:AQ312),0))+(1-IFERROR(CORREL(AJ312:AM312,AR312:AU312),0)))</f>
        <v>1.19985852792991</v>
      </c>
      <c r="BD312" s="0" t="n">
        <f aca="false">AY312*((1-IFERROR(CORREL(AN312:AQ312,AB312:AE312),0))+(1-IFERROR(CORREL(AN312:AQ312,AF312:AI312),0))+(1-IFERROR(CORREL(AN312:AQ312,AJ312:AM312),0))+(1-IFERROR(CORREL(AN312:AQ312,AR312:AU312),0)))</f>
        <v>0.909526269332437</v>
      </c>
      <c r="BE312" s="0" t="n">
        <f aca="false">AZ312*((1-IFERROR(CORREL(AR312:AU312,AB312:AE312),0))+(1-IFERROR(CORREL(AR312:AU312,AF312:AI312),0))+(1-IFERROR(CORREL(AR312:AU312,AJ312:AM312),0))+(1-IFERROR(CORREL(AR312:AU312,AN312:AQ312),0)))</f>
        <v>1.15235930896003</v>
      </c>
      <c r="BF312" s="0" t="n">
        <f aca="false">IF(SUM(BA312:BE312)&gt;0,BA312/SUM(BA312:BE312),1/5)</f>
        <v>0.173013222224296</v>
      </c>
      <c r="BG312" s="0" t="n">
        <f aca="false">IF(SUM(BA312:BE312)&gt;0,BB312/SUM(BA312:BE312),1/5)</f>
        <v>0.355730363338384</v>
      </c>
      <c r="BH312" s="0" t="n">
        <f aca="false">IF(SUM(BA312:BE312)&gt;0,BC312/SUM(BA312:BE312),1/5)</f>
        <v>0.173355422525516</v>
      </c>
      <c r="BI312" s="0" t="n">
        <f aca="false">IF(SUM(BA312:BE312)&gt;0,BD312/SUM(BA312:BE312),1/5)</f>
        <v>0.131408251096242</v>
      </c>
      <c r="BJ312" s="0" t="n">
        <f aca="false">IF(SUM(BA312:BE312)&gt;0,BE312/SUM(BA312:BE312),1/5)</f>
        <v>0.166492740815562</v>
      </c>
      <c r="BK312" s="0" t="n">
        <f aca="false">BF312*AB312+BG312*AF312+BH312*AJ312+BI312*AN312+BJ312*AR312</f>
        <v>0.305524541291121</v>
      </c>
      <c r="BL312" s="0" t="n">
        <f aca="false">BF312*AC312+BG312*AG312+BH312*AK312+BI312*AO312+BJ312*AS312</f>
        <v>0.529951676812794</v>
      </c>
      <c r="BM312" s="0" t="n">
        <f aca="false">BF312*AD312+BG312*AH312+BH312*AL312+BI312*AP312+BJ312*AT312</f>
        <v>0.575754933129394</v>
      </c>
      <c r="BN312" s="0" t="n">
        <f aca="false">BF312*AE312+BG312*AI312+BH312*AM312+BI312*AQ312+BJ312*AU312</f>
        <v>0.644269636661616</v>
      </c>
      <c r="BO312" s="0" t="n">
        <f aca="false">RANK(BK312,$BK312:$BN312)</f>
        <v>4</v>
      </c>
      <c r="BP312" s="0" t="n">
        <f aca="false">RANK(BL312,$BK312:$BN312)</f>
        <v>3</v>
      </c>
      <c r="BQ312" s="0" t="n">
        <f aca="false">RANK(BM312,$BK312:$BN312)</f>
        <v>2</v>
      </c>
      <c r="BR312" s="0" t="n">
        <f aca="false">RANK(BN312,$BK312:$BN312)</f>
        <v>1</v>
      </c>
    </row>
    <row r="313" customFormat="false" ht="15" hidden="false" customHeight="false" outlineLevel="0" collapsed="false">
      <c r="A313" s="0" t="n">
        <v>290</v>
      </c>
      <c r="B313" s="0" t="n">
        <f aca="false">RANDBETWEEN(1,$B$5)</f>
        <v>6</v>
      </c>
      <c r="C313" s="0" t="n">
        <f aca="false">RANDBETWEEN(1,$B$5)</f>
        <v>4</v>
      </c>
      <c r="D313" s="0" t="n">
        <f aca="false">RANDBETWEEN(1,$B$5)</f>
        <v>4</v>
      </c>
      <c r="E313" s="0" t="n">
        <f aca="false">RANDBETWEEN(1,$B$5)</f>
        <v>5</v>
      </c>
      <c r="F313" s="0" t="n">
        <f aca="false">RANDBETWEEN(1,$B$5)</f>
        <v>2</v>
      </c>
      <c r="G313" s="0" t="n">
        <f aca="false">RANDBETWEEN(1,$B$5)</f>
        <v>4</v>
      </c>
      <c r="H313" s="0" t="n">
        <f aca="true">NORMINV(RAND(),$B$8,$B$13)</f>
        <v>51.7303920998688</v>
      </c>
      <c r="I313" s="0" t="n">
        <f aca="true">NORMINV(RAND(),$C$8,$C$13)</f>
        <v>69.3217710354313</v>
      </c>
      <c r="J313" s="0" t="n">
        <f aca="true">NORMINV(RAND(),$D$8,$D$13)</f>
        <v>13.5320705372455</v>
      </c>
      <c r="K313" s="0" t="n">
        <f aca="true">NORMINV(RAND(),$E$8,$E$13)</f>
        <v>3.2516151869211</v>
      </c>
      <c r="L313" s="0" t="n">
        <f aca="true">NORMINV(RAND(),$B$9,$B$14)</f>
        <v>42.8332618427666</v>
      </c>
      <c r="M313" s="0" t="n">
        <f aca="true">NORMINV(RAND(),$C$9,$C$14)</f>
        <v>55.0917897229768</v>
      </c>
      <c r="N313" s="0" t="n">
        <f aca="true">NORMINV(RAND(),$D$9,$D$14)</f>
        <v>33.7177839333964</v>
      </c>
      <c r="O313" s="0" t="n">
        <f aca="true">NORMINV(RAND(),$E$9,$E$14)</f>
        <v>22.0675256563985</v>
      </c>
      <c r="P313" s="0" t="n">
        <f aca="true">NORMINV(RAND(),$B$10,$B$15)</f>
        <v>24.4074641946653</v>
      </c>
      <c r="Q313" s="0" t="n">
        <f aca="true">NORMINV(RAND(),$C$10,$C$15)</f>
        <v>29.3705618961413</v>
      </c>
      <c r="R313" s="0" t="n">
        <f aca="true">NORMINV(RAND(),$D$10,$D$15)</f>
        <v>9.86851331947655</v>
      </c>
      <c r="S313" s="0" t="n">
        <f aca="true">NORMINV(RAND(),$E$10,$E$15)</f>
        <v>4.36806547507258</v>
      </c>
      <c r="T313" s="0" t="n">
        <f aca="false">MEDIAN(INDEX(Avaliadores!$B$17:$B$22,$B313),INDEX(Avaliadores!$B$17:$B$22,$C313),INDEX(Avaliadores!$B$17:$B$22,$D313),INDEX(Avaliadores!$B$17:$B$22,$E313),INDEX(Avaliadores!$B$17:$B$22,$F313),INDEX(Avaliadores!$B$17:$B$22,$G313))</f>
        <v>3.29166666666667</v>
      </c>
      <c r="U313" s="0" t="n">
        <f aca="false">MEDIAN(INDEX(Avaliadores!$C$17:$C$22,$B313),INDEX(Avaliadores!$C$17:$C$22,$C313),INDEX(Avaliadores!$C$17:$C$22,$D313),INDEX(Avaliadores!$C$17:$C$22,$E313),INDEX(Avaliadores!$C$17:$C$22,$F313),INDEX(Avaliadores!$C$17:$C$22,$G313))</f>
        <v>5.54166666666667</v>
      </c>
      <c r="V313" s="0" t="n">
        <f aca="false">MEDIAN(INDEX(Avaliadores!$D$17:$D$22,$B313),INDEX(Avaliadores!$D$17:$D$22,$C313),INDEX(Avaliadores!$D$17:$D$22,$D313),INDEX(Avaliadores!$D$17:$D$22,$E313),INDEX(Avaliadores!$D$17:$D$22,$F313),INDEX(Avaliadores!$D$17:$D$22,$G313))</f>
        <v>5.54166666666667</v>
      </c>
      <c r="W313" s="0" t="n">
        <f aca="false">MEDIAN(INDEX(Avaliadores!$E$17:$E$22,$B313),INDEX(Avaliadores!$E$17:$E$22,$C313),INDEX(Avaliadores!$E$17:$E$22,$D313),INDEX(Avaliadores!$E$17:$E$22,$E313),INDEX(Avaliadores!$E$17:$E$22,$F313),INDEX(Avaliadores!$E$17:$E$22,$G313))</f>
        <v>6.54166666666667</v>
      </c>
      <c r="X313" s="0" t="n">
        <f aca="false">MEDIAN(INDEX(Avaliadores!$F$17:$F$22,$B313),INDEX(Avaliadores!$F$17:$F$22,$C313),INDEX(Avaliadores!$F$17:$F$22,$D313),INDEX(Avaliadores!$F$17:$F$22,$E313),INDEX(Avaliadores!$F$17:$F$22,$F313),INDEX(Avaliadores!$F$17:$F$22,$G313))</f>
        <v>3.29166666666667</v>
      </c>
      <c r="Y313" s="0" t="n">
        <f aca="false">MEDIAN(INDEX(Avaliadores!$G$17:$G$22,$B313),INDEX(Avaliadores!$G$17:$G$22,$C313),INDEX(Avaliadores!$G$17:$G$22,$D313),INDEX(Avaliadores!$G$17:$G$22,$E313),INDEX(Avaliadores!$G$17:$G$22,$F313),INDEX(Avaliadores!$G$17:$G$22,$G313))</f>
        <v>4.54166666666667</v>
      </c>
      <c r="Z313" s="0" t="n">
        <f aca="false">MEDIAN(INDEX(Avaliadores!$H$17:$H$22,$B313),INDEX(Avaliadores!$H$17:$H$22,$C313),INDEX(Avaliadores!$H$17:$H$22,$D313),INDEX(Avaliadores!$H$17:$H$22,$E313),INDEX(Avaliadores!$H$17:$H$22,$F313),INDEX(Avaliadores!$H$17:$H$22,$G313))</f>
        <v>3.54166666666667</v>
      </c>
      <c r="AA313" s="0" t="n">
        <f aca="false">MEDIAN(INDEX(Avaliadores!$I$17:$I$22,$B313),INDEX(Avaliadores!$I$17:$I$22,$C313),INDEX(Avaliadores!$I$17:$I$22,$D313),INDEX(Avaliadores!$I$17:$I$22,$E313),INDEX(Avaliadores!$I$17:$I$22,$F313),INDEX(Avaliadores!$I$17:$I$22,$G313))</f>
        <v>5.79166666666667</v>
      </c>
      <c r="AB313" s="0" t="n">
        <f aca="false">IF(MAX(H313:K313)=MIN(H313:K313),0,IF($B$17="custo",(MAX(H313:K313)-H313)/(MAX(H313:K313)-MIN(H313:K313)),(H313-MIN(H313:K313))/(MAX(H313:K313)-MIN(H313:K313))))</f>
        <v>0.266253026190782</v>
      </c>
      <c r="AC313" s="0" t="n">
        <f aca="false">IF(MAX(H313:K313)=MIN(H313:K313),0,IF($B$17="custo",(MAX(H313:K313)-I313)/(MAX(H313:K313)-MIN(H313:K313)),(I313-MIN(H313:K313))/(MAX(H313:K313)-MIN(H313:K313))))</f>
        <v>0</v>
      </c>
      <c r="AD313" s="0" t="n">
        <f aca="false">IF(MAX(H313:K313)=MIN(H313:K313),0,IF($B$17="custo",(MAX(H313:K313)-J313)/(MAX(H313:K313)-MIN(H313:K313)),(J313-MIN(H313:K313))/(MAX(H313:K313)-MIN(H313:K313))))</f>
        <v>0.844400921743002</v>
      </c>
      <c r="AE313" s="0" t="n">
        <f aca="false">IF(MAX(H313:K313)=MIN(H313:K313),0,IF($B$17="custo",(MAX(H313:K313)-K313)/(MAX(H313:K313)-MIN(H313:K313)),(K313-MIN(H313:K313))/(MAX(H313:K313)-MIN(H313:K313))))</f>
        <v>1</v>
      </c>
      <c r="AF313" s="0" t="n">
        <f aca="false">IF(MAX(L313:O313)=MIN(L313:O313),0,IF($C$17="custo",(MAX(L313:O313)-L313)/(MAX(L313:O313)-MIN(L313:O313)),(L313-MIN(L313:O313))/(MAX(L313:O313)-MIN(L313:O313))))</f>
        <v>0.628802390403114</v>
      </c>
      <c r="AG313" s="0" t="n">
        <f aca="false">IF(MAX(L313:O313)=MIN(L313:O313),0,IF($C$17="custo",(MAX(L313:O313)-M313)/(MAX(L313:O313)-MIN(L313:O313)),(M313-MIN(L313:O313))/(MAX(L313:O313)-MIN(L313:O313))))</f>
        <v>1</v>
      </c>
      <c r="AH313" s="0" t="n">
        <f aca="false">IF(MAX(L313:O313)=MIN(L313:O313),0,IF($C$17="custo",(MAX(L313:O313)-N313)/(MAX(L313:O313)-MIN(L313:O313)),(N313-MIN(L313:O313))/(MAX(L313:O313)-MIN(L313:O313))))</f>
        <v>0.352778740307746</v>
      </c>
      <c r="AI313" s="0" t="n">
        <f aca="false">IF(MAX(L313:O313)=MIN(L313:O313),0,IF($C$17="custo",(MAX(L313:O313)-O313)/(MAX(L313:O313)-MIN(L313:O313)),(O313-MIN(L313:O313))/(MAX(L313:O313)-MIN(L313:O313))))</f>
        <v>0</v>
      </c>
      <c r="AJ313" s="0" t="n">
        <f aca="false">IF(MAX(P313:S313)=MIN(P313:S313),0,IF($D$17="custo",(MAX(P313:S313)-P313)/(MAX(P313:S313)-MIN(P313:S313)),(P313-MIN(P313:S313))/(MAX(P313:S313)-MIN(P313:S313))))</f>
        <v>0.198504086067732</v>
      </c>
      <c r="AK313" s="0" t="n">
        <f aca="false">IF(MAX(P313:S313)=MIN(P313:S313),0,IF($D$17="custo",(MAX(P313:S313)-Q313)/(MAX(P313:S313)-MIN(P313:S313)),(Q313-MIN(P313:S313))/(MAX(P313:S313)-MIN(P313:S313))))</f>
        <v>0</v>
      </c>
      <c r="AL313" s="0" t="n">
        <f aca="false">IF(MAX(P313:S313)=MIN(P313:S313),0,IF($D$17="custo",(MAX(P313:S313)-R313)/(MAX(P313:S313)-MIN(P313:S313)),(R313-MIN(P313:S313))/(MAX(P313:S313)-MIN(P313:S313))))</f>
        <v>0.780004054324394</v>
      </c>
      <c r="AM313" s="0" t="n">
        <f aca="false">IF(MAX(P313:S313)=MIN(P313:S313),0,IF($D$17="custo",(MAX(P313:S313)-S313)/(MAX(P313:S313)-MIN(P313:S313)),(S313-MIN(P313:S313))/(MAX(P313:S313)-MIN(P313:S313))))</f>
        <v>1</v>
      </c>
      <c r="AN313" s="0" t="n">
        <f aca="false">IF(MAX(T313:W313)=MIN(T313:W313),0,IF($E$17="custo",(MAX(T313:W313)-T313)/(MAX(T313:W313)-MIN(T313:W313)),(T313-MIN(T313:W313))/(MAX(T313:W313)-MIN(T313:W313))))</f>
        <v>0</v>
      </c>
      <c r="AO313" s="0" t="n">
        <f aca="false">IF(MAX(T313:W313)=MIN(T313:W313),0,IF($E$17="custo",(MAX(T313:W313)-U313)/(MAX(T313:W313)-MIN(T313:W313)),(U313-MIN(T313:W313))/(MAX(T313:W313)-MIN(T313:W313))))</f>
        <v>0.692307692307692</v>
      </c>
      <c r="AP313" s="0" t="n">
        <f aca="false">IF(MAX(T313:W313)=MIN(T313:W313),0,IF($E$17="custo",(MAX(T313:W313)-V313)/(MAX(T313:W313)-MIN(T313:W313)),(V313-MIN(T313:W313))/(MAX(T313:W313)-MIN(T313:W313))))</f>
        <v>0.692307692307692</v>
      </c>
      <c r="AQ313" s="0" t="n">
        <f aca="false">IF(MAX(T313:W313)=MIN(T313:W313),0,IF($E$17="custo",(MAX(T313:W313)-W313)/(MAX(T313:W313)-MIN(T313:W313)),(W313-MIN(T313:W313))/(MAX(T313:W313)-MIN(T313:W313))))</f>
        <v>1</v>
      </c>
      <c r="AR313" s="0" t="n">
        <f aca="false">IF(MAX(X313:AA313)=MIN(X313:AA313),0,IF($F$17="custo",(MAX(X313:AA313)-X313)/(MAX(X313:AA313)-MIN(X313:AA313)),(X313-MIN(X313:AA313))/(MAX(X313:AA313)-MIN(X313:AA313))))</f>
        <v>0</v>
      </c>
      <c r="AS313" s="0" t="n">
        <f aca="false">IF(MAX(X313:AA313)=MIN(X313:AA313),0,IF($F$17="custo",(MAX(X313:AA313)-Y313)/(MAX(X313:AA313)-MIN(X313:AA313)),(Y313-MIN(X313:AA313))/(MAX(X313:AA313)-MIN(X313:AA313))))</f>
        <v>0.5</v>
      </c>
      <c r="AT313" s="0" t="n">
        <f aca="false">IF(MAX(X313:AA313)=MIN(X313:AA313),0,IF($F$17="custo",(MAX(X313:AA313)-Z313)/(MAX(X313:AA313)-MIN(X313:AA313)),(Z313-MIN(X313:AA313))/(MAX(X313:AA313)-MIN(X313:AA313))))</f>
        <v>0.1</v>
      </c>
      <c r="AU313" s="0" t="n">
        <f aca="false">IF(MAX(X313:AA313)=MIN(X313:AA313),0,IF($F$17="custo",(MAX(X313:AA313)-AA313)/(MAX(X313:AA313)-MIN(X313:AA313)),(AA313-MIN(X313:AA313))/(MAX(X313:AA313)-MIN(X313:AA313))))</f>
        <v>1</v>
      </c>
      <c r="AV313" s="0" t="n">
        <f aca="false">STDEVP(AB313:AE313)</f>
        <v>0.409325227848853</v>
      </c>
      <c r="AW313" s="0" t="n">
        <f aca="false">STDEVP(AF313:AI313)</f>
        <v>0.366803537807522</v>
      </c>
      <c r="AX313" s="0" t="n">
        <f aca="false">STDEVP(AJ313:AM313)</f>
        <v>0.409019125942969</v>
      </c>
      <c r="AY313" s="0" t="n">
        <f aca="false">STDEVP(AN313:AQ313)</f>
        <v>0.36639536313957</v>
      </c>
      <c r="AZ313" s="0" t="n">
        <f aca="false">STDEVP(AR313:AU313)</f>
        <v>0.393700393700591</v>
      </c>
      <c r="BA313" s="0" t="n">
        <f aca="false">AV313*((1-IFERROR(CORREL(AB313:AE313,AF313:AI313),0))+(1-IFERROR(CORREL(AB313:AE313,AJ313:AM313),0))+(1-IFERROR(CORREL(AB313:AE313,AN313:AQ313),0))+(1-IFERROR(CORREL(AB313:AE313,AR313:AU313),0)))</f>
        <v>1.24966056721325</v>
      </c>
      <c r="BB313" s="0" t="n">
        <f aca="false">AW313*((1-IFERROR(CORREL(AF313:AI313,AB313:AE313),0))+(1-IFERROR(CORREL(AF313:AI313,AJ313:AM313),0))+(1-IFERROR(CORREL(AF313:AI313,AN313:AQ313),0))+(1-IFERROR(CORREL(AF313:AI313,AR313:AU313),0)))</f>
        <v>2.50668560032467</v>
      </c>
      <c r="BC313" s="0" t="n">
        <f aca="false">AX313*((1-IFERROR(CORREL(AJ313:AM313,AB313:AE313),0))+(1-IFERROR(CORREL(AJ313:AM313,AF313:AI313),0))+(1-IFERROR(CORREL(AJ313:AM313,AN313:AQ313),0))+(1-IFERROR(CORREL(AJ313:AM313,AR313:AU313),0)))</f>
        <v>1.19583272612449</v>
      </c>
      <c r="BD313" s="0" t="n">
        <f aca="false">AY313*((1-IFERROR(CORREL(AN313:AQ313,AB313:AE313),0))+(1-IFERROR(CORREL(AN313:AQ313,AF313:AI313),0))+(1-IFERROR(CORREL(AN313:AQ313,AJ313:AM313),0))+(1-IFERROR(CORREL(AN313:AQ313,AR313:AU313),0)))</f>
        <v>0.919696086625612</v>
      </c>
      <c r="BE313" s="0" t="n">
        <f aca="false">AZ313*((1-IFERROR(CORREL(AR313:AU313,AB313:AE313),0))+(1-IFERROR(CORREL(AR313:AU313,AF313:AI313),0))+(1-IFERROR(CORREL(AR313:AU313,AJ313:AM313),0))+(1-IFERROR(CORREL(AR313:AU313,AN313:AQ313),0)))</f>
        <v>1.1134216253013</v>
      </c>
      <c r="BF313" s="0" t="n">
        <f aca="false">IF(SUM(BA313:BE313)&gt;0,BA313/SUM(BA313:BE313),1/5)</f>
        <v>0.178898712219797</v>
      </c>
      <c r="BG313" s="0" t="n">
        <f aca="false">IF(SUM(BA313:BE313)&gt;0,BB313/SUM(BA313:BE313),1/5)</f>
        <v>0.358851705497936</v>
      </c>
      <c r="BH313" s="0" t="n">
        <f aca="false">IF(SUM(BA313:BE313)&gt;0,BC313/SUM(BA313:BE313),1/5)</f>
        <v>0.171192834555893</v>
      </c>
      <c r="BI313" s="0" t="n">
        <f aca="false">IF(SUM(BA313:BE313)&gt;0,BD313/SUM(BA313:BE313),1/5)</f>
        <v>0.131661708665272</v>
      </c>
      <c r="BJ313" s="0" t="n">
        <f aca="false">IF(SUM(BA313:BE313)&gt;0,BE313/SUM(BA313:BE313),1/5)</f>
        <v>0.159395039061103</v>
      </c>
      <c r="BK313" s="0" t="n">
        <f aca="false">BF313*AB313+BG313*AF313+BH313*AJ313+BI313*AN313+BJ313*AR313</f>
        <v>0.307261610892353</v>
      </c>
      <c r="BL313" s="0" t="n">
        <f aca="false">BF313*AC313+BG313*AG313+BH313*AK313+BI313*AO313+BJ313*AS313</f>
        <v>0.529699638719829</v>
      </c>
      <c r="BM313" s="0" t="n">
        <f aca="false">BF313*AD313+BG313*AH313+BH313*AL313+BI313*AP313+BJ313*AT313</f>
        <v>0.518278512742214</v>
      </c>
      <c r="BN313" s="0" t="n">
        <f aca="false">BF313*AE313+BG313*AI313+BH313*AM313+BI313*AQ313+BJ313*AU313</f>
        <v>0.641148294502064</v>
      </c>
      <c r="BO313" s="0" t="n">
        <f aca="false">RANK(BK313,$BK313:$BN313)</f>
        <v>4</v>
      </c>
      <c r="BP313" s="0" t="n">
        <f aca="false">RANK(BL313,$BK313:$BN313)</f>
        <v>2</v>
      </c>
      <c r="BQ313" s="0" t="n">
        <f aca="false">RANK(BM313,$BK313:$BN313)</f>
        <v>3</v>
      </c>
      <c r="BR313" s="0" t="n">
        <f aca="false">RANK(BN313,$BK313:$BN313)</f>
        <v>1</v>
      </c>
    </row>
    <row r="314" customFormat="false" ht="15" hidden="false" customHeight="false" outlineLevel="0" collapsed="false">
      <c r="A314" s="0" t="n">
        <v>291</v>
      </c>
      <c r="B314" s="0" t="n">
        <f aca="false">RANDBETWEEN(1,$B$5)</f>
        <v>1</v>
      </c>
      <c r="C314" s="0" t="n">
        <f aca="false">RANDBETWEEN(1,$B$5)</f>
        <v>4</v>
      </c>
      <c r="D314" s="0" t="n">
        <f aca="false">RANDBETWEEN(1,$B$5)</f>
        <v>1</v>
      </c>
      <c r="E314" s="0" t="n">
        <f aca="false">RANDBETWEEN(1,$B$5)</f>
        <v>2</v>
      </c>
      <c r="F314" s="0" t="n">
        <f aca="false">RANDBETWEEN(1,$B$5)</f>
        <v>4</v>
      </c>
      <c r="G314" s="0" t="n">
        <f aca="false">RANDBETWEEN(1,$B$5)</f>
        <v>5</v>
      </c>
      <c r="H314" s="0" t="n">
        <f aca="true">NORMINV(RAND(),$B$8,$B$13)</f>
        <v>46.9604870415578</v>
      </c>
      <c r="I314" s="0" t="n">
        <f aca="true">NORMINV(RAND(),$C$8,$C$13)</f>
        <v>63.2104071238623</v>
      </c>
      <c r="J314" s="0" t="n">
        <f aca="true">NORMINV(RAND(),$D$8,$D$13)</f>
        <v>15.6226543886105</v>
      </c>
      <c r="K314" s="0" t="n">
        <f aca="true">NORMINV(RAND(),$E$8,$E$13)</f>
        <v>3.31161140380876</v>
      </c>
      <c r="L314" s="0" t="n">
        <f aca="true">NORMINV(RAND(),$B$9,$B$14)</f>
        <v>42.102156611809</v>
      </c>
      <c r="M314" s="0" t="n">
        <f aca="true">NORMINV(RAND(),$C$9,$C$14)</f>
        <v>56.7555595595232</v>
      </c>
      <c r="N314" s="0" t="n">
        <f aca="true">NORMINV(RAND(),$D$9,$D$14)</f>
        <v>46.7985075234771</v>
      </c>
      <c r="O314" s="0" t="n">
        <f aca="true">NORMINV(RAND(),$E$9,$E$14)</f>
        <v>20.896661738976</v>
      </c>
      <c r="P314" s="0" t="n">
        <f aca="true">NORMINV(RAND(),$B$10,$B$15)</f>
        <v>23.5389896631505</v>
      </c>
      <c r="Q314" s="0" t="n">
        <f aca="true">NORMINV(RAND(),$C$10,$C$15)</f>
        <v>30.2864170294928</v>
      </c>
      <c r="R314" s="0" t="n">
        <f aca="true">NORMINV(RAND(),$D$10,$D$15)</f>
        <v>10.0989092152079</v>
      </c>
      <c r="S314" s="0" t="n">
        <f aca="true">NORMINV(RAND(),$E$10,$E$15)</f>
        <v>4.17998273105426</v>
      </c>
      <c r="T314" s="0" t="n">
        <f aca="false">MEDIAN(INDEX(Avaliadores!$B$17:$B$22,$B314),INDEX(Avaliadores!$B$17:$B$22,$C314),INDEX(Avaliadores!$B$17:$B$22,$D314),INDEX(Avaliadores!$B$17:$B$22,$E314),INDEX(Avaliadores!$B$17:$B$22,$F314),INDEX(Avaliadores!$B$17:$B$22,$G314))</f>
        <v>2.79166666666667</v>
      </c>
      <c r="U314" s="0" t="n">
        <f aca="false">MEDIAN(INDEX(Avaliadores!$C$17:$C$22,$B314),INDEX(Avaliadores!$C$17:$C$22,$C314),INDEX(Avaliadores!$C$17:$C$22,$D314),INDEX(Avaliadores!$C$17:$C$22,$E314),INDEX(Avaliadores!$C$17:$C$22,$F314),INDEX(Avaliadores!$C$17:$C$22,$G314))</f>
        <v>5.29166666666667</v>
      </c>
      <c r="V314" s="0" t="n">
        <f aca="false">MEDIAN(INDEX(Avaliadores!$D$17:$D$22,$B314),INDEX(Avaliadores!$D$17:$D$22,$C314),INDEX(Avaliadores!$D$17:$D$22,$D314),INDEX(Avaliadores!$D$17:$D$22,$E314),INDEX(Avaliadores!$D$17:$D$22,$F314),INDEX(Avaliadores!$D$17:$D$22,$G314))</f>
        <v>5.79166666666667</v>
      </c>
      <c r="W314" s="0" t="n">
        <f aca="false">MEDIAN(INDEX(Avaliadores!$E$17:$E$22,$B314),INDEX(Avaliadores!$E$17:$E$22,$C314),INDEX(Avaliadores!$E$17:$E$22,$D314),INDEX(Avaliadores!$E$17:$E$22,$E314),INDEX(Avaliadores!$E$17:$E$22,$F314),INDEX(Avaliadores!$E$17:$E$22,$G314))</f>
        <v>6.79166666666667</v>
      </c>
      <c r="X314" s="0" t="n">
        <f aca="false">MEDIAN(INDEX(Avaliadores!$F$17:$F$22,$B314),INDEX(Avaliadores!$F$17:$F$22,$C314),INDEX(Avaliadores!$F$17:$F$22,$D314),INDEX(Avaliadores!$F$17:$F$22,$E314),INDEX(Avaliadores!$F$17:$F$22,$F314),INDEX(Avaliadores!$F$17:$F$22,$G314))</f>
        <v>2.29166666666667</v>
      </c>
      <c r="Y314" s="0" t="n">
        <f aca="false">MEDIAN(INDEX(Avaliadores!$G$17:$G$22,$B314),INDEX(Avaliadores!$G$17:$G$22,$C314),INDEX(Avaliadores!$G$17:$G$22,$D314),INDEX(Avaliadores!$G$17:$G$22,$E314),INDEX(Avaliadores!$G$17:$G$22,$F314),INDEX(Avaliadores!$G$17:$G$22,$G314))</f>
        <v>4.79166666666667</v>
      </c>
      <c r="Z314" s="0" t="n">
        <f aca="false">MEDIAN(INDEX(Avaliadores!$H$17:$H$22,$B314),INDEX(Avaliadores!$H$17:$H$22,$C314),INDEX(Avaliadores!$H$17:$H$22,$D314),INDEX(Avaliadores!$H$17:$H$22,$E314),INDEX(Avaliadores!$H$17:$H$22,$F314),INDEX(Avaliadores!$H$17:$H$22,$G314))</f>
        <v>3.79166666666667</v>
      </c>
      <c r="AA314" s="0" t="n">
        <f aca="false">MEDIAN(INDEX(Avaliadores!$I$17:$I$22,$B314),INDEX(Avaliadores!$I$17:$I$22,$C314),INDEX(Avaliadores!$I$17:$I$22,$D314),INDEX(Avaliadores!$I$17:$I$22,$E314),INDEX(Avaliadores!$I$17:$I$22,$F314),INDEX(Avaliadores!$I$17:$I$22,$G314))</f>
        <v>6.29166666666667</v>
      </c>
      <c r="AB314" s="0" t="n">
        <f aca="false">IF(MAX(H314:K314)=MIN(H314:K314),0,IF($B$17="custo",(MAX(H314:K314)-H314)/(MAX(H314:K314)-MIN(H314:K314)),(H314-MIN(H314:K314))/(MAX(H314:K314)-MIN(H314:K314))))</f>
        <v>0.27128959584181</v>
      </c>
      <c r="AC314" s="0" t="n">
        <f aca="false">IF(MAX(H314:K314)=MIN(H314:K314),0,IF($B$17="custo",(MAX(H314:K314)-I314)/(MAX(H314:K314)-MIN(H314:K314)),(I314-MIN(H314:K314))/(MAX(H314:K314)-MIN(H314:K314))))</f>
        <v>0</v>
      </c>
      <c r="AD314" s="0" t="n">
        <f aca="false">IF(MAX(H314:K314)=MIN(H314:K314),0,IF($B$17="custo",(MAX(H314:K314)-J314)/(MAX(H314:K314)-MIN(H314:K314)),(J314-MIN(H314:K314))/(MAX(H314:K314)-MIN(H314:K314))))</f>
        <v>0.794469273767384</v>
      </c>
      <c r="AE314" s="0" t="n">
        <f aca="false">IF(MAX(H314:K314)=MIN(H314:K314),0,IF($B$17="custo",(MAX(H314:K314)-K314)/(MAX(H314:K314)-MIN(H314:K314)),(K314-MIN(H314:K314))/(MAX(H314:K314)-MIN(H314:K314))))</f>
        <v>1</v>
      </c>
      <c r="AF314" s="0" t="n">
        <f aca="false">IF(MAX(L314:O314)=MIN(L314:O314),0,IF($C$17="custo",(MAX(L314:O314)-L314)/(MAX(L314:O314)-MIN(L314:O314)),(L314-MIN(L314:O314))/(MAX(L314:O314)-MIN(L314:O314))))</f>
        <v>0.591359360205494</v>
      </c>
      <c r="AG314" s="0" t="n">
        <f aca="false">IF(MAX(L314:O314)=MIN(L314:O314),0,IF($C$17="custo",(MAX(L314:O314)-M314)/(MAX(L314:O314)-MIN(L314:O314)),(M314-MIN(L314:O314))/(MAX(L314:O314)-MIN(L314:O314))))</f>
        <v>1</v>
      </c>
      <c r="AH314" s="0" t="n">
        <f aca="false">IF(MAX(L314:O314)=MIN(L314:O314),0,IF($C$17="custo",(MAX(L314:O314)-N314)/(MAX(L314:O314)-MIN(L314:O314)),(N314-MIN(L314:O314))/(MAX(L314:O314)-MIN(L314:O314))))</f>
        <v>0.722326880043126</v>
      </c>
      <c r="AI314" s="0" t="n">
        <f aca="false">IF(MAX(L314:O314)=MIN(L314:O314),0,IF($C$17="custo",(MAX(L314:O314)-O314)/(MAX(L314:O314)-MIN(L314:O314)),(O314-MIN(L314:O314))/(MAX(L314:O314)-MIN(L314:O314))))</f>
        <v>0</v>
      </c>
      <c r="AJ314" s="0" t="n">
        <f aca="false">IF(MAX(P314:S314)=MIN(P314:S314),0,IF($D$17="custo",(MAX(P314:S314)-P314)/(MAX(P314:S314)-MIN(P314:S314)),(P314-MIN(P314:S314))/(MAX(P314:S314)-MIN(P314:S314))))</f>
        <v>0.258458404897749</v>
      </c>
      <c r="AK314" s="0" t="n">
        <f aca="false">IF(MAX(P314:S314)=MIN(P314:S314),0,IF($D$17="custo",(MAX(P314:S314)-Q314)/(MAX(P314:S314)-MIN(P314:S314)),(Q314-MIN(P314:S314))/(MAX(P314:S314)-MIN(P314:S314))))</f>
        <v>0</v>
      </c>
      <c r="AL314" s="0" t="n">
        <f aca="false">IF(MAX(P314:S314)=MIN(P314:S314),0,IF($D$17="custo",(MAX(P314:S314)-R314)/(MAX(P314:S314)-MIN(P314:S314)),(R314-MIN(P314:S314))/(MAX(P314:S314)-MIN(P314:S314))))</f>
        <v>0.77327710033125</v>
      </c>
      <c r="AM314" s="0" t="n">
        <f aca="false">IF(MAX(P314:S314)=MIN(P314:S314),0,IF($D$17="custo",(MAX(P314:S314)-S314)/(MAX(P314:S314)-MIN(P314:S314)),(S314-MIN(P314:S314))/(MAX(P314:S314)-MIN(P314:S314))))</f>
        <v>1</v>
      </c>
      <c r="AN314" s="0" t="n">
        <f aca="false">IF(MAX(T314:W314)=MIN(T314:W314),0,IF($E$17="custo",(MAX(T314:W314)-T314)/(MAX(T314:W314)-MIN(T314:W314)),(T314-MIN(T314:W314))/(MAX(T314:W314)-MIN(T314:W314))))</f>
        <v>0</v>
      </c>
      <c r="AO314" s="0" t="n">
        <f aca="false">IF(MAX(T314:W314)=MIN(T314:W314),0,IF($E$17="custo",(MAX(T314:W314)-U314)/(MAX(T314:W314)-MIN(T314:W314)),(U314-MIN(T314:W314))/(MAX(T314:W314)-MIN(T314:W314))))</f>
        <v>0.625</v>
      </c>
      <c r="AP314" s="0" t="n">
        <f aca="false">IF(MAX(T314:W314)=MIN(T314:W314),0,IF($E$17="custo",(MAX(T314:W314)-V314)/(MAX(T314:W314)-MIN(T314:W314)),(V314-MIN(T314:W314))/(MAX(T314:W314)-MIN(T314:W314))))</f>
        <v>0.75</v>
      </c>
      <c r="AQ314" s="0" t="n">
        <f aca="false">IF(MAX(T314:W314)=MIN(T314:W314),0,IF($E$17="custo",(MAX(T314:W314)-W314)/(MAX(T314:W314)-MIN(T314:W314)),(W314-MIN(T314:W314))/(MAX(T314:W314)-MIN(T314:W314))))</f>
        <v>1</v>
      </c>
      <c r="AR314" s="0" t="n">
        <f aca="false">IF(MAX(X314:AA314)=MIN(X314:AA314),0,IF($F$17="custo",(MAX(X314:AA314)-X314)/(MAX(X314:AA314)-MIN(X314:AA314)),(X314-MIN(X314:AA314))/(MAX(X314:AA314)-MIN(X314:AA314))))</f>
        <v>0</v>
      </c>
      <c r="AS314" s="0" t="n">
        <f aca="false">IF(MAX(X314:AA314)=MIN(X314:AA314),0,IF($F$17="custo",(MAX(X314:AA314)-Y314)/(MAX(X314:AA314)-MIN(X314:AA314)),(Y314-MIN(X314:AA314))/(MAX(X314:AA314)-MIN(X314:AA314))))</f>
        <v>0.625</v>
      </c>
      <c r="AT314" s="0" t="n">
        <f aca="false">IF(MAX(X314:AA314)=MIN(X314:AA314),0,IF($F$17="custo",(MAX(X314:AA314)-Z314)/(MAX(X314:AA314)-MIN(X314:AA314)),(Z314-MIN(X314:AA314))/(MAX(X314:AA314)-MIN(X314:AA314))))</f>
        <v>0.375</v>
      </c>
      <c r="AU314" s="0" t="n">
        <f aca="false">IF(MAX(X314:AA314)=MIN(X314:AA314),0,IF($F$17="custo",(MAX(X314:AA314)-AA314)/(MAX(X314:AA314)-MIN(X314:AA314)),(AA314-MIN(X314:AA314))/(MAX(X314:AA314)-MIN(X314:AA314))))</f>
        <v>1</v>
      </c>
      <c r="AV314" s="0" t="n">
        <f aca="false">STDEVP(AB314:AE314)</f>
        <v>0.399355588708304</v>
      </c>
      <c r="AW314" s="0" t="n">
        <f aca="false">STDEVP(AF314:AI314)</f>
        <v>0.365094511721465</v>
      </c>
      <c r="AX314" s="0" t="n">
        <f aca="false">STDEVP(AJ314:AM314)</f>
        <v>0.397734500061587</v>
      </c>
      <c r="AY314" s="0" t="n">
        <f aca="false">STDEVP(AN314:AQ314)</f>
        <v>0.368432066329737</v>
      </c>
      <c r="AZ314" s="0" t="n">
        <f aca="false">STDEVP(AR314:AU314)</f>
        <v>0.364434493427831</v>
      </c>
      <c r="BA314" s="0" t="n">
        <f aca="false">AV314*((1-IFERROR(CORREL(AB314:AE314,AF314:AI314),0))+(1-IFERROR(CORREL(AB314:AE314,AJ314:AM314),0))+(1-IFERROR(CORREL(AB314:AE314,AN314:AQ314),0))+(1-IFERROR(CORREL(AB314:AE314,AR314:AU314),0)))</f>
        <v>1.08113721722321</v>
      </c>
      <c r="BB314" s="0" t="n">
        <f aca="false">AW314*((1-IFERROR(CORREL(AF314:AI314,AB314:AE314),0))+(1-IFERROR(CORREL(AF314:AI314,AJ314:AM314),0))+(1-IFERROR(CORREL(AF314:AI314,AN314:AQ314),0))+(1-IFERROR(CORREL(AF314:AI314,AR314:AU314),0)))</f>
        <v>2.35972112211172</v>
      </c>
      <c r="BC314" s="0" t="n">
        <f aca="false">AX314*((1-IFERROR(CORREL(AJ314:AM314,AB314:AE314),0))+(1-IFERROR(CORREL(AJ314:AM314,AF314:AI314),0))+(1-IFERROR(CORREL(AJ314:AM314,AN314:AQ314),0))+(1-IFERROR(CORREL(AJ314:AM314,AR314:AU314),0)))</f>
        <v>1.06933453669382</v>
      </c>
      <c r="BD314" s="0" t="n">
        <f aca="false">AY314*((1-IFERROR(CORREL(AN314:AQ314,AB314:AE314),0))+(1-IFERROR(CORREL(AN314:AQ314,AF314:AI314),0))+(1-IFERROR(CORREL(AN314:AQ314,AJ314:AM314),0))+(1-IFERROR(CORREL(AN314:AQ314,AR314:AU314),0)))</f>
        <v>0.81716893097859</v>
      </c>
      <c r="BE314" s="0" t="n">
        <f aca="false">AZ314*((1-IFERROR(CORREL(AR314:AU314,AB314:AE314),0))+(1-IFERROR(CORREL(AR314:AU314,AF314:AI314),0))+(1-IFERROR(CORREL(AR314:AU314,AJ314:AM314),0))+(1-IFERROR(CORREL(AR314:AU314,AN314:AQ314),0)))</f>
        <v>0.969548730771591</v>
      </c>
      <c r="BF314" s="0" t="n">
        <f aca="false">IF(SUM(BA314:BE314)&gt;0,BA314/SUM(BA314:BE314),1/5)</f>
        <v>0.171693278908256</v>
      </c>
      <c r="BG314" s="0" t="n">
        <f aca="false">IF(SUM(BA314:BE314)&gt;0,BB314/SUM(BA314:BE314),1/5)</f>
        <v>0.374742678644446</v>
      </c>
      <c r="BH314" s="0" t="n">
        <f aca="false">IF(SUM(BA314:BE314)&gt;0,BC314/SUM(BA314:BE314),1/5)</f>
        <v>0.169818918385174</v>
      </c>
      <c r="BI314" s="0" t="n">
        <f aca="false">IF(SUM(BA314:BE314)&gt;0,BD314/SUM(BA314:BE314),1/5)</f>
        <v>0.12977299360947</v>
      </c>
      <c r="BJ314" s="0" t="n">
        <f aca="false">IF(SUM(BA314:BE314)&gt;0,BE314/SUM(BA314:BE314),1/5)</f>
        <v>0.153972130452654</v>
      </c>
      <c r="BK314" s="0" t="n">
        <f aca="false">BF314*AB314+BG314*AF314+BH314*AJ314+BI314*AN314+BJ314*AR314</f>
        <v>0.312077317695941</v>
      </c>
      <c r="BL314" s="0" t="n">
        <f aca="false">BF314*AC314+BG314*AG314+BH314*AK314+BI314*AO314+BJ314*AS314</f>
        <v>0.552083381183274</v>
      </c>
      <c r="BM314" s="0" t="n">
        <f aca="false">BF314*AD314+BG314*AH314+BH314*AL314+BI314*AP314+BJ314*AT314</f>
        <v>0.693478119406354</v>
      </c>
      <c r="BN314" s="0" t="n">
        <f aca="false">BF314*AE314+BG314*AI314+BH314*AM314+BI314*AQ314+BJ314*AU314</f>
        <v>0.625257321355554</v>
      </c>
      <c r="BO314" s="0" t="n">
        <f aca="false">RANK(BK314,$BK314:$BN314)</f>
        <v>4</v>
      </c>
      <c r="BP314" s="0" t="n">
        <f aca="false">RANK(BL314,$BK314:$BN314)</f>
        <v>3</v>
      </c>
      <c r="BQ314" s="0" t="n">
        <f aca="false">RANK(BM314,$BK314:$BN314)</f>
        <v>1</v>
      </c>
      <c r="BR314" s="0" t="n">
        <f aca="false">RANK(BN314,$BK314:$BN314)</f>
        <v>2</v>
      </c>
    </row>
    <row r="315" customFormat="false" ht="15" hidden="false" customHeight="false" outlineLevel="0" collapsed="false">
      <c r="A315" s="0" t="n">
        <v>292</v>
      </c>
      <c r="B315" s="0" t="n">
        <f aca="false">RANDBETWEEN(1,$B$5)</f>
        <v>3</v>
      </c>
      <c r="C315" s="0" t="n">
        <f aca="false">RANDBETWEEN(1,$B$5)</f>
        <v>1</v>
      </c>
      <c r="D315" s="0" t="n">
        <f aca="false">RANDBETWEEN(1,$B$5)</f>
        <v>1</v>
      </c>
      <c r="E315" s="0" t="n">
        <f aca="false">RANDBETWEEN(1,$B$5)</f>
        <v>4</v>
      </c>
      <c r="F315" s="0" t="n">
        <f aca="false">RANDBETWEEN(1,$B$5)</f>
        <v>2</v>
      </c>
      <c r="G315" s="0" t="n">
        <f aca="false">RANDBETWEEN(1,$B$5)</f>
        <v>6</v>
      </c>
      <c r="H315" s="0" t="n">
        <f aca="true">NORMINV(RAND(),$B$8,$B$13)</f>
        <v>42.3389970745209</v>
      </c>
      <c r="I315" s="0" t="n">
        <f aca="true">NORMINV(RAND(),$C$8,$C$13)</f>
        <v>68.8981386496686</v>
      </c>
      <c r="J315" s="0" t="n">
        <f aca="true">NORMINV(RAND(),$D$8,$D$13)</f>
        <v>14.6709999763087</v>
      </c>
      <c r="K315" s="0" t="n">
        <f aca="true">NORMINV(RAND(),$E$8,$E$13)</f>
        <v>2.95350266382408</v>
      </c>
      <c r="L315" s="0" t="n">
        <f aca="true">NORMINV(RAND(),$B$9,$B$14)</f>
        <v>47.2370064178307</v>
      </c>
      <c r="M315" s="0" t="n">
        <f aca="true">NORMINV(RAND(),$C$9,$C$14)</f>
        <v>57.2845367788986</v>
      </c>
      <c r="N315" s="0" t="n">
        <f aca="true">NORMINV(RAND(),$D$9,$D$14)</f>
        <v>42.6455370567264</v>
      </c>
      <c r="O315" s="0" t="n">
        <f aca="true">NORMINV(RAND(),$E$9,$E$14)</f>
        <v>24.733202430016</v>
      </c>
      <c r="P315" s="0" t="n">
        <f aca="true">NORMINV(RAND(),$B$10,$B$15)</f>
        <v>27.5976853378188</v>
      </c>
      <c r="Q315" s="0" t="n">
        <f aca="true">NORMINV(RAND(),$C$10,$C$15)</f>
        <v>29.4567334866255</v>
      </c>
      <c r="R315" s="0" t="n">
        <f aca="true">NORMINV(RAND(),$D$10,$D$15)</f>
        <v>10.3440364633617</v>
      </c>
      <c r="S315" s="0" t="n">
        <f aca="true">NORMINV(RAND(),$E$10,$E$15)</f>
        <v>3.93381185554242</v>
      </c>
      <c r="T315" s="0" t="n">
        <f aca="false">MEDIAN(INDEX(Avaliadores!$B$17:$B$22,$B315),INDEX(Avaliadores!$B$17:$B$22,$C315),INDEX(Avaliadores!$B$17:$B$22,$D315),INDEX(Avaliadores!$B$17:$B$22,$E315),INDEX(Avaliadores!$B$17:$B$22,$F315),INDEX(Avaliadores!$B$17:$B$22,$G315))</f>
        <v>2.41666666666667</v>
      </c>
      <c r="U315" s="0" t="n">
        <f aca="false">MEDIAN(INDEX(Avaliadores!$C$17:$C$22,$B315),INDEX(Avaliadores!$C$17:$C$22,$C315),INDEX(Avaliadores!$C$17:$C$22,$D315),INDEX(Avaliadores!$C$17:$C$22,$E315),INDEX(Avaliadores!$C$17:$C$22,$F315),INDEX(Avaliadores!$C$17:$C$22,$G315))</f>
        <v>4.91666666666667</v>
      </c>
      <c r="V315" s="0" t="n">
        <f aca="false">MEDIAN(INDEX(Avaliadores!$D$17:$D$22,$B315),INDEX(Avaliadores!$D$17:$D$22,$C315),INDEX(Avaliadores!$D$17:$D$22,$D315),INDEX(Avaliadores!$D$17:$D$22,$E315),INDEX(Avaliadores!$D$17:$D$22,$F315),INDEX(Avaliadores!$D$17:$D$22,$G315))</f>
        <v>5.91666666666667</v>
      </c>
      <c r="W315" s="0" t="n">
        <f aca="false">MEDIAN(INDEX(Avaliadores!$E$17:$E$22,$B315),INDEX(Avaliadores!$E$17:$E$22,$C315),INDEX(Avaliadores!$E$17:$E$22,$D315),INDEX(Avaliadores!$E$17:$E$22,$E315),INDEX(Avaliadores!$E$17:$E$22,$F315),INDEX(Avaliadores!$E$17:$E$22,$G315))</f>
        <v>6.29166666666667</v>
      </c>
      <c r="X315" s="0" t="n">
        <f aca="false">MEDIAN(INDEX(Avaliadores!$F$17:$F$22,$B315),INDEX(Avaliadores!$F$17:$F$22,$C315),INDEX(Avaliadores!$F$17:$F$22,$D315),INDEX(Avaliadores!$F$17:$F$22,$E315),INDEX(Avaliadores!$F$17:$F$22,$F315),INDEX(Avaliadores!$F$17:$F$22,$G315))</f>
        <v>2.41666666666667</v>
      </c>
      <c r="Y315" s="0" t="n">
        <f aca="false">MEDIAN(INDEX(Avaliadores!$G$17:$G$22,$B315),INDEX(Avaliadores!$G$17:$G$22,$C315),INDEX(Avaliadores!$G$17:$G$22,$D315),INDEX(Avaliadores!$G$17:$G$22,$E315),INDEX(Avaliadores!$G$17:$G$22,$F315),INDEX(Avaliadores!$G$17:$G$22,$G315))</f>
        <v>5.04166666666667</v>
      </c>
      <c r="Z315" s="0" t="n">
        <f aca="false">MEDIAN(INDEX(Avaliadores!$H$17:$H$22,$B315),INDEX(Avaliadores!$H$17:$H$22,$C315),INDEX(Avaliadores!$H$17:$H$22,$D315),INDEX(Avaliadores!$H$17:$H$22,$E315),INDEX(Avaliadores!$H$17:$H$22,$F315),INDEX(Avaliadores!$H$17:$H$22,$G315))</f>
        <v>4.04166666666667</v>
      </c>
      <c r="AA315" s="0" t="n">
        <f aca="false">MEDIAN(INDEX(Avaliadores!$I$17:$I$22,$B315),INDEX(Avaliadores!$I$17:$I$22,$C315),INDEX(Avaliadores!$I$17:$I$22,$D315),INDEX(Avaliadores!$I$17:$I$22,$E315),INDEX(Avaliadores!$I$17:$I$22,$F315),INDEX(Avaliadores!$I$17:$I$22,$G315))</f>
        <v>6.91666666666667</v>
      </c>
      <c r="AB315" s="0" t="n">
        <f aca="false">IF(MAX(H315:K315)=MIN(H315:K315),0,IF($B$17="custo",(MAX(H315:K315)-H315)/(MAX(H315:K315)-MIN(H315:K315)),(H315-MIN(H315:K315))/(MAX(H315:K315)-MIN(H315:K315))))</f>
        <v>0.402749081530283</v>
      </c>
      <c r="AC315" s="0" t="n">
        <f aca="false">IF(MAX(H315:K315)=MIN(H315:K315),0,IF($B$17="custo",(MAX(H315:K315)-I315)/(MAX(H315:K315)-MIN(H315:K315)),(I315-MIN(H315:K315))/(MAX(H315:K315)-MIN(H315:K315))))</f>
        <v>0</v>
      </c>
      <c r="AD315" s="0" t="n">
        <f aca="false">IF(MAX(H315:K315)=MIN(H315:K315),0,IF($B$17="custo",(MAX(H315:K315)-J315)/(MAX(H315:K315)-MIN(H315:K315)),(J315-MIN(H315:K315))/(MAX(H315:K315)-MIN(H315:K315))))</f>
        <v>0.82231310951508</v>
      </c>
      <c r="AE315" s="0" t="n">
        <f aca="false">IF(MAX(H315:K315)=MIN(H315:K315),0,IF($B$17="custo",(MAX(H315:K315)-K315)/(MAX(H315:K315)-MIN(H315:K315)),(K315-MIN(H315:K315))/(MAX(H315:K315)-MIN(H315:K315))))</f>
        <v>1</v>
      </c>
      <c r="AF315" s="0" t="n">
        <f aca="false">IF(MAX(L315:O315)=MIN(L315:O315),0,IF($C$17="custo",(MAX(L315:O315)-L315)/(MAX(L315:O315)-MIN(L315:O315)),(L315-MIN(L315:O315))/(MAX(L315:O315)-MIN(L315:O315))))</f>
        <v>0.691332765244603</v>
      </c>
      <c r="AG315" s="0" t="n">
        <f aca="false">IF(MAX(L315:O315)=MIN(L315:O315),0,IF($C$17="custo",(MAX(L315:O315)-M315)/(MAX(L315:O315)-MIN(L315:O315)),(M315-MIN(L315:O315))/(MAX(L315:O315)-MIN(L315:O315))))</f>
        <v>1</v>
      </c>
      <c r="AH315" s="0" t="n">
        <f aca="false">IF(MAX(L315:O315)=MIN(L315:O315),0,IF($C$17="custo",(MAX(L315:O315)-N315)/(MAX(L315:O315)-MIN(L315:O315)),(N315-MIN(L315:O315))/(MAX(L315:O315)-MIN(L315:O315))))</f>
        <v>0.550279581006647</v>
      </c>
      <c r="AI315" s="0" t="n">
        <f aca="false">IF(MAX(L315:O315)=MIN(L315:O315),0,IF($C$17="custo",(MAX(L315:O315)-O315)/(MAX(L315:O315)-MIN(L315:O315)),(O315-MIN(L315:O315))/(MAX(L315:O315)-MIN(L315:O315))))</f>
        <v>0</v>
      </c>
      <c r="AJ315" s="0" t="n">
        <f aca="false">IF(MAX(P315:S315)=MIN(P315:S315),0,IF($D$17="custo",(MAX(P315:S315)-P315)/(MAX(P315:S315)-MIN(P315:S315)),(P315-MIN(P315:S315))/(MAX(P315:S315)-MIN(P315:S315))))</f>
        <v>0.0728383754680583</v>
      </c>
      <c r="AK315" s="0" t="n">
        <f aca="false">IF(MAX(P315:S315)=MIN(P315:S315),0,IF($D$17="custo",(MAX(P315:S315)-Q315)/(MAX(P315:S315)-MIN(P315:S315)),(Q315-MIN(P315:S315))/(MAX(P315:S315)-MIN(P315:S315))))</f>
        <v>0</v>
      </c>
      <c r="AL315" s="0" t="n">
        <f aca="false">IF(MAX(P315:S315)=MIN(P315:S315),0,IF($D$17="custo",(MAX(P315:S315)-R315)/(MAX(P315:S315)-MIN(P315:S315)),(R315-MIN(P315:S315))/(MAX(P315:S315)-MIN(P315:S315))))</f>
        <v>0.74884440345526</v>
      </c>
      <c r="AM315" s="0" t="n">
        <f aca="false">IF(MAX(P315:S315)=MIN(P315:S315),0,IF($D$17="custo",(MAX(P315:S315)-S315)/(MAX(P315:S315)-MIN(P315:S315)),(S315-MIN(P315:S315))/(MAX(P315:S315)-MIN(P315:S315))))</f>
        <v>1</v>
      </c>
      <c r="AN315" s="0" t="n">
        <f aca="false">IF(MAX(T315:W315)=MIN(T315:W315),0,IF($E$17="custo",(MAX(T315:W315)-T315)/(MAX(T315:W315)-MIN(T315:W315)),(T315-MIN(T315:W315))/(MAX(T315:W315)-MIN(T315:W315))))</f>
        <v>0</v>
      </c>
      <c r="AO315" s="0" t="n">
        <f aca="false">IF(MAX(T315:W315)=MIN(T315:W315),0,IF($E$17="custo",(MAX(T315:W315)-U315)/(MAX(T315:W315)-MIN(T315:W315)),(U315-MIN(T315:W315))/(MAX(T315:W315)-MIN(T315:W315))))</f>
        <v>0.645161290322581</v>
      </c>
      <c r="AP315" s="0" t="n">
        <f aca="false">IF(MAX(T315:W315)=MIN(T315:W315),0,IF($E$17="custo",(MAX(T315:W315)-V315)/(MAX(T315:W315)-MIN(T315:W315)),(V315-MIN(T315:W315))/(MAX(T315:W315)-MIN(T315:W315))))</f>
        <v>0.903225806451613</v>
      </c>
      <c r="AQ315" s="0" t="n">
        <f aca="false">IF(MAX(T315:W315)=MIN(T315:W315),0,IF($E$17="custo",(MAX(T315:W315)-W315)/(MAX(T315:W315)-MIN(T315:W315)),(W315-MIN(T315:W315))/(MAX(T315:W315)-MIN(T315:W315))))</f>
        <v>1</v>
      </c>
      <c r="AR315" s="0" t="n">
        <f aca="false">IF(MAX(X315:AA315)=MIN(X315:AA315),0,IF($F$17="custo",(MAX(X315:AA315)-X315)/(MAX(X315:AA315)-MIN(X315:AA315)),(X315-MIN(X315:AA315))/(MAX(X315:AA315)-MIN(X315:AA315))))</f>
        <v>0</v>
      </c>
      <c r="AS315" s="0" t="n">
        <f aca="false">IF(MAX(X315:AA315)=MIN(X315:AA315),0,IF($F$17="custo",(MAX(X315:AA315)-Y315)/(MAX(X315:AA315)-MIN(X315:AA315)),(Y315-MIN(X315:AA315))/(MAX(X315:AA315)-MIN(X315:AA315))))</f>
        <v>0.583333333333333</v>
      </c>
      <c r="AT315" s="0" t="n">
        <f aca="false">IF(MAX(X315:AA315)=MIN(X315:AA315),0,IF($F$17="custo",(MAX(X315:AA315)-Z315)/(MAX(X315:AA315)-MIN(X315:AA315)),(Z315-MIN(X315:AA315))/(MAX(X315:AA315)-MIN(X315:AA315))))</f>
        <v>0.361111111111111</v>
      </c>
      <c r="AU315" s="0" t="n">
        <f aca="false">IF(MAX(X315:AA315)=MIN(X315:AA315),0,IF($F$17="custo",(MAX(X315:AA315)-AA315)/(MAX(X315:AA315)-MIN(X315:AA315)),(AA315-MIN(X315:AA315))/(MAX(X315:AA315)-MIN(X315:AA315))))</f>
        <v>1</v>
      </c>
      <c r="AV315" s="0" t="n">
        <f aca="false">STDEVP(AB315:AE315)</f>
        <v>0.38751781709005</v>
      </c>
      <c r="AW315" s="0" t="n">
        <f aca="false">STDEVP(AF315:AI315)</f>
        <v>0.362126404676976</v>
      </c>
      <c r="AX315" s="0" t="n">
        <f aca="false">STDEVP(AJ315:AM315)</f>
        <v>0.429080800307659</v>
      </c>
      <c r="AY315" s="0" t="n">
        <f aca="false">STDEVP(AN315:AQ315)</f>
        <v>0.390025880301411</v>
      </c>
      <c r="AZ315" s="0" t="n">
        <f aca="false">STDEVP(AR315:AU315)</f>
        <v>0.362444120852775</v>
      </c>
      <c r="BA315" s="0" t="n">
        <f aca="false">AV315*((1-IFERROR(CORREL(AB315:AE315,AF315:AI315),0))+(1-IFERROR(CORREL(AB315:AE315,AJ315:AM315),0))+(1-IFERROR(CORREL(AB315:AE315,AN315:AQ315),0))+(1-IFERROR(CORREL(AB315:AE315,AR315:AU315),0)))</f>
        <v>1.18125914864849</v>
      </c>
      <c r="BB315" s="0" t="n">
        <f aca="false">AW315*((1-IFERROR(CORREL(AF315:AI315,AB315:AE315),0))+(1-IFERROR(CORREL(AF315:AI315,AJ315:AM315),0))+(1-IFERROR(CORREL(AF315:AI315,AN315:AQ315),0))+(1-IFERROR(CORREL(AF315:AI315,AR315:AU315),0)))</f>
        <v>2.50223473135038</v>
      </c>
      <c r="BC315" s="0" t="n">
        <f aca="false">AX315*((1-IFERROR(CORREL(AJ315:AM315,AB315:AE315),0))+(1-IFERROR(CORREL(AJ315:AM315,AF315:AI315),0))+(1-IFERROR(CORREL(AJ315:AM315,AN315:AQ315),0))+(1-IFERROR(CORREL(AJ315:AM315,AR315:AU315),0)))</f>
        <v>1.09819134889123</v>
      </c>
      <c r="BD315" s="0" t="n">
        <f aca="false">AY315*((1-IFERROR(CORREL(AN315:AQ315,AB315:AE315),0))+(1-IFERROR(CORREL(AN315:AQ315,AF315:AI315),0))+(1-IFERROR(CORREL(AN315:AQ315,AJ315:AM315),0))+(1-IFERROR(CORREL(AN315:AQ315,AR315:AU315),0)))</f>
        <v>0.92736888863731</v>
      </c>
      <c r="BE315" s="0" t="n">
        <f aca="false">AZ315*((1-IFERROR(CORREL(AR315:AU315,AB315:AE315),0))+(1-IFERROR(CORREL(AR315:AU315,AF315:AI315),0))+(1-IFERROR(CORREL(AR315:AU315,AJ315:AM315),0))+(1-IFERROR(CORREL(AR315:AU315,AN315:AQ315),0)))</f>
        <v>1.00176860335234</v>
      </c>
      <c r="BF315" s="0" t="n">
        <f aca="false">IF(SUM(BA315:BE315)&gt;0,BA315/SUM(BA315:BE315),1/5)</f>
        <v>0.176023000126821</v>
      </c>
      <c r="BG315" s="0" t="n">
        <f aca="false">IF(SUM(BA315:BE315)&gt;0,BB315/SUM(BA315:BE315),1/5)</f>
        <v>0.37286556886163</v>
      </c>
      <c r="BH315" s="0" t="n">
        <f aca="false">IF(SUM(BA315:BE315)&gt;0,BC315/SUM(BA315:BE315),1/5)</f>
        <v>0.163644815929106</v>
      </c>
      <c r="BI315" s="0" t="n">
        <f aca="false">IF(SUM(BA315:BE315)&gt;0,BD315/SUM(BA315:BE315),1/5)</f>
        <v>0.138190044232868</v>
      </c>
      <c r="BJ315" s="0" t="n">
        <f aca="false">IF(SUM(BA315:BE315)&gt;0,BE315/SUM(BA315:BE315),1/5)</f>
        <v>0.149276570849575</v>
      </c>
      <c r="BK315" s="0" t="n">
        <f aca="false">BF315*AB315+BG315*AF315+BH315*AJ315+BI315*AN315+BJ315*AR315</f>
        <v>0.34058690896094</v>
      </c>
      <c r="BL315" s="0" t="n">
        <f aca="false">BF315*AC315+BG315*AG315+BH315*AK315+BI315*AO315+BJ315*AS315</f>
        <v>0.549098435770894</v>
      </c>
      <c r="BM315" s="0" t="n">
        <f aca="false">BF315*AD315+BG315*AH315+BH315*AL315+BI315*AP315+BJ315*AT315</f>
        <v>0.651193076656583</v>
      </c>
      <c r="BN315" s="0" t="n">
        <f aca="false">BF315*AE315+BG315*AI315+BH315*AM315+BI315*AQ315+BJ315*AU315</f>
        <v>0.62713443113837</v>
      </c>
      <c r="BO315" s="0" t="n">
        <f aca="false">RANK(BK315,$BK315:$BN315)</f>
        <v>4</v>
      </c>
      <c r="BP315" s="0" t="n">
        <f aca="false">RANK(BL315,$BK315:$BN315)</f>
        <v>3</v>
      </c>
      <c r="BQ315" s="0" t="n">
        <f aca="false">RANK(BM315,$BK315:$BN315)</f>
        <v>1</v>
      </c>
      <c r="BR315" s="0" t="n">
        <f aca="false">RANK(BN315,$BK315:$BN315)</f>
        <v>2</v>
      </c>
    </row>
    <row r="316" customFormat="false" ht="15" hidden="false" customHeight="false" outlineLevel="0" collapsed="false">
      <c r="A316" s="0" t="n">
        <v>293</v>
      </c>
      <c r="B316" s="0" t="n">
        <f aca="false">RANDBETWEEN(1,$B$5)</f>
        <v>5</v>
      </c>
      <c r="C316" s="0" t="n">
        <f aca="false">RANDBETWEEN(1,$B$5)</f>
        <v>6</v>
      </c>
      <c r="D316" s="0" t="n">
        <f aca="false">RANDBETWEEN(1,$B$5)</f>
        <v>3</v>
      </c>
      <c r="E316" s="0" t="n">
        <f aca="false">RANDBETWEEN(1,$B$5)</f>
        <v>1</v>
      </c>
      <c r="F316" s="0" t="n">
        <f aca="false">RANDBETWEEN(1,$B$5)</f>
        <v>2</v>
      </c>
      <c r="G316" s="0" t="n">
        <f aca="false">RANDBETWEEN(1,$B$5)</f>
        <v>2</v>
      </c>
      <c r="H316" s="0" t="n">
        <f aca="true">NORMINV(RAND(),$B$8,$B$13)</f>
        <v>51.1547190123135</v>
      </c>
      <c r="I316" s="0" t="n">
        <f aca="true">NORMINV(RAND(),$C$8,$C$13)</f>
        <v>60.9787415178597</v>
      </c>
      <c r="J316" s="0" t="n">
        <f aca="true">NORMINV(RAND(),$D$8,$D$13)</f>
        <v>15.0155643346939</v>
      </c>
      <c r="K316" s="0" t="n">
        <f aca="true">NORMINV(RAND(),$E$8,$E$13)</f>
        <v>2.92138120392672</v>
      </c>
      <c r="L316" s="0" t="n">
        <f aca="true">NORMINV(RAND(),$B$9,$B$14)</f>
        <v>43.0344050789353</v>
      </c>
      <c r="M316" s="0" t="n">
        <f aca="true">NORMINV(RAND(),$C$9,$C$14)</f>
        <v>48.2244337898106</v>
      </c>
      <c r="N316" s="0" t="n">
        <f aca="true">NORMINV(RAND(),$D$9,$D$14)</f>
        <v>44.7397420696503</v>
      </c>
      <c r="O316" s="0" t="n">
        <f aca="true">NORMINV(RAND(),$E$9,$E$14)</f>
        <v>24.7263369399313</v>
      </c>
      <c r="P316" s="0" t="n">
        <f aca="true">NORMINV(RAND(),$B$10,$B$15)</f>
        <v>24.6220873932686</v>
      </c>
      <c r="Q316" s="0" t="n">
        <f aca="true">NORMINV(RAND(),$C$10,$C$15)</f>
        <v>30.5216211006946</v>
      </c>
      <c r="R316" s="0" t="n">
        <f aca="true">NORMINV(RAND(),$D$10,$D$15)</f>
        <v>10.078100740952</v>
      </c>
      <c r="S316" s="0" t="n">
        <f aca="true">NORMINV(RAND(),$E$10,$E$15)</f>
        <v>4.15249212635405</v>
      </c>
      <c r="T316" s="0" t="n">
        <f aca="false">MEDIAN(INDEX(Avaliadores!$B$17:$B$22,$B316),INDEX(Avaliadores!$B$17:$B$22,$C316),INDEX(Avaliadores!$B$17:$B$22,$D316),INDEX(Avaliadores!$B$17:$B$22,$E316),INDEX(Avaliadores!$B$17:$B$22,$F316),INDEX(Avaliadores!$B$17:$B$22,$G316))</f>
        <v>2.66666666666667</v>
      </c>
      <c r="U316" s="0" t="n">
        <f aca="false">MEDIAN(INDEX(Avaliadores!$C$17:$C$22,$B316),INDEX(Avaliadores!$C$17:$C$22,$C316),INDEX(Avaliadores!$C$17:$C$22,$D316),INDEX(Avaliadores!$C$17:$C$22,$E316),INDEX(Avaliadores!$C$17:$C$22,$F316),INDEX(Avaliadores!$C$17:$C$22,$G316))</f>
        <v>5.04166666666667</v>
      </c>
      <c r="V316" s="0" t="n">
        <f aca="false">MEDIAN(INDEX(Avaliadores!$D$17:$D$22,$B316),INDEX(Avaliadores!$D$17:$D$22,$C316),INDEX(Avaliadores!$D$17:$D$22,$D316),INDEX(Avaliadores!$D$17:$D$22,$E316),INDEX(Avaliadores!$D$17:$D$22,$F316),INDEX(Avaliadores!$D$17:$D$22,$G316))</f>
        <v>5.91666666666667</v>
      </c>
      <c r="W316" s="0" t="n">
        <f aca="false">MEDIAN(INDEX(Avaliadores!$E$17:$E$22,$B316),INDEX(Avaliadores!$E$17:$E$22,$C316),INDEX(Avaliadores!$E$17:$E$22,$D316),INDEX(Avaliadores!$E$17:$E$22,$E316),INDEX(Avaliadores!$E$17:$E$22,$F316),INDEX(Avaliadores!$E$17:$E$22,$G316))</f>
        <v>6.04166666666667</v>
      </c>
      <c r="X316" s="0" t="n">
        <f aca="false">MEDIAN(INDEX(Avaliadores!$F$17:$F$22,$B316),INDEX(Avaliadores!$F$17:$F$22,$C316),INDEX(Avaliadores!$F$17:$F$22,$D316),INDEX(Avaliadores!$F$17:$F$22,$E316),INDEX(Avaliadores!$F$17:$F$22,$F316),INDEX(Avaliadores!$F$17:$F$22,$G316))</f>
        <v>2.29166666666667</v>
      </c>
      <c r="Y316" s="0" t="n">
        <f aca="false">MEDIAN(INDEX(Avaliadores!$G$17:$G$22,$B316),INDEX(Avaliadores!$G$17:$G$22,$C316),INDEX(Avaliadores!$G$17:$G$22,$D316),INDEX(Avaliadores!$G$17:$G$22,$E316),INDEX(Avaliadores!$G$17:$G$22,$F316),INDEX(Avaliadores!$G$17:$G$22,$G316))</f>
        <v>5.41666666666667</v>
      </c>
      <c r="Z316" s="0" t="n">
        <f aca="false">MEDIAN(INDEX(Avaliadores!$H$17:$H$22,$B316),INDEX(Avaliadores!$H$17:$H$22,$C316),INDEX(Avaliadores!$H$17:$H$22,$D316),INDEX(Avaliadores!$H$17:$H$22,$E316),INDEX(Avaliadores!$H$17:$H$22,$F316),INDEX(Avaliadores!$H$17:$H$22,$G316))</f>
        <v>4.04166666666667</v>
      </c>
      <c r="AA316" s="0" t="n">
        <f aca="false">MEDIAN(INDEX(Avaliadores!$I$17:$I$22,$B316),INDEX(Avaliadores!$I$17:$I$22,$C316),INDEX(Avaliadores!$I$17:$I$22,$D316),INDEX(Avaliadores!$I$17:$I$22,$E316),INDEX(Avaliadores!$I$17:$I$22,$F316),INDEX(Avaliadores!$I$17:$I$22,$G316))</f>
        <v>6.66666666666667</v>
      </c>
      <c r="AB316" s="0" t="n">
        <f aca="false">IF(MAX(H316:K316)=MIN(H316:K316),0,IF($B$17="custo",(MAX(H316:K316)-H316)/(MAX(H316:K316)-MIN(H316:K316)),(H316-MIN(H316:K316))/(MAX(H316:K316)-MIN(H316:K316))))</f>
        <v>0.16921235227411</v>
      </c>
      <c r="AC316" s="0" t="n">
        <f aca="false">IF(MAX(H316:K316)=MIN(H316:K316),0,IF($B$17="custo",(MAX(H316:K316)-I316)/(MAX(H316:K316)-MIN(H316:K316)),(I316-MIN(H316:K316))/(MAX(H316:K316)-MIN(H316:K316))))</f>
        <v>0</v>
      </c>
      <c r="AD316" s="0" t="n">
        <f aca="false">IF(MAX(H316:K316)=MIN(H316:K316),0,IF($B$17="custo",(MAX(H316:K316)-J316)/(MAX(H316:K316)-MIN(H316:K316)),(J316-MIN(H316:K316))/(MAX(H316:K316)-MIN(H316:K316))))</f>
        <v>0.791685618061681</v>
      </c>
      <c r="AE316" s="0" t="n">
        <f aca="false">IF(MAX(H316:K316)=MIN(H316:K316),0,IF($B$17="custo",(MAX(H316:K316)-K316)/(MAX(H316:K316)-MIN(H316:K316)),(K316-MIN(H316:K316))/(MAX(H316:K316)-MIN(H316:K316))))</f>
        <v>1</v>
      </c>
      <c r="AF316" s="0" t="n">
        <f aca="false">IF(MAX(L316:O316)=MIN(L316:O316),0,IF($C$17="custo",(MAX(L316:O316)-L316)/(MAX(L316:O316)-MIN(L316:O316)),(L316-MIN(L316:O316))/(MAX(L316:O316)-MIN(L316:O316))))</f>
        <v>0.779129827235263</v>
      </c>
      <c r="AG316" s="0" t="n">
        <f aca="false">IF(MAX(L316:O316)=MIN(L316:O316),0,IF($C$17="custo",(MAX(L316:O316)-M316)/(MAX(L316:O316)-MIN(L316:O316)),(M316-MIN(L316:O316))/(MAX(L316:O316)-MIN(L316:O316))))</f>
        <v>1</v>
      </c>
      <c r="AH316" s="0" t="n">
        <f aca="false">IF(MAX(L316:O316)=MIN(L316:O316),0,IF($C$17="custo",(MAX(L316:O316)-N316)/(MAX(L316:O316)-MIN(L316:O316)),(N316-MIN(L316:O316))/(MAX(L316:O316)-MIN(L316:O316))))</f>
        <v>0.851703236120664</v>
      </c>
      <c r="AI316" s="0" t="n">
        <f aca="false">IF(MAX(L316:O316)=MIN(L316:O316),0,IF($C$17="custo",(MAX(L316:O316)-O316)/(MAX(L316:O316)-MIN(L316:O316)),(O316-MIN(L316:O316))/(MAX(L316:O316)-MIN(L316:O316))))</f>
        <v>0</v>
      </c>
      <c r="AJ316" s="0" t="n">
        <f aca="false">IF(MAX(P316:S316)=MIN(P316:S316),0,IF($D$17="custo",(MAX(P316:S316)-P316)/(MAX(P316:S316)-MIN(P316:S316)),(P316-MIN(P316:S316))/(MAX(P316:S316)-MIN(P316:S316))))</f>
        <v>0.223728804738555</v>
      </c>
      <c r="AK316" s="0" t="n">
        <f aca="false">IF(MAX(P316:S316)=MIN(P316:S316),0,IF($D$17="custo",(MAX(P316:S316)-Q316)/(MAX(P316:S316)-MIN(P316:S316)),(Q316-MIN(P316:S316))/(MAX(P316:S316)-MIN(P316:S316))))</f>
        <v>0</v>
      </c>
      <c r="AL316" s="0" t="n">
        <f aca="false">IF(MAX(P316:S316)=MIN(P316:S316),0,IF($D$17="custo",(MAX(P316:S316)-R316)/(MAX(P316:S316)-MIN(P316:S316)),(R316-MIN(P316:S316))/(MAX(P316:S316)-MIN(P316:S316))))</f>
        <v>0.775282353074156</v>
      </c>
      <c r="AM316" s="0" t="n">
        <f aca="false">IF(MAX(P316:S316)=MIN(P316:S316),0,IF($D$17="custo",(MAX(P316:S316)-S316)/(MAX(P316:S316)-MIN(P316:S316)),(S316-MIN(P316:S316))/(MAX(P316:S316)-MIN(P316:S316))))</f>
        <v>1</v>
      </c>
      <c r="AN316" s="0" t="n">
        <f aca="false">IF(MAX(T316:W316)=MIN(T316:W316),0,IF($E$17="custo",(MAX(T316:W316)-T316)/(MAX(T316:W316)-MIN(T316:W316)),(T316-MIN(T316:W316))/(MAX(T316:W316)-MIN(T316:W316))))</f>
        <v>0</v>
      </c>
      <c r="AO316" s="0" t="n">
        <f aca="false">IF(MAX(T316:W316)=MIN(T316:W316),0,IF($E$17="custo",(MAX(T316:W316)-U316)/(MAX(T316:W316)-MIN(T316:W316)),(U316-MIN(T316:W316))/(MAX(T316:W316)-MIN(T316:W316))))</f>
        <v>0.703703703703704</v>
      </c>
      <c r="AP316" s="0" t="n">
        <f aca="false">IF(MAX(T316:W316)=MIN(T316:W316),0,IF($E$17="custo",(MAX(T316:W316)-V316)/(MAX(T316:W316)-MIN(T316:W316)),(V316-MIN(T316:W316))/(MAX(T316:W316)-MIN(T316:W316))))</f>
        <v>0.962962962962963</v>
      </c>
      <c r="AQ316" s="0" t="n">
        <f aca="false">IF(MAX(T316:W316)=MIN(T316:W316),0,IF($E$17="custo",(MAX(T316:W316)-W316)/(MAX(T316:W316)-MIN(T316:W316)),(W316-MIN(T316:W316))/(MAX(T316:W316)-MIN(T316:W316))))</f>
        <v>1</v>
      </c>
      <c r="AR316" s="0" t="n">
        <f aca="false">IF(MAX(X316:AA316)=MIN(X316:AA316),0,IF($F$17="custo",(MAX(X316:AA316)-X316)/(MAX(X316:AA316)-MIN(X316:AA316)),(X316-MIN(X316:AA316))/(MAX(X316:AA316)-MIN(X316:AA316))))</f>
        <v>0</v>
      </c>
      <c r="AS316" s="0" t="n">
        <f aca="false">IF(MAX(X316:AA316)=MIN(X316:AA316),0,IF($F$17="custo",(MAX(X316:AA316)-Y316)/(MAX(X316:AA316)-MIN(X316:AA316)),(Y316-MIN(X316:AA316))/(MAX(X316:AA316)-MIN(X316:AA316))))</f>
        <v>0.714285714285714</v>
      </c>
      <c r="AT316" s="0" t="n">
        <f aca="false">IF(MAX(X316:AA316)=MIN(X316:AA316),0,IF($F$17="custo",(MAX(X316:AA316)-Z316)/(MAX(X316:AA316)-MIN(X316:AA316)),(Z316-MIN(X316:AA316))/(MAX(X316:AA316)-MIN(X316:AA316))))</f>
        <v>0.4</v>
      </c>
      <c r="AU316" s="0" t="n">
        <f aca="false">IF(MAX(X316:AA316)=MIN(X316:AA316),0,IF($F$17="custo",(MAX(X316:AA316)-AA316)/(MAX(X316:AA316)-MIN(X316:AA316)),(AA316-MIN(X316:AA316))/(MAX(X316:AA316)-MIN(X316:AA316))))</f>
        <v>1</v>
      </c>
      <c r="AV316" s="0" t="n">
        <f aca="false">STDEVP(AB316:AE316)</f>
        <v>0.416568939519945</v>
      </c>
      <c r="AW316" s="0" t="n">
        <f aca="false">STDEVP(AF316:AI316)</f>
        <v>0.387982292860892</v>
      </c>
      <c r="AX316" s="0" t="n">
        <f aca="false">STDEVP(AJ316:AM316)</f>
        <v>0.403765372089105</v>
      </c>
      <c r="AY316" s="0" t="n">
        <f aca="false">STDEVP(AN316:AQ316)</f>
        <v>0.401471914605163</v>
      </c>
      <c r="AZ316" s="0" t="n">
        <f aca="false">STDEVP(AR316:AU316)</f>
        <v>0.371703195178791</v>
      </c>
      <c r="BA316" s="0" t="n">
        <f aca="false">AV316*((1-IFERROR(CORREL(AB316:AE316,AF316:AI316),0))+(1-IFERROR(CORREL(AB316:AE316,AJ316:AM316),0))+(1-IFERROR(CORREL(AB316:AE316,AN316:AQ316),0))+(1-IFERROR(CORREL(AB316:AE316,AR316:AU316),0)))</f>
        <v>1.09014319791378</v>
      </c>
      <c r="BB316" s="0" t="n">
        <f aca="false">AW316*((1-IFERROR(CORREL(AF316:AI316,AB316:AE316),0))+(1-IFERROR(CORREL(AF316:AI316,AJ316:AM316),0))+(1-IFERROR(CORREL(AF316:AI316,AN316:AQ316),0))+(1-IFERROR(CORREL(AF316:AI316,AR316:AU316),0)))</f>
        <v>2.50840290362985</v>
      </c>
      <c r="BC316" s="0" t="n">
        <f aca="false">AX316*((1-IFERROR(CORREL(AJ316:AM316,AB316:AE316),0))+(1-IFERROR(CORREL(AJ316:AM316,AF316:AI316),0))+(1-IFERROR(CORREL(AJ316:AM316,AN316:AQ316),0))+(1-IFERROR(CORREL(AJ316:AM316,AR316:AU316),0)))</f>
        <v>1.09311737476789</v>
      </c>
      <c r="BD316" s="0" t="n">
        <f aca="false">AY316*((1-IFERROR(CORREL(AN316:AQ316,AB316:AE316),0))+(1-IFERROR(CORREL(AN316:AQ316,AF316:AI316),0))+(1-IFERROR(CORREL(AN316:AQ316,AJ316:AM316),0))+(1-IFERROR(CORREL(AN316:AQ316,AR316:AU316),0)))</f>
        <v>0.903013160107461</v>
      </c>
      <c r="BE316" s="0" t="n">
        <f aca="false">AZ316*((1-IFERROR(CORREL(AR316:AU316,AB316:AE316),0))+(1-IFERROR(CORREL(AR316:AU316,AF316:AI316),0))+(1-IFERROR(CORREL(AR316:AU316,AJ316:AM316),0))+(1-IFERROR(CORREL(AR316:AU316,AN316:AQ316),0)))</f>
        <v>1.08010971138743</v>
      </c>
      <c r="BF316" s="0" t="n">
        <f aca="false">IF(SUM(BA316:BE316)&gt;0,BA316/SUM(BA316:BE316),1/5)</f>
        <v>0.163322560619793</v>
      </c>
      <c r="BG316" s="0" t="n">
        <f aca="false">IF(SUM(BA316:BE316)&gt;0,BB316/SUM(BA316:BE316),1/5)</f>
        <v>0.375802725798737</v>
      </c>
      <c r="BH316" s="0" t="n">
        <f aca="false">IF(SUM(BA316:BE316)&gt;0,BC316/SUM(BA316:BE316),1/5)</f>
        <v>0.163768144448119</v>
      </c>
      <c r="BI316" s="0" t="n">
        <f aca="false">IF(SUM(BA316:BE316)&gt;0,BD316/SUM(BA316:BE316),1/5)</f>
        <v>0.135287200676352</v>
      </c>
      <c r="BJ316" s="0" t="n">
        <f aca="false">IF(SUM(BA316:BE316)&gt;0,BE316/SUM(BA316:BE316),1/5)</f>
        <v>0.161819368456999</v>
      </c>
      <c r="BK316" s="0" t="n">
        <f aca="false">BF316*AB316+BG316*AF316+BH316*AJ316+BI316*AN316+BJ316*AR316</f>
        <v>0.357074958699646</v>
      </c>
      <c r="BL316" s="0" t="n">
        <f aca="false">BF316*AC316+BG316*AG316+BH316*AK316+BI316*AO316+BJ316*AS316</f>
        <v>0.586590093161963</v>
      </c>
      <c r="BM316" s="0" t="n">
        <f aca="false">BF316*AD316+BG316*AH316+BH316*AL316+BI316*AP316+BJ316*AT316</f>
        <v>0.771343383436839</v>
      </c>
      <c r="BN316" s="0" t="n">
        <f aca="false">BF316*AE316+BG316*AI316+BH316*AM316+BI316*AQ316+BJ316*AU316</f>
        <v>0.624197274201263</v>
      </c>
      <c r="BO316" s="0" t="n">
        <f aca="false">RANK(BK316,$BK316:$BN316)</f>
        <v>4</v>
      </c>
      <c r="BP316" s="0" t="n">
        <f aca="false">RANK(BL316,$BK316:$BN316)</f>
        <v>3</v>
      </c>
      <c r="BQ316" s="0" t="n">
        <f aca="false">RANK(BM316,$BK316:$BN316)</f>
        <v>1</v>
      </c>
      <c r="BR316" s="0" t="n">
        <f aca="false">RANK(BN316,$BK316:$BN316)</f>
        <v>2</v>
      </c>
    </row>
    <row r="317" customFormat="false" ht="15" hidden="false" customHeight="false" outlineLevel="0" collapsed="false">
      <c r="A317" s="0" t="n">
        <v>294</v>
      </c>
      <c r="B317" s="0" t="n">
        <f aca="false">RANDBETWEEN(1,$B$5)</f>
        <v>3</v>
      </c>
      <c r="C317" s="0" t="n">
        <f aca="false">RANDBETWEEN(1,$B$5)</f>
        <v>6</v>
      </c>
      <c r="D317" s="0" t="n">
        <f aca="false">RANDBETWEEN(1,$B$5)</f>
        <v>6</v>
      </c>
      <c r="E317" s="0" t="n">
        <f aca="false">RANDBETWEEN(1,$B$5)</f>
        <v>1</v>
      </c>
      <c r="F317" s="0" t="n">
        <f aca="false">RANDBETWEEN(1,$B$5)</f>
        <v>5</v>
      </c>
      <c r="G317" s="0" t="n">
        <f aca="false">RANDBETWEEN(1,$B$5)</f>
        <v>1</v>
      </c>
      <c r="H317" s="0" t="n">
        <f aca="true">NORMINV(RAND(),$B$8,$B$13)</f>
        <v>52.6989418792818</v>
      </c>
      <c r="I317" s="0" t="n">
        <f aca="true">NORMINV(RAND(),$C$8,$C$13)</f>
        <v>59.7585693171481</v>
      </c>
      <c r="J317" s="0" t="n">
        <f aca="true">NORMINV(RAND(),$D$8,$D$13)</f>
        <v>14.648955844014</v>
      </c>
      <c r="K317" s="0" t="n">
        <f aca="true">NORMINV(RAND(),$E$8,$E$13)</f>
        <v>3.29471000053233</v>
      </c>
      <c r="L317" s="0" t="n">
        <f aca="true">NORMINV(RAND(),$B$9,$B$14)</f>
        <v>44.8377573716078</v>
      </c>
      <c r="M317" s="0" t="n">
        <f aca="true">NORMINV(RAND(),$C$9,$C$14)</f>
        <v>60.6925605351573</v>
      </c>
      <c r="N317" s="0" t="n">
        <f aca="true">NORMINV(RAND(),$D$9,$D$14)</f>
        <v>41.6909092385935</v>
      </c>
      <c r="O317" s="0" t="n">
        <f aca="true">NORMINV(RAND(),$E$9,$E$14)</f>
        <v>20.9833099924877</v>
      </c>
      <c r="P317" s="0" t="n">
        <f aca="true">NORMINV(RAND(),$B$10,$B$15)</f>
        <v>23.3890349416061</v>
      </c>
      <c r="Q317" s="0" t="n">
        <f aca="true">NORMINV(RAND(),$C$10,$C$15)</f>
        <v>30.2148010893012</v>
      </c>
      <c r="R317" s="0" t="n">
        <f aca="true">NORMINV(RAND(),$D$10,$D$15)</f>
        <v>10.1376637929502</v>
      </c>
      <c r="S317" s="0" t="n">
        <f aca="true">NORMINV(RAND(),$E$10,$E$15)</f>
        <v>3.94662692506835</v>
      </c>
      <c r="T317" s="0" t="n">
        <f aca="false">MEDIAN(INDEX(Avaliadores!$B$17:$B$22,$B317),INDEX(Avaliadores!$B$17:$B$22,$C317),INDEX(Avaliadores!$B$17:$B$22,$D317),INDEX(Avaliadores!$B$17:$B$22,$E317),INDEX(Avaliadores!$B$17:$B$22,$F317),INDEX(Avaliadores!$B$17:$B$22,$G317))</f>
        <v>2.04166666666667</v>
      </c>
      <c r="U317" s="0" t="n">
        <f aca="false">MEDIAN(INDEX(Avaliadores!$C$17:$C$22,$B317),INDEX(Avaliadores!$C$17:$C$22,$C317),INDEX(Avaliadores!$C$17:$C$22,$D317),INDEX(Avaliadores!$C$17:$C$22,$E317),INDEX(Avaliadores!$C$17:$C$22,$F317),INDEX(Avaliadores!$C$17:$C$22,$G317))</f>
        <v>5.16666666666667</v>
      </c>
      <c r="V317" s="0" t="n">
        <f aca="false">MEDIAN(INDEX(Avaliadores!$D$17:$D$22,$B317),INDEX(Avaliadores!$D$17:$D$22,$C317),INDEX(Avaliadores!$D$17:$D$22,$D317),INDEX(Avaliadores!$D$17:$D$22,$E317),INDEX(Avaliadores!$D$17:$D$22,$F317),INDEX(Avaliadores!$D$17:$D$22,$G317))</f>
        <v>5.66666666666667</v>
      </c>
      <c r="W317" s="0" t="n">
        <f aca="false">MEDIAN(INDEX(Avaliadores!$E$17:$E$22,$B317),INDEX(Avaliadores!$E$17:$E$22,$C317),INDEX(Avaliadores!$E$17:$E$22,$D317),INDEX(Avaliadores!$E$17:$E$22,$E317),INDEX(Avaliadores!$E$17:$E$22,$F317),INDEX(Avaliadores!$E$17:$E$22,$G317))</f>
        <v>6.54166666666667</v>
      </c>
      <c r="X317" s="0" t="n">
        <f aca="false">MEDIAN(INDEX(Avaliadores!$F$17:$F$22,$B317),INDEX(Avaliadores!$F$17:$F$22,$C317),INDEX(Avaliadores!$F$17:$F$22,$D317),INDEX(Avaliadores!$F$17:$F$22,$E317),INDEX(Avaliadores!$F$17:$F$22,$F317),INDEX(Avaliadores!$F$17:$F$22,$G317))</f>
        <v>2.66666666666667</v>
      </c>
      <c r="Y317" s="0" t="n">
        <f aca="false">MEDIAN(INDEX(Avaliadores!$G$17:$G$22,$B317),INDEX(Avaliadores!$G$17:$G$22,$C317),INDEX(Avaliadores!$G$17:$G$22,$D317),INDEX(Avaliadores!$G$17:$G$22,$E317),INDEX(Avaliadores!$G$17:$G$22,$F317),INDEX(Avaliadores!$G$17:$G$22,$G317))</f>
        <v>5.04166666666667</v>
      </c>
      <c r="Z317" s="0" t="n">
        <f aca="false">MEDIAN(INDEX(Avaliadores!$H$17:$H$22,$B317),INDEX(Avaliadores!$H$17:$H$22,$C317),INDEX(Avaliadores!$H$17:$H$22,$D317),INDEX(Avaliadores!$H$17:$H$22,$E317),INDEX(Avaliadores!$H$17:$H$22,$F317),INDEX(Avaliadores!$H$17:$H$22,$G317))</f>
        <v>4.04166666666667</v>
      </c>
      <c r="AA317" s="0" t="n">
        <f aca="false">MEDIAN(INDEX(Avaliadores!$I$17:$I$22,$B317),INDEX(Avaliadores!$I$17:$I$22,$C317),INDEX(Avaliadores!$I$17:$I$22,$D317),INDEX(Avaliadores!$I$17:$I$22,$E317),INDEX(Avaliadores!$I$17:$I$22,$F317),INDEX(Avaliadores!$I$17:$I$22,$G317))</f>
        <v>7.04166666666667</v>
      </c>
      <c r="AB317" s="0" t="n">
        <f aca="false">IF(MAX(H317:K317)=MIN(H317:K317),0,IF($B$17="custo",(MAX(H317:K317)-H317)/(MAX(H317:K317)-MIN(H317:K317)),(H317-MIN(H317:K317))/(MAX(H317:K317)-MIN(H317:K317))))</f>
        <v>0.125029134092307</v>
      </c>
      <c r="AC317" s="0" t="n">
        <f aca="false">IF(MAX(H317:K317)=MIN(H317:K317),0,IF($B$17="custo",(MAX(H317:K317)-I317)/(MAX(H317:K317)-MIN(H317:K317)),(I317-MIN(H317:K317))/(MAX(H317:K317)-MIN(H317:K317))))</f>
        <v>0</v>
      </c>
      <c r="AD317" s="0" t="n">
        <f aca="false">IF(MAX(H317:K317)=MIN(H317:K317),0,IF($B$17="custo",(MAX(H317:K317)-J317)/(MAX(H317:K317)-MIN(H317:K317)),(J317-MIN(H317:K317))/(MAX(H317:K317)-MIN(H317:K317))))</f>
        <v>0.798911268537033</v>
      </c>
      <c r="AE317" s="0" t="n">
        <f aca="false">IF(MAX(H317:K317)=MIN(H317:K317),0,IF($B$17="custo",(MAX(H317:K317)-K317)/(MAX(H317:K317)-MIN(H317:K317)),(K317-MIN(H317:K317))/(MAX(H317:K317)-MIN(H317:K317))))</f>
        <v>1</v>
      </c>
      <c r="AF317" s="0" t="n">
        <f aca="false">IF(MAX(L317:O317)=MIN(L317:O317),0,IF($C$17="custo",(MAX(L317:O317)-L317)/(MAX(L317:O317)-MIN(L317:O317)),(L317-MIN(L317:O317))/(MAX(L317:O317)-MIN(L317:O317))))</f>
        <v>0.60072771591313</v>
      </c>
      <c r="AG317" s="0" t="n">
        <f aca="false">IF(MAX(L317:O317)=MIN(L317:O317),0,IF($C$17="custo",(MAX(L317:O317)-M317)/(MAX(L317:O317)-MIN(L317:O317)),(M317-MIN(L317:O317))/(MAX(L317:O317)-MIN(L317:O317))))</f>
        <v>1</v>
      </c>
      <c r="AH317" s="0" t="n">
        <f aca="false">IF(MAX(L317:O317)=MIN(L317:O317),0,IF($C$17="custo",(MAX(L317:O317)-N317)/(MAX(L317:O317)-MIN(L317:O317)),(N317-MIN(L317:O317))/(MAX(L317:O317)-MIN(L317:O317))))</f>
        <v>0.521480485355784</v>
      </c>
      <c r="AI317" s="0" t="n">
        <f aca="false">IF(MAX(L317:O317)=MIN(L317:O317),0,IF($C$17="custo",(MAX(L317:O317)-O317)/(MAX(L317:O317)-MIN(L317:O317)),(O317-MIN(L317:O317))/(MAX(L317:O317)-MIN(L317:O317))))</f>
        <v>0</v>
      </c>
      <c r="AJ317" s="0" t="n">
        <f aca="false">IF(MAX(P317:S317)=MIN(P317:S317),0,IF($D$17="custo",(MAX(P317:S317)-P317)/(MAX(P317:S317)-MIN(P317:S317)),(P317-MIN(P317:S317))/(MAX(P317:S317)-MIN(P317:S317))))</f>
        <v>0.259849280160065</v>
      </c>
      <c r="AK317" s="0" t="n">
        <f aca="false">IF(MAX(P317:S317)=MIN(P317:S317),0,IF($D$17="custo",(MAX(P317:S317)-Q317)/(MAX(P317:S317)-MIN(P317:S317)),(Q317-MIN(P317:S317))/(MAX(P317:S317)-MIN(P317:S317))))</f>
        <v>0</v>
      </c>
      <c r="AL317" s="0" t="n">
        <f aca="false">IF(MAX(P317:S317)=MIN(P317:S317),0,IF($D$17="custo",(MAX(P317:S317)-R317)/(MAX(P317:S317)-MIN(P317:S317)),(R317-MIN(P317:S317))/(MAX(P317:S317)-MIN(P317:S317))))</f>
        <v>0.764314153348668</v>
      </c>
      <c r="AM317" s="0" t="n">
        <f aca="false">IF(MAX(P317:S317)=MIN(P317:S317),0,IF($D$17="custo",(MAX(P317:S317)-S317)/(MAX(P317:S317)-MIN(P317:S317)),(S317-MIN(P317:S317))/(MAX(P317:S317)-MIN(P317:S317))))</f>
        <v>1</v>
      </c>
      <c r="AN317" s="0" t="n">
        <f aca="false">IF(MAX(T317:W317)=MIN(T317:W317),0,IF($E$17="custo",(MAX(T317:W317)-T317)/(MAX(T317:W317)-MIN(T317:W317)),(T317-MIN(T317:W317))/(MAX(T317:W317)-MIN(T317:W317))))</f>
        <v>0</v>
      </c>
      <c r="AO317" s="0" t="n">
        <f aca="false">IF(MAX(T317:W317)=MIN(T317:W317),0,IF($E$17="custo",(MAX(T317:W317)-U317)/(MAX(T317:W317)-MIN(T317:W317)),(U317-MIN(T317:W317))/(MAX(T317:W317)-MIN(T317:W317))))</f>
        <v>0.694444444444444</v>
      </c>
      <c r="AP317" s="0" t="n">
        <f aca="false">IF(MAX(T317:W317)=MIN(T317:W317),0,IF($E$17="custo",(MAX(T317:W317)-V317)/(MAX(T317:W317)-MIN(T317:W317)),(V317-MIN(T317:W317))/(MAX(T317:W317)-MIN(T317:W317))))</f>
        <v>0.805555555555556</v>
      </c>
      <c r="AQ317" s="0" t="n">
        <f aca="false">IF(MAX(T317:W317)=MIN(T317:W317),0,IF($E$17="custo",(MAX(T317:W317)-W317)/(MAX(T317:W317)-MIN(T317:W317)),(W317-MIN(T317:W317))/(MAX(T317:W317)-MIN(T317:W317))))</f>
        <v>1</v>
      </c>
      <c r="AR317" s="0" t="n">
        <f aca="false">IF(MAX(X317:AA317)=MIN(X317:AA317),0,IF($F$17="custo",(MAX(X317:AA317)-X317)/(MAX(X317:AA317)-MIN(X317:AA317)),(X317-MIN(X317:AA317))/(MAX(X317:AA317)-MIN(X317:AA317))))</f>
        <v>0</v>
      </c>
      <c r="AS317" s="0" t="n">
        <f aca="false">IF(MAX(X317:AA317)=MIN(X317:AA317),0,IF($F$17="custo",(MAX(X317:AA317)-Y317)/(MAX(X317:AA317)-MIN(X317:AA317)),(Y317-MIN(X317:AA317))/(MAX(X317:AA317)-MIN(X317:AA317))))</f>
        <v>0.542857142857143</v>
      </c>
      <c r="AT317" s="0" t="n">
        <f aca="false">IF(MAX(X317:AA317)=MIN(X317:AA317),0,IF($F$17="custo",(MAX(X317:AA317)-Z317)/(MAX(X317:AA317)-MIN(X317:AA317)),(Z317-MIN(X317:AA317))/(MAX(X317:AA317)-MIN(X317:AA317))))</f>
        <v>0.314285714285714</v>
      </c>
      <c r="AU317" s="0" t="n">
        <f aca="false">IF(MAX(X317:AA317)=MIN(X317:AA317),0,IF($F$17="custo",(MAX(X317:AA317)-AA317)/(MAX(X317:AA317)-MIN(X317:AA317)),(AA317-MIN(X317:AA317))/(MAX(X317:AA317)-MIN(X317:AA317))))</f>
        <v>1</v>
      </c>
      <c r="AV317" s="0" t="n">
        <f aca="false">STDEVP(AB317:AE317)</f>
        <v>0.426762472327973</v>
      </c>
      <c r="AW317" s="0" t="n">
        <f aca="false">STDEVP(AF317:AI317)</f>
        <v>0.355975340750539</v>
      </c>
      <c r="AX317" s="0" t="n">
        <f aca="false">STDEVP(AJ317:AM317)</f>
        <v>0.396039256898962</v>
      </c>
      <c r="AY317" s="0" t="n">
        <f aca="false">STDEVP(AN317:AQ317)</f>
        <v>0.377051998902729</v>
      </c>
      <c r="AZ317" s="0" t="n">
        <f aca="false">STDEVP(AR317:AU317)</f>
        <v>0.364425743394974</v>
      </c>
      <c r="BA317" s="0" t="n">
        <f aca="false">AV317*((1-IFERROR(CORREL(AB317:AE317,AF317:AI317),0))+(1-IFERROR(CORREL(AB317:AE317,AJ317:AM317),0))+(1-IFERROR(CORREL(AB317:AE317,AN317:AQ317),0))+(1-IFERROR(CORREL(AB317:AE317,AR317:AU317),0)))</f>
        <v>1.11800673145193</v>
      </c>
      <c r="BB317" s="0" t="n">
        <f aca="false">AW317*((1-IFERROR(CORREL(AF317:AI317,AB317:AE317),0))+(1-IFERROR(CORREL(AF317:AI317,AJ317:AM317),0))+(1-IFERROR(CORREL(AF317:AI317,AN317:AQ317),0))+(1-IFERROR(CORREL(AF317:AI317,AR317:AU317),0)))</f>
        <v>2.39314737459225</v>
      </c>
      <c r="BC317" s="0" t="n">
        <f aca="false">AX317*((1-IFERROR(CORREL(AJ317:AM317,AB317:AE317),0))+(1-IFERROR(CORREL(AJ317:AM317,AF317:AI317),0))+(1-IFERROR(CORREL(AJ317:AM317,AN317:AQ317),0))+(1-IFERROR(CORREL(AJ317:AM317,AR317:AU317),0)))</f>
        <v>1.11806676698081</v>
      </c>
      <c r="BD317" s="0" t="n">
        <f aca="false">AY317*((1-IFERROR(CORREL(AN317:AQ317,AB317:AE317),0))+(1-IFERROR(CORREL(AN317:AQ317,AF317:AI317),0))+(1-IFERROR(CORREL(AN317:AQ317,AJ317:AM317),0))+(1-IFERROR(CORREL(AN317:AQ317,AR317:AU317),0)))</f>
        <v>0.855233081938366</v>
      </c>
      <c r="BE317" s="0" t="n">
        <f aca="false">AZ317*((1-IFERROR(CORREL(AR317:AU317,AB317:AE317),0))+(1-IFERROR(CORREL(AR317:AU317,AF317:AI317),0))+(1-IFERROR(CORREL(AR317:AU317,AJ317:AM317),0))+(1-IFERROR(CORREL(AR317:AU317,AN317:AQ317),0)))</f>
        <v>0.942814634229382</v>
      </c>
      <c r="BF317" s="0" t="n">
        <f aca="false">IF(SUM(BA317:BE317)&gt;0,BA317/SUM(BA317:BE317),1/5)</f>
        <v>0.173947411087165</v>
      </c>
      <c r="BG317" s="0" t="n">
        <f aca="false">IF(SUM(BA317:BE317)&gt;0,BB317/SUM(BA317:BE317),1/5)</f>
        <v>0.372342829832295</v>
      </c>
      <c r="BH317" s="0" t="n">
        <f aca="false">IF(SUM(BA317:BE317)&gt;0,BC317/SUM(BA317:BE317),1/5)</f>
        <v>0.173956751840246</v>
      </c>
      <c r="BI317" s="0" t="n">
        <f aca="false">IF(SUM(BA317:BE317)&gt;0,BD317/SUM(BA317:BE317),1/5)</f>
        <v>0.133063224302842</v>
      </c>
      <c r="BJ317" s="0" t="n">
        <f aca="false">IF(SUM(BA317:BE317)&gt;0,BE317/SUM(BA317:BE317),1/5)</f>
        <v>0.146689782937451</v>
      </c>
      <c r="BK317" s="0" t="n">
        <f aca="false">BF317*AB317+BG317*AF317+BH317*AJ317+BI317*AN317+BJ317*AR317</f>
        <v>0.290627688632284</v>
      </c>
      <c r="BL317" s="0" t="n">
        <f aca="false">BF317*AC317+BG317*AG317+BH317*AK317+BI317*AO317+BJ317*AS317</f>
        <v>0.544379443161029</v>
      </c>
      <c r="BM317" s="0" t="n">
        <f aca="false">BF317*AD317+BG317*AH317+BH317*AL317+BI317*AP317+BJ317*AT317</f>
        <v>0.619387996758336</v>
      </c>
      <c r="BN317" s="0" t="n">
        <f aca="false">BF317*AE317+BG317*AI317+BH317*AM317+BI317*AQ317+BJ317*AU317</f>
        <v>0.627657170167705</v>
      </c>
      <c r="BO317" s="0" t="n">
        <f aca="false">RANK(BK317,$BK317:$BN317)</f>
        <v>4</v>
      </c>
      <c r="BP317" s="0" t="n">
        <f aca="false">RANK(BL317,$BK317:$BN317)</f>
        <v>3</v>
      </c>
      <c r="BQ317" s="0" t="n">
        <f aca="false">RANK(BM317,$BK317:$BN317)</f>
        <v>2</v>
      </c>
      <c r="BR317" s="0" t="n">
        <f aca="false">RANK(BN317,$BK317:$BN317)</f>
        <v>1</v>
      </c>
    </row>
    <row r="318" customFormat="false" ht="15" hidden="false" customHeight="false" outlineLevel="0" collapsed="false">
      <c r="A318" s="0" t="n">
        <v>295</v>
      </c>
      <c r="B318" s="0" t="n">
        <f aca="false">RANDBETWEEN(1,$B$5)</f>
        <v>5</v>
      </c>
      <c r="C318" s="0" t="n">
        <f aca="false">RANDBETWEEN(1,$B$5)</f>
        <v>5</v>
      </c>
      <c r="D318" s="0" t="n">
        <f aca="false">RANDBETWEEN(1,$B$5)</f>
        <v>3</v>
      </c>
      <c r="E318" s="0" t="n">
        <f aca="false">RANDBETWEEN(1,$B$5)</f>
        <v>3</v>
      </c>
      <c r="F318" s="0" t="n">
        <f aca="false">RANDBETWEEN(1,$B$5)</f>
        <v>3</v>
      </c>
      <c r="G318" s="0" t="n">
        <f aca="false">RANDBETWEEN(1,$B$5)</f>
        <v>5</v>
      </c>
      <c r="H318" s="0" t="n">
        <f aca="true">NORMINV(RAND(),$B$8,$B$13)</f>
        <v>44.4909861166962</v>
      </c>
      <c r="I318" s="0" t="n">
        <f aca="true">NORMINV(RAND(),$C$8,$C$13)</f>
        <v>56.5988793554166</v>
      </c>
      <c r="J318" s="0" t="n">
        <f aca="true">NORMINV(RAND(),$D$8,$D$13)</f>
        <v>14.6992818860723</v>
      </c>
      <c r="K318" s="0" t="n">
        <f aca="true">NORMINV(RAND(),$E$8,$E$13)</f>
        <v>3.07306488643824</v>
      </c>
      <c r="L318" s="0" t="n">
        <f aca="true">NORMINV(RAND(),$B$9,$B$14)</f>
        <v>50.245115579012</v>
      </c>
      <c r="M318" s="0" t="n">
        <f aca="true">NORMINV(RAND(),$C$9,$C$14)</f>
        <v>52.6382534561546</v>
      </c>
      <c r="N318" s="0" t="n">
        <f aca="true">NORMINV(RAND(),$D$9,$D$14)</f>
        <v>40.8883109146248</v>
      </c>
      <c r="O318" s="0" t="n">
        <f aca="true">NORMINV(RAND(),$E$9,$E$14)</f>
        <v>25.7734020070452</v>
      </c>
      <c r="P318" s="0" t="n">
        <f aca="true">NORMINV(RAND(),$B$10,$B$15)</f>
        <v>22.3462375727831</v>
      </c>
      <c r="Q318" s="0" t="n">
        <f aca="true">NORMINV(RAND(),$C$10,$C$15)</f>
        <v>34.445199284426</v>
      </c>
      <c r="R318" s="0" t="n">
        <f aca="true">NORMINV(RAND(),$D$10,$D$15)</f>
        <v>10.2314240696546</v>
      </c>
      <c r="S318" s="0" t="n">
        <f aca="true">NORMINV(RAND(),$E$10,$E$15)</f>
        <v>4.10297878623254</v>
      </c>
      <c r="T318" s="0" t="n">
        <f aca="false">MEDIAN(INDEX(Avaliadores!$B$17:$B$22,$B318),INDEX(Avaliadores!$B$17:$B$22,$C318),INDEX(Avaliadores!$B$17:$B$22,$D318),INDEX(Avaliadores!$B$17:$B$22,$E318),INDEX(Avaliadores!$B$17:$B$22,$F318),INDEX(Avaliadores!$B$17:$B$22,$G318))</f>
        <v>2.66666666666667</v>
      </c>
      <c r="U318" s="0" t="n">
        <f aca="false">MEDIAN(INDEX(Avaliadores!$C$17:$C$22,$B318),INDEX(Avaliadores!$C$17:$C$22,$C318),INDEX(Avaliadores!$C$17:$C$22,$D318),INDEX(Avaliadores!$C$17:$C$22,$E318),INDEX(Avaliadores!$C$17:$C$22,$F318),INDEX(Avaliadores!$C$17:$C$22,$G318))</f>
        <v>5.16666666666667</v>
      </c>
      <c r="V318" s="0" t="n">
        <f aca="false">MEDIAN(INDEX(Avaliadores!$D$17:$D$22,$B318),INDEX(Avaliadores!$D$17:$D$22,$C318),INDEX(Avaliadores!$D$17:$D$22,$D318),INDEX(Avaliadores!$D$17:$D$22,$E318),INDEX(Avaliadores!$D$17:$D$22,$F318),INDEX(Avaliadores!$D$17:$D$22,$G318))</f>
        <v>5.66666666666667</v>
      </c>
      <c r="W318" s="0" t="n">
        <f aca="false">MEDIAN(INDEX(Avaliadores!$E$17:$E$22,$B318),INDEX(Avaliadores!$E$17:$E$22,$C318),INDEX(Avaliadores!$E$17:$E$22,$D318),INDEX(Avaliadores!$E$17:$E$22,$E318),INDEX(Avaliadores!$E$17:$E$22,$F318),INDEX(Avaliadores!$E$17:$E$22,$G318))</f>
        <v>6.66666666666667</v>
      </c>
      <c r="X318" s="0" t="n">
        <f aca="false">MEDIAN(INDEX(Avaliadores!$F$17:$F$22,$B318),INDEX(Avaliadores!$F$17:$F$22,$C318),INDEX(Avaliadores!$F$17:$F$22,$D318),INDEX(Avaliadores!$F$17:$F$22,$E318),INDEX(Avaliadores!$F$17:$F$22,$F318),INDEX(Avaliadores!$F$17:$F$22,$G318))</f>
        <v>2.66666666666667</v>
      </c>
      <c r="Y318" s="0" t="n">
        <f aca="false">MEDIAN(INDEX(Avaliadores!$G$17:$G$22,$B318),INDEX(Avaliadores!$G$17:$G$22,$C318),INDEX(Avaliadores!$G$17:$G$22,$D318),INDEX(Avaliadores!$G$17:$G$22,$E318),INDEX(Avaliadores!$G$17:$G$22,$F318),INDEX(Avaliadores!$G$17:$G$22,$G318))</f>
        <v>5.16666666666667</v>
      </c>
      <c r="Z318" s="0" t="n">
        <f aca="false">MEDIAN(INDEX(Avaliadores!$H$17:$H$22,$B318),INDEX(Avaliadores!$H$17:$H$22,$C318),INDEX(Avaliadores!$H$17:$H$22,$D318),INDEX(Avaliadores!$H$17:$H$22,$E318),INDEX(Avaliadores!$H$17:$H$22,$F318),INDEX(Avaliadores!$H$17:$H$22,$G318))</f>
        <v>3.66666666666667</v>
      </c>
      <c r="AA318" s="0" t="n">
        <f aca="false">MEDIAN(INDEX(Avaliadores!$I$17:$I$22,$B318),INDEX(Avaliadores!$I$17:$I$22,$C318),INDEX(Avaliadores!$I$17:$I$22,$D318),INDEX(Avaliadores!$I$17:$I$22,$E318),INDEX(Avaliadores!$I$17:$I$22,$F318),INDEX(Avaliadores!$I$17:$I$22,$G318))</f>
        <v>6.66666666666667</v>
      </c>
      <c r="AB318" s="0" t="n">
        <f aca="false">IF(MAX(H318:K318)=MIN(H318:K318),0,IF($B$17="custo",(MAX(H318:K318)-H318)/(MAX(H318:K318)-MIN(H318:K318)),(H318-MIN(H318:K318))/(MAX(H318:K318)-MIN(H318:K318))))</f>
        <v>0.226206613740324</v>
      </c>
      <c r="AC318" s="0" t="n">
        <f aca="false">IF(MAX(H318:K318)=MIN(H318:K318),0,IF($B$17="custo",(MAX(H318:K318)-I318)/(MAX(H318:K318)-MIN(H318:K318)),(I318-MIN(H318:K318))/(MAX(H318:K318)-MIN(H318:K318))))</f>
        <v>0</v>
      </c>
      <c r="AD318" s="0" t="n">
        <f aca="false">IF(MAX(H318:K318)=MIN(H318:K318),0,IF($B$17="custo",(MAX(H318:K318)-J318)/(MAX(H318:K318)-MIN(H318:K318)),(J318-MIN(H318:K318))/(MAX(H318:K318)-MIN(H318:K318))))</f>
        <v>0.782792338332895</v>
      </c>
      <c r="AE318" s="0" t="n">
        <f aca="false">IF(MAX(H318:K318)=MIN(H318:K318),0,IF($B$17="custo",(MAX(H318:K318)-K318)/(MAX(H318:K318)-MIN(H318:K318)),(K318-MIN(H318:K318))/(MAX(H318:K318)-MIN(H318:K318))))</f>
        <v>1</v>
      </c>
      <c r="AF318" s="0" t="n">
        <f aca="false">IF(MAX(L318:O318)=MIN(L318:O318),0,IF($C$17="custo",(MAX(L318:O318)-L318)/(MAX(L318:O318)-MIN(L318:O318)),(L318-MIN(L318:O318))/(MAX(L318:O318)-MIN(L318:O318))))</f>
        <v>0.910919370550923</v>
      </c>
      <c r="AG318" s="0" t="n">
        <f aca="false">IF(MAX(L318:O318)=MIN(L318:O318),0,IF($C$17="custo",(MAX(L318:O318)-M318)/(MAX(L318:O318)-MIN(L318:O318)),(M318-MIN(L318:O318))/(MAX(L318:O318)-MIN(L318:O318))))</f>
        <v>1</v>
      </c>
      <c r="AH318" s="0" t="n">
        <f aca="false">IF(MAX(L318:O318)=MIN(L318:O318),0,IF($C$17="custo",(MAX(L318:O318)-N318)/(MAX(L318:O318)-MIN(L318:O318)),(N318-MIN(L318:O318))/(MAX(L318:O318)-MIN(L318:O318))))</f>
        <v>0.562627674908686</v>
      </c>
      <c r="AI318" s="0" t="n">
        <f aca="false">IF(MAX(L318:O318)=MIN(L318:O318),0,IF($C$17="custo",(MAX(L318:O318)-O318)/(MAX(L318:O318)-MIN(L318:O318)),(O318-MIN(L318:O318))/(MAX(L318:O318)-MIN(L318:O318))))</f>
        <v>0</v>
      </c>
      <c r="AJ318" s="0" t="n">
        <f aca="false">IF(MAX(P318:S318)=MIN(P318:S318),0,IF($D$17="custo",(MAX(P318:S318)-P318)/(MAX(P318:S318)-MIN(P318:S318)),(P318-MIN(P318:S318))/(MAX(P318:S318)-MIN(P318:S318))))</f>
        <v>0.398750042448716</v>
      </c>
      <c r="AK318" s="0" t="n">
        <f aca="false">IF(MAX(P318:S318)=MIN(P318:S318),0,IF($D$17="custo",(MAX(P318:S318)-Q318)/(MAX(P318:S318)-MIN(P318:S318)),(Q318-MIN(P318:S318))/(MAX(P318:S318)-MIN(P318:S318))))</f>
        <v>0</v>
      </c>
      <c r="AL318" s="0" t="n">
        <f aca="false">IF(MAX(P318:S318)=MIN(P318:S318),0,IF($D$17="custo",(MAX(P318:S318)-R318)/(MAX(P318:S318)-MIN(P318:S318)),(R318-MIN(P318:S318))/(MAX(P318:S318)-MIN(P318:S318))))</f>
        <v>0.798022518365558</v>
      </c>
      <c r="AM318" s="0" t="n">
        <f aca="false">IF(MAX(P318:S318)=MIN(P318:S318),0,IF($D$17="custo",(MAX(P318:S318)-S318)/(MAX(P318:S318)-MIN(P318:S318)),(S318-MIN(P318:S318))/(MAX(P318:S318)-MIN(P318:S318))))</f>
        <v>1</v>
      </c>
      <c r="AN318" s="0" t="n">
        <f aca="false">IF(MAX(T318:W318)=MIN(T318:W318),0,IF($E$17="custo",(MAX(T318:W318)-T318)/(MAX(T318:W318)-MIN(T318:W318)),(T318-MIN(T318:W318))/(MAX(T318:W318)-MIN(T318:W318))))</f>
        <v>0</v>
      </c>
      <c r="AO318" s="0" t="n">
        <f aca="false">IF(MAX(T318:W318)=MIN(T318:W318),0,IF($E$17="custo",(MAX(T318:W318)-U318)/(MAX(T318:W318)-MIN(T318:W318)),(U318-MIN(T318:W318))/(MAX(T318:W318)-MIN(T318:W318))))</f>
        <v>0.625</v>
      </c>
      <c r="AP318" s="0" t="n">
        <f aca="false">IF(MAX(T318:W318)=MIN(T318:W318),0,IF($E$17="custo",(MAX(T318:W318)-V318)/(MAX(T318:W318)-MIN(T318:W318)),(V318-MIN(T318:W318))/(MAX(T318:W318)-MIN(T318:W318))))</f>
        <v>0.75</v>
      </c>
      <c r="AQ318" s="0" t="n">
        <f aca="false">IF(MAX(T318:W318)=MIN(T318:W318),0,IF($E$17="custo",(MAX(T318:W318)-W318)/(MAX(T318:W318)-MIN(T318:W318)),(W318-MIN(T318:W318))/(MAX(T318:W318)-MIN(T318:W318))))</f>
        <v>1</v>
      </c>
      <c r="AR318" s="0" t="n">
        <f aca="false">IF(MAX(X318:AA318)=MIN(X318:AA318),0,IF($F$17="custo",(MAX(X318:AA318)-X318)/(MAX(X318:AA318)-MIN(X318:AA318)),(X318-MIN(X318:AA318))/(MAX(X318:AA318)-MIN(X318:AA318))))</f>
        <v>0</v>
      </c>
      <c r="AS318" s="0" t="n">
        <f aca="false">IF(MAX(X318:AA318)=MIN(X318:AA318),0,IF($F$17="custo",(MAX(X318:AA318)-Y318)/(MAX(X318:AA318)-MIN(X318:AA318)),(Y318-MIN(X318:AA318))/(MAX(X318:AA318)-MIN(X318:AA318))))</f>
        <v>0.625</v>
      </c>
      <c r="AT318" s="0" t="n">
        <f aca="false">IF(MAX(X318:AA318)=MIN(X318:AA318),0,IF($F$17="custo",(MAX(X318:AA318)-Z318)/(MAX(X318:AA318)-MIN(X318:AA318)),(Z318-MIN(X318:AA318))/(MAX(X318:AA318)-MIN(X318:AA318))))</f>
        <v>0.25</v>
      </c>
      <c r="AU318" s="0" t="n">
        <f aca="false">IF(MAX(X318:AA318)=MIN(X318:AA318),0,IF($F$17="custo",(MAX(X318:AA318)-AA318)/(MAX(X318:AA318)-MIN(X318:AA318)),(AA318-MIN(X318:AA318))/(MAX(X318:AA318)-MIN(X318:AA318))))</f>
        <v>1</v>
      </c>
      <c r="AV318" s="0" t="n">
        <f aca="false">STDEVP(AB318:AE318)</f>
        <v>0.404633809664591</v>
      </c>
      <c r="AW318" s="0" t="n">
        <f aca="false">STDEVP(AF318:AI318)</f>
        <v>0.392656100707908</v>
      </c>
      <c r="AX318" s="0" t="n">
        <f aca="false">STDEVP(AJ318:AM318)</f>
        <v>0.383858409828655</v>
      </c>
      <c r="AY318" s="0" t="n">
        <f aca="false">STDEVP(AN318:AQ318)</f>
        <v>0.368432066329737</v>
      </c>
      <c r="AZ318" s="0" t="n">
        <f aca="false">STDEVP(AR318:AU318)</f>
        <v>0.378886114155692</v>
      </c>
      <c r="BA318" s="0" t="n">
        <f aca="false">AV318*((1-IFERROR(CORREL(AB318:AE318,AF318:AI318),0))+(1-IFERROR(CORREL(AB318:AE318,AJ318:AM318),0))+(1-IFERROR(CORREL(AB318:AE318,AN318:AQ318),0))+(1-IFERROR(CORREL(AB318:AE318,AR318:AU318),0)))</f>
        <v>1.16451515943277</v>
      </c>
      <c r="BB318" s="0" t="n">
        <f aca="false">AW318*((1-IFERROR(CORREL(AF318:AI318,AB318:AE318),0))+(1-IFERROR(CORREL(AF318:AI318,AJ318:AM318),0))+(1-IFERROR(CORREL(AF318:AI318,AN318:AQ318),0))+(1-IFERROR(CORREL(AF318:AI318,AR318:AU318),0)))</f>
        <v>2.8405231627131</v>
      </c>
      <c r="BC318" s="0" t="n">
        <f aca="false">AX318*((1-IFERROR(CORREL(AJ318:AM318,AB318:AE318),0))+(1-IFERROR(CORREL(AJ318:AM318,AF318:AI318),0))+(1-IFERROR(CORREL(AJ318:AM318,AN318:AQ318),0))+(1-IFERROR(CORREL(AJ318:AM318,AR318:AU318),0)))</f>
        <v>1.19373390920588</v>
      </c>
      <c r="BD318" s="0" t="n">
        <f aca="false">AY318*((1-IFERROR(CORREL(AN318:AQ318,AB318:AE318),0))+(1-IFERROR(CORREL(AN318:AQ318,AF318:AI318),0))+(1-IFERROR(CORREL(AN318:AQ318,AJ318:AM318),0))+(1-IFERROR(CORREL(AN318:AQ318,AR318:AU318),0)))</f>
        <v>1.00032018957327</v>
      </c>
      <c r="BE318" s="0" t="n">
        <f aca="false">AZ318*((1-IFERROR(CORREL(AR318:AU318,AB318:AE318),0))+(1-IFERROR(CORREL(AR318:AU318,AF318:AI318),0))+(1-IFERROR(CORREL(AR318:AU318,AJ318:AM318),0))+(1-IFERROR(CORREL(AR318:AU318,AN318:AQ318),0)))</f>
        <v>1.183377448861</v>
      </c>
      <c r="BF318" s="0" t="n">
        <f aca="false">IF(SUM(BA318:BE318)&gt;0,BA318/SUM(BA318:BE318),1/5)</f>
        <v>0.157740590882563</v>
      </c>
      <c r="BG318" s="0" t="n">
        <f aca="false">IF(SUM(BA318:BE318)&gt;0,BB318/SUM(BA318:BE318),1/5)</f>
        <v>0.384765967598244</v>
      </c>
      <c r="BH318" s="0" t="n">
        <f aca="false">IF(SUM(BA318:BE318)&gt;0,BC318/SUM(BA318:BE318),1/5)</f>
        <v>0.161698446490305</v>
      </c>
      <c r="BI318" s="0" t="n">
        <f aca="false">IF(SUM(BA318:BE318)&gt;0,BD318/SUM(BA318:BE318),1/5)</f>
        <v>0.135499393457363</v>
      </c>
      <c r="BJ318" s="0" t="n">
        <f aca="false">IF(SUM(BA318:BE318)&gt;0,BE318/SUM(BA318:BE318),1/5)</f>
        <v>0.160295601571524</v>
      </c>
      <c r="BK318" s="0" t="n">
        <f aca="false">BF318*AB318+BG318*AF318+BH318*AJ318+BI318*AN318+BJ318*AR318</f>
        <v>0.450650000328853</v>
      </c>
      <c r="BL318" s="0" t="n">
        <f aca="false">BF318*AC318+BG318*AG318+BH318*AK318+BI318*AO318+BJ318*AS318</f>
        <v>0.569637839491299</v>
      </c>
      <c r="BM318" s="0" t="n">
        <f aca="false">BF318*AD318+BG318*AH318+BH318*AL318+BI318*AP318+BJ318*AT318</f>
        <v>0.61069555469066</v>
      </c>
      <c r="BN318" s="0" t="n">
        <f aca="false">BF318*AE318+BG318*AI318+BH318*AM318+BI318*AQ318+BJ318*AU318</f>
        <v>0.615234032401756</v>
      </c>
      <c r="BO318" s="0" t="n">
        <f aca="false">RANK(BK318,$BK318:$BN318)</f>
        <v>4</v>
      </c>
      <c r="BP318" s="0" t="n">
        <f aca="false">RANK(BL318,$BK318:$BN318)</f>
        <v>3</v>
      </c>
      <c r="BQ318" s="0" t="n">
        <f aca="false">RANK(BM318,$BK318:$BN318)</f>
        <v>2</v>
      </c>
      <c r="BR318" s="0" t="n">
        <f aca="false">RANK(BN318,$BK318:$BN318)</f>
        <v>1</v>
      </c>
    </row>
    <row r="319" customFormat="false" ht="15" hidden="false" customHeight="false" outlineLevel="0" collapsed="false">
      <c r="A319" s="0" t="n">
        <v>296</v>
      </c>
      <c r="B319" s="0" t="n">
        <f aca="false">RANDBETWEEN(1,$B$5)</f>
        <v>5</v>
      </c>
      <c r="C319" s="0" t="n">
        <f aca="false">RANDBETWEEN(1,$B$5)</f>
        <v>1</v>
      </c>
      <c r="D319" s="0" t="n">
        <f aca="false">RANDBETWEEN(1,$B$5)</f>
        <v>2</v>
      </c>
      <c r="E319" s="0" t="n">
        <f aca="false">RANDBETWEEN(1,$B$5)</f>
        <v>1</v>
      </c>
      <c r="F319" s="0" t="n">
        <f aca="false">RANDBETWEEN(1,$B$5)</f>
        <v>1</v>
      </c>
      <c r="G319" s="0" t="n">
        <f aca="false">RANDBETWEEN(1,$B$5)</f>
        <v>2</v>
      </c>
      <c r="H319" s="0" t="n">
        <f aca="true">NORMINV(RAND(),$B$8,$B$13)</f>
        <v>48.288043653888</v>
      </c>
      <c r="I319" s="0" t="n">
        <f aca="true">NORMINV(RAND(),$C$8,$C$13)</f>
        <v>64.1802101854941</v>
      </c>
      <c r="J319" s="0" t="n">
        <f aca="true">NORMINV(RAND(),$D$8,$D$13)</f>
        <v>12.9496778229385</v>
      </c>
      <c r="K319" s="0" t="n">
        <f aca="true">NORMINV(RAND(),$E$8,$E$13)</f>
        <v>3.63903946690248</v>
      </c>
      <c r="L319" s="0" t="n">
        <f aca="true">NORMINV(RAND(),$B$9,$B$14)</f>
        <v>42.3633057041629</v>
      </c>
      <c r="M319" s="0" t="n">
        <f aca="true">NORMINV(RAND(),$C$9,$C$14)</f>
        <v>62.3117990680775</v>
      </c>
      <c r="N319" s="0" t="n">
        <f aca="true">NORMINV(RAND(),$D$9,$D$14)</f>
        <v>39.7662335217533</v>
      </c>
      <c r="O319" s="0" t="n">
        <f aca="true">NORMINV(RAND(),$E$9,$E$14)</f>
        <v>24.9136873534274</v>
      </c>
      <c r="P319" s="0" t="n">
        <f aca="true">NORMINV(RAND(),$B$10,$B$15)</f>
        <v>23.8928306611987</v>
      </c>
      <c r="Q319" s="0" t="n">
        <f aca="true">NORMINV(RAND(),$C$10,$C$15)</f>
        <v>31.4982962564217</v>
      </c>
      <c r="R319" s="0" t="n">
        <f aca="true">NORMINV(RAND(),$D$10,$D$15)</f>
        <v>9.80807801350425</v>
      </c>
      <c r="S319" s="0" t="n">
        <f aca="true">NORMINV(RAND(),$E$10,$E$15)</f>
        <v>3.85619539043942</v>
      </c>
      <c r="T319" s="0" t="n">
        <f aca="false">MEDIAN(INDEX(Avaliadores!$B$17:$B$22,$B319),INDEX(Avaliadores!$B$17:$B$22,$C319),INDEX(Avaliadores!$B$17:$B$22,$D319),INDEX(Avaliadores!$B$17:$B$22,$E319),INDEX(Avaliadores!$B$17:$B$22,$F319),INDEX(Avaliadores!$B$17:$B$22,$G319))</f>
        <v>2.29166666666667</v>
      </c>
      <c r="U319" s="0" t="n">
        <f aca="false">MEDIAN(INDEX(Avaliadores!$C$17:$C$22,$B319),INDEX(Avaliadores!$C$17:$C$22,$C319),INDEX(Avaliadores!$C$17:$C$22,$D319),INDEX(Avaliadores!$C$17:$C$22,$E319),INDEX(Avaliadores!$C$17:$C$22,$F319),INDEX(Avaliadores!$C$17:$C$22,$G319))</f>
        <v>4.54166666666667</v>
      </c>
      <c r="V319" s="0" t="n">
        <f aca="false">MEDIAN(INDEX(Avaliadores!$D$17:$D$22,$B319),INDEX(Avaliadores!$D$17:$D$22,$C319),INDEX(Avaliadores!$D$17:$D$22,$D319),INDEX(Avaliadores!$D$17:$D$22,$E319),INDEX(Avaliadores!$D$17:$D$22,$F319),INDEX(Avaliadores!$D$17:$D$22,$G319))</f>
        <v>6.54166666666667</v>
      </c>
      <c r="W319" s="0" t="n">
        <f aca="false">MEDIAN(INDEX(Avaliadores!$E$17:$E$22,$B319),INDEX(Avaliadores!$E$17:$E$22,$C319),INDEX(Avaliadores!$E$17:$E$22,$D319),INDEX(Avaliadores!$E$17:$E$22,$E319),INDEX(Avaliadores!$E$17:$E$22,$F319),INDEX(Avaliadores!$E$17:$E$22,$G319))</f>
        <v>7.04166666666667</v>
      </c>
      <c r="X319" s="0" t="n">
        <f aca="false">MEDIAN(INDEX(Avaliadores!$F$17:$F$22,$B319),INDEX(Avaliadores!$F$17:$F$22,$C319),INDEX(Avaliadores!$F$17:$F$22,$D319),INDEX(Avaliadores!$F$17:$F$22,$E319),INDEX(Avaliadores!$F$17:$F$22,$F319),INDEX(Avaliadores!$F$17:$F$22,$G319))</f>
        <v>2.04166666666667</v>
      </c>
      <c r="Y319" s="0" t="n">
        <f aca="false">MEDIAN(INDEX(Avaliadores!$G$17:$G$22,$B319),INDEX(Avaliadores!$G$17:$G$22,$C319),INDEX(Avaliadores!$G$17:$G$22,$D319),INDEX(Avaliadores!$G$17:$G$22,$E319),INDEX(Avaliadores!$G$17:$G$22,$F319),INDEX(Avaliadores!$G$17:$G$22,$G319))</f>
        <v>5.04166666666667</v>
      </c>
      <c r="Z319" s="0" t="n">
        <f aca="false">MEDIAN(INDEX(Avaliadores!$H$17:$H$22,$B319),INDEX(Avaliadores!$H$17:$H$22,$C319),INDEX(Avaliadores!$H$17:$H$22,$D319),INDEX(Avaliadores!$H$17:$H$22,$E319),INDEX(Avaliadores!$H$17:$H$22,$F319),INDEX(Avaliadores!$H$17:$H$22,$G319))</f>
        <v>4.04166666666667</v>
      </c>
      <c r="AA319" s="0" t="n">
        <f aca="false">MEDIAN(INDEX(Avaliadores!$I$17:$I$22,$B319),INDEX(Avaliadores!$I$17:$I$22,$C319),INDEX(Avaliadores!$I$17:$I$22,$D319),INDEX(Avaliadores!$I$17:$I$22,$E319),INDEX(Avaliadores!$I$17:$I$22,$F319),INDEX(Avaliadores!$I$17:$I$22,$G319))</f>
        <v>6.79166666666667</v>
      </c>
      <c r="AB319" s="0" t="n">
        <f aca="false">IF(MAX(H319:K319)=MIN(H319:K319),0,IF($B$17="custo",(MAX(H319:K319)-H319)/(MAX(H319:K319)-MIN(H319:K319)),(H319-MIN(H319:K319))/(MAX(H319:K319)-MIN(H319:K319))))</f>
        <v>0.262501804028143</v>
      </c>
      <c r="AC319" s="0" t="n">
        <f aca="false">IF(MAX(H319:K319)=MIN(H319:K319),0,IF($B$17="custo",(MAX(H319:K319)-I319)/(MAX(H319:K319)-MIN(H319:K319)),(I319-MIN(H319:K319))/(MAX(H319:K319)-MIN(H319:K319))))</f>
        <v>0</v>
      </c>
      <c r="AD319" s="0" t="n">
        <f aca="false">IF(MAX(H319:K319)=MIN(H319:K319),0,IF($B$17="custo",(MAX(H319:K319)-J319)/(MAX(H319:K319)-MIN(H319:K319)),(J319-MIN(H319:K319))/(MAX(H319:K319)-MIN(H319:K319))))</f>
        <v>0.846209806557691</v>
      </c>
      <c r="AE319" s="0" t="n">
        <f aca="false">IF(MAX(H319:K319)=MIN(H319:K319),0,IF($B$17="custo",(MAX(H319:K319)-K319)/(MAX(H319:K319)-MIN(H319:K319)),(K319-MIN(H319:K319))/(MAX(H319:K319)-MIN(H319:K319))))</f>
        <v>1</v>
      </c>
      <c r="AF319" s="0" t="n">
        <f aca="false">IF(MAX(L319:O319)=MIN(L319:O319),0,IF($C$17="custo",(MAX(L319:O319)-L319)/(MAX(L319:O319)-MIN(L319:O319)),(L319-MIN(L319:O319))/(MAX(L319:O319)-MIN(L319:O319))))</f>
        <v>0.466590893248225</v>
      </c>
      <c r="AG319" s="0" t="n">
        <f aca="false">IF(MAX(L319:O319)=MIN(L319:O319),0,IF($C$17="custo",(MAX(L319:O319)-M319)/(MAX(L319:O319)-MIN(L319:O319)),(M319-MIN(L319:O319))/(MAX(L319:O319)-MIN(L319:O319))))</f>
        <v>1</v>
      </c>
      <c r="AH319" s="0" t="n">
        <f aca="false">IF(MAX(L319:O319)=MIN(L319:O319),0,IF($C$17="custo",(MAX(L319:O319)-N319)/(MAX(L319:O319)-MIN(L319:O319)),(N319-MIN(L319:O319))/(MAX(L319:O319)-MIN(L319:O319))))</f>
        <v>0.397146954414482</v>
      </c>
      <c r="AI319" s="0" t="n">
        <f aca="false">IF(MAX(L319:O319)=MIN(L319:O319),0,IF($C$17="custo",(MAX(L319:O319)-O319)/(MAX(L319:O319)-MIN(L319:O319)),(O319-MIN(L319:O319))/(MAX(L319:O319)-MIN(L319:O319))))</f>
        <v>0</v>
      </c>
      <c r="AJ319" s="0" t="n">
        <f aca="false">IF(MAX(P319:S319)=MIN(P319:S319),0,IF($D$17="custo",(MAX(P319:S319)-P319)/(MAX(P319:S319)-MIN(P319:S319)),(P319-MIN(P319:S319))/(MAX(P319:S319)-MIN(P319:S319))))</f>
        <v>0.275140649840499</v>
      </c>
      <c r="AK319" s="0" t="n">
        <f aca="false">IF(MAX(P319:S319)=MIN(P319:S319),0,IF($D$17="custo",(MAX(P319:S319)-Q319)/(MAX(P319:S319)-MIN(P319:S319)),(Q319-MIN(P319:S319))/(MAX(P319:S319)-MIN(P319:S319))))</f>
        <v>0</v>
      </c>
      <c r="AL319" s="0" t="n">
        <f aca="false">IF(MAX(P319:S319)=MIN(P319:S319),0,IF($D$17="custo",(MAX(P319:S319)-R319)/(MAX(P319:S319)-MIN(P319:S319)),(R319-MIN(P319:S319))/(MAX(P319:S319)-MIN(P319:S319))))</f>
        <v>0.784680525842755</v>
      </c>
      <c r="AM319" s="0" t="n">
        <f aca="false">IF(MAX(P319:S319)=MIN(P319:S319),0,IF($D$17="custo",(MAX(P319:S319)-S319)/(MAX(P319:S319)-MIN(P319:S319)),(S319-MIN(P319:S319))/(MAX(P319:S319)-MIN(P319:S319))))</f>
        <v>1</v>
      </c>
      <c r="AN319" s="0" t="n">
        <f aca="false">IF(MAX(T319:W319)=MIN(T319:W319),0,IF($E$17="custo",(MAX(T319:W319)-T319)/(MAX(T319:W319)-MIN(T319:W319)),(T319-MIN(T319:W319))/(MAX(T319:W319)-MIN(T319:W319))))</f>
        <v>0</v>
      </c>
      <c r="AO319" s="0" t="n">
        <f aca="false">IF(MAX(T319:W319)=MIN(T319:W319),0,IF($E$17="custo",(MAX(T319:W319)-U319)/(MAX(T319:W319)-MIN(T319:W319)),(U319-MIN(T319:W319))/(MAX(T319:W319)-MIN(T319:W319))))</f>
        <v>0.473684210526316</v>
      </c>
      <c r="AP319" s="0" t="n">
        <f aca="false">IF(MAX(T319:W319)=MIN(T319:W319),0,IF($E$17="custo",(MAX(T319:W319)-V319)/(MAX(T319:W319)-MIN(T319:W319)),(V319-MIN(T319:W319))/(MAX(T319:W319)-MIN(T319:W319))))</f>
        <v>0.894736842105263</v>
      </c>
      <c r="AQ319" s="0" t="n">
        <f aca="false">IF(MAX(T319:W319)=MIN(T319:W319),0,IF($E$17="custo",(MAX(T319:W319)-W319)/(MAX(T319:W319)-MIN(T319:W319)),(W319-MIN(T319:W319))/(MAX(T319:W319)-MIN(T319:W319))))</f>
        <v>1</v>
      </c>
      <c r="AR319" s="0" t="n">
        <f aca="false">IF(MAX(X319:AA319)=MIN(X319:AA319),0,IF($F$17="custo",(MAX(X319:AA319)-X319)/(MAX(X319:AA319)-MIN(X319:AA319)),(X319-MIN(X319:AA319))/(MAX(X319:AA319)-MIN(X319:AA319))))</f>
        <v>0</v>
      </c>
      <c r="AS319" s="0" t="n">
        <f aca="false">IF(MAX(X319:AA319)=MIN(X319:AA319),0,IF($F$17="custo",(MAX(X319:AA319)-Y319)/(MAX(X319:AA319)-MIN(X319:AA319)),(Y319-MIN(X319:AA319))/(MAX(X319:AA319)-MIN(X319:AA319))))</f>
        <v>0.631578947368421</v>
      </c>
      <c r="AT319" s="0" t="n">
        <f aca="false">IF(MAX(X319:AA319)=MIN(X319:AA319),0,IF($F$17="custo",(MAX(X319:AA319)-Z319)/(MAX(X319:AA319)-MIN(X319:AA319)),(Z319-MIN(X319:AA319))/(MAX(X319:AA319)-MIN(X319:AA319))))</f>
        <v>0.421052631578947</v>
      </c>
      <c r="AU319" s="0" t="n">
        <f aca="false">IF(MAX(X319:AA319)=MIN(X319:AA319),0,IF($F$17="custo",(MAX(X319:AA319)-AA319)/(MAX(X319:AA319)-MIN(X319:AA319)),(AA319-MIN(X319:AA319))/(MAX(X319:AA319)-MIN(X319:AA319))))</f>
        <v>1</v>
      </c>
      <c r="AV319" s="0" t="n">
        <f aca="false">STDEVP(AB319:AE319)</f>
        <v>0.41027797579128</v>
      </c>
      <c r="AW319" s="0" t="n">
        <f aca="false">STDEVP(AF319:AI319)</f>
        <v>0.356038296346148</v>
      </c>
      <c r="AX319" s="0" t="n">
        <f aca="false">STDEVP(AJ319:AM319)</f>
        <v>0.397086289703897</v>
      </c>
      <c r="AY319" s="0" t="n">
        <f aca="false">STDEVP(AN319:AQ319)</f>
        <v>0.394517482909604</v>
      </c>
      <c r="AZ319" s="0" t="n">
        <f aca="false">STDEVP(AR319:AU319)</f>
        <v>0.361542938527213</v>
      </c>
      <c r="BA319" s="0" t="n">
        <f aca="false">AV319*((1-IFERROR(CORREL(AB319:AE319,AF319:AI319),0))+(1-IFERROR(CORREL(AB319:AE319,AJ319:AM319),0))+(1-IFERROR(CORREL(AB319:AE319,AN319:AQ319),0))+(1-IFERROR(CORREL(AB319:AE319,AR319:AU319),0)))</f>
        <v>1.08771987614554</v>
      </c>
      <c r="BB319" s="0" t="n">
        <f aca="false">AW319*((1-IFERROR(CORREL(AF319:AI319,AB319:AE319),0))+(1-IFERROR(CORREL(AF319:AI319,AJ319:AM319),0))+(1-IFERROR(CORREL(AF319:AI319,AN319:AQ319),0))+(1-IFERROR(CORREL(AF319:AI319,AR319:AU319),0)))</f>
        <v>2.35356693156787</v>
      </c>
      <c r="BC319" s="0" t="n">
        <f aca="false">AX319*((1-IFERROR(CORREL(AJ319:AM319,AB319:AE319),0))+(1-IFERROR(CORREL(AJ319:AM319,AF319:AI319),0))+(1-IFERROR(CORREL(AJ319:AM319,AN319:AQ319),0))+(1-IFERROR(CORREL(AJ319:AM319,AR319:AU319),0)))</f>
        <v>1.06224813242668</v>
      </c>
      <c r="BD319" s="0" t="n">
        <f aca="false">AY319*((1-IFERROR(CORREL(AN319:AQ319,AB319:AE319),0))+(1-IFERROR(CORREL(AN319:AQ319,AF319:AI319),0))+(1-IFERROR(CORREL(AN319:AQ319,AJ319:AM319),0))+(1-IFERROR(CORREL(AN319:AQ319,AR319:AU319),0)))</f>
        <v>0.838743137611461</v>
      </c>
      <c r="BE319" s="0" t="n">
        <f aca="false">AZ319*((1-IFERROR(CORREL(AR319:AU319,AB319:AE319),0))+(1-IFERROR(CORREL(AR319:AU319,AF319:AI319),0))+(1-IFERROR(CORREL(AR319:AU319,AJ319:AM319),0))+(1-IFERROR(CORREL(AR319:AU319,AN319:AQ319),0)))</f>
        <v>0.925805204693194</v>
      </c>
      <c r="BF319" s="0" t="n">
        <f aca="false">IF(SUM(BA319:BE319)&gt;0,BA319/SUM(BA319:BE319),1/5)</f>
        <v>0.173533092515213</v>
      </c>
      <c r="BG319" s="0" t="n">
        <f aca="false">IF(SUM(BA319:BE319)&gt;0,BB319/SUM(BA319:BE319),1/5)</f>
        <v>0.375484310835433</v>
      </c>
      <c r="BH319" s="0" t="n">
        <f aca="false">IF(SUM(BA319:BE319)&gt;0,BC319/SUM(BA319:BE319),1/5)</f>
        <v>0.169469371187483</v>
      </c>
      <c r="BI319" s="0" t="n">
        <f aca="false">IF(SUM(BA319:BE319)&gt;0,BD319/SUM(BA319:BE319),1/5)</f>
        <v>0.133811741136331</v>
      </c>
      <c r="BJ319" s="0" t="n">
        <f aca="false">IF(SUM(BA319:BE319)&gt;0,BE319/SUM(BA319:BE319),1/5)</f>
        <v>0.14770148432554</v>
      </c>
      <c r="BK319" s="0" t="n">
        <f aca="false">BF319*AB319+BG319*AF319+BH319*AJ319+BI319*AN319+BJ319*AR319</f>
        <v>0.26737822275381</v>
      </c>
      <c r="BL319" s="0" t="n">
        <f aca="false">BF319*AC319+BG319*AG319+BH319*AK319+BI319*AO319+BJ319*AS319</f>
        <v>0.532153967789826</v>
      </c>
      <c r="BM319" s="0" t="n">
        <f aca="false">BF319*AD319+BG319*AH319+BH319*AL319+BI319*AP319+BJ319*AT319</f>
        <v>0.610863563789317</v>
      </c>
      <c r="BN319" s="0" t="n">
        <f aca="false">BF319*AE319+BG319*AI319+BH319*AM319+BI319*AQ319+BJ319*AU319</f>
        <v>0.624515689164567</v>
      </c>
      <c r="BO319" s="0" t="n">
        <f aca="false">RANK(BK319,$BK319:$BN319)</f>
        <v>4</v>
      </c>
      <c r="BP319" s="0" t="n">
        <f aca="false">RANK(BL319,$BK319:$BN319)</f>
        <v>3</v>
      </c>
      <c r="BQ319" s="0" t="n">
        <f aca="false">RANK(BM319,$BK319:$BN319)</f>
        <v>2</v>
      </c>
      <c r="BR319" s="0" t="n">
        <f aca="false">RANK(BN319,$BK319:$BN319)</f>
        <v>1</v>
      </c>
    </row>
    <row r="320" customFormat="false" ht="15" hidden="false" customHeight="false" outlineLevel="0" collapsed="false">
      <c r="A320" s="0" t="n">
        <v>297</v>
      </c>
      <c r="B320" s="0" t="n">
        <f aca="false">RANDBETWEEN(1,$B$5)</f>
        <v>4</v>
      </c>
      <c r="C320" s="0" t="n">
        <f aca="false">RANDBETWEEN(1,$B$5)</f>
        <v>1</v>
      </c>
      <c r="D320" s="0" t="n">
        <f aca="false">RANDBETWEEN(1,$B$5)</f>
        <v>1</v>
      </c>
      <c r="E320" s="0" t="n">
        <f aca="false">RANDBETWEEN(1,$B$5)</f>
        <v>5</v>
      </c>
      <c r="F320" s="0" t="n">
        <f aca="false">RANDBETWEEN(1,$B$5)</f>
        <v>2</v>
      </c>
      <c r="G320" s="0" t="n">
        <f aca="false">RANDBETWEEN(1,$B$5)</f>
        <v>2</v>
      </c>
      <c r="H320" s="0" t="n">
        <f aca="true">NORMINV(RAND(),$B$8,$B$13)</f>
        <v>47.3013567917686</v>
      </c>
      <c r="I320" s="0" t="n">
        <f aca="true">NORMINV(RAND(),$C$8,$C$13)</f>
        <v>64.9369331144057</v>
      </c>
      <c r="J320" s="0" t="n">
        <f aca="true">NORMINV(RAND(),$D$8,$D$13)</f>
        <v>15.9741590274384</v>
      </c>
      <c r="K320" s="0" t="n">
        <f aca="true">NORMINV(RAND(),$E$8,$E$13)</f>
        <v>3.16449924835793</v>
      </c>
      <c r="L320" s="0" t="n">
        <f aca="true">NORMINV(RAND(),$B$9,$B$14)</f>
        <v>41.1299756051577</v>
      </c>
      <c r="M320" s="0" t="n">
        <f aca="true">NORMINV(RAND(),$C$9,$C$14)</f>
        <v>59.7258052372437</v>
      </c>
      <c r="N320" s="0" t="n">
        <f aca="true">NORMINV(RAND(),$D$9,$D$14)</f>
        <v>48.9209599343135</v>
      </c>
      <c r="O320" s="0" t="n">
        <f aca="true">NORMINV(RAND(),$E$9,$E$14)</f>
        <v>22.2506011281959</v>
      </c>
      <c r="P320" s="0" t="n">
        <f aca="true">NORMINV(RAND(),$B$10,$B$15)</f>
        <v>24.8719305755596</v>
      </c>
      <c r="Q320" s="0" t="n">
        <f aca="true">NORMINV(RAND(),$C$10,$C$15)</f>
        <v>27.5949517000616</v>
      </c>
      <c r="R320" s="0" t="n">
        <f aca="true">NORMINV(RAND(),$D$10,$D$15)</f>
        <v>10.1884163863442</v>
      </c>
      <c r="S320" s="0" t="n">
        <f aca="true">NORMINV(RAND(),$E$10,$E$15)</f>
        <v>3.78657606883324</v>
      </c>
      <c r="T320" s="0" t="n">
        <f aca="false">MEDIAN(INDEX(Avaliadores!$B$17:$B$22,$B320),INDEX(Avaliadores!$B$17:$B$22,$C320),INDEX(Avaliadores!$B$17:$B$22,$D320),INDEX(Avaliadores!$B$17:$B$22,$E320),INDEX(Avaliadores!$B$17:$B$22,$F320),INDEX(Avaliadores!$B$17:$B$22,$G320))</f>
        <v>2.79166666666667</v>
      </c>
      <c r="U320" s="0" t="n">
        <f aca="false">MEDIAN(INDEX(Avaliadores!$C$17:$C$22,$B320),INDEX(Avaliadores!$C$17:$C$22,$C320),INDEX(Avaliadores!$C$17:$C$22,$D320),INDEX(Avaliadores!$C$17:$C$22,$E320),INDEX(Avaliadores!$C$17:$C$22,$F320),INDEX(Avaliadores!$C$17:$C$22,$G320))</f>
        <v>5.04166666666667</v>
      </c>
      <c r="V320" s="0" t="n">
        <f aca="false">MEDIAN(INDEX(Avaliadores!$D$17:$D$22,$B320),INDEX(Avaliadores!$D$17:$D$22,$C320),INDEX(Avaliadores!$D$17:$D$22,$D320),INDEX(Avaliadores!$D$17:$D$22,$E320),INDEX(Avaliadores!$D$17:$D$22,$F320),INDEX(Avaliadores!$D$17:$D$22,$G320))</f>
        <v>6.04166666666667</v>
      </c>
      <c r="W320" s="0" t="n">
        <f aca="false">MEDIAN(INDEX(Avaliadores!$E$17:$E$22,$B320),INDEX(Avaliadores!$E$17:$E$22,$C320),INDEX(Avaliadores!$E$17:$E$22,$D320),INDEX(Avaliadores!$E$17:$E$22,$E320),INDEX(Avaliadores!$E$17:$E$22,$F320),INDEX(Avaliadores!$E$17:$E$22,$G320))</f>
        <v>6.79166666666667</v>
      </c>
      <c r="X320" s="0" t="n">
        <f aca="false">MEDIAN(INDEX(Avaliadores!$F$17:$F$22,$B320),INDEX(Avaliadores!$F$17:$F$22,$C320),INDEX(Avaliadores!$F$17:$F$22,$D320),INDEX(Avaliadores!$F$17:$F$22,$E320),INDEX(Avaliadores!$F$17:$F$22,$F320),INDEX(Avaliadores!$F$17:$F$22,$G320))</f>
        <v>2.04166666666667</v>
      </c>
      <c r="Y320" s="0" t="n">
        <f aca="false">MEDIAN(INDEX(Avaliadores!$G$17:$G$22,$B320),INDEX(Avaliadores!$G$17:$G$22,$C320),INDEX(Avaliadores!$G$17:$G$22,$D320),INDEX(Avaliadores!$G$17:$G$22,$E320),INDEX(Avaliadores!$G$17:$G$22,$F320),INDEX(Avaliadores!$G$17:$G$22,$G320))</f>
        <v>5.04166666666667</v>
      </c>
      <c r="Z320" s="0" t="n">
        <f aca="false">MEDIAN(INDEX(Avaliadores!$H$17:$H$22,$B320),INDEX(Avaliadores!$H$17:$H$22,$C320),INDEX(Avaliadores!$H$17:$H$22,$D320),INDEX(Avaliadores!$H$17:$H$22,$E320),INDEX(Avaliadores!$H$17:$H$22,$F320),INDEX(Avaliadores!$H$17:$H$22,$G320))</f>
        <v>4.04166666666667</v>
      </c>
      <c r="AA320" s="0" t="n">
        <f aca="false">MEDIAN(INDEX(Avaliadores!$I$17:$I$22,$B320),INDEX(Avaliadores!$I$17:$I$22,$C320),INDEX(Avaliadores!$I$17:$I$22,$D320),INDEX(Avaliadores!$I$17:$I$22,$E320),INDEX(Avaliadores!$I$17:$I$22,$F320),INDEX(Avaliadores!$I$17:$I$22,$G320))</f>
        <v>6.29166666666667</v>
      </c>
      <c r="AB320" s="0" t="n">
        <f aca="false">IF(MAX(H320:K320)=MIN(H320:K320),0,IF($B$17="custo",(MAX(H320:K320)-H320)/(MAX(H320:K320)-MIN(H320:K320)),(H320-MIN(H320:K320))/(MAX(H320:K320)-MIN(H320:K320))))</f>
        <v>0.285492657791006</v>
      </c>
      <c r="AC320" s="0" t="n">
        <f aca="false">IF(MAX(H320:K320)=MIN(H320:K320),0,IF($B$17="custo",(MAX(H320:K320)-I320)/(MAX(H320:K320)-MIN(H320:K320)),(I320-MIN(H320:K320))/(MAX(H320:K320)-MIN(H320:K320))))</f>
        <v>0</v>
      </c>
      <c r="AD320" s="0" t="n">
        <f aca="false">IF(MAX(H320:K320)=MIN(H320:K320),0,IF($B$17="custo",(MAX(H320:K320)-J320)/(MAX(H320:K320)-MIN(H320:K320)),(J320-MIN(H320:K320))/(MAX(H320:K320)-MIN(H320:K320))))</f>
        <v>0.7926314542364</v>
      </c>
      <c r="AE320" s="0" t="n">
        <f aca="false">IF(MAX(H320:K320)=MIN(H320:K320),0,IF($B$17="custo",(MAX(H320:K320)-K320)/(MAX(H320:K320)-MIN(H320:K320)),(K320-MIN(H320:K320))/(MAX(H320:K320)-MIN(H320:K320))))</f>
        <v>1</v>
      </c>
      <c r="AF320" s="0" t="n">
        <f aca="false">IF(MAX(L320:O320)=MIN(L320:O320),0,IF($C$17="custo",(MAX(L320:O320)-L320)/(MAX(L320:O320)-MIN(L320:O320)),(L320-MIN(L320:O320))/(MAX(L320:O320)-MIN(L320:O320))))</f>
        <v>0.503783099406888</v>
      </c>
      <c r="AG320" s="0" t="n">
        <f aca="false">IF(MAX(L320:O320)=MIN(L320:O320),0,IF($C$17="custo",(MAX(L320:O320)-M320)/(MAX(L320:O320)-MIN(L320:O320)),(M320-MIN(L320:O320))/(MAX(L320:O320)-MIN(L320:O320))))</f>
        <v>1</v>
      </c>
      <c r="AH320" s="0" t="n">
        <f aca="false">IF(MAX(L320:O320)=MIN(L320:O320),0,IF($C$17="custo",(MAX(L320:O320)-N320)/(MAX(L320:O320)-MIN(L320:O320)),(N320-MIN(L320:O320))/(MAX(L320:O320)-MIN(L320:O320))))</f>
        <v>0.711680147985598</v>
      </c>
      <c r="AI320" s="0" t="n">
        <f aca="false">IF(MAX(L320:O320)=MIN(L320:O320),0,IF($C$17="custo",(MAX(L320:O320)-O320)/(MAX(L320:O320)-MIN(L320:O320)),(O320-MIN(L320:O320))/(MAX(L320:O320)-MIN(L320:O320))))</f>
        <v>0</v>
      </c>
      <c r="AJ320" s="0" t="n">
        <f aca="false">IF(MAX(P320:S320)=MIN(P320:S320),0,IF($D$17="custo",(MAX(P320:S320)-P320)/(MAX(P320:S320)-MIN(P320:S320)),(P320-MIN(P320:S320))/(MAX(P320:S320)-MIN(P320:S320))))</f>
        <v>0.114372402665318</v>
      </c>
      <c r="AK320" s="0" t="n">
        <f aca="false">IF(MAX(P320:S320)=MIN(P320:S320),0,IF($D$17="custo",(MAX(P320:S320)-Q320)/(MAX(P320:S320)-MIN(P320:S320)),(Q320-MIN(P320:S320))/(MAX(P320:S320)-MIN(P320:S320))))</f>
        <v>0</v>
      </c>
      <c r="AL320" s="0" t="n">
        <f aca="false">IF(MAX(P320:S320)=MIN(P320:S320),0,IF($D$17="custo",(MAX(P320:S320)-R320)/(MAX(P320:S320)-MIN(P320:S320)),(R320-MIN(P320:S320))/(MAX(P320:S320)-MIN(P320:S320))))</f>
        <v>0.731109739838194</v>
      </c>
      <c r="AM320" s="0" t="n">
        <f aca="false">IF(MAX(P320:S320)=MIN(P320:S320),0,IF($D$17="custo",(MAX(P320:S320)-S320)/(MAX(P320:S320)-MIN(P320:S320)),(S320-MIN(P320:S320))/(MAX(P320:S320)-MIN(P320:S320))))</f>
        <v>1</v>
      </c>
      <c r="AN320" s="0" t="n">
        <f aca="false">IF(MAX(T320:W320)=MIN(T320:W320),0,IF($E$17="custo",(MAX(T320:W320)-T320)/(MAX(T320:W320)-MIN(T320:W320)),(T320-MIN(T320:W320))/(MAX(T320:W320)-MIN(T320:W320))))</f>
        <v>0</v>
      </c>
      <c r="AO320" s="0" t="n">
        <f aca="false">IF(MAX(T320:W320)=MIN(T320:W320),0,IF($E$17="custo",(MAX(T320:W320)-U320)/(MAX(T320:W320)-MIN(T320:W320)),(U320-MIN(T320:W320))/(MAX(T320:W320)-MIN(T320:W320))))</f>
        <v>0.5625</v>
      </c>
      <c r="AP320" s="0" t="n">
        <f aca="false">IF(MAX(T320:W320)=MIN(T320:W320),0,IF($E$17="custo",(MAX(T320:W320)-V320)/(MAX(T320:W320)-MIN(T320:W320)),(V320-MIN(T320:W320))/(MAX(T320:W320)-MIN(T320:W320))))</f>
        <v>0.8125</v>
      </c>
      <c r="AQ320" s="0" t="n">
        <f aca="false">IF(MAX(T320:W320)=MIN(T320:W320),0,IF($E$17="custo",(MAX(T320:W320)-W320)/(MAX(T320:W320)-MIN(T320:W320)),(W320-MIN(T320:W320))/(MAX(T320:W320)-MIN(T320:W320))))</f>
        <v>1</v>
      </c>
      <c r="AR320" s="0" t="n">
        <f aca="false">IF(MAX(X320:AA320)=MIN(X320:AA320),0,IF($F$17="custo",(MAX(X320:AA320)-X320)/(MAX(X320:AA320)-MIN(X320:AA320)),(X320-MIN(X320:AA320))/(MAX(X320:AA320)-MIN(X320:AA320))))</f>
        <v>0</v>
      </c>
      <c r="AS320" s="0" t="n">
        <f aca="false">IF(MAX(X320:AA320)=MIN(X320:AA320),0,IF($F$17="custo",(MAX(X320:AA320)-Y320)/(MAX(X320:AA320)-MIN(X320:AA320)),(Y320-MIN(X320:AA320))/(MAX(X320:AA320)-MIN(X320:AA320))))</f>
        <v>0.705882352941177</v>
      </c>
      <c r="AT320" s="0" t="n">
        <f aca="false">IF(MAX(X320:AA320)=MIN(X320:AA320),0,IF($F$17="custo",(MAX(X320:AA320)-Z320)/(MAX(X320:AA320)-MIN(X320:AA320)),(Z320-MIN(X320:AA320))/(MAX(X320:AA320)-MIN(X320:AA320))))</f>
        <v>0.470588235294118</v>
      </c>
      <c r="AU320" s="0" t="n">
        <f aca="false">IF(MAX(X320:AA320)=MIN(X320:AA320),0,IF($F$17="custo",(MAX(X320:AA320)-AA320)/(MAX(X320:AA320)-MIN(X320:AA320)),(AA320-MIN(X320:AA320))/(MAX(X320:AA320)-MIN(X320:AA320))))</f>
        <v>1</v>
      </c>
      <c r="AV320" s="0" t="n">
        <f aca="false">STDEVP(AB320:AE320)</f>
        <v>0.396900719213905</v>
      </c>
      <c r="AW320" s="0" t="n">
        <f aca="false">STDEVP(AF320:AI320)</f>
        <v>0.365108440791259</v>
      </c>
      <c r="AX320" s="0" t="n">
        <f aca="false">STDEVP(AJ320:AM320)</f>
        <v>0.417178443116034</v>
      </c>
      <c r="AY320" s="0" t="n">
        <f aca="false">STDEVP(AN320:AQ320)</f>
        <v>0.376299830587259</v>
      </c>
      <c r="AZ320" s="0" t="n">
        <f aca="false">STDEVP(AR320:AU320)</f>
        <v>0.365878097194845</v>
      </c>
      <c r="BA320" s="0" t="n">
        <f aca="false">AV320*((1-IFERROR(CORREL(AB320:AE320,AF320:AI320),0))+(1-IFERROR(CORREL(AB320:AE320,AJ320:AM320),0))+(1-IFERROR(CORREL(AB320:AE320,AN320:AQ320),0))+(1-IFERROR(CORREL(AB320:AE320,AR320:AU320),0)))</f>
        <v>1.06144322346228</v>
      </c>
      <c r="BB320" s="0" t="n">
        <f aca="false">AW320*((1-IFERROR(CORREL(AF320:AI320,AB320:AE320),0))+(1-IFERROR(CORREL(AF320:AI320,AJ320:AM320),0))+(1-IFERROR(CORREL(AF320:AI320,AN320:AQ320),0))+(1-IFERROR(CORREL(AF320:AI320,AR320:AU320),0)))</f>
        <v>2.23430361707827</v>
      </c>
      <c r="BC320" s="0" t="n">
        <f aca="false">AX320*((1-IFERROR(CORREL(AJ320:AM320,AB320:AE320),0))+(1-IFERROR(CORREL(AJ320:AM320,AF320:AI320),0))+(1-IFERROR(CORREL(AJ320:AM320,AN320:AQ320),0))+(1-IFERROR(CORREL(AJ320:AM320,AR320:AU320),0)))</f>
        <v>0.99805831361329</v>
      </c>
      <c r="BD320" s="0" t="n">
        <f aca="false">AY320*((1-IFERROR(CORREL(AN320:AQ320,AB320:AE320),0))+(1-IFERROR(CORREL(AN320:AQ320,AF320:AI320),0))+(1-IFERROR(CORREL(AN320:AQ320,AJ320:AM320),0))+(1-IFERROR(CORREL(AN320:AQ320,AR320:AU320),0)))</f>
        <v>0.735036618827189</v>
      </c>
      <c r="BE320" s="0" t="n">
        <f aca="false">AZ320*((1-IFERROR(CORREL(AR320:AU320,AB320:AE320),0))+(1-IFERROR(CORREL(AR320:AU320,AF320:AI320),0))+(1-IFERROR(CORREL(AR320:AU320,AJ320:AM320),0))+(1-IFERROR(CORREL(AR320:AU320,AN320:AQ320),0)))</f>
        <v>0.896362258281311</v>
      </c>
      <c r="BF320" s="0" t="n">
        <f aca="false">IF(SUM(BA320:BE320)&gt;0,BA320/SUM(BA320:BE320),1/5)</f>
        <v>0.179140366789386</v>
      </c>
      <c r="BG320" s="0" t="n">
        <f aca="false">IF(SUM(BA320:BE320)&gt;0,BB320/SUM(BA320:BE320),1/5)</f>
        <v>0.377084671732774</v>
      </c>
      <c r="BH320" s="0" t="n">
        <f aca="false">IF(SUM(BA320:BE320)&gt;0,BC320/SUM(BA320:BE320),1/5)</f>
        <v>0.168442860085049</v>
      </c>
      <c r="BI320" s="0" t="n">
        <f aca="false">IF(SUM(BA320:BE320)&gt;0,BD320/SUM(BA320:BE320),1/5)</f>
        <v>0.124052541473511</v>
      </c>
      <c r="BJ320" s="0" t="n">
        <f aca="false">IF(SUM(BA320:BE320)&gt;0,BE320/SUM(BA320:BE320),1/5)</f>
        <v>0.15127955991928</v>
      </c>
      <c r="BK320" s="0" t="n">
        <f aca="false">BF320*AB320+BG320*AF320+BH320*AJ320+BI320*AN320+BJ320*AR320</f>
        <v>0.260377358716468</v>
      </c>
      <c r="BL320" s="0" t="n">
        <f aca="false">BF320*AC320+BG320*AG320+BH320*AK320+BI320*AO320+BJ320*AS320</f>
        <v>0.553649798019351</v>
      </c>
      <c r="BM320" s="0" t="n">
        <f aca="false">BF320*AD320+BG320*AH320+BH320*AL320+BI320*AP320+BJ320*AT320</f>
        <v>0.705489251122689</v>
      </c>
      <c r="BN320" s="0" t="n">
        <f aca="false">BF320*AE320+BG320*AI320+BH320*AM320+BI320*AQ320+BJ320*AU320</f>
        <v>0.622915328267226</v>
      </c>
      <c r="BO320" s="0" t="n">
        <f aca="false">RANK(BK320,$BK320:$BN320)</f>
        <v>4</v>
      </c>
      <c r="BP320" s="0" t="n">
        <f aca="false">RANK(BL320,$BK320:$BN320)</f>
        <v>3</v>
      </c>
      <c r="BQ320" s="0" t="n">
        <f aca="false">RANK(BM320,$BK320:$BN320)</f>
        <v>1</v>
      </c>
      <c r="BR320" s="0" t="n">
        <f aca="false">RANK(BN320,$BK320:$BN320)</f>
        <v>2</v>
      </c>
    </row>
    <row r="321" customFormat="false" ht="15" hidden="false" customHeight="false" outlineLevel="0" collapsed="false">
      <c r="A321" s="0" t="n">
        <v>298</v>
      </c>
      <c r="B321" s="0" t="n">
        <f aca="false">RANDBETWEEN(1,$B$5)</f>
        <v>1</v>
      </c>
      <c r="C321" s="0" t="n">
        <f aca="false">RANDBETWEEN(1,$B$5)</f>
        <v>3</v>
      </c>
      <c r="D321" s="0" t="n">
        <f aca="false">RANDBETWEEN(1,$B$5)</f>
        <v>2</v>
      </c>
      <c r="E321" s="0" t="n">
        <f aca="false">RANDBETWEEN(1,$B$5)</f>
        <v>6</v>
      </c>
      <c r="F321" s="0" t="n">
        <f aca="false">RANDBETWEEN(1,$B$5)</f>
        <v>5</v>
      </c>
      <c r="G321" s="0" t="n">
        <f aca="false">RANDBETWEEN(1,$B$5)</f>
        <v>2</v>
      </c>
      <c r="H321" s="0" t="n">
        <f aca="true">NORMINV(RAND(),$B$8,$B$13)</f>
        <v>52.4504684690773</v>
      </c>
      <c r="I321" s="0" t="n">
        <f aca="true">NORMINV(RAND(),$C$8,$C$13)</f>
        <v>64.3534350731238</v>
      </c>
      <c r="J321" s="0" t="n">
        <f aca="true">NORMINV(RAND(),$D$8,$D$13)</f>
        <v>14.3342994835093</v>
      </c>
      <c r="K321" s="0" t="n">
        <f aca="true">NORMINV(RAND(),$E$8,$E$13)</f>
        <v>2.78786411130499</v>
      </c>
      <c r="L321" s="0" t="n">
        <f aca="true">NORMINV(RAND(),$B$9,$B$14)</f>
        <v>40.5699905882314</v>
      </c>
      <c r="M321" s="0" t="n">
        <f aca="true">NORMINV(RAND(),$C$9,$C$14)</f>
        <v>52.1270173575109</v>
      </c>
      <c r="N321" s="0" t="n">
        <f aca="true">NORMINV(RAND(),$D$9,$D$14)</f>
        <v>41.2053757525099</v>
      </c>
      <c r="O321" s="0" t="n">
        <f aca="true">NORMINV(RAND(),$E$9,$E$14)</f>
        <v>24.8240818177338</v>
      </c>
      <c r="P321" s="0" t="n">
        <f aca="true">NORMINV(RAND(),$B$10,$B$15)</f>
        <v>27.7703287323922</v>
      </c>
      <c r="Q321" s="0" t="n">
        <f aca="true">NORMINV(RAND(),$C$10,$C$15)</f>
        <v>31.1768437735604</v>
      </c>
      <c r="R321" s="0" t="n">
        <f aca="true">NORMINV(RAND(),$D$10,$D$15)</f>
        <v>10.352254954735</v>
      </c>
      <c r="S321" s="0" t="n">
        <f aca="true">NORMINV(RAND(),$E$10,$E$15)</f>
        <v>3.51460332131605</v>
      </c>
      <c r="T321" s="0" t="n">
        <f aca="false">MEDIAN(INDEX(Avaliadores!$B$17:$B$22,$B321),INDEX(Avaliadores!$B$17:$B$22,$C321),INDEX(Avaliadores!$B$17:$B$22,$D321),INDEX(Avaliadores!$B$17:$B$22,$E321),INDEX(Avaliadores!$B$17:$B$22,$F321),INDEX(Avaliadores!$B$17:$B$22,$G321))</f>
        <v>2.66666666666667</v>
      </c>
      <c r="U321" s="0" t="n">
        <f aca="false">MEDIAN(INDEX(Avaliadores!$C$17:$C$22,$B321),INDEX(Avaliadores!$C$17:$C$22,$C321),INDEX(Avaliadores!$C$17:$C$22,$D321),INDEX(Avaliadores!$C$17:$C$22,$E321),INDEX(Avaliadores!$C$17:$C$22,$F321),INDEX(Avaliadores!$C$17:$C$22,$G321))</f>
        <v>5.04166666666667</v>
      </c>
      <c r="V321" s="0" t="n">
        <f aca="false">MEDIAN(INDEX(Avaliadores!$D$17:$D$22,$B321),INDEX(Avaliadores!$D$17:$D$22,$C321),INDEX(Avaliadores!$D$17:$D$22,$D321),INDEX(Avaliadores!$D$17:$D$22,$E321),INDEX(Avaliadores!$D$17:$D$22,$F321),INDEX(Avaliadores!$D$17:$D$22,$G321))</f>
        <v>5.91666666666667</v>
      </c>
      <c r="W321" s="0" t="n">
        <f aca="false">MEDIAN(INDEX(Avaliadores!$E$17:$E$22,$B321),INDEX(Avaliadores!$E$17:$E$22,$C321),INDEX(Avaliadores!$E$17:$E$22,$D321),INDEX(Avaliadores!$E$17:$E$22,$E321),INDEX(Avaliadores!$E$17:$E$22,$F321),INDEX(Avaliadores!$E$17:$E$22,$G321))</f>
        <v>6.04166666666667</v>
      </c>
      <c r="X321" s="0" t="n">
        <f aca="false">MEDIAN(INDEX(Avaliadores!$F$17:$F$22,$B321),INDEX(Avaliadores!$F$17:$F$22,$C321),INDEX(Avaliadores!$F$17:$F$22,$D321),INDEX(Avaliadores!$F$17:$F$22,$E321),INDEX(Avaliadores!$F$17:$F$22,$F321),INDEX(Avaliadores!$F$17:$F$22,$G321))</f>
        <v>2.29166666666667</v>
      </c>
      <c r="Y321" s="0" t="n">
        <f aca="false">MEDIAN(INDEX(Avaliadores!$G$17:$G$22,$B321),INDEX(Avaliadores!$G$17:$G$22,$C321),INDEX(Avaliadores!$G$17:$G$22,$D321),INDEX(Avaliadores!$G$17:$G$22,$E321),INDEX(Avaliadores!$G$17:$G$22,$F321),INDEX(Avaliadores!$G$17:$G$22,$G321))</f>
        <v>5.41666666666667</v>
      </c>
      <c r="Z321" s="0" t="n">
        <f aca="false">MEDIAN(INDEX(Avaliadores!$H$17:$H$22,$B321),INDEX(Avaliadores!$H$17:$H$22,$C321),INDEX(Avaliadores!$H$17:$H$22,$D321),INDEX(Avaliadores!$H$17:$H$22,$E321),INDEX(Avaliadores!$H$17:$H$22,$F321),INDEX(Avaliadores!$H$17:$H$22,$G321))</f>
        <v>4.04166666666667</v>
      </c>
      <c r="AA321" s="0" t="n">
        <f aca="false">MEDIAN(INDEX(Avaliadores!$I$17:$I$22,$B321),INDEX(Avaliadores!$I$17:$I$22,$C321),INDEX(Avaliadores!$I$17:$I$22,$D321),INDEX(Avaliadores!$I$17:$I$22,$E321),INDEX(Avaliadores!$I$17:$I$22,$F321),INDEX(Avaliadores!$I$17:$I$22,$G321))</f>
        <v>6.66666666666667</v>
      </c>
      <c r="AB321" s="0" t="n">
        <f aca="false">IF(MAX(H321:K321)=MIN(H321:K321),0,IF($B$17="custo",(MAX(H321:K321)-H321)/(MAX(H321:K321)-MIN(H321:K321)),(H321-MIN(H321:K321))/(MAX(H321:K321)-MIN(H321:K321))))</f>
        <v>0.193338036472176</v>
      </c>
      <c r="AC321" s="0" t="n">
        <f aca="false">IF(MAX(H321:K321)=MIN(H321:K321),0,IF($B$17="custo",(MAX(H321:K321)-I321)/(MAX(H321:K321)-MIN(H321:K321)),(I321-MIN(H321:K321))/(MAX(H321:K321)-MIN(H321:K321))))</f>
        <v>0</v>
      </c>
      <c r="AD321" s="0" t="n">
        <f aca="false">IF(MAX(H321:K321)=MIN(H321:K321),0,IF($B$17="custo",(MAX(H321:K321)-J321)/(MAX(H321:K321)-MIN(H321:K321)),(J321-MIN(H321:K321))/(MAX(H321:K321)-MIN(H321:K321))))</f>
        <v>0.812453044911009</v>
      </c>
      <c r="AE321" s="0" t="n">
        <f aca="false">IF(MAX(H321:K321)=MIN(H321:K321),0,IF($B$17="custo",(MAX(H321:K321)-K321)/(MAX(H321:K321)-MIN(H321:K321)),(K321-MIN(H321:K321))/(MAX(H321:K321)-MIN(H321:K321))))</f>
        <v>1</v>
      </c>
      <c r="AF321" s="0" t="n">
        <f aca="false">IF(MAX(L321:O321)=MIN(L321:O321),0,IF($C$17="custo",(MAX(L321:O321)-L321)/(MAX(L321:O321)-MIN(L321:O321)),(L321-MIN(L321:O321))/(MAX(L321:O321)-MIN(L321:O321))))</f>
        <v>0.576711201898333</v>
      </c>
      <c r="AG321" s="0" t="n">
        <f aca="false">IF(MAX(L321:O321)=MIN(L321:O321),0,IF($C$17="custo",(MAX(L321:O321)-M321)/(MAX(L321:O321)-MIN(L321:O321)),(M321-MIN(L321:O321))/(MAX(L321:O321)-MIN(L321:O321))))</f>
        <v>1</v>
      </c>
      <c r="AH321" s="0" t="n">
        <f aca="false">IF(MAX(L321:O321)=MIN(L321:O321),0,IF($C$17="custo",(MAX(L321:O321)-N321)/(MAX(L321:O321)-MIN(L321:O321)),(N321-MIN(L321:O321))/(MAX(L321:O321)-MIN(L321:O321))))</f>
        <v>0.599982881361254</v>
      </c>
      <c r="AI321" s="0" t="n">
        <f aca="false">IF(MAX(L321:O321)=MIN(L321:O321),0,IF($C$17="custo",(MAX(L321:O321)-O321)/(MAX(L321:O321)-MIN(L321:O321)),(O321-MIN(L321:O321))/(MAX(L321:O321)-MIN(L321:O321))))</f>
        <v>0</v>
      </c>
      <c r="AJ321" s="0" t="n">
        <f aca="false">IF(MAX(P321:S321)=MIN(P321:S321),0,IF($D$17="custo",(MAX(P321:S321)-P321)/(MAX(P321:S321)-MIN(P321:S321)),(P321-MIN(P321:S321))/(MAX(P321:S321)-MIN(P321:S321))))</f>
        <v>0.123146751147985</v>
      </c>
      <c r="AK321" s="0" t="n">
        <f aca="false">IF(MAX(P321:S321)=MIN(P321:S321),0,IF($D$17="custo",(MAX(P321:S321)-Q321)/(MAX(P321:S321)-MIN(P321:S321)),(Q321-MIN(P321:S321))/(MAX(P321:S321)-MIN(P321:S321))))</f>
        <v>0</v>
      </c>
      <c r="AL321" s="0" t="n">
        <f aca="false">IF(MAX(P321:S321)=MIN(P321:S321),0,IF($D$17="custo",(MAX(P321:S321)-R321)/(MAX(P321:S321)-MIN(P321:S321)),(R321-MIN(P321:S321))/(MAX(P321:S321)-MIN(P321:S321))))</f>
        <v>0.75281641972481</v>
      </c>
      <c r="AM321" s="0" t="n">
        <f aca="false">IF(MAX(P321:S321)=MIN(P321:S321),0,IF($D$17="custo",(MAX(P321:S321)-S321)/(MAX(P321:S321)-MIN(P321:S321)),(S321-MIN(P321:S321))/(MAX(P321:S321)-MIN(P321:S321))))</f>
        <v>1</v>
      </c>
      <c r="AN321" s="0" t="n">
        <f aca="false">IF(MAX(T321:W321)=MIN(T321:W321),0,IF($E$17="custo",(MAX(T321:W321)-T321)/(MAX(T321:W321)-MIN(T321:W321)),(T321-MIN(T321:W321))/(MAX(T321:W321)-MIN(T321:W321))))</f>
        <v>0</v>
      </c>
      <c r="AO321" s="0" t="n">
        <f aca="false">IF(MAX(T321:W321)=MIN(T321:W321),0,IF($E$17="custo",(MAX(T321:W321)-U321)/(MAX(T321:W321)-MIN(T321:W321)),(U321-MIN(T321:W321))/(MAX(T321:W321)-MIN(T321:W321))))</f>
        <v>0.703703703703704</v>
      </c>
      <c r="AP321" s="0" t="n">
        <f aca="false">IF(MAX(T321:W321)=MIN(T321:W321),0,IF($E$17="custo",(MAX(T321:W321)-V321)/(MAX(T321:W321)-MIN(T321:W321)),(V321-MIN(T321:W321))/(MAX(T321:W321)-MIN(T321:W321))))</f>
        <v>0.962962962962963</v>
      </c>
      <c r="AQ321" s="0" t="n">
        <f aca="false">IF(MAX(T321:W321)=MIN(T321:W321),0,IF($E$17="custo",(MAX(T321:W321)-W321)/(MAX(T321:W321)-MIN(T321:W321)),(W321-MIN(T321:W321))/(MAX(T321:W321)-MIN(T321:W321))))</f>
        <v>1</v>
      </c>
      <c r="AR321" s="0" t="n">
        <f aca="false">IF(MAX(X321:AA321)=MIN(X321:AA321),0,IF($F$17="custo",(MAX(X321:AA321)-X321)/(MAX(X321:AA321)-MIN(X321:AA321)),(X321-MIN(X321:AA321))/(MAX(X321:AA321)-MIN(X321:AA321))))</f>
        <v>0</v>
      </c>
      <c r="AS321" s="0" t="n">
        <f aca="false">IF(MAX(X321:AA321)=MIN(X321:AA321),0,IF($F$17="custo",(MAX(X321:AA321)-Y321)/(MAX(X321:AA321)-MIN(X321:AA321)),(Y321-MIN(X321:AA321))/(MAX(X321:AA321)-MIN(X321:AA321))))</f>
        <v>0.714285714285714</v>
      </c>
      <c r="AT321" s="0" t="n">
        <f aca="false">IF(MAX(X321:AA321)=MIN(X321:AA321),0,IF($F$17="custo",(MAX(X321:AA321)-Z321)/(MAX(X321:AA321)-MIN(X321:AA321)),(Z321-MIN(X321:AA321))/(MAX(X321:AA321)-MIN(X321:AA321))))</f>
        <v>0.4</v>
      </c>
      <c r="AU321" s="0" t="n">
        <f aca="false">IF(MAX(X321:AA321)=MIN(X321:AA321),0,IF($F$17="custo",(MAX(X321:AA321)-AA321)/(MAX(X321:AA321)-MIN(X321:AA321)),(AA321-MIN(X321:AA321))/(MAX(X321:AA321)-MIN(X321:AA321))))</f>
        <v>1</v>
      </c>
      <c r="AV321" s="0" t="n">
        <f aca="false">STDEVP(AB321:AE321)</f>
        <v>0.415830518659046</v>
      </c>
      <c r="AW321" s="0" t="n">
        <f aca="false">STDEVP(AF321:AI321)</f>
        <v>0.356397245113248</v>
      </c>
      <c r="AX321" s="0" t="n">
        <f aca="false">STDEVP(AJ321:AM321)</f>
        <v>0.418953526512132</v>
      </c>
      <c r="AY321" s="0" t="n">
        <f aca="false">STDEVP(AN321:AQ321)</f>
        <v>0.401471914605163</v>
      </c>
      <c r="AZ321" s="0" t="n">
        <f aca="false">STDEVP(AR321:AU321)</f>
        <v>0.371703195178791</v>
      </c>
      <c r="BA321" s="0" t="n">
        <f aca="false">AV321*((1-IFERROR(CORREL(AB321:AE321,AF321:AI321),0))+(1-IFERROR(CORREL(AB321:AE321,AJ321:AM321),0))+(1-IFERROR(CORREL(AB321:AE321,AN321:AQ321),0))+(1-IFERROR(CORREL(AB321:AE321,AR321:AU321),0)))</f>
        <v>1.13895939716594</v>
      </c>
      <c r="BB321" s="0" t="n">
        <f aca="false">AW321*((1-IFERROR(CORREL(AF321:AI321,AB321:AE321),0))+(1-IFERROR(CORREL(AF321:AI321,AJ321:AM321),0))+(1-IFERROR(CORREL(AF321:AI321,AN321:AQ321),0))+(1-IFERROR(CORREL(AF321:AI321,AR321:AU321),0)))</f>
        <v>2.25661888995571</v>
      </c>
      <c r="BC321" s="0" t="n">
        <f aca="false">AX321*((1-IFERROR(CORREL(AJ321:AM321,AB321:AE321),0))+(1-IFERROR(CORREL(AJ321:AM321,AF321:AI321),0))+(1-IFERROR(CORREL(AJ321:AM321,AN321:AQ321),0))+(1-IFERROR(CORREL(AJ321:AM321,AR321:AU321),0)))</f>
        <v>1.10402830762892</v>
      </c>
      <c r="BD321" s="0" t="n">
        <f aca="false">AY321*((1-IFERROR(CORREL(AN321:AQ321,AB321:AE321),0))+(1-IFERROR(CORREL(AN321:AQ321,AF321:AI321),0))+(1-IFERROR(CORREL(AN321:AQ321,AJ321:AM321),0))+(1-IFERROR(CORREL(AN321:AQ321,AR321:AU321),0)))</f>
        <v>0.85254179244884</v>
      </c>
      <c r="BE321" s="0" t="n">
        <f aca="false">AZ321*((1-IFERROR(CORREL(AR321:AU321,AB321:AE321),0))+(1-IFERROR(CORREL(AR321:AU321,AF321:AI321),0))+(1-IFERROR(CORREL(AR321:AU321,AJ321:AM321),0))+(1-IFERROR(CORREL(AR321:AU321,AN321:AQ321),0)))</f>
        <v>0.982736319037241</v>
      </c>
      <c r="BF321" s="0" t="n">
        <f aca="false">IF(SUM(BA321:BE321)&gt;0,BA321/SUM(BA321:BE321),1/5)</f>
        <v>0.179791653673608</v>
      </c>
      <c r="BG321" s="0" t="n">
        <f aca="false">IF(SUM(BA321:BE321)&gt;0,BB321/SUM(BA321:BE321),1/5)</f>
        <v>0.356220988163223</v>
      </c>
      <c r="BH321" s="0" t="n">
        <f aca="false">IF(SUM(BA321:BE321)&gt;0,BC321/SUM(BA321:BE321),1/5)</f>
        <v>0.174277569178491</v>
      </c>
      <c r="BI321" s="0" t="n">
        <f aca="false">IF(SUM(BA321:BE321)&gt;0,BD321/SUM(BA321:BE321),1/5)</f>
        <v>0.134578896378259</v>
      </c>
      <c r="BJ321" s="0" t="n">
        <f aca="false">IF(SUM(BA321:BE321)&gt;0,BE321/SUM(BA321:BE321),1/5)</f>
        <v>0.155130892606419</v>
      </c>
      <c r="BK321" s="0" t="n">
        <f aca="false">BF321*AB321+BG321*AF321+BH321*AJ321+BI321*AN321+BJ321*AR321</f>
        <v>0.261658915962664</v>
      </c>
      <c r="BL321" s="0" t="n">
        <f aca="false">BF321*AC321+BG321*AG321+BH321*AK321+BI321*AO321+BJ321*AS321</f>
        <v>0.561732436418117</v>
      </c>
      <c r="BM321" s="0" t="n">
        <f aca="false">BF321*AD321+BG321*AH321+BH321*AL321+BI321*AP321+BJ321*AT321</f>
        <v>0.682644636874788</v>
      </c>
      <c r="BN321" s="0" t="n">
        <f aca="false">BF321*AE321+BG321*AI321+BH321*AM321+BI321*AQ321+BJ321*AU321</f>
        <v>0.643779011836777</v>
      </c>
      <c r="BO321" s="0" t="n">
        <f aca="false">RANK(BK321,$BK321:$BN321)</f>
        <v>4</v>
      </c>
      <c r="BP321" s="0" t="n">
        <f aca="false">RANK(BL321,$BK321:$BN321)</f>
        <v>3</v>
      </c>
      <c r="BQ321" s="0" t="n">
        <f aca="false">RANK(BM321,$BK321:$BN321)</f>
        <v>1</v>
      </c>
      <c r="BR321" s="0" t="n">
        <f aca="false">RANK(BN321,$BK321:$BN321)</f>
        <v>2</v>
      </c>
    </row>
    <row r="322" customFormat="false" ht="15" hidden="false" customHeight="false" outlineLevel="0" collapsed="false">
      <c r="A322" s="0" t="n">
        <v>299</v>
      </c>
      <c r="B322" s="0" t="n">
        <f aca="false">RANDBETWEEN(1,$B$5)</f>
        <v>3</v>
      </c>
      <c r="C322" s="0" t="n">
        <f aca="false">RANDBETWEEN(1,$B$5)</f>
        <v>1</v>
      </c>
      <c r="D322" s="0" t="n">
        <f aca="false">RANDBETWEEN(1,$B$5)</f>
        <v>5</v>
      </c>
      <c r="E322" s="0" t="n">
        <f aca="false">RANDBETWEEN(1,$B$5)</f>
        <v>3</v>
      </c>
      <c r="F322" s="0" t="n">
        <f aca="false">RANDBETWEEN(1,$B$5)</f>
        <v>1</v>
      </c>
      <c r="G322" s="0" t="n">
        <f aca="false">RANDBETWEEN(1,$B$5)</f>
        <v>2</v>
      </c>
      <c r="H322" s="0" t="n">
        <f aca="true">NORMINV(RAND(),$B$8,$B$13)</f>
        <v>52.5254061772305</v>
      </c>
      <c r="I322" s="0" t="n">
        <f aca="true">NORMINV(RAND(),$C$8,$C$13)</f>
        <v>58.1912053889498</v>
      </c>
      <c r="J322" s="0" t="n">
        <f aca="true">NORMINV(RAND(),$D$8,$D$13)</f>
        <v>16.6753827912952</v>
      </c>
      <c r="K322" s="0" t="n">
        <f aca="true">NORMINV(RAND(),$E$8,$E$13)</f>
        <v>2.88864588535878</v>
      </c>
      <c r="L322" s="0" t="n">
        <f aca="true">NORMINV(RAND(),$B$9,$B$14)</f>
        <v>52.0967817313606</v>
      </c>
      <c r="M322" s="0" t="n">
        <f aca="true">NORMINV(RAND(),$C$9,$C$14)</f>
        <v>56.3142847194156</v>
      </c>
      <c r="N322" s="0" t="n">
        <f aca="true">NORMINV(RAND(),$D$9,$D$14)</f>
        <v>41.1333258284453</v>
      </c>
      <c r="O322" s="0" t="n">
        <f aca="true">NORMINV(RAND(),$E$9,$E$14)</f>
        <v>24.0010148372465</v>
      </c>
      <c r="P322" s="0" t="n">
        <f aca="true">NORMINV(RAND(),$B$10,$B$15)</f>
        <v>24.3653059613793</v>
      </c>
      <c r="Q322" s="0" t="n">
        <f aca="true">NORMINV(RAND(),$C$10,$C$15)</f>
        <v>27.9469231405985</v>
      </c>
      <c r="R322" s="0" t="n">
        <f aca="true">NORMINV(RAND(),$D$10,$D$15)</f>
        <v>9.88413067585797</v>
      </c>
      <c r="S322" s="0" t="n">
        <f aca="true">NORMINV(RAND(),$E$10,$E$15)</f>
        <v>4.20276801298241</v>
      </c>
      <c r="T322" s="0" t="n">
        <f aca="false">MEDIAN(INDEX(Avaliadores!$B$17:$B$22,$B322),INDEX(Avaliadores!$B$17:$B$22,$C322),INDEX(Avaliadores!$B$17:$B$22,$D322),INDEX(Avaliadores!$B$17:$B$22,$E322),INDEX(Avaliadores!$B$17:$B$22,$F322),INDEX(Avaliadores!$B$17:$B$22,$G322))</f>
        <v>2.66666666666667</v>
      </c>
      <c r="U322" s="0" t="n">
        <f aca="false">MEDIAN(INDEX(Avaliadores!$C$17:$C$22,$B322),INDEX(Avaliadores!$C$17:$C$22,$C322),INDEX(Avaliadores!$C$17:$C$22,$D322),INDEX(Avaliadores!$C$17:$C$22,$E322),INDEX(Avaliadores!$C$17:$C$22,$F322),INDEX(Avaliadores!$C$17:$C$22,$G322))</f>
        <v>4.79166666666667</v>
      </c>
      <c r="V322" s="0" t="n">
        <f aca="false">MEDIAN(INDEX(Avaliadores!$D$17:$D$22,$B322),INDEX(Avaliadores!$D$17:$D$22,$C322),INDEX(Avaliadores!$D$17:$D$22,$D322),INDEX(Avaliadores!$D$17:$D$22,$E322),INDEX(Avaliadores!$D$17:$D$22,$F322),INDEX(Avaliadores!$D$17:$D$22,$G322))</f>
        <v>5.91666666666667</v>
      </c>
      <c r="W322" s="0" t="n">
        <f aca="false">MEDIAN(INDEX(Avaliadores!$E$17:$E$22,$B322),INDEX(Avaliadores!$E$17:$E$22,$C322),INDEX(Avaliadores!$E$17:$E$22,$D322),INDEX(Avaliadores!$E$17:$E$22,$E322),INDEX(Avaliadores!$E$17:$E$22,$F322),INDEX(Avaliadores!$E$17:$E$22,$G322))</f>
        <v>6.54166666666667</v>
      </c>
      <c r="X322" s="0" t="n">
        <f aca="false">MEDIAN(INDEX(Avaliadores!$F$17:$F$22,$B322),INDEX(Avaliadores!$F$17:$F$22,$C322),INDEX(Avaliadores!$F$17:$F$22,$D322),INDEX(Avaliadores!$F$17:$F$22,$E322),INDEX(Avaliadores!$F$17:$F$22,$F322),INDEX(Avaliadores!$F$17:$F$22,$G322))</f>
        <v>2.29166666666667</v>
      </c>
      <c r="Y322" s="0" t="n">
        <f aca="false">MEDIAN(INDEX(Avaliadores!$G$17:$G$22,$B322),INDEX(Avaliadores!$G$17:$G$22,$C322),INDEX(Avaliadores!$G$17:$G$22,$D322),INDEX(Avaliadores!$G$17:$G$22,$E322),INDEX(Avaliadores!$G$17:$G$22,$F322),INDEX(Avaliadores!$G$17:$G$22,$G322))</f>
        <v>5.41666666666667</v>
      </c>
      <c r="Z322" s="0" t="n">
        <f aca="false">MEDIAN(INDEX(Avaliadores!$H$17:$H$22,$B322),INDEX(Avaliadores!$H$17:$H$22,$C322),INDEX(Avaliadores!$H$17:$H$22,$D322),INDEX(Avaliadores!$H$17:$H$22,$E322),INDEX(Avaliadores!$H$17:$H$22,$F322),INDEX(Avaliadores!$H$17:$H$22,$G322))</f>
        <v>3.91666666666667</v>
      </c>
      <c r="AA322" s="0" t="n">
        <f aca="false">MEDIAN(INDEX(Avaliadores!$I$17:$I$22,$B322),INDEX(Avaliadores!$I$17:$I$22,$C322),INDEX(Avaliadores!$I$17:$I$22,$D322),INDEX(Avaliadores!$I$17:$I$22,$E322),INDEX(Avaliadores!$I$17:$I$22,$F322),INDEX(Avaliadores!$I$17:$I$22,$G322))</f>
        <v>6.79166666666667</v>
      </c>
      <c r="AB322" s="0" t="n">
        <f aca="false">IF(MAX(H322:K322)=MIN(H322:K322),0,IF($B$17="custo",(MAX(H322:K322)-H322)/(MAX(H322:K322)-MIN(H322:K322)),(H322-MIN(H322:K322))/(MAX(H322:K322)-MIN(H322:K322))))</f>
        <v>0.102450940111577</v>
      </c>
      <c r="AC322" s="0" t="n">
        <f aca="false">IF(MAX(H322:K322)=MIN(H322:K322),0,IF($B$17="custo",(MAX(H322:K322)-I322)/(MAX(H322:K322)-MIN(H322:K322)),(I322-MIN(H322:K322))/(MAX(H322:K322)-MIN(H322:K322))))</f>
        <v>0</v>
      </c>
      <c r="AD322" s="0" t="n">
        <f aca="false">IF(MAX(H322:K322)=MIN(H322:K322),0,IF($B$17="custo",(MAX(H322:K322)-J322)/(MAX(H322:K322)-MIN(H322:K322)),(J322-MIN(H322:K322))/(MAX(H322:K322)-MIN(H322:K322))))</f>
        <v>0.750703456952274</v>
      </c>
      <c r="AE322" s="0" t="n">
        <f aca="false">IF(MAX(H322:K322)=MIN(H322:K322),0,IF($B$17="custo",(MAX(H322:K322)-K322)/(MAX(H322:K322)-MIN(H322:K322)),(K322-MIN(H322:K322))/(MAX(H322:K322)-MIN(H322:K322))))</f>
        <v>1</v>
      </c>
      <c r="AF322" s="0" t="n">
        <f aca="false">IF(MAX(L322:O322)=MIN(L322:O322),0,IF($C$17="custo",(MAX(L322:O322)-L322)/(MAX(L322:O322)-MIN(L322:O322)),(L322-MIN(L322:O322))/(MAX(L322:O322)-MIN(L322:O322))))</f>
        <v>0.869480773582053</v>
      </c>
      <c r="AG322" s="0" t="n">
        <f aca="false">IF(MAX(L322:O322)=MIN(L322:O322),0,IF($C$17="custo",(MAX(L322:O322)-M322)/(MAX(L322:O322)-MIN(L322:O322)),(M322-MIN(L322:O322))/(MAX(L322:O322)-MIN(L322:O322))))</f>
        <v>1</v>
      </c>
      <c r="AH322" s="0" t="n">
        <f aca="false">IF(MAX(L322:O322)=MIN(L322:O322),0,IF($C$17="custo",(MAX(L322:O322)-N322)/(MAX(L322:O322)-MIN(L322:O322)),(N322-MIN(L322:O322))/(MAX(L322:O322)-MIN(L322:O322))))</f>
        <v>0.5301942840719</v>
      </c>
      <c r="AI322" s="0" t="n">
        <f aca="false">IF(MAX(L322:O322)=MIN(L322:O322),0,IF($C$17="custo",(MAX(L322:O322)-O322)/(MAX(L322:O322)-MIN(L322:O322)),(O322-MIN(L322:O322))/(MAX(L322:O322)-MIN(L322:O322))))</f>
        <v>0</v>
      </c>
      <c r="AJ322" s="0" t="n">
        <f aca="false">IF(MAX(P322:S322)=MIN(P322:S322),0,IF($D$17="custo",(MAX(P322:S322)-P322)/(MAX(P322:S322)-MIN(P322:S322)),(P322-MIN(P322:S322))/(MAX(P322:S322)-MIN(P322:S322))))</f>
        <v>0.150842056075247</v>
      </c>
      <c r="AK322" s="0" t="n">
        <f aca="false">IF(MAX(P322:S322)=MIN(P322:S322),0,IF($D$17="custo",(MAX(P322:S322)-Q322)/(MAX(P322:S322)-MIN(P322:S322)),(Q322-MIN(P322:S322))/(MAX(P322:S322)-MIN(P322:S322))))</f>
        <v>0</v>
      </c>
      <c r="AL322" s="0" t="n">
        <f aca="false">IF(MAX(P322:S322)=MIN(P322:S322),0,IF($D$17="custo",(MAX(P322:S322)-R322)/(MAX(P322:S322)-MIN(P322:S322)),(R322-MIN(P322:S322))/(MAX(P322:S322)-MIN(P322:S322))))</f>
        <v>0.76072584464091</v>
      </c>
      <c r="AM322" s="0" t="n">
        <f aca="false">IF(MAX(P322:S322)=MIN(P322:S322),0,IF($D$17="custo",(MAX(P322:S322)-S322)/(MAX(P322:S322)-MIN(P322:S322)),(S322-MIN(P322:S322))/(MAX(P322:S322)-MIN(P322:S322))))</f>
        <v>1</v>
      </c>
      <c r="AN322" s="0" t="n">
        <f aca="false">IF(MAX(T322:W322)=MIN(T322:W322),0,IF($E$17="custo",(MAX(T322:W322)-T322)/(MAX(T322:W322)-MIN(T322:W322)),(T322-MIN(T322:W322))/(MAX(T322:W322)-MIN(T322:W322))))</f>
        <v>0</v>
      </c>
      <c r="AO322" s="0" t="n">
        <f aca="false">IF(MAX(T322:W322)=MIN(T322:W322),0,IF($E$17="custo",(MAX(T322:W322)-U322)/(MAX(T322:W322)-MIN(T322:W322)),(U322-MIN(T322:W322))/(MAX(T322:W322)-MIN(T322:W322))))</f>
        <v>0.548387096774194</v>
      </c>
      <c r="AP322" s="0" t="n">
        <f aca="false">IF(MAX(T322:W322)=MIN(T322:W322),0,IF($E$17="custo",(MAX(T322:W322)-V322)/(MAX(T322:W322)-MIN(T322:W322)),(V322-MIN(T322:W322))/(MAX(T322:W322)-MIN(T322:W322))))</f>
        <v>0.838709677419355</v>
      </c>
      <c r="AQ322" s="0" t="n">
        <f aca="false">IF(MAX(T322:W322)=MIN(T322:W322),0,IF($E$17="custo",(MAX(T322:W322)-W322)/(MAX(T322:W322)-MIN(T322:W322)),(W322-MIN(T322:W322))/(MAX(T322:W322)-MIN(T322:W322))))</f>
        <v>1</v>
      </c>
      <c r="AR322" s="0" t="n">
        <f aca="false">IF(MAX(X322:AA322)=MIN(X322:AA322),0,IF($F$17="custo",(MAX(X322:AA322)-X322)/(MAX(X322:AA322)-MIN(X322:AA322)),(X322-MIN(X322:AA322))/(MAX(X322:AA322)-MIN(X322:AA322))))</f>
        <v>0</v>
      </c>
      <c r="AS322" s="0" t="n">
        <f aca="false">IF(MAX(X322:AA322)=MIN(X322:AA322),0,IF($F$17="custo",(MAX(X322:AA322)-Y322)/(MAX(X322:AA322)-MIN(X322:AA322)),(Y322-MIN(X322:AA322))/(MAX(X322:AA322)-MIN(X322:AA322))))</f>
        <v>0.694444444444444</v>
      </c>
      <c r="AT322" s="0" t="n">
        <f aca="false">IF(MAX(X322:AA322)=MIN(X322:AA322),0,IF($F$17="custo",(MAX(X322:AA322)-Z322)/(MAX(X322:AA322)-MIN(X322:AA322)),(Z322-MIN(X322:AA322))/(MAX(X322:AA322)-MIN(X322:AA322))))</f>
        <v>0.361111111111111</v>
      </c>
      <c r="AU322" s="0" t="n">
        <f aca="false">IF(MAX(X322:AA322)=MIN(X322:AA322),0,IF($F$17="custo",(MAX(X322:AA322)-AA322)/(MAX(X322:AA322)-MIN(X322:AA322)),(AA322-MIN(X322:AA322))/(MAX(X322:AA322)-MIN(X322:AA322))))</f>
        <v>1</v>
      </c>
      <c r="AV322" s="0" t="n">
        <f aca="false">STDEVP(AB322:AE322)</f>
        <v>0.42293810734272</v>
      </c>
      <c r="AW322" s="0" t="n">
        <f aca="false">STDEVP(AF322:AI322)</f>
        <v>0.386488259494947</v>
      </c>
      <c r="AX322" s="0" t="n">
        <f aca="false">STDEVP(AJ322:AM322)</f>
        <v>0.414708987370524</v>
      </c>
      <c r="AY322" s="0" t="n">
        <f aca="false">STDEVP(AN322:AQ322)</f>
        <v>0.380658829716321</v>
      </c>
      <c r="AZ322" s="0" t="n">
        <f aca="false">STDEVP(AR322:AU322)</f>
        <v>0.372936710613821</v>
      </c>
      <c r="BA322" s="0" t="n">
        <f aca="false">AV322*((1-IFERROR(CORREL(AB322:AE322,AF322:AI322),0))+(1-IFERROR(CORREL(AB322:AE322,AJ322:AM322),0))+(1-IFERROR(CORREL(AB322:AE322,AN322:AQ322),0))+(1-IFERROR(CORREL(AB322:AE322,AR322:AU322),0)))</f>
        <v>1.11562447716632</v>
      </c>
      <c r="BB322" s="0" t="n">
        <f aca="false">AW322*((1-IFERROR(CORREL(AF322:AI322,AB322:AE322),0))+(1-IFERROR(CORREL(AF322:AI322,AJ322:AM322),0))+(1-IFERROR(CORREL(AF322:AI322,AN322:AQ322),0))+(1-IFERROR(CORREL(AF322:AI322,AR322:AU322),0)))</f>
        <v>2.8053996354425</v>
      </c>
      <c r="BC322" s="0" t="n">
        <f aca="false">AX322*((1-IFERROR(CORREL(AJ322:AM322,AB322:AE322),0))+(1-IFERROR(CORREL(AJ322:AM322,AF322:AI322),0))+(1-IFERROR(CORREL(AJ322:AM322,AN322:AQ322),0))+(1-IFERROR(CORREL(AJ322:AM322,AR322:AU322),0)))</f>
        <v>1.11801393001766</v>
      </c>
      <c r="BD322" s="0" t="n">
        <f aca="false">AY322*((1-IFERROR(CORREL(AN322:AQ322,AB322:AE322),0))+(1-IFERROR(CORREL(AN322:AQ322,AF322:AI322),0))+(1-IFERROR(CORREL(AN322:AQ322,AJ322:AM322),0))+(1-IFERROR(CORREL(AN322:AQ322,AR322:AU322),0)))</f>
        <v>0.890930436454214</v>
      </c>
      <c r="BE322" s="0" t="n">
        <f aca="false">AZ322*((1-IFERROR(CORREL(AR322:AU322,AB322:AE322),0))+(1-IFERROR(CORREL(AR322:AU322,AF322:AI322),0))+(1-IFERROR(CORREL(AR322:AU322,AJ322:AM322),0))+(1-IFERROR(CORREL(AR322:AU322,AN322:AQ322),0)))</f>
        <v>1.0515644391782</v>
      </c>
      <c r="BF322" s="0" t="n">
        <f aca="false">IF(SUM(BA322:BE322)&gt;0,BA322/SUM(BA322:BE322),1/5)</f>
        <v>0.159796493152473</v>
      </c>
      <c r="BG322" s="0" t="n">
        <f aca="false">IF(SUM(BA322:BE322)&gt;0,BB322/SUM(BA322:BE322),1/5)</f>
        <v>0.401831470006465</v>
      </c>
      <c r="BH322" s="0" t="n">
        <f aca="false">IF(SUM(BA322:BE322)&gt;0,BC322/SUM(BA322:BE322),1/5)</f>
        <v>0.160138746476967</v>
      </c>
      <c r="BI322" s="0" t="n">
        <f aca="false">IF(SUM(BA322:BE322)&gt;0,BD322/SUM(BA322:BE322),1/5)</f>
        <v>0.127612437968194</v>
      </c>
      <c r="BJ322" s="0" t="n">
        <f aca="false">IF(SUM(BA322:BE322)&gt;0,BE322/SUM(BA322:BE322),1/5)</f>
        <v>0.150620852395901</v>
      </c>
      <c r="BK322" s="0" t="n">
        <f aca="false">BF322*AB322+BG322*AF322+BH322*AJ322+BI322*AN322+BJ322*AR322</f>
        <v>0.389911696116737</v>
      </c>
      <c r="BL322" s="0" t="n">
        <f aca="false">BF322*AC322+BG322*AG322+BH322*AK322+BI322*AO322+BJ322*AS322</f>
        <v>0.57641029853994</v>
      </c>
      <c r="BM322" s="0" t="n">
        <f aca="false">BF322*AD322+BG322*AH322+BH322*AL322+BI322*AP322+BJ322*AT322</f>
        <v>0.616250861597664</v>
      </c>
      <c r="BN322" s="0" t="n">
        <f aca="false">BF322*AE322+BG322*AI322+BH322*AM322+BI322*AQ322+BJ322*AU322</f>
        <v>0.598168529993535</v>
      </c>
      <c r="BO322" s="0" t="n">
        <f aca="false">RANK(BK322,$BK322:$BN322)</f>
        <v>4</v>
      </c>
      <c r="BP322" s="0" t="n">
        <f aca="false">RANK(BL322,$BK322:$BN322)</f>
        <v>3</v>
      </c>
      <c r="BQ322" s="0" t="n">
        <f aca="false">RANK(BM322,$BK322:$BN322)</f>
        <v>1</v>
      </c>
      <c r="BR322" s="0" t="n">
        <f aca="false">RANK(BN322,$BK322:$BN322)</f>
        <v>2</v>
      </c>
    </row>
    <row r="323" customFormat="false" ht="15" hidden="false" customHeight="false" outlineLevel="0" collapsed="false">
      <c r="A323" s="0" t="n">
        <v>300</v>
      </c>
      <c r="B323" s="0" t="n">
        <f aca="false">RANDBETWEEN(1,$B$5)</f>
        <v>5</v>
      </c>
      <c r="C323" s="0" t="n">
        <f aca="false">RANDBETWEEN(1,$B$5)</f>
        <v>4</v>
      </c>
      <c r="D323" s="0" t="n">
        <f aca="false">RANDBETWEEN(1,$B$5)</f>
        <v>3</v>
      </c>
      <c r="E323" s="0" t="n">
        <f aca="false">RANDBETWEEN(1,$B$5)</f>
        <v>5</v>
      </c>
      <c r="F323" s="0" t="n">
        <f aca="false">RANDBETWEEN(1,$B$5)</f>
        <v>6</v>
      </c>
      <c r="G323" s="0" t="n">
        <f aca="false">RANDBETWEEN(1,$B$5)</f>
        <v>2</v>
      </c>
      <c r="H323" s="0" t="n">
        <f aca="true">NORMINV(RAND(),$B$8,$B$13)</f>
        <v>47.4914107603728</v>
      </c>
      <c r="I323" s="0" t="n">
        <f aca="true">NORMINV(RAND(),$C$8,$C$13)</f>
        <v>63.1452144268853</v>
      </c>
      <c r="J323" s="0" t="n">
        <f aca="true">NORMINV(RAND(),$D$8,$D$13)</f>
        <v>15.2604604330378</v>
      </c>
      <c r="K323" s="0" t="n">
        <f aca="true">NORMINV(RAND(),$E$8,$E$13)</f>
        <v>2.95303877307106</v>
      </c>
      <c r="L323" s="0" t="n">
        <f aca="true">NORMINV(RAND(),$B$9,$B$14)</f>
        <v>42.6499671013492</v>
      </c>
      <c r="M323" s="0" t="n">
        <f aca="true">NORMINV(RAND(),$C$9,$C$14)</f>
        <v>52.7448877131113</v>
      </c>
      <c r="N323" s="0" t="n">
        <f aca="true">NORMINV(RAND(),$D$9,$D$14)</f>
        <v>49.7462903782338</v>
      </c>
      <c r="O323" s="0" t="n">
        <f aca="true">NORMINV(RAND(),$E$9,$E$14)</f>
        <v>24.8099005740987</v>
      </c>
      <c r="P323" s="0" t="n">
        <f aca="true">NORMINV(RAND(),$B$10,$B$15)</f>
        <v>23.9137831246358</v>
      </c>
      <c r="Q323" s="0" t="n">
        <f aca="true">NORMINV(RAND(),$C$10,$C$15)</f>
        <v>30.9869488618841</v>
      </c>
      <c r="R323" s="0" t="n">
        <f aca="true">NORMINV(RAND(),$D$10,$D$15)</f>
        <v>9.99328299541791</v>
      </c>
      <c r="S323" s="0" t="n">
        <f aca="true">NORMINV(RAND(),$E$10,$E$15)</f>
        <v>4.14638746508486</v>
      </c>
      <c r="T323" s="0" t="n">
        <f aca="false">MEDIAN(INDEX(Avaliadores!$B$17:$B$22,$B323),INDEX(Avaliadores!$B$17:$B$22,$C323),INDEX(Avaliadores!$B$17:$B$22,$D323),INDEX(Avaliadores!$B$17:$B$22,$E323),INDEX(Avaliadores!$B$17:$B$22,$F323),INDEX(Avaliadores!$B$17:$B$22,$G323))</f>
        <v>2.66666666666667</v>
      </c>
      <c r="U323" s="0" t="n">
        <f aca="false">MEDIAN(INDEX(Avaliadores!$C$17:$C$22,$B323),INDEX(Avaliadores!$C$17:$C$22,$C323),INDEX(Avaliadores!$C$17:$C$22,$D323),INDEX(Avaliadores!$C$17:$C$22,$E323),INDEX(Avaliadores!$C$17:$C$22,$F323),INDEX(Avaliadores!$C$17:$C$22,$G323))</f>
        <v>5.54166666666667</v>
      </c>
      <c r="V323" s="0" t="n">
        <f aca="false">MEDIAN(INDEX(Avaliadores!$D$17:$D$22,$B323),INDEX(Avaliadores!$D$17:$D$22,$C323),INDEX(Avaliadores!$D$17:$D$22,$D323),INDEX(Avaliadores!$D$17:$D$22,$E323),INDEX(Avaliadores!$D$17:$D$22,$F323),INDEX(Avaliadores!$D$17:$D$22,$G323))</f>
        <v>5.54166666666667</v>
      </c>
      <c r="W323" s="0" t="n">
        <f aca="false">MEDIAN(INDEX(Avaliadores!$E$17:$E$22,$B323),INDEX(Avaliadores!$E$17:$E$22,$C323),INDEX(Avaliadores!$E$17:$E$22,$D323),INDEX(Avaliadores!$E$17:$E$22,$E323),INDEX(Avaliadores!$E$17:$E$22,$F323),INDEX(Avaliadores!$E$17:$E$22,$G323))</f>
        <v>6.29166666666667</v>
      </c>
      <c r="X323" s="0" t="n">
        <f aca="false">MEDIAN(INDEX(Avaliadores!$F$17:$F$22,$B323),INDEX(Avaliadores!$F$17:$F$22,$C323),INDEX(Avaliadores!$F$17:$F$22,$D323),INDEX(Avaliadores!$F$17:$F$22,$E323),INDEX(Avaliadores!$F$17:$F$22,$F323),INDEX(Avaliadores!$F$17:$F$22,$G323))</f>
        <v>2.66666666666667</v>
      </c>
      <c r="Y323" s="0" t="n">
        <f aca="false">MEDIAN(INDEX(Avaliadores!$G$17:$G$22,$B323),INDEX(Avaliadores!$G$17:$G$22,$C323),INDEX(Avaliadores!$G$17:$G$22,$D323),INDEX(Avaliadores!$G$17:$G$22,$E323),INDEX(Avaliadores!$G$17:$G$22,$F323),INDEX(Avaliadores!$G$17:$G$22,$G323))</f>
        <v>4.79166666666667</v>
      </c>
      <c r="Z323" s="0" t="n">
        <f aca="false">MEDIAN(INDEX(Avaliadores!$H$17:$H$22,$B323),INDEX(Avaliadores!$H$17:$H$22,$C323),INDEX(Avaliadores!$H$17:$H$22,$D323),INDEX(Avaliadores!$H$17:$H$22,$E323),INDEX(Avaliadores!$H$17:$H$22,$F323),INDEX(Avaliadores!$H$17:$H$22,$G323))</f>
        <v>3.66666666666667</v>
      </c>
      <c r="AA323" s="0" t="n">
        <f aca="false">MEDIAN(INDEX(Avaliadores!$I$17:$I$22,$B323),INDEX(Avaliadores!$I$17:$I$22,$C323),INDEX(Avaliadores!$I$17:$I$22,$D323),INDEX(Avaliadores!$I$17:$I$22,$E323),INDEX(Avaliadores!$I$17:$I$22,$F323),INDEX(Avaliadores!$I$17:$I$22,$G323))</f>
        <v>6.54166666666667</v>
      </c>
      <c r="AB323" s="0" t="n">
        <f aca="false">IF(MAX(H323:K323)=MIN(H323:K323),0,IF($B$17="custo",(MAX(H323:K323)-H323)/(MAX(H323:K323)-MIN(H323:K323)),(H323-MIN(H323:K323))/(MAX(H323:K323)-MIN(H323:K323))))</f>
        <v>0.260063762382388</v>
      </c>
      <c r="AC323" s="0" t="n">
        <f aca="false">IF(MAX(H323:K323)=MIN(H323:K323),0,IF($B$17="custo",(MAX(H323:K323)-I323)/(MAX(H323:K323)-MIN(H323:K323)),(I323-MIN(H323:K323))/(MAX(H323:K323)-MIN(H323:K323))))</f>
        <v>0</v>
      </c>
      <c r="AD323" s="0" t="n">
        <f aca="false">IF(MAX(H323:K323)=MIN(H323:K323),0,IF($B$17="custo",(MAX(H323:K323)-J323)/(MAX(H323:K323)-MIN(H323:K323)),(J323-MIN(H323:K323))/(MAX(H323:K323)-MIN(H323:K323))))</f>
        <v>0.79553120440851</v>
      </c>
      <c r="AE323" s="0" t="n">
        <f aca="false">IF(MAX(H323:K323)=MIN(H323:K323),0,IF($B$17="custo",(MAX(H323:K323)-K323)/(MAX(H323:K323)-MIN(H323:K323)),(K323-MIN(H323:K323))/(MAX(H323:K323)-MIN(H323:K323))))</f>
        <v>1</v>
      </c>
      <c r="AF323" s="0" t="n">
        <f aca="false">IF(MAX(L323:O323)=MIN(L323:O323),0,IF($C$17="custo",(MAX(L323:O323)-L323)/(MAX(L323:O323)-MIN(L323:O323)),(L323-MIN(L323:O323))/(MAX(L323:O323)-MIN(L323:O323))))</f>
        <v>0.638628055866757</v>
      </c>
      <c r="AG323" s="0" t="n">
        <f aca="false">IF(MAX(L323:O323)=MIN(L323:O323),0,IF($C$17="custo",(MAX(L323:O323)-M323)/(MAX(L323:O323)-MIN(L323:O323)),(M323-MIN(L323:O323))/(MAX(L323:O323)-MIN(L323:O323))))</f>
        <v>1</v>
      </c>
      <c r="AH323" s="0" t="n">
        <f aca="false">IF(MAX(L323:O323)=MIN(L323:O323),0,IF($C$17="custo",(MAX(L323:O323)-N323)/(MAX(L323:O323)-MIN(L323:O323)),(N323-MIN(L323:O323))/(MAX(L323:O323)-MIN(L323:O323))))</f>
        <v>0.892658001954481</v>
      </c>
      <c r="AI323" s="0" t="n">
        <f aca="false">IF(MAX(L323:O323)=MIN(L323:O323),0,IF($C$17="custo",(MAX(L323:O323)-O323)/(MAX(L323:O323)-MIN(L323:O323)),(O323-MIN(L323:O323))/(MAX(L323:O323)-MIN(L323:O323))))</f>
        <v>0</v>
      </c>
      <c r="AJ323" s="0" t="n">
        <f aca="false">IF(MAX(P323:S323)=MIN(P323:S323),0,IF($D$17="custo",(MAX(P323:S323)-P323)/(MAX(P323:S323)-MIN(P323:S323)),(P323-MIN(P323:S323))/(MAX(P323:S323)-MIN(P323:S323))))</f>
        <v>0.263525253167462</v>
      </c>
      <c r="AK323" s="0" t="n">
        <f aca="false">IF(MAX(P323:S323)=MIN(P323:S323),0,IF($D$17="custo",(MAX(P323:S323)-Q323)/(MAX(P323:S323)-MIN(P323:S323)),(Q323-MIN(P323:S323))/(MAX(P323:S323)-MIN(P323:S323))))</f>
        <v>0</v>
      </c>
      <c r="AL323" s="0" t="n">
        <f aca="false">IF(MAX(P323:S323)=MIN(P323:S323),0,IF($D$17="custo",(MAX(P323:S323)-R323)/(MAX(P323:S323)-MIN(P323:S323)),(R323-MIN(P323:S323))/(MAX(P323:S323)-MIN(P323:S323))))</f>
        <v>0.782161950940777</v>
      </c>
      <c r="AM323" s="0" t="n">
        <f aca="false">IF(MAX(P323:S323)=MIN(P323:S323),0,IF($D$17="custo",(MAX(P323:S323)-S323)/(MAX(P323:S323)-MIN(P323:S323)),(S323-MIN(P323:S323))/(MAX(P323:S323)-MIN(P323:S323))))</f>
        <v>1</v>
      </c>
      <c r="AN323" s="0" t="n">
        <f aca="false">IF(MAX(T323:W323)=MIN(T323:W323),0,IF($E$17="custo",(MAX(T323:W323)-T323)/(MAX(T323:W323)-MIN(T323:W323)),(T323-MIN(T323:W323))/(MAX(T323:W323)-MIN(T323:W323))))</f>
        <v>0</v>
      </c>
      <c r="AO323" s="0" t="n">
        <f aca="false">IF(MAX(T323:W323)=MIN(T323:W323),0,IF($E$17="custo",(MAX(T323:W323)-U323)/(MAX(T323:W323)-MIN(T323:W323)),(U323-MIN(T323:W323))/(MAX(T323:W323)-MIN(T323:W323))))</f>
        <v>0.793103448275862</v>
      </c>
      <c r="AP323" s="0" t="n">
        <f aca="false">IF(MAX(T323:W323)=MIN(T323:W323),0,IF($E$17="custo",(MAX(T323:W323)-V323)/(MAX(T323:W323)-MIN(T323:W323)),(V323-MIN(T323:W323))/(MAX(T323:W323)-MIN(T323:W323))))</f>
        <v>0.793103448275862</v>
      </c>
      <c r="AQ323" s="0" t="n">
        <f aca="false">IF(MAX(T323:W323)=MIN(T323:W323),0,IF($E$17="custo",(MAX(T323:W323)-W323)/(MAX(T323:W323)-MIN(T323:W323)),(W323-MIN(T323:W323))/(MAX(T323:W323)-MIN(T323:W323))))</f>
        <v>1</v>
      </c>
      <c r="AR323" s="0" t="n">
        <f aca="false">IF(MAX(X323:AA323)=MIN(X323:AA323),0,IF($F$17="custo",(MAX(X323:AA323)-X323)/(MAX(X323:AA323)-MIN(X323:AA323)),(X323-MIN(X323:AA323))/(MAX(X323:AA323)-MIN(X323:AA323))))</f>
        <v>0</v>
      </c>
      <c r="AS323" s="0" t="n">
        <f aca="false">IF(MAX(X323:AA323)=MIN(X323:AA323),0,IF($F$17="custo",(MAX(X323:AA323)-Y323)/(MAX(X323:AA323)-MIN(X323:AA323)),(Y323-MIN(X323:AA323))/(MAX(X323:AA323)-MIN(X323:AA323))))</f>
        <v>0.548387096774194</v>
      </c>
      <c r="AT323" s="0" t="n">
        <f aca="false">IF(MAX(X323:AA323)=MIN(X323:AA323),0,IF($F$17="custo",(MAX(X323:AA323)-Z323)/(MAX(X323:AA323)-MIN(X323:AA323)),(Z323-MIN(X323:AA323))/(MAX(X323:AA323)-MIN(X323:AA323))))</f>
        <v>0.258064516129032</v>
      </c>
      <c r="AU323" s="0" t="n">
        <f aca="false">IF(MAX(X323:AA323)=MIN(X323:AA323),0,IF($F$17="custo",(MAX(X323:AA323)-AA323)/(MAX(X323:AA323)-MIN(X323:AA323)),(AA323-MIN(X323:AA323))/(MAX(X323:AA323)-MIN(X323:AA323))))</f>
        <v>1</v>
      </c>
      <c r="AV323" s="0" t="n">
        <f aca="false">STDEVP(AB323:AE323)</f>
        <v>0.401290228767821</v>
      </c>
      <c r="AW323" s="0" t="n">
        <f aca="false">STDEVP(AF323:AI323)</f>
        <v>0.388211226513181</v>
      </c>
      <c r="AX323" s="0" t="n">
        <f aca="false">STDEVP(AJ323:AM323)</f>
        <v>0.398438778952743</v>
      </c>
      <c r="AY323" s="0" t="n">
        <f aca="false">STDEVP(AN323:AQ323)</f>
        <v>0.382723670352123</v>
      </c>
      <c r="AZ323" s="0" t="n">
        <f aca="false">STDEVP(AR323:AU323)</f>
        <v>0.371318207523269</v>
      </c>
      <c r="BA323" s="0" t="n">
        <f aca="false">AV323*((1-IFERROR(CORREL(AB323:AE323,AF323:AI323),0))+(1-IFERROR(CORREL(AB323:AE323,AJ323:AM323),0))+(1-IFERROR(CORREL(AB323:AE323,AN323:AQ323),0))+(1-IFERROR(CORREL(AB323:AE323,AR323:AU323),0)))</f>
        <v>1.09367570311522</v>
      </c>
      <c r="BB323" s="0" t="n">
        <f aca="false">AW323*((1-IFERROR(CORREL(AF323:AI323,AB323:AE323),0))+(1-IFERROR(CORREL(AF323:AI323,AJ323:AM323),0))+(1-IFERROR(CORREL(AF323:AI323,AN323:AQ323),0))+(1-IFERROR(CORREL(AF323:AI323,AR323:AU323),0)))</f>
        <v>2.41983472979346</v>
      </c>
      <c r="BC323" s="0" t="n">
        <f aca="false">AX323*((1-IFERROR(CORREL(AJ323:AM323,AB323:AE323),0))+(1-IFERROR(CORREL(AJ323:AM323,AF323:AI323),0))+(1-IFERROR(CORREL(AJ323:AM323,AN323:AQ323),0))+(1-IFERROR(CORREL(AJ323:AM323,AR323:AU323),0)))</f>
        <v>1.08939725654356</v>
      </c>
      <c r="BD323" s="0" t="n">
        <f aca="false">AY323*((1-IFERROR(CORREL(AN323:AQ323,AB323:AE323),0))+(1-IFERROR(CORREL(AN323:AQ323,AF323:AI323),0))+(1-IFERROR(CORREL(AN323:AQ323,AJ323:AM323),0))+(1-IFERROR(CORREL(AN323:AQ323,AR323:AU323),0)))</f>
        <v>0.925772887062478</v>
      </c>
      <c r="BE323" s="0" t="n">
        <f aca="false">AZ323*((1-IFERROR(CORREL(AR323:AU323,AB323:AE323),0))+(1-IFERROR(CORREL(AR323:AU323,AF323:AI323),0))+(1-IFERROR(CORREL(AR323:AU323,AJ323:AM323),0))+(1-IFERROR(CORREL(AR323:AU323,AN323:AQ323),0)))</f>
        <v>1.06489695999207</v>
      </c>
      <c r="BF323" s="0" t="n">
        <f aca="false">IF(SUM(BA323:BE323)&gt;0,BA323/SUM(BA323:BE323),1/5)</f>
        <v>0.165869847902728</v>
      </c>
      <c r="BG323" s="0" t="n">
        <f aca="false">IF(SUM(BA323:BE323)&gt;0,BB323/SUM(BA323:BE323),1/5)</f>
        <v>0.366998752406491</v>
      </c>
      <c r="BH323" s="0" t="n">
        <f aca="false">IF(SUM(BA323:BE323)&gt;0,BC323/SUM(BA323:BE323),1/5)</f>
        <v>0.165220966995818</v>
      </c>
      <c r="BI323" s="0" t="n">
        <f aca="false">IF(SUM(BA323:BE323)&gt;0,BD323/SUM(BA323:BE323),1/5)</f>
        <v>0.140405247672714</v>
      </c>
      <c r="BJ323" s="0" t="n">
        <f aca="false">IF(SUM(BA323:BE323)&gt;0,BE323/SUM(BA323:BE323),1/5)</f>
        <v>0.161505185022249</v>
      </c>
      <c r="BK323" s="0" t="n">
        <f aca="false">BF323*AB323+BG323*AF323+BH323*AJ323+BI323*AN323+BJ323*AR323</f>
        <v>0.321052333622407</v>
      </c>
      <c r="BL323" s="0" t="n">
        <f aca="false">BF323*AC323+BG323*AG323+BH323*AK323+BI323*AO323+BJ323*AS323</f>
        <v>0.566921998020077</v>
      </c>
      <c r="BM323" s="0" t="n">
        <f aca="false">BF323*AD323+BG323*AH323+BH323*AL323+BI323*AP323+BJ323*AT323</f>
        <v>0.741823210312202</v>
      </c>
      <c r="BN323" s="0" t="n">
        <f aca="false">BF323*AE323+BG323*AI323+BH323*AM323+BI323*AQ323+BJ323*AU323</f>
        <v>0.633001247593509</v>
      </c>
      <c r="BO323" s="0" t="n">
        <f aca="false">RANK(BK323,$BK323:$BN323)</f>
        <v>4</v>
      </c>
      <c r="BP323" s="0" t="n">
        <f aca="false">RANK(BL323,$BK323:$BN323)</f>
        <v>3</v>
      </c>
      <c r="BQ323" s="0" t="n">
        <f aca="false">RANK(BM323,$BK323:$BN323)</f>
        <v>1</v>
      </c>
      <c r="BR323" s="0" t="n">
        <f aca="false">RANK(BN323,$BK323:$BN323)</f>
        <v>2</v>
      </c>
    </row>
    <row r="324" customFormat="false" ht="15" hidden="false" customHeight="false" outlineLevel="0" collapsed="false">
      <c r="A324" s="0" t="n">
        <v>301</v>
      </c>
      <c r="B324" s="0" t="n">
        <f aca="false">RANDBETWEEN(1,$B$5)</f>
        <v>6</v>
      </c>
      <c r="C324" s="0" t="n">
        <f aca="false">RANDBETWEEN(1,$B$5)</f>
        <v>5</v>
      </c>
      <c r="D324" s="0" t="n">
        <f aca="false">RANDBETWEEN(1,$B$5)</f>
        <v>5</v>
      </c>
      <c r="E324" s="0" t="n">
        <f aca="false">RANDBETWEEN(1,$B$5)</f>
        <v>4</v>
      </c>
      <c r="F324" s="0" t="n">
        <f aca="false">RANDBETWEEN(1,$B$5)</f>
        <v>6</v>
      </c>
      <c r="G324" s="0" t="n">
        <f aca="false">RANDBETWEEN(1,$B$5)</f>
        <v>6</v>
      </c>
      <c r="H324" s="0" t="n">
        <f aca="true">NORMINV(RAND(),$B$8,$B$13)</f>
        <v>50.7947982526533</v>
      </c>
      <c r="I324" s="0" t="n">
        <f aca="true">NORMINV(RAND(),$C$8,$C$13)</f>
        <v>60.5718355425366</v>
      </c>
      <c r="J324" s="0" t="n">
        <f aca="true">NORMINV(RAND(),$D$8,$D$13)</f>
        <v>14.8814801090262</v>
      </c>
      <c r="K324" s="0" t="n">
        <f aca="true">NORMINV(RAND(),$E$8,$E$13)</f>
        <v>3.12969521084956</v>
      </c>
      <c r="L324" s="0" t="n">
        <f aca="true">NORMINV(RAND(),$B$9,$B$14)</f>
        <v>40.4098930609399</v>
      </c>
      <c r="M324" s="0" t="n">
        <f aca="true">NORMINV(RAND(),$C$9,$C$14)</f>
        <v>54.0428594100215</v>
      </c>
      <c r="N324" s="0" t="n">
        <f aca="true">NORMINV(RAND(),$D$9,$D$14)</f>
        <v>42.0667587009738</v>
      </c>
      <c r="O324" s="0" t="n">
        <f aca="true">NORMINV(RAND(),$E$9,$E$14)</f>
        <v>26.3896678787446</v>
      </c>
      <c r="P324" s="0" t="n">
        <f aca="true">NORMINV(RAND(),$B$10,$B$15)</f>
        <v>24.2806411067785</v>
      </c>
      <c r="Q324" s="0" t="n">
        <f aca="true">NORMINV(RAND(),$C$10,$C$15)</f>
        <v>28.2274430478594</v>
      </c>
      <c r="R324" s="0" t="n">
        <f aca="true">NORMINV(RAND(),$D$10,$D$15)</f>
        <v>9.57107564060033</v>
      </c>
      <c r="S324" s="0" t="n">
        <f aca="true">NORMINV(RAND(),$E$10,$E$15)</f>
        <v>4.22155377168901</v>
      </c>
      <c r="T324" s="0" t="n">
        <f aca="false">MEDIAN(INDEX(Avaliadores!$B$17:$B$22,$B324),INDEX(Avaliadores!$B$17:$B$22,$C324),INDEX(Avaliadores!$B$17:$B$22,$D324),INDEX(Avaliadores!$B$17:$B$22,$E324),INDEX(Avaliadores!$B$17:$B$22,$F324),INDEX(Avaliadores!$B$17:$B$22,$G324))</f>
        <v>2.29166666666667</v>
      </c>
      <c r="U324" s="0" t="n">
        <f aca="false">MEDIAN(INDEX(Avaliadores!$C$17:$C$22,$B324),INDEX(Avaliadores!$C$17:$C$22,$C324),INDEX(Avaliadores!$C$17:$C$22,$D324),INDEX(Avaliadores!$C$17:$C$22,$E324),INDEX(Avaliadores!$C$17:$C$22,$F324),INDEX(Avaliadores!$C$17:$C$22,$G324))</f>
        <v>5.79166666666667</v>
      </c>
      <c r="V324" s="0" t="n">
        <f aca="false">MEDIAN(INDEX(Avaliadores!$D$17:$D$22,$B324),INDEX(Avaliadores!$D$17:$D$22,$C324),INDEX(Avaliadores!$D$17:$D$22,$D324),INDEX(Avaliadores!$D$17:$D$22,$E324),INDEX(Avaliadores!$D$17:$D$22,$F324),INDEX(Avaliadores!$D$17:$D$22,$G324))</f>
        <v>5.29166666666667</v>
      </c>
      <c r="W324" s="0" t="n">
        <f aca="false">MEDIAN(INDEX(Avaliadores!$E$17:$E$22,$B324),INDEX(Avaliadores!$E$17:$E$22,$C324),INDEX(Avaliadores!$E$17:$E$22,$D324),INDEX(Avaliadores!$E$17:$E$22,$E324),INDEX(Avaliadores!$E$17:$E$22,$F324),INDEX(Avaliadores!$E$17:$E$22,$G324))</f>
        <v>6.29166666666667</v>
      </c>
      <c r="X324" s="0" t="n">
        <f aca="false">MEDIAN(INDEX(Avaliadores!$F$17:$F$22,$B324),INDEX(Avaliadores!$F$17:$F$22,$C324),INDEX(Avaliadores!$F$17:$F$22,$D324),INDEX(Avaliadores!$F$17:$F$22,$E324),INDEX(Avaliadores!$F$17:$F$22,$F324),INDEX(Avaliadores!$F$17:$F$22,$G324))</f>
        <v>3.04166666666667</v>
      </c>
      <c r="Y324" s="0" t="n">
        <f aca="false">MEDIAN(INDEX(Avaliadores!$G$17:$G$22,$B324),INDEX(Avaliadores!$G$17:$G$22,$C324),INDEX(Avaliadores!$G$17:$G$22,$D324),INDEX(Avaliadores!$G$17:$G$22,$E324),INDEX(Avaliadores!$G$17:$G$22,$F324),INDEX(Avaliadores!$G$17:$G$22,$G324))</f>
        <v>4.79166666666667</v>
      </c>
      <c r="Z324" s="0" t="n">
        <f aca="false">MEDIAN(INDEX(Avaliadores!$H$17:$H$22,$B324),INDEX(Avaliadores!$H$17:$H$22,$C324),INDEX(Avaliadores!$H$17:$H$22,$D324),INDEX(Avaliadores!$H$17:$H$22,$E324),INDEX(Avaliadores!$H$17:$H$22,$F324),INDEX(Avaliadores!$H$17:$H$22,$G324))</f>
        <v>3.79166666666667</v>
      </c>
      <c r="AA324" s="0" t="n">
        <f aca="false">MEDIAN(INDEX(Avaliadores!$I$17:$I$22,$B324),INDEX(Avaliadores!$I$17:$I$22,$C324),INDEX(Avaliadores!$I$17:$I$22,$D324),INDEX(Avaliadores!$I$17:$I$22,$E324),INDEX(Avaliadores!$I$17:$I$22,$F324),INDEX(Avaliadores!$I$17:$I$22,$G324))</f>
        <v>6.79166666666667</v>
      </c>
      <c r="AB324" s="0" t="n">
        <f aca="false">IF(MAX(H324:K324)=MIN(H324:K324),0,IF($B$17="custo",(MAX(H324:K324)-H324)/(MAX(H324:K324)-MIN(H324:K324)),(H324-MIN(H324:K324))/(MAX(H324:K324)-MIN(H324:K324))))</f>
        <v>0.170206702491027</v>
      </c>
      <c r="AC324" s="0" t="n">
        <f aca="false">IF(MAX(H324:K324)=MIN(H324:K324),0,IF($B$17="custo",(MAX(H324:K324)-I324)/(MAX(H324:K324)-MIN(H324:K324)),(I324-MIN(H324:K324))/(MAX(H324:K324)-MIN(H324:K324))))</f>
        <v>0</v>
      </c>
      <c r="AD324" s="0" t="n">
        <f aca="false">IF(MAX(H324:K324)=MIN(H324:K324),0,IF($B$17="custo",(MAX(H324:K324)-J324)/(MAX(H324:K324)-MIN(H324:K324)),(J324-MIN(H324:K324))/(MAX(H324:K324)-MIN(H324:K324))))</f>
        <v>0.795415267775216</v>
      </c>
      <c r="AE324" s="0" t="n">
        <f aca="false">IF(MAX(H324:K324)=MIN(H324:K324),0,IF($B$17="custo",(MAX(H324:K324)-K324)/(MAX(H324:K324)-MIN(H324:K324)),(K324-MIN(H324:K324))/(MAX(H324:K324)-MIN(H324:K324))))</f>
        <v>1</v>
      </c>
      <c r="AF324" s="0" t="n">
        <f aca="false">IF(MAX(L324:O324)=MIN(L324:O324),0,IF($C$17="custo",(MAX(L324:O324)-L324)/(MAX(L324:O324)-MIN(L324:O324)),(L324-MIN(L324:O324))/(MAX(L324:O324)-MIN(L324:O324))))</f>
        <v>0.507002063987364</v>
      </c>
      <c r="AG324" s="0" t="n">
        <f aca="false">IF(MAX(L324:O324)=MIN(L324:O324),0,IF($C$17="custo",(MAX(L324:O324)-M324)/(MAX(L324:O324)-MIN(L324:O324)),(M324-MIN(L324:O324))/(MAX(L324:O324)-MIN(L324:O324))))</f>
        <v>1</v>
      </c>
      <c r="AH324" s="0" t="n">
        <f aca="false">IF(MAX(L324:O324)=MIN(L324:O324),0,IF($C$17="custo",(MAX(L324:O324)-N324)/(MAX(L324:O324)-MIN(L324:O324)),(N324-MIN(L324:O324))/(MAX(L324:O324)-MIN(L324:O324))))</f>
        <v>0.56691795608828</v>
      </c>
      <c r="AI324" s="0" t="n">
        <f aca="false">IF(MAX(L324:O324)=MIN(L324:O324),0,IF($C$17="custo",(MAX(L324:O324)-O324)/(MAX(L324:O324)-MIN(L324:O324)),(O324-MIN(L324:O324))/(MAX(L324:O324)-MIN(L324:O324))))</f>
        <v>0</v>
      </c>
      <c r="AJ324" s="0" t="n">
        <f aca="false">IF(MAX(P324:S324)=MIN(P324:S324),0,IF($D$17="custo",(MAX(P324:S324)-P324)/(MAX(P324:S324)-MIN(P324:S324)),(P324-MIN(P324:S324))/(MAX(P324:S324)-MIN(P324:S324))))</f>
        <v>0.164409736947289</v>
      </c>
      <c r="AK324" s="0" t="n">
        <f aca="false">IF(MAX(P324:S324)=MIN(P324:S324),0,IF($D$17="custo",(MAX(P324:S324)-Q324)/(MAX(P324:S324)-MIN(P324:S324)),(Q324-MIN(P324:S324))/(MAX(P324:S324)-MIN(P324:S324))))</f>
        <v>0</v>
      </c>
      <c r="AL324" s="0" t="n">
        <f aca="false">IF(MAX(P324:S324)=MIN(P324:S324),0,IF($D$17="custo",(MAX(P324:S324)-R324)/(MAX(P324:S324)-MIN(P324:S324)),(R324-MIN(P324:S324))/(MAX(P324:S324)-MIN(P324:S324))))</f>
        <v>0.777157937897282</v>
      </c>
      <c r="AM324" s="0" t="n">
        <f aca="false">IF(MAX(P324:S324)=MIN(P324:S324),0,IF($D$17="custo",(MAX(P324:S324)-S324)/(MAX(P324:S324)-MIN(P324:S324)),(S324-MIN(P324:S324))/(MAX(P324:S324)-MIN(P324:S324))))</f>
        <v>1</v>
      </c>
      <c r="AN324" s="0" t="n">
        <f aca="false">IF(MAX(T324:W324)=MIN(T324:W324),0,IF($E$17="custo",(MAX(T324:W324)-T324)/(MAX(T324:W324)-MIN(T324:W324)),(T324-MIN(T324:W324))/(MAX(T324:W324)-MIN(T324:W324))))</f>
        <v>0</v>
      </c>
      <c r="AO324" s="0" t="n">
        <f aca="false">IF(MAX(T324:W324)=MIN(T324:W324),0,IF($E$17="custo",(MAX(T324:W324)-U324)/(MAX(T324:W324)-MIN(T324:W324)),(U324-MIN(T324:W324))/(MAX(T324:W324)-MIN(T324:W324))))</f>
        <v>0.875</v>
      </c>
      <c r="AP324" s="0" t="n">
        <f aca="false">IF(MAX(T324:W324)=MIN(T324:W324),0,IF($E$17="custo",(MAX(T324:W324)-V324)/(MAX(T324:W324)-MIN(T324:W324)),(V324-MIN(T324:W324))/(MAX(T324:W324)-MIN(T324:W324))))</f>
        <v>0.75</v>
      </c>
      <c r="AQ324" s="0" t="n">
        <f aca="false">IF(MAX(T324:W324)=MIN(T324:W324),0,IF($E$17="custo",(MAX(T324:W324)-W324)/(MAX(T324:W324)-MIN(T324:W324)),(W324-MIN(T324:W324))/(MAX(T324:W324)-MIN(T324:W324))))</f>
        <v>1</v>
      </c>
      <c r="AR324" s="0" t="n">
        <f aca="false">IF(MAX(X324:AA324)=MIN(X324:AA324),0,IF($F$17="custo",(MAX(X324:AA324)-X324)/(MAX(X324:AA324)-MIN(X324:AA324)),(X324-MIN(X324:AA324))/(MAX(X324:AA324)-MIN(X324:AA324))))</f>
        <v>0</v>
      </c>
      <c r="AS324" s="0" t="n">
        <f aca="false">IF(MAX(X324:AA324)=MIN(X324:AA324),0,IF($F$17="custo",(MAX(X324:AA324)-Y324)/(MAX(X324:AA324)-MIN(X324:AA324)),(Y324-MIN(X324:AA324))/(MAX(X324:AA324)-MIN(X324:AA324))))</f>
        <v>0.466666666666667</v>
      </c>
      <c r="AT324" s="0" t="n">
        <f aca="false">IF(MAX(X324:AA324)=MIN(X324:AA324),0,IF($F$17="custo",(MAX(X324:AA324)-Z324)/(MAX(X324:AA324)-MIN(X324:AA324)),(Z324-MIN(X324:AA324))/(MAX(X324:AA324)-MIN(X324:AA324))))</f>
        <v>0.2</v>
      </c>
      <c r="AU324" s="0" t="n">
        <f aca="false">IF(MAX(X324:AA324)=MIN(X324:AA324),0,IF($F$17="custo",(MAX(X324:AA324)-AA324)/(MAX(X324:AA324)-MIN(X324:AA324)),(AA324-MIN(X324:AA324))/(MAX(X324:AA324)-MIN(X324:AA324))))</f>
        <v>1</v>
      </c>
      <c r="AV324" s="0" t="n">
        <f aca="false">STDEVP(AB324:AE324)</f>
        <v>0.417054653877777</v>
      </c>
      <c r="AW324" s="0" t="n">
        <f aca="false">STDEVP(AF324:AI324)</f>
        <v>0.354669211873938</v>
      </c>
      <c r="AX324" s="0" t="n">
        <f aca="false">STDEVP(AJ324:AM324)</f>
        <v>0.414904736969673</v>
      </c>
      <c r="AY324" s="0" t="n">
        <f aca="false">STDEVP(AN324:AQ324)</f>
        <v>0.389059362437148</v>
      </c>
      <c r="AZ324" s="0" t="n">
        <f aca="false">STDEVP(AR324:AU324)</f>
        <v>0.375277674973257</v>
      </c>
      <c r="BA324" s="0" t="n">
        <f aca="false">AV324*((1-IFERROR(CORREL(AB324:AE324,AF324:AI324),0))+(1-IFERROR(CORREL(AB324:AE324,AJ324:AM324),0))+(1-IFERROR(CORREL(AB324:AE324,AN324:AQ324),0))+(1-IFERROR(CORREL(AB324:AE324,AR324:AU324),0)))</f>
        <v>1.16733586119081</v>
      </c>
      <c r="BB324" s="0" t="n">
        <f aca="false">AW324*((1-IFERROR(CORREL(AF324:AI324,AB324:AE324),0))+(1-IFERROR(CORREL(AF324:AI324,AJ324:AM324),0))+(1-IFERROR(CORREL(AF324:AI324,AN324:AQ324),0))+(1-IFERROR(CORREL(AF324:AI324,AR324:AU324),0)))</f>
        <v>2.22674593238129</v>
      </c>
      <c r="BC324" s="0" t="n">
        <f aca="false">AX324*((1-IFERROR(CORREL(AJ324:AM324,AB324:AE324),0))+(1-IFERROR(CORREL(AJ324:AM324,AF324:AI324),0))+(1-IFERROR(CORREL(AJ324:AM324,AN324:AQ324),0))+(1-IFERROR(CORREL(AJ324:AM324,AR324:AU324),0)))</f>
        <v>1.15587328338116</v>
      </c>
      <c r="BD324" s="0" t="n">
        <f aca="false">AY324*((1-IFERROR(CORREL(AN324:AQ324,AB324:AE324),0))+(1-IFERROR(CORREL(AN324:AQ324,AF324:AI324),0))+(1-IFERROR(CORREL(AN324:AQ324,AJ324:AM324),0))+(1-IFERROR(CORREL(AN324:AQ324,AR324:AU324),0)))</f>
        <v>0.91979896012005</v>
      </c>
      <c r="BE324" s="0" t="n">
        <f aca="false">AZ324*((1-IFERROR(CORREL(AR324:AU324,AB324:AE324),0))+(1-IFERROR(CORREL(AR324:AU324,AF324:AI324),0))+(1-IFERROR(CORREL(AR324:AU324,AJ324:AM324),0))+(1-IFERROR(CORREL(AR324:AU324,AN324:AQ324),0)))</f>
        <v>0.990221670838836</v>
      </c>
      <c r="BF324" s="0" t="n">
        <f aca="false">IF(SUM(BA324:BE324)&gt;0,BA324/SUM(BA324:BE324),1/5)</f>
        <v>0.180702825207386</v>
      </c>
      <c r="BG324" s="0" t="n">
        <f aca="false">IF(SUM(BA324:BE324)&gt;0,BB324/SUM(BA324:BE324),1/5)</f>
        <v>0.344698808952793</v>
      </c>
      <c r="BH324" s="0" t="n">
        <f aca="false">IF(SUM(BA324:BE324)&gt;0,BC324/SUM(BA324:BE324),1/5)</f>
        <v>0.178928425685169</v>
      </c>
      <c r="BI324" s="0" t="n">
        <f aca="false">IF(SUM(BA324:BE324)&gt;0,BD324/SUM(BA324:BE324),1/5)</f>
        <v>0.142384275376374</v>
      </c>
      <c r="BJ324" s="0" t="n">
        <f aca="false">IF(SUM(BA324:BE324)&gt;0,BE324/SUM(BA324:BE324),1/5)</f>
        <v>0.153285664778278</v>
      </c>
      <c r="BK324" s="0" t="n">
        <f aca="false">BF324*AB324+BG324*AF324+BH324*AJ324+BI324*AN324+BJ324*AR324</f>
        <v>0.234937415001705</v>
      </c>
      <c r="BL324" s="0" t="n">
        <f aca="false">BF324*AC324+BG324*AG324+BH324*AK324+BI324*AO324+BJ324*AS324</f>
        <v>0.540818360136983</v>
      </c>
      <c r="BM324" s="0" t="n">
        <f aca="false">BF324*AD324+BG324*AH324+BH324*AL324+BI324*AP324+BJ324*AT324</f>
        <v>0.615650716162282</v>
      </c>
      <c r="BN324" s="0" t="n">
        <f aca="false">BF324*AE324+BG324*AI324+BH324*AM324+BI324*AQ324+BJ324*AU324</f>
        <v>0.655301191047207</v>
      </c>
      <c r="BO324" s="0" t="n">
        <f aca="false">RANK(BK324,$BK324:$BN324)</f>
        <v>4</v>
      </c>
      <c r="BP324" s="0" t="n">
        <f aca="false">RANK(BL324,$BK324:$BN324)</f>
        <v>3</v>
      </c>
      <c r="BQ324" s="0" t="n">
        <f aca="false">RANK(BM324,$BK324:$BN324)</f>
        <v>2</v>
      </c>
      <c r="BR324" s="0" t="n">
        <f aca="false">RANK(BN324,$BK324:$BN324)</f>
        <v>1</v>
      </c>
    </row>
    <row r="325" customFormat="false" ht="15" hidden="false" customHeight="false" outlineLevel="0" collapsed="false">
      <c r="A325" s="0" t="n">
        <v>302</v>
      </c>
      <c r="B325" s="0" t="n">
        <f aca="false">RANDBETWEEN(1,$B$5)</f>
        <v>2</v>
      </c>
      <c r="C325" s="0" t="n">
        <f aca="false">RANDBETWEEN(1,$B$5)</f>
        <v>5</v>
      </c>
      <c r="D325" s="0" t="n">
        <f aca="false">RANDBETWEEN(1,$B$5)</f>
        <v>4</v>
      </c>
      <c r="E325" s="0" t="n">
        <f aca="false">RANDBETWEEN(1,$B$5)</f>
        <v>4</v>
      </c>
      <c r="F325" s="0" t="n">
        <f aca="false">RANDBETWEEN(1,$B$5)</f>
        <v>5</v>
      </c>
      <c r="G325" s="0" t="n">
        <f aca="false">RANDBETWEEN(1,$B$5)</f>
        <v>5</v>
      </c>
      <c r="H325" s="0" t="n">
        <f aca="true">NORMINV(RAND(),$B$8,$B$13)</f>
        <v>49.7143635659074</v>
      </c>
      <c r="I325" s="0" t="n">
        <f aca="true">NORMINV(RAND(),$C$8,$C$13)</f>
        <v>63.5041995974831</v>
      </c>
      <c r="J325" s="0" t="n">
        <f aca="true">NORMINV(RAND(),$D$8,$D$13)</f>
        <v>14.7642564380328</v>
      </c>
      <c r="K325" s="0" t="n">
        <f aca="true">NORMINV(RAND(),$E$8,$E$13)</f>
        <v>3.09770367293058</v>
      </c>
      <c r="L325" s="0" t="n">
        <f aca="true">NORMINV(RAND(),$B$9,$B$14)</f>
        <v>38.6525679130678</v>
      </c>
      <c r="M325" s="0" t="n">
        <f aca="true">NORMINV(RAND(),$C$9,$C$14)</f>
        <v>53.9218811843006</v>
      </c>
      <c r="N325" s="0" t="n">
        <f aca="true">NORMINV(RAND(),$D$9,$D$14)</f>
        <v>41.5644585984203</v>
      </c>
      <c r="O325" s="0" t="n">
        <f aca="true">NORMINV(RAND(),$E$9,$E$14)</f>
        <v>24.8624068048747</v>
      </c>
      <c r="P325" s="0" t="n">
        <f aca="true">NORMINV(RAND(),$B$10,$B$15)</f>
        <v>24.696600203362</v>
      </c>
      <c r="Q325" s="0" t="n">
        <f aca="true">NORMINV(RAND(),$C$10,$C$15)</f>
        <v>27.5290650957357</v>
      </c>
      <c r="R325" s="0" t="n">
        <f aca="true">NORMINV(RAND(),$D$10,$D$15)</f>
        <v>9.69298325289661</v>
      </c>
      <c r="S325" s="0" t="n">
        <f aca="true">NORMINV(RAND(),$E$10,$E$15)</f>
        <v>3.91885978144561</v>
      </c>
      <c r="T325" s="0" t="n">
        <f aca="false">MEDIAN(INDEX(Avaliadores!$B$17:$B$22,$B325),INDEX(Avaliadores!$B$17:$B$22,$C325),INDEX(Avaliadores!$B$17:$B$22,$D325),INDEX(Avaliadores!$B$17:$B$22,$E325),INDEX(Avaliadores!$B$17:$B$22,$F325),INDEX(Avaliadores!$B$17:$B$22,$G325))</f>
        <v>2.79166666666667</v>
      </c>
      <c r="U325" s="0" t="n">
        <f aca="false">MEDIAN(INDEX(Avaliadores!$C$17:$C$22,$B325),INDEX(Avaliadores!$C$17:$C$22,$C325),INDEX(Avaliadores!$C$17:$C$22,$D325),INDEX(Avaliadores!$C$17:$C$22,$E325),INDEX(Avaliadores!$C$17:$C$22,$F325),INDEX(Avaliadores!$C$17:$C$22,$G325))</f>
        <v>5.54166666666667</v>
      </c>
      <c r="V325" s="0" t="n">
        <f aca="false">MEDIAN(INDEX(Avaliadores!$D$17:$D$22,$B325),INDEX(Avaliadores!$D$17:$D$22,$C325),INDEX(Avaliadores!$D$17:$D$22,$D325),INDEX(Avaliadores!$D$17:$D$22,$E325),INDEX(Avaliadores!$D$17:$D$22,$F325),INDEX(Avaliadores!$D$17:$D$22,$G325))</f>
        <v>5.54166666666667</v>
      </c>
      <c r="W325" s="0" t="n">
        <f aca="false">MEDIAN(INDEX(Avaliadores!$E$17:$E$22,$B325),INDEX(Avaliadores!$E$17:$E$22,$C325),INDEX(Avaliadores!$E$17:$E$22,$D325),INDEX(Avaliadores!$E$17:$E$22,$E325),INDEX(Avaliadores!$E$17:$E$22,$F325),INDEX(Avaliadores!$E$17:$E$22,$G325))</f>
        <v>7.04166666666667</v>
      </c>
      <c r="X325" s="0" t="n">
        <f aca="false">MEDIAN(INDEX(Avaliadores!$F$17:$F$22,$B325),INDEX(Avaliadores!$F$17:$F$22,$C325),INDEX(Avaliadores!$F$17:$F$22,$D325),INDEX(Avaliadores!$F$17:$F$22,$E325),INDEX(Avaliadores!$F$17:$F$22,$F325),INDEX(Avaliadores!$F$17:$F$22,$G325))</f>
        <v>2.54166666666667</v>
      </c>
      <c r="Y325" s="0" t="n">
        <f aca="false">MEDIAN(INDEX(Avaliadores!$G$17:$G$22,$B325),INDEX(Avaliadores!$G$17:$G$22,$C325),INDEX(Avaliadores!$G$17:$G$22,$D325),INDEX(Avaliadores!$G$17:$G$22,$E325),INDEX(Avaliadores!$G$17:$G$22,$F325),INDEX(Avaliadores!$G$17:$G$22,$G325))</f>
        <v>4.54166666666667</v>
      </c>
      <c r="Z325" s="0" t="n">
        <f aca="false">MEDIAN(INDEX(Avaliadores!$H$17:$H$22,$B325),INDEX(Avaliadores!$H$17:$H$22,$C325),INDEX(Avaliadores!$H$17:$H$22,$D325),INDEX(Avaliadores!$H$17:$H$22,$E325),INDEX(Avaliadores!$H$17:$H$22,$F325),INDEX(Avaliadores!$H$17:$H$22,$G325))</f>
        <v>3.54166666666667</v>
      </c>
      <c r="AA325" s="0" t="n">
        <f aca="false">MEDIAN(INDEX(Avaliadores!$I$17:$I$22,$B325),INDEX(Avaliadores!$I$17:$I$22,$C325),INDEX(Avaliadores!$I$17:$I$22,$D325),INDEX(Avaliadores!$I$17:$I$22,$E325),INDEX(Avaliadores!$I$17:$I$22,$F325),INDEX(Avaliadores!$I$17:$I$22,$G325))</f>
        <v>6.29166666666667</v>
      </c>
      <c r="AB325" s="0" t="n">
        <f aca="false">IF(MAX(H325:K325)=MIN(H325:K325),0,IF($B$17="custo",(MAX(H325:K325)-H325)/(MAX(H325:K325)-MIN(H325:K325)),(H325-MIN(H325:K325))/(MAX(H325:K325)-MIN(H325:K325))))</f>
        <v>0.228283991986544</v>
      </c>
      <c r="AC325" s="0" t="n">
        <f aca="false">IF(MAX(H325:K325)=MIN(H325:K325),0,IF($B$17="custo",(MAX(H325:K325)-I325)/(MAX(H325:K325)-MIN(H325:K325)),(I325-MIN(H325:K325))/(MAX(H325:K325)-MIN(H325:K325))))</f>
        <v>0</v>
      </c>
      <c r="AD325" s="0" t="n">
        <f aca="false">IF(MAX(H325:K325)=MIN(H325:K325),0,IF($B$17="custo",(MAX(H325:K325)-J325)/(MAX(H325:K325)-MIN(H325:K325)),(J325-MIN(H325:K325))/(MAX(H325:K325)-MIN(H325:K325))))</f>
        <v>0.806865924160313</v>
      </c>
      <c r="AE325" s="0" t="n">
        <f aca="false">IF(MAX(H325:K325)=MIN(H325:K325),0,IF($B$17="custo",(MAX(H325:K325)-K325)/(MAX(H325:K325)-MIN(H325:K325)),(K325-MIN(H325:K325))/(MAX(H325:K325)-MIN(H325:K325))))</f>
        <v>1</v>
      </c>
      <c r="AF325" s="0" t="n">
        <f aca="false">IF(MAX(L325:O325)=MIN(L325:O325),0,IF($C$17="custo",(MAX(L325:O325)-L325)/(MAX(L325:O325)-MIN(L325:O325)),(L325-MIN(L325:O325))/(MAX(L325:O325)-MIN(L325:O325))))</f>
        <v>0.474549571273611</v>
      </c>
      <c r="AG325" s="0" t="n">
        <f aca="false">IF(MAX(L325:O325)=MIN(L325:O325),0,IF($C$17="custo",(MAX(L325:O325)-M325)/(MAX(L325:O325)-MIN(L325:O325)),(M325-MIN(L325:O325))/(MAX(L325:O325)-MIN(L325:O325))))</f>
        <v>1</v>
      </c>
      <c r="AH325" s="0" t="n">
        <f aca="false">IF(MAX(L325:O325)=MIN(L325:O325),0,IF($C$17="custo",(MAX(L325:O325)-N325)/(MAX(L325:O325)-MIN(L325:O325)),(N325-MIN(L325:O325))/(MAX(L325:O325)-MIN(L325:O325))))</f>
        <v>0.574754091401277</v>
      </c>
      <c r="AI325" s="0" t="n">
        <f aca="false">IF(MAX(L325:O325)=MIN(L325:O325),0,IF($C$17="custo",(MAX(L325:O325)-O325)/(MAX(L325:O325)-MIN(L325:O325)),(O325-MIN(L325:O325))/(MAX(L325:O325)-MIN(L325:O325))))</f>
        <v>0</v>
      </c>
      <c r="AJ325" s="0" t="n">
        <f aca="false">IF(MAX(P325:S325)=MIN(P325:S325),0,IF($D$17="custo",(MAX(P325:S325)-P325)/(MAX(P325:S325)-MIN(P325:S325)),(P325-MIN(P325:S325))/(MAX(P325:S325)-MIN(P325:S325))))</f>
        <v>0.119967821315783</v>
      </c>
      <c r="AK325" s="0" t="n">
        <f aca="false">IF(MAX(P325:S325)=MIN(P325:S325),0,IF($D$17="custo",(MAX(P325:S325)-Q325)/(MAX(P325:S325)-MIN(P325:S325)),(Q325-MIN(P325:S325))/(MAX(P325:S325)-MIN(P325:S325))))</f>
        <v>0</v>
      </c>
      <c r="AL325" s="0" t="n">
        <f aca="false">IF(MAX(P325:S325)=MIN(P325:S325),0,IF($D$17="custo",(MAX(P325:S325)-R325)/(MAX(P325:S325)-MIN(P325:S325)),(R325-MIN(P325:S325))/(MAX(P325:S325)-MIN(P325:S325))))</f>
        <v>0.75543950615473</v>
      </c>
      <c r="AM325" s="0" t="n">
        <f aca="false">IF(MAX(P325:S325)=MIN(P325:S325),0,IF($D$17="custo",(MAX(P325:S325)-S325)/(MAX(P325:S325)-MIN(P325:S325)),(S325-MIN(P325:S325))/(MAX(P325:S325)-MIN(P325:S325))))</f>
        <v>1</v>
      </c>
      <c r="AN325" s="0" t="n">
        <f aca="false">IF(MAX(T325:W325)=MIN(T325:W325),0,IF($E$17="custo",(MAX(T325:W325)-T325)/(MAX(T325:W325)-MIN(T325:W325)),(T325-MIN(T325:W325))/(MAX(T325:W325)-MIN(T325:W325))))</f>
        <v>0</v>
      </c>
      <c r="AO325" s="0" t="n">
        <f aca="false">IF(MAX(T325:W325)=MIN(T325:W325),0,IF($E$17="custo",(MAX(T325:W325)-U325)/(MAX(T325:W325)-MIN(T325:W325)),(U325-MIN(T325:W325))/(MAX(T325:W325)-MIN(T325:W325))))</f>
        <v>0.647058823529412</v>
      </c>
      <c r="AP325" s="0" t="n">
        <f aca="false">IF(MAX(T325:W325)=MIN(T325:W325),0,IF($E$17="custo",(MAX(T325:W325)-V325)/(MAX(T325:W325)-MIN(T325:W325)),(V325-MIN(T325:W325))/(MAX(T325:W325)-MIN(T325:W325))))</f>
        <v>0.647058823529412</v>
      </c>
      <c r="AQ325" s="0" t="n">
        <f aca="false">IF(MAX(T325:W325)=MIN(T325:W325),0,IF($E$17="custo",(MAX(T325:W325)-W325)/(MAX(T325:W325)-MIN(T325:W325)),(W325-MIN(T325:W325))/(MAX(T325:W325)-MIN(T325:W325))))</f>
        <v>1</v>
      </c>
      <c r="AR325" s="0" t="n">
        <f aca="false">IF(MAX(X325:AA325)=MIN(X325:AA325),0,IF($F$17="custo",(MAX(X325:AA325)-X325)/(MAX(X325:AA325)-MIN(X325:AA325)),(X325-MIN(X325:AA325))/(MAX(X325:AA325)-MIN(X325:AA325))))</f>
        <v>0</v>
      </c>
      <c r="AS325" s="0" t="n">
        <f aca="false">IF(MAX(X325:AA325)=MIN(X325:AA325),0,IF($F$17="custo",(MAX(X325:AA325)-Y325)/(MAX(X325:AA325)-MIN(X325:AA325)),(Y325-MIN(X325:AA325))/(MAX(X325:AA325)-MIN(X325:AA325))))</f>
        <v>0.533333333333333</v>
      </c>
      <c r="AT325" s="0" t="n">
        <f aca="false">IF(MAX(X325:AA325)=MIN(X325:AA325),0,IF($F$17="custo",(MAX(X325:AA325)-Z325)/(MAX(X325:AA325)-MIN(X325:AA325)),(Z325-MIN(X325:AA325))/(MAX(X325:AA325)-MIN(X325:AA325))))</f>
        <v>0.266666666666667</v>
      </c>
      <c r="AU325" s="0" t="n">
        <f aca="false">IF(MAX(X325:AA325)=MIN(X325:AA325),0,IF($F$17="custo",(MAX(X325:AA325)-AA325)/(MAX(X325:AA325)-MIN(X325:AA325)),(AA325-MIN(X325:AA325))/(MAX(X325:AA325)-MIN(X325:AA325))))</f>
        <v>1</v>
      </c>
      <c r="AV325" s="0" t="n">
        <f aca="false">STDEVP(AB325:AE325)</f>
        <v>0.408560707016182</v>
      </c>
      <c r="AW325" s="0" t="n">
        <f aca="false">STDEVP(AF325:AI325)</f>
        <v>0.355537686369285</v>
      </c>
      <c r="AX325" s="0" t="n">
        <f aca="false">STDEVP(AJ325:AM325)</f>
        <v>0.420057426022929</v>
      </c>
      <c r="AY325" s="0" t="n">
        <f aca="false">STDEVP(AN325:AQ325)</f>
        <v>0.361118504641432</v>
      </c>
      <c r="AZ325" s="0" t="n">
        <f aca="false">STDEVP(AR325:AU325)</f>
        <v>0.369308663436006</v>
      </c>
      <c r="BA325" s="0" t="n">
        <f aca="false">AV325*((1-IFERROR(CORREL(AB325:AE325,AF325:AI325),0))+(1-IFERROR(CORREL(AB325:AE325,AJ325:AM325),0))+(1-IFERROR(CORREL(AB325:AE325,AN325:AQ325),0))+(1-IFERROR(CORREL(AB325:AE325,AR325:AU325),0)))</f>
        <v>1.11048171760275</v>
      </c>
      <c r="BB325" s="0" t="n">
        <f aca="false">AW325*((1-IFERROR(CORREL(AF325:AI325,AB325:AE325),0))+(1-IFERROR(CORREL(AF325:AI325,AJ325:AM325),0))+(1-IFERROR(CORREL(AF325:AI325,AN325:AQ325),0))+(1-IFERROR(CORREL(AF325:AI325,AR325:AU325),0)))</f>
        <v>2.25737956393202</v>
      </c>
      <c r="BC325" s="0" t="n">
        <f aca="false">AX325*((1-IFERROR(CORREL(AJ325:AM325,AB325:AE325),0))+(1-IFERROR(CORREL(AJ325:AM325,AF325:AI325),0))+(1-IFERROR(CORREL(AJ325:AM325,AN325:AQ325),0))+(1-IFERROR(CORREL(AJ325:AM325,AR325:AU325),0)))</f>
        <v>1.06464755925643</v>
      </c>
      <c r="BD325" s="0" t="n">
        <f aca="false">AY325*((1-IFERROR(CORREL(AN325:AQ325,AB325:AE325),0))+(1-IFERROR(CORREL(AN325:AQ325,AF325:AI325),0))+(1-IFERROR(CORREL(AN325:AQ325,AJ325:AM325),0))+(1-IFERROR(CORREL(AN325:AQ325,AR325:AU325),0)))</f>
        <v>0.762843650172176</v>
      </c>
      <c r="BE325" s="0" t="n">
        <f aca="false">AZ325*((1-IFERROR(CORREL(AR325:AU325,AB325:AE325),0))+(1-IFERROR(CORREL(AR325:AU325,AF325:AI325),0))+(1-IFERROR(CORREL(AR325:AU325,AJ325:AM325),0))+(1-IFERROR(CORREL(AR325:AU325,AN325:AQ325),0)))</f>
        <v>0.910972770094502</v>
      </c>
      <c r="BF325" s="0" t="n">
        <f aca="false">IF(SUM(BA325:BE325)&gt;0,BA325/SUM(BA325:BE325),1/5)</f>
        <v>0.181857609958098</v>
      </c>
      <c r="BG325" s="0" t="n">
        <f aca="false">IF(SUM(BA325:BE325)&gt;0,BB325/SUM(BA325:BE325),1/5)</f>
        <v>0.369678893184434</v>
      </c>
      <c r="BH325" s="0" t="n">
        <f aca="false">IF(SUM(BA325:BE325)&gt;0,BC325/SUM(BA325:BE325),1/5)</f>
        <v>0.174351596703512</v>
      </c>
      <c r="BI325" s="0" t="n">
        <f aca="false">IF(SUM(BA325:BE325)&gt;0,BD325/SUM(BA325:BE325),1/5)</f>
        <v>0.1249267959958</v>
      </c>
      <c r="BJ325" s="0" t="n">
        <f aca="false">IF(SUM(BA325:BE325)&gt;0,BE325/SUM(BA325:BE325),1/5)</f>
        <v>0.149185104158157</v>
      </c>
      <c r="BK325" s="0" t="n">
        <f aca="false">BF325*AB325+BG325*AF325+BH325*AJ325+BI325*AN325+BJ325*AR325</f>
        <v>0.237862722643391</v>
      </c>
      <c r="BL325" s="0" t="n">
        <f aca="false">BF325*AC325+BG325*AG325+BH325*AK325+BI325*AO325+BJ325*AS325</f>
        <v>0.530079267713125</v>
      </c>
      <c r="BM325" s="0" t="n">
        <f aca="false">BF325*AD325+BG325*AH325+BH325*AL325+BI325*AP325+BJ325*AT325</f>
        <v>0.611538929084381</v>
      </c>
      <c r="BN325" s="0" t="n">
        <f aca="false">BF325*AE325+BG325*AI325+BH325*AM325+BI325*AQ325+BJ325*AU325</f>
        <v>0.630321106815567</v>
      </c>
      <c r="BO325" s="0" t="n">
        <f aca="false">RANK(BK325,$BK325:$BN325)</f>
        <v>4</v>
      </c>
      <c r="BP325" s="0" t="n">
        <f aca="false">RANK(BL325,$BK325:$BN325)</f>
        <v>3</v>
      </c>
      <c r="BQ325" s="0" t="n">
        <f aca="false">RANK(BM325,$BK325:$BN325)</f>
        <v>2</v>
      </c>
      <c r="BR325" s="0" t="n">
        <f aca="false">RANK(BN325,$BK325:$BN325)</f>
        <v>1</v>
      </c>
    </row>
    <row r="326" customFormat="false" ht="15" hidden="false" customHeight="false" outlineLevel="0" collapsed="false">
      <c r="A326" s="0" t="n">
        <v>303</v>
      </c>
      <c r="B326" s="0" t="n">
        <f aca="false">RANDBETWEEN(1,$B$5)</f>
        <v>4</v>
      </c>
      <c r="C326" s="0" t="n">
        <f aca="false">RANDBETWEEN(1,$B$5)</f>
        <v>2</v>
      </c>
      <c r="D326" s="0" t="n">
        <f aca="false">RANDBETWEEN(1,$B$5)</f>
        <v>4</v>
      </c>
      <c r="E326" s="0" t="n">
        <f aca="false">RANDBETWEEN(1,$B$5)</f>
        <v>1</v>
      </c>
      <c r="F326" s="0" t="n">
        <f aca="false">RANDBETWEEN(1,$B$5)</f>
        <v>1</v>
      </c>
      <c r="G326" s="0" t="n">
        <f aca="false">RANDBETWEEN(1,$B$5)</f>
        <v>4</v>
      </c>
      <c r="H326" s="0" t="n">
        <f aca="true">NORMINV(RAND(),$B$8,$B$13)</f>
        <v>48.9386562722465</v>
      </c>
      <c r="I326" s="0" t="n">
        <f aca="true">NORMINV(RAND(),$C$8,$C$13)</f>
        <v>61.113985658736</v>
      </c>
      <c r="J326" s="0" t="n">
        <f aca="true">NORMINV(RAND(),$D$8,$D$13)</f>
        <v>13.5833474252322</v>
      </c>
      <c r="K326" s="0" t="n">
        <f aca="true">NORMINV(RAND(),$E$8,$E$13)</f>
        <v>3.04355767149949</v>
      </c>
      <c r="L326" s="0" t="n">
        <f aca="true">NORMINV(RAND(),$B$9,$B$14)</f>
        <v>44.2751202439849</v>
      </c>
      <c r="M326" s="0" t="n">
        <f aca="true">NORMINV(RAND(),$C$9,$C$14)</f>
        <v>65.1774712358471</v>
      </c>
      <c r="N326" s="0" t="n">
        <f aca="true">NORMINV(RAND(),$D$9,$D$14)</f>
        <v>46.1755990960189</v>
      </c>
      <c r="O326" s="0" t="n">
        <f aca="true">NORMINV(RAND(),$E$9,$E$14)</f>
        <v>23.2377520530817</v>
      </c>
      <c r="P326" s="0" t="n">
        <f aca="true">NORMINV(RAND(),$B$10,$B$15)</f>
        <v>24.1219025710534</v>
      </c>
      <c r="Q326" s="0" t="n">
        <f aca="true">NORMINV(RAND(),$C$10,$C$15)</f>
        <v>29.5729240130974</v>
      </c>
      <c r="R326" s="0" t="n">
        <f aca="true">NORMINV(RAND(),$D$10,$D$15)</f>
        <v>9.68388103033624</v>
      </c>
      <c r="S326" s="0" t="n">
        <f aca="true">NORMINV(RAND(),$E$10,$E$15)</f>
        <v>4.10179942118806</v>
      </c>
      <c r="T326" s="0" t="n">
        <f aca="false">MEDIAN(INDEX(Avaliadores!$B$17:$B$22,$B326),INDEX(Avaliadores!$B$17:$B$22,$C326),INDEX(Avaliadores!$B$17:$B$22,$D326),INDEX(Avaliadores!$B$17:$B$22,$E326),INDEX(Avaliadores!$B$17:$B$22,$F326),INDEX(Avaliadores!$B$17:$B$22,$G326))</f>
        <v>3.29166666666667</v>
      </c>
      <c r="U326" s="0" t="n">
        <f aca="false">MEDIAN(INDEX(Avaliadores!$C$17:$C$22,$B326),INDEX(Avaliadores!$C$17:$C$22,$C326),INDEX(Avaliadores!$C$17:$C$22,$D326),INDEX(Avaliadores!$C$17:$C$22,$E326),INDEX(Avaliadores!$C$17:$C$22,$F326),INDEX(Avaliadores!$C$17:$C$22,$G326))</f>
        <v>5.29166666666667</v>
      </c>
      <c r="V326" s="0" t="n">
        <f aca="false">MEDIAN(INDEX(Avaliadores!$D$17:$D$22,$B326),INDEX(Avaliadores!$D$17:$D$22,$C326),INDEX(Avaliadores!$D$17:$D$22,$D326),INDEX(Avaliadores!$D$17:$D$22,$E326),INDEX(Avaliadores!$D$17:$D$22,$F326),INDEX(Avaliadores!$D$17:$D$22,$G326))</f>
        <v>5.79166666666667</v>
      </c>
      <c r="W326" s="0" t="n">
        <f aca="false">MEDIAN(INDEX(Avaliadores!$E$17:$E$22,$B326),INDEX(Avaliadores!$E$17:$E$22,$C326),INDEX(Avaliadores!$E$17:$E$22,$D326),INDEX(Avaliadores!$E$17:$E$22,$E326),INDEX(Avaliadores!$E$17:$E$22,$F326),INDEX(Avaliadores!$E$17:$E$22,$G326))</f>
        <v>6.54166666666667</v>
      </c>
      <c r="X326" s="0" t="n">
        <f aca="false">MEDIAN(INDEX(Avaliadores!$F$17:$F$22,$B326),INDEX(Avaliadores!$F$17:$F$22,$C326),INDEX(Avaliadores!$F$17:$F$22,$D326),INDEX(Avaliadores!$F$17:$F$22,$E326),INDEX(Avaliadores!$F$17:$F$22,$F326),INDEX(Avaliadores!$F$17:$F$22,$G326))</f>
        <v>2.79166666666667</v>
      </c>
      <c r="Y326" s="0" t="n">
        <f aca="false">MEDIAN(INDEX(Avaliadores!$G$17:$G$22,$B326),INDEX(Avaliadores!$G$17:$G$22,$C326),INDEX(Avaliadores!$G$17:$G$22,$D326),INDEX(Avaliadores!$G$17:$G$22,$E326),INDEX(Avaliadores!$G$17:$G$22,$F326),INDEX(Avaliadores!$G$17:$G$22,$G326))</f>
        <v>4.79166666666667</v>
      </c>
      <c r="Z326" s="0" t="n">
        <f aca="false">MEDIAN(INDEX(Avaliadores!$H$17:$H$22,$B326),INDEX(Avaliadores!$H$17:$H$22,$C326),INDEX(Avaliadores!$H$17:$H$22,$D326),INDEX(Avaliadores!$H$17:$H$22,$E326),INDEX(Avaliadores!$H$17:$H$22,$F326),INDEX(Avaliadores!$H$17:$H$22,$G326))</f>
        <v>3.79166666666667</v>
      </c>
      <c r="AA326" s="0" t="n">
        <f aca="false">MEDIAN(INDEX(Avaliadores!$I$17:$I$22,$B326),INDEX(Avaliadores!$I$17:$I$22,$C326),INDEX(Avaliadores!$I$17:$I$22,$D326),INDEX(Avaliadores!$I$17:$I$22,$E326),INDEX(Avaliadores!$I$17:$I$22,$F326),INDEX(Avaliadores!$I$17:$I$22,$G326))</f>
        <v>5.79166666666667</v>
      </c>
      <c r="AB326" s="0" t="n">
        <f aca="false">IF(MAX(H326:K326)=MIN(H326:K326),0,IF($B$17="custo",(MAX(H326:K326)-H326)/(MAX(H326:K326)-MIN(H326:K326)),(H326-MIN(H326:K326))/(MAX(H326:K326)-MIN(H326:K326))))</f>
        <v>0.209664881222601</v>
      </c>
      <c r="AC326" s="0" t="n">
        <f aca="false">IF(MAX(H326:K326)=MIN(H326:K326),0,IF($B$17="custo",(MAX(H326:K326)-I326)/(MAX(H326:K326)-MIN(H326:K326)),(I326-MIN(H326:K326))/(MAX(H326:K326)-MIN(H326:K326))))</f>
        <v>0</v>
      </c>
      <c r="AD326" s="0" t="n">
        <f aca="false">IF(MAX(H326:K326)=MIN(H326:K326),0,IF($B$17="custo",(MAX(H326:K326)-J326)/(MAX(H326:K326)-MIN(H326:K326)),(J326-MIN(H326:K326))/(MAX(H326:K326)-MIN(H326:K326))))</f>
        <v>0.818499878181554</v>
      </c>
      <c r="AE326" s="0" t="n">
        <f aca="false">IF(MAX(H326:K326)=MIN(H326:K326),0,IF($B$17="custo",(MAX(H326:K326)-K326)/(MAX(H326:K326)-MIN(H326:K326)),(K326-MIN(H326:K326))/(MAX(H326:K326)-MIN(H326:K326))))</f>
        <v>1</v>
      </c>
      <c r="AF326" s="0" t="n">
        <f aca="false">IF(MAX(L326:O326)=MIN(L326:O326),0,IF($C$17="custo",(MAX(L326:O326)-L326)/(MAX(L326:O326)-MIN(L326:O326)),(L326-MIN(L326:O326))/(MAX(L326:O326)-MIN(L326:O326))))</f>
        <v>0.501609657881262</v>
      </c>
      <c r="AG326" s="0" t="n">
        <f aca="false">IF(MAX(L326:O326)=MIN(L326:O326),0,IF($C$17="custo",(MAX(L326:O326)-M326)/(MAX(L326:O326)-MIN(L326:O326)),(M326-MIN(L326:O326))/(MAX(L326:O326)-MIN(L326:O326))))</f>
        <v>1</v>
      </c>
      <c r="AH326" s="0" t="n">
        <f aca="false">IF(MAX(L326:O326)=MIN(L326:O326),0,IF($C$17="custo",(MAX(L326:O326)-N326)/(MAX(L326:O326)-MIN(L326:O326)),(N326-MIN(L326:O326))/(MAX(L326:O326)-MIN(L326:O326))))</f>
        <v>0.546924192386181</v>
      </c>
      <c r="AI326" s="0" t="n">
        <f aca="false">IF(MAX(L326:O326)=MIN(L326:O326),0,IF($C$17="custo",(MAX(L326:O326)-O326)/(MAX(L326:O326)-MIN(L326:O326)),(O326-MIN(L326:O326))/(MAX(L326:O326)-MIN(L326:O326))))</f>
        <v>0</v>
      </c>
      <c r="AJ326" s="0" t="n">
        <f aca="false">IF(MAX(P326:S326)=MIN(P326:S326),0,IF($D$17="custo",(MAX(P326:S326)-P326)/(MAX(P326:S326)-MIN(P326:S326)),(P326-MIN(P326:S326))/(MAX(P326:S326)-MIN(P326:S326))))</f>
        <v>0.214007882627038</v>
      </c>
      <c r="AK326" s="0" t="n">
        <f aca="false">IF(MAX(P326:S326)=MIN(P326:S326),0,IF($D$17="custo",(MAX(P326:S326)-Q326)/(MAX(P326:S326)-MIN(P326:S326)),(Q326-MIN(P326:S326))/(MAX(P326:S326)-MIN(P326:S326))))</f>
        <v>0</v>
      </c>
      <c r="AL326" s="0" t="n">
        <f aca="false">IF(MAX(P326:S326)=MIN(P326:S326),0,IF($D$17="custo",(MAX(P326:S326)-R326)/(MAX(P326:S326)-MIN(P326:S326)),(R326-MIN(P326:S326))/(MAX(P326:S326)-MIN(P326:S326))))</f>
        <v>0.7808466764392</v>
      </c>
      <c r="AM326" s="0" t="n">
        <f aca="false">IF(MAX(P326:S326)=MIN(P326:S326),0,IF($D$17="custo",(MAX(P326:S326)-S326)/(MAX(P326:S326)-MIN(P326:S326)),(S326-MIN(P326:S326))/(MAX(P326:S326)-MIN(P326:S326))))</f>
        <v>1</v>
      </c>
      <c r="AN326" s="0" t="n">
        <f aca="false">IF(MAX(T326:W326)=MIN(T326:W326),0,IF($E$17="custo",(MAX(T326:W326)-T326)/(MAX(T326:W326)-MIN(T326:W326)),(T326-MIN(T326:W326))/(MAX(T326:W326)-MIN(T326:W326))))</f>
        <v>0</v>
      </c>
      <c r="AO326" s="0" t="n">
        <f aca="false">IF(MAX(T326:W326)=MIN(T326:W326),0,IF($E$17="custo",(MAX(T326:W326)-U326)/(MAX(T326:W326)-MIN(T326:W326)),(U326-MIN(T326:W326))/(MAX(T326:W326)-MIN(T326:W326))))</f>
        <v>0.615384615384615</v>
      </c>
      <c r="AP326" s="0" t="n">
        <f aca="false">IF(MAX(T326:W326)=MIN(T326:W326),0,IF($E$17="custo",(MAX(T326:W326)-V326)/(MAX(T326:W326)-MIN(T326:W326)),(V326-MIN(T326:W326))/(MAX(T326:W326)-MIN(T326:W326))))</f>
        <v>0.769230769230769</v>
      </c>
      <c r="AQ326" s="0" t="n">
        <f aca="false">IF(MAX(T326:W326)=MIN(T326:W326),0,IF($E$17="custo",(MAX(T326:W326)-W326)/(MAX(T326:W326)-MIN(T326:W326)),(W326-MIN(T326:W326))/(MAX(T326:W326)-MIN(T326:W326))))</f>
        <v>1</v>
      </c>
      <c r="AR326" s="0" t="n">
        <f aca="false">IF(MAX(X326:AA326)=MIN(X326:AA326),0,IF($F$17="custo",(MAX(X326:AA326)-X326)/(MAX(X326:AA326)-MIN(X326:AA326)),(X326-MIN(X326:AA326))/(MAX(X326:AA326)-MIN(X326:AA326))))</f>
        <v>0</v>
      </c>
      <c r="AS326" s="0" t="n">
        <f aca="false">IF(MAX(X326:AA326)=MIN(X326:AA326),0,IF($F$17="custo",(MAX(X326:AA326)-Y326)/(MAX(X326:AA326)-MIN(X326:AA326)),(Y326-MIN(X326:AA326))/(MAX(X326:AA326)-MIN(X326:AA326))))</f>
        <v>0.666666666666667</v>
      </c>
      <c r="AT326" s="0" t="n">
        <f aca="false">IF(MAX(X326:AA326)=MIN(X326:AA326),0,IF($F$17="custo",(MAX(X326:AA326)-Z326)/(MAX(X326:AA326)-MIN(X326:AA326)),(Z326-MIN(X326:AA326))/(MAX(X326:AA326)-MIN(X326:AA326))))</f>
        <v>0.333333333333333</v>
      </c>
      <c r="AU326" s="0" t="n">
        <f aca="false">IF(MAX(X326:AA326)=MIN(X326:AA326),0,IF($F$17="custo",(MAX(X326:AA326)-AA326)/(MAX(X326:AA326)-MIN(X326:AA326)),(AA326-MIN(X326:AA326))/(MAX(X326:AA326)-MIN(X326:AA326))))</f>
        <v>1</v>
      </c>
      <c r="AV326" s="0" t="n">
        <f aca="false">STDEVP(AB326:AE326)</f>
        <v>0.413986213592638</v>
      </c>
      <c r="AW326" s="0" t="n">
        <f aca="false">STDEVP(AF326:AI326)</f>
        <v>0.354124126251709</v>
      </c>
      <c r="AX326" s="0" t="n">
        <f aca="false">STDEVP(AJ326:AM326)</f>
        <v>0.406404886774204</v>
      </c>
      <c r="AY326" s="0" t="n">
        <f aca="false">STDEVP(AN326:AQ326)</f>
        <v>0.370410774697274</v>
      </c>
      <c r="AZ326" s="0" t="n">
        <f aca="false">STDEVP(AR326:AU326)</f>
        <v>0.372677996249965</v>
      </c>
      <c r="BA326" s="0" t="n">
        <f aca="false">AV326*((1-IFERROR(CORREL(AB326:AE326,AF326:AI326),0))+(1-IFERROR(CORREL(AB326:AE326,AJ326:AM326),0))+(1-IFERROR(CORREL(AB326:AE326,AN326:AQ326),0))+(1-IFERROR(CORREL(AB326:AE326,AR326:AU326),0)))</f>
        <v>1.12785486015065</v>
      </c>
      <c r="BB326" s="0" t="n">
        <f aca="false">AW326*((1-IFERROR(CORREL(AF326:AI326,AB326:AE326),0))+(1-IFERROR(CORREL(AF326:AI326,AJ326:AM326),0))+(1-IFERROR(CORREL(AF326:AI326,AN326:AQ326),0))+(1-IFERROR(CORREL(AF326:AI326,AR326:AU326),0)))</f>
        <v>2.25216467142974</v>
      </c>
      <c r="BC326" s="0" t="n">
        <f aca="false">AX326*((1-IFERROR(CORREL(AJ326:AM326,AB326:AE326),0))+(1-IFERROR(CORREL(AJ326:AM326,AF326:AI326),0))+(1-IFERROR(CORREL(AJ326:AM326,AN326:AQ326),0))+(1-IFERROR(CORREL(AJ326:AM326,AR326:AU326),0)))</f>
        <v>1.10945552455648</v>
      </c>
      <c r="BD326" s="0" t="n">
        <f aca="false">AY326*((1-IFERROR(CORREL(AN326:AQ326,AB326:AE326),0))+(1-IFERROR(CORREL(AN326:AQ326,AF326:AI326),0))+(1-IFERROR(CORREL(AN326:AQ326,AJ326:AM326),0))+(1-IFERROR(CORREL(AN326:AQ326,AR326:AU326),0)))</f>
        <v>0.787116838975255</v>
      </c>
      <c r="BE326" s="0" t="n">
        <f aca="false">AZ326*((1-IFERROR(CORREL(AR326:AU326,AB326:AE326),0))+(1-IFERROR(CORREL(AR326:AU326,AF326:AI326),0))+(1-IFERROR(CORREL(AR326:AU326,AJ326:AM326),0))+(1-IFERROR(CORREL(AR326:AU326,AN326:AQ326),0)))</f>
        <v>0.976354137927907</v>
      </c>
      <c r="BF326" s="0" t="n">
        <f aca="false">IF(SUM(BA326:BE326)&gt;0,BA326/SUM(BA326:BE326),1/5)</f>
        <v>0.180371756639377</v>
      </c>
      <c r="BG326" s="0" t="n">
        <f aca="false">IF(SUM(BA326:BE326)&gt;0,BB326/SUM(BA326:BE326),1/5)</f>
        <v>0.360176572695413</v>
      </c>
      <c r="BH326" s="0" t="n">
        <f aca="false">IF(SUM(BA326:BE326)&gt;0,BC326/SUM(BA326:BE326),1/5)</f>
        <v>0.177429249939823</v>
      </c>
      <c r="BI326" s="0" t="n">
        <f aca="false">IF(SUM(BA326:BE326)&gt;0,BD326/SUM(BA326:BE326),1/5)</f>
        <v>0.125879359075897</v>
      </c>
      <c r="BJ326" s="0" t="n">
        <f aca="false">IF(SUM(BA326:BE326)&gt;0,BE326/SUM(BA326:BE326),1/5)</f>
        <v>0.15614306164949</v>
      </c>
      <c r="BK326" s="0" t="n">
        <f aca="false">BF326*AB326+BG326*AF326+BH326*AJ326+BI326*AN326+BJ326*AR326</f>
        <v>0.256456928434023</v>
      </c>
      <c r="BL326" s="0" t="n">
        <f aca="false">BF326*AC326+BG326*AG326+BH326*AK326+BI326*AO326+BJ326*AS326</f>
        <v>0.541736168098189</v>
      </c>
      <c r="BM326" s="0" t="n">
        <f aca="false">BF326*AD326+BG326*AH326+BH326*AL326+BI326*AP326+BJ326*AT326</f>
        <v>0.63204654552192</v>
      </c>
      <c r="BN326" s="0" t="n">
        <f aca="false">BF326*AE326+BG326*AI326+BH326*AM326+BI326*AQ326+BJ326*AU326</f>
        <v>0.639823427304587</v>
      </c>
      <c r="BO326" s="0" t="n">
        <f aca="false">RANK(BK326,$BK326:$BN326)</f>
        <v>4</v>
      </c>
      <c r="BP326" s="0" t="n">
        <f aca="false">RANK(BL326,$BK326:$BN326)</f>
        <v>3</v>
      </c>
      <c r="BQ326" s="0" t="n">
        <f aca="false">RANK(BM326,$BK326:$BN326)</f>
        <v>2</v>
      </c>
      <c r="BR326" s="0" t="n">
        <f aca="false">RANK(BN326,$BK326:$BN326)</f>
        <v>1</v>
      </c>
    </row>
    <row r="327" customFormat="false" ht="15" hidden="false" customHeight="false" outlineLevel="0" collapsed="false">
      <c r="A327" s="0" t="n">
        <v>304</v>
      </c>
      <c r="B327" s="0" t="n">
        <f aca="false">RANDBETWEEN(1,$B$5)</f>
        <v>1</v>
      </c>
      <c r="C327" s="0" t="n">
        <f aca="false">RANDBETWEEN(1,$B$5)</f>
        <v>4</v>
      </c>
      <c r="D327" s="0" t="n">
        <f aca="false">RANDBETWEEN(1,$B$5)</f>
        <v>2</v>
      </c>
      <c r="E327" s="0" t="n">
        <f aca="false">RANDBETWEEN(1,$B$5)</f>
        <v>3</v>
      </c>
      <c r="F327" s="0" t="n">
        <f aca="false">RANDBETWEEN(1,$B$5)</f>
        <v>2</v>
      </c>
      <c r="G327" s="0" t="n">
        <f aca="false">RANDBETWEEN(1,$B$5)</f>
        <v>1</v>
      </c>
      <c r="H327" s="0" t="n">
        <f aca="true">NORMINV(RAND(),$B$8,$B$13)</f>
        <v>48.9725480342796</v>
      </c>
      <c r="I327" s="0" t="n">
        <f aca="true">NORMINV(RAND(),$C$8,$C$13)</f>
        <v>75.787262422775</v>
      </c>
      <c r="J327" s="0" t="n">
        <f aca="true">NORMINV(RAND(),$D$8,$D$13)</f>
        <v>13.1127194190638</v>
      </c>
      <c r="K327" s="0" t="n">
        <f aca="true">NORMINV(RAND(),$E$8,$E$13)</f>
        <v>2.88809480711761</v>
      </c>
      <c r="L327" s="0" t="n">
        <f aca="true">NORMINV(RAND(),$B$9,$B$14)</f>
        <v>40.3528427130265</v>
      </c>
      <c r="M327" s="0" t="n">
        <f aca="true">NORMINV(RAND(),$C$9,$C$14)</f>
        <v>62.7966040452566</v>
      </c>
      <c r="N327" s="0" t="n">
        <f aca="true">NORMINV(RAND(),$D$9,$D$14)</f>
        <v>42.9316068731288</v>
      </c>
      <c r="O327" s="0" t="n">
        <f aca="true">NORMINV(RAND(),$E$9,$E$14)</f>
        <v>22.0181683795652</v>
      </c>
      <c r="P327" s="0" t="n">
        <f aca="true">NORMINV(RAND(),$B$10,$B$15)</f>
        <v>24.9965654214172</v>
      </c>
      <c r="Q327" s="0" t="n">
        <f aca="true">NORMINV(RAND(),$C$10,$C$15)</f>
        <v>29.7681528855965</v>
      </c>
      <c r="R327" s="0" t="n">
        <f aca="true">NORMINV(RAND(),$D$10,$D$15)</f>
        <v>9.87905322077836</v>
      </c>
      <c r="S327" s="0" t="n">
        <f aca="true">NORMINV(RAND(),$E$10,$E$15)</f>
        <v>3.66257105647935</v>
      </c>
      <c r="T327" s="0" t="n">
        <f aca="false">MEDIAN(INDEX(Avaliadores!$B$17:$B$22,$B327),INDEX(Avaliadores!$B$17:$B$22,$C327),INDEX(Avaliadores!$B$17:$B$22,$D327),INDEX(Avaliadores!$B$17:$B$22,$E327),INDEX(Avaliadores!$B$17:$B$22,$F327),INDEX(Avaliadores!$B$17:$B$22,$G327))</f>
        <v>2.91666666666667</v>
      </c>
      <c r="U327" s="0" t="n">
        <f aca="false">MEDIAN(INDEX(Avaliadores!$C$17:$C$22,$B327),INDEX(Avaliadores!$C$17:$C$22,$C327),INDEX(Avaliadores!$C$17:$C$22,$D327),INDEX(Avaliadores!$C$17:$C$22,$E327),INDEX(Avaliadores!$C$17:$C$22,$F327),INDEX(Avaliadores!$C$17:$C$22,$G327))</f>
        <v>4.91666666666667</v>
      </c>
      <c r="V327" s="0" t="n">
        <f aca="false">MEDIAN(INDEX(Avaliadores!$D$17:$D$22,$B327),INDEX(Avaliadores!$D$17:$D$22,$C327),INDEX(Avaliadores!$D$17:$D$22,$D327),INDEX(Avaliadores!$D$17:$D$22,$E327),INDEX(Avaliadores!$D$17:$D$22,$F327),INDEX(Avaliadores!$D$17:$D$22,$G327))</f>
        <v>6.04166666666667</v>
      </c>
      <c r="W327" s="0" t="n">
        <f aca="false">MEDIAN(INDEX(Avaliadores!$E$17:$E$22,$B327),INDEX(Avaliadores!$E$17:$E$22,$C327),INDEX(Avaliadores!$E$17:$E$22,$D327),INDEX(Avaliadores!$E$17:$E$22,$E327),INDEX(Avaliadores!$E$17:$E$22,$F327),INDEX(Avaliadores!$E$17:$E$22,$G327))</f>
        <v>6.29166666666667</v>
      </c>
      <c r="X327" s="0" t="n">
        <f aca="false">MEDIAN(INDEX(Avaliadores!$F$17:$F$22,$B327),INDEX(Avaliadores!$F$17:$F$22,$C327),INDEX(Avaliadores!$F$17:$F$22,$D327),INDEX(Avaliadores!$F$17:$F$22,$E327),INDEX(Avaliadores!$F$17:$F$22,$F327),INDEX(Avaliadores!$F$17:$F$22,$G327))</f>
        <v>2.04166666666667</v>
      </c>
      <c r="Y327" s="0" t="n">
        <f aca="false">MEDIAN(INDEX(Avaliadores!$G$17:$G$22,$B327),INDEX(Avaliadores!$G$17:$G$22,$C327),INDEX(Avaliadores!$G$17:$G$22,$D327),INDEX(Avaliadores!$G$17:$G$22,$E327),INDEX(Avaliadores!$G$17:$G$22,$F327),INDEX(Avaliadores!$G$17:$G$22,$G327))</f>
        <v>5.41666666666667</v>
      </c>
      <c r="Z327" s="0" t="n">
        <f aca="false">MEDIAN(INDEX(Avaliadores!$H$17:$H$22,$B327),INDEX(Avaliadores!$H$17:$H$22,$C327),INDEX(Avaliadores!$H$17:$H$22,$D327),INDEX(Avaliadores!$H$17:$H$22,$E327),INDEX(Avaliadores!$H$17:$H$22,$F327),INDEX(Avaliadores!$H$17:$H$22,$G327))</f>
        <v>4.04166666666667</v>
      </c>
      <c r="AA327" s="0" t="n">
        <f aca="false">MEDIAN(INDEX(Avaliadores!$I$17:$I$22,$B327),INDEX(Avaliadores!$I$17:$I$22,$C327),INDEX(Avaliadores!$I$17:$I$22,$D327),INDEX(Avaliadores!$I$17:$I$22,$E327),INDEX(Avaliadores!$I$17:$I$22,$F327),INDEX(Avaliadores!$I$17:$I$22,$G327))</f>
        <v>6.41666666666667</v>
      </c>
      <c r="AB327" s="0" t="n">
        <f aca="false">IF(MAX(H327:K327)=MIN(H327:K327),0,IF($B$17="custo",(MAX(H327:K327)-H327)/(MAX(H327:K327)-MIN(H327:K327)),(H327-MIN(H327:K327))/(MAX(H327:K327)-MIN(H327:K327))))</f>
        <v>0.367832929586649</v>
      </c>
      <c r="AC327" s="0" t="n">
        <f aca="false">IF(MAX(H327:K327)=MIN(H327:K327),0,IF($B$17="custo",(MAX(H327:K327)-I327)/(MAX(H327:K327)-MIN(H327:K327)),(I327-MIN(H327:K327))/(MAX(H327:K327)-MIN(H327:K327))))</f>
        <v>0</v>
      </c>
      <c r="AD327" s="0" t="n">
        <f aca="false">IF(MAX(H327:K327)=MIN(H327:K327),0,IF($B$17="custo",(MAX(H327:K327)-J327)/(MAX(H327:K327)-MIN(H327:K327)),(J327-MIN(H327:K327))/(MAX(H327:K327)-MIN(H327:K327))))</f>
        <v>0.85974291687591</v>
      </c>
      <c r="AE327" s="0" t="n">
        <f aca="false">IF(MAX(H327:K327)=MIN(H327:K327),0,IF($B$17="custo",(MAX(H327:K327)-K327)/(MAX(H327:K327)-MIN(H327:K327)),(K327-MIN(H327:K327))/(MAX(H327:K327)-MIN(H327:K327))))</f>
        <v>1</v>
      </c>
      <c r="AF327" s="0" t="n">
        <f aca="false">IF(MAX(L327:O327)=MIN(L327:O327),0,IF($C$17="custo",(MAX(L327:O327)-L327)/(MAX(L327:O327)-MIN(L327:O327)),(L327-MIN(L327:O327))/(MAX(L327:O327)-MIN(L327:O327))))</f>
        <v>0.449616912325233</v>
      </c>
      <c r="AG327" s="0" t="n">
        <f aca="false">IF(MAX(L327:O327)=MIN(L327:O327),0,IF($C$17="custo",(MAX(L327:O327)-M327)/(MAX(L327:O327)-MIN(L327:O327)),(M327-MIN(L327:O327))/(MAX(L327:O327)-MIN(L327:O327))))</f>
        <v>1</v>
      </c>
      <c r="AH327" s="0" t="n">
        <f aca="false">IF(MAX(L327:O327)=MIN(L327:O327),0,IF($C$17="custo",(MAX(L327:O327)-N327)/(MAX(L327:O327)-MIN(L327:O327)),(N327-MIN(L327:O327))/(MAX(L327:O327)-MIN(L327:O327))))</f>
        <v>0.512855340136525</v>
      </c>
      <c r="AI327" s="0" t="n">
        <f aca="false">IF(MAX(L327:O327)=MIN(L327:O327),0,IF($C$17="custo",(MAX(L327:O327)-O327)/(MAX(L327:O327)-MIN(L327:O327)),(O327-MIN(L327:O327))/(MAX(L327:O327)-MIN(L327:O327))))</f>
        <v>0</v>
      </c>
      <c r="AJ327" s="0" t="n">
        <f aca="false">IF(MAX(P327:S327)=MIN(P327:S327),0,IF($D$17="custo",(MAX(P327:S327)-P327)/(MAX(P327:S327)-MIN(P327:S327)),(P327-MIN(P327:S327))/(MAX(P327:S327)-MIN(P327:S327))))</f>
        <v>0.182780353083617</v>
      </c>
      <c r="AK327" s="0" t="n">
        <f aca="false">IF(MAX(P327:S327)=MIN(P327:S327),0,IF($D$17="custo",(MAX(P327:S327)-Q327)/(MAX(P327:S327)-MIN(P327:S327)),(Q327-MIN(P327:S327))/(MAX(P327:S327)-MIN(P327:S327))))</f>
        <v>0</v>
      </c>
      <c r="AL327" s="0" t="n">
        <f aca="false">IF(MAX(P327:S327)=MIN(P327:S327),0,IF($D$17="custo",(MAX(P327:S327)-R327)/(MAX(P327:S327)-MIN(P327:S327)),(R327-MIN(P327:S327))/(MAX(P327:S327)-MIN(P327:S327))))</f>
        <v>0.761871533643989</v>
      </c>
      <c r="AM327" s="0" t="n">
        <f aca="false">IF(MAX(P327:S327)=MIN(P327:S327),0,IF($D$17="custo",(MAX(P327:S327)-S327)/(MAX(P327:S327)-MIN(P327:S327)),(S327-MIN(P327:S327))/(MAX(P327:S327)-MIN(P327:S327))))</f>
        <v>1</v>
      </c>
      <c r="AN327" s="0" t="n">
        <f aca="false">IF(MAX(T327:W327)=MIN(T327:W327),0,IF($E$17="custo",(MAX(T327:W327)-T327)/(MAX(T327:W327)-MIN(T327:W327)),(T327-MIN(T327:W327))/(MAX(T327:W327)-MIN(T327:W327))))</f>
        <v>0</v>
      </c>
      <c r="AO327" s="0" t="n">
        <f aca="false">IF(MAX(T327:W327)=MIN(T327:W327),0,IF($E$17="custo",(MAX(T327:W327)-U327)/(MAX(T327:W327)-MIN(T327:W327)),(U327-MIN(T327:W327))/(MAX(T327:W327)-MIN(T327:W327))))</f>
        <v>0.592592592592593</v>
      </c>
      <c r="AP327" s="0" t="n">
        <f aca="false">IF(MAX(T327:W327)=MIN(T327:W327),0,IF($E$17="custo",(MAX(T327:W327)-V327)/(MAX(T327:W327)-MIN(T327:W327)),(V327-MIN(T327:W327))/(MAX(T327:W327)-MIN(T327:W327))))</f>
        <v>0.925925925925926</v>
      </c>
      <c r="AQ327" s="0" t="n">
        <f aca="false">IF(MAX(T327:W327)=MIN(T327:W327),0,IF($E$17="custo",(MAX(T327:W327)-W327)/(MAX(T327:W327)-MIN(T327:W327)),(W327-MIN(T327:W327))/(MAX(T327:W327)-MIN(T327:W327))))</f>
        <v>1</v>
      </c>
      <c r="AR327" s="0" t="n">
        <f aca="false">IF(MAX(X327:AA327)=MIN(X327:AA327),0,IF($F$17="custo",(MAX(X327:AA327)-X327)/(MAX(X327:AA327)-MIN(X327:AA327)),(X327-MIN(X327:AA327))/(MAX(X327:AA327)-MIN(X327:AA327))))</f>
        <v>0</v>
      </c>
      <c r="AS327" s="0" t="n">
        <f aca="false">IF(MAX(X327:AA327)=MIN(X327:AA327),0,IF($F$17="custo",(MAX(X327:AA327)-Y327)/(MAX(X327:AA327)-MIN(X327:AA327)),(Y327-MIN(X327:AA327))/(MAX(X327:AA327)-MIN(X327:AA327))))</f>
        <v>0.771428571428572</v>
      </c>
      <c r="AT327" s="0" t="n">
        <f aca="false">IF(MAX(X327:AA327)=MIN(X327:AA327),0,IF($F$17="custo",(MAX(X327:AA327)-Z327)/(MAX(X327:AA327)-MIN(X327:AA327)),(Z327-MIN(X327:AA327))/(MAX(X327:AA327)-MIN(X327:AA327))))</f>
        <v>0.457142857142857</v>
      </c>
      <c r="AU327" s="0" t="n">
        <f aca="false">IF(MAX(X327:AA327)=MIN(X327:AA327),0,IF($F$17="custo",(MAX(X327:AA327)-AA327)/(MAX(X327:AA327)-MIN(X327:AA327)),(AA327-MIN(X327:AA327))/(MAX(X327:AA327)-MIN(X327:AA327))))</f>
        <v>1</v>
      </c>
      <c r="AV327" s="0" t="n">
        <f aca="false">STDEVP(AB327:AE327)</f>
        <v>0.39810030434262</v>
      </c>
      <c r="AW327" s="0" t="n">
        <f aca="false">STDEVP(AF327:AI327)</f>
        <v>0.354383842864924</v>
      </c>
      <c r="AX327" s="0" t="n">
        <f aca="false">STDEVP(AJ327:AM327)</f>
        <v>0.408790640521559</v>
      </c>
      <c r="AY327" s="0" t="n">
        <f aca="false">STDEVP(AN327:AQ327)</f>
        <v>0.394579180604861</v>
      </c>
      <c r="AZ327" s="0" t="n">
        <f aca="false">STDEVP(AR327:AU327)</f>
        <v>0.37498299281162</v>
      </c>
      <c r="BA327" s="0" t="n">
        <f aca="false">AV327*((1-IFERROR(CORREL(AB327:AE327,AF327:AI327),0))+(1-IFERROR(CORREL(AB327:AE327,AJ327:AM327),0))+(1-IFERROR(CORREL(AB327:AE327,AN327:AQ327),0))+(1-IFERROR(CORREL(AB327:AE327,AR327:AU327),0)))</f>
        <v>1.19407522167524</v>
      </c>
      <c r="BB327" s="0" t="n">
        <f aca="false">AW327*((1-IFERROR(CORREL(AF327:AI327,AB327:AE327),0))+(1-IFERROR(CORREL(AF327:AI327,AJ327:AM327),0))+(1-IFERROR(CORREL(AF327:AI327,AN327:AQ327),0))+(1-IFERROR(CORREL(AF327:AI327,AR327:AU327),0)))</f>
        <v>2.1822523313952</v>
      </c>
      <c r="BC327" s="0" t="n">
        <f aca="false">AX327*((1-IFERROR(CORREL(AJ327:AM327,AB327:AE327),0))+(1-IFERROR(CORREL(AJ327:AM327,AF327:AI327),0))+(1-IFERROR(CORREL(AJ327:AM327,AN327:AQ327),0))+(1-IFERROR(CORREL(AJ327:AM327,AR327:AU327),0)))</f>
        <v>1.09181011322914</v>
      </c>
      <c r="BD327" s="0" t="n">
        <f aca="false">AY327*((1-IFERROR(CORREL(AN327:AQ327,AB327:AE327),0))+(1-IFERROR(CORREL(AN327:AQ327,AF327:AI327),0))+(1-IFERROR(CORREL(AN327:AQ327,AJ327:AM327),0))+(1-IFERROR(CORREL(AN327:AQ327,AR327:AU327),0)))</f>
        <v>0.837479389850835</v>
      </c>
      <c r="BE327" s="0" t="n">
        <f aca="false">AZ327*((1-IFERROR(CORREL(AR327:AU327,AB327:AE327),0))+(1-IFERROR(CORREL(AR327:AU327,AF327:AI327),0))+(1-IFERROR(CORREL(AR327:AU327,AJ327:AM327),0))+(1-IFERROR(CORREL(AR327:AU327,AN327:AQ327),0)))</f>
        <v>1.00189813090583</v>
      </c>
      <c r="BF327" s="0" t="n">
        <f aca="false">IF(SUM(BA327:BE327)&gt;0,BA327/SUM(BA327:BE327),1/5)</f>
        <v>0.189309924156128</v>
      </c>
      <c r="BG327" s="0" t="n">
        <f aca="false">IF(SUM(BA327:BE327)&gt;0,BB327/SUM(BA327:BE327),1/5)</f>
        <v>0.345976548082427</v>
      </c>
      <c r="BH327" s="0" t="n">
        <f aca="false">IF(SUM(BA327:BE327)&gt;0,BC327/SUM(BA327:BE327),1/5)</f>
        <v>0.173096707792263</v>
      </c>
      <c r="BI327" s="0" t="n">
        <f aca="false">IF(SUM(BA327:BE327)&gt;0,BD327/SUM(BA327:BE327),1/5)</f>
        <v>0.132774851112438</v>
      </c>
      <c r="BJ327" s="0" t="n">
        <f aca="false">IF(SUM(BA327:BE327)&gt;0,BE327/SUM(BA327:BE327),1/5)</f>
        <v>0.158841968856745</v>
      </c>
      <c r="BK327" s="0" t="n">
        <f aca="false">BF327*AB327+BG327*AF327+BH327*AJ327+BI327*AN327+BJ327*AR327</f>
        <v>0.256830008655819</v>
      </c>
      <c r="BL327" s="0" t="n">
        <f aca="false">BF327*AC327+BG327*AG327+BH327*AK327+BI327*AO327+BJ327*AS327</f>
        <v>0.547193174452302</v>
      </c>
      <c r="BM327" s="0" t="n">
        <f aca="false">BF327*AD327+BG327*AH327+BH327*AL327+BI327*AP327+BJ327*AT327</f>
        <v>0.667624389301367</v>
      </c>
      <c r="BN327" s="0" t="n">
        <f aca="false">BF327*AE327+BG327*AI327+BH327*AM327+BI327*AQ327+BJ327*AU327</f>
        <v>0.654023451917574</v>
      </c>
      <c r="BO327" s="0" t="n">
        <f aca="false">RANK(BK327,$BK327:$BN327)</f>
        <v>4</v>
      </c>
      <c r="BP327" s="0" t="n">
        <f aca="false">RANK(BL327,$BK327:$BN327)</f>
        <v>3</v>
      </c>
      <c r="BQ327" s="0" t="n">
        <f aca="false">RANK(BM327,$BK327:$BN327)</f>
        <v>1</v>
      </c>
      <c r="BR327" s="0" t="n">
        <f aca="false">RANK(BN327,$BK327:$BN327)</f>
        <v>2</v>
      </c>
    </row>
    <row r="328" customFormat="false" ht="15" hidden="false" customHeight="false" outlineLevel="0" collapsed="false">
      <c r="A328" s="0" t="n">
        <v>305</v>
      </c>
      <c r="B328" s="0" t="n">
        <f aca="false">RANDBETWEEN(1,$B$5)</f>
        <v>2</v>
      </c>
      <c r="C328" s="0" t="n">
        <f aca="false">RANDBETWEEN(1,$B$5)</f>
        <v>4</v>
      </c>
      <c r="D328" s="0" t="n">
        <f aca="false">RANDBETWEEN(1,$B$5)</f>
        <v>1</v>
      </c>
      <c r="E328" s="0" t="n">
        <f aca="false">RANDBETWEEN(1,$B$5)</f>
        <v>5</v>
      </c>
      <c r="F328" s="0" t="n">
        <f aca="false">RANDBETWEEN(1,$B$5)</f>
        <v>4</v>
      </c>
      <c r="G328" s="0" t="n">
        <f aca="false">RANDBETWEEN(1,$B$5)</f>
        <v>3</v>
      </c>
      <c r="H328" s="0" t="n">
        <f aca="true">NORMINV(RAND(),$B$8,$B$13)</f>
        <v>50.1069164108941</v>
      </c>
      <c r="I328" s="0" t="n">
        <f aca="true">NORMINV(RAND(),$C$8,$C$13)</f>
        <v>60.5191559253143</v>
      </c>
      <c r="J328" s="0" t="n">
        <f aca="true">NORMINV(RAND(),$D$8,$D$13)</f>
        <v>13.5219106827331</v>
      </c>
      <c r="K328" s="0" t="n">
        <f aca="true">NORMINV(RAND(),$E$8,$E$13)</f>
        <v>3.11319855814046</v>
      </c>
      <c r="L328" s="0" t="n">
        <f aca="true">NORMINV(RAND(),$B$9,$B$14)</f>
        <v>46.9091162857357</v>
      </c>
      <c r="M328" s="0" t="n">
        <f aca="true">NORMINV(RAND(),$C$9,$C$14)</f>
        <v>52.3702796467294</v>
      </c>
      <c r="N328" s="0" t="n">
        <f aca="true">NORMINV(RAND(),$D$9,$D$14)</f>
        <v>49.0127160536735</v>
      </c>
      <c r="O328" s="0" t="n">
        <f aca="true">NORMINV(RAND(),$E$9,$E$14)</f>
        <v>20.5035310058306</v>
      </c>
      <c r="P328" s="0" t="n">
        <f aca="true">NORMINV(RAND(),$B$10,$B$15)</f>
        <v>24.0940838741101</v>
      </c>
      <c r="Q328" s="0" t="n">
        <f aca="true">NORMINV(RAND(),$C$10,$C$15)</f>
        <v>30.7104748167185</v>
      </c>
      <c r="R328" s="0" t="n">
        <f aca="true">NORMINV(RAND(),$D$10,$D$15)</f>
        <v>10.4677244555246</v>
      </c>
      <c r="S328" s="0" t="n">
        <f aca="true">NORMINV(RAND(),$E$10,$E$15)</f>
        <v>3.93608853011478</v>
      </c>
      <c r="T328" s="0" t="n">
        <f aca="false">MEDIAN(INDEX(Avaliadores!$B$17:$B$22,$B328),INDEX(Avaliadores!$B$17:$B$22,$C328),INDEX(Avaliadores!$B$17:$B$22,$D328),INDEX(Avaliadores!$B$17:$B$22,$E328),INDEX(Avaliadores!$B$17:$B$22,$F328),INDEX(Avaliadores!$B$17:$B$22,$G328))</f>
        <v>2.91666666666667</v>
      </c>
      <c r="U328" s="0" t="n">
        <f aca="false">MEDIAN(INDEX(Avaliadores!$C$17:$C$22,$B328),INDEX(Avaliadores!$C$17:$C$22,$C328),INDEX(Avaliadores!$C$17:$C$22,$D328),INDEX(Avaliadores!$C$17:$C$22,$E328),INDEX(Avaliadores!$C$17:$C$22,$F328),INDEX(Avaliadores!$C$17:$C$22,$G328))</f>
        <v>5.29166666666667</v>
      </c>
      <c r="V328" s="0" t="n">
        <f aca="false">MEDIAN(INDEX(Avaliadores!$D$17:$D$22,$B328),INDEX(Avaliadores!$D$17:$D$22,$C328),INDEX(Avaliadores!$D$17:$D$22,$D328),INDEX(Avaliadores!$D$17:$D$22,$E328),INDEX(Avaliadores!$D$17:$D$22,$F328),INDEX(Avaliadores!$D$17:$D$22,$G328))</f>
        <v>5.66666666666667</v>
      </c>
      <c r="W328" s="0" t="n">
        <f aca="false">MEDIAN(INDEX(Avaliadores!$E$17:$E$22,$B328),INDEX(Avaliadores!$E$17:$E$22,$C328),INDEX(Avaliadores!$E$17:$E$22,$D328),INDEX(Avaliadores!$E$17:$E$22,$E328),INDEX(Avaliadores!$E$17:$E$22,$F328),INDEX(Avaliadores!$E$17:$E$22,$G328))</f>
        <v>6.54166666666667</v>
      </c>
      <c r="X328" s="0" t="n">
        <f aca="false">MEDIAN(INDEX(Avaliadores!$F$17:$F$22,$B328),INDEX(Avaliadores!$F$17:$F$22,$C328),INDEX(Avaliadores!$F$17:$F$22,$D328),INDEX(Avaliadores!$F$17:$F$22,$E328),INDEX(Avaliadores!$F$17:$F$22,$F328),INDEX(Avaliadores!$F$17:$F$22,$G328))</f>
        <v>2.66666666666667</v>
      </c>
      <c r="Y328" s="0" t="n">
        <f aca="false">MEDIAN(INDEX(Avaliadores!$G$17:$G$22,$B328),INDEX(Avaliadores!$G$17:$G$22,$C328),INDEX(Avaliadores!$G$17:$G$22,$D328),INDEX(Avaliadores!$G$17:$G$22,$E328),INDEX(Avaliadores!$G$17:$G$22,$F328),INDEX(Avaliadores!$G$17:$G$22,$G328))</f>
        <v>4.79166666666667</v>
      </c>
      <c r="Z328" s="0" t="n">
        <f aca="false">MEDIAN(INDEX(Avaliadores!$H$17:$H$22,$B328),INDEX(Avaliadores!$H$17:$H$22,$C328),INDEX(Avaliadores!$H$17:$H$22,$D328),INDEX(Avaliadores!$H$17:$H$22,$E328),INDEX(Avaliadores!$H$17:$H$22,$F328),INDEX(Avaliadores!$H$17:$H$22,$G328))</f>
        <v>3.66666666666667</v>
      </c>
      <c r="AA328" s="0" t="n">
        <f aca="false">MEDIAN(INDEX(Avaliadores!$I$17:$I$22,$B328),INDEX(Avaliadores!$I$17:$I$22,$C328),INDEX(Avaliadores!$I$17:$I$22,$D328),INDEX(Avaliadores!$I$17:$I$22,$E328),INDEX(Avaliadores!$I$17:$I$22,$F328),INDEX(Avaliadores!$I$17:$I$22,$G328))</f>
        <v>6.29166666666667</v>
      </c>
      <c r="AB328" s="0" t="n">
        <f aca="false">IF(MAX(H328:K328)=MIN(H328:K328),0,IF($B$17="custo",(MAX(H328:K328)-H328)/(MAX(H328:K328)-MIN(H328:K328)),(H328-MIN(H328:K328))/(MAX(H328:K328)-MIN(H328:K328))))</f>
        <v>0.181379076178846</v>
      </c>
      <c r="AC328" s="0" t="n">
        <f aca="false">IF(MAX(H328:K328)=MIN(H328:K328),0,IF($B$17="custo",(MAX(H328:K328)-I328)/(MAX(H328:K328)-MIN(H328:K328)),(I328-MIN(H328:K328))/(MAX(H328:K328)-MIN(H328:K328))))</f>
        <v>0</v>
      </c>
      <c r="AD328" s="0" t="n">
        <f aca="false">IF(MAX(H328:K328)=MIN(H328:K328),0,IF($B$17="custo",(MAX(H328:K328)-J328)/(MAX(H328:K328)-MIN(H328:K328)),(J328-MIN(H328:K328))/(MAX(H328:K328)-MIN(H328:K328))))</f>
        <v>0.818682370228276</v>
      </c>
      <c r="AE328" s="0" t="n">
        <f aca="false">IF(MAX(H328:K328)=MIN(H328:K328),0,IF($B$17="custo",(MAX(H328:K328)-K328)/(MAX(H328:K328)-MIN(H328:K328)),(K328-MIN(H328:K328))/(MAX(H328:K328)-MIN(H328:K328))))</f>
        <v>1</v>
      </c>
      <c r="AF328" s="0" t="n">
        <f aca="false">IF(MAX(L328:O328)=MIN(L328:O328),0,IF($C$17="custo",(MAX(L328:O328)-L328)/(MAX(L328:O328)-MIN(L328:O328)),(L328-MIN(L328:O328))/(MAX(L328:O328)-MIN(L328:O328))))</f>
        <v>0.828625021569202</v>
      </c>
      <c r="AG328" s="0" t="n">
        <f aca="false">IF(MAX(L328:O328)=MIN(L328:O328),0,IF($C$17="custo",(MAX(L328:O328)-M328)/(MAX(L328:O328)-MIN(L328:O328)),(M328-MIN(L328:O328))/(MAX(L328:O328)-MIN(L328:O328))))</f>
        <v>1</v>
      </c>
      <c r="AH328" s="0" t="n">
        <f aca="false">IF(MAX(L328:O328)=MIN(L328:O328),0,IF($C$17="custo",(MAX(L328:O328)-N328)/(MAX(L328:O328)-MIN(L328:O328)),(N328-MIN(L328:O328))/(MAX(L328:O328)-MIN(L328:O328))))</f>
        <v>0.894637396777067</v>
      </c>
      <c r="AI328" s="0" t="n">
        <f aca="false">IF(MAX(L328:O328)=MIN(L328:O328),0,IF($C$17="custo",(MAX(L328:O328)-O328)/(MAX(L328:O328)-MIN(L328:O328)),(O328-MIN(L328:O328))/(MAX(L328:O328)-MIN(L328:O328))))</f>
        <v>0</v>
      </c>
      <c r="AJ328" s="0" t="n">
        <f aca="false">IF(MAX(P328:S328)=MIN(P328:S328),0,IF($D$17="custo",(MAX(P328:S328)-P328)/(MAX(P328:S328)-MIN(P328:S328)),(P328-MIN(P328:S328))/(MAX(P328:S328)-MIN(P328:S328))))</f>
        <v>0.247116437022457</v>
      </c>
      <c r="AK328" s="0" t="n">
        <f aca="false">IF(MAX(P328:S328)=MIN(P328:S328),0,IF($D$17="custo",(MAX(P328:S328)-Q328)/(MAX(P328:S328)-MIN(P328:S328)),(Q328-MIN(P328:S328))/(MAX(P328:S328)-MIN(P328:S328))))</f>
        <v>0</v>
      </c>
      <c r="AL328" s="0" t="n">
        <f aca="false">IF(MAX(P328:S328)=MIN(P328:S328),0,IF($D$17="custo",(MAX(P328:S328)-R328)/(MAX(P328:S328)-MIN(P328:S328)),(R328-MIN(P328:S328))/(MAX(P328:S328)-MIN(P328:S328))))</f>
        <v>0.756049089025138</v>
      </c>
      <c r="AM328" s="0" t="n">
        <f aca="false">IF(MAX(P328:S328)=MIN(P328:S328),0,IF($D$17="custo",(MAX(P328:S328)-S328)/(MAX(P328:S328)-MIN(P328:S328)),(S328-MIN(P328:S328))/(MAX(P328:S328)-MIN(P328:S328))))</f>
        <v>1</v>
      </c>
      <c r="AN328" s="0" t="n">
        <f aca="false">IF(MAX(T328:W328)=MIN(T328:W328),0,IF($E$17="custo",(MAX(T328:W328)-T328)/(MAX(T328:W328)-MIN(T328:W328)),(T328-MIN(T328:W328))/(MAX(T328:W328)-MIN(T328:W328))))</f>
        <v>0</v>
      </c>
      <c r="AO328" s="0" t="n">
        <f aca="false">IF(MAX(T328:W328)=MIN(T328:W328),0,IF($E$17="custo",(MAX(T328:W328)-U328)/(MAX(T328:W328)-MIN(T328:W328)),(U328-MIN(T328:W328))/(MAX(T328:W328)-MIN(T328:W328))))</f>
        <v>0.655172413793103</v>
      </c>
      <c r="AP328" s="0" t="n">
        <f aca="false">IF(MAX(T328:W328)=MIN(T328:W328),0,IF($E$17="custo",(MAX(T328:W328)-V328)/(MAX(T328:W328)-MIN(T328:W328)),(V328-MIN(T328:W328))/(MAX(T328:W328)-MIN(T328:W328))))</f>
        <v>0.758620689655172</v>
      </c>
      <c r="AQ328" s="0" t="n">
        <f aca="false">IF(MAX(T328:W328)=MIN(T328:W328),0,IF($E$17="custo",(MAX(T328:W328)-W328)/(MAX(T328:W328)-MIN(T328:W328)),(W328-MIN(T328:W328))/(MAX(T328:W328)-MIN(T328:W328))))</f>
        <v>1</v>
      </c>
      <c r="AR328" s="0" t="n">
        <f aca="false">IF(MAX(X328:AA328)=MIN(X328:AA328),0,IF($F$17="custo",(MAX(X328:AA328)-X328)/(MAX(X328:AA328)-MIN(X328:AA328)),(X328-MIN(X328:AA328))/(MAX(X328:AA328)-MIN(X328:AA328))))</f>
        <v>0</v>
      </c>
      <c r="AS328" s="0" t="n">
        <f aca="false">IF(MAX(X328:AA328)=MIN(X328:AA328),0,IF($F$17="custo",(MAX(X328:AA328)-Y328)/(MAX(X328:AA328)-MIN(X328:AA328)),(Y328-MIN(X328:AA328))/(MAX(X328:AA328)-MIN(X328:AA328))))</f>
        <v>0.586206896551724</v>
      </c>
      <c r="AT328" s="0" t="n">
        <f aca="false">IF(MAX(X328:AA328)=MIN(X328:AA328),0,IF($F$17="custo",(MAX(X328:AA328)-Z328)/(MAX(X328:AA328)-MIN(X328:AA328)),(Z328-MIN(X328:AA328))/(MAX(X328:AA328)-MIN(X328:AA328))))</f>
        <v>0.275862068965517</v>
      </c>
      <c r="AU328" s="0" t="n">
        <f aca="false">IF(MAX(X328:AA328)=MIN(X328:AA328),0,IF($F$17="custo",(MAX(X328:AA328)-AA328)/(MAX(X328:AA328)-MIN(X328:AA328)),(AA328-MIN(X328:AA328))/(MAX(X328:AA328)-MIN(X328:AA328))))</f>
        <v>1</v>
      </c>
      <c r="AV328" s="0" t="n">
        <f aca="false">STDEVP(AB328:AE328)</f>
        <v>0.419248656899173</v>
      </c>
      <c r="AW328" s="0" t="n">
        <f aca="false">STDEVP(AF328:AI328)</f>
        <v>0.397792643310656</v>
      </c>
      <c r="AX328" s="0" t="n">
        <f aca="false">STDEVP(AJ328:AM328)</f>
        <v>0.39670793011863</v>
      </c>
      <c r="AY328" s="0" t="n">
        <f aca="false">STDEVP(AN328:AQ328)</f>
        <v>0.370188112992826</v>
      </c>
      <c r="AZ328" s="0" t="n">
        <f aca="false">STDEVP(AR328:AU328)</f>
        <v>0.371790666428411</v>
      </c>
      <c r="BA328" s="0" t="n">
        <f aca="false">AV328*((1-IFERROR(CORREL(AB328:AE328,AF328:AI328),0))+(1-IFERROR(CORREL(AB328:AE328,AJ328:AM328),0))+(1-IFERROR(CORREL(AB328:AE328,AN328:AQ328),0))+(1-IFERROR(CORREL(AB328:AE328,AR328:AU328),0)))</f>
        <v>1.08281399466031</v>
      </c>
      <c r="BB328" s="0" t="n">
        <f aca="false">AW328*((1-IFERROR(CORREL(AF328:AI328,AB328:AE328),0))+(1-IFERROR(CORREL(AF328:AI328,AJ328:AM328),0))+(1-IFERROR(CORREL(AF328:AI328,AN328:AQ328),0))+(1-IFERROR(CORREL(AF328:AI328,AR328:AU328),0)))</f>
        <v>2.68224169653149</v>
      </c>
      <c r="BC328" s="0" t="n">
        <f aca="false">AX328*((1-IFERROR(CORREL(AJ328:AM328,AB328:AE328),0))+(1-IFERROR(CORREL(AJ328:AM328,AF328:AI328),0))+(1-IFERROR(CORREL(AJ328:AM328,AN328:AQ328),0))+(1-IFERROR(CORREL(AJ328:AM328,AR328:AU328),0)))</f>
        <v>1.06333991228417</v>
      </c>
      <c r="BD328" s="0" t="n">
        <f aca="false">AY328*((1-IFERROR(CORREL(AN328:AQ328,AB328:AE328),0))+(1-IFERROR(CORREL(AN328:AQ328,AF328:AI328),0))+(1-IFERROR(CORREL(AN328:AQ328,AJ328:AM328),0))+(1-IFERROR(CORREL(AN328:AQ328,AR328:AU328),0)))</f>
        <v>0.882621590145442</v>
      </c>
      <c r="BE328" s="0" t="n">
        <f aca="false">AZ328*((1-IFERROR(CORREL(AR328:AU328,AB328:AE328),0))+(1-IFERROR(CORREL(AR328:AU328,AF328:AI328),0))+(1-IFERROR(CORREL(AR328:AU328,AJ328:AM328),0))+(1-IFERROR(CORREL(AR328:AU328,AN328:AQ328),0)))</f>
        <v>1.09343587655936</v>
      </c>
      <c r="BF328" s="0" t="n">
        <f aca="false">IF(SUM(BA328:BE328)&gt;0,BA328/SUM(BA328:BE328),1/5)</f>
        <v>0.159133141707676</v>
      </c>
      <c r="BG328" s="0" t="n">
        <f aca="false">IF(SUM(BA328:BE328)&gt;0,BB328/SUM(BA328:BE328),1/5)</f>
        <v>0.394189168308899</v>
      </c>
      <c r="BH328" s="0" t="n">
        <f aca="false">IF(SUM(BA328:BE328)&gt;0,BC328/SUM(BA328:BE328),1/5)</f>
        <v>0.156271180257536</v>
      </c>
      <c r="BI328" s="0" t="n">
        <f aca="false">IF(SUM(BA328:BE328)&gt;0,BD328/SUM(BA328:BE328),1/5)</f>
        <v>0.129712348816596</v>
      </c>
      <c r="BJ328" s="0" t="n">
        <f aca="false">IF(SUM(BA328:BE328)&gt;0,BE328/SUM(BA328:BE328),1/5)</f>
        <v>0.160694160909293</v>
      </c>
      <c r="BK328" s="0" t="n">
        <f aca="false">BF328*AB328+BG328*AF328+BH328*AJ328+BI328*AN328+BJ328*AR328</f>
        <v>0.39411560759922</v>
      </c>
      <c r="BL328" s="0" t="n">
        <f aca="false">BF328*AC328+BG328*AG328+BH328*AK328+BI328*AO328+BJ328*AS328</f>
        <v>0.573373146342461</v>
      </c>
      <c r="BM328" s="0" t="n">
        <f aca="false">BF328*AD328+BG328*AH328+BH328*AL328+BI328*AP328+BJ328*AT328</f>
        <v>0.74381644769845</v>
      </c>
      <c r="BN328" s="0" t="n">
        <f aca="false">BF328*AE328+BG328*AI328+BH328*AM328+BI328*AQ328+BJ328*AU328</f>
        <v>0.605810831691101</v>
      </c>
      <c r="BO328" s="0" t="n">
        <f aca="false">RANK(BK328,$BK328:$BN328)</f>
        <v>4</v>
      </c>
      <c r="BP328" s="0" t="n">
        <f aca="false">RANK(BL328,$BK328:$BN328)</f>
        <v>3</v>
      </c>
      <c r="BQ328" s="0" t="n">
        <f aca="false">RANK(BM328,$BK328:$BN328)</f>
        <v>1</v>
      </c>
      <c r="BR328" s="0" t="n">
        <f aca="false">RANK(BN328,$BK328:$BN328)</f>
        <v>2</v>
      </c>
    </row>
    <row r="329" customFormat="false" ht="15" hidden="false" customHeight="false" outlineLevel="0" collapsed="false">
      <c r="A329" s="0" t="n">
        <v>306</v>
      </c>
      <c r="B329" s="0" t="n">
        <f aca="false">RANDBETWEEN(1,$B$5)</f>
        <v>6</v>
      </c>
      <c r="C329" s="0" t="n">
        <f aca="false">RANDBETWEEN(1,$B$5)</f>
        <v>5</v>
      </c>
      <c r="D329" s="0" t="n">
        <f aca="false">RANDBETWEEN(1,$B$5)</f>
        <v>3</v>
      </c>
      <c r="E329" s="0" t="n">
        <f aca="false">RANDBETWEEN(1,$B$5)</f>
        <v>3</v>
      </c>
      <c r="F329" s="0" t="n">
        <f aca="false">RANDBETWEEN(1,$B$5)</f>
        <v>2</v>
      </c>
      <c r="G329" s="0" t="n">
        <f aca="false">RANDBETWEEN(1,$B$5)</f>
        <v>5</v>
      </c>
      <c r="H329" s="0" t="n">
        <f aca="true">NORMINV(RAND(),$B$8,$B$13)</f>
        <v>46.1555101545573</v>
      </c>
      <c r="I329" s="0" t="n">
        <f aca="true">NORMINV(RAND(),$C$8,$C$13)</f>
        <v>69.0254471019735</v>
      </c>
      <c r="J329" s="0" t="n">
        <f aca="true">NORMINV(RAND(),$D$8,$D$13)</f>
        <v>13.3607873358518</v>
      </c>
      <c r="K329" s="0" t="n">
        <f aca="true">NORMINV(RAND(),$E$8,$E$13)</f>
        <v>3.03696087048805</v>
      </c>
      <c r="L329" s="0" t="n">
        <f aca="true">NORMINV(RAND(),$B$9,$B$14)</f>
        <v>46.8007418534968</v>
      </c>
      <c r="M329" s="0" t="n">
        <f aca="true">NORMINV(RAND(),$C$9,$C$14)</f>
        <v>58.6177929019587</v>
      </c>
      <c r="N329" s="0" t="n">
        <f aca="true">NORMINV(RAND(),$D$9,$D$14)</f>
        <v>44.0193334517972</v>
      </c>
      <c r="O329" s="0" t="n">
        <f aca="true">NORMINV(RAND(),$E$9,$E$14)</f>
        <v>25.5108851499516</v>
      </c>
      <c r="P329" s="0" t="n">
        <f aca="true">NORMINV(RAND(),$B$10,$B$15)</f>
        <v>24.9719440782041</v>
      </c>
      <c r="Q329" s="0" t="n">
        <f aca="true">NORMINV(RAND(),$C$10,$C$15)</f>
        <v>29.8436150800424</v>
      </c>
      <c r="R329" s="0" t="n">
        <f aca="true">NORMINV(RAND(),$D$10,$D$15)</f>
        <v>9.54169553358206</v>
      </c>
      <c r="S329" s="0" t="n">
        <f aca="true">NORMINV(RAND(),$E$10,$E$15)</f>
        <v>3.90482535799368</v>
      </c>
      <c r="T329" s="0" t="n">
        <f aca="false">MEDIAN(INDEX(Avaliadores!$B$17:$B$22,$B329),INDEX(Avaliadores!$B$17:$B$22,$C329),INDEX(Avaliadores!$B$17:$B$22,$D329),INDEX(Avaliadores!$B$17:$B$22,$E329),INDEX(Avaliadores!$B$17:$B$22,$F329),INDEX(Avaliadores!$B$17:$B$22,$G329))</f>
        <v>2.66666666666667</v>
      </c>
      <c r="U329" s="0" t="n">
        <f aca="false">MEDIAN(INDEX(Avaliadores!$C$17:$C$22,$B329),INDEX(Avaliadores!$C$17:$C$22,$C329),INDEX(Avaliadores!$C$17:$C$22,$D329),INDEX(Avaliadores!$C$17:$C$22,$E329),INDEX(Avaliadores!$C$17:$C$22,$F329),INDEX(Avaliadores!$C$17:$C$22,$G329))</f>
        <v>5.29166666666667</v>
      </c>
      <c r="V329" s="0" t="n">
        <f aca="false">MEDIAN(INDEX(Avaliadores!$D$17:$D$22,$B329),INDEX(Avaliadores!$D$17:$D$22,$C329),INDEX(Avaliadores!$D$17:$D$22,$D329),INDEX(Avaliadores!$D$17:$D$22,$E329),INDEX(Avaliadores!$D$17:$D$22,$F329),INDEX(Avaliadores!$D$17:$D$22,$G329))</f>
        <v>5.66666666666667</v>
      </c>
      <c r="W329" s="0" t="n">
        <f aca="false">MEDIAN(INDEX(Avaliadores!$E$17:$E$22,$B329),INDEX(Avaliadores!$E$17:$E$22,$C329),INDEX(Avaliadores!$E$17:$E$22,$D329),INDEX(Avaliadores!$E$17:$E$22,$E329),INDEX(Avaliadores!$E$17:$E$22,$F329),INDEX(Avaliadores!$E$17:$E$22,$G329))</f>
        <v>6.04166666666667</v>
      </c>
      <c r="X329" s="0" t="n">
        <f aca="false">MEDIAN(INDEX(Avaliadores!$F$17:$F$22,$B329),INDEX(Avaliadores!$F$17:$F$22,$C329),INDEX(Avaliadores!$F$17:$F$22,$D329),INDEX(Avaliadores!$F$17:$F$22,$E329),INDEX(Avaliadores!$F$17:$F$22,$F329),INDEX(Avaliadores!$F$17:$F$22,$G329))</f>
        <v>2.66666666666667</v>
      </c>
      <c r="Y329" s="0" t="n">
        <f aca="false">MEDIAN(INDEX(Avaliadores!$G$17:$G$22,$B329),INDEX(Avaliadores!$G$17:$G$22,$C329),INDEX(Avaliadores!$G$17:$G$22,$D329),INDEX(Avaliadores!$G$17:$G$22,$E329),INDEX(Avaliadores!$G$17:$G$22,$F329),INDEX(Avaliadores!$G$17:$G$22,$G329))</f>
        <v>5.41666666666667</v>
      </c>
      <c r="Z329" s="0" t="n">
        <f aca="false">MEDIAN(INDEX(Avaliadores!$H$17:$H$22,$B329),INDEX(Avaliadores!$H$17:$H$22,$C329),INDEX(Avaliadores!$H$17:$H$22,$D329),INDEX(Avaliadores!$H$17:$H$22,$E329),INDEX(Avaliadores!$H$17:$H$22,$F329),INDEX(Avaliadores!$H$17:$H$22,$G329))</f>
        <v>3.79166666666667</v>
      </c>
      <c r="AA329" s="0" t="n">
        <f aca="false">MEDIAN(INDEX(Avaliadores!$I$17:$I$22,$B329),INDEX(Avaliadores!$I$17:$I$22,$C329),INDEX(Avaliadores!$I$17:$I$22,$D329),INDEX(Avaliadores!$I$17:$I$22,$E329),INDEX(Avaliadores!$I$17:$I$22,$F329),INDEX(Avaliadores!$I$17:$I$22,$G329))</f>
        <v>6.66666666666667</v>
      </c>
      <c r="AB329" s="0" t="n">
        <f aca="false">IF(MAX(H329:K329)=MIN(H329:K329),0,IF($B$17="custo",(MAX(H329:K329)-H329)/(MAX(H329:K329)-MIN(H329:K329)),(H329-MIN(H329:K329))/(MAX(H329:K329)-MIN(H329:K329))))</f>
        <v>0.346574656481574</v>
      </c>
      <c r="AC329" s="0" t="n">
        <f aca="false">IF(MAX(H329:K329)=MIN(H329:K329),0,IF($B$17="custo",(MAX(H329:K329)-I329)/(MAX(H329:K329)-MIN(H329:K329)),(I329-MIN(H329:K329))/(MAX(H329:K329)-MIN(H329:K329))))</f>
        <v>0</v>
      </c>
      <c r="AD329" s="0" t="n">
        <f aca="false">IF(MAX(H329:K329)=MIN(H329:K329),0,IF($B$17="custo",(MAX(H329:K329)-J329)/(MAX(H329:K329)-MIN(H329:K329)),(J329-MIN(H329:K329))/(MAX(H329:K329)-MIN(H329:K329))))</f>
        <v>0.843551094214404</v>
      </c>
      <c r="AE329" s="0" t="n">
        <f aca="false">IF(MAX(H329:K329)=MIN(H329:K329),0,IF($B$17="custo",(MAX(H329:K329)-K329)/(MAX(H329:K329)-MIN(H329:K329)),(K329-MIN(H329:K329))/(MAX(H329:K329)-MIN(H329:K329))))</f>
        <v>1</v>
      </c>
      <c r="AF329" s="0" t="n">
        <f aca="false">IF(MAX(L329:O329)=MIN(L329:O329),0,IF($C$17="custo",(MAX(L329:O329)-L329)/(MAX(L329:O329)-MIN(L329:O329)),(L329-MIN(L329:O329))/(MAX(L329:O329)-MIN(L329:O329))))</f>
        <v>0.643063884522847</v>
      </c>
      <c r="AG329" s="0" t="n">
        <f aca="false">IF(MAX(L329:O329)=MIN(L329:O329),0,IF($C$17="custo",(MAX(L329:O329)-M329)/(MAX(L329:O329)-MIN(L329:O329)),(M329-MIN(L329:O329))/(MAX(L329:O329)-MIN(L329:O329))))</f>
        <v>1</v>
      </c>
      <c r="AH329" s="0" t="n">
        <f aca="false">IF(MAX(L329:O329)=MIN(L329:O329),0,IF($C$17="custo",(MAX(L329:O329)-N329)/(MAX(L329:O329)-MIN(L329:O329)),(N329-MIN(L329:O329))/(MAX(L329:O329)-MIN(L329:O329))))</f>
        <v>0.559050952160385</v>
      </c>
      <c r="AI329" s="0" t="n">
        <f aca="false">IF(MAX(L329:O329)=MIN(L329:O329),0,IF($C$17="custo",(MAX(L329:O329)-O329)/(MAX(L329:O329)-MIN(L329:O329)),(O329-MIN(L329:O329))/(MAX(L329:O329)-MIN(L329:O329))))</f>
        <v>0</v>
      </c>
      <c r="AJ329" s="0" t="n">
        <f aca="false">IF(MAX(P329:S329)=MIN(P329:S329),0,IF($D$17="custo",(MAX(P329:S329)-P329)/(MAX(P329:S329)-MIN(P329:S329)),(P329-MIN(P329:S329))/(MAX(P329:S329)-MIN(P329:S329))))</f>
        <v>0.187814121400476</v>
      </c>
      <c r="AK329" s="0" t="n">
        <f aca="false">IF(MAX(P329:S329)=MIN(P329:S329),0,IF($D$17="custo",(MAX(P329:S329)-Q329)/(MAX(P329:S329)-MIN(P329:S329)),(Q329-MIN(P329:S329))/(MAX(P329:S329)-MIN(P329:S329))))</f>
        <v>0</v>
      </c>
      <c r="AL329" s="0" t="n">
        <f aca="false">IF(MAX(P329:S329)=MIN(P329:S329),0,IF($D$17="custo",(MAX(P329:S329)-R329)/(MAX(P329:S329)-MIN(P329:S329)),(R329-MIN(P329:S329))/(MAX(P329:S329)-MIN(P329:S329))))</f>
        <v>0.782685690581898</v>
      </c>
      <c r="AM329" s="0" t="n">
        <f aca="false">IF(MAX(P329:S329)=MIN(P329:S329),0,IF($D$17="custo",(MAX(P329:S329)-S329)/(MAX(P329:S329)-MIN(P329:S329)),(S329-MIN(P329:S329))/(MAX(P329:S329)-MIN(P329:S329))))</f>
        <v>1</v>
      </c>
      <c r="AN329" s="0" t="n">
        <f aca="false">IF(MAX(T329:W329)=MIN(T329:W329),0,IF($E$17="custo",(MAX(T329:W329)-T329)/(MAX(T329:W329)-MIN(T329:W329)),(T329-MIN(T329:W329))/(MAX(T329:W329)-MIN(T329:W329))))</f>
        <v>0</v>
      </c>
      <c r="AO329" s="0" t="n">
        <f aca="false">IF(MAX(T329:W329)=MIN(T329:W329),0,IF($E$17="custo",(MAX(T329:W329)-U329)/(MAX(T329:W329)-MIN(T329:W329)),(U329-MIN(T329:W329))/(MAX(T329:W329)-MIN(T329:W329))))</f>
        <v>0.777777777777778</v>
      </c>
      <c r="AP329" s="0" t="n">
        <f aca="false">IF(MAX(T329:W329)=MIN(T329:W329),0,IF($E$17="custo",(MAX(T329:W329)-V329)/(MAX(T329:W329)-MIN(T329:W329)),(V329-MIN(T329:W329))/(MAX(T329:W329)-MIN(T329:W329))))</f>
        <v>0.888888888888889</v>
      </c>
      <c r="AQ329" s="0" t="n">
        <f aca="false">IF(MAX(T329:W329)=MIN(T329:W329),0,IF($E$17="custo",(MAX(T329:W329)-W329)/(MAX(T329:W329)-MIN(T329:W329)),(W329-MIN(T329:W329))/(MAX(T329:W329)-MIN(T329:W329))))</f>
        <v>1</v>
      </c>
      <c r="AR329" s="0" t="n">
        <f aca="false">IF(MAX(X329:AA329)=MIN(X329:AA329),0,IF($F$17="custo",(MAX(X329:AA329)-X329)/(MAX(X329:AA329)-MIN(X329:AA329)),(X329-MIN(X329:AA329))/(MAX(X329:AA329)-MIN(X329:AA329))))</f>
        <v>0</v>
      </c>
      <c r="AS329" s="0" t="n">
        <f aca="false">IF(MAX(X329:AA329)=MIN(X329:AA329),0,IF($F$17="custo",(MAX(X329:AA329)-Y329)/(MAX(X329:AA329)-MIN(X329:AA329)),(Y329-MIN(X329:AA329))/(MAX(X329:AA329)-MIN(X329:AA329))))</f>
        <v>0.6875</v>
      </c>
      <c r="AT329" s="0" t="n">
        <f aca="false">IF(MAX(X329:AA329)=MIN(X329:AA329),0,IF($F$17="custo",(MAX(X329:AA329)-Z329)/(MAX(X329:AA329)-MIN(X329:AA329)),(Z329-MIN(X329:AA329))/(MAX(X329:AA329)-MIN(X329:AA329))))</f>
        <v>0.28125</v>
      </c>
      <c r="AU329" s="0" t="n">
        <f aca="false">IF(MAX(X329:AA329)=MIN(X329:AA329),0,IF($F$17="custo",(MAX(X329:AA329)-AA329)/(MAX(X329:AA329)-MIN(X329:AA329)),(AA329-MIN(X329:AA329))/(MAX(X329:AA329)-MIN(X329:AA329))))</f>
        <v>1</v>
      </c>
      <c r="AV329" s="0" t="n">
        <f aca="false">STDEVP(AB329:AE329)</f>
        <v>0.397658691625191</v>
      </c>
      <c r="AW329" s="0" t="n">
        <f aca="false">STDEVP(AF329:AI329)</f>
        <v>0.358378880587271</v>
      </c>
      <c r="AX329" s="0" t="n">
        <f aca="false">STDEVP(AJ329:AM329)</f>
        <v>0.411446733242425</v>
      </c>
      <c r="AY329" s="0" t="n">
        <f aca="false">STDEVP(AN329:AQ329)</f>
        <v>0.392837100659193</v>
      </c>
      <c r="AZ329" s="0" t="n">
        <f aca="false">STDEVP(AR329:AU329)</f>
        <v>0.381694796884566</v>
      </c>
      <c r="BA329" s="0" t="n">
        <f aca="false">AV329*((1-IFERROR(CORREL(AB329:AE329,AF329:AI329),0))+(1-IFERROR(CORREL(AB329:AE329,AJ329:AM329),0))+(1-IFERROR(CORREL(AB329:AE329,AN329:AQ329),0))+(1-IFERROR(CORREL(AB329:AE329,AR329:AU329),0)))</f>
        <v>1.26579480823246</v>
      </c>
      <c r="BB329" s="0" t="n">
        <f aca="false">AW329*((1-IFERROR(CORREL(AF329:AI329,AB329:AE329),0))+(1-IFERROR(CORREL(AF329:AI329,AJ329:AM329),0))+(1-IFERROR(CORREL(AF329:AI329,AN329:AQ329),0))+(1-IFERROR(CORREL(AF329:AI329,AR329:AU329),0)))</f>
        <v>2.35450928493595</v>
      </c>
      <c r="BC329" s="0" t="n">
        <f aca="false">AX329*((1-IFERROR(CORREL(AJ329:AM329,AB329:AE329),0))+(1-IFERROR(CORREL(AJ329:AM329,AF329:AI329),0))+(1-IFERROR(CORREL(AJ329:AM329,AN329:AQ329),0))+(1-IFERROR(CORREL(AJ329:AM329,AR329:AU329),0)))</f>
        <v>1.19960105941622</v>
      </c>
      <c r="BD329" s="0" t="n">
        <f aca="false">AY329*((1-IFERROR(CORREL(AN329:AQ329,AB329:AE329),0))+(1-IFERROR(CORREL(AN329:AQ329,AF329:AI329),0))+(1-IFERROR(CORREL(AN329:AQ329,AJ329:AM329),0))+(1-IFERROR(CORREL(AN329:AQ329,AR329:AU329),0)))</f>
        <v>0.982649764286781</v>
      </c>
      <c r="BE329" s="0" t="n">
        <f aca="false">AZ329*((1-IFERROR(CORREL(AR329:AU329,AB329:AE329),0))+(1-IFERROR(CORREL(AR329:AU329,AF329:AI329),0))+(1-IFERROR(CORREL(AR329:AU329,AJ329:AM329),0))+(1-IFERROR(CORREL(AR329:AU329,AN329:AQ329),0)))</f>
        <v>1.14084931023709</v>
      </c>
      <c r="BF329" s="0" t="n">
        <f aca="false">IF(SUM(BA329:BE329)&gt;0,BA329/SUM(BA329:BE329),1/5)</f>
        <v>0.182301759602377</v>
      </c>
      <c r="BG329" s="0" t="n">
        <f aca="false">IF(SUM(BA329:BE329)&gt;0,BB329/SUM(BA329:BE329),1/5)</f>
        <v>0.339100131279043</v>
      </c>
      <c r="BH329" s="0" t="n">
        <f aca="false">IF(SUM(BA329:BE329)&gt;0,BC329/SUM(BA329:BE329),1/5)</f>
        <v>0.172768431763302</v>
      </c>
      <c r="BI329" s="0" t="n">
        <f aca="false">IF(SUM(BA329:BE329)&gt;0,BD329/SUM(BA329:BE329),1/5)</f>
        <v>0.141522764935723</v>
      </c>
      <c r="BJ329" s="0" t="n">
        <f aca="false">IF(SUM(BA329:BE329)&gt;0,BE329/SUM(BA329:BE329),1/5)</f>
        <v>0.164306912419555</v>
      </c>
      <c r="BK329" s="0" t="n">
        <f aca="false">BF329*AB329+BG329*AF329+BH329*AJ329+BI329*AN329+BJ329*AR329</f>
        <v>0.313692568590051</v>
      </c>
      <c r="BL329" s="0" t="n">
        <f aca="false">BF329*AC329+BG329*AG329+BH329*AK329+BI329*AO329+BJ329*AS329</f>
        <v>0.56213439518416</v>
      </c>
      <c r="BM329" s="0" t="n">
        <f aca="false">BF329*AD329+BG329*AH329+BH329*AL329+BI329*AP329+BJ329*AT329</f>
        <v>0.650587811778666</v>
      </c>
      <c r="BN329" s="0" t="n">
        <f aca="false">BF329*AE329+BG329*AI329+BH329*AM329+BI329*AQ329+BJ329*AU329</f>
        <v>0.660899868720957</v>
      </c>
      <c r="BO329" s="0" t="n">
        <f aca="false">RANK(BK329,$BK329:$BN329)</f>
        <v>4</v>
      </c>
      <c r="BP329" s="0" t="n">
        <f aca="false">RANK(BL329,$BK329:$BN329)</f>
        <v>3</v>
      </c>
      <c r="BQ329" s="0" t="n">
        <f aca="false">RANK(BM329,$BK329:$BN329)</f>
        <v>2</v>
      </c>
      <c r="BR329" s="0" t="n">
        <f aca="false">RANK(BN329,$BK329:$BN329)</f>
        <v>1</v>
      </c>
    </row>
    <row r="330" customFormat="false" ht="15" hidden="false" customHeight="false" outlineLevel="0" collapsed="false">
      <c r="A330" s="0" t="n">
        <v>307</v>
      </c>
      <c r="B330" s="0" t="n">
        <f aca="false">RANDBETWEEN(1,$B$5)</f>
        <v>1</v>
      </c>
      <c r="C330" s="0" t="n">
        <f aca="false">RANDBETWEEN(1,$B$5)</f>
        <v>3</v>
      </c>
      <c r="D330" s="0" t="n">
        <f aca="false">RANDBETWEEN(1,$B$5)</f>
        <v>5</v>
      </c>
      <c r="E330" s="0" t="n">
        <f aca="false">RANDBETWEEN(1,$B$5)</f>
        <v>2</v>
      </c>
      <c r="F330" s="0" t="n">
        <f aca="false">RANDBETWEEN(1,$B$5)</f>
        <v>5</v>
      </c>
      <c r="G330" s="0" t="n">
        <f aca="false">RANDBETWEEN(1,$B$5)</f>
        <v>5</v>
      </c>
      <c r="H330" s="0" t="n">
        <f aca="true">NORMINV(RAND(),$B$8,$B$13)</f>
        <v>49.9797994715596</v>
      </c>
      <c r="I330" s="0" t="n">
        <f aca="true">NORMINV(RAND(),$C$8,$C$13)</f>
        <v>67.7055780812041</v>
      </c>
      <c r="J330" s="0" t="n">
        <f aca="true">NORMINV(RAND(),$D$8,$D$13)</f>
        <v>13.6374505775094</v>
      </c>
      <c r="K330" s="0" t="n">
        <f aca="true">NORMINV(RAND(),$E$8,$E$13)</f>
        <v>3.10564457581017</v>
      </c>
      <c r="L330" s="0" t="n">
        <f aca="true">NORMINV(RAND(),$B$9,$B$14)</f>
        <v>56.8427310237823</v>
      </c>
      <c r="M330" s="0" t="n">
        <f aca="true">NORMINV(RAND(),$C$9,$C$14)</f>
        <v>56.7436596370228</v>
      </c>
      <c r="N330" s="0" t="n">
        <f aca="true">NORMINV(RAND(),$D$9,$D$14)</f>
        <v>50.2581505408992</v>
      </c>
      <c r="O330" s="0" t="n">
        <f aca="true">NORMINV(RAND(),$E$9,$E$14)</f>
        <v>28.115933126479</v>
      </c>
      <c r="P330" s="0" t="n">
        <f aca="true">NORMINV(RAND(),$B$10,$B$15)</f>
        <v>23.1954359639007</v>
      </c>
      <c r="Q330" s="0" t="n">
        <f aca="true">NORMINV(RAND(),$C$10,$C$15)</f>
        <v>28.7878787132129</v>
      </c>
      <c r="R330" s="0" t="n">
        <f aca="true">NORMINV(RAND(),$D$10,$D$15)</f>
        <v>9.55369190904799</v>
      </c>
      <c r="S330" s="0" t="n">
        <f aca="true">NORMINV(RAND(),$E$10,$E$15)</f>
        <v>3.83402932374172</v>
      </c>
      <c r="T330" s="0" t="n">
        <f aca="false">MEDIAN(INDEX(Avaliadores!$B$17:$B$22,$B330),INDEX(Avaliadores!$B$17:$B$22,$C330),INDEX(Avaliadores!$B$17:$B$22,$D330),INDEX(Avaliadores!$B$17:$B$22,$E330),INDEX(Avaliadores!$B$17:$B$22,$F330),INDEX(Avaliadores!$B$17:$B$22,$G330))</f>
        <v>2.54166666666667</v>
      </c>
      <c r="U330" s="0" t="n">
        <f aca="false">MEDIAN(INDEX(Avaliadores!$C$17:$C$22,$B330),INDEX(Avaliadores!$C$17:$C$22,$C330),INDEX(Avaliadores!$C$17:$C$22,$D330),INDEX(Avaliadores!$C$17:$C$22,$E330),INDEX(Avaliadores!$C$17:$C$22,$F330),INDEX(Avaliadores!$C$17:$C$22,$G330))</f>
        <v>5.29166666666667</v>
      </c>
      <c r="V330" s="0" t="n">
        <f aca="false">MEDIAN(INDEX(Avaliadores!$D$17:$D$22,$B330),INDEX(Avaliadores!$D$17:$D$22,$C330),INDEX(Avaliadores!$D$17:$D$22,$D330),INDEX(Avaliadores!$D$17:$D$22,$E330),INDEX(Avaliadores!$D$17:$D$22,$F330),INDEX(Avaliadores!$D$17:$D$22,$G330))</f>
        <v>5.66666666666667</v>
      </c>
      <c r="W330" s="0" t="n">
        <f aca="false">MEDIAN(INDEX(Avaliadores!$E$17:$E$22,$B330),INDEX(Avaliadores!$E$17:$E$22,$C330),INDEX(Avaliadores!$E$17:$E$22,$D330),INDEX(Avaliadores!$E$17:$E$22,$E330),INDEX(Avaliadores!$E$17:$E$22,$F330),INDEX(Avaliadores!$E$17:$E$22,$G330))</f>
        <v>7.29166666666667</v>
      </c>
      <c r="X330" s="0" t="n">
        <f aca="false">MEDIAN(INDEX(Avaliadores!$F$17:$F$22,$B330),INDEX(Avaliadores!$F$17:$F$22,$C330),INDEX(Avaliadores!$F$17:$F$22,$D330),INDEX(Avaliadores!$F$17:$F$22,$E330),INDEX(Avaliadores!$F$17:$F$22,$F330),INDEX(Avaliadores!$F$17:$F$22,$G330))</f>
        <v>2.54166666666667</v>
      </c>
      <c r="Y330" s="0" t="n">
        <f aca="false">MEDIAN(INDEX(Avaliadores!$G$17:$G$22,$B330),INDEX(Avaliadores!$G$17:$G$22,$C330),INDEX(Avaliadores!$G$17:$G$22,$D330),INDEX(Avaliadores!$G$17:$G$22,$E330),INDEX(Avaliadores!$G$17:$G$22,$F330),INDEX(Avaliadores!$G$17:$G$22,$G330))</f>
        <v>4.79166666666667</v>
      </c>
      <c r="Z330" s="0" t="n">
        <f aca="false">MEDIAN(INDEX(Avaliadores!$H$17:$H$22,$B330),INDEX(Avaliadores!$H$17:$H$22,$C330),INDEX(Avaliadores!$H$17:$H$22,$D330),INDEX(Avaliadores!$H$17:$H$22,$E330),INDEX(Avaliadores!$H$17:$H$22,$F330),INDEX(Avaliadores!$H$17:$H$22,$G330))</f>
        <v>3.66666666666667</v>
      </c>
      <c r="AA330" s="0" t="n">
        <f aca="false">MEDIAN(INDEX(Avaliadores!$I$17:$I$22,$B330),INDEX(Avaliadores!$I$17:$I$22,$C330),INDEX(Avaliadores!$I$17:$I$22,$D330),INDEX(Avaliadores!$I$17:$I$22,$E330),INDEX(Avaliadores!$I$17:$I$22,$F330),INDEX(Avaliadores!$I$17:$I$22,$G330))</f>
        <v>6.54166666666667</v>
      </c>
      <c r="AB330" s="0" t="n">
        <f aca="false">IF(MAX(H330:K330)=MIN(H330:K330),0,IF($B$17="custo",(MAX(H330:K330)-H330)/(MAX(H330:K330)-MIN(H330:K330)),(H330-MIN(H330:K330))/(MAX(H330:K330)-MIN(H330:K330))))</f>
        <v>0.274393140175051</v>
      </c>
      <c r="AC330" s="0" t="n">
        <f aca="false">IF(MAX(H330:K330)=MIN(H330:K330),0,IF($B$17="custo",(MAX(H330:K330)-I330)/(MAX(H330:K330)-MIN(H330:K330)),(I330-MIN(H330:K330))/(MAX(H330:K330)-MIN(H330:K330))))</f>
        <v>0</v>
      </c>
      <c r="AD330" s="0" t="n">
        <f aca="false">IF(MAX(H330:K330)=MIN(H330:K330),0,IF($B$17="custo",(MAX(H330:K330)-J330)/(MAX(H330:K330)-MIN(H330:K330)),(J330-MIN(H330:K330))/(MAX(H330:K330)-MIN(H330:K330))))</f>
        <v>0.836968779529474</v>
      </c>
      <c r="AE330" s="0" t="n">
        <f aca="false">IF(MAX(H330:K330)=MIN(H330:K330),0,IF($B$17="custo",(MAX(H330:K330)-K330)/(MAX(H330:K330)-MIN(H330:K330)),(K330-MIN(H330:K330))/(MAX(H330:K330)-MIN(H330:K330))))</f>
        <v>1</v>
      </c>
      <c r="AF330" s="0" t="n">
        <f aca="false">IF(MAX(L330:O330)=MIN(L330:O330),0,IF($C$17="custo",(MAX(L330:O330)-L330)/(MAX(L330:O330)-MIN(L330:O330)),(L330-MIN(L330:O330))/(MAX(L330:O330)-MIN(L330:O330))))</f>
        <v>1</v>
      </c>
      <c r="AG330" s="0" t="n">
        <f aca="false">IF(MAX(L330:O330)=MIN(L330:O330),0,IF($C$17="custo",(MAX(L330:O330)-M330)/(MAX(L330:O330)-MIN(L330:O330)),(M330-MIN(L330:O330))/(MAX(L330:O330)-MIN(L330:O330))))</f>
        <v>0.996551255482295</v>
      </c>
      <c r="AH330" s="0" t="n">
        <f aca="false">IF(MAX(L330:O330)=MIN(L330:O330),0,IF($C$17="custo",(MAX(L330:O330)-N330)/(MAX(L330:O330)-MIN(L330:O330)),(N330-MIN(L330:O330))/(MAX(L330:O330)-MIN(L330:O330))))</f>
        <v>0.770786131248506</v>
      </c>
      <c r="AI330" s="0" t="n">
        <f aca="false">IF(MAX(L330:O330)=MIN(L330:O330),0,IF($C$17="custo",(MAX(L330:O330)-O330)/(MAX(L330:O330)-MIN(L330:O330)),(O330-MIN(L330:O330))/(MAX(L330:O330)-MIN(L330:O330))))</f>
        <v>0</v>
      </c>
      <c r="AJ330" s="0" t="n">
        <f aca="false">IF(MAX(P330:S330)=MIN(P330:S330),0,IF($D$17="custo",(MAX(P330:S330)-P330)/(MAX(P330:S330)-MIN(P330:S330)),(P330-MIN(P330:S330))/(MAX(P330:S330)-MIN(P330:S330))))</f>
        <v>0.22411142513635</v>
      </c>
      <c r="AK330" s="0" t="n">
        <f aca="false">IF(MAX(P330:S330)=MIN(P330:S330),0,IF($D$17="custo",(MAX(P330:S330)-Q330)/(MAX(P330:S330)-MIN(P330:S330)),(Q330-MIN(P330:S330))/(MAX(P330:S330)-MIN(P330:S330))))</f>
        <v>0</v>
      </c>
      <c r="AL330" s="0" t="n">
        <f aca="false">IF(MAX(P330:S330)=MIN(P330:S330),0,IF($D$17="custo",(MAX(P330:S330)-R330)/(MAX(P330:S330)-MIN(P330:S330)),(R330-MIN(P330:S330))/(MAX(P330:S330)-MIN(P330:S330))))</f>
        <v>0.770790370013231</v>
      </c>
      <c r="AM330" s="0" t="n">
        <f aca="false">IF(MAX(P330:S330)=MIN(P330:S330),0,IF($D$17="custo",(MAX(P330:S330)-S330)/(MAX(P330:S330)-MIN(P330:S330)),(S330-MIN(P330:S330))/(MAX(P330:S330)-MIN(P330:S330))))</f>
        <v>1</v>
      </c>
      <c r="AN330" s="0" t="n">
        <f aca="false">IF(MAX(T330:W330)=MIN(T330:W330),0,IF($E$17="custo",(MAX(T330:W330)-T330)/(MAX(T330:W330)-MIN(T330:W330)),(T330-MIN(T330:W330))/(MAX(T330:W330)-MIN(T330:W330))))</f>
        <v>0</v>
      </c>
      <c r="AO330" s="0" t="n">
        <f aca="false">IF(MAX(T330:W330)=MIN(T330:W330),0,IF($E$17="custo",(MAX(T330:W330)-U330)/(MAX(T330:W330)-MIN(T330:W330)),(U330-MIN(T330:W330))/(MAX(T330:W330)-MIN(T330:W330))))</f>
        <v>0.578947368421053</v>
      </c>
      <c r="AP330" s="0" t="n">
        <f aca="false">IF(MAX(T330:W330)=MIN(T330:W330),0,IF($E$17="custo",(MAX(T330:W330)-V330)/(MAX(T330:W330)-MIN(T330:W330)),(V330-MIN(T330:W330))/(MAX(T330:W330)-MIN(T330:W330))))</f>
        <v>0.657894736842105</v>
      </c>
      <c r="AQ330" s="0" t="n">
        <f aca="false">IF(MAX(T330:W330)=MIN(T330:W330),0,IF($E$17="custo",(MAX(T330:W330)-W330)/(MAX(T330:W330)-MIN(T330:W330)),(W330-MIN(T330:W330))/(MAX(T330:W330)-MIN(T330:W330))))</f>
        <v>1</v>
      </c>
      <c r="AR330" s="0" t="n">
        <f aca="false">IF(MAX(X330:AA330)=MIN(X330:AA330),0,IF($F$17="custo",(MAX(X330:AA330)-X330)/(MAX(X330:AA330)-MIN(X330:AA330)),(X330-MIN(X330:AA330))/(MAX(X330:AA330)-MIN(X330:AA330))))</f>
        <v>0</v>
      </c>
      <c r="AS330" s="0" t="n">
        <f aca="false">IF(MAX(X330:AA330)=MIN(X330:AA330),0,IF($F$17="custo",(MAX(X330:AA330)-Y330)/(MAX(X330:AA330)-MIN(X330:AA330)),(Y330-MIN(X330:AA330))/(MAX(X330:AA330)-MIN(X330:AA330))))</f>
        <v>0.5625</v>
      </c>
      <c r="AT330" s="0" t="n">
        <f aca="false">IF(MAX(X330:AA330)=MIN(X330:AA330),0,IF($F$17="custo",(MAX(X330:AA330)-Z330)/(MAX(X330:AA330)-MIN(X330:AA330)),(Z330-MIN(X330:AA330))/(MAX(X330:AA330)-MIN(X330:AA330))))</f>
        <v>0.28125</v>
      </c>
      <c r="AU330" s="0" t="n">
        <f aca="false">IF(MAX(X330:AA330)=MIN(X330:AA330),0,IF($F$17="custo",(MAX(X330:AA330)-AA330)/(MAX(X330:AA330)-MIN(X330:AA330)),(AA330-MIN(X330:AA330))/(MAX(X330:AA330)-MIN(X330:AA330))))</f>
        <v>1</v>
      </c>
      <c r="AV330" s="0" t="n">
        <f aca="false">STDEVP(AB330:AE330)</f>
        <v>0.406615925747993</v>
      </c>
      <c r="AW330" s="0" t="n">
        <f aca="false">STDEVP(AF330:AI330)</f>
        <v>0.410087372375956</v>
      </c>
      <c r="AX330" s="0" t="n">
        <f aca="false">STDEVP(AJ330:AM330)</f>
        <v>0.402937784375275</v>
      </c>
      <c r="AY330" s="0" t="n">
        <f aca="false">STDEVP(AN330:AQ330)</f>
        <v>0.359562195314203</v>
      </c>
      <c r="AZ330" s="0" t="n">
        <f aca="false">STDEVP(AR330:AU330)</f>
        <v>0.36934208292415</v>
      </c>
      <c r="BA330" s="0" t="n">
        <f aca="false">AV330*((1-IFERROR(CORREL(AB330:AE330,AF330:AI330),0))+(1-IFERROR(CORREL(AB330:AE330,AJ330:AM330),0))+(1-IFERROR(CORREL(AB330:AE330,AN330:AQ330),0))+(1-IFERROR(CORREL(AB330:AE330,AR330:AU330),0)))</f>
        <v>1.11616038602637</v>
      </c>
      <c r="BB330" s="0" t="n">
        <f aca="false">AW330*((1-IFERROR(CORREL(AF330:AI330,AB330:AE330),0))+(1-IFERROR(CORREL(AF330:AI330,AJ330:AM330),0))+(1-IFERROR(CORREL(AF330:AI330,AN330:AQ330),0))+(1-IFERROR(CORREL(AF330:AI330,AR330:AU330),0)))</f>
        <v>2.98121989125119</v>
      </c>
      <c r="BC330" s="0" t="n">
        <f aca="false">AX330*((1-IFERROR(CORREL(AJ330:AM330,AB330:AE330),0))+(1-IFERROR(CORREL(AJ330:AM330,AF330:AI330),0))+(1-IFERROR(CORREL(AJ330:AM330,AN330:AQ330),0))+(1-IFERROR(CORREL(AJ330:AM330,AR330:AU330),0)))</f>
        <v>1.07900135405048</v>
      </c>
      <c r="BD330" s="0" t="n">
        <f aca="false">AY330*((1-IFERROR(CORREL(AN330:AQ330,AB330:AE330),0))+(1-IFERROR(CORREL(AN330:AQ330,AF330:AI330),0))+(1-IFERROR(CORREL(AN330:AQ330,AJ330:AM330),0))+(1-IFERROR(CORREL(AN330:AQ330,AR330:AU330),0)))</f>
        <v>0.925761142796946</v>
      </c>
      <c r="BE330" s="0" t="n">
        <f aca="false">AZ330*((1-IFERROR(CORREL(AR330:AU330,AB330:AE330),0))+(1-IFERROR(CORREL(AR330:AU330,AF330:AI330),0))+(1-IFERROR(CORREL(AR330:AU330,AJ330:AM330),0))+(1-IFERROR(CORREL(AR330:AU330,AN330:AQ330),0)))</f>
        <v>1.10197030295618</v>
      </c>
      <c r="BF330" s="0" t="n">
        <f aca="false">IF(SUM(BA330:BE330)&gt;0,BA330/SUM(BA330:BE330),1/5)</f>
        <v>0.154933768263199</v>
      </c>
      <c r="BG330" s="0" t="n">
        <f aca="false">IF(SUM(BA330:BE330)&gt;0,BB330/SUM(BA330:BE330),1/5)</f>
        <v>0.413821918028398</v>
      </c>
      <c r="BH330" s="0" t="n">
        <f aca="false">IF(SUM(BA330:BE330)&gt;0,BC330/SUM(BA330:BE330),1/5)</f>
        <v>0.149775738179785</v>
      </c>
      <c r="BI330" s="0" t="n">
        <f aca="false">IF(SUM(BA330:BE330)&gt;0,BD330/SUM(BA330:BE330),1/5)</f>
        <v>0.128504526912844</v>
      </c>
      <c r="BJ330" s="0" t="n">
        <f aca="false">IF(SUM(BA330:BE330)&gt;0,BE330/SUM(BA330:BE330),1/5)</f>
        <v>0.152964048615774</v>
      </c>
      <c r="BK330" s="0" t="n">
        <f aca="false">BF330*AB330+BG330*AF330+BH330*AJ330+BI330*AN330+BJ330*AR330</f>
        <v>0.489901135355612</v>
      </c>
      <c r="BL330" s="0" t="n">
        <f aca="false">BF330*AC330+BG330*AG330+BH330*AK330+BI330*AO330+BJ330*AS330</f>
        <v>0.572834386990048</v>
      </c>
      <c r="BM330" s="0" t="n">
        <f aca="false">BF330*AD330+BG330*AH330+BH330*AL330+BI330*AP330+BJ330*AT330</f>
        <v>0.69165220939423</v>
      </c>
      <c r="BN330" s="0" t="n">
        <f aca="false">BF330*AE330+BG330*AI330+BH330*AM330+BI330*AQ330+BJ330*AU330</f>
        <v>0.586178081971602</v>
      </c>
      <c r="BO330" s="0" t="n">
        <f aca="false">RANK(BK330,$BK330:$BN330)</f>
        <v>4</v>
      </c>
      <c r="BP330" s="0" t="n">
        <f aca="false">RANK(BL330,$BK330:$BN330)</f>
        <v>3</v>
      </c>
      <c r="BQ330" s="0" t="n">
        <f aca="false">RANK(BM330,$BK330:$BN330)</f>
        <v>1</v>
      </c>
      <c r="BR330" s="0" t="n">
        <f aca="false">RANK(BN330,$BK330:$BN330)</f>
        <v>2</v>
      </c>
    </row>
    <row r="331" customFormat="false" ht="15" hidden="false" customHeight="false" outlineLevel="0" collapsed="false">
      <c r="A331" s="0" t="n">
        <v>308</v>
      </c>
      <c r="B331" s="0" t="n">
        <f aca="false">RANDBETWEEN(1,$B$5)</f>
        <v>4</v>
      </c>
      <c r="C331" s="0" t="n">
        <f aca="false">RANDBETWEEN(1,$B$5)</f>
        <v>3</v>
      </c>
      <c r="D331" s="0" t="n">
        <f aca="false">RANDBETWEEN(1,$B$5)</f>
        <v>4</v>
      </c>
      <c r="E331" s="0" t="n">
        <f aca="false">RANDBETWEEN(1,$B$5)</f>
        <v>1</v>
      </c>
      <c r="F331" s="0" t="n">
        <f aca="false">RANDBETWEEN(1,$B$5)</f>
        <v>6</v>
      </c>
      <c r="G331" s="0" t="n">
        <f aca="false">RANDBETWEEN(1,$B$5)</f>
        <v>5</v>
      </c>
      <c r="H331" s="0" t="n">
        <f aca="true">NORMINV(RAND(),$B$8,$B$13)</f>
        <v>45.3045227735334</v>
      </c>
      <c r="I331" s="0" t="n">
        <f aca="true">NORMINV(RAND(),$C$8,$C$13)</f>
        <v>68.1906894359665</v>
      </c>
      <c r="J331" s="0" t="n">
        <f aca="true">NORMINV(RAND(),$D$8,$D$13)</f>
        <v>12.6403030053385</v>
      </c>
      <c r="K331" s="0" t="n">
        <f aca="true">NORMINV(RAND(),$E$8,$E$13)</f>
        <v>3.21844669650709</v>
      </c>
      <c r="L331" s="0" t="n">
        <f aca="true">NORMINV(RAND(),$B$9,$B$14)</f>
        <v>43.3792429450863</v>
      </c>
      <c r="M331" s="0" t="n">
        <f aca="true">NORMINV(RAND(),$C$9,$C$14)</f>
        <v>53.920534054809</v>
      </c>
      <c r="N331" s="0" t="n">
        <f aca="true">NORMINV(RAND(),$D$9,$D$14)</f>
        <v>38.8855730684579</v>
      </c>
      <c r="O331" s="0" t="n">
        <f aca="true">NORMINV(RAND(),$E$9,$E$14)</f>
        <v>26.1212864058455</v>
      </c>
      <c r="P331" s="0" t="n">
        <f aca="true">NORMINV(RAND(),$B$10,$B$15)</f>
        <v>28.3516739738117</v>
      </c>
      <c r="Q331" s="0" t="n">
        <f aca="true">NORMINV(RAND(),$C$10,$C$15)</f>
        <v>30.1226036270834</v>
      </c>
      <c r="R331" s="0" t="n">
        <f aca="true">NORMINV(RAND(),$D$10,$D$15)</f>
        <v>9.60984200705856</v>
      </c>
      <c r="S331" s="0" t="n">
        <f aca="true">NORMINV(RAND(),$E$10,$E$15)</f>
        <v>4.14727854748531</v>
      </c>
      <c r="T331" s="0" t="n">
        <f aca="false">MEDIAN(INDEX(Avaliadores!$B$17:$B$22,$B331),INDEX(Avaliadores!$B$17:$B$22,$C331),INDEX(Avaliadores!$B$17:$B$22,$D331),INDEX(Avaliadores!$B$17:$B$22,$E331),INDEX(Avaliadores!$B$17:$B$22,$F331),INDEX(Avaliadores!$B$17:$B$22,$G331))</f>
        <v>2.66666666666667</v>
      </c>
      <c r="U331" s="0" t="n">
        <f aca="false">MEDIAN(INDEX(Avaliadores!$C$17:$C$22,$B331),INDEX(Avaliadores!$C$17:$C$22,$C331),INDEX(Avaliadores!$C$17:$C$22,$D331),INDEX(Avaliadores!$C$17:$C$22,$E331),INDEX(Avaliadores!$C$17:$C$22,$F331),INDEX(Avaliadores!$C$17:$C$22,$G331))</f>
        <v>5.54166666666667</v>
      </c>
      <c r="V331" s="0" t="n">
        <f aca="false">MEDIAN(INDEX(Avaliadores!$D$17:$D$22,$B331),INDEX(Avaliadores!$D$17:$D$22,$C331),INDEX(Avaliadores!$D$17:$D$22,$D331),INDEX(Avaliadores!$D$17:$D$22,$E331),INDEX(Avaliadores!$D$17:$D$22,$F331),INDEX(Avaliadores!$D$17:$D$22,$G331))</f>
        <v>5.54166666666667</v>
      </c>
      <c r="W331" s="0" t="n">
        <f aca="false">MEDIAN(INDEX(Avaliadores!$E$17:$E$22,$B331),INDEX(Avaliadores!$E$17:$E$22,$C331),INDEX(Avaliadores!$E$17:$E$22,$D331),INDEX(Avaliadores!$E$17:$E$22,$E331),INDEX(Avaliadores!$E$17:$E$22,$F331),INDEX(Avaliadores!$E$17:$E$22,$G331))</f>
        <v>6.54166666666667</v>
      </c>
      <c r="X331" s="0" t="n">
        <f aca="false">MEDIAN(INDEX(Avaliadores!$F$17:$F$22,$B331),INDEX(Avaliadores!$F$17:$F$22,$C331),INDEX(Avaliadores!$F$17:$F$22,$D331),INDEX(Avaliadores!$F$17:$F$22,$E331),INDEX(Avaliadores!$F$17:$F$22,$F331),INDEX(Avaliadores!$F$17:$F$22,$G331))</f>
        <v>2.91666666666667</v>
      </c>
      <c r="Y331" s="0" t="n">
        <f aca="false">MEDIAN(INDEX(Avaliadores!$G$17:$G$22,$B331),INDEX(Avaliadores!$G$17:$G$22,$C331),INDEX(Avaliadores!$G$17:$G$22,$D331),INDEX(Avaliadores!$G$17:$G$22,$E331),INDEX(Avaliadores!$G$17:$G$22,$F331),INDEX(Avaliadores!$G$17:$G$22,$G331))</f>
        <v>4.79166666666667</v>
      </c>
      <c r="Z331" s="0" t="n">
        <f aca="false">MEDIAN(INDEX(Avaliadores!$H$17:$H$22,$B331),INDEX(Avaliadores!$H$17:$H$22,$C331),INDEX(Avaliadores!$H$17:$H$22,$D331),INDEX(Avaliadores!$H$17:$H$22,$E331),INDEX(Avaliadores!$H$17:$H$22,$F331),INDEX(Avaliadores!$H$17:$H$22,$G331))</f>
        <v>3.66666666666667</v>
      </c>
      <c r="AA331" s="0" t="n">
        <f aca="false">MEDIAN(INDEX(Avaliadores!$I$17:$I$22,$B331),INDEX(Avaliadores!$I$17:$I$22,$C331),INDEX(Avaliadores!$I$17:$I$22,$D331),INDEX(Avaliadores!$I$17:$I$22,$E331),INDEX(Avaliadores!$I$17:$I$22,$F331),INDEX(Avaliadores!$I$17:$I$22,$G331))</f>
        <v>6.66666666666667</v>
      </c>
      <c r="AB331" s="0" t="n">
        <f aca="false">IF(MAX(H331:K331)=MIN(H331:K331),0,IF($B$17="custo",(MAX(H331:K331)-H331)/(MAX(H331:K331)-MIN(H331:K331)),(H331-MIN(H331:K331))/(MAX(H331:K331)-MIN(H331:K331))))</f>
        <v>0.352245292719959</v>
      </c>
      <c r="AC331" s="0" t="n">
        <f aca="false">IF(MAX(H331:K331)=MIN(H331:K331),0,IF($B$17="custo",(MAX(H331:K331)-I331)/(MAX(H331:K331)-MIN(H331:K331)),(I331-MIN(H331:K331))/(MAX(H331:K331)-MIN(H331:K331))))</f>
        <v>0</v>
      </c>
      <c r="AD331" s="0" t="n">
        <f aca="false">IF(MAX(H331:K331)=MIN(H331:K331),0,IF($B$17="custo",(MAX(H331:K331)-J331)/(MAX(H331:K331)-MIN(H331:K331)),(J331-MIN(H331:K331))/(MAX(H331:K331)-MIN(H331:K331))))</f>
        <v>0.854986438645603</v>
      </c>
      <c r="AE331" s="0" t="n">
        <f aca="false">IF(MAX(H331:K331)=MIN(H331:K331),0,IF($B$17="custo",(MAX(H331:K331)-K331)/(MAX(H331:K331)-MIN(H331:K331)),(K331-MIN(H331:K331))/(MAX(H331:K331)-MIN(H331:K331))))</f>
        <v>1</v>
      </c>
      <c r="AF331" s="0" t="n">
        <f aca="false">IF(MAX(L331:O331)=MIN(L331:O331),0,IF($C$17="custo",(MAX(L331:O331)-L331)/(MAX(L331:O331)-MIN(L331:O331)),(L331-MIN(L331:O331))/(MAX(L331:O331)-MIN(L331:O331))))</f>
        <v>0.620806604450833</v>
      </c>
      <c r="AG331" s="0" t="n">
        <f aca="false">IF(MAX(L331:O331)=MIN(L331:O331),0,IF($C$17="custo",(MAX(L331:O331)-M331)/(MAX(L331:O331)-MIN(L331:O331)),(M331-MIN(L331:O331))/(MAX(L331:O331)-MIN(L331:O331))))</f>
        <v>1</v>
      </c>
      <c r="AH331" s="0" t="n">
        <f aca="false">IF(MAX(L331:O331)=MIN(L331:O331),0,IF($C$17="custo",(MAX(L331:O331)-N331)/(MAX(L331:O331)-MIN(L331:O331)),(N331-MIN(L331:O331))/(MAX(L331:O331)-MIN(L331:O331))))</f>
        <v>0.459159428477855</v>
      </c>
      <c r="AI331" s="0" t="n">
        <f aca="false">IF(MAX(L331:O331)=MIN(L331:O331),0,IF($C$17="custo",(MAX(L331:O331)-O331)/(MAX(L331:O331)-MIN(L331:O331)),(O331-MIN(L331:O331))/(MAX(L331:O331)-MIN(L331:O331))))</f>
        <v>0</v>
      </c>
      <c r="AJ331" s="0" t="n">
        <f aca="false">IF(MAX(P331:S331)=MIN(P331:S331),0,IF($D$17="custo",(MAX(P331:S331)-P331)/(MAX(P331:S331)-MIN(P331:S331)),(P331-MIN(P331:S331))/(MAX(P331:S331)-MIN(P331:S331))))</f>
        <v>0.0681773817207258</v>
      </c>
      <c r="AK331" s="0" t="n">
        <f aca="false">IF(MAX(P331:S331)=MIN(P331:S331),0,IF($D$17="custo",(MAX(P331:S331)-Q331)/(MAX(P331:S331)-MIN(P331:S331)),(Q331-MIN(P331:S331))/(MAX(P331:S331)-MIN(P331:S331))))</f>
        <v>0</v>
      </c>
      <c r="AL331" s="0" t="n">
        <f aca="false">IF(MAX(P331:S331)=MIN(P331:S331),0,IF($D$17="custo",(MAX(P331:S331)-R331)/(MAX(P331:S331)-MIN(P331:S331)),(R331-MIN(P331:S331))/(MAX(P331:S331)-MIN(P331:S331))))</f>
        <v>0.789701824988372</v>
      </c>
      <c r="AM331" s="0" t="n">
        <f aca="false">IF(MAX(P331:S331)=MIN(P331:S331),0,IF($D$17="custo",(MAX(P331:S331)-S331)/(MAX(P331:S331)-MIN(P331:S331)),(S331-MIN(P331:S331))/(MAX(P331:S331)-MIN(P331:S331))))</f>
        <v>1</v>
      </c>
      <c r="AN331" s="0" t="n">
        <f aca="false">IF(MAX(T331:W331)=MIN(T331:W331),0,IF($E$17="custo",(MAX(T331:W331)-T331)/(MAX(T331:W331)-MIN(T331:W331)),(T331-MIN(T331:W331))/(MAX(T331:W331)-MIN(T331:W331))))</f>
        <v>0</v>
      </c>
      <c r="AO331" s="0" t="n">
        <f aca="false">IF(MAX(T331:W331)=MIN(T331:W331),0,IF($E$17="custo",(MAX(T331:W331)-U331)/(MAX(T331:W331)-MIN(T331:W331)),(U331-MIN(T331:W331))/(MAX(T331:W331)-MIN(T331:W331))))</f>
        <v>0.741935483870968</v>
      </c>
      <c r="AP331" s="0" t="n">
        <f aca="false">IF(MAX(T331:W331)=MIN(T331:W331),0,IF($E$17="custo",(MAX(T331:W331)-V331)/(MAX(T331:W331)-MIN(T331:W331)),(V331-MIN(T331:W331))/(MAX(T331:W331)-MIN(T331:W331))))</f>
        <v>0.741935483870968</v>
      </c>
      <c r="AQ331" s="0" t="n">
        <f aca="false">IF(MAX(T331:W331)=MIN(T331:W331),0,IF($E$17="custo",(MAX(T331:W331)-W331)/(MAX(T331:W331)-MIN(T331:W331)),(W331-MIN(T331:W331))/(MAX(T331:W331)-MIN(T331:W331))))</f>
        <v>1</v>
      </c>
      <c r="AR331" s="0" t="n">
        <f aca="false">IF(MAX(X331:AA331)=MIN(X331:AA331),0,IF($F$17="custo",(MAX(X331:AA331)-X331)/(MAX(X331:AA331)-MIN(X331:AA331)),(X331-MIN(X331:AA331))/(MAX(X331:AA331)-MIN(X331:AA331))))</f>
        <v>0</v>
      </c>
      <c r="AS331" s="0" t="n">
        <f aca="false">IF(MAX(X331:AA331)=MIN(X331:AA331),0,IF($F$17="custo",(MAX(X331:AA331)-Y331)/(MAX(X331:AA331)-MIN(X331:AA331)),(Y331-MIN(X331:AA331))/(MAX(X331:AA331)-MIN(X331:AA331))))</f>
        <v>0.5</v>
      </c>
      <c r="AT331" s="0" t="n">
        <f aca="false">IF(MAX(X331:AA331)=MIN(X331:AA331),0,IF($F$17="custo",(MAX(X331:AA331)-Z331)/(MAX(X331:AA331)-MIN(X331:AA331)),(Z331-MIN(X331:AA331))/(MAX(X331:AA331)-MIN(X331:AA331))))</f>
        <v>0.2</v>
      </c>
      <c r="AU331" s="0" t="n">
        <f aca="false">IF(MAX(X331:AA331)=MIN(X331:AA331),0,IF($F$17="custo",(MAX(X331:AA331)-AA331)/(MAX(X331:AA331)-MIN(X331:AA331)),(AA331-MIN(X331:AA331))/(MAX(X331:AA331)-MIN(X331:AA331))))</f>
        <v>1</v>
      </c>
      <c r="AV331" s="0" t="n">
        <f aca="false">STDEVP(AB331:AE331)</f>
        <v>0.399096034033322</v>
      </c>
      <c r="AW331" s="0" t="n">
        <f aca="false">STDEVP(AF331:AI331)</f>
        <v>0.358700274029589</v>
      </c>
      <c r="AX331" s="0" t="n">
        <f aca="false">STDEVP(AJ331:AM331)</f>
        <v>0.437420947454438</v>
      </c>
      <c r="AY331" s="0" t="n">
        <f aca="false">STDEVP(AN331:AQ331)</f>
        <v>0.373675252845261</v>
      </c>
      <c r="AZ331" s="0" t="n">
        <f aca="false">STDEVP(AR331:AU331)</f>
        <v>0.376662979332984</v>
      </c>
      <c r="BA331" s="0" t="n">
        <f aca="false">AV331*((1-IFERROR(CORREL(AB331:AE331,AF331:AI331),0))+(1-IFERROR(CORREL(AB331:AE331,AJ331:AM331),0))+(1-IFERROR(CORREL(AB331:AE331,AN331:AQ331),0))+(1-IFERROR(CORREL(AB331:AE331,AR331:AU331),0)))</f>
        <v>1.2540434639167</v>
      </c>
      <c r="BB331" s="0" t="n">
        <f aca="false">AW331*((1-IFERROR(CORREL(AF331:AI331,AB331:AE331),0))+(1-IFERROR(CORREL(AF331:AI331,AJ331:AM331),0))+(1-IFERROR(CORREL(AF331:AI331,AN331:AQ331),0))+(1-IFERROR(CORREL(AF331:AI331,AR331:AU331),0)))</f>
        <v>2.42531602474906</v>
      </c>
      <c r="BC331" s="0" t="n">
        <f aca="false">AX331*((1-IFERROR(CORREL(AJ331:AM331,AB331:AE331),0))+(1-IFERROR(CORREL(AJ331:AM331,AF331:AI331),0))+(1-IFERROR(CORREL(AJ331:AM331,AN331:AQ331),0))+(1-IFERROR(CORREL(AJ331:AM331,AR331:AU331),0)))</f>
        <v>1.18493155622354</v>
      </c>
      <c r="BD331" s="0" t="n">
        <f aca="false">AY331*((1-IFERROR(CORREL(AN331:AQ331,AB331:AE331),0))+(1-IFERROR(CORREL(AN331:AQ331,AF331:AI331),0))+(1-IFERROR(CORREL(AN331:AQ331,AJ331:AM331),0))+(1-IFERROR(CORREL(AN331:AQ331,AR331:AU331),0)))</f>
        <v>0.920351948227391</v>
      </c>
      <c r="BE331" s="0" t="n">
        <f aca="false">AZ331*((1-IFERROR(CORREL(AR331:AU331,AB331:AE331),0))+(1-IFERROR(CORREL(AR331:AU331,AF331:AI331),0))+(1-IFERROR(CORREL(AR331:AU331,AJ331:AM331),0))+(1-IFERROR(CORREL(AR331:AU331,AN331:AQ331),0)))</f>
        <v>1.04360968672551</v>
      </c>
      <c r="BF331" s="0" t="n">
        <f aca="false">IF(SUM(BA331:BE331)&gt;0,BA331/SUM(BA331:BE331),1/5)</f>
        <v>0.183655105151393</v>
      </c>
      <c r="BG331" s="0" t="n">
        <f aca="false">IF(SUM(BA331:BE331)&gt;0,BB331/SUM(BA331:BE331),1/5)</f>
        <v>0.355188382513857</v>
      </c>
      <c r="BH331" s="0" t="n">
        <f aca="false">IF(SUM(BA331:BE331)&gt;0,BC331/SUM(BA331:BE331),1/5)</f>
        <v>0.17353364202845</v>
      </c>
      <c r="BI331" s="0" t="n">
        <f aca="false">IF(SUM(BA331:BE331)&gt;0,BD331/SUM(BA331:BE331),1/5)</f>
        <v>0.134785865635052</v>
      </c>
      <c r="BJ331" s="0" t="n">
        <f aca="false">IF(SUM(BA331:BE331)&gt;0,BE331/SUM(BA331:BE331),1/5)</f>
        <v>0.152837004671249</v>
      </c>
      <c r="BK331" s="0" t="n">
        <f aca="false">BF331*AB331+BG331*AF331+BH331*AJ331+BI331*AN331+BJ331*AR331</f>
        <v>0.29702600931634</v>
      </c>
      <c r="BL331" s="0" t="n">
        <f aca="false">BF331*AC331+BG331*AG331+BH331*AK331+BI331*AO331+BJ331*AS331</f>
        <v>0.531609301288391</v>
      </c>
      <c r="BM331" s="0" t="n">
        <f aca="false">BF331*AD331+BG331*AH331+BH331*AL331+BI331*AP331+BJ331*AT331</f>
        <v>0.587720370189414</v>
      </c>
      <c r="BN331" s="0" t="n">
        <f aca="false">BF331*AE331+BG331*AI331+BH331*AM331+BI331*AQ331+BJ331*AU331</f>
        <v>0.644811617486143</v>
      </c>
      <c r="BO331" s="0" t="n">
        <f aca="false">RANK(BK331,$BK331:$BN331)</f>
        <v>4</v>
      </c>
      <c r="BP331" s="0" t="n">
        <f aca="false">RANK(BL331,$BK331:$BN331)</f>
        <v>3</v>
      </c>
      <c r="BQ331" s="0" t="n">
        <f aca="false">RANK(BM331,$BK331:$BN331)</f>
        <v>2</v>
      </c>
      <c r="BR331" s="0" t="n">
        <f aca="false">RANK(BN331,$BK331:$BN331)</f>
        <v>1</v>
      </c>
    </row>
    <row r="332" customFormat="false" ht="15" hidden="false" customHeight="false" outlineLevel="0" collapsed="false">
      <c r="A332" s="0" t="n">
        <v>309</v>
      </c>
      <c r="B332" s="0" t="n">
        <f aca="false">RANDBETWEEN(1,$B$5)</f>
        <v>1</v>
      </c>
      <c r="C332" s="0" t="n">
        <f aca="false">RANDBETWEEN(1,$B$5)</f>
        <v>6</v>
      </c>
      <c r="D332" s="0" t="n">
        <f aca="false">RANDBETWEEN(1,$B$5)</f>
        <v>5</v>
      </c>
      <c r="E332" s="0" t="n">
        <f aca="false">RANDBETWEEN(1,$B$5)</f>
        <v>5</v>
      </c>
      <c r="F332" s="0" t="n">
        <f aca="false">RANDBETWEEN(1,$B$5)</f>
        <v>6</v>
      </c>
      <c r="G332" s="0" t="n">
        <f aca="false">RANDBETWEEN(1,$B$5)</f>
        <v>4</v>
      </c>
      <c r="H332" s="0" t="n">
        <f aca="true">NORMINV(RAND(),$B$8,$B$13)</f>
        <v>48.7527246935058</v>
      </c>
      <c r="I332" s="0" t="n">
        <f aca="true">NORMINV(RAND(),$C$8,$C$13)</f>
        <v>56.538341541213</v>
      </c>
      <c r="J332" s="0" t="n">
        <f aca="true">NORMINV(RAND(),$D$8,$D$13)</f>
        <v>15.7372976097298</v>
      </c>
      <c r="K332" s="0" t="n">
        <f aca="true">NORMINV(RAND(),$E$8,$E$13)</f>
        <v>3.20976413178868</v>
      </c>
      <c r="L332" s="0" t="n">
        <f aca="true">NORMINV(RAND(),$B$9,$B$14)</f>
        <v>41.3340206086565</v>
      </c>
      <c r="M332" s="0" t="n">
        <f aca="true">NORMINV(RAND(),$C$9,$C$14)</f>
        <v>54.1402699037857</v>
      </c>
      <c r="N332" s="0" t="n">
        <f aca="true">NORMINV(RAND(),$D$9,$D$14)</f>
        <v>48.4362148706016</v>
      </c>
      <c r="O332" s="0" t="n">
        <f aca="true">NORMINV(RAND(),$E$9,$E$14)</f>
        <v>25.0524806555882</v>
      </c>
      <c r="P332" s="0" t="n">
        <f aca="true">NORMINV(RAND(),$B$10,$B$15)</f>
        <v>23.1234106646188</v>
      </c>
      <c r="Q332" s="0" t="n">
        <f aca="true">NORMINV(RAND(),$C$10,$C$15)</f>
        <v>29.2653414958665</v>
      </c>
      <c r="R332" s="0" t="n">
        <f aca="true">NORMINV(RAND(),$D$10,$D$15)</f>
        <v>10.175826324152</v>
      </c>
      <c r="S332" s="0" t="n">
        <f aca="true">NORMINV(RAND(),$E$10,$E$15)</f>
        <v>3.98512621584596</v>
      </c>
      <c r="T332" s="0" t="n">
        <f aca="false">MEDIAN(INDEX(Avaliadores!$B$17:$B$22,$B332),INDEX(Avaliadores!$B$17:$B$22,$C332),INDEX(Avaliadores!$B$17:$B$22,$D332),INDEX(Avaliadores!$B$17:$B$22,$E332),INDEX(Avaliadores!$B$17:$B$22,$F332),INDEX(Avaliadores!$B$17:$B$22,$G332))</f>
        <v>2.29166666666667</v>
      </c>
      <c r="U332" s="0" t="n">
        <f aca="false">MEDIAN(INDEX(Avaliadores!$C$17:$C$22,$B332),INDEX(Avaliadores!$C$17:$C$22,$C332),INDEX(Avaliadores!$C$17:$C$22,$D332),INDEX(Avaliadores!$C$17:$C$22,$E332),INDEX(Avaliadores!$C$17:$C$22,$F332),INDEX(Avaliadores!$C$17:$C$22,$G332))</f>
        <v>5.54166666666667</v>
      </c>
      <c r="V332" s="0" t="n">
        <f aca="false">MEDIAN(INDEX(Avaliadores!$D$17:$D$22,$B332),INDEX(Avaliadores!$D$17:$D$22,$C332),INDEX(Avaliadores!$D$17:$D$22,$D332),INDEX(Avaliadores!$D$17:$D$22,$E332),INDEX(Avaliadores!$D$17:$D$22,$F332),INDEX(Avaliadores!$D$17:$D$22,$G332))</f>
        <v>5.54166666666667</v>
      </c>
      <c r="W332" s="0" t="n">
        <f aca="false">MEDIAN(INDEX(Avaliadores!$E$17:$E$22,$B332),INDEX(Avaliadores!$E$17:$E$22,$C332),INDEX(Avaliadores!$E$17:$E$22,$D332),INDEX(Avaliadores!$E$17:$E$22,$E332),INDEX(Avaliadores!$E$17:$E$22,$F332),INDEX(Avaliadores!$E$17:$E$22,$G332))</f>
        <v>6.79166666666667</v>
      </c>
      <c r="X332" s="0" t="n">
        <f aca="false">MEDIAN(INDEX(Avaliadores!$F$17:$F$22,$B332),INDEX(Avaliadores!$F$17:$F$22,$C332),INDEX(Avaliadores!$F$17:$F$22,$D332),INDEX(Avaliadores!$F$17:$F$22,$E332),INDEX(Avaliadores!$F$17:$F$22,$F332),INDEX(Avaliadores!$F$17:$F$22,$G332))</f>
        <v>2.79166666666667</v>
      </c>
      <c r="Y332" s="0" t="n">
        <f aca="false">MEDIAN(INDEX(Avaliadores!$G$17:$G$22,$B332),INDEX(Avaliadores!$G$17:$G$22,$C332),INDEX(Avaliadores!$G$17:$G$22,$D332),INDEX(Avaliadores!$G$17:$G$22,$E332),INDEX(Avaliadores!$G$17:$G$22,$F332),INDEX(Avaliadores!$G$17:$G$22,$G332))</f>
        <v>4.79166666666667</v>
      </c>
      <c r="Z332" s="0" t="n">
        <f aca="false">MEDIAN(INDEX(Avaliadores!$H$17:$H$22,$B332),INDEX(Avaliadores!$H$17:$H$22,$C332),INDEX(Avaliadores!$H$17:$H$22,$D332),INDEX(Avaliadores!$H$17:$H$22,$E332),INDEX(Avaliadores!$H$17:$H$22,$F332),INDEX(Avaliadores!$H$17:$H$22,$G332))</f>
        <v>3.79166666666667</v>
      </c>
      <c r="AA332" s="0" t="n">
        <f aca="false">MEDIAN(INDEX(Avaliadores!$I$17:$I$22,$B332),INDEX(Avaliadores!$I$17:$I$22,$C332),INDEX(Avaliadores!$I$17:$I$22,$D332),INDEX(Avaliadores!$I$17:$I$22,$E332),INDEX(Avaliadores!$I$17:$I$22,$F332),INDEX(Avaliadores!$I$17:$I$22,$G332))</f>
        <v>6.79166666666667</v>
      </c>
      <c r="AB332" s="0" t="n">
        <f aca="false">IF(MAX(H332:K332)=MIN(H332:K332),0,IF($B$17="custo",(MAX(H332:K332)-H332)/(MAX(H332:K332)-MIN(H332:K332)),(H332-MIN(H332:K332))/(MAX(H332:K332)-MIN(H332:K332))))</f>
        <v>0.145993334641837</v>
      </c>
      <c r="AC332" s="0" t="n">
        <f aca="false">IF(MAX(H332:K332)=MIN(H332:K332),0,IF($B$17="custo",(MAX(H332:K332)-I332)/(MAX(H332:K332)-MIN(H332:K332)),(I332-MIN(H332:K332))/(MAX(H332:K332)-MIN(H332:K332))))</f>
        <v>0</v>
      </c>
      <c r="AD332" s="0" t="n">
        <f aca="false">IF(MAX(H332:K332)=MIN(H332:K332),0,IF($B$17="custo",(MAX(H332:K332)-J332)/(MAX(H332:K332)-MIN(H332:K332)),(J332-MIN(H332:K332))/(MAX(H332:K332)-MIN(H332:K332))))</f>
        <v>0.765087799328261</v>
      </c>
      <c r="AE332" s="0" t="n">
        <f aca="false">IF(MAX(H332:K332)=MIN(H332:K332),0,IF($B$17="custo",(MAX(H332:K332)-K332)/(MAX(H332:K332)-MIN(H332:K332)),(K332-MIN(H332:K332))/(MAX(H332:K332)-MIN(H332:K332))))</f>
        <v>1</v>
      </c>
      <c r="AF332" s="0" t="n">
        <f aca="false">IF(MAX(L332:O332)=MIN(L332:O332),0,IF($C$17="custo",(MAX(L332:O332)-L332)/(MAX(L332:O332)-MIN(L332:O332)),(L332-MIN(L332:O332))/(MAX(L332:O332)-MIN(L332:O332))))</f>
        <v>0.559737964757059</v>
      </c>
      <c r="AG332" s="0" t="n">
        <f aca="false">IF(MAX(L332:O332)=MIN(L332:O332),0,IF($C$17="custo",(MAX(L332:O332)-M332)/(MAX(L332:O332)-MIN(L332:O332)),(M332-MIN(L332:O332))/(MAX(L332:O332)-MIN(L332:O332))))</f>
        <v>1</v>
      </c>
      <c r="AH332" s="0" t="n">
        <f aca="false">IF(MAX(L332:O332)=MIN(L332:O332),0,IF($C$17="custo",(MAX(L332:O332)-N332)/(MAX(L332:O332)-MIN(L332:O332)),(N332-MIN(L332:O332))/(MAX(L332:O332)-MIN(L332:O332))))</f>
        <v>0.8039020777924</v>
      </c>
      <c r="AI332" s="0" t="n">
        <f aca="false">IF(MAX(L332:O332)=MIN(L332:O332),0,IF($C$17="custo",(MAX(L332:O332)-O332)/(MAX(L332:O332)-MIN(L332:O332)),(O332-MIN(L332:O332))/(MAX(L332:O332)-MIN(L332:O332))))</f>
        <v>0</v>
      </c>
      <c r="AJ332" s="0" t="n">
        <f aca="false">IF(MAX(P332:S332)=MIN(P332:S332),0,IF($D$17="custo",(MAX(P332:S332)-P332)/(MAX(P332:S332)-MIN(P332:S332)),(P332-MIN(P332:S332))/(MAX(P332:S332)-MIN(P332:S332))))</f>
        <v>0.242954055699908</v>
      </c>
      <c r="AK332" s="0" t="n">
        <f aca="false">IF(MAX(P332:S332)=MIN(P332:S332),0,IF($D$17="custo",(MAX(P332:S332)-Q332)/(MAX(P332:S332)-MIN(P332:S332)),(Q332-MIN(P332:S332))/(MAX(P332:S332)-MIN(P332:S332))))</f>
        <v>0</v>
      </c>
      <c r="AL332" s="0" t="n">
        <f aca="false">IF(MAX(P332:S332)=MIN(P332:S332),0,IF($D$17="custo",(MAX(P332:S332)-R332)/(MAX(P332:S332)-MIN(P332:S332)),(R332-MIN(P332:S332))/(MAX(P332:S332)-MIN(P332:S332))))</f>
        <v>0.755116796287781</v>
      </c>
      <c r="AM332" s="0" t="n">
        <f aca="false">IF(MAX(P332:S332)=MIN(P332:S332),0,IF($D$17="custo",(MAX(P332:S332)-S332)/(MAX(P332:S332)-MIN(P332:S332)),(S332-MIN(P332:S332))/(MAX(P332:S332)-MIN(P332:S332))))</f>
        <v>1</v>
      </c>
      <c r="AN332" s="0" t="n">
        <f aca="false">IF(MAX(T332:W332)=MIN(T332:W332),0,IF($E$17="custo",(MAX(T332:W332)-T332)/(MAX(T332:W332)-MIN(T332:W332)),(T332-MIN(T332:W332))/(MAX(T332:W332)-MIN(T332:W332))))</f>
        <v>0</v>
      </c>
      <c r="AO332" s="0" t="n">
        <f aca="false">IF(MAX(T332:W332)=MIN(T332:W332),0,IF($E$17="custo",(MAX(T332:W332)-U332)/(MAX(T332:W332)-MIN(T332:W332)),(U332-MIN(T332:W332))/(MAX(T332:W332)-MIN(T332:W332))))</f>
        <v>0.722222222222222</v>
      </c>
      <c r="AP332" s="0" t="n">
        <f aca="false">IF(MAX(T332:W332)=MIN(T332:W332),0,IF($E$17="custo",(MAX(T332:W332)-V332)/(MAX(T332:W332)-MIN(T332:W332)),(V332-MIN(T332:W332))/(MAX(T332:W332)-MIN(T332:W332))))</f>
        <v>0.722222222222222</v>
      </c>
      <c r="AQ332" s="0" t="n">
        <f aca="false">IF(MAX(T332:W332)=MIN(T332:W332),0,IF($E$17="custo",(MAX(T332:W332)-W332)/(MAX(T332:W332)-MIN(T332:W332)),(W332-MIN(T332:W332))/(MAX(T332:W332)-MIN(T332:W332))))</f>
        <v>1</v>
      </c>
      <c r="AR332" s="0" t="n">
        <f aca="false">IF(MAX(X332:AA332)=MIN(X332:AA332),0,IF($F$17="custo",(MAX(X332:AA332)-X332)/(MAX(X332:AA332)-MIN(X332:AA332)),(X332-MIN(X332:AA332))/(MAX(X332:AA332)-MIN(X332:AA332))))</f>
        <v>0</v>
      </c>
      <c r="AS332" s="0" t="n">
        <f aca="false">IF(MAX(X332:AA332)=MIN(X332:AA332),0,IF($F$17="custo",(MAX(X332:AA332)-Y332)/(MAX(X332:AA332)-MIN(X332:AA332)),(Y332-MIN(X332:AA332))/(MAX(X332:AA332)-MIN(X332:AA332))))</f>
        <v>0.5</v>
      </c>
      <c r="AT332" s="0" t="n">
        <f aca="false">IF(MAX(X332:AA332)=MIN(X332:AA332),0,IF($F$17="custo",(MAX(X332:AA332)-Z332)/(MAX(X332:AA332)-MIN(X332:AA332)),(Z332-MIN(X332:AA332))/(MAX(X332:AA332)-MIN(X332:AA332))))</f>
        <v>0.25</v>
      </c>
      <c r="AU332" s="0" t="n">
        <f aca="false">IF(MAX(X332:AA332)=MIN(X332:AA332),0,IF($F$17="custo",(MAX(X332:AA332)-AA332)/(MAX(X332:AA332)-MIN(X332:AA332)),(AA332-MIN(X332:AA332))/(MAX(X332:AA332)-MIN(X332:AA332))))</f>
        <v>1</v>
      </c>
      <c r="AV332" s="0" t="n">
        <f aca="false">STDEVP(AB332:AE332)</f>
        <v>0.416417944884312</v>
      </c>
      <c r="AW332" s="0" t="n">
        <f aca="false">STDEVP(AF332:AI332)</f>
        <v>0.375122172493013</v>
      </c>
      <c r="AX332" s="0" t="n">
        <f aca="false">STDEVP(AJ332:AM332)</f>
        <v>0.39722671952748</v>
      </c>
      <c r="AY332" s="0" t="n">
        <f aca="false">STDEVP(AN332:AQ332)</f>
        <v>0.370601779559065</v>
      </c>
      <c r="AZ332" s="0" t="n">
        <f aca="false">STDEVP(AR332:AU332)</f>
        <v>0.369754986443726</v>
      </c>
      <c r="BA332" s="0" t="n">
        <f aca="false">AV332*((1-IFERROR(CORREL(AB332:AE332,AF332:AI332),0))+(1-IFERROR(CORREL(AB332:AE332,AJ332:AM332),0))+(1-IFERROR(CORREL(AB332:AE332,AN332:AQ332),0))+(1-IFERROR(CORREL(AB332:AE332,AR332:AU332),0)))</f>
        <v>1.03978765226089</v>
      </c>
      <c r="BB332" s="0" t="n">
        <f aca="false">AW332*((1-IFERROR(CORREL(AF332:AI332,AB332:AE332),0))+(1-IFERROR(CORREL(AF332:AI332,AJ332:AM332),0))+(1-IFERROR(CORREL(AF332:AI332,AN332:AQ332),0))+(1-IFERROR(CORREL(AF332:AI332,AR332:AU332),0)))</f>
        <v>2.35635404339538</v>
      </c>
      <c r="BC332" s="0" t="n">
        <f aca="false">AX332*((1-IFERROR(CORREL(AJ332:AM332,AB332:AE332),0))+(1-IFERROR(CORREL(AJ332:AM332,AF332:AI332),0))+(1-IFERROR(CORREL(AJ332:AM332,AN332:AQ332),0))+(1-IFERROR(CORREL(AJ332:AM332,AR332:AU332),0)))</f>
        <v>1.05369067406887</v>
      </c>
      <c r="BD332" s="0" t="n">
        <f aca="false">AY332*((1-IFERROR(CORREL(AN332:AQ332,AB332:AE332),0))+(1-IFERROR(CORREL(AN332:AQ332,AF332:AI332),0))+(1-IFERROR(CORREL(AN332:AQ332,AJ332:AM332),0))+(1-IFERROR(CORREL(AN332:AQ332,AR332:AU332),0)))</f>
        <v>0.82245429480001</v>
      </c>
      <c r="BE332" s="0" t="n">
        <f aca="false">AZ332*((1-IFERROR(CORREL(AR332:AU332,AB332:AE332),0))+(1-IFERROR(CORREL(AR332:AU332,AF332:AI332),0))+(1-IFERROR(CORREL(AR332:AU332,AJ332:AM332),0))+(1-IFERROR(CORREL(AR332:AU332,AN332:AQ332),0)))</f>
        <v>0.97123063198176</v>
      </c>
      <c r="BF332" s="0" t="n">
        <f aca="false">IF(SUM(BA332:BE332)&gt;0,BA332/SUM(BA332:BE332),1/5)</f>
        <v>0.166538763789863</v>
      </c>
      <c r="BG332" s="0" t="n">
        <f aca="false">IF(SUM(BA332:BE332)&gt;0,BB332/SUM(BA332:BE332),1/5)</f>
        <v>0.377408106919749</v>
      </c>
      <c r="BH332" s="0" t="n">
        <f aca="false">IF(SUM(BA332:BE332)&gt;0,BC332/SUM(BA332:BE332),1/5)</f>
        <v>0.168765556981541</v>
      </c>
      <c r="BI332" s="0" t="n">
        <f aca="false">IF(SUM(BA332:BE332)&gt;0,BD332/SUM(BA332:BE332),1/5)</f>
        <v>0.131729321108817</v>
      </c>
      <c r="BJ332" s="0" t="n">
        <f aca="false">IF(SUM(BA332:BE332)&gt;0,BE332/SUM(BA332:BE332),1/5)</f>
        <v>0.155558251200031</v>
      </c>
      <c r="BK332" s="0" t="n">
        <f aca="false">BF332*AB332+BG332*AF332+BH332*AJ332+BI332*AN332+BJ332*AR332</f>
        <v>0.276565471654005</v>
      </c>
      <c r="BL332" s="0" t="n">
        <f aca="false">BF332*AC332+BG332*AG332+BH332*AK332+BI332*AO332+BJ332*AS332</f>
        <v>0.550325075542798</v>
      </c>
      <c r="BM332" s="0" t="n">
        <f aca="false">BF332*AD332+BG332*AH332+BH332*AL332+BI332*AP332+BJ332*AT332</f>
        <v>0.692281050153983</v>
      </c>
      <c r="BN332" s="0" t="n">
        <f aca="false">BF332*AE332+BG332*AI332+BH332*AM332+BI332*AQ332+BJ332*AU332</f>
        <v>0.622591893080251</v>
      </c>
      <c r="BO332" s="0" t="n">
        <f aca="false">RANK(BK332,$BK332:$BN332)</f>
        <v>4</v>
      </c>
      <c r="BP332" s="0" t="n">
        <f aca="false">RANK(BL332,$BK332:$BN332)</f>
        <v>3</v>
      </c>
      <c r="BQ332" s="0" t="n">
        <f aca="false">RANK(BM332,$BK332:$BN332)</f>
        <v>1</v>
      </c>
      <c r="BR332" s="0" t="n">
        <f aca="false">RANK(BN332,$BK332:$BN332)</f>
        <v>2</v>
      </c>
    </row>
    <row r="333" customFormat="false" ht="15" hidden="false" customHeight="false" outlineLevel="0" collapsed="false">
      <c r="A333" s="0" t="n">
        <v>310</v>
      </c>
      <c r="B333" s="0" t="n">
        <f aca="false">RANDBETWEEN(1,$B$5)</f>
        <v>5</v>
      </c>
      <c r="C333" s="0" t="n">
        <f aca="false">RANDBETWEEN(1,$B$5)</f>
        <v>4</v>
      </c>
      <c r="D333" s="0" t="n">
        <f aca="false">RANDBETWEEN(1,$B$5)</f>
        <v>1</v>
      </c>
      <c r="E333" s="0" t="n">
        <f aca="false">RANDBETWEEN(1,$B$5)</f>
        <v>3</v>
      </c>
      <c r="F333" s="0" t="n">
        <f aca="false">RANDBETWEEN(1,$B$5)</f>
        <v>1</v>
      </c>
      <c r="G333" s="0" t="n">
        <f aca="false">RANDBETWEEN(1,$B$5)</f>
        <v>1</v>
      </c>
      <c r="H333" s="0" t="n">
        <f aca="true">NORMINV(RAND(),$B$8,$B$13)</f>
        <v>53.8558436326981</v>
      </c>
      <c r="I333" s="0" t="n">
        <f aca="true">NORMINV(RAND(),$C$8,$C$13)</f>
        <v>59.8507233127305</v>
      </c>
      <c r="J333" s="0" t="n">
        <f aca="true">NORMINV(RAND(),$D$8,$D$13)</f>
        <v>14.0567564066473</v>
      </c>
      <c r="K333" s="0" t="n">
        <f aca="true">NORMINV(RAND(),$E$8,$E$13)</f>
        <v>2.8946016161886</v>
      </c>
      <c r="L333" s="0" t="n">
        <f aca="true">NORMINV(RAND(),$B$9,$B$14)</f>
        <v>48.8873817131692</v>
      </c>
      <c r="M333" s="0" t="n">
        <f aca="true">NORMINV(RAND(),$C$9,$C$14)</f>
        <v>42.5977195765691</v>
      </c>
      <c r="N333" s="0" t="n">
        <f aca="true">NORMINV(RAND(),$D$9,$D$14)</f>
        <v>52.9293663961002</v>
      </c>
      <c r="O333" s="0" t="n">
        <f aca="true">NORMINV(RAND(),$E$9,$E$14)</f>
        <v>27.691814907517</v>
      </c>
      <c r="P333" s="0" t="n">
        <f aca="true">NORMINV(RAND(),$B$10,$B$15)</f>
        <v>25.821401524684</v>
      </c>
      <c r="Q333" s="0" t="n">
        <f aca="true">NORMINV(RAND(),$C$10,$C$15)</f>
        <v>30.8945704577582</v>
      </c>
      <c r="R333" s="0" t="n">
        <f aca="true">NORMINV(RAND(),$D$10,$D$15)</f>
        <v>9.44164309616344</v>
      </c>
      <c r="S333" s="0" t="n">
        <f aca="true">NORMINV(RAND(),$E$10,$E$15)</f>
        <v>3.96881685161522</v>
      </c>
      <c r="T333" s="0" t="n">
        <f aca="false">MEDIAN(INDEX(Avaliadores!$B$17:$B$22,$B333),INDEX(Avaliadores!$B$17:$B$22,$C333),INDEX(Avaliadores!$B$17:$B$22,$D333),INDEX(Avaliadores!$B$17:$B$22,$E333),INDEX(Avaliadores!$B$17:$B$22,$F333),INDEX(Avaliadores!$B$17:$B$22,$G333))</f>
        <v>2.29166666666667</v>
      </c>
      <c r="U333" s="0" t="n">
        <f aca="false">MEDIAN(INDEX(Avaliadores!$C$17:$C$22,$B333),INDEX(Avaliadores!$C$17:$C$22,$C333),INDEX(Avaliadores!$C$17:$C$22,$D333),INDEX(Avaliadores!$C$17:$C$22,$E333),INDEX(Avaliadores!$C$17:$C$22,$F333),INDEX(Avaliadores!$C$17:$C$22,$G333))</f>
        <v>4.41666666666667</v>
      </c>
      <c r="V333" s="0" t="n">
        <f aca="false">MEDIAN(INDEX(Avaliadores!$D$17:$D$22,$B333),INDEX(Avaliadores!$D$17:$D$22,$C333),INDEX(Avaliadores!$D$17:$D$22,$D333),INDEX(Avaliadores!$D$17:$D$22,$E333),INDEX(Avaliadores!$D$17:$D$22,$F333),INDEX(Avaliadores!$D$17:$D$22,$G333))</f>
        <v>6.41666666666667</v>
      </c>
      <c r="W333" s="0" t="n">
        <f aca="false">MEDIAN(INDEX(Avaliadores!$E$17:$E$22,$B333),INDEX(Avaliadores!$E$17:$E$22,$C333),INDEX(Avaliadores!$E$17:$E$22,$D333),INDEX(Avaliadores!$E$17:$E$22,$E333),INDEX(Avaliadores!$E$17:$E$22,$F333),INDEX(Avaliadores!$E$17:$E$22,$G333))</f>
        <v>7.04166666666667</v>
      </c>
      <c r="X333" s="0" t="n">
        <f aca="false">MEDIAN(INDEX(Avaliadores!$F$17:$F$22,$B333),INDEX(Avaliadores!$F$17:$F$22,$C333),INDEX(Avaliadores!$F$17:$F$22,$D333),INDEX(Avaliadores!$F$17:$F$22,$E333),INDEX(Avaliadores!$F$17:$F$22,$F333),INDEX(Avaliadores!$F$17:$F$22,$G333))</f>
        <v>2.29166666666667</v>
      </c>
      <c r="Y333" s="0" t="n">
        <f aca="false">MEDIAN(INDEX(Avaliadores!$G$17:$G$22,$B333),INDEX(Avaliadores!$G$17:$G$22,$C333),INDEX(Avaliadores!$G$17:$G$22,$D333),INDEX(Avaliadores!$G$17:$G$22,$E333),INDEX(Avaliadores!$G$17:$G$22,$F333),INDEX(Avaliadores!$G$17:$G$22,$G333))</f>
        <v>5.04166666666667</v>
      </c>
      <c r="Z333" s="0" t="n">
        <f aca="false">MEDIAN(INDEX(Avaliadores!$H$17:$H$22,$B333),INDEX(Avaliadores!$H$17:$H$22,$C333),INDEX(Avaliadores!$H$17:$H$22,$D333),INDEX(Avaliadores!$H$17:$H$22,$E333),INDEX(Avaliadores!$H$17:$H$22,$F333),INDEX(Avaliadores!$H$17:$H$22,$G333))</f>
        <v>3.91666666666667</v>
      </c>
      <c r="AA333" s="0" t="n">
        <f aca="false">MEDIAN(INDEX(Avaliadores!$I$17:$I$22,$B333),INDEX(Avaliadores!$I$17:$I$22,$C333),INDEX(Avaliadores!$I$17:$I$22,$D333),INDEX(Avaliadores!$I$17:$I$22,$E333),INDEX(Avaliadores!$I$17:$I$22,$F333),INDEX(Avaliadores!$I$17:$I$22,$G333))</f>
        <v>6.91666666666667</v>
      </c>
      <c r="AB333" s="0" t="n">
        <f aca="false">IF(MAX(H333:K333)=MIN(H333:K333),0,IF($B$17="custo",(MAX(H333:K333)-H333)/(MAX(H333:K333)-MIN(H333:K333)),(H333-MIN(H333:K333))/(MAX(H333:K333)-MIN(H333:K333))))</f>
        <v>0.10525435197243</v>
      </c>
      <c r="AC333" s="0" t="n">
        <f aca="false">IF(MAX(H333:K333)=MIN(H333:K333),0,IF($B$17="custo",(MAX(H333:K333)-I333)/(MAX(H333:K333)-MIN(H333:K333)),(I333-MIN(H333:K333))/(MAX(H333:K333)-MIN(H333:K333))))</f>
        <v>0</v>
      </c>
      <c r="AD333" s="0" t="n">
        <f aca="false">IF(MAX(H333:K333)=MIN(H333:K333),0,IF($B$17="custo",(MAX(H333:K333)-J333)/(MAX(H333:K333)-MIN(H333:K333)),(J333-MIN(H333:K333))/(MAX(H333:K333)-MIN(H333:K333))))</f>
        <v>0.804021860021827</v>
      </c>
      <c r="AE333" s="0" t="n">
        <f aca="false">IF(MAX(H333:K333)=MIN(H333:K333),0,IF($B$17="custo",(MAX(H333:K333)-K333)/(MAX(H333:K333)-MIN(H333:K333)),(K333-MIN(H333:K333))/(MAX(H333:K333)-MIN(H333:K333))))</f>
        <v>1</v>
      </c>
      <c r="AF333" s="0" t="n">
        <f aca="false">IF(MAX(L333:O333)=MIN(L333:O333),0,IF($C$17="custo",(MAX(L333:O333)-L333)/(MAX(L333:O333)-MIN(L333:O333)),(L333-MIN(L333:O333))/(MAX(L333:O333)-MIN(L333:O333))))</f>
        <v>0.839842439360273</v>
      </c>
      <c r="AG333" s="0" t="n">
        <f aca="false">IF(MAX(L333:O333)=MIN(L333:O333),0,IF($C$17="custo",(MAX(L333:O333)-M333)/(MAX(L333:O333)-MIN(L333:O333)),(M333-MIN(L333:O333))/(MAX(L333:O333)-MIN(L333:O333))))</f>
        <v>0.590624041947776</v>
      </c>
      <c r="AH333" s="0" t="n">
        <f aca="false">IF(MAX(L333:O333)=MIN(L333:O333),0,IF($C$17="custo",(MAX(L333:O333)-N333)/(MAX(L333:O333)-MIN(L333:O333)),(N333-MIN(L333:O333))/(MAX(L333:O333)-MIN(L333:O333))))</f>
        <v>1</v>
      </c>
      <c r="AI333" s="0" t="n">
        <f aca="false">IF(MAX(L333:O333)=MIN(L333:O333),0,IF($C$17="custo",(MAX(L333:O333)-O333)/(MAX(L333:O333)-MIN(L333:O333)),(O333-MIN(L333:O333))/(MAX(L333:O333)-MIN(L333:O333))))</f>
        <v>0</v>
      </c>
      <c r="AJ333" s="0" t="n">
        <f aca="false">IF(MAX(P333:S333)=MIN(P333:S333),0,IF($D$17="custo",(MAX(P333:S333)-P333)/(MAX(P333:S333)-MIN(P333:S333)),(P333-MIN(P333:S333))/(MAX(P333:S333)-MIN(P333:S333))))</f>
        <v>0.188413256961422</v>
      </c>
      <c r="AK333" s="0" t="n">
        <f aca="false">IF(MAX(P333:S333)=MIN(P333:S333),0,IF($D$17="custo",(MAX(P333:S333)-Q333)/(MAX(P333:S333)-MIN(P333:S333)),(Q333-MIN(P333:S333))/(MAX(P333:S333)-MIN(P333:S333))))</f>
        <v>0</v>
      </c>
      <c r="AL333" s="0" t="n">
        <f aca="false">IF(MAX(P333:S333)=MIN(P333:S333),0,IF($D$17="custo",(MAX(P333:S333)-R333)/(MAX(P333:S333)-MIN(P333:S333)),(R333-MIN(P333:S333))/(MAX(P333:S333)-MIN(P333:S333))))</f>
        <v>0.796743804292273</v>
      </c>
      <c r="AM333" s="0" t="n">
        <f aca="false">IF(MAX(P333:S333)=MIN(P333:S333),0,IF($D$17="custo",(MAX(P333:S333)-S333)/(MAX(P333:S333)-MIN(P333:S333)),(S333-MIN(P333:S333))/(MAX(P333:S333)-MIN(P333:S333))))</f>
        <v>1</v>
      </c>
      <c r="AN333" s="0" t="n">
        <f aca="false">IF(MAX(T333:W333)=MIN(T333:W333),0,IF($E$17="custo",(MAX(T333:W333)-T333)/(MAX(T333:W333)-MIN(T333:W333)),(T333-MIN(T333:W333))/(MAX(T333:W333)-MIN(T333:W333))))</f>
        <v>0</v>
      </c>
      <c r="AO333" s="0" t="n">
        <f aca="false">IF(MAX(T333:W333)=MIN(T333:W333),0,IF($E$17="custo",(MAX(T333:W333)-U333)/(MAX(T333:W333)-MIN(T333:W333)),(U333-MIN(T333:W333))/(MAX(T333:W333)-MIN(T333:W333))))</f>
        <v>0.447368421052632</v>
      </c>
      <c r="AP333" s="0" t="n">
        <f aca="false">IF(MAX(T333:W333)=MIN(T333:W333),0,IF($E$17="custo",(MAX(T333:W333)-V333)/(MAX(T333:W333)-MIN(T333:W333)),(V333-MIN(T333:W333))/(MAX(T333:W333)-MIN(T333:W333))))</f>
        <v>0.868421052631579</v>
      </c>
      <c r="AQ333" s="0" t="n">
        <f aca="false">IF(MAX(T333:W333)=MIN(T333:W333),0,IF($E$17="custo",(MAX(T333:W333)-W333)/(MAX(T333:W333)-MIN(T333:W333)),(W333-MIN(T333:W333))/(MAX(T333:W333)-MIN(T333:W333))))</f>
        <v>1</v>
      </c>
      <c r="AR333" s="0" t="n">
        <f aca="false">IF(MAX(X333:AA333)=MIN(X333:AA333),0,IF($F$17="custo",(MAX(X333:AA333)-X333)/(MAX(X333:AA333)-MIN(X333:AA333)),(X333-MIN(X333:AA333))/(MAX(X333:AA333)-MIN(X333:AA333))))</f>
        <v>0</v>
      </c>
      <c r="AS333" s="0" t="n">
        <f aca="false">IF(MAX(X333:AA333)=MIN(X333:AA333),0,IF($F$17="custo",(MAX(X333:AA333)-Y333)/(MAX(X333:AA333)-MIN(X333:AA333)),(Y333-MIN(X333:AA333))/(MAX(X333:AA333)-MIN(X333:AA333))))</f>
        <v>0.594594594594595</v>
      </c>
      <c r="AT333" s="0" t="n">
        <f aca="false">IF(MAX(X333:AA333)=MIN(X333:AA333),0,IF($F$17="custo",(MAX(X333:AA333)-Z333)/(MAX(X333:AA333)-MIN(X333:AA333)),(Z333-MIN(X333:AA333))/(MAX(X333:AA333)-MIN(X333:AA333))))</f>
        <v>0.351351351351351</v>
      </c>
      <c r="AU333" s="0" t="n">
        <f aca="false">IF(MAX(X333:AA333)=MIN(X333:AA333),0,IF($F$17="custo",(MAX(X333:AA333)-AA333)/(MAX(X333:AA333)-MIN(X333:AA333)),(AA333-MIN(X333:AA333))/(MAX(X333:AA333)-MIN(X333:AA333))))</f>
        <v>1</v>
      </c>
      <c r="AV333" s="0" t="n">
        <f aca="false">STDEVP(AB333:AE333)</f>
        <v>0.431913103696887</v>
      </c>
      <c r="AW333" s="0" t="n">
        <f aca="false">STDEVP(AF333:AI333)</f>
        <v>0.3799277078231</v>
      </c>
      <c r="AX333" s="0" t="n">
        <f aca="false">STDEVP(AJ333:AM333)</f>
        <v>0.413850246349928</v>
      </c>
      <c r="AY333" s="0" t="n">
        <f aca="false">STDEVP(AN333:AQ333)</f>
        <v>0.3916546333194</v>
      </c>
      <c r="AZ333" s="0" t="n">
        <f aca="false">STDEVP(AR333:AU333)</f>
        <v>0.364113340143445</v>
      </c>
      <c r="BA333" s="0" t="n">
        <f aca="false">AV333*((1-IFERROR(CORREL(AB333:AE333,AF333:AI333),0))+(1-IFERROR(CORREL(AB333:AE333,AJ333:AM333),0))+(1-IFERROR(CORREL(AB333:AE333,AN333:AQ333),0))+(1-IFERROR(CORREL(AB333:AE333,AR333:AU333),0)))</f>
        <v>0.851906739946038</v>
      </c>
      <c r="BB333" s="0" t="n">
        <f aca="false">AW333*((1-IFERROR(CORREL(AF333:AI333,AB333:AE333),0))+(1-IFERROR(CORREL(AF333:AI333,AJ333:AM333),0))+(1-IFERROR(CORREL(AF333:AI333,AN333:AQ333),0))+(1-IFERROR(CORREL(AF333:AI333,AR333:AU333),0)))</f>
        <v>2.3310846776713</v>
      </c>
      <c r="BC333" s="0" t="n">
        <f aca="false">AX333*((1-IFERROR(CORREL(AJ333:AM333,AB333:AE333),0))+(1-IFERROR(CORREL(AJ333:AM333,AF333:AI333),0))+(1-IFERROR(CORREL(AJ333:AM333,AN333:AQ333),0))+(1-IFERROR(CORREL(AJ333:AM333,AR333:AU333),0)))</f>
        <v>0.846014465215052</v>
      </c>
      <c r="BD333" s="0" t="n">
        <f aca="false">AY333*((1-IFERROR(CORREL(AN333:AQ333,AB333:AE333),0))+(1-IFERROR(CORREL(AN333:AQ333,AF333:AI333),0))+(1-IFERROR(CORREL(AN333:AQ333,AJ333:AM333),0))+(1-IFERROR(CORREL(AN333:AQ333,AR333:AU333),0)))</f>
        <v>0.771073195489559</v>
      </c>
      <c r="BE333" s="0" t="n">
        <f aca="false">AZ333*((1-IFERROR(CORREL(AR333:AU333,AB333:AE333),0))+(1-IFERROR(CORREL(AR333:AU333,AF333:AI333),0))+(1-IFERROR(CORREL(AR333:AU333,AJ333:AM333),0))+(1-IFERROR(CORREL(AR333:AU333,AN333:AQ333),0)))</f>
        <v>1.09396329273877</v>
      </c>
      <c r="BF333" s="0" t="n">
        <f aca="false">IF(SUM(BA333:BE333)&gt;0,BA333/SUM(BA333:BE333),1/5)</f>
        <v>0.144536921575052</v>
      </c>
      <c r="BG333" s="0" t="n">
        <f aca="false">IF(SUM(BA333:BE333)&gt;0,BB333/SUM(BA333:BE333),1/5)</f>
        <v>0.395498459447245</v>
      </c>
      <c r="BH333" s="0" t="n">
        <f aca="false">IF(SUM(BA333:BE333)&gt;0,BC333/SUM(BA333:BE333),1/5)</f>
        <v>0.143537221477897</v>
      </c>
      <c r="BI333" s="0" t="n">
        <f aca="false">IF(SUM(BA333:BE333)&gt;0,BD333/SUM(BA333:BE333),1/5)</f>
        <v>0.130822472413071</v>
      </c>
      <c r="BJ333" s="0" t="n">
        <f aca="false">IF(SUM(BA333:BE333)&gt;0,BE333/SUM(BA333:BE333),1/5)</f>
        <v>0.185604925086735</v>
      </c>
      <c r="BK333" s="0" t="n">
        <f aca="false">BF333*AB333+BG333*AF333+BH333*AJ333+BI333*AN333+BJ333*AR333</f>
        <v>0.37441384635572</v>
      </c>
      <c r="BL333" s="0" t="n">
        <f aca="false">BF333*AC333+BG333*AG333+BH333*AK333+BI333*AO333+BJ333*AS333</f>
        <v>0.402476426811194</v>
      </c>
      <c r="BM333" s="0" t="n">
        <f aca="false">BF333*AD333+BG333*AH333+BH333*AL333+BI333*AP333+BJ333*AT333</f>
        <v>0.804893226319205</v>
      </c>
      <c r="BN333" s="0" t="n">
        <f aca="false">BF333*AE333+BG333*AI333+BH333*AM333+BI333*AQ333+BJ333*AU333</f>
        <v>0.604501540552755</v>
      </c>
      <c r="BO333" s="0" t="n">
        <f aca="false">RANK(BK333,$BK333:$BN333)</f>
        <v>4</v>
      </c>
      <c r="BP333" s="0" t="n">
        <f aca="false">RANK(BL333,$BK333:$BN333)</f>
        <v>3</v>
      </c>
      <c r="BQ333" s="0" t="n">
        <f aca="false">RANK(BM333,$BK333:$BN333)</f>
        <v>1</v>
      </c>
      <c r="BR333" s="0" t="n">
        <f aca="false">RANK(BN333,$BK333:$BN333)</f>
        <v>2</v>
      </c>
    </row>
    <row r="334" customFormat="false" ht="15" hidden="false" customHeight="false" outlineLevel="0" collapsed="false">
      <c r="A334" s="0" t="n">
        <v>311</v>
      </c>
      <c r="B334" s="0" t="n">
        <f aca="false">RANDBETWEEN(1,$B$5)</f>
        <v>2</v>
      </c>
      <c r="C334" s="0" t="n">
        <f aca="false">RANDBETWEEN(1,$B$5)</f>
        <v>3</v>
      </c>
      <c r="D334" s="0" t="n">
        <f aca="false">RANDBETWEEN(1,$B$5)</f>
        <v>6</v>
      </c>
      <c r="E334" s="0" t="n">
        <f aca="false">RANDBETWEEN(1,$B$5)</f>
        <v>6</v>
      </c>
      <c r="F334" s="0" t="n">
        <f aca="false">RANDBETWEEN(1,$B$5)</f>
        <v>4</v>
      </c>
      <c r="G334" s="0" t="n">
        <f aca="false">RANDBETWEEN(1,$B$5)</f>
        <v>5</v>
      </c>
      <c r="H334" s="0" t="n">
        <f aca="true">NORMINV(RAND(),$B$8,$B$13)</f>
        <v>48.894014032421</v>
      </c>
      <c r="I334" s="0" t="n">
        <f aca="true">NORMINV(RAND(),$C$8,$C$13)</f>
        <v>63.3578647908851</v>
      </c>
      <c r="J334" s="0" t="n">
        <f aca="true">NORMINV(RAND(),$D$8,$D$13)</f>
        <v>14.3465473246711</v>
      </c>
      <c r="K334" s="0" t="n">
        <f aca="true">NORMINV(RAND(),$E$8,$E$13)</f>
        <v>3.06873379146963</v>
      </c>
      <c r="L334" s="0" t="n">
        <f aca="true">NORMINV(RAND(),$B$9,$B$14)</f>
        <v>48.8937687615336</v>
      </c>
      <c r="M334" s="0" t="n">
        <f aca="true">NORMINV(RAND(),$C$9,$C$14)</f>
        <v>54.9074550424086</v>
      </c>
      <c r="N334" s="0" t="n">
        <f aca="true">NORMINV(RAND(),$D$9,$D$14)</f>
        <v>47.696415962859</v>
      </c>
      <c r="O334" s="0" t="n">
        <f aca="true">NORMINV(RAND(),$E$9,$E$14)</f>
        <v>25.0610136257275</v>
      </c>
      <c r="P334" s="0" t="n">
        <f aca="true">NORMINV(RAND(),$B$10,$B$15)</f>
        <v>23.6560581223159</v>
      </c>
      <c r="Q334" s="0" t="n">
        <f aca="true">NORMINV(RAND(),$C$10,$C$15)</f>
        <v>33.0874210082905</v>
      </c>
      <c r="R334" s="0" t="n">
        <f aca="true">NORMINV(RAND(),$D$10,$D$15)</f>
        <v>9.63001003137889</v>
      </c>
      <c r="S334" s="0" t="n">
        <f aca="true">NORMINV(RAND(),$E$10,$E$15)</f>
        <v>3.88283053327388</v>
      </c>
      <c r="T334" s="0" t="n">
        <f aca="false">MEDIAN(INDEX(Avaliadores!$B$17:$B$22,$B334),INDEX(Avaliadores!$B$17:$B$22,$C334),INDEX(Avaliadores!$B$17:$B$22,$D334),INDEX(Avaliadores!$B$17:$B$22,$E334),INDEX(Avaliadores!$B$17:$B$22,$F334),INDEX(Avaliadores!$B$17:$B$22,$G334))</f>
        <v>2.66666666666667</v>
      </c>
      <c r="U334" s="0" t="n">
        <f aca="false">MEDIAN(INDEX(Avaliadores!$C$17:$C$22,$B334),INDEX(Avaliadores!$C$17:$C$22,$C334),INDEX(Avaliadores!$C$17:$C$22,$D334),INDEX(Avaliadores!$C$17:$C$22,$E334),INDEX(Avaliadores!$C$17:$C$22,$F334),INDEX(Avaliadores!$C$17:$C$22,$G334))</f>
        <v>5.54166666666667</v>
      </c>
      <c r="V334" s="0" t="n">
        <f aca="false">MEDIAN(INDEX(Avaliadores!$D$17:$D$22,$B334),INDEX(Avaliadores!$D$17:$D$22,$C334),INDEX(Avaliadores!$D$17:$D$22,$D334),INDEX(Avaliadores!$D$17:$D$22,$E334),INDEX(Avaliadores!$D$17:$D$22,$F334),INDEX(Avaliadores!$D$17:$D$22,$G334))</f>
        <v>5.54166666666667</v>
      </c>
      <c r="W334" s="0" t="n">
        <f aca="false">MEDIAN(INDEX(Avaliadores!$E$17:$E$22,$B334),INDEX(Avaliadores!$E$17:$E$22,$C334),INDEX(Avaliadores!$E$17:$E$22,$D334),INDEX(Avaliadores!$E$17:$E$22,$E334),INDEX(Avaliadores!$E$17:$E$22,$F334),INDEX(Avaliadores!$E$17:$E$22,$G334))</f>
        <v>6.04166666666667</v>
      </c>
      <c r="X334" s="0" t="n">
        <f aca="false">MEDIAN(INDEX(Avaliadores!$F$17:$F$22,$B334),INDEX(Avaliadores!$F$17:$F$22,$C334),INDEX(Avaliadores!$F$17:$F$22,$D334),INDEX(Avaliadores!$F$17:$F$22,$E334),INDEX(Avaliadores!$F$17:$F$22,$F334),INDEX(Avaliadores!$F$17:$F$22,$G334))</f>
        <v>2.91666666666667</v>
      </c>
      <c r="Y334" s="0" t="n">
        <f aca="false">MEDIAN(INDEX(Avaliadores!$G$17:$G$22,$B334),INDEX(Avaliadores!$G$17:$G$22,$C334),INDEX(Avaliadores!$G$17:$G$22,$D334),INDEX(Avaliadores!$G$17:$G$22,$E334),INDEX(Avaliadores!$G$17:$G$22,$F334),INDEX(Avaliadores!$G$17:$G$22,$G334))</f>
        <v>5.04166666666667</v>
      </c>
      <c r="Z334" s="0" t="n">
        <f aca="false">MEDIAN(INDEX(Avaliadores!$H$17:$H$22,$B334),INDEX(Avaliadores!$H$17:$H$22,$C334),INDEX(Avaliadores!$H$17:$H$22,$D334),INDEX(Avaliadores!$H$17:$H$22,$E334),INDEX(Avaliadores!$H$17:$H$22,$F334),INDEX(Avaliadores!$H$17:$H$22,$G334))</f>
        <v>3.91666666666667</v>
      </c>
      <c r="AA334" s="0" t="n">
        <f aca="false">MEDIAN(INDEX(Avaliadores!$I$17:$I$22,$B334),INDEX(Avaliadores!$I$17:$I$22,$C334),INDEX(Avaliadores!$I$17:$I$22,$D334),INDEX(Avaliadores!$I$17:$I$22,$E334),INDEX(Avaliadores!$I$17:$I$22,$F334),INDEX(Avaliadores!$I$17:$I$22,$G334))</f>
        <v>6.66666666666667</v>
      </c>
      <c r="AB334" s="0" t="n">
        <f aca="false">IF(MAX(H334:K334)=MIN(H334:K334),0,IF($B$17="custo",(MAX(H334:K334)-H334)/(MAX(H334:K334)-MIN(H334:K334)),(H334-MIN(H334:K334))/(MAX(H334:K334)-MIN(H334:K334))))</f>
        <v>0.2399080981712</v>
      </c>
      <c r="AC334" s="0" t="n">
        <f aca="false">IF(MAX(H334:K334)=MIN(H334:K334),0,IF($B$17="custo",(MAX(H334:K334)-I334)/(MAX(H334:K334)-MIN(H334:K334)),(I334-MIN(H334:K334))/(MAX(H334:K334)-MIN(H334:K334))))</f>
        <v>0</v>
      </c>
      <c r="AD334" s="0" t="n">
        <f aca="false">IF(MAX(H334:K334)=MIN(H334:K334),0,IF($B$17="custo",(MAX(H334:K334)-J334)/(MAX(H334:K334)-MIN(H334:K334)),(J334-MIN(H334:K334))/(MAX(H334:K334)-MIN(H334:K334))))</f>
        <v>0.812937865478426</v>
      </c>
      <c r="AE334" s="0" t="n">
        <f aca="false">IF(MAX(H334:K334)=MIN(H334:K334),0,IF($B$17="custo",(MAX(H334:K334)-K334)/(MAX(H334:K334)-MIN(H334:K334)),(K334-MIN(H334:K334))/(MAX(H334:K334)-MIN(H334:K334))))</f>
        <v>1</v>
      </c>
      <c r="AF334" s="0" t="n">
        <f aca="false">IF(MAX(L334:O334)=MIN(L334:O334),0,IF($C$17="custo",(MAX(L334:O334)-L334)/(MAX(L334:O334)-MIN(L334:O334)),(L334-MIN(L334:O334))/(MAX(L334:O334)-MIN(L334:O334))))</f>
        <v>0.798512452559455</v>
      </c>
      <c r="AG334" s="0" t="n">
        <f aca="false">IF(MAX(L334:O334)=MIN(L334:O334),0,IF($C$17="custo",(MAX(L334:O334)-M334)/(MAX(L334:O334)-MIN(L334:O334)),(M334-MIN(L334:O334))/(MAX(L334:O334)-MIN(L334:O334))))</f>
        <v>1</v>
      </c>
      <c r="AH334" s="0" t="n">
        <f aca="false">IF(MAX(L334:O334)=MIN(L334:O334),0,IF($C$17="custo",(MAX(L334:O334)-N334)/(MAX(L334:O334)-MIN(L334:O334)),(N334-MIN(L334:O334))/(MAX(L334:O334)-MIN(L334:O334))))</f>
        <v>0.758395348414321</v>
      </c>
      <c r="AI334" s="0" t="n">
        <f aca="false">IF(MAX(L334:O334)=MIN(L334:O334),0,IF($C$17="custo",(MAX(L334:O334)-O334)/(MAX(L334:O334)-MIN(L334:O334)),(O334-MIN(L334:O334))/(MAX(L334:O334)-MIN(L334:O334))))</f>
        <v>0</v>
      </c>
      <c r="AJ334" s="0" t="n">
        <f aca="false">IF(MAX(P334:S334)=MIN(P334:S334),0,IF($D$17="custo",(MAX(P334:S334)-P334)/(MAX(P334:S334)-MIN(P334:S334)),(P334-MIN(P334:S334))/(MAX(P334:S334)-MIN(P334:S334))))</f>
        <v>0.322941110714863</v>
      </c>
      <c r="AK334" s="0" t="n">
        <f aca="false">IF(MAX(P334:S334)=MIN(P334:S334),0,IF($D$17="custo",(MAX(P334:S334)-Q334)/(MAX(P334:S334)-MIN(P334:S334)),(Q334-MIN(P334:S334))/(MAX(P334:S334)-MIN(P334:S334))))</f>
        <v>0</v>
      </c>
      <c r="AL334" s="0" t="n">
        <f aca="false">IF(MAX(P334:S334)=MIN(P334:S334),0,IF($D$17="custo",(MAX(P334:S334)-R334)/(MAX(P334:S334)-MIN(P334:S334)),(R334-MIN(P334:S334))/(MAX(P334:S334)-MIN(P334:S334))))</f>
        <v>0.803209721327149</v>
      </c>
      <c r="AM334" s="0" t="n">
        <f aca="false">IF(MAX(P334:S334)=MIN(P334:S334),0,IF($D$17="custo",(MAX(P334:S334)-S334)/(MAX(P334:S334)-MIN(P334:S334)),(S334-MIN(P334:S334))/(MAX(P334:S334)-MIN(P334:S334))))</f>
        <v>1</v>
      </c>
      <c r="AN334" s="0" t="n">
        <f aca="false">IF(MAX(T334:W334)=MIN(T334:W334),0,IF($E$17="custo",(MAX(T334:W334)-T334)/(MAX(T334:W334)-MIN(T334:W334)),(T334-MIN(T334:W334))/(MAX(T334:W334)-MIN(T334:W334))))</f>
        <v>0</v>
      </c>
      <c r="AO334" s="0" t="n">
        <f aca="false">IF(MAX(T334:W334)=MIN(T334:W334),0,IF($E$17="custo",(MAX(T334:W334)-U334)/(MAX(T334:W334)-MIN(T334:W334)),(U334-MIN(T334:W334))/(MAX(T334:W334)-MIN(T334:W334))))</f>
        <v>0.851851851851852</v>
      </c>
      <c r="AP334" s="0" t="n">
        <f aca="false">IF(MAX(T334:W334)=MIN(T334:W334),0,IF($E$17="custo",(MAX(T334:W334)-V334)/(MAX(T334:W334)-MIN(T334:W334)),(V334-MIN(T334:W334))/(MAX(T334:W334)-MIN(T334:W334))))</f>
        <v>0.851851851851852</v>
      </c>
      <c r="AQ334" s="0" t="n">
        <f aca="false">IF(MAX(T334:W334)=MIN(T334:W334),0,IF($E$17="custo",(MAX(T334:W334)-W334)/(MAX(T334:W334)-MIN(T334:W334)),(W334-MIN(T334:W334))/(MAX(T334:W334)-MIN(T334:W334))))</f>
        <v>1</v>
      </c>
      <c r="AR334" s="0" t="n">
        <f aca="false">IF(MAX(X334:AA334)=MIN(X334:AA334),0,IF($F$17="custo",(MAX(X334:AA334)-X334)/(MAX(X334:AA334)-MIN(X334:AA334)),(X334-MIN(X334:AA334))/(MAX(X334:AA334)-MIN(X334:AA334))))</f>
        <v>0</v>
      </c>
      <c r="AS334" s="0" t="n">
        <f aca="false">IF(MAX(X334:AA334)=MIN(X334:AA334),0,IF($F$17="custo",(MAX(X334:AA334)-Y334)/(MAX(X334:AA334)-MIN(X334:AA334)),(Y334-MIN(X334:AA334))/(MAX(X334:AA334)-MIN(X334:AA334))))</f>
        <v>0.566666666666667</v>
      </c>
      <c r="AT334" s="0" t="n">
        <f aca="false">IF(MAX(X334:AA334)=MIN(X334:AA334),0,IF($F$17="custo",(MAX(X334:AA334)-Z334)/(MAX(X334:AA334)-MIN(X334:AA334)),(Z334-MIN(X334:AA334))/(MAX(X334:AA334)-MIN(X334:AA334))))</f>
        <v>0.266666666666667</v>
      </c>
      <c r="AU334" s="0" t="n">
        <f aca="false">IF(MAX(X334:AA334)=MIN(X334:AA334),0,IF($F$17="custo",(MAX(X334:AA334)-AA334)/(MAX(X334:AA334)-MIN(X334:AA334)),(AA334-MIN(X334:AA334))/(MAX(X334:AA334)-MIN(X334:AA334))))</f>
        <v>1</v>
      </c>
      <c r="AV334" s="0" t="n">
        <f aca="false">STDEVP(AB334:AE334)</f>
        <v>0.407700788286766</v>
      </c>
      <c r="AW334" s="0" t="n">
        <f aca="false">STDEVP(AF334:AI334)</f>
        <v>0.380243759225203</v>
      </c>
      <c r="AX334" s="0" t="n">
        <f aca="false">STDEVP(AJ334:AM334)</f>
        <v>0.393480456082621</v>
      </c>
      <c r="AY334" s="0" t="n">
        <f aca="false">STDEVP(AN334:AQ334)</f>
        <v>0.394904965039558</v>
      </c>
      <c r="AZ334" s="0" t="n">
        <f aca="false">STDEVP(AR334:AU334)</f>
        <v>0.371464818133711</v>
      </c>
      <c r="BA334" s="0" t="n">
        <f aca="false">AV334*((1-IFERROR(CORREL(AB334:AE334,AF334:AI334),0))+(1-IFERROR(CORREL(AB334:AE334,AJ334:AM334),0))+(1-IFERROR(CORREL(AB334:AE334,AN334:AQ334),0))+(1-IFERROR(CORREL(AB334:AE334,AR334:AU334),0)))</f>
        <v>1.17737355651183</v>
      </c>
      <c r="BB334" s="0" t="n">
        <f aca="false">AW334*((1-IFERROR(CORREL(AF334:AI334,AB334:AE334),0))+(1-IFERROR(CORREL(AF334:AI334,AJ334:AM334),0))+(1-IFERROR(CORREL(AF334:AI334,AN334:AQ334),0))+(1-IFERROR(CORREL(AF334:AI334,AR334:AU334),0)))</f>
        <v>2.55982924491684</v>
      </c>
      <c r="BC334" s="0" t="n">
        <f aca="false">AX334*((1-IFERROR(CORREL(AJ334:AM334,AB334:AE334),0))+(1-IFERROR(CORREL(AJ334:AM334,AF334:AI334),0))+(1-IFERROR(CORREL(AJ334:AM334,AN334:AQ334),0))+(1-IFERROR(CORREL(AJ334:AM334,AR334:AU334),0)))</f>
        <v>1.18769685814037</v>
      </c>
      <c r="BD334" s="0" t="n">
        <f aca="false">AY334*((1-IFERROR(CORREL(AN334:AQ334,AB334:AE334),0))+(1-IFERROR(CORREL(AN334:AQ334,AF334:AI334),0))+(1-IFERROR(CORREL(AN334:AQ334,AJ334:AM334),0))+(1-IFERROR(CORREL(AN334:AQ334,AR334:AU334),0)))</f>
        <v>1.07034612510056</v>
      </c>
      <c r="BE334" s="0" t="n">
        <f aca="false">AZ334*((1-IFERROR(CORREL(AR334:AU334,AB334:AE334),0))+(1-IFERROR(CORREL(AR334:AU334,AF334:AI334),0))+(1-IFERROR(CORREL(AR334:AU334,AJ334:AM334),0))+(1-IFERROR(CORREL(AR334:AU334,AN334:AQ334),0)))</f>
        <v>1.13138335441686</v>
      </c>
      <c r="BF334" s="0" t="n">
        <f aca="false">IF(SUM(BA334:BE334)&gt;0,BA334/SUM(BA334:BE334),1/5)</f>
        <v>0.165207636532459</v>
      </c>
      <c r="BG334" s="0" t="n">
        <f aca="false">IF(SUM(BA334:BE334)&gt;0,BB334/SUM(BA334:BE334),1/5)</f>
        <v>0.359192150308102</v>
      </c>
      <c r="BH334" s="0" t="n">
        <f aca="false">IF(SUM(BA334:BE334)&gt;0,BC334/SUM(BA334:BE334),1/5)</f>
        <v>0.166656189758264</v>
      </c>
      <c r="BI334" s="0" t="n">
        <f aca="false">IF(SUM(BA334:BE334)&gt;0,BD334/SUM(BA334:BE334),1/5)</f>
        <v>0.15018967652325</v>
      </c>
      <c r="BJ334" s="0" t="n">
        <f aca="false">IF(SUM(BA334:BE334)&gt;0,BE334/SUM(BA334:BE334),1/5)</f>
        <v>0.158754346877925</v>
      </c>
      <c r="BK334" s="0" t="n">
        <f aca="false">BF334*AB334+BG334*AF334+BH334*AJ334+BI334*AN334+BJ334*AR334</f>
        <v>0.380274189794529</v>
      </c>
      <c r="BL334" s="0" t="n">
        <f aca="false">BF334*AC334+BG334*AG334+BH334*AK334+BI334*AO334+BJ334*AS334</f>
        <v>0.57709230094762</v>
      </c>
      <c r="BM334" s="0" t="n">
        <f aca="false">BF334*AD334+BG334*AH334+BH334*AL334+BI334*AP334+BJ334*AT334</f>
        <v>0.710846917693356</v>
      </c>
      <c r="BN334" s="0" t="n">
        <f aca="false">BF334*AE334+BG334*AI334+BH334*AM334+BI334*AQ334+BJ334*AU334</f>
        <v>0.640807849691898</v>
      </c>
      <c r="BO334" s="0" t="n">
        <f aca="false">RANK(BK334,$BK334:$BN334)</f>
        <v>4</v>
      </c>
      <c r="BP334" s="0" t="n">
        <f aca="false">RANK(BL334,$BK334:$BN334)</f>
        <v>3</v>
      </c>
      <c r="BQ334" s="0" t="n">
        <f aca="false">RANK(BM334,$BK334:$BN334)</f>
        <v>1</v>
      </c>
      <c r="BR334" s="0" t="n">
        <f aca="false">RANK(BN334,$BK334:$BN334)</f>
        <v>2</v>
      </c>
    </row>
    <row r="335" customFormat="false" ht="15" hidden="false" customHeight="false" outlineLevel="0" collapsed="false">
      <c r="A335" s="0" t="n">
        <v>312</v>
      </c>
      <c r="B335" s="0" t="n">
        <f aca="false">RANDBETWEEN(1,$B$5)</f>
        <v>1</v>
      </c>
      <c r="C335" s="0" t="n">
        <f aca="false">RANDBETWEEN(1,$B$5)</f>
        <v>4</v>
      </c>
      <c r="D335" s="0" t="n">
        <f aca="false">RANDBETWEEN(1,$B$5)</f>
        <v>4</v>
      </c>
      <c r="E335" s="0" t="n">
        <f aca="false">RANDBETWEEN(1,$B$5)</f>
        <v>1</v>
      </c>
      <c r="F335" s="0" t="n">
        <f aca="false">RANDBETWEEN(1,$B$5)</f>
        <v>1</v>
      </c>
      <c r="G335" s="0" t="n">
        <f aca="false">RANDBETWEEN(1,$B$5)</f>
        <v>6</v>
      </c>
      <c r="H335" s="0" t="n">
        <f aca="true">NORMINV(RAND(),$B$8,$B$13)</f>
        <v>47.8768296582591</v>
      </c>
      <c r="I335" s="0" t="n">
        <f aca="true">NORMINV(RAND(),$C$8,$C$13)</f>
        <v>64.2381385444077</v>
      </c>
      <c r="J335" s="0" t="n">
        <f aca="true">NORMINV(RAND(),$D$8,$D$13)</f>
        <v>14.1884081166337</v>
      </c>
      <c r="K335" s="0" t="n">
        <f aca="true">NORMINV(RAND(),$E$8,$E$13)</f>
        <v>3.30783297133995</v>
      </c>
      <c r="L335" s="0" t="n">
        <f aca="true">NORMINV(RAND(),$B$9,$B$14)</f>
        <v>45.9250390548698</v>
      </c>
      <c r="M335" s="0" t="n">
        <f aca="true">NORMINV(RAND(),$C$9,$C$14)</f>
        <v>52.5358771095284</v>
      </c>
      <c r="N335" s="0" t="n">
        <f aca="true">NORMINV(RAND(),$D$9,$D$14)</f>
        <v>41.927718422875</v>
      </c>
      <c r="O335" s="0" t="n">
        <f aca="true">NORMINV(RAND(),$E$9,$E$14)</f>
        <v>26.0046501004314</v>
      </c>
      <c r="P335" s="0" t="n">
        <f aca="true">NORMINV(RAND(),$B$10,$B$15)</f>
        <v>21.6090446427864</v>
      </c>
      <c r="Q335" s="0" t="n">
        <f aca="true">NORMINV(RAND(),$C$10,$C$15)</f>
        <v>27.6382606636364</v>
      </c>
      <c r="R335" s="0" t="n">
        <f aca="true">NORMINV(RAND(),$D$10,$D$15)</f>
        <v>10.0525690764506</v>
      </c>
      <c r="S335" s="0" t="n">
        <f aca="true">NORMINV(RAND(),$E$10,$E$15)</f>
        <v>3.89395633232581</v>
      </c>
      <c r="T335" s="0" t="n">
        <f aca="false">MEDIAN(INDEX(Avaliadores!$B$17:$B$22,$B335),INDEX(Avaliadores!$B$17:$B$22,$C335),INDEX(Avaliadores!$B$17:$B$22,$D335),INDEX(Avaliadores!$B$17:$B$22,$E335),INDEX(Avaliadores!$B$17:$B$22,$F335),INDEX(Avaliadores!$B$17:$B$22,$G335))</f>
        <v>2.04166666666667</v>
      </c>
      <c r="U335" s="0" t="n">
        <f aca="false">MEDIAN(INDEX(Avaliadores!$C$17:$C$22,$B335),INDEX(Avaliadores!$C$17:$C$22,$C335),INDEX(Avaliadores!$C$17:$C$22,$D335),INDEX(Avaliadores!$C$17:$C$22,$E335),INDEX(Avaliadores!$C$17:$C$22,$F335),INDEX(Avaliadores!$C$17:$C$22,$G335))</f>
        <v>4.79166666666667</v>
      </c>
      <c r="V335" s="0" t="n">
        <f aca="false">MEDIAN(INDEX(Avaliadores!$D$17:$D$22,$B335),INDEX(Avaliadores!$D$17:$D$22,$C335),INDEX(Avaliadores!$D$17:$D$22,$D335),INDEX(Avaliadores!$D$17:$D$22,$E335),INDEX(Avaliadores!$D$17:$D$22,$F335),INDEX(Avaliadores!$D$17:$D$22,$G335))</f>
        <v>6.29166666666667</v>
      </c>
      <c r="W335" s="0" t="n">
        <f aca="false">MEDIAN(INDEX(Avaliadores!$E$17:$E$22,$B335),INDEX(Avaliadores!$E$17:$E$22,$C335),INDEX(Avaliadores!$E$17:$E$22,$D335),INDEX(Avaliadores!$E$17:$E$22,$E335),INDEX(Avaliadores!$E$17:$E$22,$F335),INDEX(Avaliadores!$E$17:$E$22,$G335))</f>
        <v>6.79166666666667</v>
      </c>
      <c r="X335" s="0" t="n">
        <f aca="false">MEDIAN(INDEX(Avaliadores!$F$17:$F$22,$B335),INDEX(Avaliadores!$F$17:$F$22,$C335),INDEX(Avaliadores!$F$17:$F$22,$D335),INDEX(Avaliadores!$F$17:$F$22,$E335),INDEX(Avaliadores!$F$17:$F$22,$F335),INDEX(Avaliadores!$F$17:$F$22,$G335))</f>
        <v>2.54166666666667</v>
      </c>
      <c r="Y335" s="0" t="n">
        <f aca="false">MEDIAN(INDEX(Avaliadores!$G$17:$G$22,$B335),INDEX(Avaliadores!$G$17:$G$22,$C335),INDEX(Avaliadores!$G$17:$G$22,$D335),INDEX(Avaliadores!$G$17:$G$22,$E335),INDEX(Avaliadores!$G$17:$G$22,$F335),INDEX(Avaliadores!$G$17:$G$22,$G335))</f>
        <v>5.04166666666667</v>
      </c>
      <c r="Z335" s="0" t="n">
        <f aca="false">MEDIAN(INDEX(Avaliadores!$H$17:$H$22,$B335),INDEX(Avaliadores!$H$17:$H$22,$C335),INDEX(Avaliadores!$H$17:$H$22,$D335),INDEX(Avaliadores!$H$17:$H$22,$E335),INDEX(Avaliadores!$H$17:$H$22,$F335),INDEX(Avaliadores!$H$17:$H$22,$G335))</f>
        <v>4.04166666666667</v>
      </c>
      <c r="AA335" s="0" t="n">
        <f aca="false">MEDIAN(INDEX(Avaliadores!$I$17:$I$22,$B335),INDEX(Avaliadores!$I$17:$I$22,$C335),INDEX(Avaliadores!$I$17:$I$22,$D335),INDEX(Avaliadores!$I$17:$I$22,$E335),INDEX(Avaliadores!$I$17:$I$22,$F335),INDEX(Avaliadores!$I$17:$I$22,$G335))</f>
        <v>7.04166666666667</v>
      </c>
      <c r="AB335" s="0" t="n">
        <f aca="false">IF(MAX(H335:K335)=MIN(H335:K335),0,IF($B$17="custo",(MAX(H335:K335)-H335)/(MAX(H335:K335)-MIN(H335:K335)),(H335-MIN(H335:K335))/(MAX(H335:K335)-MIN(H335:K335))))</f>
        <v>0.268524976729816</v>
      </c>
      <c r="AC335" s="0" t="n">
        <f aca="false">IF(MAX(H335:K335)=MIN(H335:K335),0,IF($B$17="custo",(MAX(H335:K335)-I335)/(MAX(H335:K335)-MIN(H335:K335)),(I335-MIN(H335:K335))/(MAX(H335:K335)-MIN(H335:K335))))</f>
        <v>0</v>
      </c>
      <c r="AD335" s="0" t="n">
        <f aca="false">IF(MAX(H335:K335)=MIN(H335:K335),0,IF($B$17="custo",(MAX(H335:K335)-J335)/(MAX(H335:K335)-MIN(H335:K335)),(J335-MIN(H335:K335))/(MAX(H335:K335)-MIN(H335:K335))))</f>
        <v>0.821425889088218</v>
      </c>
      <c r="AE335" s="0" t="n">
        <f aca="false">IF(MAX(H335:K335)=MIN(H335:K335),0,IF($B$17="custo",(MAX(H335:K335)-K335)/(MAX(H335:K335)-MIN(H335:K335)),(K335-MIN(H335:K335))/(MAX(H335:K335)-MIN(H335:K335))))</f>
        <v>1</v>
      </c>
      <c r="AF335" s="0" t="n">
        <f aca="false">IF(MAX(L335:O335)=MIN(L335:O335),0,IF($C$17="custo",(MAX(L335:O335)-L335)/(MAX(L335:O335)-MIN(L335:O335)),(L335-MIN(L335:O335))/(MAX(L335:O335)-MIN(L335:O335))))</f>
        <v>0.750828031723075</v>
      </c>
      <c r="AG335" s="0" t="n">
        <f aca="false">IF(MAX(L335:O335)=MIN(L335:O335),0,IF($C$17="custo",(MAX(L335:O335)-M335)/(MAX(L335:O335)-MIN(L335:O335)),(M335-MIN(L335:O335))/(MAX(L335:O335)-MIN(L335:O335))))</f>
        <v>1</v>
      </c>
      <c r="AH335" s="0" t="n">
        <f aca="false">IF(MAX(L335:O335)=MIN(L335:O335),0,IF($C$17="custo",(MAX(L335:O335)-N335)/(MAX(L335:O335)-MIN(L335:O335)),(N335-MIN(L335:O335))/(MAX(L335:O335)-MIN(L335:O335))))</f>
        <v>0.600163283702783</v>
      </c>
      <c r="AI335" s="0" t="n">
        <f aca="false">IF(MAX(L335:O335)=MIN(L335:O335),0,IF($C$17="custo",(MAX(L335:O335)-O335)/(MAX(L335:O335)-MIN(L335:O335)),(O335-MIN(L335:O335))/(MAX(L335:O335)-MIN(L335:O335))))</f>
        <v>0</v>
      </c>
      <c r="AJ335" s="0" t="n">
        <f aca="false">IF(MAX(P335:S335)=MIN(P335:S335),0,IF($D$17="custo",(MAX(P335:S335)-P335)/(MAX(P335:S335)-MIN(P335:S335)),(P335-MIN(P335:S335))/(MAX(P335:S335)-MIN(P335:S335))))</f>
        <v>0.253922622314925</v>
      </c>
      <c r="AK335" s="0" t="n">
        <f aca="false">IF(MAX(P335:S335)=MIN(P335:S335),0,IF($D$17="custo",(MAX(P335:S335)-Q335)/(MAX(P335:S335)-MIN(P335:S335)),(Q335-MIN(P335:S335))/(MAX(P335:S335)-MIN(P335:S335))))</f>
        <v>0</v>
      </c>
      <c r="AL335" s="0" t="n">
        <f aca="false">IF(MAX(P335:S335)=MIN(P335:S335),0,IF($D$17="custo",(MAX(P335:S335)-R335)/(MAX(P335:S335)-MIN(P335:S335)),(R335-MIN(P335:S335))/(MAX(P335:S335)-MIN(P335:S335))))</f>
        <v>0.74062778769207</v>
      </c>
      <c r="AM335" s="0" t="n">
        <f aca="false">IF(MAX(P335:S335)=MIN(P335:S335),0,IF($D$17="custo",(MAX(P335:S335)-S335)/(MAX(P335:S335)-MIN(P335:S335)),(S335-MIN(P335:S335))/(MAX(P335:S335)-MIN(P335:S335))))</f>
        <v>1</v>
      </c>
      <c r="AN335" s="0" t="n">
        <f aca="false">IF(MAX(T335:W335)=MIN(T335:W335),0,IF($E$17="custo",(MAX(T335:W335)-T335)/(MAX(T335:W335)-MIN(T335:W335)),(T335-MIN(T335:W335))/(MAX(T335:W335)-MIN(T335:W335))))</f>
        <v>0</v>
      </c>
      <c r="AO335" s="0" t="n">
        <f aca="false">IF(MAX(T335:W335)=MIN(T335:W335),0,IF($E$17="custo",(MAX(T335:W335)-U335)/(MAX(T335:W335)-MIN(T335:W335)),(U335-MIN(T335:W335))/(MAX(T335:W335)-MIN(T335:W335))))</f>
        <v>0.578947368421053</v>
      </c>
      <c r="AP335" s="0" t="n">
        <f aca="false">IF(MAX(T335:W335)=MIN(T335:W335),0,IF($E$17="custo",(MAX(T335:W335)-V335)/(MAX(T335:W335)-MIN(T335:W335)),(V335-MIN(T335:W335))/(MAX(T335:W335)-MIN(T335:W335))))</f>
        <v>0.894736842105263</v>
      </c>
      <c r="AQ335" s="0" t="n">
        <f aca="false">IF(MAX(T335:W335)=MIN(T335:W335),0,IF($E$17="custo",(MAX(T335:W335)-W335)/(MAX(T335:W335)-MIN(T335:W335)),(W335-MIN(T335:W335))/(MAX(T335:W335)-MIN(T335:W335))))</f>
        <v>1</v>
      </c>
      <c r="AR335" s="0" t="n">
        <f aca="false">IF(MAX(X335:AA335)=MIN(X335:AA335),0,IF($F$17="custo",(MAX(X335:AA335)-X335)/(MAX(X335:AA335)-MIN(X335:AA335)),(X335-MIN(X335:AA335))/(MAX(X335:AA335)-MIN(X335:AA335))))</f>
        <v>0</v>
      </c>
      <c r="AS335" s="0" t="n">
        <f aca="false">IF(MAX(X335:AA335)=MIN(X335:AA335),0,IF($F$17="custo",(MAX(X335:AA335)-Y335)/(MAX(X335:AA335)-MIN(X335:AA335)),(Y335-MIN(X335:AA335))/(MAX(X335:AA335)-MIN(X335:AA335))))</f>
        <v>0.555555555555556</v>
      </c>
      <c r="AT335" s="0" t="n">
        <f aca="false">IF(MAX(X335:AA335)=MIN(X335:AA335),0,IF($F$17="custo",(MAX(X335:AA335)-Z335)/(MAX(X335:AA335)-MIN(X335:AA335)),(Z335-MIN(X335:AA335))/(MAX(X335:AA335)-MIN(X335:AA335))))</f>
        <v>0.333333333333333</v>
      </c>
      <c r="AU335" s="0" t="n">
        <f aca="false">IF(MAX(X335:AA335)=MIN(X335:AA335),0,IF($F$17="custo",(MAX(X335:AA335)-AA335)/(MAX(X335:AA335)-MIN(X335:AA335)),(AA335-MIN(X335:AA335))/(MAX(X335:AA335)-MIN(X335:AA335))))</f>
        <v>1</v>
      </c>
      <c r="AV335" s="0" t="n">
        <f aca="false">STDEVP(AB335:AE335)</f>
        <v>0.404620964301385</v>
      </c>
      <c r="AW335" s="0" t="n">
        <f aca="false">STDEVP(AF335:AI335)</f>
        <v>0.368153724354414</v>
      </c>
      <c r="AX335" s="0" t="n">
        <f aca="false">STDEVP(AJ335:AM335)</f>
        <v>0.393207446365837</v>
      </c>
      <c r="AY335" s="0" t="n">
        <f aca="false">STDEVP(AN335:AQ335)</f>
        <v>0.389215775203922</v>
      </c>
      <c r="AZ335" s="0" t="n">
        <f aca="false">STDEVP(AR335:AU335)</f>
        <v>0.363241578628389</v>
      </c>
      <c r="BA335" s="0" t="n">
        <f aca="false">AV335*((1-IFERROR(CORREL(AB335:AE335,AF335:AI335),0))+(1-IFERROR(CORREL(AB335:AE335,AJ335:AM335),0))+(1-IFERROR(CORREL(AB335:AE335,AN335:AQ335),0))+(1-IFERROR(CORREL(AB335:AE335,AR335:AU335),0)))</f>
        <v>1.09590457508178</v>
      </c>
      <c r="BB335" s="0" t="n">
        <f aca="false">AW335*((1-IFERROR(CORREL(AF335:AI335,AB335:AE335),0))+(1-IFERROR(CORREL(AF335:AI335,AJ335:AM335),0))+(1-IFERROR(CORREL(AF335:AI335,AN335:AQ335),0))+(1-IFERROR(CORREL(AF335:AI335,AR335:AU335),0)))</f>
        <v>2.60503859635537</v>
      </c>
      <c r="BC335" s="0" t="n">
        <f aca="false">AX335*((1-IFERROR(CORREL(AJ335:AM335,AB335:AE335),0))+(1-IFERROR(CORREL(AJ335:AM335,AF335:AI335),0))+(1-IFERROR(CORREL(AJ335:AM335,AN335:AQ335),0))+(1-IFERROR(CORREL(AJ335:AM335,AR335:AU335),0)))</f>
        <v>1.05999746445558</v>
      </c>
      <c r="BD335" s="0" t="n">
        <f aca="false">AY335*((1-IFERROR(CORREL(AN335:AQ335,AB335:AE335),0))+(1-IFERROR(CORREL(AN335:AQ335,AF335:AI335),0))+(1-IFERROR(CORREL(AN335:AQ335,AJ335:AM335),0))+(1-IFERROR(CORREL(AN335:AQ335,AR335:AU335),0)))</f>
        <v>0.929166796885058</v>
      </c>
      <c r="BE335" s="0" t="n">
        <f aca="false">AZ335*((1-IFERROR(CORREL(AR335:AU335,AB335:AE335),0))+(1-IFERROR(CORREL(AR335:AU335,AF335:AI335),0))+(1-IFERROR(CORREL(AR335:AU335,AJ335:AM335),0))+(1-IFERROR(CORREL(AR335:AU335,AN335:AQ335),0)))</f>
        <v>1.03240151592563</v>
      </c>
      <c r="BF335" s="0" t="n">
        <f aca="false">IF(SUM(BA335:BE335)&gt;0,BA335/SUM(BA335:BE335),1/5)</f>
        <v>0.163020173486441</v>
      </c>
      <c r="BG335" s="0" t="n">
        <f aca="false">IF(SUM(BA335:BE335)&gt;0,BB335/SUM(BA335:BE335),1/5)</f>
        <v>0.387509874101069</v>
      </c>
      <c r="BH335" s="0" t="n">
        <f aca="false">IF(SUM(BA335:BE335)&gt;0,BC335/SUM(BA335:BE335),1/5)</f>
        <v>0.157678847665948</v>
      </c>
      <c r="BI335" s="0" t="n">
        <f aca="false">IF(SUM(BA335:BE335)&gt;0,BD335/SUM(BA335:BE335),1/5)</f>
        <v>0.1382172644135</v>
      </c>
      <c r="BJ335" s="0" t="n">
        <f aca="false">IF(SUM(BA335:BE335)&gt;0,BE335/SUM(BA335:BE335),1/5)</f>
        <v>0.153573840333042</v>
      </c>
      <c r="BK335" s="0" t="n">
        <f aca="false">BF335*AB335+BG335*AF335+BH335*AJ335+BI335*AN335+BJ335*AR335</f>
        <v>0.374766490819433</v>
      </c>
      <c r="BL335" s="0" t="n">
        <f aca="false">BF335*AC335+BG335*AG335+BH335*AK335+BI335*AO335+BJ335*AS335</f>
        <v>0.552849195788645</v>
      </c>
      <c r="BM335" s="0" t="n">
        <f aca="false">BF335*AD335+BG335*AH335+BH335*AL335+BI335*AP335+BJ335*AT335</f>
        <v>0.658118884362608</v>
      </c>
      <c r="BN335" s="0" t="n">
        <f aca="false">BF335*AE335+BG335*AI335+BH335*AM335+BI335*AQ335+BJ335*AU335</f>
        <v>0.612490125898931</v>
      </c>
      <c r="BO335" s="0" t="n">
        <f aca="false">RANK(BK335,$BK335:$BN335)</f>
        <v>4</v>
      </c>
      <c r="BP335" s="0" t="n">
        <f aca="false">RANK(BL335,$BK335:$BN335)</f>
        <v>3</v>
      </c>
      <c r="BQ335" s="0" t="n">
        <f aca="false">RANK(BM335,$BK335:$BN335)</f>
        <v>1</v>
      </c>
      <c r="BR335" s="0" t="n">
        <f aca="false">RANK(BN335,$BK335:$BN335)</f>
        <v>2</v>
      </c>
    </row>
    <row r="336" customFormat="false" ht="15" hidden="false" customHeight="false" outlineLevel="0" collapsed="false">
      <c r="A336" s="0" t="n">
        <v>313</v>
      </c>
      <c r="B336" s="0" t="n">
        <f aca="false">RANDBETWEEN(1,$B$5)</f>
        <v>5</v>
      </c>
      <c r="C336" s="0" t="n">
        <f aca="false">RANDBETWEEN(1,$B$5)</f>
        <v>4</v>
      </c>
      <c r="D336" s="0" t="n">
        <f aca="false">RANDBETWEEN(1,$B$5)</f>
        <v>2</v>
      </c>
      <c r="E336" s="0" t="n">
        <f aca="false">RANDBETWEEN(1,$B$5)</f>
        <v>2</v>
      </c>
      <c r="F336" s="0" t="n">
        <f aca="false">RANDBETWEEN(1,$B$5)</f>
        <v>4</v>
      </c>
      <c r="G336" s="0" t="n">
        <f aca="false">RANDBETWEEN(1,$B$5)</f>
        <v>2</v>
      </c>
      <c r="H336" s="0" t="n">
        <f aca="true">NORMINV(RAND(),$B$8,$B$13)</f>
        <v>48.7821868197694</v>
      </c>
      <c r="I336" s="0" t="n">
        <f aca="true">NORMINV(RAND(),$C$8,$C$13)</f>
        <v>56.3430378136991</v>
      </c>
      <c r="J336" s="0" t="n">
        <f aca="true">NORMINV(RAND(),$D$8,$D$13)</f>
        <v>11.6807965183923</v>
      </c>
      <c r="K336" s="0" t="n">
        <f aca="true">NORMINV(RAND(),$E$8,$E$13)</f>
        <v>3.48779589881022</v>
      </c>
      <c r="L336" s="0" t="n">
        <f aca="true">NORMINV(RAND(),$B$9,$B$14)</f>
        <v>46.8583166743878</v>
      </c>
      <c r="M336" s="0" t="n">
        <f aca="true">NORMINV(RAND(),$C$9,$C$14)</f>
        <v>51.9263120674198</v>
      </c>
      <c r="N336" s="0" t="n">
        <f aca="true">NORMINV(RAND(),$D$9,$D$14)</f>
        <v>46.9819773216776</v>
      </c>
      <c r="O336" s="0" t="n">
        <f aca="true">NORMINV(RAND(),$E$9,$E$14)</f>
        <v>27.4251909102917</v>
      </c>
      <c r="P336" s="0" t="n">
        <f aca="true">NORMINV(RAND(),$B$10,$B$15)</f>
        <v>23.4787691992679</v>
      </c>
      <c r="Q336" s="0" t="n">
        <f aca="true">NORMINV(RAND(),$C$10,$C$15)</f>
        <v>31.6717224516613</v>
      </c>
      <c r="R336" s="0" t="n">
        <f aca="true">NORMINV(RAND(),$D$10,$D$15)</f>
        <v>10.7083696927166</v>
      </c>
      <c r="S336" s="0" t="n">
        <f aca="true">NORMINV(RAND(),$E$10,$E$15)</f>
        <v>3.55444780744713</v>
      </c>
      <c r="T336" s="0" t="n">
        <f aca="false">MEDIAN(INDEX(Avaliadores!$B$17:$B$22,$B336),INDEX(Avaliadores!$B$17:$B$22,$C336),INDEX(Avaliadores!$B$17:$B$22,$D336),INDEX(Avaliadores!$B$17:$B$22,$E336),INDEX(Avaliadores!$B$17:$B$22,$F336),INDEX(Avaliadores!$B$17:$B$22,$G336))</f>
        <v>3.04166666666667</v>
      </c>
      <c r="U336" s="0" t="n">
        <f aca="false">MEDIAN(INDEX(Avaliadores!$C$17:$C$22,$B336),INDEX(Avaliadores!$C$17:$C$22,$C336),INDEX(Avaliadores!$C$17:$C$22,$D336),INDEX(Avaliadores!$C$17:$C$22,$E336),INDEX(Avaliadores!$C$17:$C$22,$F336),INDEX(Avaliadores!$C$17:$C$22,$G336))</f>
        <v>5.29166666666667</v>
      </c>
      <c r="V336" s="0" t="n">
        <f aca="false">MEDIAN(INDEX(Avaliadores!$D$17:$D$22,$B336),INDEX(Avaliadores!$D$17:$D$22,$C336),INDEX(Avaliadores!$D$17:$D$22,$D336),INDEX(Avaliadores!$D$17:$D$22,$E336),INDEX(Avaliadores!$D$17:$D$22,$F336),INDEX(Avaliadores!$D$17:$D$22,$G336))</f>
        <v>5.79166666666667</v>
      </c>
      <c r="W336" s="0" t="n">
        <f aca="false">MEDIAN(INDEX(Avaliadores!$E$17:$E$22,$B336),INDEX(Avaliadores!$E$17:$E$22,$C336),INDEX(Avaliadores!$E$17:$E$22,$D336),INDEX(Avaliadores!$E$17:$E$22,$E336),INDEX(Avaliadores!$E$17:$E$22,$F336),INDEX(Avaliadores!$E$17:$E$22,$G336))</f>
        <v>6.29166666666667</v>
      </c>
      <c r="X336" s="0" t="n">
        <f aca="false">MEDIAN(INDEX(Avaliadores!$F$17:$F$22,$B336),INDEX(Avaliadores!$F$17:$F$22,$C336),INDEX(Avaliadores!$F$17:$F$22,$D336),INDEX(Avaliadores!$F$17:$F$22,$E336),INDEX(Avaliadores!$F$17:$F$22,$F336),INDEX(Avaliadores!$F$17:$F$22,$G336))</f>
        <v>2.29166666666667</v>
      </c>
      <c r="Y336" s="0" t="n">
        <f aca="false">MEDIAN(INDEX(Avaliadores!$G$17:$G$22,$B336),INDEX(Avaliadores!$G$17:$G$22,$C336),INDEX(Avaliadores!$G$17:$G$22,$D336),INDEX(Avaliadores!$G$17:$G$22,$E336),INDEX(Avaliadores!$G$17:$G$22,$F336),INDEX(Avaliadores!$G$17:$G$22,$G336))</f>
        <v>5.29166666666667</v>
      </c>
      <c r="Z336" s="0" t="n">
        <f aca="false">MEDIAN(INDEX(Avaliadores!$H$17:$H$22,$B336),INDEX(Avaliadores!$H$17:$H$22,$C336),INDEX(Avaliadores!$H$17:$H$22,$D336),INDEX(Avaliadores!$H$17:$H$22,$E336),INDEX(Avaliadores!$H$17:$H$22,$F336),INDEX(Avaliadores!$H$17:$H$22,$G336))</f>
        <v>3.79166666666667</v>
      </c>
      <c r="AA336" s="0" t="n">
        <f aca="false">MEDIAN(INDEX(Avaliadores!$I$17:$I$22,$B336),INDEX(Avaliadores!$I$17:$I$22,$C336),INDEX(Avaliadores!$I$17:$I$22,$D336),INDEX(Avaliadores!$I$17:$I$22,$E336),INDEX(Avaliadores!$I$17:$I$22,$F336),INDEX(Avaliadores!$I$17:$I$22,$G336))</f>
        <v>6.04166666666667</v>
      </c>
      <c r="AB336" s="0" t="n">
        <f aca="false">IF(MAX(H336:K336)=MIN(H336:K336),0,IF($B$17="custo",(MAX(H336:K336)-H336)/(MAX(H336:K336)-MIN(H336:K336)),(H336-MIN(H336:K336))/(MAX(H336:K336)-MIN(H336:K336))))</f>
        <v>0.143048271467657</v>
      </c>
      <c r="AC336" s="0" t="n">
        <f aca="false">IF(MAX(H336:K336)=MIN(H336:K336),0,IF($B$17="custo",(MAX(H336:K336)-I336)/(MAX(H336:K336)-MIN(H336:K336)),(I336-MIN(H336:K336))/(MAX(H336:K336)-MIN(H336:K336))))</f>
        <v>0</v>
      </c>
      <c r="AD336" s="0" t="n">
        <f aca="false">IF(MAX(H336:K336)=MIN(H336:K336),0,IF($B$17="custo",(MAX(H336:K336)-J336)/(MAX(H336:K336)-MIN(H336:K336)),(J336-MIN(H336:K336))/(MAX(H336:K336)-MIN(H336:K336))))</f>
        <v>0.844991710892648</v>
      </c>
      <c r="AE336" s="0" t="n">
        <f aca="false">IF(MAX(H336:K336)=MIN(H336:K336),0,IF($B$17="custo",(MAX(H336:K336)-K336)/(MAX(H336:K336)-MIN(H336:K336)),(K336-MIN(H336:K336))/(MAX(H336:K336)-MIN(H336:K336))))</f>
        <v>1</v>
      </c>
      <c r="AF336" s="0" t="n">
        <f aca="false">IF(MAX(L336:O336)=MIN(L336:O336),0,IF($C$17="custo",(MAX(L336:O336)-L336)/(MAX(L336:O336)-MIN(L336:O336)),(L336-MIN(L336:O336))/(MAX(L336:O336)-MIN(L336:O336))))</f>
        <v>0.793152510836937</v>
      </c>
      <c r="AG336" s="0" t="n">
        <f aca="false">IF(MAX(L336:O336)=MIN(L336:O336),0,IF($C$17="custo",(MAX(L336:O336)-M336)/(MAX(L336:O336)-MIN(L336:O336)),(M336-MIN(L336:O336))/(MAX(L336:O336)-MIN(L336:O336))))</f>
        <v>1</v>
      </c>
      <c r="AH336" s="0" t="n">
        <f aca="false">IF(MAX(L336:O336)=MIN(L336:O336),0,IF($C$17="custo",(MAX(L336:O336)-N336)/(MAX(L336:O336)-MIN(L336:O336)),(N336-MIN(L336:O336))/(MAX(L336:O336)-MIN(L336:O336))))</f>
        <v>0.798199653230819</v>
      </c>
      <c r="AI336" s="0" t="n">
        <f aca="false">IF(MAX(L336:O336)=MIN(L336:O336),0,IF($C$17="custo",(MAX(L336:O336)-O336)/(MAX(L336:O336)-MIN(L336:O336)),(O336-MIN(L336:O336))/(MAX(L336:O336)-MIN(L336:O336))))</f>
        <v>0</v>
      </c>
      <c r="AJ336" s="0" t="n">
        <f aca="false">IF(MAX(P336:S336)=MIN(P336:S336),0,IF($D$17="custo",(MAX(P336:S336)-P336)/(MAX(P336:S336)-MIN(P336:S336)),(P336-MIN(P336:S336))/(MAX(P336:S336)-MIN(P336:S336))))</f>
        <v>0.291385041973808</v>
      </c>
      <c r="AK336" s="0" t="n">
        <f aca="false">IF(MAX(P336:S336)=MIN(P336:S336),0,IF($D$17="custo",(MAX(P336:S336)-Q336)/(MAX(P336:S336)-MIN(P336:S336)),(Q336-MIN(P336:S336))/(MAX(P336:S336)-MIN(P336:S336))))</f>
        <v>0</v>
      </c>
      <c r="AL336" s="0" t="n">
        <f aca="false">IF(MAX(P336:S336)=MIN(P336:S336),0,IF($D$17="custo",(MAX(P336:S336)-R336)/(MAX(P336:S336)-MIN(P336:S336)),(R336-MIN(P336:S336))/(MAX(P336:S336)-MIN(P336:S336))))</f>
        <v>0.745568445882733</v>
      </c>
      <c r="AM336" s="0" t="n">
        <f aca="false">IF(MAX(P336:S336)=MIN(P336:S336),0,IF($D$17="custo",(MAX(P336:S336)-S336)/(MAX(P336:S336)-MIN(P336:S336)),(S336-MIN(P336:S336))/(MAX(P336:S336)-MIN(P336:S336))))</f>
        <v>1</v>
      </c>
      <c r="AN336" s="0" t="n">
        <f aca="false">IF(MAX(T336:W336)=MIN(T336:W336),0,IF($E$17="custo",(MAX(T336:W336)-T336)/(MAX(T336:W336)-MIN(T336:W336)),(T336-MIN(T336:W336))/(MAX(T336:W336)-MIN(T336:W336))))</f>
        <v>0</v>
      </c>
      <c r="AO336" s="0" t="n">
        <f aca="false">IF(MAX(T336:W336)=MIN(T336:W336),0,IF($E$17="custo",(MAX(T336:W336)-U336)/(MAX(T336:W336)-MIN(T336:W336)),(U336-MIN(T336:W336))/(MAX(T336:W336)-MIN(T336:W336))))</f>
        <v>0.692307692307692</v>
      </c>
      <c r="AP336" s="0" t="n">
        <f aca="false">IF(MAX(T336:W336)=MIN(T336:W336),0,IF($E$17="custo",(MAX(T336:W336)-V336)/(MAX(T336:W336)-MIN(T336:W336)),(V336-MIN(T336:W336))/(MAX(T336:W336)-MIN(T336:W336))))</f>
        <v>0.846153846153846</v>
      </c>
      <c r="AQ336" s="0" t="n">
        <f aca="false">IF(MAX(T336:W336)=MIN(T336:W336),0,IF($E$17="custo",(MAX(T336:W336)-W336)/(MAX(T336:W336)-MIN(T336:W336)),(W336-MIN(T336:W336))/(MAX(T336:W336)-MIN(T336:W336))))</f>
        <v>1</v>
      </c>
      <c r="AR336" s="0" t="n">
        <f aca="false">IF(MAX(X336:AA336)=MIN(X336:AA336),0,IF($F$17="custo",(MAX(X336:AA336)-X336)/(MAX(X336:AA336)-MIN(X336:AA336)),(X336-MIN(X336:AA336))/(MAX(X336:AA336)-MIN(X336:AA336))))</f>
        <v>0</v>
      </c>
      <c r="AS336" s="0" t="n">
        <f aca="false">IF(MAX(X336:AA336)=MIN(X336:AA336),0,IF($F$17="custo",(MAX(X336:AA336)-Y336)/(MAX(X336:AA336)-MIN(X336:AA336)),(Y336-MIN(X336:AA336))/(MAX(X336:AA336)-MIN(X336:AA336))))</f>
        <v>0.8</v>
      </c>
      <c r="AT336" s="0" t="n">
        <f aca="false">IF(MAX(X336:AA336)=MIN(X336:AA336),0,IF($F$17="custo",(MAX(X336:AA336)-Z336)/(MAX(X336:AA336)-MIN(X336:AA336)),(Z336-MIN(X336:AA336))/(MAX(X336:AA336)-MIN(X336:AA336))))</f>
        <v>0.4</v>
      </c>
      <c r="AU336" s="0" t="n">
        <f aca="false">IF(MAX(X336:AA336)=MIN(X336:AA336),0,IF($F$17="custo",(MAX(X336:AA336)-AA336)/(MAX(X336:AA336)-MIN(X336:AA336)),(AA336-MIN(X336:AA336))/(MAX(X336:AA336)-MIN(X336:AA336))))</f>
        <v>1</v>
      </c>
      <c r="AV336" s="0" t="n">
        <f aca="false">STDEVP(AB336:AE336)</f>
        <v>0.431971658960799</v>
      </c>
      <c r="AW336" s="0" t="n">
        <f aca="false">STDEVP(AF336:AI336)</f>
        <v>0.383222220881722</v>
      </c>
      <c r="AX336" s="0" t="n">
        <f aca="false">STDEVP(AJ336:AM336)</f>
        <v>0.388420735884215</v>
      </c>
      <c r="AY336" s="0" t="n">
        <f aca="false">STDEVP(AN336:AQ336)</f>
        <v>0.38220397912215</v>
      </c>
      <c r="AZ336" s="0" t="n">
        <f aca="false">STDEVP(AR336:AU336)</f>
        <v>0.38405728739343</v>
      </c>
      <c r="BA336" s="0" t="n">
        <f aca="false">AV336*((1-IFERROR(CORREL(AB336:AE336,AF336:AI336),0))+(1-IFERROR(CORREL(AB336:AE336,AJ336:AM336),0))+(1-IFERROR(CORREL(AB336:AE336,AN336:AQ336),0))+(1-IFERROR(CORREL(AB336:AE336,AR336:AU336),0)))</f>
        <v>1.17397994867981</v>
      </c>
      <c r="BB336" s="0" t="n">
        <f aca="false">AW336*((1-IFERROR(CORREL(AF336:AI336,AB336:AE336),0))+(1-IFERROR(CORREL(AF336:AI336,AJ336:AM336),0))+(1-IFERROR(CORREL(AF336:AI336,AN336:AQ336),0))+(1-IFERROR(CORREL(AF336:AI336,AR336:AU336),0)))</f>
        <v>2.5200434789665</v>
      </c>
      <c r="BC336" s="0" t="n">
        <f aca="false">AX336*((1-IFERROR(CORREL(AJ336:AM336,AB336:AE336),0))+(1-IFERROR(CORREL(AJ336:AM336,AF336:AI336),0))+(1-IFERROR(CORREL(AJ336:AM336,AN336:AQ336),0))+(1-IFERROR(CORREL(AJ336:AM336,AR336:AU336),0)))</f>
        <v>1.15698009249703</v>
      </c>
      <c r="BD336" s="0" t="n">
        <f aca="false">AY336*((1-IFERROR(CORREL(AN336:AQ336,AB336:AE336),0))+(1-IFERROR(CORREL(AN336:AQ336,AF336:AI336),0))+(1-IFERROR(CORREL(AN336:AQ336,AJ336:AM336),0))+(1-IFERROR(CORREL(AN336:AQ336,AR336:AU336),0)))</f>
        <v>0.906384729560217</v>
      </c>
      <c r="BE336" s="0" t="n">
        <f aca="false">AZ336*((1-IFERROR(CORREL(AR336:AU336,AB336:AE336),0))+(1-IFERROR(CORREL(AR336:AU336,AF336:AI336),0))+(1-IFERROR(CORREL(AR336:AU336,AJ336:AM336),0))+(1-IFERROR(CORREL(AR336:AU336,AN336:AQ336),0)))</f>
        <v>1.15524431392602</v>
      </c>
      <c r="BF336" s="0" t="n">
        <f aca="false">IF(SUM(BA336:BE336)&gt;0,BA336/SUM(BA336:BE336),1/5)</f>
        <v>0.169831093707574</v>
      </c>
      <c r="BG336" s="0" t="n">
        <f aca="false">IF(SUM(BA336:BE336)&gt;0,BB336/SUM(BA336:BE336),1/5)</f>
        <v>0.364556260696622</v>
      </c>
      <c r="BH336" s="0" t="n">
        <f aca="false">IF(SUM(BA336:BE336)&gt;0,BC336/SUM(BA336:BE336),1/5)</f>
        <v>0.16737184883577</v>
      </c>
      <c r="BI336" s="0" t="n">
        <f aca="false">IF(SUM(BA336:BE336)&gt;0,BD336/SUM(BA336:BE336),1/5)</f>
        <v>0.131120050316157</v>
      </c>
      <c r="BJ336" s="0" t="n">
        <f aca="false">IF(SUM(BA336:BE336)&gt;0,BE336/SUM(BA336:BE336),1/5)</f>
        <v>0.167120746443876</v>
      </c>
      <c r="BK336" s="0" t="n">
        <f aca="false">BF336*AB336+BG336*AF336+BH336*AJ336+BI336*AN336+BJ336*AR336</f>
        <v>0.362212411107426</v>
      </c>
      <c r="BL336" s="0" t="n">
        <f aca="false">BF336*AC336+BG336*AG336+BH336*AK336+BI336*AO336+BJ336*AS336</f>
        <v>0.58902827730137</v>
      </c>
      <c r="BM336" s="0" t="n">
        <f aca="false">BF336*AD336+BG336*AH336+BH336*AL336+BI336*AP336+BJ336*AT336</f>
        <v>0.737077749987358</v>
      </c>
      <c r="BN336" s="0" t="n">
        <f aca="false">BF336*AE336+BG336*AI336+BH336*AM336+BI336*AQ336+BJ336*AU336</f>
        <v>0.635443739303378</v>
      </c>
      <c r="BO336" s="0" t="n">
        <f aca="false">RANK(BK336,$BK336:$BN336)</f>
        <v>4</v>
      </c>
      <c r="BP336" s="0" t="n">
        <f aca="false">RANK(BL336,$BK336:$BN336)</f>
        <v>3</v>
      </c>
      <c r="BQ336" s="0" t="n">
        <f aca="false">RANK(BM336,$BK336:$BN336)</f>
        <v>1</v>
      </c>
      <c r="BR336" s="0" t="n">
        <f aca="false">RANK(BN336,$BK336:$BN336)</f>
        <v>2</v>
      </c>
    </row>
    <row r="337" customFormat="false" ht="15" hidden="false" customHeight="false" outlineLevel="0" collapsed="false">
      <c r="A337" s="0" t="n">
        <v>314</v>
      </c>
      <c r="B337" s="0" t="n">
        <f aca="false">RANDBETWEEN(1,$B$5)</f>
        <v>6</v>
      </c>
      <c r="C337" s="0" t="n">
        <f aca="false">RANDBETWEEN(1,$B$5)</f>
        <v>5</v>
      </c>
      <c r="D337" s="0" t="n">
        <f aca="false">RANDBETWEEN(1,$B$5)</f>
        <v>4</v>
      </c>
      <c r="E337" s="0" t="n">
        <f aca="false">RANDBETWEEN(1,$B$5)</f>
        <v>4</v>
      </c>
      <c r="F337" s="0" t="n">
        <f aca="false">RANDBETWEEN(1,$B$5)</f>
        <v>3</v>
      </c>
      <c r="G337" s="0" t="n">
        <f aca="false">RANDBETWEEN(1,$B$5)</f>
        <v>5</v>
      </c>
      <c r="H337" s="0" t="n">
        <f aca="true">NORMINV(RAND(),$B$8,$B$13)</f>
        <v>49.9578632135479</v>
      </c>
      <c r="I337" s="0" t="n">
        <f aca="true">NORMINV(RAND(),$C$8,$C$13)</f>
        <v>64.9673276334782</v>
      </c>
      <c r="J337" s="0" t="n">
        <f aca="true">NORMINV(RAND(),$D$8,$D$13)</f>
        <v>16.2410255683894</v>
      </c>
      <c r="K337" s="0" t="n">
        <f aca="true">NORMINV(RAND(),$E$8,$E$13)</f>
        <v>3.09623615261095</v>
      </c>
      <c r="L337" s="0" t="n">
        <f aca="true">NORMINV(RAND(),$B$9,$B$14)</f>
        <v>44.7331000836181</v>
      </c>
      <c r="M337" s="0" t="n">
        <f aca="true">NORMINV(RAND(),$C$9,$C$14)</f>
        <v>47.1962129073988</v>
      </c>
      <c r="N337" s="0" t="n">
        <f aca="true">NORMINV(RAND(),$D$9,$D$14)</f>
        <v>44.851270842924</v>
      </c>
      <c r="O337" s="0" t="n">
        <f aca="true">NORMINV(RAND(),$E$9,$E$14)</f>
        <v>25.254016119324</v>
      </c>
      <c r="P337" s="0" t="n">
        <f aca="true">NORMINV(RAND(),$B$10,$B$15)</f>
        <v>22.3794700851354</v>
      </c>
      <c r="Q337" s="0" t="n">
        <f aca="true">NORMINV(RAND(),$C$10,$C$15)</f>
        <v>27.7826244995623</v>
      </c>
      <c r="R337" s="0" t="n">
        <f aca="true">NORMINV(RAND(),$D$10,$D$15)</f>
        <v>10.6889669751833</v>
      </c>
      <c r="S337" s="0" t="n">
        <f aca="true">NORMINV(RAND(),$E$10,$E$15)</f>
        <v>3.6023604652785</v>
      </c>
      <c r="T337" s="0" t="n">
        <f aca="false">MEDIAN(INDEX(Avaliadores!$B$17:$B$22,$B337),INDEX(Avaliadores!$B$17:$B$22,$C337),INDEX(Avaliadores!$B$17:$B$22,$D337),INDEX(Avaliadores!$B$17:$B$22,$E337),INDEX(Avaliadores!$B$17:$B$22,$F337),INDEX(Avaliadores!$B$17:$B$22,$G337))</f>
        <v>2.66666666666667</v>
      </c>
      <c r="U337" s="0" t="n">
        <f aca="false">MEDIAN(INDEX(Avaliadores!$C$17:$C$22,$B337),INDEX(Avaliadores!$C$17:$C$22,$C337),INDEX(Avaliadores!$C$17:$C$22,$D337),INDEX(Avaliadores!$C$17:$C$22,$E337),INDEX(Avaliadores!$C$17:$C$22,$F337),INDEX(Avaliadores!$C$17:$C$22,$G337))</f>
        <v>5.54166666666667</v>
      </c>
      <c r="V337" s="0" t="n">
        <f aca="false">MEDIAN(INDEX(Avaliadores!$D$17:$D$22,$B337),INDEX(Avaliadores!$D$17:$D$22,$C337),INDEX(Avaliadores!$D$17:$D$22,$D337),INDEX(Avaliadores!$D$17:$D$22,$E337),INDEX(Avaliadores!$D$17:$D$22,$F337),INDEX(Avaliadores!$D$17:$D$22,$G337))</f>
        <v>5.54166666666667</v>
      </c>
      <c r="W337" s="0" t="n">
        <f aca="false">MEDIAN(INDEX(Avaliadores!$E$17:$E$22,$B337),INDEX(Avaliadores!$E$17:$E$22,$C337),INDEX(Avaliadores!$E$17:$E$22,$D337),INDEX(Avaliadores!$E$17:$E$22,$E337),INDEX(Avaliadores!$E$17:$E$22,$F337),INDEX(Avaliadores!$E$17:$E$22,$G337))</f>
        <v>6.54166666666667</v>
      </c>
      <c r="X337" s="0" t="n">
        <f aca="false">MEDIAN(INDEX(Avaliadores!$F$17:$F$22,$B337),INDEX(Avaliadores!$F$17:$F$22,$C337),INDEX(Avaliadores!$F$17:$F$22,$D337),INDEX(Avaliadores!$F$17:$F$22,$E337),INDEX(Avaliadores!$F$17:$F$22,$F337),INDEX(Avaliadores!$F$17:$F$22,$G337))</f>
        <v>2.91666666666667</v>
      </c>
      <c r="Y337" s="0" t="n">
        <f aca="false">MEDIAN(INDEX(Avaliadores!$G$17:$G$22,$B337),INDEX(Avaliadores!$G$17:$G$22,$C337),INDEX(Avaliadores!$G$17:$G$22,$D337),INDEX(Avaliadores!$G$17:$G$22,$E337),INDEX(Avaliadores!$G$17:$G$22,$F337),INDEX(Avaliadores!$G$17:$G$22,$G337))</f>
        <v>4.54166666666667</v>
      </c>
      <c r="Z337" s="0" t="n">
        <f aca="false">MEDIAN(INDEX(Avaliadores!$H$17:$H$22,$B337),INDEX(Avaliadores!$H$17:$H$22,$C337),INDEX(Avaliadores!$H$17:$H$22,$D337),INDEX(Avaliadores!$H$17:$H$22,$E337),INDEX(Avaliadores!$H$17:$H$22,$F337),INDEX(Avaliadores!$H$17:$H$22,$G337))</f>
        <v>3.54166666666667</v>
      </c>
      <c r="AA337" s="0" t="n">
        <f aca="false">MEDIAN(INDEX(Avaliadores!$I$17:$I$22,$B337),INDEX(Avaliadores!$I$17:$I$22,$C337),INDEX(Avaliadores!$I$17:$I$22,$D337),INDEX(Avaliadores!$I$17:$I$22,$E337),INDEX(Avaliadores!$I$17:$I$22,$F337),INDEX(Avaliadores!$I$17:$I$22,$G337))</f>
        <v>6.54166666666667</v>
      </c>
      <c r="AB337" s="0" t="n">
        <f aca="false">IF(MAX(H337:K337)=MIN(H337:K337),0,IF($B$17="custo",(MAX(H337:K337)-H337)/(MAX(H337:K337)-MIN(H337:K337)),(H337-MIN(H337:K337))/(MAX(H337:K337)-MIN(H337:K337))))</f>
        <v>0.242592526827683</v>
      </c>
      <c r="AC337" s="0" t="n">
        <f aca="false">IF(MAX(H337:K337)=MIN(H337:K337),0,IF($B$17="custo",(MAX(H337:K337)-I337)/(MAX(H337:K337)-MIN(H337:K337)),(I337-MIN(H337:K337))/(MAX(H337:K337)-MIN(H337:K337))))</f>
        <v>0</v>
      </c>
      <c r="AD337" s="0" t="n">
        <f aca="false">IF(MAX(H337:K337)=MIN(H337:K337),0,IF($B$17="custo",(MAX(H337:K337)-J337)/(MAX(H337:K337)-MIN(H337:K337)),(J337-MIN(H337:K337))/(MAX(H337:K337)-MIN(H337:K337))))</f>
        <v>0.787545538616475</v>
      </c>
      <c r="AE337" s="0" t="n">
        <f aca="false">IF(MAX(H337:K337)=MIN(H337:K337),0,IF($B$17="custo",(MAX(H337:K337)-K337)/(MAX(H337:K337)-MIN(H337:K337)),(K337-MIN(H337:K337))/(MAX(H337:K337)-MIN(H337:K337))))</f>
        <v>1</v>
      </c>
      <c r="AF337" s="0" t="n">
        <f aca="false">IF(MAX(L337:O337)=MIN(L337:O337),0,IF($C$17="custo",(MAX(L337:O337)-L337)/(MAX(L337:O337)-MIN(L337:O337)),(L337-MIN(L337:O337))/(MAX(L337:O337)-MIN(L337:O337))))</f>
        <v>0.887745386317959</v>
      </c>
      <c r="AG337" s="0" t="n">
        <f aca="false">IF(MAX(L337:O337)=MIN(L337:O337),0,IF($C$17="custo",(MAX(L337:O337)-M337)/(MAX(L337:O337)-MIN(L337:O337)),(M337-MIN(L337:O337))/(MAX(L337:O337)-MIN(L337:O337))))</f>
        <v>1</v>
      </c>
      <c r="AH337" s="0" t="n">
        <f aca="false">IF(MAX(L337:O337)=MIN(L337:O337),0,IF($C$17="custo",(MAX(L337:O337)-N337)/(MAX(L337:O337)-MIN(L337:O337)),(N337-MIN(L337:O337))/(MAX(L337:O337)-MIN(L337:O337))))</f>
        <v>0.893130934558514</v>
      </c>
      <c r="AI337" s="0" t="n">
        <f aca="false">IF(MAX(L337:O337)=MIN(L337:O337),0,IF($C$17="custo",(MAX(L337:O337)-O337)/(MAX(L337:O337)-MIN(L337:O337)),(O337-MIN(L337:O337))/(MAX(L337:O337)-MIN(L337:O337))))</f>
        <v>0</v>
      </c>
      <c r="AJ337" s="0" t="n">
        <f aca="false">IF(MAX(P337:S337)=MIN(P337:S337),0,IF($D$17="custo",(MAX(P337:S337)-P337)/(MAX(P337:S337)-MIN(P337:S337)),(P337-MIN(P337:S337))/(MAX(P337:S337)-MIN(P337:S337))))</f>
        <v>0.223453077549779</v>
      </c>
      <c r="AK337" s="0" t="n">
        <f aca="false">IF(MAX(P337:S337)=MIN(P337:S337),0,IF($D$17="custo",(MAX(P337:S337)-Q337)/(MAX(P337:S337)-MIN(P337:S337)),(Q337-MIN(P337:S337))/(MAX(P337:S337)-MIN(P337:S337))))</f>
        <v>0</v>
      </c>
      <c r="AL337" s="0" t="n">
        <f aca="false">IF(MAX(P337:S337)=MIN(P337:S337),0,IF($D$17="custo",(MAX(P337:S337)-R337)/(MAX(P337:S337)-MIN(P337:S337)),(R337-MIN(P337:S337))/(MAX(P337:S337)-MIN(P337:S337))))</f>
        <v>0.706926007927081</v>
      </c>
      <c r="AM337" s="0" t="n">
        <f aca="false">IF(MAX(P337:S337)=MIN(P337:S337),0,IF($D$17="custo",(MAX(P337:S337)-S337)/(MAX(P337:S337)-MIN(P337:S337)),(S337-MIN(P337:S337))/(MAX(P337:S337)-MIN(P337:S337))))</f>
        <v>1</v>
      </c>
      <c r="AN337" s="0" t="n">
        <f aca="false">IF(MAX(T337:W337)=MIN(T337:W337),0,IF($E$17="custo",(MAX(T337:W337)-T337)/(MAX(T337:W337)-MIN(T337:W337)),(T337-MIN(T337:W337))/(MAX(T337:W337)-MIN(T337:W337))))</f>
        <v>0</v>
      </c>
      <c r="AO337" s="0" t="n">
        <f aca="false">IF(MAX(T337:W337)=MIN(T337:W337),0,IF($E$17="custo",(MAX(T337:W337)-U337)/(MAX(T337:W337)-MIN(T337:W337)),(U337-MIN(T337:W337))/(MAX(T337:W337)-MIN(T337:W337))))</f>
        <v>0.741935483870968</v>
      </c>
      <c r="AP337" s="0" t="n">
        <f aca="false">IF(MAX(T337:W337)=MIN(T337:W337),0,IF($E$17="custo",(MAX(T337:W337)-V337)/(MAX(T337:W337)-MIN(T337:W337)),(V337-MIN(T337:W337))/(MAX(T337:W337)-MIN(T337:W337))))</f>
        <v>0.741935483870968</v>
      </c>
      <c r="AQ337" s="0" t="n">
        <f aca="false">IF(MAX(T337:W337)=MIN(T337:W337),0,IF($E$17="custo",(MAX(T337:W337)-W337)/(MAX(T337:W337)-MIN(T337:W337)),(W337-MIN(T337:W337))/(MAX(T337:W337)-MIN(T337:W337))))</f>
        <v>1</v>
      </c>
      <c r="AR337" s="0" t="n">
        <f aca="false">IF(MAX(X337:AA337)=MIN(X337:AA337),0,IF($F$17="custo",(MAX(X337:AA337)-X337)/(MAX(X337:AA337)-MIN(X337:AA337)),(X337-MIN(X337:AA337))/(MAX(X337:AA337)-MIN(X337:AA337))))</f>
        <v>0</v>
      </c>
      <c r="AS337" s="0" t="n">
        <f aca="false">IF(MAX(X337:AA337)=MIN(X337:AA337),0,IF($F$17="custo",(MAX(X337:AA337)-Y337)/(MAX(X337:AA337)-MIN(X337:AA337)),(Y337-MIN(X337:AA337))/(MAX(X337:AA337)-MIN(X337:AA337))))</f>
        <v>0.448275862068966</v>
      </c>
      <c r="AT337" s="0" t="n">
        <f aca="false">IF(MAX(X337:AA337)=MIN(X337:AA337),0,IF($F$17="custo",(MAX(X337:AA337)-Z337)/(MAX(X337:AA337)-MIN(X337:AA337)),(Z337-MIN(X337:AA337))/(MAX(X337:AA337)-MIN(X337:AA337))))</f>
        <v>0.172413793103448</v>
      </c>
      <c r="AU337" s="0" t="n">
        <f aca="false">IF(MAX(X337:AA337)=MIN(X337:AA337),0,IF($F$17="custo",(MAX(X337:AA337)-AA337)/(MAX(X337:AA337)-MIN(X337:AA337)),(AA337-MIN(X337:AA337))/(MAX(X337:AA337)-MIN(X337:AA337))))</f>
        <v>1</v>
      </c>
      <c r="AV337" s="0" t="n">
        <f aca="false">STDEVP(AB337:AE337)</f>
        <v>0.402713908462328</v>
      </c>
      <c r="AW337" s="0" t="n">
        <f aca="false">STDEVP(AF337:AI337)</f>
        <v>0.40387388476829</v>
      </c>
      <c r="AX337" s="0" t="n">
        <f aca="false">STDEVP(AJ337:AM337)</f>
        <v>0.393091848407776</v>
      </c>
      <c r="AY337" s="0" t="n">
        <f aca="false">STDEVP(AN337:AQ337)</f>
        <v>0.373675252845261</v>
      </c>
      <c r="AZ337" s="0" t="n">
        <f aca="false">STDEVP(AR337:AU337)</f>
        <v>0.37882021625379</v>
      </c>
      <c r="BA337" s="0" t="n">
        <f aca="false">AV337*((1-IFERROR(CORREL(AB337:AE337,AF337:AI337),0))+(1-IFERROR(CORREL(AB337:AE337,AJ337:AM337),0))+(1-IFERROR(CORREL(AB337:AE337,AN337:AQ337),0))+(1-IFERROR(CORREL(AB337:AE337,AR337:AU337),0)))</f>
        <v>1.0911189073867</v>
      </c>
      <c r="BB337" s="0" t="n">
        <f aca="false">AW337*((1-IFERROR(CORREL(AF337:AI337,AB337:AE337),0))+(1-IFERROR(CORREL(AF337:AI337,AJ337:AM337),0))+(1-IFERROR(CORREL(AF337:AI337,AN337:AQ337),0))+(1-IFERROR(CORREL(AF337:AI337,AR337:AU337),0)))</f>
        <v>2.80885213260497</v>
      </c>
      <c r="BC337" s="0" t="n">
        <f aca="false">AX337*((1-IFERROR(CORREL(AJ337:AM337,AB337:AE337),0))+(1-IFERROR(CORREL(AJ337:AM337,AF337:AI337),0))+(1-IFERROR(CORREL(AJ337:AM337,AN337:AQ337),0))+(1-IFERROR(CORREL(AJ337:AM337,AR337:AU337),0)))</f>
        <v>1.05545151981943</v>
      </c>
      <c r="BD337" s="0" t="n">
        <f aca="false">AY337*((1-IFERROR(CORREL(AN337:AQ337,AB337:AE337),0))+(1-IFERROR(CORREL(AN337:AQ337,AF337:AI337),0))+(1-IFERROR(CORREL(AN337:AQ337,AJ337:AM337),0))+(1-IFERROR(CORREL(AN337:AQ337,AR337:AU337),0)))</f>
        <v>0.986366583168882</v>
      </c>
      <c r="BE337" s="0" t="n">
        <f aca="false">AZ337*((1-IFERROR(CORREL(AR337:AU337,AB337:AE337),0))+(1-IFERROR(CORREL(AR337:AU337,AF337:AI337),0))+(1-IFERROR(CORREL(AR337:AU337,AJ337:AM337),0))+(1-IFERROR(CORREL(AR337:AU337,AN337:AQ337),0)))</f>
        <v>1.12559176370053</v>
      </c>
      <c r="BF337" s="0" t="n">
        <f aca="false">IF(SUM(BA337:BE337)&gt;0,BA337/SUM(BA337:BE337),1/5)</f>
        <v>0.154388014710699</v>
      </c>
      <c r="BG337" s="0" t="n">
        <f aca="false">IF(SUM(BA337:BE337)&gt;0,BB337/SUM(BA337:BE337),1/5)</f>
        <v>0.397438905542769</v>
      </c>
      <c r="BH337" s="0" t="n">
        <f aca="false">IF(SUM(BA337:BE337)&gt;0,BC337/SUM(BA337:BE337),1/5)</f>
        <v>0.14934125296993</v>
      </c>
      <c r="BI337" s="0" t="n">
        <f aca="false">IF(SUM(BA337:BE337)&gt;0,BD337/SUM(BA337:BE337),1/5)</f>
        <v>0.139566070683485</v>
      </c>
      <c r="BJ337" s="0" t="n">
        <f aca="false">IF(SUM(BA337:BE337)&gt;0,BE337/SUM(BA337:BE337),1/5)</f>
        <v>0.159265756093117</v>
      </c>
      <c r="BK337" s="0" t="n">
        <f aca="false">BF337*AB337+BG337*AF337+BH337*AJ337+BI337*AN337+BJ337*AR337</f>
        <v>0.423648695920701</v>
      </c>
      <c r="BL337" s="0" t="n">
        <f aca="false">BF337*AC337+BG337*AG337+BH337*AK337+BI337*AO337+BJ337*AS337</f>
        <v>0.572382919837998</v>
      </c>
      <c r="BM337" s="0" t="n">
        <f aca="false">BF337*AD337+BG337*AH337+BH337*AL337+BI337*AP337+BJ337*AT337</f>
        <v>0.713134422423477</v>
      </c>
      <c r="BN337" s="0" t="n">
        <f aca="false">BF337*AE337+BG337*AI337+BH337*AM337+BI337*AQ337+BJ337*AU337</f>
        <v>0.602561094457231</v>
      </c>
      <c r="BO337" s="0" t="n">
        <f aca="false">RANK(BK337,$BK337:$BN337)</f>
        <v>4</v>
      </c>
      <c r="BP337" s="0" t="n">
        <f aca="false">RANK(BL337,$BK337:$BN337)</f>
        <v>3</v>
      </c>
      <c r="BQ337" s="0" t="n">
        <f aca="false">RANK(BM337,$BK337:$BN337)</f>
        <v>1</v>
      </c>
      <c r="BR337" s="0" t="n">
        <f aca="false">RANK(BN337,$BK337:$BN337)</f>
        <v>2</v>
      </c>
    </row>
    <row r="338" customFormat="false" ht="15" hidden="false" customHeight="false" outlineLevel="0" collapsed="false">
      <c r="A338" s="0" t="n">
        <v>315</v>
      </c>
      <c r="B338" s="0" t="n">
        <f aca="false">RANDBETWEEN(1,$B$5)</f>
        <v>6</v>
      </c>
      <c r="C338" s="0" t="n">
        <f aca="false">RANDBETWEEN(1,$B$5)</f>
        <v>5</v>
      </c>
      <c r="D338" s="0" t="n">
        <f aca="false">RANDBETWEEN(1,$B$5)</f>
        <v>4</v>
      </c>
      <c r="E338" s="0" t="n">
        <f aca="false">RANDBETWEEN(1,$B$5)</f>
        <v>2</v>
      </c>
      <c r="F338" s="0" t="n">
        <f aca="false">RANDBETWEEN(1,$B$5)</f>
        <v>5</v>
      </c>
      <c r="G338" s="0" t="n">
        <f aca="false">RANDBETWEEN(1,$B$5)</f>
        <v>1</v>
      </c>
      <c r="H338" s="0" t="n">
        <f aca="true">NORMINV(RAND(),$B$8,$B$13)</f>
        <v>51.1549663326863</v>
      </c>
      <c r="I338" s="0" t="n">
        <f aca="true">NORMINV(RAND(),$C$8,$C$13)</f>
        <v>65.0115628421893</v>
      </c>
      <c r="J338" s="0" t="n">
        <f aca="true">NORMINV(RAND(),$D$8,$D$13)</f>
        <v>14.4026457665921</v>
      </c>
      <c r="K338" s="0" t="n">
        <f aca="true">NORMINV(RAND(),$E$8,$E$13)</f>
        <v>3.29660906718634</v>
      </c>
      <c r="L338" s="0" t="n">
        <f aca="true">NORMINV(RAND(),$B$9,$B$14)</f>
        <v>46.1655890630898</v>
      </c>
      <c r="M338" s="0" t="n">
        <f aca="true">NORMINV(RAND(),$C$9,$C$14)</f>
        <v>51.8338191730419</v>
      </c>
      <c r="N338" s="0" t="n">
        <f aca="true">NORMINV(RAND(),$D$9,$D$14)</f>
        <v>56.6236869824852</v>
      </c>
      <c r="O338" s="0" t="n">
        <f aca="true">NORMINV(RAND(),$E$9,$E$14)</f>
        <v>24.27177643038</v>
      </c>
      <c r="P338" s="0" t="n">
        <f aca="true">NORMINV(RAND(),$B$10,$B$15)</f>
        <v>22.7935961839167</v>
      </c>
      <c r="Q338" s="0" t="n">
        <f aca="true">NORMINV(RAND(),$C$10,$C$15)</f>
        <v>30.9576904734789</v>
      </c>
      <c r="R338" s="0" t="n">
        <f aca="true">NORMINV(RAND(),$D$10,$D$15)</f>
        <v>10.5943654988219</v>
      </c>
      <c r="S338" s="0" t="n">
        <f aca="true">NORMINV(RAND(),$E$10,$E$15)</f>
        <v>4.22310954504388</v>
      </c>
      <c r="T338" s="0" t="n">
        <f aca="false">MEDIAN(INDEX(Avaliadores!$B$17:$B$22,$B338),INDEX(Avaliadores!$B$17:$B$22,$C338),INDEX(Avaliadores!$B$17:$B$22,$D338),INDEX(Avaliadores!$B$17:$B$22,$E338),INDEX(Avaliadores!$B$17:$B$22,$F338),INDEX(Avaliadores!$B$17:$B$22,$G338))</f>
        <v>2.54166666666667</v>
      </c>
      <c r="U338" s="0" t="n">
        <f aca="false">MEDIAN(INDEX(Avaliadores!$C$17:$C$22,$B338),INDEX(Avaliadores!$C$17:$C$22,$C338),INDEX(Avaliadores!$C$17:$C$22,$D338),INDEX(Avaliadores!$C$17:$C$22,$E338),INDEX(Avaliadores!$C$17:$C$22,$F338),INDEX(Avaliadores!$C$17:$C$22,$G338))</f>
        <v>5.54166666666667</v>
      </c>
      <c r="V338" s="0" t="n">
        <f aca="false">MEDIAN(INDEX(Avaliadores!$D$17:$D$22,$B338),INDEX(Avaliadores!$D$17:$D$22,$C338),INDEX(Avaliadores!$D$17:$D$22,$D338),INDEX(Avaliadores!$D$17:$D$22,$E338),INDEX(Avaliadores!$D$17:$D$22,$F338),INDEX(Avaliadores!$D$17:$D$22,$G338))</f>
        <v>5.54166666666667</v>
      </c>
      <c r="W338" s="0" t="n">
        <f aca="false">MEDIAN(INDEX(Avaliadores!$E$17:$E$22,$B338),INDEX(Avaliadores!$E$17:$E$22,$C338),INDEX(Avaliadores!$E$17:$E$22,$D338),INDEX(Avaliadores!$E$17:$E$22,$E338),INDEX(Avaliadores!$E$17:$E$22,$F338),INDEX(Avaliadores!$E$17:$E$22,$G338))</f>
        <v>6.79166666666667</v>
      </c>
      <c r="X338" s="0" t="n">
        <f aca="false">MEDIAN(INDEX(Avaliadores!$F$17:$F$22,$B338),INDEX(Avaliadores!$F$17:$F$22,$C338),INDEX(Avaliadores!$F$17:$F$22,$D338),INDEX(Avaliadores!$F$17:$F$22,$E338),INDEX(Avaliadores!$F$17:$F$22,$F338),INDEX(Avaliadores!$F$17:$F$22,$G338))</f>
        <v>2.54166666666667</v>
      </c>
      <c r="Y338" s="0" t="n">
        <f aca="false">MEDIAN(INDEX(Avaliadores!$G$17:$G$22,$B338),INDEX(Avaliadores!$G$17:$G$22,$C338),INDEX(Avaliadores!$G$17:$G$22,$D338),INDEX(Avaliadores!$G$17:$G$22,$E338),INDEX(Avaliadores!$G$17:$G$22,$F338),INDEX(Avaliadores!$G$17:$G$22,$G338))</f>
        <v>4.79166666666667</v>
      </c>
      <c r="Z338" s="0" t="n">
        <f aca="false">MEDIAN(INDEX(Avaliadores!$H$17:$H$22,$B338),INDEX(Avaliadores!$H$17:$H$22,$C338),INDEX(Avaliadores!$H$17:$H$22,$D338),INDEX(Avaliadores!$H$17:$H$22,$E338),INDEX(Avaliadores!$H$17:$H$22,$F338),INDEX(Avaliadores!$H$17:$H$22,$G338))</f>
        <v>3.79166666666667</v>
      </c>
      <c r="AA338" s="0" t="n">
        <f aca="false">MEDIAN(INDEX(Avaliadores!$I$17:$I$22,$B338),INDEX(Avaliadores!$I$17:$I$22,$C338),INDEX(Avaliadores!$I$17:$I$22,$D338),INDEX(Avaliadores!$I$17:$I$22,$E338),INDEX(Avaliadores!$I$17:$I$22,$F338),INDEX(Avaliadores!$I$17:$I$22,$G338))</f>
        <v>6.54166666666667</v>
      </c>
      <c r="AB338" s="0" t="n">
        <f aca="false">IF(MAX(H338:K338)=MIN(H338:K338),0,IF($B$17="custo",(MAX(H338:K338)-H338)/(MAX(H338:K338)-MIN(H338:K338)),(H338-MIN(H338:K338))/(MAX(H338:K338)-MIN(H338:K338))))</f>
        <v>0.224525753677474</v>
      </c>
      <c r="AC338" s="0" t="n">
        <f aca="false">IF(MAX(H338:K338)=MIN(H338:K338),0,IF($B$17="custo",(MAX(H338:K338)-I338)/(MAX(H338:K338)-MIN(H338:K338)),(I338-MIN(H338:K338))/(MAX(H338:K338)-MIN(H338:K338))))</f>
        <v>0</v>
      </c>
      <c r="AD338" s="0" t="n">
        <f aca="false">IF(MAX(H338:K338)=MIN(H338:K338),0,IF($B$17="custo",(MAX(H338:K338)-J338)/(MAX(H338:K338)-MIN(H338:K338)),(J338-MIN(H338:K338))/(MAX(H338:K338)-MIN(H338:K338))))</f>
        <v>0.8200430200451</v>
      </c>
      <c r="AE338" s="0" t="n">
        <f aca="false">IF(MAX(H338:K338)=MIN(H338:K338),0,IF($B$17="custo",(MAX(H338:K338)-K338)/(MAX(H338:K338)-MIN(H338:K338)),(K338-MIN(H338:K338))/(MAX(H338:K338)-MIN(H338:K338))))</f>
        <v>1</v>
      </c>
      <c r="AF338" s="0" t="n">
        <f aca="false">IF(MAX(L338:O338)=MIN(L338:O338),0,IF($C$17="custo",(MAX(L338:O338)-L338)/(MAX(L338:O338)-MIN(L338:O338)),(L338-MIN(L338:O338))/(MAX(L338:O338)-MIN(L338:O338))))</f>
        <v>0.676739402992852</v>
      </c>
      <c r="AG338" s="0" t="n">
        <f aca="false">IF(MAX(L338:O338)=MIN(L338:O338),0,IF($C$17="custo",(MAX(L338:O338)-M338)/(MAX(L338:O338)-MIN(L338:O338)),(M338-MIN(L338:O338))/(MAX(L338:O338)-MIN(L338:O338))))</f>
        <v>0.851944824039718</v>
      </c>
      <c r="AH338" s="0" t="n">
        <f aca="false">IF(MAX(L338:O338)=MIN(L338:O338),0,IF($C$17="custo",(MAX(L338:O338)-N338)/(MAX(L338:O338)-MIN(L338:O338)),(N338-MIN(L338:O338))/(MAX(L338:O338)-MIN(L338:O338))))</f>
        <v>1</v>
      </c>
      <c r="AI338" s="0" t="n">
        <f aca="false">IF(MAX(L338:O338)=MIN(L338:O338),0,IF($C$17="custo",(MAX(L338:O338)-O338)/(MAX(L338:O338)-MIN(L338:O338)),(O338-MIN(L338:O338))/(MAX(L338:O338)-MIN(L338:O338))))</f>
        <v>0</v>
      </c>
      <c r="AJ338" s="0" t="n">
        <f aca="false">IF(MAX(P338:S338)=MIN(P338:S338),0,IF($D$17="custo",(MAX(P338:S338)-P338)/(MAX(P338:S338)-MIN(P338:S338)),(P338-MIN(P338:S338))/(MAX(P338:S338)-MIN(P338:S338))))</f>
        <v>0.305375809383976</v>
      </c>
      <c r="AK338" s="0" t="n">
        <f aca="false">IF(MAX(P338:S338)=MIN(P338:S338),0,IF($D$17="custo",(MAX(P338:S338)-Q338)/(MAX(P338:S338)-MIN(P338:S338)),(Q338-MIN(P338:S338))/(MAX(P338:S338)-MIN(P338:S338))))</f>
        <v>0</v>
      </c>
      <c r="AL338" s="0" t="n">
        <f aca="false">IF(MAX(P338:S338)=MIN(P338:S338),0,IF($D$17="custo",(MAX(P338:S338)-R338)/(MAX(P338:S338)-MIN(P338:S338)),(R338-MIN(P338:S338))/(MAX(P338:S338)-MIN(P338:S338))))</f>
        <v>0.761684839166434</v>
      </c>
      <c r="AM338" s="0" t="n">
        <f aca="false">IF(MAX(P338:S338)=MIN(P338:S338),0,IF($D$17="custo",(MAX(P338:S338)-S338)/(MAX(P338:S338)-MIN(P338:S338)),(S338-MIN(P338:S338))/(MAX(P338:S338)-MIN(P338:S338))))</f>
        <v>1</v>
      </c>
      <c r="AN338" s="0" t="n">
        <f aca="false">IF(MAX(T338:W338)=MIN(T338:W338),0,IF($E$17="custo",(MAX(T338:W338)-T338)/(MAX(T338:W338)-MIN(T338:W338)),(T338-MIN(T338:W338))/(MAX(T338:W338)-MIN(T338:W338))))</f>
        <v>0</v>
      </c>
      <c r="AO338" s="0" t="n">
        <f aca="false">IF(MAX(T338:W338)=MIN(T338:W338),0,IF($E$17="custo",(MAX(T338:W338)-U338)/(MAX(T338:W338)-MIN(T338:W338)),(U338-MIN(T338:W338))/(MAX(T338:W338)-MIN(T338:W338))))</f>
        <v>0.705882352941177</v>
      </c>
      <c r="AP338" s="0" t="n">
        <f aca="false">IF(MAX(T338:W338)=MIN(T338:W338),0,IF($E$17="custo",(MAX(T338:W338)-V338)/(MAX(T338:W338)-MIN(T338:W338)),(V338-MIN(T338:W338))/(MAX(T338:W338)-MIN(T338:W338))))</f>
        <v>0.705882352941177</v>
      </c>
      <c r="AQ338" s="0" t="n">
        <f aca="false">IF(MAX(T338:W338)=MIN(T338:W338),0,IF($E$17="custo",(MAX(T338:W338)-W338)/(MAX(T338:W338)-MIN(T338:W338)),(W338-MIN(T338:W338))/(MAX(T338:W338)-MIN(T338:W338))))</f>
        <v>1</v>
      </c>
      <c r="AR338" s="0" t="n">
        <f aca="false">IF(MAX(X338:AA338)=MIN(X338:AA338),0,IF($F$17="custo",(MAX(X338:AA338)-X338)/(MAX(X338:AA338)-MIN(X338:AA338)),(X338-MIN(X338:AA338))/(MAX(X338:AA338)-MIN(X338:AA338))))</f>
        <v>0</v>
      </c>
      <c r="AS338" s="0" t="n">
        <f aca="false">IF(MAX(X338:AA338)=MIN(X338:AA338),0,IF($F$17="custo",(MAX(X338:AA338)-Y338)/(MAX(X338:AA338)-MIN(X338:AA338)),(Y338-MIN(X338:AA338))/(MAX(X338:AA338)-MIN(X338:AA338))))</f>
        <v>0.5625</v>
      </c>
      <c r="AT338" s="0" t="n">
        <f aca="false">IF(MAX(X338:AA338)=MIN(X338:AA338),0,IF($F$17="custo",(MAX(X338:AA338)-Z338)/(MAX(X338:AA338)-MIN(X338:AA338)),(Z338-MIN(X338:AA338))/(MAX(X338:AA338)-MIN(X338:AA338))))</f>
        <v>0.3125</v>
      </c>
      <c r="AU338" s="0" t="n">
        <f aca="false">IF(MAX(X338:AA338)=MIN(X338:AA338),0,IF($F$17="custo",(MAX(X338:AA338)-AA338)/(MAX(X338:AA338)-MIN(X338:AA338)),(AA338-MIN(X338:AA338))/(MAX(X338:AA338)-MIN(X338:AA338))))</f>
        <v>1</v>
      </c>
      <c r="AV338" s="0" t="n">
        <f aca="false">STDEVP(AB338:AE338)</f>
        <v>0.411648211817071</v>
      </c>
      <c r="AW338" s="0" t="n">
        <f aca="false">STDEVP(AF338:AI338)</f>
        <v>0.382500072797497</v>
      </c>
      <c r="AX338" s="0" t="n">
        <f aca="false">STDEVP(AJ338:AM338)</f>
        <v>0.388983691167286</v>
      </c>
      <c r="AY338" s="0" t="n">
        <f aca="false">STDEVP(AN338:AQ338)</f>
        <v>0.36823482428085</v>
      </c>
      <c r="AZ338" s="0" t="n">
        <f aca="false">STDEVP(AR338:AU338)</f>
        <v>0.365771872209988</v>
      </c>
      <c r="BA338" s="0" t="n">
        <f aca="false">AV338*((1-IFERROR(CORREL(AB338:AE338,AF338:AI338),0))+(1-IFERROR(CORREL(AB338:AE338,AJ338:AM338),0))+(1-IFERROR(CORREL(AB338:AE338,AN338:AQ338),0))+(1-IFERROR(CORREL(AB338:AE338,AR338:AU338),0)))</f>
        <v>1.00837152243003</v>
      </c>
      <c r="BB338" s="0" t="n">
        <f aca="false">AW338*((1-IFERROR(CORREL(AF338:AI338,AB338:AE338),0))+(1-IFERROR(CORREL(AF338:AI338,AJ338:AM338),0))+(1-IFERROR(CORREL(AF338:AI338,AN338:AQ338),0))+(1-IFERROR(CORREL(AF338:AI338,AR338:AU338),0)))</f>
        <v>2.35875872078319</v>
      </c>
      <c r="BC338" s="0" t="n">
        <f aca="false">AX338*((1-IFERROR(CORREL(AJ338:AM338,AB338:AE338),0))+(1-IFERROR(CORREL(AJ338:AM338,AF338:AI338),0))+(1-IFERROR(CORREL(AJ338:AM338,AN338:AQ338),0))+(1-IFERROR(CORREL(AJ338:AM338,AR338:AU338),0)))</f>
        <v>1.0087603535462</v>
      </c>
      <c r="BD338" s="0" t="n">
        <f aca="false">AY338*((1-IFERROR(CORREL(AN338:AQ338,AB338:AE338),0))+(1-IFERROR(CORREL(AN338:AQ338,AF338:AI338),0))+(1-IFERROR(CORREL(AN338:AQ338,AJ338:AM338),0))+(1-IFERROR(CORREL(AN338:AQ338,AR338:AU338),0)))</f>
        <v>0.884639794317837</v>
      </c>
      <c r="BE338" s="0" t="n">
        <f aca="false">AZ338*((1-IFERROR(CORREL(AR338:AU338,AB338:AE338),0))+(1-IFERROR(CORREL(AR338:AU338,AF338:AI338),0))+(1-IFERROR(CORREL(AR338:AU338,AJ338:AM338),0))+(1-IFERROR(CORREL(AR338:AU338,AN338:AQ338),0)))</f>
        <v>1.0357748475026</v>
      </c>
      <c r="BF338" s="0" t="n">
        <f aca="false">IF(SUM(BA338:BE338)&gt;0,BA338/SUM(BA338:BE338),1/5)</f>
        <v>0.160152896694296</v>
      </c>
      <c r="BG338" s="0" t="n">
        <f aca="false">IF(SUM(BA338:BE338)&gt;0,BB338/SUM(BA338:BE338),1/5)</f>
        <v>0.374625853005057</v>
      </c>
      <c r="BH338" s="0" t="n">
        <f aca="false">IF(SUM(BA338:BE338)&gt;0,BC338/SUM(BA338:BE338),1/5)</f>
        <v>0.160214652136803</v>
      </c>
      <c r="BI338" s="0" t="n">
        <f aca="false">IF(SUM(BA338:BE338)&gt;0,BD338/SUM(BA338:BE338),1/5)</f>
        <v>0.14050141484522</v>
      </c>
      <c r="BJ338" s="0" t="n">
        <f aca="false">IF(SUM(BA338:BE338)&gt;0,BE338/SUM(BA338:BE338),1/5)</f>
        <v>0.164505183318625</v>
      </c>
      <c r="BK338" s="0" t="n">
        <f aca="false">BF338*AB338+BG338*AF338+BH338*AJ338+BI338*AN338+BJ338*AR338</f>
        <v>0.338408205013696</v>
      </c>
      <c r="BL338" s="0" t="n">
        <f aca="false">BF338*AC338+BG338*AG338+BH338*AK338+BI338*AO338+BJ338*AS338</f>
        <v>0.510872191338357</v>
      </c>
      <c r="BM338" s="0" t="n">
        <f aca="false">BF338*AD338+BG338*AH338+BH338*AL338+BI338*AP338+BJ338*AT338</f>
        <v>0.778576528713723</v>
      </c>
      <c r="BN338" s="0" t="n">
        <f aca="false">BF338*AE338+BG338*AI338+BH338*AM338+BI338*AQ338+BJ338*AU338</f>
        <v>0.625374146994942</v>
      </c>
      <c r="BO338" s="0" t="n">
        <f aca="false">RANK(BK338,$BK338:$BN338)</f>
        <v>4</v>
      </c>
      <c r="BP338" s="0" t="n">
        <f aca="false">RANK(BL338,$BK338:$BN338)</f>
        <v>3</v>
      </c>
      <c r="BQ338" s="0" t="n">
        <f aca="false">RANK(BM338,$BK338:$BN338)</f>
        <v>1</v>
      </c>
      <c r="BR338" s="0" t="n">
        <f aca="false">RANK(BN338,$BK338:$BN338)</f>
        <v>2</v>
      </c>
    </row>
    <row r="339" customFormat="false" ht="15" hidden="false" customHeight="false" outlineLevel="0" collapsed="false">
      <c r="A339" s="0" t="n">
        <v>316</v>
      </c>
      <c r="B339" s="0" t="n">
        <f aca="false">RANDBETWEEN(1,$B$5)</f>
        <v>6</v>
      </c>
      <c r="C339" s="0" t="n">
        <f aca="false">RANDBETWEEN(1,$B$5)</f>
        <v>1</v>
      </c>
      <c r="D339" s="0" t="n">
        <f aca="false">RANDBETWEEN(1,$B$5)</f>
        <v>2</v>
      </c>
      <c r="E339" s="0" t="n">
        <f aca="false">RANDBETWEEN(1,$B$5)</f>
        <v>3</v>
      </c>
      <c r="F339" s="0" t="n">
        <f aca="false">RANDBETWEEN(1,$B$5)</f>
        <v>1</v>
      </c>
      <c r="G339" s="0" t="n">
        <f aca="false">RANDBETWEEN(1,$B$5)</f>
        <v>3</v>
      </c>
      <c r="H339" s="0" t="n">
        <f aca="true">NORMINV(RAND(),$B$8,$B$13)</f>
        <v>49.2310670401897</v>
      </c>
      <c r="I339" s="0" t="n">
        <f aca="true">NORMINV(RAND(),$C$8,$C$13)</f>
        <v>58.3636668428964</v>
      </c>
      <c r="J339" s="0" t="n">
        <f aca="true">NORMINV(RAND(),$D$8,$D$13)</f>
        <v>16.3845168858603</v>
      </c>
      <c r="K339" s="0" t="n">
        <f aca="true">NORMINV(RAND(),$E$8,$E$13)</f>
        <v>3.01691795606519</v>
      </c>
      <c r="L339" s="0" t="n">
        <f aca="true">NORMINV(RAND(),$B$9,$B$14)</f>
        <v>45.8729487149147</v>
      </c>
      <c r="M339" s="0" t="n">
        <f aca="true">NORMINV(RAND(),$C$9,$C$14)</f>
        <v>49.7330869552583</v>
      </c>
      <c r="N339" s="0" t="n">
        <f aca="true">NORMINV(RAND(),$D$9,$D$14)</f>
        <v>48.2905576018727</v>
      </c>
      <c r="O339" s="0" t="n">
        <f aca="true">NORMINV(RAND(),$E$9,$E$14)</f>
        <v>23.2206038495761</v>
      </c>
      <c r="P339" s="0" t="n">
        <f aca="true">NORMINV(RAND(),$B$10,$B$15)</f>
        <v>21.887046164083</v>
      </c>
      <c r="Q339" s="0" t="n">
        <f aca="true">NORMINV(RAND(),$C$10,$C$15)</f>
        <v>30.013277622472</v>
      </c>
      <c r="R339" s="0" t="n">
        <f aca="true">NORMINV(RAND(),$D$10,$D$15)</f>
        <v>9.95516379561572</v>
      </c>
      <c r="S339" s="0" t="n">
        <f aca="true">NORMINV(RAND(),$E$10,$E$15)</f>
        <v>3.99648434108129</v>
      </c>
      <c r="T339" s="0" t="n">
        <f aca="false">MEDIAN(INDEX(Avaliadores!$B$17:$B$22,$B339),INDEX(Avaliadores!$B$17:$B$22,$C339),INDEX(Avaliadores!$B$17:$B$22,$D339),INDEX(Avaliadores!$B$17:$B$22,$E339),INDEX(Avaliadores!$B$17:$B$22,$F339),INDEX(Avaliadores!$B$17:$B$22,$G339))</f>
        <v>2.41666666666667</v>
      </c>
      <c r="U339" s="0" t="n">
        <f aca="false">MEDIAN(INDEX(Avaliadores!$C$17:$C$22,$B339),INDEX(Avaliadores!$C$17:$C$22,$C339),INDEX(Avaliadores!$C$17:$C$22,$D339),INDEX(Avaliadores!$C$17:$C$22,$E339),INDEX(Avaliadores!$C$17:$C$22,$F339),INDEX(Avaliadores!$C$17:$C$22,$G339))</f>
        <v>4.79166666666667</v>
      </c>
      <c r="V339" s="0" t="n">
        <f aca="false">MEDIAN(INDEX(Avaliadores!$D$17:$D$22,$B339),INDEX(Avaliadores!$D$17:$D$22,$C339),INDEX(Avaliadores!$D$17:$D$22,$D339),INDEX(Avaliadores!$D$17:$D$22,$E339),INDEX(Avaliadores!$D$17:$D$22,$F339),INDEX(Avaliadores!$D$17:$D$22,$G339))</f>
        <v>5.91666666666667</v>
      </c>
      <c r="W339" s="0" t="n">
        <f aca="false">MEDIAN(INDEX(Avaliadores!$E$17:$E$22,$B339),INDEX(Avaliadores!$E$17:$E$22,$C339),INDEX(Avaliadores!$E$17:$E$22,$D339),INDEX(Avaliadores!$E$17:$E$22,$E339),INDEX(Avaliadores!$E$17:$E$22,$F339),INDEX(Avaliadores!$E$17:$E$22,$G339))</f>
        <v>6.04166666666667</v>
      </c>
      <c r="X339" s="0" t="n">
        <f aca="false">MEDIAN(INDEX(Avaliadores!$F$17:$F$22,$B339),INDEX(Avaliadores!$F$17:$F$22,$C339),INDEX(Avaliadores!$F$17:$F$22,$D339),INDEX(Avaliadores!$F$17:$F$22,$E339),INDEX(Avaliadores!$F$17:$F$22,$F339),INDEX(Avaliadores!$F$17:$F$22,$G339))</f>
        <v>2.41666666666667</v>
      </c>
      <c r="Y339" s="0" t="n">
        <f aca="false">MEDIAN(INDEX(Avaliadores!$G$17:$G$22,$B339),INDEX(Avaliadores!$G$17:$G$22,$C339),INDEX(Avaliadores!$G$17:$G$22,$D339),INDEX(Avaliadores!$G$17:$G$22,$E339),INDEX(Avaliadores!$G$17:$G$22,$F339),INDEX(Avaliadores!$G$17:$G$22,$G339))</f>
        <v>5.41666666666667</v>
      </c>
      <c r="Z339" s="0" t="n">
        <f aca="false">MEDIAN(INDEX(Avaliadores!$H$17:$H$22,$B339),INDEX(Avaliadores!$H$17:$H$22,$C339),INDEX(Avaliadores!$H$17:$H$22,$D339),INDEX(Avaliadores!$H$17:$H$22,$E339),INDEX(Avaliadores!$H$17:$H$22,$F339),INDEX(Avaliadores!$H$17:$H$22,$G339))</f>
        <v>4.04166666666667</v>
      </c>
      <c r="AA339" s="0" t="n">
        <f aca="false">MEDIAN(INDEX(Avaliadores!$I$17:$I$22,$B339),INDEX(Avaliadores!$I$17:$I$22,$C339),INDEX(Avaliadores!$I$17:$I$22,$D339),INDEX(Avaliadores!$I$17:$I$22,$E339),INDEX(Avaliadores!$I$17:$I$22,$F339),INDEX(Avaliadores!$I$17:$I$22,$G339))</f>
        <v>6.91666666666667</v>
      </c>
      <c r="AB339" s="0" t="n">
        <f aca="false">IF(MAX(H339:K339)=MIN(H339:K339),0,IF($B$17="custo",(MAX(H339:K339)-H339)/(MAX(H339:K339)-MIN(H339:K339)),(H339-MIN(H339:K339))/(MAX(H339:K339)-MIN(H339:K339))))</f>
        <v>0.165006978483604</v>
      </c>
      <c r="AC339" s="0" t="n">
        <f aca="false">IF(MAX(H339:K339)=MIN(H339:K339),0,IF($B$17="custo",(MAX(H339:K339)-I339)/(MAX(H339:K339)-MIN(H339:K339)),(I339-MIN(H339:K339))/(MAX(H339:K339)-MIN(H339:K339))))</f>
        <v>0</v>
      </c>
      <c r="AD339" s="0" t="n">
        <f aca="false">IF(MAX(H339:K339)=MIN(H339:K339),0,IF($B$17="custo",(MAX(H339:K339)-J339)/(MAX(H339:K339)-MIN(H339:K339)),(J339-MIN(H339:K339))/(MAX(H339:K339)-MIN(H339:K339))))</f>
        <v>0.758475444381961</v>
      </c>
      <c r="AE339" s="0" t="n">
        <f aca="false">IF(MAX(H339:K339)=MIN(H339:K339),0,IF($B$17="custo",(MAX(H339:K339)-K339)/(MAX(H339:K339)-MIN(H339:K339)),(K339-MIN(H339:K339))/(MAX(H339:K339)-MIN(H339:K339))))</f>
        <v>1</v>
      </c>
      <c r="AF339" s="0" t="n">
        <f aca="false">IF(MAX(L339:O339)=MIN(L339:O339),0,IF($C$17="custo",(MAX(L339:O339)-L339)/(MAX(L339:O339)-MIN(L339:O339)),(L339-MIN(L339:O339))/(MAX(L339:O339)-MIN(L339:O339))))</f>
        <v>0.854402991037972</v>
      </c>
      <c r="AG339" s="0" t="n">
        <f aca="false">IF(MAX(L339:O339)=MIN(L339:O339),0,IF($C$17="custo",(MAX(L339:O339)-M339)/(MAX(L339:O339)-MIN(L339:O339)),(M339-MIN(L339:O339))/(MAX(L339:O339)-MIN(L339:O339))))</f>
        <v>1</v>
      </c>
      <c r="AH339" s="0" t="n">
        <f aca="false">IF(MAX(L339:O339)=MIN(L339:O339),0,IF($C$17="custo",(MAX(L339:O339)-N339)/(MAX(L339:O339)-MIN(L339:O339)),(N339-MIN(L339:O339))/(MAX(L339:O339)-MIN(L339:O339))))</f>
        <v>0.945590560203829</v>
      </c>
      <c r="AI339" s="0" t="n">
        <f aca="false">IF(MAX(L339:O339)=MIN(L339:O339),0,IF($C$17="custo",(MAX(L339:O339)-O339)/(MAX(L339:O339)-MIN(L339:O339)),(O339-MIN(L339:O339))/(MAX(L339:O339)-MIN(L339:O339))))</f>
        <v>0</v>
      </c>
      <c r="AJ339" s="0" t="n">
        <f aca="false">IF(MAX(P339:S339)=MIN(P339:S339),0,IF($D$17="custo",(MAX(P339:S339)-P339)/(MAX(P339:S339)-MIN(P339:S339)),(P339-MIN(P339:S339))/(MAX(P339:S339)-MIN(P339:S339))))</f>
        <v>0.312345621172364</v>
      </c>
      <c r="AK339" s="0" t="n">
        <f aca="false">IF(MAX(P339:S339)=MIN(P339:S339),0,IF($D$17="custo",(MAX(P339:S339)-Q339)/(MAX(P339:S339)-MIN(P339:S339)),(Q339-MIN(P339:S339))/(MAX(P339:S339)-MIN(P339:S339))))</f>
        <v>0</v>
      </c>
      <c r="AL339" s="0" t="n">
        <f aca="false">IF(MAX(P339:S339)=MIN(P339:S339),0,IF($D$17="custo",(MAX(P339:S339)-R339)/(MAX(P339:S339)-MIN(P339:S339)),(R339-MIN(P339:S339))/(MAX(P339:S339)-MIN(P339:S339))))</f>
        <v>0.770967951734599</v>
      </c>
      <c r="AM339" s="0" t="n">
        <f aca="false">IF(MAX(P339:S339)=MIN(P339:S339),0,IF($D$17="custo",(MAX(P339:S339)-S339)/(MAX(P339:S339)-MIN(P339:S339)),(S339-MIN(P339:S339))/(MAX(P339:S339)-MIN(P339:S339))))</f>
        <v>1</v>
      </c>
      <c r="AN339" s="0" t="n">
        <f aca="false">IF(MAX(T339:W339)=MIN(T339:W339),0,IF($E$17="custo",(MAX(T339:W339)-T339)/(MAX(T339:W339)-MIN(T339:W339)),(T339-MIN(T339:W339))/(MAX(T339:W339)-MIN(T339:W339))))</f>
        <v>0</v>
      </c>
      <c r="AO339" s="0" t="n">
        <f aca="false">IF(MAX(T339:W339)=MIN(T339:W339),0,IF($E$17="custo",(MAX(T339:W339)-U339)/(MAX(T339:W339)-MIN(T339:W339)),(U339-MIN(T339:W339))/(MAX(T339:W339)-MIN(T339:W339))))</f>
        <v>0.655172413793103</v>
      </c>
      <c r="AP339" s="0" t="n">
        <f aca="false">IF(MAX(T339:W339)=MIN(T339:W339),0,IF($E$17="custo",(MAX(T339:W339)-V339)/(MAX(T339:W339)-MIN(T339:W339)),(V339-MIN(T339:W339))/(MAX(T339:W339)-MIN(T339:W339))))</f>
        <v>0.96551724137931</v>
      </c>
      <c r="AQ339" s="0" t="n">
        <f aca="false">IF(MAX(T339:W339)=MIN(T339:W339),0,IF($E$17="custo",(MAX(T339:W339)-W339)/(MAX(T339:W339)-MIN(T339:W339)),(W339-MIN(T339:W339))/(MAX(T339:W339)-MIN(T339:W339))))</f>
        <v>1</v>
      </c>
      <c r="AR339" s="0" t="n">
        <f aca="false">IF(MAX(X339:AA339)=MIN(X339:AA339),0,IF($F$17="custo",(MAX(X339:AA339)-X339)/(MAX(X339:AA339)-MIN(X339:AA339)),(X339-MIN(X339:AA339))/(MAX(X339:AA339)-MIN(X339:AA339))))</f>
        <v>0</v>
      </c>
      <c r="AS339" s="0" t="n">
        <f aca="false">IF(MAX(X339:AA339)=MIN(X339:AA339),0,IF($F$17="custo",(MAX(X339:AA339)-Y339)/(MAX(X339:AA339)-MIN(X339:AA339)),(Y339-MIN(X339:AA339))/(MAX(X339:AA339)-MIN(X339:AA339))))</f>
        <v>0.666666666666667</v>
      </c>
      <c r="AT339" s="0" t="n">
        <f aca="false">IF(MAX(X339:AA339)=MIN(X339:AA339),0,IF($F$17="custo",(MAX(X339:AA339)-Z339)/(MAX(X339:AA339)-MIN(X339:AA339)),(Z339-MIN(X339:AA339))/(MAX(X339:AA339)-MIN(X339:AA339))))</f>
        <v>0.361111111111111</v>
      </c>
      <c r="AU339" s="0" t="n">
        <f aca="false">IF(MAX(X339:AA339)=MIN(X339:AA339),0,IF($F$17="custo",(MAX(X339:AA339)-AA339)/(MAX(X339:AA339)-MIN(X339:AA339)),(AA339-MIN(X339:AA339))/(MAX(X339:AA339)-MIN(X339:AA339))))</f>
        <v>1</v>
      </c>
      <c r="AV339" s="0" t="n">
        <f aca="false">STDEVP(AB339:AE339)</f>
        <v>0.411572030424355</v>
      </c>
      <c r="AW339" s="0" t="n">
        <f aca="false">STDEVP(AF339:AI339)</f>
        <v>0.407478529155926</v>
      </c>
      <c r="AX339" s="0" t="n">
        <f aca="false">STDEVP(AJ339:AM339)</f>
        <v>0.389519739199055</v>
      </c>
      <c r="AY339" s="0" t="n">
        <f aca="false">STDEVP(AN339:AQ339)</f>
        <v>0.401394714718028</v>
      </c>
      <c r="AZ339" s="0" t="n">
        <f aca="false">STDEVP(AR339:AU339)</f>
        <v>0.369754986443726</v>
      </c>
      <c r="BA339" s="0" t="n">
        <f aca="false">AV339*((1-IFERROR(CORREL(AB339:AE339,AF339:AI339),0))+(1-IFERROR(CORREL(AB339:AE339,AJ339:AM339),0))+(1-IFERROR(CORREL(AB339:AE339,AN339:AQ339),0))+(1-IFERROR(CORREL(AB339:AE339,AR339:AU339),0)))</f>
        <v>1.04254652787687</v>
      </c>
      <c r="BB339" s="0" t="n">
        <f aca="false">AW339*((1-IFERROR(CORREL(AF339:AI339,AB339:AE339),0))+(1-IFERROR(CORREL(AF339:AI339,AJ339:AM339),0))+(1-IFERROR(CORREL(AF339:AI339,AN339:AQ339),0))+(1-IFERROR(CORREL(AF339:AI339,AR339:AU339),0)))</f>
        <v>2.66725054208002</v>
      </c>
      <c r="BC339" s="0" t="n">
        <f aca="false">AX339*((1-IFERROR(CORREL(AJ339:AM339,AB339:AE339),0))+(1-IFERROR(CORREL(AJ339:AM339,AF339:AI339),0))+(1-IFERROR(CORREL(AJ339:AM339,AN339:AQ339),0))+(1-IFERROR(CORREL(AJ339:AM339,AR339:AU339),0)))</f>
        <v>1.06975840028424</v>
      </c>
      <c r="BD339" s="0" t="n">
        <f aca="false">AY339*((1-IFERROR(CORREL(AN339:AQ339,AB339:AE339),0))+(1-IFERROR(CORREL(AN339:AQ339,AF339:AI339),0))+(1-IFERROR(CORREL(AN339:AQ339,AJ339:AM339),0))+(1-IFERROR(CORREL(AN339:AQ339,AR339:AU339),0)))</f>
        <v>0.929746159490715</v>
      </c>
      <c r="BE339" s="0" t="n">
        <f aca="false">AZ339*((1-IFERROR(CORREL(AR339:AU339,AB339:AE339),0))+(1-IFERROR(CORREL(AR339:AU339,AF339:AI339),0))+(1-IFERROR(CORREL(AR339:AU339,AJ339:AM339),0))+(1-IFERROR(CORREL(AR339:AU339,AN339:AQ339),0)))</f>
        <v>1.12264362197926</v>
      </c>
      <c r="BF339" s="0" t="n">
        <f aca="false">IF(SUM(BA339:BE339)&gt;0,BA339/SUM(BA339:BE339),1/5)</f>
        <v>0.152598782552561</v>
      </c>
      <c r="BG339" s="0" t="n">
        <f aca="false">IF(SUM(BA339:BE339)&gt;0,BB339/SUM(BA339:BE339),1/5)</f>
        <v>0.390408652852128</v>
      </c>
      <c r="BH339" s="0" t="n">
        <f aca="false">IF(SUM(BA339:BE339)&gt;0,BC339/SUM(BA339:BE339),1/5)</f>
        <v>0.156581816872188</v>
      </c>
      <c r="BI339" s="0" t="n">
        <f aca="false">IF(SUM(BA339:BE339)&gt;0,BD339/SUM(BA339:BE339),1/5)</f>
        <v>0.136088057681354</v>
      </c>
      <c r="BJ339" s="0" t="n">
        <f aca="false">IF(SUM(BA339:BE339)&gt;0,BE339/SUM(BA339:BE339),1/5)</f>
        <v>0.164322690041769</v>
      </c>
      <c r="BK339" s="0" t="n">
        <f aca="false">BF339*AB339+BG339*AF339+BH339*AJ339+BI339*AN339+BJ339*AR339</f>
        <v>0.407653829608479</v>
      </c>
      <c r="BL339" s="0" t="n">
        <f aca="false">BF339*AC339+BG339*AG339+BH339*AK339+BI339*AO339+BJ339*AS339</f>
        <v>0.589118254119482</v>
      </c>
      <c r="BM339" s="0" t="n">
        <f aca="false">BF339*AD339+BG339*AH339+BH339*AL339+BI339*AP339+BJ339*AT339</f>
        <v>0.796362844019318</v>
      </c>
      <c r="BN339" s="0" t="n">
        <f aca="false">BF339*AE339+BG339*AI339+BH339*AM339+BI339*AQ339+BJ339*AU339</f>
        <v>0.609591347147872</v>
      </c>
      <c r="BO339" s="0" t="n">
        <f aca="false">RANK(BK339,$BK339:$BN339)</f>
        <v>4</v>
      </c>
      <c r="BP339" s="0" t="n">
        <f aca="false">RANK(BL339,$BK339:$BN339)</f>
        <v>3</v>
      </c>
      <c r="BQ339" s="0" t="n">
        <f aca="false">RANK(BM339,$BK339:$BN339)</f>
        <v>1</v>
      </c>
      <c r="BR339" s="0" t="n">
        <f aca="false">RANK(BN339,$BK339:$BN339)</f>
        <v>2</v>
      </c>
    </row>
    <row r="340" customFormat="false" ht="15" hidden="false" customHeight="false" outlineLevel="0" collapsed="false">
      <c r="A340" s="0" t="n">
        <v>317</v>
      </c>
      <c r="B340" s="0" t="n">
        <f aca="false">RANDBETWEEN(1,$B$5)</f>
        <v>3</v>
      </c>
      <c r="C340" s="0" t="n">
        <f aca="false">RANDBETWEEN(1,$B$5)</f>
        <v>1</v>
      </c>
      <c r="D340" s="0" t="n">
        <f aca="false">RANDBETWEEN(1,$B$5)</f>
        <v>5</v>
      </c>
      <c r="E340" s="0" t="n">
        <f aca="false">RANDBETWEEN(1,$B$5)</f>
        <v>4</v>
      </c>
      <c r="F340" s="0" t="n">
        <f aca="false">RANDBETWEEN(1,$B$5)</f>
        <v>1</v>
      </c>
      <c r="G340" s="0" t="n">
        <f aca="false">RANDBETWEEN(1,$B$5)</f>
        <v>6</v>
      </c>
      <c r="H340" s="0" t="n">
        <f aca="true">NORMINV(RAND(),$B$8,$B$13)</f>
        <v>49.9838332414471</v>
      </c>
      <c r="I340" s="0" t="n">
        <f aca="true">NORMINV(RAND(),$C$8,$C$13)</f>
        <v>61.6382622449624</v>
      </c>
      <c r="J340" s="0" t="n">
        <f aca="true">NORMINV(RAND(),$D$8,$D$13)</f>
        <v>13.6559967299197</v>
      </c>
      <c r="K340" s="0" t="n">
        <f aca="true">NORMINV(RAND(),$E$8,$E$13)</f>
        <v>3.21876032131844</v>
      </c>
      <c r="L340" s="0" t="n">
        <f aca="true">NORMINV(RAND(),$B$9,$B$14)</f>
        <v>42.3127989141143</v>
      </c>
      <c r="M340" s="0" t="n">
        <f aca="true">NORMINV(RAND(),$C$9,$C$14)</f>
        <v>50.7219127912808</v>
      </c>
      <c r="N340" s="0" t="n">
        <f aca="true">NORMINV(RAND(),$D$9,$D$14)</f>
        <v>56.2141343856901</v>
      </c>
      <c r="O340" s="0" t="n">
        <f aca="true">NORMINV(RAND(),$E$9,$E$14)</f>
        <v>25.6383770397758</v>
      </c>
      <c r="P340" s="0" t="n">
        <f aca="true">NORMINV(RAND(),$B$10,$B$15)</f>
        <v>23.5285024225084</v>
      </c>
      <c r="Q340" s="0" t="n">
        <f aca="true">NORMINV(RAND(),$C$10,$C$15)</f>
        <v>30.9105649338588</v>
      </c>
      <c r="R340" s="0" t="n">
        <f aca="true">NORMINV(RAND(),$D$10,$D$15)</f>
        <v>9.80506091630692</v>
      </c>
      <c r="S340" s="0" t="n">
        <f aca="true">NORMINV(RAND(),$E$10,$E$15)</f>
        <v>3.68902865126477</v>
      </c>
      <c r="T340" s="0" t="n">
        <f aca="false">MEDIAN(INDEX(Avaliadores!$B$17:$B$22,$B340),INDEX(Avaliadores!$B$17:$B$22,$C340),INDEX(Avaliadores!$B$17:$B$22,$D340),INDEX(Avaliadores!$B$17:$B$22,$E340),INDEX(Avaliadores!$B$17:$B$22,$F340),INDEX(Avaliadores!$B$17:$B$22,$G340))</f>
        <v>2.29166666666667</v>
      </c>
      <c r="U340" s="0" t="n">
        <f aca="false">MEDIAN(INDEX(Avaliadores!$C$17:$C$22,$B340),INDEX(Avaliadores!$C$17:$C$22,$C340),INDEX(Avaliadores!$C$17:$C$22,$D340),INDEX(Avaliadores!$C$17:$C$22,$E340),INDEX(Avaliadores!$C$17:$C$22,$F340),INDEX(Avaliadores!$C$17:$C$22,$G340))</f>
        <v>5.16666666666667</v>
      </c>
      <c r="V340" s="0" t="n">
        <f aca="false">MEDIAN(INDEX(Avaliadores!$D$17:$D$22,$B340),INDEX(Avaliadores!$D$17:$D$22,$C340),INDEX(Avaliadores!$D$17:$D$22,$D340),INDEX(Avaliadores!$D$17:$D$22,$E340),INDEX(Avaliadores!$D$17:$D$22,$F340),INDEX(Avaliadores!$D$17:$D$22,$G340))</f>
        <v>5.66666666666667</v>
      </c>
      <c r="W340" s="0" t="n">
        <f aca="false">MEDIAN(INDEX(Avaliadores!$E$17:$E$22,$B340),INDEX(Avaliadores!$E$17:$E$22,$C340),INDEX(Avaliadores!$E$17:$E$22,$D340),INDEX(Avaliadores!$E$17:$E$22,$E340),INDEX(Avaliadores!$E$17:$E$22,$F340),INDEX(Avaliadores!$E$17:$E$22,$G340))</f>
        <v>6.79166666666667</v>
      </c>
      <c r="X340" s="0" t="n">
        <f aca="false">MEDIAN(INDEX(Avaliadores!$F$17:$F$22,$B340),INDEX(Avaliadores!$F$17:$F$22,$C340),INDEX(Avaliadores!$F$17:$F$22,$D340),INDEX(Avaliadores!$F$17:$F$22,$E340),INDEX(Avaliadores!$F$17:$F$22,$F340),INDEX(Avaliadores!$F$17:$F$22,$G340))</f>
        <v>2.66666666666667</v>
      </c>
      <c r="Y340" s="0" t="n">
        <f aca="false">MEDIAN(INDEX(Avaliadores!$G$17:$G$22,$B340),INDEX(Avaliadores!$G$17:$G$22,$C340),INDEX(Avaliadores!$G$17:$G$22,$D340),INDEX(Avaliadores!$G$17:$G$22,$E340),INDEX(Avaliadores!$G$17:$G$22,$F340),INDEX(Avaliadores!$G$17:$G$22,$G340))</f>
        <v>5.04166666666667</v>
      </c>
      <c r="Z340" s="0" t="n">
        <f aca="false">MEDIAN(INDEX(Avaliadores!$H$17:$H$22,$B340),INDEX(Avaliadores!$H$17:$H$22,$C340),INDEX(Avaliadores!$H$17:$H$22,$D340),INDEX(Avaliadores!$H$17:$H$22,$E340),INDEX(Avaliadores!$H$17:$H$22,$F340),INDEX(Avaliadores!$H$17:$H$22,$G340))</f>
        <v>3.91666666666667</v>
      </c>
      <c r="AA340" s="0" t="n">
        <f aca="false">MEDIAN(INDEX(Avaliadores!$I$17:$I$22,$B340),INDEX(Avaliadores!$I$17:$I$22,$C340),INDEX(Avaliadores!$I$17:$I$22,$D340),INDEX(Avaliadores!$I$17:$I$22,$E340),INDEX(Avaliadores!$I$17:$I$22,$F340),INDEX(Avaliadores!$I$17:$I$22,$G340))</f>
        <v>6.91666666666667</v>
      </c>
      <c r="AB340" s="0" t="n">
        <f aca="false">IF(MAX(H340:K340)=MIN(H340:K340),0,IF($B$17="custo",(MAX(H340:K340)-H340)/(MAX(H340:K340)-MIN(H340:K340)),(H340-MIN(H340:K340))/(MAX(H340:K340)-MIN(H340:K340))))</f>
        <v>0.199495521525465</v>
      </c>
      <c r="AC340" s="0" t="n">
        <f aca="false">IF(MAX(H340:K340)=MIN(H340:K340),0,IF($B$17="custo",(MAX(H340:K340)-I340)/(MAX(H340:K340)-MIN(H340:K340)),(I340-MIN(H340:K340))/(MAX(H340:K340)-MIN(H340:K340))))</f>
        <v>0</v>
      </c>
      <c r="AD340" s="0" t="n">
        <f aca="false">IF(MAX(H340:K340)=MIN(H340:K340),0,IF($B$17="custo",(MAX(H340:K340)-J340)/(MAX(H340:K340)-MIN(H340:K340)),(J340-MIN(H340:K340))/(MAX(H340:K340)-MIN(H340:K340))))</f>
        <v>0.82133985972282</v>
      </c>
      <c r="AE340" s="0" t="n">
        <f aca="false">IF(MAX(H340:K340)=MIN(H340:K340),0,IF($B$17="custo",(MAX(H340:K340)-K340)/(MAX(H340:K340)-MIN(H340:K340)),(K340-MIN(H340:K340))/(MAX(H340:K340)-MIN(H340:K340))))</f>
        <v>1</v>
      </c>
      <c r="AF340" s="0" t="n">
        <f aca="false">IF(MAX(L340:O340)=MIN(L340:O340),0,IF($C$17="custo",(MAX(L340:O340)-L340)/(MAX(L340:O340)-MIN(L340:O340)),(L340-MIN(L340:O340))/(MAX(L340:O340)-MIN(L340:O340))))</f>
        <v>0.545347795827094</v>
      </c>
      <c r="AG340" s="0" t="n">
        <f aca="false">IF(MAX(L340:O340)=MIN(L340:O340),0,IF($C$17="custo",(MAX(L340:O340)-M340)/(MAX(L340:O340)-MIN(L340:O340)),(M340-MIN(L340:O340))/(MAX(L340:O340)-MIN(L340:O340))))</f>
        <v>0.82037332608727</v>
      </c>
      <c r="AH340" s="0" t="n">
        <f aca="false">IF(MAX(L340:O340)=MIN(L340:O340),0,IF($C$17="custo",(MAX(L340:O340)-N340)/(MAX(L340:O340)-MIN(L340:O340)),(N340-MIN(L340:O340))/(MAX(L340:O340)-MIN(L340:O340))))</f>
        <v>1</v>
      </c>
      <c r="AI340" s="0" t="n">
        <f aca="false">IF(MAX(L340:O340)=MIN(L340:O340),0,IF($C$17="custo",(MAX(L340:O340)-O340)/(MAX(L340:O340)-MIN(L340:O340)),(O340-MIN(L340:O340))/(MAX(L340:O340)-MIN(L340:O340))))</f>
        <v>0</v>
      </c>
      <c r="AJ340" s="0" t="n">
        <f aca="false">IF(MAX(P340:S340)=MIN(P340:S340),0,IF($D$17="custo",(MAX(P340:S340)-P340)/(MAX(P340:S340)-MIN(P340:S340)),(P340-MIN(P340:S340))/(MAX(P340:S340)-MIN(P340:S340))))</f>
        <v>0.271184639790906</v>
      </c>
      <c r="AK340" s="0" t="n">
        <f aca="false">IF(MAX(P340:S340)=MIN(P340:S340),0,IF($D$17="custo",(MAX(P340:S340)-Q340)/(MAX(P340:S340)-MIN(P340:S340)),(Q340-MIN(P340:S340))/(MAX(P340:S340)-MIN(P340:S340))))</f>
        <v>0</v>
      </c>
      <c r="AL340" s="0" t="n">
        <f aca="false">IF(MAX(P340:S340)=MIN(P340:S340),0,IF($D$17="custo",(MAX(P340:S340)-R340)/(MAX(P340:S340)-MIN(P340:S340)),(R340-MIN(P340:S340))/(MAX(P340:S340)-MIN(P340:S340))))</f>
        <v>0.775323765655619</v>
      </c>
      <c r="AM340" s="0" t="n">
        <f aca="false">IF(MAX(P340:S340)=MIN(P340:S340),0,IF($D$17="custo",(MAX(P340:S340)-S340)/(MAX(P340:S340)-MIN(P340:S340)),(S340-MIN(P340:S340))/(MAX(P340:S340)-MIN(P340:S340))))</f>
        <v>1</v>
      </c>
      <c r="AN340" s="0" t="n">
        <f aca="false">IF(MAX(T340:W340)=MIN(T340:W340),0,IF($E$17="custo",(MAX(T340:W340)-T340)/(MAX(T340:W340)-MIN(T340:W340)),(T340-MIN(T340:W340))/(MAX(T340:W340)-MIN(T340:W340))))</f>
        <v>0</v>
      </c>
      <c r="AO340" s="0" t="n">
        <f aca="false">IF(MAX(T340:W340)=MIN(T340:W340),0,IF($E$17="custo",(MAX(T340:W340)-U340)/(MAX(T340:W340)-MIN(T340:W340)),(U340-MIN(T340:W340))/(MAX(T340:W340)-MIN(T340:W340))))</f>
        <v>0.638888888888889</v>
      </c>
      <c r="AP340" s="0" t="n">
        <f aca="false">IF(MAX(T340:W340)=MIN(T340:W340),0,IF($E$17="custo",(MAX(T340:W340)-V340)/(MAX(T340:W340)-MIN(T340:W340)),(V340-MIN(T340:W340))/(MAX(T340:W340)-MIN(T340:W340))))</f>
        <v>0.75</v>
      </c>
      <c r="AQ340" s="0" t="n">
        <f aca="false">IF(MAX(T340:W340)=MIN(T340:W340),0,IF($E$17="custo",(MAX(T340:W340)-W340)/(MAX(T340:W340)-MIN(T340:W340)),(W340-MIN(T340:W340))/(MAX(T340:W340)-MIN(T340:W340))))</f>
        <v>1</v>
      </c>
      <c r="AR340" s="0" t="n">
        <f aca="false">IF(MAX(X340:AA340)=MIN(X340:AA340),0,IF($F$17="custo",(MAX(X340:AA340)-X340)/(MAX(X340:AA340)-MIN(X340:AA340)),(X340-MIN(X340:AA340))/(MAX(X340:AA340)-MIN(X340:AA340))))</f>
        <v>0</v>
      </c>
      <c r="AS340" s="0" t="n">
        <f aca="false">IF(MAX(X340:AA340)=MIN(X340:AA340),0,IF($F$17="custo",(MAX(X340:AA340)-Y340)/(MAX(X340:AA340)-MIN(X340:AA340)),(Y340-MIN(X340:AA340))/(MAX(X340:AA340)-MIN(X340:AA340))))</f>
        <v>0.558823529411765</v>
      </c>
      <c r="AT340" s="0" t="n">
        <f aca="false">IF(MAX(X340:AA340)=MIN(X340:AA340),0,IF($F$17="custo",(MAX(X340:AA340)-Z340)/(MAX(X340:AA340)-MIN(X340:AA340)),(Z340-MIN(X340:AA340))/(MAX(X340:AA340)-MIN(X340:AA340))))</f>
        <v>0.294117647058824</v>
      </c>
      <c r="AU340" s="0" t="n">
        <f aca="false">IF(MAX(X340:AA340)=MIN(X340:AA340),0,IF($F$17="custo",(MAX(X340:AA340)-AA340)/(MAX(X340:AA340)-MIN(X340:AA340)),(AA340-MIN(X340:AA340))/(MAX(X340:AA340)-MIN(X340:AA340))))</f>
        <v>1</v>
      </c>
      <c r="AV340" s="0" t="n">
        <f aca="false">STDEVP(AB340:AE340)</f>
        <v>0.416369342877209</v>
      </c>
      <c r="AW340" s="0" t="n">
        <f aca="false">STDEVP(AF340:AI340)</f>
        <v>0.377907894169009</v>
      </c>
      <c r="AX340" s="0" t="n">
        <f aca="false">STDEVP(AJ340:AM340)</f>
        <v>0.396112006589712</v>
      </c>
      <c r="AY340" s="0" t="n">
        <f aca="false">STDEVP(AN340:AQ340)</f>
        <v>0.368775501315326</v>
      </c>
      <c r="AZ340" s="0" t="n">
        <f aca="false">STDEVP(AR340:AU340)</f>
        <v>0.367573522057353</v>
      </c>
      <c r="BA340" s="0" t="n">
        <f aca="false">AV340*((1-IFERROR(CORREL(AB340:AE340,AF340:AI340),0))+(1-IFERROR(CORREL(AB340:AE340,AJ340:AM340),0))+(1-IFERROR(CORREL(AB340:AE340,AN340:AQ340),0))+(1-IFERROR(CORREL(AB340:AE340,AR340:AU340),0)))</f>
        <v>0.941072972860238</v>
      </c>
      <c r="BB340" s="0" t="n">
        <f aca="false">AW340*((1-IFERROR(CORREL(AF340:AI340,AB340:AE340),0))+(1-IFERROR(CORREL(AF340:AI340,AJ340:AM340),0))+(1-IFERROR(CORREL(AF340:AI340,AN340:AQ340),0))+(1-IFERROR(CORREL(AF340:AI340,AR340:AU340),0)))</f>
        <v>2.17956422468583</v>
      </c>
      <c r="BC340" s="0" t="n">
        <f aca="false">AX340*((1-IFERROR(CORREL(AJ340:AM340,AB340:AE340),0))+(1-IFERROR(CORREL(AJ340:AM340,AF340:AI340),0))+(1-IFERROR(CORREL(AJ340:AM340,AN340:AQ340),0))+(1-IFERROR(CORREL(AJ340:AM340,AR340:AU340),0)))</f>
        <v>0.945924425993627</v>
      </c>
      <c r="BD340" s="0" t="n">
        <f aca="false">AY340*((1-IFERROR(CORREL(AN340:AQ340,AB340:AE340),0))+(1-IFERROR(CORREL(AN340:AQ340,AF340:AI340),0))+(1-IFERROR(CORREL(AN340:AQ340,AJ340:AM340),0))+(1-IFERROR(CORREL(AN340:AQ340,AR340:AU340),0)))</f>
        <v>0.774142815145921</v>
      </c>
      <c r="BE340" s="0" t="n">
        <f aca="false">AZ340*((1-IFERROR(CORREL(AR340:AU340,AB340:AE340),0))+(1-IFERROR(CORREL(AR340:AU340,AF340:AI340),0))+(1-IFERROR(CORREL(AR340:AU340,AJ340:AM340),0))+(1-IFERROR(CORREL(AR340:AU340,AN340:AQ340),0)))</f>
        <v>1.01798671729925</v>
      </c>
      <c r="BF340" s="0" t="n">
        <f aca="false">IF(SUM(BA340:BE340)&gt;0,BA340/SUM(BA340:BE340),1/5)</f>
        <v>0.160628534224559</v>
      </c>
      <c r="BG340" s="0" t="n">
        <f aca="false">IF(SUM(BA340:BE340)&gt;0,BB340/SUM(BA340:BE340),1/5)</f>
        <v>0.372022379513781</v>
      </c>
      <c r="BH340" s="0" t="n">
        <f aca="false">IF(SUM(BA340:BE340)&gt;0,BC340/SUM(BA340:BE340),1/5)</f>
        <v>0.161456612203791</v>
      </c>
      <c r="BI340" s="0" t="n">
        <f aca="false">IF(SUM(BA340:BE340)&gt;0,BD340/SUM(BA340:BE340),1/5)</f>
        <v>0.132135795271459</v>
      </c>
      <c r="BJ340" s="0" t="n">
        <f aca="false">IF(SUM(BA340:BE340)&gt;0,BE340/SUM(BA340:BE340),1/5)</f>
        <v>0.173756678786411</v>
      </c>
      <c r="BK340" s="0" t="n">
        <f aca="false">BF340*AB340+BG340*AF340+BH340*AJ340+BI340*AN340+BJ340*AR340</f>
        <v>0.278710811095535</v>
      </c>
      <c r="BL340" s="0" t="n">
        <f aca="false">BF340*AC340+BG340*AG340+BH340*AK340+BI340*AO340+BJ340*AS340</f>
        <v>0.486716648782341</v>
      </c>
      <c r="BM340" s="0" t="n">
        <f aca="false">BF340*AD340+BG340*AH340+BH340*AL340+BI340*AP340+BJ340*AT340</f>
        <v>0.779340897824113</v>
      </c>
      <c r="BN340" s="0" t="n">
        <f aca="false">BF340*AE340+BG340*AI340+BH340*AM340+BI340*AQ340+BJ340*AU340</f>
        <v>0.62797762048622</v>
      </c>
      <c r="BO340" s="0" t="n">
        <f aca="false">RANK(BK340,$BK340:$BN340)</f>
        <v>4</v>
      </c>
      <c r="BP340" s="0" t="n">
        <f aca="false">RANK(BL340,$BK340:$BN340)</f>
        <v>3</v>
      </c>
      <c r="BQ340" s="0" t="n">
        <f aca="false">RANK(BM340,$BK340:$BN340)</f>
        <v>1</v>
      </c>
      <c r="BR340" s="0" t="n">
        <f aca="false">RANK(BN340,$BK340:$BN340)</f>
        <v>2</v>
      </c>
    </row>
    <row r="341" customFormat="false" ht="15" hidden="false" customHeight="false" outlineLevel="0" collapsed="false">
      <c r="A341" s="0" t="n">
        <v>318</v>
      </c>
      <c r="B341" s="0" t="n">
        <f aca="false">RANDBETWEEN(1,$B$5)</f>
        <v>2</v>
      </c>
      <c r="C341" s="0" t="n">
        <f aca="false">RANDBETWEEN(1,$B$5)</f>
        <v>1</v>
      </c>
      <c r="D341" s="0" t="n">
        <f aca="false">RANDBETWEEN(1,$B$5)</f>
        <v>2</v>
      </c>
      <c r="E341" s="0" t="n">
        <f aca="false">RANDBETWEEN(1,$B$5)</f>
        <v>4</v>
      </c>
      <c r="F341" s="0" t="n">
        <f aca="false">RANDBETWEEN(1,$B$5)</f>
        <v>6</v>
      </c>
      <c r="G341" s="0" t="n">
        <f aca="false">RANDBETWEEN(1,$B$5)</f>
        <v>1</v>
      </c>
      <c r="H341" s="0" t="n">
        <f aca="true">NORMINV(RAND(),$B$8,$B$13)</f>
        <v>46.3679779476248</v>
      </c>
      <c r="I341" s="0" t="n">
        <f aca="true">NORMINV(RAND(),$C$8,$C$13)</f>
        <v>69.388835510853</v>
      </c>
      <c r="J341" s="0" t="n">
        <f aca="true">NORMINV(RAND(),$D$8,$D$13)</f>
        <v>15.1518188182509</v>
      </c>
      <c r="K341" s="0" t="n">
        <f aca="true">NORMINV(RAND(),$E$8,$E$13)</f>
        <v>3.29331366584929</v>
      </c>
      <c r="L341" s="0" t="n">
        <f aca="true">NORMINV(RAND(),$B$9,$B$14)</f>
        <v>46.9994233373828</v>
      </c>
      <c r="M341" s="0" t="n">
        <f aca="true">NORMINV(RAND(),$C$9,$C$14)</f>
        <v>40.8660784474316</v>
      </c>
      <c r="N341" s="0" t="n">
        <f aca="true">NORMINV(RAND(),$D$9,$D$14)</f>
        <v>52.2532504409501</v>
      </c>
      <c r="O341" s="0" t="n">
        <f aca="true">NORMINV(RAND(),$E$9,$E$14)</f>
        <v>24.1987193364872</v>
      </c>
      <c r="P341" s="0" t="n">
        <f aca="true">NORMINV(RAND(),$B$10,$B$15)</f>
        <v>23.7381018596645</v>
      </c>
      <c r="Q341" s="0" t="n">
        <f aca="true">NORMINV(RAND(),$C$10,$C$15)</f>
        <v>25.6562499491222</v>
      </c>
      <c r="R341" s="0" t="n">
        <f aca="true">NORMINV(RAND(),$D$10,$D$15)</f>
        <v>9.41553009599932</v>
      </c>
      <c r="S341" s="0" t="n">
        <f aca="true">NORMINV(RAND(),$E$10,$E$15)</f>
        <v>4.20367320385572</v>
      </c>
      <c r="T341" s="0" t="n">
        <f aca="false">MEDIAN(INDEX(Avaliadores!$B$17:$B$22,$B341),INDEX(Avaliadores!$B$17:$B$22,$C341),INDEX(Avaliadores!$B$17:$B$22,$D341),INDEX(Avaliadores!$B$17:$B$22,$E341),INDEX(Avaliadores!$B$17:$B$22,$F341),INDEX(Avaliadores!$B$17:$B$22,$G341))</f>
        <v>2.54166666666667</v>
      </c>
      <c r="U341" s="0" t="n">
        <f aca="false">MEDIAN(INDEX(Avaliadores!$C$17:$C$22,$B341),INDEX(Avaliadores!$C$17:$C$22,$C341),INDEX(Avaliadores!$C$17:$C$22,$D341),INDEX(Avaliadores!$C$17:$C$22,$E341),INDEX(Avaliadores!$C$17:$C$22,$F341),INDEX(Avaliadores!$C$17:$C$22,$G341))</f>
        <v>5.04166666666667</v>
      </c>
      <c r="V341" s="0" t="n">
        <f aca="false">MEDIAN(INDEX(Avaliadores!$D$17:$D$22,$B341),INDEX(Avaliadores!$D$17:$D$22,$C341),INDEX(Avaliadores!$D$17:$D$22,$D341),INDEX(Avaliadores!$D$17:$D$22,$E341),INDEX(Avaliadores!$D$17:$D$22,$F341),INDEX(Avaliadores!$D$17:$D$22,$G341))</f>
        <v>6.04166666666667</v>
      </c>
      <c r="W341" s="0" t="n">
        <f aca="false">MEDIAN(INDEX(Avaliadores!$E$17:$E$22,$B341),INDEX(Avaliadores!$E$17:$E$22,$C341),INDEX(Avaliadores!$E$17:$E$22,$D341),INDEX(Avaliadores!$E$17:$E$22,$E341),INDEX(Avaliadores!$E$17:$E$22,$F341),INDEX(Avaliadores!$E$17:$E$22,$G341))</f>
        <v>6.29166666666667</v>
      </c>
      <c r="X341" s="0" t="n">
        <f aca="false">MEDIAN(INDEX(Avaliadores!$F$17:$F$22,$B341),INDEX(Avaliadores!$F$17:$F$22,$C341),INDEX(Avaliadores!$F$17:$F$22,$D341),INDEX(Avaliadores!$F$17:$F$22,$E341),INDEX(Avaliadores!$F$17:$F$22,$F341),INDEX(Avaliadores!$F$17:$F$22,$G341))</f>
        <v>2.04166666666667</v>
      </c>
      <c r="Y341" s="0" t="n">
        <f aca="false">MEDIAN(INDEX(Avaliadores!$G$17:$G$22,$B341),INDEX(Avaliadores!$G$17:$G$22,$C341),INDEX(Avaliadores!$G$17:$G$22,$D341),INDEX(Avaliadores!$G$17:$G$22,$E341),INDEX(Avaliadores!$G$17:$G$22,$F341),INDEX(Avaliadores!$G$17:$G$22,$G341))</f>
        <v>5.04166666666667</v>
      </c>
      <c r="Z341" s="0" t="n">
        <f aca="false">MEDIAN(INDEX(Avaliadores!$H$17:$H$22,$B341),INDEX(Avaliadores!$H$17:$H$22,$C341),INDEX(Avaliadores!$H$17:$H$22,$D341),INDEX(Avaliadores!$H$17:$H$22,$E341),INDEX(Avaliadores!$H$17:$H$22,$F341),INDEX(Avaliadores!$H$17:$H$22,$G341))</f>
        <v>4.04166666666667</v>
      </c>
      <c r="AA341" s="0" t="n">
        <f aca="false">MEDIAN(INDEX(Avaliadores!$I$17:$I$22,$B341),INDEX(Avaliadores!$I$17:$I$22,$C341),INDEX(Avaliadores!$I$17:$I$22,$D341),INDEX(Avaliadores!$I$17:$I$22,$E341),INDEX(Avaliadores!$I$17:$I$22,$F341),INDEX(Avaliadores!$I$17:$I$22,$G341))</f>
        <v>6.54166666666667</v>
      </c>
      <c r="AB341" s="0" t="n">
        <f aca="false">IF(MAX(H341:K341)=MIN(H341:K341),0,IF($B$17="custo",(MAX(H341:K341)-H341)/(MAX(H341:K341)-MIN(H341:K341)),(H341-MIN(H341:K341))/(MAX(H341:K341)-MIN(H341:K341))))</f>
        <v>0.348296782000042</v>
      </c>
      <c r="AC341" s="0" t="n">
        <f aca="false">IF(MAX(H341:K341)=MIN(H341:K341),0,IF($B$17="custo",(MAX(H341:K341)-I341)/(MAX(H341:K341)-MIN(H341:K341)),(I341-MIN(H341:K341))/(MAX(H341:K341)-MIN(H341:K341))))</f>
        <v>0</v>
      </c>
      <c r="AD341" s="0" t="n">
        <f aca="false">IF(MAX(H341:K341)=MIN(H341:K341),0,IF($B$17="custo",(MAX(H341:K341)-J341)/(MAX(H341:K341)-MIN(H341:K341)),(J341-MIN(H341:K341))/(MAX(H341:K341)-MIN(H341:K341))))</f>
        <v>0.820585346459474</v>
      </c>
      <c r="AE341" s="0" t="n">
        <f aca="false">IF(MAX(H341:K341)=MIN(H341:K341),0,IF($B$17="custo",(MAX(H341:K341)-K341)/(MAX(H341:K341)-MIN(H341:K341)),(K341-MIN(H341:K341))/(MAX(H341:K341)-MIN(H341:K341))))</f>
        <v>1</v>
      </c>
      <c r="AF341" s="0" t="n">
        <f aca="false">IF(MAX(L341:O341)=MIN(L341:O341),0,IF($C$17="custo",(MAX(L341:O341)-L341)/(MAX(L341:O341)-MIN(L341:O341)),(L341-MIN(L341:O341))/(MAX(L341:O341)-MIN(L341:O341))))</f>
        <v>0.812728037264128</v>
      </c>
      <c r="AG341" s="0" t="n">
        <f aca="false">IF(MAX(L341:O341)=MIN(L341:O341),0,IF($C$17="custo",(MAX(L341:O341)-M341)/(MAX(L341:O341)-MIN(L341:O341)),(M341-MIN(L341:O341))/(MAX(L341:O341)-MIN(L341:O341))))</f>
        <v>0.59410578094791</v>
      </c>
      <c r="AH341" s="0" t="n">
        <f aca="false">IF(MAX(L341:O341)=MIN(L341:O341),0,IF($C$17="custo",(MAX(L341:O341)-N341)/(MAX(L341:O341)-MIN(L341:O341)),(N341-MIN(L341:O341))/(MAX(L341:O341)-MIN(L341:O341))))</f>
        <v>1</v>
      </c>
      <c r="AI341" s="0" t="n">
        <f aca="false">IF(MAX(L341:O341)=MIN(L341:O341),0,IF($C$17="custo",(MAX(L341:O341)-O341)/(MAX(L341:O341)-MIN(L341:O341)),(O341-MIN(L341:O341))/(MAX(L341:O341)-MIN(L341:O341))))</f>
        <v>0</v>
      </c>
      <c r="AJ341" s="0" t="n">
        <f aca="false">IF(MAX(P341:S341)=MIN(P341:S341),0,IF($D$17="custo",(MAX(P341:S341)-P341)/(MAX(P341:S341)-MIN(P341:S341)),(P341-MIN(P341:S341))/(MAX(P341:S341)-MIN(P341:S341))))</f>
        <v>0.0894134123016698</v>
      </c>
      <c r="AK341" s="0" t="n">
        <f aca="false">IF(MAX(P341:S341)=MIN(P341:S341),0,IF($D$17="custo",(MAX(P341:S341)-Q341)/(MAX(P341:S341)-MIN(P341:S341)),(Q341-MIN(P341:S341))/(MAX(P341:S341)-MIN(P341:S341))))</f>
        <v>0</v>
      </c>
      <c r="AL341" s="0" t="n">
        <f aca="false">IF(MAX(P341:S341)=MIN(P341:S341),0,IF($D$17="custo",(MAX(P341:S341)-R341)/(MAX(P341:S341)-MIN(P341:S341)),(R341-MIN(P341:S341))/(MAX(P341:S341)-MIN(P341:S341))))</f>
        <v>0.757052173543973</v>
      </c>
      <c r="AM341" s="0" t="n">
        <f aca="false">IF(MAX(P341:S341)=MIN(P341:S341),0,IF($D$17="custo",(MAX(P341:S341)-S341)/(MAX(P341:S341)-MIN(P341:S341)),(S341-MIN(P341:S341))/(MAX(P341:S341)-MIN(P341:S341))))</f>
        <v>1</v>
      </c>
      <c r="AN341" s="0" t="n">
        <f aca="false">IF(MAX(T341:W341)=MIN(T341:W341),0,IF($E$17="custo",(MAX(T341:W341)-T341)/(MAX(T341:W341)-MIN(T341:W341)),(T341-MIN(T341:W341))/(MAX(T341:W341)-MIN(T341:W341))))</f>
        <v>0</v>
      </c>
      <c r="AO341" s="0" t="n">
        <f aca="false">IF(MAX(T341:W341)=MIN(T341:W341),0,IF($E$17="custo",(MAX(T341:W341)-U341)/(MAX(T341:W341)-MIN(T341:W341)),(U341-MIN(T341:W341))/(MAX(T341:W341)-MIN(T341:W341))))</f>
        <v>0.666666666666667</v>
      </c>
      <c r="AP341" s="0" t="n">
        <f aca="false">IF(MAX(T341:W341)=MIN(T341:W341),0,IF($E$17="custo",(MAX(T341:W341)-V341)/(MAX(T341:W341)-MIN(T341:W341)),(V341-MIN(T341:W341))/(MAX(T341:W341)-MIN(T341:W341))))</f>
        <v>0.933333333333333</v>
      </c>
      <c r="AQ341" s="0" t="n">
        <f aca="false">IF(MAX(T341:W341)=MIN(T341:W341),0,IF($E$17="custo",(MAX(T341:W341)-W341)/(MAX(T341:W341)-MIN(T341:W341)),(W341-MIN(T341:W341))/(MAX(T341:W341)-MIN(T341:W341))))</f>
        <v>1</v>
      </c>
      <c r="AR341" s="0" t="n">
        <f aca="false">IF(MAX(X341:AA341)=MIN(X341:AA341),0,IF($F$17="custo",(MAX(X341:AA341)-X341)/(MAX(X341:AA341)-MIN(X341:AA341)),(X341-MIN(X341:AA341))/(MAX(X341:AA341)-MIN(X341:AA341))))</f>
        <v>0</v>
      </c>
      <c r="AS341" s="0" t="n">
        <f aca="false">IF(MAX(X341:AA341)=MIN(X341:AA341),0,IF($F$17="custo",(MAX(X341:AA341)-Y341)/(MAX(X341:AA341)-MIN(X341:AA341)),(Y341-MIN(X341:AA341))/(MAX(X341:AA341)-MIN(X341:AA341))))</f>
        <v>0.666666666666667</v>
      </c>
      <c r="AT341" s="0" t="n">
        <f aca="false">IF(MAX(X341:AA341)=MIN(X341:AA341),0,IF($F$17="custo",(MAX(X341:AA341)-Z341)/(MAX(X341:AA341)-MIN(X341:AA341)),(Z341-MIN(X341:AA341))/(MAX(X341:AA341)-MIN(X341:AA341))))</f>
        <v>0.444444444444444</v>
      </c>
      <c r="AU341" s="0" t="n">
        <f aca="false">IF(MAX(X341:AA341)=MIN(X341:AA341),0,IF($F$17="custo",(MAX(X341:AA341)-AA341)/(MAX(X341:AA341)-MIN(X341:AA341)),(AA341-MIN(X341:AA341))/(MAX(X341:AA341)-MIN(X341:AA341))))</f>
        <v>1</v>
      </c>
      <c r="AV341" s="0" t="n">
        <f aca="false">STDEVP(AB341:AE341)</f>
        <v>0.393274248263165</v>
      </c>
      <c r="AW341" s="0" t="n">
        <f aca="false">STDEVP(AF341:AI341)</f>
        <v>0.375924289049219</v>
      </c>
      <c r="AX341" s="0" t="n">
        <f aca="false">STDEVP(AJ341:AM341)</f>
        <v>0.426838365730814</v>
      </c>
      <c r="AY341" s="0" t="n">
        <f aca="false">STDEVP(AN341:AQ341)</f>
        <v>0.395460350590156</v>
      </c>
      <c r="AZ341" s="0" t="n">
        <f aca="false">STDEVP(AR341:AU341)</f>
        <v>0.363241578628389</v>
      </c>
      <c r="BA341" s="0" t="n">
        <f aca="false">AV341*((1-IFERROR(CORREL(AB341:AE341,AF341:AI341),0))+(1-IFERROR(CORREL(AB341:AE341,AJ341:AM341),0))+(1-IFERROR(CORREL(AB341:AE341,AN341:AQ341),0))+(1-IFERROR(CORREL(AB341:AE341,AR341:AU341),0)))</f>
        <v>0.949076731072765</v>
      </c>
      <c r="BB341" s="0" t="n">
        <f aca="false">AW341*((1-IFERROR(CORREL(AF341:AI341,AB341:AE341),0))+(1-IFERROR(CORREL(AF341:AI341,AJ341:AM341),0))+(1-IFERROR(CORREL(AF341:AI341,AN341:AQ341),0))+(1-IFERROR(CORREL(AF341:AI341,AR341:AU341),0)))</f>
        <v>2.24084210178446</v>
      </c>
      <c r="BC341" s="0" t="n">
        <f aca="false">AX341*((1-IFERROR(CORREL(AJ341:AM341,AB341:AE341),0))+(1-IFERROR(CORREL(AJ341:AM341,AF341:AI341),0))+(1-IFERROR(CORREL(AJ341:AM341,AN341:AQ341),0))+(1-IFERROR(CORREL(AJ341:AM341,AR341:AU341),0)))</f>
        <v>0.91126138312072</v>
      </c>
      <c r="BD341" s="0" t="n">
        <f aca="false">AY341*((1-IFERROR(CORREL(AN341:AQ341,AB341:AE341),0))+(1-IFERROR(CORREL(AN341:AQ341,AF341:AI341),0))+(1-IFERROR(CORREL(AN341:AQ341,AJ341:AM341),0))+(1-IFERROR(CORREL(AN341:AQ341,AR341:AU341),0)))</f>
        <v>0.879986285609719</v>
      </c>
      <c r="BE341" s="0" t="n">
        <f aca="false">AZ341*((1-IFERROR(CORREL(AR341:AU341,AB341:AE341),0))+(1-IFERROR(CORREL(AR341:AU341,AF341:AI341),0))+(1-IFERROR(CORREL(AR341:AU341,AJ341:AM341),0))+(1-IFERROR(CORREL(AR341:AU341,AN341:AQ341),0)))</f>
        <v>1.07902151839379</v>
      </c>
      <c r="BF341" s="0" t="n">
        <f aca="false">IF(SUM(BA341:BE341)&gt;0,BA341/SUM(BA341:BE341),1/5)</f>
        <v>0.156608462962453</v>
      </c>
      <c r="BG341" s="0" t="n">
        <f aca="false">IF(SUM(BA341:BE341)&gt;0,BB341/SUM(BA341:BE341),1/5)</f>
        <v>0.369764451927239</v>
      </c>
      <c r="BH341" s="0" t="n">
        <f aca="false">IF(SUM(BA341:BE341)&gt;0,BC341/SUM(BA341:BE341),1/5)</f>
        <v>0.150368500138303</v>
      </c>
      <c r="BI341" s="0" t="n">
        <f aca="false">IF(SUM(BA341:BE341)&gt;0,BD341/SUM(BA341:BE341),1/5)</f>
        <v>0.14520775307767</v>
      </c>
      <c r="BJ341" s="0" t="n">
        <f aca="false">IF(SUM(BA341:BE341)&gt;0,BE341/SUM(BA341:BE341),1/5)</f>
        <v>0.178050831894336</v>
      </c>
      <c r="BK341" s="0" t="n">
        <f aca="false">BF341*AB341+BG341*AF341+BH341*AJ341+BI341*AN341+BJ341*AR341</f>
        <v>0.368509121648715</v>
      </c>
      <c r="BL341" s="0" t="n">
        <f aca="false">BF341*AC341+BG341*AG341+BH341*AK341+BI341*AO341+BJ341*AS341</f>
        <v>0.435184921793679</v>
      </c>
      <c r="BM341" s="0" t="n">
        <f aca="false">BF341*AD341+BG341*AH341+BH341*AL341+BI341*AP341+BJ341*AT341</f>
        <v>0.826772800897992</v>
      </c>
      <c r="BN341" s="0" t="n">
        <f aca="false">BF341*AE341+BG341*AI341+BH341*AM341+BI341*AQ341+BJ341*AU341</f>
        <v>0.630235548072761</v>
      </c>
      <c r="BO341" s="0" t="n">
        <f aca="false">RANK(BK341,$BK341:$BN341)</f>
        <v>4</v>
      </c>
      <c r="BP341" s="0" t="n">
        <f aca="false">RANK(BL341,$BK341:$BN341)</f>
        <v>3</v>
      </c>
      <c r="BQ341" s="0" t="n">
        <f aca="false">RANK(BM341,$BK341:$BN341)</f>
        <v>1</v>
      </c>
      <c r="BR341" s="0" t="n">
        <f aca="false">RANK(BN341,$BK341:$BN341)</f>
        <v>2</v>
      </c>
    </row>
    <row r="342" customFormat="false" ht="15" hidden="false" customHeight="false" outlineLevel="0" collapsed="false">
      <c r="A342" s="0" t="n">
        <v>319</v>
      </c>
      <c r="B342" s="0" t="n">
        <f aca="false">RANDBETWEEN(1,$B$5)</f>
        <v>5</v>
      </c>
      <c r="C342" s="0" t="n">
        <f aca="false">RANDBETWEEN(1,$B$5)</f>
        <v>6</v>
      </c>
      <c r="D342" s="0" t="n">
        <f aca="false">RANDBETWEEN(1,$B$5)</f>
        <v>1</v>
      </c>
      <c r="E342" s="0" t="n">
        <f aca="false">RANDBETWEEN(1,$B$5)</f>
        <v>2</v>
      </c>
      <c r="F342" s="0" t="n">
        <f aca="false">RANDBETWEEN(1,$B$5)</f>
        <v>3</v>
      </c>
      <c r="G342" s="0" t="n">
        <f aca="false">RANDBETWEEN(1,$B$5)</f>
        <v>5</v>
      </c>
      <c r="H342" s="0" t="n">
        <f aca="true">NORMINV(RAND(),$B$8,$B$13)</f>
        <v>53.3715511001188</v>
      </c>
      <c r="I342" s="0" t="n">
        <f aca="true">NORMINV(RAND(),$C$8,$C$13)</f>
        <v>65.0647195120169</v>
      </c>
      <c r="J342" s="0" t="n">
        <f aca="true">NORMINV(RAND(),$D$8,$D$13)</f>
        <v>14.8595846576594</v>
      </c>
      <c r="K342" s="0" t="n">
        <f aca="true">NORMINV(RAND(),$E$8,$E$13)</f>
        <v>2.95507145725001</v>
      </c>
      <c r="L342" s="0" t="n">
        <f aca="true">NORMINV(RAND(),$B$9,$B$14)</f>
        <v>51.3159716786434</v>
      </c>
      <c r="M342" s="0" t="n">
        <f aca="true">NORMINV(RAND(),$C$9,$C$14)</f>
        <v>53.9345376498079</v>
      </c>
      <c r="N342" s="0" t="n">
        <f aca="true">NORMINV(RAND(),$D$9,$D$14)</f>
        <v>41.8583554663361</v>
      </c>
      <c r="O342" s="0" t="n">
        <f aca="true">NORMINV(RAND(),$E$9,$E$14)</f>
        <v>28.4064873045506</v>
      </c>
      <c r="P342" s="0" t="n">
        <f aca="true">NORMINV(RAND(),$B$10,$B$15)</f>
        <v>23.2043412640131</v>
      </c>
      <c r="Q342" s="0" t="n">
        <f aca="true">NORMINV(RAND(),$C$10,$C$15)</f>
        <v>29.4463262291469</v>
      </c>
      <c r="R342" s="0" t="n">
        <f aca="true">NORMINV(RAND(),$D$10,$D$15)</f>
        <v>9.25011522516295</v>
      </c>
      <c r="S342" s="0" t="n">
        <f aca="true">NORMINV(RAND(),$E$10,$E$15)</f>
        <v>4.03898817774981</v>
      </c>
      <c r="T342" s="0" t="n">
        <f aca="false">MEDIAN(INDEX(Avaliadores!$B$17:$B$22,$B342),INDEX(Avaliadores!$B$17:$B$22,$C342),INDEX(Avaliadores!$B$17:$B$22,$D342),INDEX(Avaliadores!$B$17:$B$22,$E342),INDEX(Avaliadores!$B$17:$B$22,$F342),INDEX(Avaliadores!$B$17:$B$22,$G342))</f>
        <v>2.54166666666667</v>
      </c>
      <c r="U342" s="0" t="n">
        <f aca="false">MEDIAN(INDEX(Avaliadores!$C$17:$C$22,$B342),INDEX(Avaliadores!$C$17:$C$22,$C342),INDEX(Avaliadores!$C$17:$C$22,$D342),INDEX(Avaliadores!$C$17:$C$22,$E342),INDEX(Avaliadores!$C$17:$C$22,$F342),INDEX(Avaliadores!$C$17:$C$22,$G342))</f>
        <v>5.29166666666667</v>
      </c>
      <c r="V342" s="0" t="n">
        <f aca="false">MEDIAN(INDEX(Avaliadores!$D$17:$D$22,$B342),INDEX(Avaliadores!$D$17:$D$22,$C342),INDEX(Avaliadores!$D$17:$D$22,$D342),INDEX(Avaliadores!$D$17:$D$22,$E342),INDEX(Avaliadores!$D$17:$D$22,$F342),INDEX(Avaliadores!$D$17:$D$22,$G342))</f>
        <v>5.66666666666667</v>
      </c>
      <c r="W342" s="0" t="n">
        <f aca="false">MEDIAN(INDEX(Avaliadores!$E$17:$E$22,$B342),INDEX(Avaliadores!$E$17:$E$22,$C342),INDEX(Avaliadores!$E$17:$E$22,$D342),INDEX(Avaliadores!$E$17:$E$22,$E342),INDEX(Avaliadores!$E$17:$E$22,$F342),INDEX(Avaliadores!$E$17:$E$22,$G342))</f>
        <v>6.54166666666667</v>
      </c>
      <c r="X342" s="0" t="n">
        <f aca="false">MEDIAN(INDEX(Avaliadores!$F$17:$F$22,$B342),INDEX(Avaliadores!$F$17:$F$22,$C342),INDEX(Avaliadores!$F$17:$F$22,$D342),INDEX(Avaliadores!$F$17:$F$22,$E342),INDEX(Avaliadores!$F$17:$F$22,$F342),INDEX(Avaliadores!$F$17:$F$22,$G342))</f>
        <v>2.54166666666667</v>
      </c>
      <c r="Y342" s="0" t="n">
        <f aca="false">MEDIAN(INDEX(Avaliadores!$G$17:$G$22,$B342),INDEX(Avaliadores!$G$17:$G$22,$C342),INDEX(Avaliadores!$G$17:$G$22,$D342),INDEX(Avaliadores!$G$17:$G$22,$E342),INDEX(Avaliadores!$G$17:$G$22,$F342),INDEX(Avaliadores!$G$17:$G$22,$G342))</f>
        <v>5.04166666666667</v>
      </c>
      <c r="Z342" s="0" t="n">
        <f aca="false">MEDIAN(INDEX(Avaliadores!$H$17:$H$22,$B342),INDEX(Avaliadores!$H$17:$H$22,$C342),INDEX(Avaliadores!$H$17:$H$22,$D342),INDEX(Avaliadores!$H$17:$H$22,$E342),INDEX(Avaliadores!$H$17:$H$22,$F342),INDEX(Avaliadores!$H$17:$H$22,$G342))</f>
        <v>3.91666666666667</v>
      </c>
      <c r="AA342" s="0" t="n">
        <f aca="false">MEDIAN(INDEX(Avaliadores!$I$17:$I$22,$B342),INDEX(Avaliadores!$I$17:$I$22,$C342),INDEX(Avaliadores!$I$17:$I$22,$D342),INDEX(Avaliadores!$I$17:$I$22,$E342),INDEX(Avaliadores!$I$17:$I$22,$F342),INDEX(Avaliadores!$I$17:$I$22,$G342))</f>
        <v>6.66666666666667</v>
      </c>
      <c r="AB342" s="0" t="n">
        <f aca="false">IF(MAX(H342:K342)=MIN(H342:K342),0,IF($B$17="custo",(MAX(H342:K342)-H342)/(MAX(H342:K342)-MIN(H342:K342)),(H342-MIN(H342:K342))/(MAX(H342:K342)-MIN(H342:K342))))</f>
        <v>0.18826653793928</v>
      </c>
      <c r="AC342" s="0" t="n">
        <f aca="false">IF(MAX(H342:K342)=MIN(H342:K342),0,IF($B$17="custo",(MAX(H342:K342)-I342)/(MAX(H342:K342)-MIN(H342:K342)),(I342-MIN(H342:K342))/(MAX(H342:K342)-MIN(H342:K342))))</f>
        <v>0</v>
      </c>
      <c r="AD342" s="0" t="n">
        <f aca="false">IF(MAX(H342:K342)=MIN(H342:K342),0,IF($B$17="custo",(MAX(H342:K342)-J342)/(MAX(H342:K342)-MIN(H342:K342)),(J342-MIN(H342:K342))/(MAX(H342:K342)-MIN(H342:K342))))</f>
        <v>0.808330693004214</v>
      </c>
      <c r="AE342" s="0" t="n">
        <f aca="false">IF(MAX(H342:K342)=MIN(H342:K342),0,IF($B$17="custo",(MAX(H342:K342)-K342)/(MAX(H342:K342)-MIN(H342:K342)),(K342-MIN(H342:K342))/(MAX(H342:K342)-MIN(H342:K342))))</f>
        <v>1</v>
      </c>
      <c r="AF342" s="0" t="n">
        <f aca="false">IF(MAX(L342:O342)=MIN(L342:O342),0,IF($C$17="custo",(MAX(L342:O342)-L342)/(MAX(L342:O342)-MIN(L342:O342)),(L342-MIN(L342:O342))/(MAX(L342:O342)-MIN(L342:O342))))</f>
        <v>0.89742397340379</v>
      </c>
      <c r="AG342" s="0" t="n">
        <f aca="false">IF(MAX(L342:O342)=MIN(L342:O342),0,IF($C$17="custo",(MAX(L342:O342)-M342)/(MAX(L342:O342)-MIN(L342:O342)),(M342-MIN(L342:O342))/(MAX(L342:O342)-MIN(L342:O342))))</f>
        <v>1</v>
      </c>
      <c r="AH342" s="0" t="n">
        <f aca="false">IF(MAX(L342:O342)=MIN(L342:O342),0,IF($C$17="custo",(MAX(L342:O342)-N342)/(MAX(L342:O342)-MIN(L342:O342)),(N342-MIN(L342:O342))/(MAX(L342:O342)-MIN(L342:O342))))</f>
        <v>0.526944595449086</v>
      </c>
      <c r="AI342" s="0" t="n">
        <f aca="false">IF(MAX(L342:O342)=MIN(L342:O342),0,IF($C$17="custo",(MAX(L342:O342)-O342)/(MAX(L342:O342)-MIN(L342:O342)),(O342-MIN(L342:O342))/(MAX(L342:O342)-MIN(L342:O342))))</f>
        <v>0</v>
      </c>
      <c r="AJ342" s="0" t="n">
        <f aca="false">IF(MAX(P342:S342)=MIN(P342:S342),0,IF($D$17="custo",(MAX(P342:S342)-P342)/(MAX(P342:S342)-MIN(P342:S342)),(P342-MIN(P342:S342))/(MAX(P342:S342)-MIN(P342:S342))))</f>
        <v>0.245676463725034</v>
      </c>
      <c r="AK342" s="0" t="n">
        <f aca="false">IF(MAX(P342:S342)=MIN(P342:S342),0,IF($D$17="custo",(MAX(P342:S342)-Q342)/(MAX(P342:S342)-MIN(P342:S342)),(Q342-MIN(P342:S342))/(MAX(P342:S342)-MIN(P342:S342))))</f>
        <v>0</v>
      </c>
      <c r="AL342" s="0" t="n">
        <f aca="false">IF(MAX(P342:S342)=MIN(P342:S342),0,IF($D$17="custo",(MAX(P342:S342)-R342)/(MAX(P342:S342)-MIN(P342:S342)),(R342-MIN(P342:S342))/(MAX(P342:S342)-MIN(P342:S342))))</f>
        <v>0.79489677207146</v>
      </c>
      <c r="AM342" s="0" t="n">
        <f aca="false">IF(MAX(P342:S342)=MIN(P342:S342),0,IF($D$17="custo",(MAX(P342:S342)-S342)/(MAX(P342:S342)-MIN(P342:S342)),(S342-MIN(P342:S342))/(MAX(P342:S342)-MIN(P342:S342))))</f>
        <v>1</v>
      </c>
      <c r="AN342" s="0" t="n">
        <f aca="false">IF(MAX(T342:W342)=MIN(T342:W342),0,IF($E$17="custo",(MAX(T342:W342)-T342)/(MAX(T342:W342)-MIN(T342:W342)),(T342-MIN(T342:W342))/(MAX(T342:W342)-MIN(T342:W342))))</f>
        <v>0</v>
      </c>
      <c r="AO342" s="0" t="n">
        <f aca="false">IF(MAX(T342:W342)=MIN(T342:W342),0,IF($E$17="custo",(MAX(T342:W342)-U342)/(MAX(T342:W342)-MIN(T342:W342)),(U342-MIN(T342:W342))/(MAX(T342:W342)-MIN(T342:W342))))</f>
        <v>0.6875</v>
      </c>
      <c r="AP342" s="0" t="n">
        <f aca="false">IF(MAX(T342:W342)=MIN(T342:W342),0,IF($E$17="custo",(MAX(T342:W342)-V342)/(MAX(T342:W342)-MIN(T342:W342)),(V342-MIN(T342:W342))/(MAX(T342:W342)-MIN(T342:W342))))</f>
        <v>0.78125</v>
      </c>
      <c r="AQ342" s="0" t="n">
        <f aca="false">IF(MAX(T342:W342)=MIN(T342:W342),0,IF($E$17="custo",(MAX(T342:W342)-W342)/(MAX(T342:W342)-MIN(T342:W342)),(W342-MIN(T342:W342))/(MAX(T342:W342)-MIN(T342:W342))))</f>
        <v>1</v>
      </c>
      <c r="AR342" s="0" t="n">
        <f aca="false">IF(MAX(X342:AA342)=MIN(X342:AA342),0,IF($F$17="custo",(MAX(X342:AA342)-X342)/(MAX(X342:AA342)-MIN(X342:AA342)),(X342-MIN(X342:AA342))/(MAX(X342:AA342)-MIN(X342:AA342))))</f>
        <v>0</v>
      </c>
      <c r="AS342" s="0" t="n">
        <f aca="false">IF(MAX(X342:AA342)=MIN(X342:AA342),0,IF($F$17="custo",(MAX(X342:AA342)-Y342)/(MAX(X342:AA342)-MIN(X342:AA342)),(Y342-MIN(X342:AA342))/(MAX(X342:AA342)-MIN(X342:AA342))))</f>
        <v>0.606060606060606</v>
      </c>
      <c r="AT342" s="0" t="n">
        <f aca="false">IF(MAX(X342:AA342)=MIN(X342:AA342),0,IF($F$17="custo",(MAX(X342:AA342)-Z342)/(MAX(X342:AA342)-MIN(X342:AA342)),(Z342-MIN(X342:AA342))/(MAX(X342:AA342)-MIN(X342:AA342))))</f>
        <v>0.333333333333333</v>
      </c>
      <c r="AU342" s="0" t="n">
        <f aca="false">IF(MAX(X342:AA342)=MIN(X342:AA342),0,IF($F$17="custo",(MAX(X342:AA342)-AA342)/(MAX(X342:AA342)-MIN(X342:AA342)),(AA342-MIN(X342:AA342))/(MAX(X342:AA342)-MIN(X342:AA342))))</f>
        <v>1</v>
      </c>
      <c r="AV342" s="0" t="n">
        <f aca="false">STDEVP(AB342:AE342)</f>
        <v>0.416005610811774</v>
      </c>
      <c r="AW342" s="0" t="n">
        <f aca="false">STDEVP(AF342:AI342)</f>
        <v>0.391678967811144</v>
      </c>
      <c r="AX342" s="0" t="n">
        <f aca="false">STDEVP(AJ342:AM342)</f>
        <v>0.403495049664745</v>
      </c>
      <c r="AY342" s="0" t="n">
        <f aca="false">STDEVP(AN342:AQ342)</f>
        <v>0.373940560742948</v>
      </c>
      <c r="AZ342" s="0" t="n">
        <f aca="false">STDEVP(AR342:AU342)</f>
        <v>0.366779346573037</v>
      </c>
      <c r="BA342" s="0" t="n">
        <f aca="false">AV342*((1-IFERROR(CORREL(AB342:AE342,AF342:AI342),0))+(1-IFERROR(CORREL(AB342:AE342,AJ342:AM342),0))+(1-IFERROR(CORREL(AB342:AE342,AN342:AQ342),0))+(1-IFERROR(CORREL(AB342:AE342,AR342:AU342),0)))</f>
        <v>1.16908814251674</v>
      </c>
      <c r="BB342" s="0" t="n">
        <f aca="false">AW342*((1-IFERROR(CORREL(AF342:AI342,AB342:AE342),0))+(1-IFERROR(CORREL(AF342:AI342,AJ342:AM342),0))+(1-IFERROR(CORREL(AF342:AI342,AN342:AQ342),0))+(1-IFERROR(CORREL(AF342:AI342,AR342:AU342),0)))</f>
        <v>2.84046804882127</v>
      </c>
      <c r="BC342" s="0" t="n">
        <f aca="false">AX342*((1-IFERROR(CORREL(AJ342:AM342,AB342:AE342),0))+(1-IFERROR(CORREL(AJ342:AM342,AF342:AI342),0))+(1-IFERROR(CORREL(AJ342:AM342,AN342:AQ342),0))+(1-IFERROR(CORREL(AJ342:AM342,AR342:AU342),0)))</f>
        <v>1.1629278362514</v>
      </c>
      <c r="BD342" s="0" t="n">
        <f aca="false">AY342*((1-IFERROR(CORREL(AN342:AQ342,AB342:AE342),0))+(1-IFERROR(CORREL(AN342:AQ342,AF342:AI342),0))+(1-IFERROR(CORREL(AN342:AQ342,AJ342:AM342),0))+(1-IFERROR(CORREL(AN342:AQ342,AR342:AU342),0)))</f>
        <v>0.958020822267805</v>
      </c>
      <c r="BE342" s="0" t="n">
        <f aca="false">AZ342*((1-IFERROR(CORREL(AR342:AU342,AB342:AE342),0))+(1-IFERROR(CORREL(AR342:AU342,AF342:AI342),0))+(1-IFERROR(CORREL(AR342:AU342,AJ342:AM342),0))+(1-IFERROR(CORREL(AR342:AU342,AN342:AQ342),0)))</f>
        <v>1.04557080183129</v>
      </c>
      <c r="BF342" s="0" t="n">
        <f aca="false">IF(SUM(BA342:BE342)&gt;0,BA342/SUM(BA342:BE342),1/5)</f>
        <v>0.162914690321256</v>
      </c>
      <c r="BG342" s="0" t="n">
        <f aca="false">IF(SUM(BA342:BE342)&gt;0,BB342/SUM(BA342:BE342),1/5)</f>
        <v>0.395824707917192</v>
      </c>
      <c r="BH342" s="0" t="n">
        <f aca="false">IF(SUM(BA342:BE342)&gt;0,BC342/SUM(BA342:BE342),1/5)</f>
        <v>0.162056239746826</v>
      </c>
      <c r="BI342" s="0" t="n">
        <f aca="false">IF(SUM(BA342:BE342)&gt;0,BD342/SUM(BA342:BE342),1/5)</f>
        <v>0.133502051646068</v>
      </c>
      <c r="BJ342" s="0" t="n">
        <f aca="false">IF(SUM(BA342:BE342)&gt;0,BE342/SUM(BA342:BE342),1/5)</f>
        <v>0.145702310368658</v>
      </c>
      <c r="BK342" s="0" t="n">
        <f aca="false">BF342*AB342+BG342*AF342+BH342*AJ342+BI342*AN342+BJ342*AR342</f>
        <v>0.425707370782251</v>
      </c>
      <c r="BL342" s="0" t="n">
        <f aca="false">BF342*AC342+BG342*AG342+BH342*AK342+BI342*AO342+BJ342*AS342</f>
        <v>0.575911798950323</v>
      </c>
      <c r="BM342" s="0" t="n">
        <f aca="false">BF342*AD342+BG342*AH342+BH342*AL342+BI342*AP342+BJ342*AT342</f>
        <v>0.621950531616959</v>
      </c>
      <c r="BN342" s="0" t="n">
        <f aca="false">BF342*AE342+BG342*AI342+BH342*AM342+BI342*AQ342+BJ342*AU342</f>
        <v>0.604175292082808</v>
      </c>
      <c r="BO342" s="0" t="n">
        <f aca="false">RANK(BK342,$BK342:$BN342)</f>
        <v>4</v>
      </c>
      <c r="BP342" s="0" t="n">
        <f aca="false">RANK(BL342,$BK342:$BN342)</f>
        <v>3</v>
      </c>
      <c r="BQ342" s="0" t="n">
        <f aca="false">RANK(BM342,$BK342:$BN342)</f>
        <v>1</v>
      </c>
      <c r="BR342" s="0" t="n">
        <f aca="false">RANK(BN342,$BK342:$BN342)</f>
        <v>2</v>
      </c>
    </row>
    <row r="343" customFormat="false" ht="15" hidden="false" customHeight="false" outlineLevel="0" collapsed="false">
      <c r="A343" s="0" t="n">
        <v>320</v>
      </c>
      <c r="B343" s="0" t="n">
        <f aca="false">RANDBETWEEN(1,$B$5)</f>
        <v>4</v>
      </c>
      <c r="C343" s="0" t="n">
        <f aca="false">RANDBETWEEN(1,$B$5)</f>
        <v>3</v>
      </c>
      <c r="D343" s="0" t="n">
        <f aca="false">RANDBETWEEN(1,$B$5)</f>
        <v>2</v>
      </c>
      <c r="E343" s="0" t="n">
        <f aca="false">RANDBETWEEN(1,$B$5)</f>
        <v>2</v>
      </c>
      <c r="F343" s="0" t="n">
        <f aca="false">RANDBETWEEN(1,$B$5)</f>
        <v>4</v>
      </c>
      <c r="G343" s="0" t="n">
        <f aca="false">RANDBETWEEN(1,$B$5)</f>
        <v>4</v>
      </c>
      <c r="H343" s="0" t="n">
        <f aca="true">NORMINV(RAND(),$B$8,$B$13)</f>
        <v>48.8350738056413</v>
      </c>
      <c r="I343" s="0" t="n">
        <f aca="true">NORMINV(RAND(),$C$8,$C$13)</f>
        <v>69.22278908821</v>
      </c>
      <c r="J343" s="0" t="n">
        <f aca="true">NORMINV(RAND(),$D$8,$D$13)</f>
        <v>14.3187649690179</v>
      </c>
      <c r="K343" s="0" t="n">
        <f aca="true">NORMINV(RAND(),$E$8,$E$13)</f>
        <v>3.30852078261818</v>
      </c>
      <c r="L343" s="0" t="n">
        <f aca="true">NORMINV(RAND(),$B$9,$B$14)</f>
        <v>39.374904844103</v>
      </c>
      <c r="M343" s="0" t="n">
        <f aca="true">NORMINV(RAND(),$C$9,$C$14)</f>
        <v>46.6349452429698</v>
      </c>
      <c r="N343" s="0" t="n">
        <f aca="true">NORMINV(RAND(),$D$9,$D$14)</f>
        <v>42.8502574196575</v>
      </c>
      <c r="O343" s="0" t="n">
        <f aca="true">NORMINV(RAND(),$E$9,$E$14)</f>
        <v>24.7895728148777</v>
      </c>
      <c r="P343" s="0" t="n">
        <f aca="true">NORMINV(RAND(),$B$10,$B$15)</f>
        <v>26.0610578115892</v>
      </c>
      <c r="Q343" s="0" t="n">
        <f aca="true">NORMINV(RAND(),$C$10,$C$15)</f>
        <v>32.7786224851853</v>
      </c>
      <c r="R343" s="0" t="n">
        <f aca="true">NORMINV(RAND(),$D$10,$D$15)</f>
        <v>10.5279307371849</v>
      </c>
      <c r="S343" s="0" t="n">
        <f aca="true">NORMINV(RAND(),$E$10,$E$15)</f>
        <v>4.15028127455648</v>
      </c>
      <c r="T343" s="0" t="n">
        <f aca="false">MEDIAN(INDEX(Avaliadores!$B$17:$B$22,$B343),INDEX(Avaliadores!$B$17:$B$22,$C343),INDEX(Avaliadores!$B$17:$B$22,$D343),INDEX(Avaliadores!$B$17:$B$22,$E343),INDEX(Avaliadores!$B$17:$B$22,$F343),INDEX(Avaliadores!$B$17:$B$22,$G343))</f>
        <v>3.29166666666667</v>
      </c>
      <c r="U343" s="0" t="n">
        <f aca="false">MEDIAN(INDEX(Avaliadores!$C$17:$C$22,$B343),INDEX(Avaliadores!$C$17:$C$22,$C343),INDEX(Avaliadores!$C$17:$C$22,$D343),INDEX(Avaliadores!$C$17:$C$22,$E343),INDEX(Avaliadores!$C$17:$C$22,$F343),INDEX(Avaliadores!$C$17:$C$22,$G343))</f>
        <v>5.29166666666667</v>
      </c>
      <c r="V343" s="0" t="n">
        <f aca="false">MEDIAN(INDEX(Avaliadores!$D$17:$D$22,$B343),INDEX(Avaliadores!$D$17:$D$22,$C343),INDEX(Avaliadores!$D$17:$D$22,$D343),INDEX(Avaliadores!$D$17:$D$22,$E343),INDEX(Avaliadores!$D$17:$D$22,$F343),INDEX(Avaliadores!$D$17:$D$22,$G343))</f>
        <v>5.66666666666667</v>
      </c>
      <c r="W343" s="0" t="n">
        <f aca="false">MEDIAN(INDEX(Avaliadores!$E$17:$E$22,$B343),INDEX(Avaliadores!$E$17:$E$22,$C343),INDEX(Avaliadores!$E$17:$E$22,$D343),INDEX(Avaliadores!$E$17:$E$22,$E343),INDEX(Avaliadores!$E$17:$E$22,$F343),INDEX(Avaliadores!$E$17:$E$22,$G343))</f>
        <v>6.29166666666667</v>
      </c>
      <c r="X343" s="0" t="n">
        <f aca="false">MEDIAN(INDEX(Avaliadores!$F$17:$F$22,$B343),INDEX(Avaliadores!$F$17:$F$22,$C343),INDEX(Avaliadores!$F$17:$F$22,$D343),INDEX(Avaliadores!$F$17:$F$22,$E343),INDEX(Avaliadores!$F$17:$F$22,$F343),INDEX(Avaliadores!$F$17:$F$22,$G343))</f>
        <v>3.16666666666667</v>
      </c>
      <c r="Y343" s="0" t="n">
        <f aca="false">MEDIAN(INDEX(Avaliadores!$G$17:$G$22,$B343),INDEX(Avaliadores!$G$17:$G$22,$C343),INDEX(Avaliadores!$G$17:$G$22,$D343),INDEX(Avaliadores!$G$17:$G$22,$E343),INDEX(Avaliadores!$G$17:$G$22,$F343),INDEX(Avaliadores!$G$17:$G$22,$G343))</f>
        <v>5.16666666666667</v>
      </c>
      <c r="Z343" s="0" t="n">
        <f aca="false">MEDIAN(INDEX(Avaliadores!$H$17:$H$22,$B343),INDEX(Avaliadores!$H$17:$H$22,$C343),INDEX(Avaliadores!$H$17:$H$22,$D343),INDEX(Avaliadores!$H$17:$H$22,$E343),INDEX(Avaliadores!$H$17:$H$22,$F343),INDEX(Avaliadores!$H$17:$H$22,$G343))</f>
        <v>3.66666666666667</v>
      </c>
      <c r="AA343" s="0" t="n">
        <f aca="false">MEDIAN(INDEX(Avaliadores!$I$17:$I$22,$B343),INDEX(Avaliadores!$I$17:$I$22,$C343),INDEX(Avaliadores!$I$17:$I$22,$D343),INDEX(Avaliadores!$I$17:$I$22,$E343),INDEX(Avaliadores!$I$17:$I$22,$F343),INDEX(Avaliadores!$I$17:$I$22,$G343))</f>
        <v>5.79166666666667</v>
      </c>
      <c r="AB343" s="0" t="n">
        <f aca="false">IF(MAX(H343:K343)=MIN(H343:K343),0,IF($B$17="custo",(MAX(H343:K343)-H343)/(MAX(H343:K343)-MIN(H343:K343)),(H343-MIN(H343:K343))/(MAX(H343:K343)-MIN(H343:K343))))</f>
        <v>0.309306555419035</v>
      </c>
      <c r="AC343" s="0" t="n">
        <f aca="false">IF(MAX(H343:K343)=MIN(H343:K343),0,IF($B$17="custo",(MAX(H343:K343)-I343)/(MAX(H343:K343)-MIN(H343:K343)),(I343-MIN(H343:K343))/(MAX(H343:K343)-MIN(H343:K343))))</f>
        <v>0</v>
      </c>
      <c r="AD343" s="0" t="n">
        <f aca="false">IF(MAX(H343:K343)=MIN(H343:K343),0,IF($B$17="custo",(MAX(H343:K343)-J343)/(MAX(H343:K343)-MIN(H343:K343)),(J343-MIN(H343:K343))/(MAX(H343:K343)-MIN(H343:K343))))</f>
        <v>0.832961140744914</v>
      </c>
      <c r="AE343" s="0" t="n">
        <f aca="false">IF(MAX(H343:K343)=MIN(H343:K343),0,IF($B$17="custo",(MAX(H343:K343)-K343)/(MAX(H343:K343)-MIN(H343:K343)),(K343-MIN(H343:K343))/(MAX(H343:K343)-MIN(H343:K343))))</f>
        <v>1</v>
      </c>
      <c r="AF343" s="0" t="n">
        <f aca="false">IF(MAX(L343:O343)=MIN(L343:O343),0,IF($C$17="custo",(MAX(L343:O343)-L343)/(MAX(L343:O343)-MIN(L343:O343)),(L343-MIN(L343:O343))/(MAX(L343:O343)-MIN(L343:O343))))</f>
        <v>0.667662319662227</v>
      </c>
      <c r="AG343" s="0" t="n">
        <f aca="false">IF(MAX(L343:O343)=MIN(L343:O343),0,IF($C$17="custo",(MAX(L343:O343)-M343)/(MAX(L343:O343)-MIN(L343:O343)),(M343-MIN(L343:O343))/(MAX(L343:O343)-MIN(L343:O343))))</f>
        <v>1</v>
      </c>
      <c r="AH343" s="0" t="n">
        <f aca="false">IF(MAX(L343:O343)=MIN(L343:O343),0,IF($C$17="custo",(MAX(L343:O343)-N343)/(MAX(L343:O343)-MIN(L343:O343)),(N343-MIN(L343:O343))/(MAX(L343:O343)-MIN(L343:O343))))</f>
        <v>0.826751050559094</v>
      </c>
      <c r="AI343" s="0" t="n">
        <f aca="false">IF(MAX(L343:O343)=MIN(L343:O343),0,IF($C$17="custo",(MAX(L343:O343)-O343)/(MAX(L343:O343)-MIN(L343:O343)),(O343-MIN(L343:O343))/(MAX(L343:O343)-MIN(L343:O343))))</f>
        <v>0</v>
      </c>
      <c r="AJ343" s="0" t="n">
        <f aca="false">IF(MAX(P343:S343)=MIN(P343:S343),0,IF($D$17="custo",(MAX(P343:S343)-P343)/(MAX(P343:S343)-MIN(P343:S343)),(P343-MIN(P343:S343))/(MAX(P343:S343)-MIN(P343:S343))))</f>
        <v>0.234647359557879</v>
      </c>
      <c r="AK343" s="0" t="n">
        <f aca="false">IF(MAX(P343:S343)=MIN(P343:S343),0,IF($D$17="custo",(MAX(P343:S343)-Q343)/(MAX(P343:S343)-MIN(P343:S343)),(Q343-MIN(P343:S343))/(MAX(P343:S343)-MIN(P343:S343))))</f>
        <v>0</v>
      </c>
      <c r="AL343" s="0" t="n">
        <f aca="false">IF(MAX(P343:S343)=MIN(P343:S343),0,IF($D$17="custo",(MAX(P343:S343)-R343)/(MAX(P343:S343)-MIN(P343:S343)),(R343-MIN(P343:S343))/(MAX(P343:S343)-MIN(P343:S343))))</f>
        <v>0.777226021734695</v>
      </c>
      <c r="AM343" s="0" t="n">
        <f aca="false">IF(MAX(P343:S343)=MIN(P343:S343),0,IF($D$17="custo",(MAX(P343:S343)-S343)/(MAX(P343:S343)-MIN(P343:S343)),(S343-MIN(P343:S343))/(MAX(P343:S343)-MIN(P343:S343))))</f>
        <v>1</v>
      </c>
      <c r="AN343" s="0" t="n">
        <f aca="false">IF(MAX(T343:W343)=MIN(T343:W343),0,IF($E$17="custo",(MAX(T343:W343)-T343)/(MAX(T343:W343)-MIN(T343:W343)),(T343-MIN(T343:W343))/(MAX(T343:W343)-MIN(T343:W343))))</f>
        <v>0</v>
      </c>
      <c r="AO343" s="0" t="n">
        <f aca="false">IF(MAX(T343:W343)=MIN(T343:W343),0,IF($E$17="custo",(MAX(T343:W343)-U343)/(MAX(T343:W343)-MIN(T343:W343)),(U343-MIN(T343:W343))/(MAX(T343:W343)-MIN(T343:W343))))</f>
        <v>0.666666666666667</v>
      </c>
      <c r="AP343" s="0" t="n">
        <f aca="false">IF(MAX(T343:W343)=MIN(T343:W343),0,IF($E$17="custo",(MAX(T343:W343)-V343)/(MAX(T343:W343)-MIN(T343:W343)),(V343-MIN(T343:W343))/(MAX(T343:W343)-MIN(T343:W343))))</f>
        <v>0.791666666666667</v>
      </c>
      <c r="AQ343" s="0" t="n">
        <f aca="false">IF(MAX(T343:W343)=MIN(T343:W343),0,IF($E$17="custo",(MAX(T343:W343)-W343)/(MAX(T343:W343)-MIN(T343:W343)),(W343-MIN(T343:W343))/(MAX(T343:W343)-MIN(T343:W343))))</f>
        <v>1</v>
      </c>
      <c r="AR343" s="0" t="n">
        <f aca="false">IF(MAX(X343:AA343)=MIN(X343:AA343),0,IF($F$17="custo",(MAX(X343:AA343)-X343)/(MAX(X343:AA343)-MIN(X343:AA343)),(X343-MIN(X343:AA343))/(MAX(X343:AA343)-MIN(X343:AA343))))</f>
        <v>0</v>
      </c>
      <c r="AS343" s="0" t="n">
        <f aca="false">IF(MAX(X343:AA343)=MIN(X343:AA343),0,IF($F$17="custo",(MAX(X343:AA343)-Y343)/(MAX(X343:AA343)-MIN(X343:AA343)),(Y343-MIN(X343:AA343))/(MAX(X343:AA343)-MIN(X343:AA343))))</f>
        <v>0.761904761904762</v>
      </c>
      <c r="AT343" s="0" t="n">
        <f aca="false">IF(MAX(X343:AA343)=MIN(X343:AA343),0,IF($F$17="custo",(MAX(X343:AA343)-Z343)/(MAX(X343:AA343)-MIN(X343:AA343)),(Z343-MIN(X343:AA343))/(MAX(X343:AA343)-MIN(X343:AA343))))</f>
        <v>0.19047619047619</v>
      </c>
      <c r="AU343" s="0" t="n">
        <f aca="false">IF(MAX(X343:AA343)=MIN(X343:AA343),0,IF($F$17="custo",(MAX(X343:AA343)-AA343)/(MAX(X343:AA343)-MIN(X343:AA343)),(AA343-MIN(X343:AA343))/(MAX(X343:AA343)-MIN(X343:AA343))))</f>
        <v>1</v>
      </c>
      <c r="AV343" s="0" t="n">
        <f aca="false">STDEVP(AB343:AE343)</f>
        <v>0.400676642290688</v>
      </c>
      <c r="AW343" s="0" t="n">
        <f aca="false">STDEVP(AF343:AI343)</f>
        <v>0.378736635840986</v>
      </c>
      <c r="AX343" s="0" t="n">
        <f aca="false">STDEVP(AJ343:AM343)</f>
        <v>0.402253355057674</v>
      </c>
      <c r="AY343" s="0" t="n">
        <f aca="false">STDEVP(AN343:AQ343)</f>
        <v>0.374275921317118</v>
      </c>
      <c r="AZ343" s="0" t="n">
        <f aca="false">STDEVP(AR343:AU343)</f>
        <v>0.407379491244492</v>
      </c>
      <c r="BA343" s="0" t="n">
        <f aca="false">AV343*((1-IFERROR(CORREL(AB343:AE343,AF343:AI343),0))+(1-IFERROR(CORREL(AB343:AE343,AJ343:AM343),0))+(1-IFERROR(CORREL(AB343:AE343,AN343:AQ343),0))+(1-IFERROR(CORREL(AB343:AE343,AR343:AU343),0)))</f>
        <v>1.19598956304521</v>
      </c>
      <c r="BB343" s="0" t="n">
        <f aca="false">AW343*((1-IFERROR(CORREL(AF343:AI343,AB343:AE343),0))+(1-IFERROR(CORREL(AF343:AI343,AJ343:AM343),0))+(1-IFERROR(CORREL(AF343:AI343,AN343:AQ343),0))+(1-IFERROR(CORREL(AF343:AI343,AR343:AU343),0)))</f>
        <v>2.39743182525284</v>
      </c>
      <c r="BC343" s="0" t="n">
        <f aca="false">AX343*((1-IFERROR(CORREL(AJ343:AM343,AB343:AE343),0))+(1-IFERROR(CORREL(AJ343:AM343,AF343:AI343),0))+(1-IFERROR(CORREL(AJ343:AM343,AN343:AQ343),0))+(1-IFERROR(CORREL(AJ343:AM343,AR343:AU343),0)))</f>
        <v>1.15377157788988</v>
      </c>
      <c r="BD343" s="0" t="n">
        <f aca="false">AY343*((1-IFERROR(CORREL(AN343:AQ343,AB343:AE343),0))+(1-IFERROR(CORREL(AN343:AQ343,AF343:AI343),0))+(1-IFERROR(CORREL(AN343:AQ343,AJ343:AM343),0))+(1-IFERROR(CORREL(AN343:AQ343,AR343:AU343),0)))</f>
        <v>0.906015119581476</v>
      </c>
      <c r="BE343" s="0" t="n">
        <f aca="false">AZ343*((1-IFERROR(CORREL(AR343:AU343,AB343:AE343),0))+(1-IFERROR(CORREL(AR343:AU343,AF343:AI343),0))+(1-IFERROR(CORREL(AR343:AU343,AJ343:AM343),0))+(1-IFERROR(CORREL(AR343:AU343,AN343:AQ343),0)))</f>
        <v>1.34610450148832</v>
      </c>
      <c r="BF343" s="0" t="n">
        <f aca="false">IF(SUM(BA343:BE343)&gt;0,BA343/SUM(BA343:BE343),1/5)</f>
        <v>0.170872431847452</v>
      </c>
      <c r="BG343" s="0" t="n">
        <f aca="false">IF(SUM(BA343:BE343)&gt;0,BB343/SUM(BA343:BE343),1/5)</f>
        <v>0.342523897220618</v>
      </c>
      <c r="BH343" s="0" t="n">
        <f aca="false">IF(SUM(BA343:BE343)&gt;0,BC343/SUM(BA343:BE343),1/5)</f>
        <v>0.16484069878381</v>
      </c>
      <c r="BI343" s="0" t="n">
        <f aca="false">IF(SUM(BA343:BE343)&gt;0,BD343/SUM(BA343:BE343),1/5)</f>
        <v>0.129443442950509</v>
      </c>
      <c r="BJ343" s="0" t="n">
        <f aca="false">IF(SUM(BA343:BE343)&gt;0,BE343/SUM(BA343:BE343),1/5)</f>
        <v>0.192319529197612</v>
      </c>
      <c r="BK343" s="0" t="n">
        <f aca="false">BF343*AB343+BG343*AF343+BH343*AJ343+BI343*AN343+BJ343*AR343</f>
        <v>0.32022169778617</v>
      </c>
      <c r="BL343" s="0" t="n">
        <f aca="false">BF343*AC343+BG343*AG343+BH343*AK343+BI343*AO343+BJ343*AS343</f>
        <v>0.575348690957233</v>
      </c>
      <c r="BM343" s="0" t="n">
        <f aca="false">BF343*AD343+BG343*AH343+BH343*AL343+BI343*AP343+BJ343*AT343</f>
        <v>0.692738918436181</v>
      </c>
      <c r="BN343" s="0" t="n">
        <f aca="false">BF343*AE343+BG343*AI343+BH343*AM343+BI343*AQ343+BJ343*AU343</f>
        <v>0.657476102779382</v>
      </c>
      <c r="BO343" s="0" t="n">
        <f aca="false">RANK(BK343,$BK343:$BN343)</f>
        <v>4</v>
      </c>
      <c r="BP343" s="0" t="n">
        <f aca="false">RANK(BL343,$BK343:$BN343)</f>
        <v>3</v>
      </c>
      <c r="BQ343" s="0" t="n">
        <f aca="false">RANK(BM343,$BK343:$BN343)</f>
        <v>1</v>
      </c>
      <c r="BR343" s="0" t="n">
        <f aca="false">RANK(BN343,$BK343:$BN343)</f>
        <v>2</v>
      </c>
    </row>
    <row r="344" customFormat="false" ht="15" hidden="false" customHeight="false" outlineLevel="0" collapsed="false">
      <c r="A344" s="0" t="n">
        <v>321</v>
      </c>
      <c r="B344" s="0" t="n">
        <f aca="false">RANDBETWEEN(1,$B$5)</f>
        <v>2</v>
      </c>
      <c r="C344" s="0" t="n">
        <f aca="false">RANDBETWEEN(1,$B$5)</f>
        <v>3</v>
      </c>
      <c r="D344" s="0" t="n">
        <f aca="false">RANDBETWEEN(1,$B$5)</f>
        <v>5</v>
      </c>
      <c r="E344" s="0" t="n">
        <f aca="false">RANDBETWEEN(1,$B$5)</f>
        <v>2</v>
      </c>
      <c r="F344" s="0" t="n">
        <f aca="false">RANDBETWEEN(1,$B$5)</f>
        <v>2</v>
      </c>
      <c r="G344" s="0" t="n">
        <f aca="false">RANDBETWEEN(1,$B$5)</f>
        <v>5</v>
      </c>
      <c r="H344" s="0" t="n">
        <f aca="true">NORMINV(RAND(),$B$8,$B$13)</f>
        <v>50.1504516530536</v>
      </c>
      <c r="I344" s="0" t="n">
        <f aca="true">NORMINV(RAND(),$C$8,$C$13)</f>
        <v>58.1356323258631</v>
      </c>
      <c r="J344" s="0" t="n">
        <f aca="true">NORMINV(RAND(),$D$8,$D$13)</f>
        <v>12.8999263615523</v>
      </c>
      <c r="K344" s="0" t="n">
        <f aca="true">NORMINV(RAND(),$E$8,$E$13)</f>
        <v>3.30319704115198</v>
      </c>
      <c r="L344" s="0" t="n">
        <f aca="true">NORMINV(RAND(),$B$9,$B$14)</f>
        <v>45.3164201274578</v>
      </c>
      <c r="M344" s="0" t="n">
        <f aca="true">NORMINV(RAND(),$C$9,$C$14)</f>
        <v>52.1221288312311</v>
      </c>
      <c r="N344" s="0" t="n">
        <f aca="true">NORMINV(RAND(),$D$9,$D$14)</f>
        <v>47.6946208244477</v>
      </c>
      <c r="O344" s="0" t="n">
        <f aca="true">NORMINV(RAND(),$E$9,$E$14)</f>
        <v>23.9572661829696</v>
      </c>
      <c r="P344" s="0" t="n">
        <f aca="true">NORMINV(RAND(),$B$10,$B$15)</f>
        <v>23.5543893666705</v>
      </c>
      <c r="Q344" s="0" t="n">
        <f aca="true">NORMINV(RAND(),$C$10,$C$15)</f>
        <v>30.5467200164654</v>
      </c>
      <c r="R344" s="0" t="n">
        <f aca="true">NORMINV(RAND(),$D$10,$D$15)</f>
        <v>9.69799610201847</v>
      </c>
      <c r="S344" s="0" t="n">
        <f aca="true">NORMINV(RAND(),$E$10,$E$15)</f>
        <v>3.9489106674856</v>
      </c>
      <c r="T344" s="0" t="n">
        <f aca="false">MEDIAN(INDEX(Avaliadores!$B$17:$B$22,$B344),INDEX(Avaliadores!$B$17:$B$22,$C344),INDEX(Avaliadores!$B$17:$B$22,$D344),INDEX(Avaliadores!$B$17:$B$22,$E344),INDEX(Avaliadores!$B$17:$B$22,$F344),INDEX(Avaliadores!$B$17:$B$22,$G344))</f>
        <v>2.91666666666667</v>
      </c>
      <c r="U344" s="0" t="n">
        <f aca="false">MEDIAN(INDEX(Avaliadores!$C$17:$C$22,$B344),INDEX(Avaliadores!$C$17:$C$22,$C344),INDEX(Avaliadores!$C$17:$C$22,$D344),INDEX(Avaliadores!$C$17:$C$22,$E344),INDEX(Avaliadores!$C$17:$C$22,$F344),INDEX(Avaliadores!$C$17:$C$22,$G344))</f>
        <v>5.04166666666667</v>
      </c>
      <c r="V344" s="0" t="n">
        <f aca="false">MEDIAN(INDEX(Avaliadores!$D$17:$D$22,$B344),INDEX(Avaliadores!$D$17:$D$22,$C344),INDEX(Avaliadores!$D$17:$D$22,$D344),INDEX(Avaliadores!$D$17:$D$22,$E344),INDEX(Avaliadores!$D$17:$D$22,$F344),INDEX(Avaliadores!$D$17:$D$22,$G344))</f>
        <v>5.91666666666667</v>
      </c>
      <c r="W344" s="0" t="n">
        <f aca="false">MEDIAN(INDEX(Avaliadores!$E$17:$E$22,$B344),INDEX(Avaliadores!$E$17:$E$22,$C344),INDEX(Avaliadores!$E$17:$E$22,$D344),INDEX(Avaliadores!$E$17:$E$22,$E344),INDEX(Avaliadores!$E$17:$E$22,$F344),INDEX(Avaliadores!$E$17:$E$22,$G344))</f>
        <v>6.04166666666667</v>
      </c>
      <c r="X344" s="0" t="n">
        <f aca="false">MEDIAN(INDEX(Avaliadores!$F$17:$F$22,$B344),INDEX(Avaliadores!$F$17:$F$22,$C344),INDEX(Avaliadores!$F$17:$F$22,$D344),INDEX(Avaliadores!$F$17:$F$22,$E344),INDEX(Avaliadores!$F$17:$F$22,$F344),INDEX(Avaliadores!$F$17:$F$22,$G344))</f>
        <v>2.29166666666667</v>
      </c>
      <c r="Y344" s="0" t="n">
        <f aca="false">MEDIAN(INDEX(Avaliadores!$G$17:$G$22,$B344),INDEX(Avaliadores!$G$17:$G$22,$C344),INDEX(Avaliadores!$G$17:$G$22,$D344),INDEX(Avaliadores!$G$17:$G$22,$E344),INDEX(Avaliadores!$G$17:$G$22,$F344),INDEX(Avaliadores!$G$17:$G$22,$G344))</f>
        <v>5.91666666666667</v>
      </c>
      <c r="Z344" s="0" t="n">
        <f aca="false">MEDIAN(INDEX(Avaliadores!$H$17:$H$22,$B344),INDEX(Avaliadores!$H$17:$H$22,$C344),INDEX(Avaliadores!$H$17:$H$22,$D344),INDEX(Avaliadores!$H$17:$H$22,$E344),INDEX(Avaliadores!$H$17:$H$22,$F344),INDEX(Avaliadores!$H$17:$H$22,$G344))</f>
        <v>3.91666666666667</v>
      </c>
      <c r="AA344" s="0" t="n">
        <f aca="false">MEDIAN(INDEX(Avaliadores!$I$17:$I$22,$B344),INDEX(Avaliadores!$I$17:$I$22,$C344),INDEX(Avaliadores!$I$17:$I$22,$D344),INDEX(Avaliadores!$I$17:$I$22,$E344),INDEX(Avaliadores!$I$17:$I$22,$F344),INDEX(Avaliadores!$I$17:$I$22,$G344))</f>
        <v>6.29166666666667</v>
      </c>
      <c r="AB344" s="0" t="n">
        <f aca="false">IF(MAX(H344:K344)=MIN(H344:K344),0,IF($B$17="custo",(MAX(H344:K344)-H344)/(MAX(H344:K344)-MIN(H344:K344)),(H344-MIN(H344:K344))/(MAX(H344:K344)-MIN(H344:K344))))</f>
        <v>0.145628780325866</v>
      </c>
      <c r="AC344" s="0" t="n">
        <f aca="false">IF(MAX(H344:K344)=MIN(H344:K344),0,IF($B$17="custo",(MAX(H344:K344)-I344)/(MAX(H344:K344)-MIN(H344:K344)),(I344-MIN(H344:K344))/(MAX(H344:K344)-MIN(H344:K344))))</f>
        <v>0</v>
      </c>
      <c r="AD344" s="0" t="n">
        <f aca="false">IF(MAX(H344:K344)=MIN(H344:K344),0,IF($B$17="custo",(MAX(H344:K344)-J344)/(MAX(H344:K344)-MIN(H344:K344)),(J344-MIN(H344:K344))/(MAX(H344:K344)-MIN(H344:K344))))</f>
        <v>0.824980793383142</v>
      </c>
      <c r="AE344" s="0" t="n">
        <f aca="false">IF(MAX(H344:K344)=MIN(H344:K344),0,IF($B$17="custo",(MAX(H344:K344)-K344)/(MAX(H344:K344)-MIN(H344:K344)),(K344-MIN(H344:K344))/(MAX(H344:K344)-MIN(H344:K344))))</f>
        <v>1</v>
      </c>
      <c r="AF344" s="0" t="n">
        <f aca="false">IF(MAX(L344:O344)=MIN(L344:O344),0,IF($C$17="custo",(MAX(L344:O344)-L344)/(MAX(L344:O344)-MIN(L344:O344)),(L344-MIN(L344:O344))/(MAX(L344:O344)-MIN(L344:O344))))</f>
        <v>0.75836172933748</v>
      </c>
      <c r="AG344" s="0" t="n">
        <f aca="false">IF(MAX(L344:O344)=MIN(L344:O344),0,IF($C$17="custo",(MAX(L344:O344)-M344)/(MAX(L344:O344)-MIN(L344:O344)),(M344-MIN(L344:O344))/(MAX(L344:O344)-MIN(L344:O344))))</f>
        <v>1</v>
      </c>
      <c r="AH344" s="0" t="n">
        <f aca="false">IF(MAX(L344:O344)=MIN(L344:O344),0,IF($C$17="custo",(MAX(L344:O344)-N344)/(MAX(L344:O344)-MIN(L344:O344)),(N344-MIN(L344:O344))/(MAX(L344:O344)-MIN(L344:O344))))</f>
        <v>0.842800298298038</v>
      </c>
      <c r="AI344" s="0" t="n">
        <f aca="false">IF(MAX(L344:O344)=MIN(L344:O344),0,IF($C$17="custo",(MAX(L344:O344)-O344)/(MAX(L344:O344)-MIN(L344:O344)),(O344-MIN(L344:O344))/(MAX(L344:O344)-MIN(L344:O344))))</f>
        <v>0</v>
      </c>
      <c r="AJ344" s="0" t="n">
        <f aca="false">IF(MAX(P344:S344)=MIN(P344:S344),0,IF($D$17="custo",(MAX(P344:S344)-P344)/(MAX(P344:S344)-MIN(P344:S344)),(P344-MIN(P344:S344))/(MAX(P344:S344)-MIN(P344:S344))))</f>
        <v>0.26289122378656</v>
      </c>
      <c r="AK344" s="0" t="n">
        <f aca="false">IF(MAX(P344:S344)=MIN(P344:S344),0,IF($D$17="custo",(MAX(P344:S344)-Q344)/(MAX(P344:S344)-MIN(P344:S344)),(Q344-MIN(P344:S344))/(MAX(P344:S344)-MIN(P344:S344))))</f>
        <v>0</v>
      </c>
      <c r="AL344" s="0" t="n">
        <f aca="false">IF(MAX(P344:S344)=MIN(P344:S344),0,IF($D$17="custo",(MAX(P344:S344)-R344)/(MAX(P344:S344)-MIN(P344:S344)),(R344-MIN(P344:S344))/(MAX(P344:S344)-MIN(P344:S344))))</f>
        <v>0.783851167624322</v>
      </c>
      <c r="AM344" s="0" t="n">
        <f aca="false">IF(MAX(P344:S344)=MIN(P344:S344),0,IF($D$17="custo",(MAX(P344:S344)-S344)/(MAX(P344:S344)-MIN(P344:S344)),(S344-MIN(P344:S344))/(MAX(P344:S344)-MIN(P344:S344))))</f>
        <v>1</v>
      </c>
      <c r="AN344" s="0" t="n">
        <f aca="false">IF(MAX(T344:W344)=MIN(T344:W344),0,IF($E$17="custo",(MAX(T344:W344)-T344)/(MAX(T344:W344)-MIN(T344:W344)),(T344-MIN(T344:W344))/(MAX(T344:W344)-MIN(T344:W344))))</f>
        <v>0</v>
      </c>
      <c r="AO344" s="0" t="n">
        <f aca="false">IF(MAX(T344:W344)=MIN(T344:W344),0,IF($E$17="custo",(MAX(T344:W344)-U344)/(MAX(T344:W344)-MIN(T344:W344)),(U344-MIN(T344:W344))/(MAX(T344:W344)-MIN(T344:W344))))</f>
        <v>0.68</v>
      </c>
      <c r="AP344" s="0" t="n">
        <f aca="false">IF(MAX(T344:W344)=MIN(T344:W344),0,IF($E$17="custo",(MAX(T344:W344)-V344)/(MAX(T344:W344)-MIN(T344:W344)),(V344-MIN(T344:W344))/(MAX(T344:W344)-MIN(T344:W344))))</f>
        <v>0.96</v>
      </c>
      <c r="AQ344" s="0" t="n">
        <f aca="false">IF(MAX(T344:W344)=MIN(T344:W344),0,IF($E$17="custo",(MAX(T344:W344)-W344)/(MAX(T344:W344)-MIN(T344:W344)),(W344-MIN(T344:W344))/(MAX(T344:W344)-MIN(T344:W344))))</f>
        <v>1</v>
      </c>
      <c r="AR344" s="0" t="n">
        <f aca="false">IF(MAX(X344:AA344)=MIN(X344:AA344),0,IF($F$17="custo",(MAX(X344:AA344)-X344)/(MAX(X344:AA344)-MIN(X344:AA344)),(X344-MIN(X344:AA344))/(MAX(X344:AA344)-MIN(X344:AA344))))</f>
        <v>0</v>
      </c>
      <c r="AS344" s="0" t="n">
        <f aca="false">IF(MAX(X344:AA344)=MIN(X344:AA344),0,IF($F$17="custo",(MAX(X344:AA344)-Y344)/(MAX(X344:AA344)-MIN(X344:AA344)),(Y344-MIN(X344:AA344))/(MAX(X344:AA344)-MIN(X344:AA344))))</f>
        <v>0.90625</v>
      </c>
      <c r="AT344" s="0" t="n">
        <f aca="false">IF(MAX(X344:AA344)=MIN(X344:AA344),0,IF($F$17="custo",(MAX(X344:AA344)-Z344)/(MAX(X344:AA344)-MIN(X344:AA344)),(Z344-MIN(X344:AA344))/(MAX(X344:AA344)-MIN(X344:AA344))))</f>
        <v>0.40625</v>
      </c>
      <c r="AU344" s="0" t="n">
        <f aca="false">IF(MAX(X344:AA344)=MIN(X344:AA344),0,IF($F$17="custo",(MAX(X344:AA344)-AA344)/(MAX(X344:AA344)-MIN(X344:AA344)),(AA344-MIN(X344:AA344))/(MAX(X344:AA344)-MIN(X344:AA344))))</f>
        <v>1</v>
      </c>
      <c r="AV344" s="0" t="n">
        <f aca="false">STDEVP(AB344:AE344)</f>
        <v>0.427485534290892</v>
      </c>
      <c r="AW344" s="0" t="n">
        <f aca="false">STDEVP(AF344:AI344)</f>
        <v>0.385329041804458</v>
      </c>
      <c r="AX344" s="0" t="n">
        <f aca="false">STDEVP(AJ344:AM344)</f>
        <v>0.398825100868295</v>
      </c>
      <c r="AY344" s="0" t="n">
        <f aca="false">STDEVP(AN344:AQ344)</f>
        <v>0.400499687890016</v>
      </c>
      <c r="AZ344" s="0" t="n">
        <f aca="false">STDEVP(AR344:AU344)</f>
        <v>0.402931154944613</v>
      </c>
      <c r="BA344" s="0" t="n">
        <f aca="false">AV344*((1-IFERROR(CORREL(AB344:AE344,AF344:AI344),0))+(1-IFERROR(CORREL(AB344:AE344,AJ344:AM344),0))+(1-IFERROR(CORREL(AB344:AE344,AN344:AQ344),0))+(1-IFERROR(CORREL(AB344:AE344,AR344:AU344),0)))</f>
        <v>1.16619844561863</v>
      </c>
      <c r="BB344" s="0" t="n">
        <f aca="false">AW344*((1-IFERROR(CORREL(AF344:AI344,AB344:AE344),0))+(1-IFERROR(CORREL(AF344:AI344,AJ344:AM344),0))+(1-IFERROR(CORREL(AF344:AI344,AN344:AQ344),0))+(1-IFERROR(CORREL(AF344:AI344,AR344:AU344),0)))</f>
        <v>2.41519935770689</v>
      </c>
      <c r="BC344" s="0" t="n">
        <f aca="false">AX344*((1-IFERROR(CORREL(AJ344:AM344,AB344:AE344),0))+(1-IFERROR(CORREL(AJ344:AM344,AF344:AI344),0))+(1-IFERROR(CORREL(AJ344:AM344,AN344:AQ344),0))+(1-IFERROR(CORREL(AJ344:AM344,AR344:AU344),0)))</f>
        <v>1.17059573181142</v>
      </c>
      <c r="BD344" s="0" t="n">
        <f aca="false">AY344*((1-IFERROR(CORREL(AN344:AQ344,AB344:AE344),0))+(1-IFERROR(CORREL(AN344:AQ344,AF344:AI344),0))+(1-IFERROR(CORREL(AN344:AQ344,AJ344:AM344),0))+(1-IFERROR(CORREL(AN344:AQ344,AR344:AU344),0)))</f>
        <v>0.912763180748789</v>
      </c>
      <c r="BE344" s="0" t="n">
        <f aca="false">AZ344*((1-IFERROR(CORREL(AR344:AU344,AB344:AE344),0))+(1-IFERROR(CORREL(AR344:AU344,AF344:AI344),0))+(1-IFERROR(CORREL(AR344:AU344,AJ344:AM344),0))+(1-IFERROR(CORREL(AR344:AU344,AN344:AQ344),0)))</f>
        <v>1.27835791523943</v>
      </c>
      <c r="BF344" s="0" t="n">
        <f aca="false">IF(SUM(BA344:BE344)&gt;0,BA344/SUM(BA344:BE344),1/5)</f>
        <v>0.167964740260906</v>
      </c>
      <c r="BG344" s="0" t="n">
        <f aca="false">IF(SUM(BA344:BE344)&gt;0,BB344/SUM(BA344:BE344),1/5)</f>
        <v>0.347855319409511</v>
      </c>
      <c r="BH344" s="0" t="n">
        <f aca="false">IF(SUM(BA344:BE344)&gt;0,BC344/SUM(BA344:BE344),1/5)</f>
        <v>0.168598070751097</v>
      </c>
      <c r="BI344" s="0" t="n">
        <f aca="false">IF(SUM(BA344:BE344)&gt;0,BD344/SUM(BA344:BE344),1/5)</f>
        <v>0.13146307230144</v>
      </c>
      <c r="BJ344" s="0" t="n">
        <f aca="false">IF(SUM(BA344:BE344)&gt;0,BE344/SUM(BA344:BE344),1/5)</f>
        <v>0.184118797277047</v>
      </c>
      <c r="BK344" s="0" t="n">
        <f aca="false">BF344*AB344+BG344*AF344+BH344*AJ344+BI344*AN344+BJ344*AR344</f>
        <v>0.332583614996394</v>
      </c>
      <c r="BL344" s="0" t="n">
        <f aca="false">BF344*AC344+BG344*AG344+BH344*AK344+BI344*AO344+BJ344*AS344</f>
        <v>0.604107868606813</v>
      </c>
      <c r="BM344" s="0" t="n">
        <f aca="false">BF344*AD344+BG344*AH344+BH344*AL344+BI344*AP344+BJ344*AT344</f>
        <v>0.764898857064368</v>
      </c>
      <c r="BN344" s="0" t="n">
        <f aca="false">BF344*AE344+BG344*AI344+BH344*AM344+BI344*AQ344+BJ344*AU344</f>
        <v>0.652144680590489</v>
      </c>
      <c r="BO344" s="0" t="n">
        <f aca="false">RANK(BK344,$BK344:$BN344)</f>
        <v>4</v>
      </c>
      <c r="BP344" s="0" t="n">
        <f aca="false">RANK(BL344,$BK344:$BN344)</f>
        <v>3</v>
      </c>
      <c r="BQ344" s="0" t="n">
        <f aca="false">RANK(BM344,$BK344:$BN344)</f>
        <v>1</v>
      </c>
      <c r="BR344" s="0" t="n">
        <f aca="false">RANK(BN344,$BK344:$BN344)</f>
        <v>2</v>
      </c>
    </row>
    <row r="345" customFormat="false" ht="15" hidden="false" customHeight="false" outlineLevel="0" collapsed="false">
      <c r="A345" s="0" t="n">
        <v>322</v>
      </c>
      <c r="B345" s="0" t="n">
        <f aca="false">RANDBETWEEN(1,$B$5)</f>
        <v>5</v>
      </c>
      <c r="C345" s="0" t="n">
        <f aca="false">RANDBETWEEN(1,$B$5)</f>
        <v>1</v>
      </c>
      <c r="D345" s="0" t="n">
        <f aca="false">RANDBETWEEN(1,$B$5)</f>
        <v>1</v>
      </c>
      <c r="E345" s="0" t="n">
        <f aca="false">RANDBETWEEN(1,$B$5)</f>
        <v>4</v>
      </c>
      <c r="F345" s="0" t="n">
        <f aca="false">RANDBETWEEN(1,$B$5)</f>
        <v>2</v>
      </c>
      <c r="G345" s="0" t="n">
        <f aca="false">RANDBETWEEN(1,$B$5)</f>
        <v>3</v>
      </c>
      <c r="H345" s="0" t="n">
        <f aca="true">NORMINV(RAND(),$B$8,$B$13)</f>
        <v>44.74558987504</v>
      </c>
      <c r="I345" s="0" t="n">
        <f aca="true">NORMINV(RAND(),$C$8,$C$13)</f>
        <v>66.3649425734444</v>
      </c>
      <c r="J345" s="0" t="n">
        <f aca="true">NORMINV(RAND(),$D$8,$D$13)</f>
        <v>15.0894153927991</v>
      </c>
      <c r="K345" s="0" t="n">
        <f aca="true">NORMINV(RAND(),$E$8,$E$13)</f>
        <v>3.31158363021011</v>
      </c>
      <c r="L345" s="0" t="n">
        <f aca="true">NORMINV(RAND(),$B$9,$B$14)</f>
        <v>46.939703481672</v>
      </c>
      <c r="M345" s="0" t="n">
        <f aca="true">NORMINV(RAND(),$C$9,$C$14)</f>
        <v>56.9388238501605</v>
      </c>
      <c r="N345" s="0" t="n">
        <f aca="true">NORMINV(RAND(),$D$9,$D$14)</f>
        <v>50.7280656922067</v>
      </c>
      <c r="O345" s="0" t="n">
        <f aca="true">NORMINV(RAND(),$E$9,$E$14)</f>
        <v>27.2158857179414</v>
      </c>
      <c r="P345" s="0" t="n">
        <f aca="true">NORMINV(RAND(),$B$10,$B$15)</f>
        <v>24.4821407154425</v>
      </c>
      <c r="Q345" s="0" t="n">
        <f aca="true">NORMINV(RAND(),$C$10,$C$15)</f>
        <v>28.7887951936384</v>
      </c>
      <c r="R345" s="0" t="n">
        <f aca="true">NORMINV(RAND(),$D$10,$D$15)</f>
        <v>10.0303590358615</v>
      </c>
      <c r="S345" s="0" t="n">
        <f aca="true">NORMINV(RAND(),$E$10,$E$15)</f>
        <v>4.19367693374089</v>
      </c>
      <c r="T345" s="0" t="n">
        <f aca="false">MEDIAN(INDEX(Avaliadores!$B$17:$B$22,$B345),INDEX(Avaliadores!$B$17:$B$22,$C345),INDEX(Avaliadores!$B$17:$B$22,$D345),INDEX(Avaliadores!$B$17:$B$22,$E345),INDEX(Avaliadores!$B$17:$B$22,$F345),INDEX(Avaliadores!$B$17:$B$22,$G345))</f>
        <v>2.66666666666667</v>
      </c>
      <c r="U345" s="0" t="n">
        <f aca="false">MEDIAN(INDEX(Avaliadores!$C$17:$C$22,$B345),INDEX(Avaliadores!$C$17:$C$22,$C345),INDEX(Avaliadores!$C$17:$C$22,$D345),INDEX(Avaliadores!$C$17:$C$22,$E345),INDEX(Avaliadores!$C$17:$C$22,$F345),INDEX(Avaliadores!$C$17:$C$22,$G345))</f>
        <v>4.91666666666667</v>
      </c>
      <c r="V345" s="0" t="n">
        <f aca="false">MEDIAN(INDEX(Avaliadores!$D$17:$D$22,$B345),INDEX(Avaliadores!$D$17:$D$22,$C345),INDEX(Avaliadores!$D$17:$D$22,$D345),INDEX(Avaliadores!$D$17:$D$22,$E345),INDEX(Avaliadores!$D$17:$D$22,$F345),INDEX(Avaliadores!$D$17:$D$22,$G345))</f>
        <v>5.91666666666667</v>
      </c>
      <c r="W345" s="0" t="n">
        <f aca="false">MEDIAN(INDEX(Avaliadores!$E$17:$E$22,$B345),INDEX(Avaliadores!$E$17:$E$22,$C345),INDEX(Avaliadores!$E$17:$E$22,$D345),INDEX(Avaliadores!$E$17:$E$22,$E345),INDEX(Avaliadores!$E$17:$E$22,$F345),INDEX(Avaliadores!$E$17:$E$22,$G345))</f>
        <v>6.79166666666667</v>
      </c>
      <c r="X345" s="0" t="n">
        <f aca="false">MEDIAN(INDEX(Avaliadores!$F$17:$F$22,$B345),INDEX(Avaliadores!$F$17:$F$22,$C345),INDEX(Avaliadores!$F$17:$F$22,$D345),INDEX(Avaliadores!$F$17:$F$22,$E345),INDEX(Avaliadores!$F$17:$F$22,$F345),INDEX(Avaliadores!$F$17:$F$22,$G345))</f>
        <v>2.29166666666667</v>
      </c>
      <c r="Y345" s="0" t="n">
        <f aca="false">MEDIAN(INDEX(Avaliadores!$G$17:$G$22,$B345),INDEX(Avaliadores!$G$17:$G$22,$C345),INDEX(Avaliadores!$G$17:$G$22,$D345),INDEX(Avaliadores!$G$17:$G$22,$E345),INDEX(Avaliadores!$G$17:$G$22,$F345),INDEX(Avaliadores!$G$17:$G$22,$G345))</f>
        <v>5.04166666666667</v>
      </c>
      <c r="Z345" s="0" t="n">
        <f aca="false">MEDIAN(INDEX(Avaliadores!$H$17:$H$22,$B345),INDEX(Avaliadores!$H$17:$H$22,$C345),INDEX(Avaliadores!$H$17:$H$22,$D345),INDEX(Avaliadores!$H$17:$H$22,$E345),INDEX(Avaliadores!$H$17:$H$22,$F345),INDEX(Avaliadores!$H$17:$H$22,$G345))</f>
        <v>3.91666666666667</v>
      </c>
      <c r="AA345" s="0" t="n">
        <f aca="false">MEDIAN(INDEX(Avaliadores!$I$17:$I$22,$B345),INDEX(Avaliadores!$I$17:$I$22,$C345),INDEX(Avaliadores!$I$17:$I$22,$D345),INDEX(Avaliadores!$I$17:$I$22,$E345),INDEX(Avaliadores!$I$17:$I$22,$F345),INDEX(Avaliadores!$I$17:$I$22,$G345))</f>
        <v>6.66666666666667</v>
      </c>
      <c r="AB345" s="0" t="n">
        <f aca="false">IF(MAX(H345:K345)=MIN(H345:K345),0,IF($B$17="custo",(MAX(H345:K345)-H345)/(MAX(H345:K345)-MIN(H345:K345)),(H345-MIN(H345:K345))/(MAX(H345:K345)-MIN(H345:K345))))</f>
        <v>0.342873925525014</v>
      </c>
      <c r="AC345" s="0" t="n">
        <f aca="false">IF(MAX(H345:K345)=MIN(H345:K345),0,IF($B$17="custo",(MAX(H345:K345)-I345)/(MAX(H345:K345)-MIN(H345:K345)),(I345-MIN(H345:K345))/(MAX(H345:K345)-MIN(H345:K345))))</f>
        <v>0</v>
      </c>
      <c r="AD345" s="0" t="n">
        <f aca="false">IF(MAX(H345:K345)=MIN(H345:K345),0,IF($B$17="custo",(MAX(H345:K345)-J345)/(MAX(H345:K345)-MIN(H345:K345)),(J345-MIN(H345:K345))/(MAX(H345:K345)-MIN(H345:K345))))</f>
        <v>0.813208495788586</v>
      </c>
      <c r="AE345" s="0" t="n">
        <f aca="false">IF(MAX(H345:K345)=MIN(H345:K345),0,IF($B$17="custo",(MAX(H345:K345)-K345)/(MAX(H345:K345)-MIN(H345:K345)),(K345-MIN(H345:K345))/(MAX(H345:K345)-MIN(H345:K345))))</f>
        <v>1</v>
      </c>
      <c r="AF345" s="0" t="n">
        <f aca="false">IF(MAX(L345:O345)=MIN(L345:O345),0,IF($C$17="custo",(MAX(L345:O345)-L345)/(MAX(L345:O345)-MIN(L345:O345)),(L345-MIN(L345:O345))/(MAX(L345:O345)-MIN(L345:O345))))</f>
        <v>0.663589099973611</v>
      </c>
      <c r="AG345" s="0" t="n">
        <f aca="false">IF(MAX(L345:O345)=MIN(L345:O345),0,IF($C$17="custo",(MAX(L345:O345)-M345)/(MAX(L345:O345)-MIN(L345:O345)),(M345-MIN(L345:O345))/(MAX(L345:O345)-MIN(L345:O345))))</f>
        <v>1</v>
      </c>
      <c r="AH345" s="0" t="n">
        <f aca="false">IF(MAX(L345:O345)=MIN(L345:O345),0,IF($C$17="custo",(MAX(L345:O345)-N345)/(MAX(L345:O345)-MIN(L345:O345)),(N345-MIN(L345:O345))/(MAX(L345:O345)-MIN(L345:O345))))</f>
        <v>0.79104494547861</v>
      </c>
      <c r="AI345" s="0" t="n">
        <f aca="false">IF(MAX(L345:O345)=MIN(L345:O345),0,IF($C$17="custo",(MAX(L345:O345)-O345)/(MAX(L345:O345)-MIN(L345:O345)),(O345-MIN(L345:O345))/(MAX(L345:O345)-MIN(L345:O345))))</f>
        <v>0</v>
      </c>
      <c r="AJ345" s="0" t="n">
        <f aca="false">IF(MAX(P345:S345)=MIN(P345:S345),0,IF($D$17="custo",(MAX(P345:S345)-P345)/(MAX(P345:S345)-MIN(P345:S345)),(P345-MIN(P345:S345))/(MAX(P345:S345)-MIN(P345:S345))))</f>
        <v>0.17510200327916</v>
      </c>
      <c r="AK345" s="0" t="n">
        <f aca="false">IF(MAX(P345:S345)=MIN(P345:S345),0,IF($D$17="custo",(MAX(P345:S345)-Q345)/(MAX(P345:S345)-MIN(P345:S345)),(Q345-MIN(P345:S345))/(MAX(P345:S345)-MIN(P345:S345))))</f>
        <v>0</v>
      </c>
      <c r="AL345" s="0" t="n">
        <f aca="false">IF(MAX(P345:S345)=MIN(P345:S345),0,IF($D$17="custo",(MAX(P345:S345)-R345)/(MAX(P345:S345)-MIN(P345:S345)),(R345-MIN(P345:S345))/(MAX(P345:S345)-MIN(P345:S345))))</f>
        <v>0.762689406879684</v>
      </c>
      <c r="AM345" s="0" t="n">
        <f aca="false">IF(MAX(P345:S345)=MIN(P345:S345),0,IF($D$17="custo",(MAX(P345:S345)-S345)/(MAX(P345:S345)-MIN(P345:S345)),(S345-MIN(P345:S345))/(MAX(P345:S345)-MIN(P345:S345))))</f>
        <v>1</v>
      </c>
      <c r="AN345" s="0" t="n">
        <f aca="false">IF(MAX(T345:W345)=MIN(T345:W345),0,IF($E$17="custo",(MAX(T345:W345)-T345)/(MAX(T345:W345)-MIN(T345:W345)),(T345-MIN(T345:W345))/(MAX(T345:W345)-MIN(T345:W345))))</f>
        <v>0</v>
      </c>
      <c r="AO345" s="0" t="n">
        <f aca="false">IF(MAX(T345:W345)=MIN(T345:W345),0,IF($E$17="custo",(MAX(T345:W345)-U345)/(MAX(T345:W345)-MIN(T345:W345)),(U345-MIN(T345:W345))/(MAX(T345:W345)-MIN(T345:W345))))</f>
        <v>0.545454545454545</v>
      </c>
      <c r="AP345" s="0" t="n">
        <f aca="false">IF(MAX(T345:W345)=MIN(T345:W345),0,IF($E$17="custo",(MAX(T345:W345)-V345)/(MAX(T345:W345)-MIN(T345:W345)),(V345-MIN(T345:W345))/(MAX(T345:W345)-MIN(T345:W345))))</f>
        <v>0.787878787878788</v>
      </c>
      <c r="AQ345" s="0" t="n">
        <f aca="false">IF(MAX(T345:W345)=MIN(T345:W345),0,IF($E$17="custo",(MAX(T345:W345)-W345)/(MAX(T345:W345)-MIN(T345:W345)),(W345-MIN(T345:W345))/(MAX(T345:W345)-MIN(T345:W345))))</f>
        <v>1</v>
      </c>
      <c r="AR345" s="0" t="n">
        <f aca="false">IF(MAX(X345:AA345)=MIN(X345:AA345),0,IF($F$17="custo",(MAX(X345:AA345)-X345)/(MAX(X345:AA345)-MIN(X345:AA345)),(X345-MIN(X345:AA345))/(MAX(X345:AA345)-MIN(X345:AA345))))</f>
        <v>0</v>
      </c>
      <c r="AS345" s="0" t="n">
        <f aca="false">IF(MAX(X345:AA345)=MIN(X345:AA345),0,IF($F$17="custo",(MAX(X345:AA345)-Y345)/(MAX(X345:AA345)-MIN(X345:AA345)),(Y345-MIN(X345:AA345))/(MAX(X345:AA345)-MIN(X345:AA345))))</f>
        <v>0.628571428571429</v>
      </c>
      <c r="AT345" s="0" t="n">
        <f aca="false">IF(MAX(X345:AA345)=MIN(X345:AA345),0,IF($F$17="custo",(MAX(X345:AA345)-Z345)/(MAX(X345:AA345)-MIN(X345:AA345)),(Z345-MIN(X345:AA345))/(MAX(X345:AA345)-MIN(X345:AA345))))</f>
        <v>0.371428571428571</v>
      </c>
      <c r="AU345" s="0" t="n">
        <f aca="false">IF(MAX(X345:AA345)=MIN(X345:AA345),0,IF($F$17="custo",(MAX(X345:AA345)-AA345)/(MAX(X345:AA345)-MIN(X345:AA345)),(AA345-MIN(X345:AA345))/(MAX(X345:AA345)-MIN(X345:AA345))))</f>
        <v>1</v>
      </c>
      <c r="AV345" s="0" t="n">
        <f aca="false">STDEVP(AB345:AE345)</f>
        <v>0.392650523542656</v>
      </c>
      <c r="AW345" s="0" t="n">
        <f aca="false">STDEVP(AF345:AI345)</f>
        <v>0.374097422170268</v>
      </c>
      <c r="AX345" s="0" t="n">
        <f aca="false">STDEVP(AJ345:AM345)</f>
        <v>0.410364763228249</v>
      </c>
      <c r="AY345" s="0" t="n">
        <f aca="false">STDEVP(AN345:AQ345)</f>
        <v>0.373216604144049</v>
      </c>
      <c r="AZ345" s="0" t="n">
        <f aca="false">STDEVP(AR345:AU345)</f>
        <v>0.365055209690875</v>
      </c>
      <c r="BA345" s="0" t="n">
        <f aca="false">AV345*((1-IFERROR(CORREL(AB345:AE345,AF345:AI345),0))+(1-IFERROR(CORREL(AB345:AE345,AJ345:AM345),0))+(1-IFERROR(CORREL(AB345:AE345,AN345:AQ345),0))+(1-IFERROR(CORREL(AB345:AE345,AR345:AU345),0)))</f>
        <v>1.07558686572846</v>
      </c>
      <c r="BB345" s="0" t="n">
        <f aca="false">AW345*((1-IFERROR(CORREL(AF345:AI345,AB345:AE345),0))+(1-IFERROR(CORREL(AF345:AI345,AJ345:AM345),0))+(1-IFERROR(CORREL(AF345:AI345,AN345:AQ345),0))+(1-IFERROR(CORREL(AF345:AI345,AR345:AU345),0)))</f>
        <v>2.45556922402952</v>
      </c>
      <c r="BC345" s="0" t="n">
        <f aca="false">AX345*((1-IFERROR(CORREL(AJ345:AM345,AB345:AE345),0))+(1-IFERROR(CORREL(AJ345:AM345,AF345:AI345),0))+(1-IFERROR(CORREL(AJ345:AM345,AN345:AQ345),0))+(1-IFERROR(CORREL(AJ345:AM345,AR345:AU345),0)))</f>
        <v>1.02002715965216</v>
      </c>
      <c r="BD345" s="0" t="n">
        <f aca="false">AY345*((1-IFERROR(CORREL(AN345:AQ345,AB345:AE345),0))+(1-IFERROR(CORREL(AN345:AQ345,AF345:AI345),0))+(1-IFERROR(CORREL(AN345:AQ345,AJ345:AM345),0))+(1-IFERROR(CORREL(AN345:AQ345,AR345:AU345),0)))</f>
        <v>0.817161308310349</v>
      </c>
      <c r="BE345" s="0" t="n">
        <f aca="false">AZ345*((1-IFERROR(CORREL(AR345:AU345,AB345:AE345),0))+(1-IFERROR(CORREL(AR345:AU345,AF345:AI345),0))+(1-IFERROR(CORREL(AR345:AU345,AJ345:AM345),0))+(1-IFERROR(CORREL(AR345:AU345,AN345:AQ345),0)))</f>
        <v>1.015794089282</v>
      </c>
      <c r="BF345" s="0" t="n">
        <f aca="false">IF(SUM(BA345:BE345)&gt;0,BA345/SUM(BA345:BE345),1/5)</f>
        <v>0.168477992913496</v>
      </c>
      <c r="BG345" s="0" t="n">
        <f aca="false">IF(SUM(BA345:BE345)&gt;0,BB345/SUM(BA345:BE345),1/5)</f>
        <v>0.384635948528855</v>
      </c>
      <c r="BH345" s="0" t="n">
        <f aca="false">IF(SUM(BA345:BE345)&gt;0,BC345/SUM(BA345:BE345),1/5)</f>
        <v>0.159775220441223</v>
      </c>
      <c r="BI345" s="0" t="n">
        <f aca="false">IF(SUM(BA345:BE345)&gt;0,BD345/SUM(BA345:BE345),1/5)</f>
        <v>0.127998678207596</v>
      </c>
      <c r="BJ345" s="0" t="n">
        <f aca="false">IF(SUM(BA345:BE345)&gt;0,BE345/SUM(BA345:BE345),1/5)</f>
        <v>0.15911215990883</v>
      </c>
      <c r="BK345" s="0" t="n">
        <f aca="false">BF345*AB345+BG345*AF345+BH345*AJ345+BI345*AN345+BJ345*AR345</f>
        <v>0.340983894870212</v>
      </c>
      <c r="BL345" s="0" t="n">
        <f aca="false">BF345*AC345+BG345*AG345+BH345*AK345+BI345*AO345+BJ345*AS345</f>
        <v>0.55446676702634</v>
      </c>
      <c r="BM345" s="0" t="n">
        <f aca="false">BF345*AD345+BG345*AH345+BH345*AL345+BI345*AP345+BJ345*AT345</f>
        <v>0.723077171924312</v>
      </c>
      <c r="BN345" s="0" t="n">
        <f aca="false">BF345*AE345+BG345*AI345+BH345*AM345+BI345*AQ345+BJ345*AU345</f>
        <v>0.615364051471145</v>
      </c>
      <c r="BO345" s="0" t="n">
        <f aca="false">RANK(BK345,$BK345:$BN345)</f>
        <v>4</v>
      </c>
      <c r="BP345" s="0" t="n">
        <f aca="false">RANK(BL345,$BK345:$BN345)</f>
        <v>3</v>
      </c>
      <c r="BQ345" s="0" t="n">
        <f aca="false">RANK(BM345,$BK345:$BN345)</f>
        <v>1</v>
      </c>
      <c r="BR345" s="0" t="n">
        <f aca="false">RANK(BN345,$BK345:$BN345)</f>
        <v>2</v>
      </c>
    </row>
    <row r="346" customFormat="false" ht="15" hidden="false" customHeight="false" outlineLevel="0" collapsed="false">
      <c r="A346" s="0" t="n">
        <v>323</v>
      </c>
      <c r="B346" s="0" t="n">
        <f aca="false">RANDBETWEEN(1,$B$5)</f>
        <v>1</v>
      </c>
      <c r="C346" s="0" t="n">
        <f aca="false">RANDBETWEEN(1,$B$5)</f>
        <v>3</v>
      </c>
      <c r="D346" s="0" t="n">
        <f aca="false">RANDBETWEEN(1,$B$5)</f>
        <v>1</v>
      </c>
      <c r="E346" s="0" t="n">
        <f aca="false">RANDBETWEEN(1,$B$5)</f>
        <v>1</v>
      </c>
      <c r="F346" s="0" t="n">
        <f aca="false">RANDBETWEEN(1,$B$5)</f>
        <v>5</v>
      </c>
      <c r="G346" s="0" t="n">
        <f aca="false">RANDBETWEEN(1,$B$5)</f>
        <v>5</v>
      </c>
      <c r="H346" s="0" t="n">
        <f aca="true">NORMINV(RAND(),$B$8,$B$13)</f>
        <v>44.4968940464419</v>
      </c>
      <c r="I346" s="0" t="n">
        <f aca="true">NORMINV(RAND(),$C$8,$C$13)</f>
        <v>59.2928604163691</v>
      </c>
      <c r="J346" s="0" t="n">
        <f aca="true">NORMINV(RAND(),$D$8,$D$13)</f>
        <v>16.0955708256499</v>
      </c>
      <c r="K346" s="0" t="n">
        <f aca="true">NORMINV(RAND(),$E$8,$E$13)</f>
        <v>3.24978882119587</v>
      </c>
      <c r="L346" s="0" t="n">
        <f aca="true">NORMINV(RAND(),$B$9,$B$14)</f>
        <v>48.4383838819319</v>
      </c>
      <c r="M346" s="0" t="n">
        <f aca="true">NORMINV(RAND(),$C$9,$C$14)</f>
        <v>52.328945790299</v>
      </c>
      <c r="N346" s="0" t="n">
        <f aca="true">NORMINV(RAND(),$D$9,$D$14)</f>
        <v>53.1856497970981</v>
      </c>
      <c r="O346" s="0" t="n">
        <f aca="true">NORMINV(RAND(),$E$9,$E$14)</f>
        <v>24.9051174954333</v>
      </c>
      <c r="P346" s="0" t="n">
        <f aca="true">NORMINV(RAND(),$B$10,$B$15)</f>
        <v>24.9751661204746</v>
      </c>
      <c r="Q346" s="0" t="n">
        <f aca="true">NORMINV(RAND(),$C$10,$C$15)</f>
        <v>28.8137469182885</v>
      </c>
      <c r="R346" s="0" t="n">
        <f aca="true">NORMINV(RAND(),$D$10,$D$15)</f>
        <v>10.3217857986484</v>
      </c>
      <c r="S346" s="0" t="n">
        <f aca="true">NORMINV(RAND(),$E$10,$E$15)</f>
        <v>3.93494231948072</v>
      </c>
      <c r="T346" s="0" t="n">
        <f aca="false">MEDIAN(INDEX(Avaliadores!$B$17:$B$22,$B346),INDEX(Avaliadores!$B$17:$B$22,$C346),INDEX(Avaliadores!$B$17:$B$22,$D346),INDEX(Avaliadores!$B$17:$B$22,$E346),INDEX(Avaliadores!$B$17:$B$22,$F346),INDEX(Avaliadores!$B$17:$B$22,$G346))</f>
        <v>2.29166666666667</v>
      </c>
      <c r="U346" s="0" t="n">
        <f aca="false">MEDIAN(INDEX(Avaliadores!$C$17:$C$22,$B346),INDEX(Avaliadores!$C$17:$C$22,$C346),INDEX(Avaliadores!$C$17:$C$22,$D346),INDEX(Avaliadores!$C$17:$C$22,$E346),INDEX(Avaliadores!$C$17:$C$22,$F346),INDEX(Avaliadores!$C$17:$C$22,$G346))</f>
        <v>4.41666666666667</v>
      </c>
      <c r="V346" s="0" t="n">
        <f aca="false">MEDIAN(INDEX(Avaliadores!$D$17:$D$22,$B346),INDEX(Avaliadores!$D$17:$D$22,$C346),INDEX(Avaliadores!$D$17:$D$22,$D346),INDEX(Avaliadores!$D$17:$D$22,$E346),INDEX(Avaliadores!$D$17:$D$22,$F346),INDEX(Avaliadores!$D$17:$D$22,$G346))</f>
        <v>6.41666666666667</v>
      </c>
      <c r="W346" s="0" t="n">
        <f aca="false">MEDIAN(INDEX(Avaliadores!$E$17:$E$22,$B346),INDEX(Avaliadores!$E$17:$E$22,$C346),INDEX(Avaliadores!$E$17:$E$22,$D346),INDEX(Avaliadores!$E$17:$E$22,$E346),INDEX(Avaliadores!$E$17:$E$22,$F346),INDEX(Avaliadores!$E$17:$E$22,$G346))</f>
        <v>7.04166666666667</v>
      </c>
      <c r="X346" s="0" t="n">
        <f aca="false">MEDIAN(INDEX(Avaliadores!$F$17:$F$22,$B346),INDEX(Avaliadores!$F$17:$F$22,$C346),INDEX(Avaliadores!$F$17:$F$22,$D346),INDEX(Avaliadores!$F$17:$F$22,$E346),INDEX(Avaliadores!$F$17:$F$22,$F346),INDEX(Avaliadores!$F$17:$F$22,$G346))</f>
        <v>2.29166666666667</v>
      </c>
      <c r="Y346" s="0" t="n">
        <f aca="false">MEDIAN(INDEX(Avaliadores!$G$17:$G$22,$B346),INDEX(Avaliadores!$G$17:$G$22,$C346),INDEX(Avaliadores!$G$17:$G$22,$D346),INDEX(Avaliadores!$G$17:$G$22,$E346),INDEX(Avaliadores!$G$17:$G$22,$F346),INDEX(Avaliadores!$G$17:$G$22,$G346))</f>
        <v>5.04166666666667</v>
      </c>
      <c r="Z346" s="0" t="n">
        <f aca="false">MEDIAN(INDEX(Avaliadores!$H$17:$H$22,$B346),INDEX(Avaliadores!$H$17:$H$22,$C346),INDEX(Avaliadores!$H$17:$H$22,$D346),INDEX(Avaliadores!$H$17:$H$22,$E346),INDEX(Avaliadores!$H$17:$H$22,$F346),INDEX(Avaliadores!$H$17:$H$22,$G346))</f>
        <v>3.91666666666667</v>
      </c>
      <c r="AA346" s="0" t="n">
        <f aca="false">MEDIAN(INDEX(Avaliadores!$I$17:$I$22,$B346),INDEX(Avaliadores!$I$17:$I$22,$C346),INDEX(Avaliadores!$I$17:$I$22,$D346),INDEX(Avaliadores!$I$17:$I$22,$E346),INDEX(Avaliadores!$I$17:$I$22,$F346),INDEX(Avaliadores!$I$17:$I$22,$G346))</f>
        <v>6.91666666666667</v>
      </c>
      <c r="AB346" s="0" t="n">
        <f aca="false">IF(MAX(H346:K346)=MIN(H346:K346),0,IF($B$17="custo",(MAX(H346:K346)-H346)/(MAX(H346:K346)-MIN(H346:K346)),(H346-MIN(H346:K346))/(MAX(H346:K346)-MIN(H346:K346))))</f>
        <v>0.264010625199234</v>
      </c>
      <c r="AC346" s="0" t="n">
        <f aca="false">IF(MAX(H346:K346)=MIN(H346:K346),0,IF($B$17="custo",(MAX(H346:K346)-I346)/(MAX(H346:K346)-MIN(H346:K346)),(I346-MIN(H346:K346))/(MAX(H346:K346)-MIN(H346:K346))))</f>
        <v>0</v>
      </c>
      <c r="AD346" s="0" t="n">
        <f aca="false">IF(MAX(H346:K346)=MIN(H346:K346),0,IF($B$17="custo",(MAX(H346:K346)-J346)/(MAX(H346:K346)-MIN(H346:K346)),(J346-MIN(H346:K346))/(MAX(H346:K346)-MIN(H346:K346))))</f>
        <v>0.770787331264685</v>
      </c>
      <c r="AE346" s="0" t="n">
        <f aca="false">IF(MAX(H346:K346)=MIN(H346:K346),0,IF($B$17="custo",(MAX(H346:K346)-K346)/(MAX(H346:K346)-MIN(H346:K346)),(K346-MIN(H346:K346))/(MAX(H346:K346)-MIN(H346:K346))))</f>
        <v>1</v>
      </c>
      <c r="AF346" s="0" t="n">
        <f aca="false">IF(MAX(L346:O346)=MIN(L346:O346),0,IF($C$17="custo",(MAX(L346:O346)-L346)/(MAX(L346:O346)-MIN(L346:O346)),(L346-MIN(L346:O346))/(MAX(L346:O346)-MIN(L346:O346))))</f>
        <v>0.832136613818729</v>
      </c>
      <c r="AG346" s="0" t="n">
        <f aca="false">IF(MAX(L346:O346)=MIN(L346:O346),0,IF($C$17="custo",(MAX(L346:O346)-M346)/(MAX(L346:O346)-MIN(L346:O346)),(M346-MIN(L346:O346))/(MAX(L346:O346)-MIN(L346:O346))))</f>
        <v>0.969706934874464</v>
      </c>
      <c r="AH346" s="0" t="n">
        <f aca="false">IF(MAX(L346:O346)=MIN(L346:O346),0,IF($C$17="custo",(MAX(L346:O346)-N346)/(MAX(L346:O346)-MIN(L346:O346)),(N346-MIN(L346:O346))/(MAX(L346:O346)-MIN(L346:O346))))</f>
        <v>1</v>
      </c>
      <c r="AI346" s="0" t="n">
        <f aca="false">IF(MAX(L346:O346)=MIN(L346:O346),0,IF($C$17="custo",(MAX(L346:O346)-O346)/(MAX(L346:O346)-MIN(L346:O346)),(O346-MIN(L346:O346))/(MAX(L346:O346)-MIN(L346:O346))))</f>
        <v>0</v>
      </c>
      <c r="AJ346" s="0" t="n">
        <f aca="false">IF(MAX(P346:S346)=MIN(P346:S346),0,IF($D$17="custo",(MAX(P346:S346)-P346)/(MAX(P346:S346)-MIN(P346:S346)),(P346-MIN(P346:S346))/(MAX(P346:S346)-MIN(P346:S346))))</f>
        <v>0.154291207303338</v>
      </c>
      <c r="AK346" s="0" t="n">
        <f aca="false">IF(MAX(P346:S346)=MIN(P346:S346),0,IF($D$17="custo",(MAX(P346:S346)-Q346)/(MAX(P346:S346)-MIN(P346:S346)),(Q346-MIN(P346:S346))/(MAX(P346:S346)-MIN(P346:S346))))</f>
        <v>0</v>
      </c>
      <c r="AL346" s="0" t="n">
        <f aca="false">IF(MAX(P346:S346)=MIN(P346:S346),0,IF($D$17="custo",(MAX(P346:S346)-R346)/(MAX(P346:S346)-MIN(P346:S346)),(R346-MIN(P346:S346))/(MAX(P346:S346)-MIN(P346:S346))))</f>
        <v>0.743281737922661</v>
      </c>
      <c r="AM346" s="0" t="n">
        <f aca="false">IF(MAX(P346:S346)=MIN(P346:S346),0,IF($D$17="custo",(MAX(P346:S346)-S346)/(MAX(P346:S346)-MIN(P346:S346)),(S346-MIN(P346:S346))/(MAX(P346:S346)-MIN(P346:S346))))</f>
        <v>1</v>
      </c>
      <c r="AN346" s="0" t="n">
        <f aca="false">IF(MAX(T346:W346)=MIN(T346:W346),0,IF($E$17="custo",(MAX(T346:W346)-T346)/(MAX(T346:W346)-MIN(T346:W346)),(T346-MIN(T346:W346))/(MAX(T346:W346)-MIN(T346:W346))))</f>
        <v>0</v>
      </c>
      <c r="AO346" s="0" t="n">
        <f aca="false">IF(MAX(T346:W346)=MIN(T346:W346),0,IF($E$17="custo",(MAX(T346:W346)-U346)/(MAX(T346:W346)-MIN(T346:W346)),(U346-MIN(T346:W346))/(MAX(T346:W346)-MIN(T346:W346))))</f>
        <v>0.447368421052632</v>
      </c>
      <c r="AP346" s="0" t="n">
        <f aca="false">IF(MAX(T346:W346)=MIN(T346:W346),0,IF($E$17="custo",(MAX(T346:W346)-V346)/(MAX(T346:W346)-MIN(T346:W346)),(V346-MIN(T346:W346))/(MAX(T346:W346)-MIN(T346:W346))))</f>
        <v>0.868421052631579</v>
      </c>
      <c r="AQ346" s="0" t="n">
        <f aca="false">IF(MAX(T346:W346)=MIN(T346:W346),0,IF($E$17="custo",(MAX(T346:W346)-W346)/(MAX(T346:W346)-MIN(T346:W346)),(W346-MIN(T346:W346))/(MAX(T346:W346)-MIN(T346:W346))))</f>
        <v>1</v>
      </c>
      <c r="AR346" s="0" t="n">
        <f aca="false">IF(MAX(X346:AA346)=MIN(X346:AA346),0,IF($F$17="custo",(MAX(X346:AA346)-X346)/(MAX(X346:AA346)-MIN(X346:AA346)),(X346-MIN(X346:AA346))/(MAX(X346:AA346)-MIN(X346:AA346))))</f>
        <v>0</v>
      </c>
      <c r="AS346" s="0" t="n">
        <f aca="false">IF(MAX(X346:AA346)=MIN(X346:AA346),0,IF($F$17="custo",(MAX(X346:AA346)-Y346)/(MAX(X346:AA346)-MIN(X346:AA346)),(Y346-MIN(X346:AA346))/(MAX(X346:AA346)-MIN(X346:AA346))))</f>
        <v>0.594594594594595</v>
      </c>
      <c r="AT346" s="0" t="n">
        <f aca="false">IF(MAX(X346:AA346)=MIN(X346:AA346),0,IF($F$17="custo",(MAX(X346:AA346)-Z346)/(MAX(X346:AA346)-MIN(X346:AA346)),(Z346-MIN(X346:AA346))/(MAX(X346:AA346)-MIN(X346:AA346))))</f>
        <v>0.351351351351351</v>
      </c>
      <c r="AU346" s="0" t="n">
        <f aca="false">IF(MAX(X346:AA346)=MIN(X346:AA346),0,IF($F$17="custo",(MAX(X346:AA346)-AA346)/(MAX(X346:AA346)-MIN(X346:AA346)),(AA346-MIN(X346:AA346))/(MAX(X346:AA346)-MIN(X346:AA346))))</f>
        <v>1</v>
      </c>
      <c r="AV346" s="0" t="n">
        <f aca="false">STDEVP(AB346:AE346)</f>
        <v>0.396457450222842</v>
      </c>
      <c r="AW346" s="0" t="n">
        <f aca="false">STDEVP(AF346:AI346)</f>
        <v>0.409329044218375</v>
      </c>
      <c r="AX346" s="0" t="n">
        <f aca="false">STDEVP(AJ346:AM346)</f>
        <v>0.411119735590203</v>
      </c>
      <c r="AY346" s="0" t="n">
        <f aca="false">STDEVP(AN346:AQ346)</f>
        <v>0.3916546333194</v>
      </c>
      <c r="AZ346" s="0" t="n">
        <f aca="false">STDEVP(AR346:AU346)</f>
        <v>0.364113340143445</v>
      </c>
      <c r="BA346" s="0" t="n">
        <f aca="false">AV346*((1-IFERROR(CORREL(AB346:AE346,AF346:AI346),0))+(1-IFERROR(CORREL(AB346:AE346,AJ346:AM346),0))+(1-IFERROR(CORREL(AB346:AE346,AN346:AQ346),0))+(1-IFERROR(CORREL(AB346:AE346,AR346:AU346),0)))</f>
        <v>0.950637166741786</v>
      </c>
      <c r="BB346" s="0" t="n">
        <f aca="false">AW346*((1-IFERROR(CORREL(AF346:AI346,AB346:AE346),0))+(1-IFERROR(CORREL(AF346:AI346,AJ346:AM346),0))+(1-IFERROR(CORREL(AF346:AI346,AN346:AQ346),0))+(1-IFERROR(CORREL(AF346:AI346,AR346:AU346),0)))</f>
        <v>2.69265310118236</v>
      </c>
      <c r="BC346" s="0" t="n">
        <f aca="false">AX346*((1-IFERROR(CORREL(AJ346:AM346,AB346:AE346),0))+(1-IFERROR(CORREL(AJ346:AM346,AF346:AI346),0))+(1-IFERROR(CORREL(AJ346:AM346,AN346:AQ346),0))+(1-IFERROR(CORREL(AJ346:AM346,AR346:AU346),0)))</f>
        <v>0.933895752746457</v>
      </c>
      <c r="BD346" s="0" t="n">
        <f aca="false">AY346*((1-IFERROR(CORREL(AN346:AQ346,AB346:AE346),0))+(1-IFERROR(CORREL(AN346:AQ346,AF346:AI346),0))+(1-IFERROR(CORREL(AN346:AQ346,AJ346:AM346),0))+(1-IFERROR(CORREL(AN346:AQ346,AR346:AU346),0)))</f>
        <v>0.814396564743284</v>
      </c>
      <c r="BE346" s="0" t="n">
        <f aca="false">AZ346*((1-IFERROR(CORREL(AR346:AU346,AB346:AE346),0))+(1-IFERROR(CORREL(AR346:AU346,AF346:AI346),0))+(1-IFERROR(CORREL(AR346:AU346,AJ346:AM346),0))+(1-IFERROR(CORREL(AR346:AU346,AN346:AQ346),0)))</f>
        <v>1.05577842079805</v>
      </c>
      <c r="BF346" s="0" t="n">
        <f aca="false">IF(SUM(BA346:BE346)&gt;0,BA346/SUM(BA346:BE346),1/5)</f>
        <v>0.147445934208719</v>
      </c>
      <c r="BG346" s="0" t="n">
        <f aca="false">IF(SUM(BA346:BE346)&gt;0,BB346/SUM(BA346:BE346),1/5)</f>
        <v>0.417636471509511</v>
      </c>
      <c r="BH346" s="0" t="n">
        <f aca="false">IF(SUM(BA346:BE346)&gt;0,BC346/SUM(BA346:BE346),1/5)</f>
        <v>0.14484930374562</v>
      </c>
      <c r="BI346" s="0" t="n">
        <f aca="false">IF(SUM(BA346:BE346)&gt;0,BD346/SUM(BA346:BE346),1/5)</f>
        <v>0.126314714494601</v>
      </c>
      <c r="BJ346" s="0" t="n">
        <f aca="false">IF(SUM(BA346:BE346)&gt;0,BE346/SUM(BA346:BE346),1/5)</f>
        <v>0.16375357604155</v>
      </c>
      <c r="BK346" s="0" t="n">
        <f aca="false">BF346*AB346+BG346*AF346+BH346*AJ346+BI346*AN346+BJ346*AR346</f>
        <v>0.408806866434615</v>
      </c>
      <c r="BL346" s="0" t="n">
        <f aca="false">BF346*AC346+BG346*AG346+BH346*AK346+BI346*AO346+BJ346*AS346</f>
        <v>0.558861188218278</v>
      </c>
      <c r="BM346" s="0" t="n">
        <f aca="false">BF346*AD346+BG346*AH346+BH346*AL346+BI346*AP346+BJ346*AT346</f>
        <v>0.806179169424083</v>
      </c>
      <c r="BN346" s="0" t="n">
        <f aca="false">BF346*AE346+BG346*AI346+BH346*AM346+BI346*AQ346+BJ346*AU346</f>
        <v>0.582363528490489</v>
      </c>
      <c r="BO346" s="0" t="n">
        <f aca="false">RANK(BK346,$BK346:$BN346)</f>
        <v>4</v>
      </c>
      <c r="BP346" s="0" t="n">
        <f aca="false">RANK(BL346,$BK346:$BN346)</f>
        <v>3</v>
      </c>
      <c r="BQ346" s="0" t="n">
        <f aca="false">RANK(BM346,$BK346:$BN346)</f>
        <v>1</v>
      </c>
      <c r="BR346" s="0" t="n">
        <f aca="false">RANK(BN346,$BK346:$BN346)</f>
        <v>2</v>
      </c>
    </row>
    <row r="347" customFormat="false" ht="15" hidden="false" customHeight="false" outlineLevel="0" collapsed="false">
      <c r="A347" s="0" t="n">
        <v>324</v>
      </c>
      <c r="B347" s="0" t="n">
        <f aca="false">RANDBETWEEN(1,$B$5)</f>
        <v>1</v>
      </c>
      <c r="C347" s="0" t="n">
        <f aca="false">RANDBETWEEN(1,$B$5)</f>
        <v>1</v>
      </c>
      <c r="D347" s="0" t="n">
        <f aca="false">RANDBETWEEN(1,$B$5)</f>
        <v>5</v>
      </c>
      <c r="E347" s="0" t="n">
        <f aca="false">RANDBETWEEN(1,$B$5)</f>
        <v>5</v>
      </c>
      <c r="F347" s="0" t="n">
        <f aca="false">RANDBETWEEN(1,$B$5)</f>
        <v>2</v>
      </c>
      <c r="G347" s="0" t="n">
        <f aca="false">RANDBETWEEN(1,$B$5)</f>
        <v>6</v>
      </c>
      <c r="H347" s="0" t="n">
        <f aca="true">NORMINV(RAND(),$B$8,$B$13)</f>
        <v>52.2346736266609</v>
      </c>
      <c r="I347" s="0" t="n">
        <f aca="true">NORMINV(RAND(),$C$8,$C$13)</f>
        <v>61.7358951361438</v>
      </c>
      <c r="J347" s="0" t="n">
        <f aca="true">NORMINV(RAND(),$D$8,$D$13)</f>
        <v>14.6055805263507</v>
      </c>
      <c r="K347" s="0" t="n">
        <f aca="true">NORMINV(RAND(),$E$8,$E$13)</f>
        <v>3.13872538194062</v>
      </c>
      <c r="L347" s="0" t="n">
        <f aca="true">NORMINV(RAND(),$B$9,$B$14)</f>
        <v>38.2017519917561</v>
      </c>
      <c r="M347" s="0" t="n">
        <f aca="true">NORMINV(RAND(),$C$9,$C$14)</f>
        <v>58.1576932877033</v>
      </c>
      <c r="N347" s="0" t="n">
        <f aca="true">NORMINV(RAND(),$D$9,$D$14)</f>
        <v>46.3500154723771</v>
      </c>
      <c r="O347" s="0" t="n">
        <f aca="true">NORMINV(RAND(),$E$9,$E$14)</f>
        <v>24.0282350612153</v>
      </c>
      <c r="P347" s="0" t="n">
        <f aca="true">NORMINV(RAND(),$B$10,$B$15)</f>
        <v>26.6721683973689</v>
      </c>
      <c r="Q347" s="0" t="n">
        <f aca="true">NORMINV(RAND(),$C$10,$C$15)</f>
        <v>30.8315589191238</v>
      </c>
      <c r="R347" s="0" t="n">
        <f aca="true">NORMINV(RAND(),$D$10,$D$15)</f>
        <v>9.66316641685704</v>
      </c>
      <c r="S347" s="0" t="n">
        <f aca="true">NORMINV(RAND(),$E$10,$E$15)</f>
        <v>4.05132561250691</v>
      </c>
      <c r="T347" s="0" t="n">
        <f aca="false">MEDIAN(INDEX(Avaliadores!$B$17:$B$22,$B347),INDEX(Avaliadores!$B$17:$B$22,$C347),INDEX(Avaliadores!$B$17:$B$22,$D347),INDEX(Avaliadores!$B$17:$B$22,$E347),INDEX(Avaliadores!$B$17:$B$22,$F347),INDEX(Avaliadores!$B$17:$B$22,$G347))</f>
        <v>2.29166666666667</v>
      </c>
      <c r="U347" s="0" t="n">
        <f aca="false">MEDIAN(INDEX(Avaliadores!$C$17:$C$22,$B347),INDEX(Avaliadores!$C$17:$C$22,$C347),INDEX(Avaliadores!$C$17:$C$22,$D347),INDEX(Avaliadores!$C$17:$C$22,$E347),INDEX(Avaliadores!$C$17:$C$22,$F347),INDEX(Avaliadores!$C$17:$C$22,$G347))</f>
        <v>5.29166666666667</v>
      </c>
      <c r="V347" s="0" t="n">
        <f aca="false">MEDIAN(INDEX(Avaliadores!$D$17:$D$22,$B347),INDEX(Avaliadores!$D$17:$D$22,$C347),INDEX(Avaliadores!$D$17:$D$22,$D347),INDEX(Avaliadores!$D$17:$D$22,$E347),INDEX(Avaliadores!$D$17:$D$22,$F347),INDEX(Avaliadores!$D$17:$D$22,$G347))</f>
        <v>5.79166666666667</v>
      </c>
      <c r="W347" s="0" t="n">
        <f aca="false">MEDIAN(INDEX(Avaliadores!$E$17:$E$22,$B347),INDEX(Avaliadores!$E$17:$E$22,$C347),INDEX(Avaliadores!$E$17:$E$22,$D347),INDEX(Avaliadores!$E$17:$E$22,$E347),INDEX(Avaliadores!$E$17:$E$22,$F347),INDEX(Avaliadores!$E$17:$E$22,$G347))</f>
        <v>7.04166666666667</v>
      </c>
      <c r="X347" s="0" t="n">
        <f aca="false">MEDIAN(INDEX(Avaliadores!$F$17:$F$22,$B347),INDEX(Avaliadores!$F$17:$F$22,$C347),INDEX(Avaliadores!$F$17:$F$22,$D347),INDEX(Avaliadores!$F$17:$F$22,$E347),INDEX(Avaliadores!$F$17:$F$22,$F347),INDEX(Avaliadores!$F$17:$F$22,$G347))</f>
        <v>2.29166666666667</v>
      </c>
      <c r="Y347" s="0" t="n">
        <f aca="false">MEDIAN(INDEX(Avaliadores!$G$17:$G$22,$B347),INDEX(Avaliadores!$G$17:$G$22,$C347),INDEX(Avaliadores!$G$17:$G$22,$D347),INDEX(Avaliadores!$G$17:$G$22,$E347),INDEX(Avaliadores!$G$17:$G$22,$F347),INDEX(Avaliadores!$G$17:$G$22,$G347))</f>
        <v>5.04166666666667</v>
      </c>
      <c r="Z347" s="0" t="n">
        <f aca="false">MEDIAN(INDEX(Avaliadores!$H$17:$H$22,$B347),INDEX(Avaliadores!$H$17:$H$22,$C347),INDEX(Avaliadores!$H$17:$H$22,$D347),INDEX(Avaliadores!$H$17:$H$22,$E347),INDEX(Avaliadores!$H$17:$H$22,$F347),INDEX(Avaliadores!$H$17:$H$22,$G347))</f>
        <v>4.04166666666667</v>
      </c>
      <c r="AA347" s="0" t="n">
        <f aca="false">MEDIAN(INDEX(Avaliadores!$I$17:$I$22,$B347),INDEX(Avaliadores!$I$17:$I$22,$C347),INDEX(Avaliadores!$I$17:$I$22,$D347),INDEX(Avaliadores!$I$17:$I$22,$E347),INDEX(Avaliadores!$I$17:$I$22,$F347),INDEX(Avaliadores!$I$17:$I$22,$G347))</f>
        <v>6.79166666666667</v>
      </c>
      <c r="AB347" s="0" t="n">
        <f aca="false">IF(MAX(H347:K347)=MIN(H347:K347),0,IF($B$17="custo",(MAX(H347:K347)-H347)/(MAX(H347:K347)-MIN(H347:K347)),(H347-MIN(H347:K347))/(MAX(H347:K347)-MIN(H347:K347))))</f>
        <v>0.16214471704585</v>
      </c>
      <c r="AC347" s="0" t="n">
        <f aca="false">IF(MAX(H347:K347)=MIN(H347:K347),0,IF($B$17="custo",(MAX(H347:K347)-I347)/(MAX(H347:K347)-MIN(H347:K347)),(I347-MIN(H347:K347))/(MAX(H347:K347)-MIN(H347:K347))))</f>
        <v>0</v>
      </c>
      <c r="AD347" s="0" t="n">
        <f aca="false">IF(MAX(H347:K347)=MIN(H347:K347),0,IF($B$17="custo",(MAX(H347:K347)-J347)/(MAX(H347:K347)-MIN(H347:K347)),(J347-MIN(H347:K347))/(MAX(H347:K347)-MIN(H347:K347))))</f>
        <v>0.804310426723509</v>
      </c>
      <c r="AE347" s="0" t="n">
        <f aca="false">IF(MAX(H347:K347)=MIN(H347:K347),0,IF($B$17="custo",(MAX(H347:K347)-K347)/(MAX(H347:K347)-MIN(H347:K347)),(K347-MIN(H347:K347))/(MAX(H347:K347)-MIN(H347:K347))))</f>
        <v>1</v>
      </c>
      <c r="AF347" s="0" t="n">
        <f aca="false">IF(MAX(L347:O347)=MIN(L347:O347),0,IF($C$17="custo",(MAX(L347:O347)-L347)/(MAX(L347:O347)-MIN(L347:O347)),(L347-MIN(L347:O347))/(MAX(L347:O347)-MIN(L347:O347))))</f>
        <v>0.415286900732011</v>
      </c>
      <c r="AG347" s="0" t="n">
        <f aca="false">IF(MAX(L347:O347)=MIN(L347:O347),0,IF($C$17="custo",(MAX(L347:O347)-M347)/(MAX(L347:O347)-MIN(L347:O347)),(M347-MIN(L347:O347))/(MAX(L347:O347)-MIN(L347:O347))))</f>
        <v>1</v>
      </c>
      <c r="AH347" s="0" t="n">
        <f aca="false">IF(MAX(L347:O347)=MIN(L347:O347),0,IF($C$17="custo",(MAX(L347:O347)-N347)/(MAX(L347:O347)-MIN(L347:O347)),(N347-MIN(L347:O347))/(MAX(L347:O347)-MIN(L347:O347))))</f>
        <v>0.654032661843949</v>
      </c>
      <c r="AI347" s="0" t="n">
        <f aca="false">IF(MAX(L347:O347)=MIN(L347:O347),0,IF($C$17="custo",(MAX(L347:O347)-O347)/(MAX(L347:O347)-MIN(L347:O347)),(O347-MIN(L347:O347))/(MAX(L347:O347)-MIN(L347:O347))))</f>
        <v>0</v>
      </c>
      <c r="AJ347" s="0" t="n">
        <f aca="false">IF(MAX(P347:S347)=MIN(P347:S347),0,IF($D$17="custo",(MAX(P347:S347)-P347)/(MAX(P347:S347)-MIN(P347:S347)),(P347-MIN(P347:S347))/(MAX(P347:S347)-MIN(P347:S347))))</f>
        <v>0.155315694009552</v>
      </c>
      <c r="AK347" s="0" t="n">
        <f aca="false">IF(MAX(P347:S347)=MIN(P347:S347),0,IF($D$17="custo",(MAX(P347:S347)-Q347)/(MAX(P347:S347)-MIN(P347:S347)),(Q347-MIN(P347:S347))/(MAX(P347:S347)-MIN(P347:S347))))</f>
        <v>0</v>
      </c>
      <c r="AL347" s="0" t="n">
        <f aca="false">IF(MAX(P347:S347)=MIN(P347:S347),0,IF($D$17="custo",(MAX(P347:S347)-R347)/(MAX(P347:S347)-MIN(P347:S347)),(R347-MIN(P347:S347))/(MAX(P347:S347)-MIN(P347:S347))))</f>
        <v>0.790448397514015</v>
      </c>
      <c r="AM347" s="0" t="n">
        <f aca="false">IF(MAX(P347:S347)=MIN(P347:S347),0,IF($D$17="custo",(MAX(P347:S347)-S347)/(MAX(P347:S347)-MIN(P347:S347)),(S347-MIN(P347:S347))/(MAX(P347:S347)-MIN(P347:S347))))</f>
        <v>1</v>
      </c>
      <c r="AN347" s="0" t="n">
        <f aca="false">IF(MAX(T347:W347)=MIN(T347:W347),0,IF($E$17="custo",(MAX(T347:W347)-T347)/(MAX(T347:W347)-MIN(T347:W347)),(T347-MIN(T347:W347))/(MAX(T347:W347)-MIN(T347:W347))))</f>
        <v>0</v>
      </c>
      <c r="AO347" s="0" t="n">
        <f aca="false">IF(MAX(T347:W347)=MIN(T347:W347),0,IF($E$17="custo",(MAX(T347:W347)-U347)/(MAX(T347:W347)-MIN(T347:W347)),(U347-MIN(T347:W347))/(MAX(T347:W347)-MIN(T347:W347))))</f>
        <v>0.631578947368421</v>
      </c>
      <c r="AP347" s="0" t="n">
        <f aca="false">IF(MAX(T347:W347)=MIN(T347:W347),0,IF($E$17="custo",(MAX(T347:W347)-V347)/(MAX(T347:W347)-MIN(T347:W347)),(V347-MIN(T347:W347))/(MAX(T347:W347)-MIN(T347:W347))))</f>
        <v>0.736842105263158</v>
      </c>
      <c r="AQ347" s="0" t="n">
        <f aca="false">IF(MAX(T347:W347)=MIN(T347:W347),0,IF($E$17="custo",(MAX(T347:W347)-W347)/(MAX(T347:W347)-MIN(T347:W347)),(W347-MIN(T347:W347))/(MAX(T347:W347)-MIN(T347:W347))))</f>
        <v>1</v>
      </c>
      <c r="AR347" s="0" t="n">
        <f aca="false">IF(MAX(X347:AA347)=MIN(X347:AA347),0,IF($F$17="custo",(MAX(X347:AA347)-X347)/(MAX(X347:AA347)-MIN(X347:AA347)),(X347-MIN(X347:AA347))/(MAX(X347:AA347)-MIN(X347:AA347))))</f>
        <v>0</v>
      </c>
      <c r="AS347" s="0" t="n">
        <f aca="false">IF(MAX(X347:AA347)=MIN(X347:AA347),0,IF($F$17="custo",(MAX(X347:AA347)-Y347)/(MAX(X347:AA347)-MIN(X347:AA347)),(Y347-MIN(X347:AA347))/(MAX(X347:AA347)-MIN(X347:AA347))))</f>
        <v>0.611111111111111</v>
      </c>
      <c r="AT347" s="0" t="n">
        <f aca="false">IF(MAX(X347:AA347)=MIN(X347:AA347),0,IF($F$17="custo",(MAX(X347:AA347)-Z347)/(MAX(X347:AA347)-MIN(X347:AA347)),(Z347-MIN(X347:AA347))/(MAX(X347:AA347)-MIN(X347:AA347))))</f>
        <v>0.388888888888889</v>
      </c>
      <c r="AU347" s="0" t="n">
        <f aca="false">IF(MAX(X347:AA347)=MIN(X347:AA347),0,IF($F$17="custo",(MAX(X347:AA347)-AA347)/(MAX(X347:AA347)-MIN(X347:AA347)),(AA347-MIN(X347:AA347))/(MAX(X347:AA347)-MIN(X347:AA347))))</f>
        <v>1</v>
      </c>
      <c r="AV347" s="0" t="n">
        <f aca="false">STDEVP(AB347:AE347)</f>
        <v>0.420258763646813</v>
      </c>
      <c r="AW347" s="0" t="n">
        <f aca="false">STDEVP(AF347:AI347)</f>
        <v>0.36390282688631</v>
      </c>
      <c r="AX347" s="0" t="n">
        <f aca="false">STDEVP(AJ347:AM347)</f>
        <v>0.419056129585438</v>
      </c>
      <c r="AY347" s="0" t="n">
        <f aca="false">STDEVP(AN347:AQ347)</f>
        <v>0.36724436149876</v>
      </c>
      <c r="AZ347" s="0" t="n">
        <f aca="false">STDEVP(AR347:AU347)</f>
        <v>0.362177911400147</v>
      </c>
      <c r="BA347" s="0" t="n">
        <f aca="false">AV347*((1-IFERROR(CORREL(AB347:AE347,AF347:AI347),0))+(1-IFERROR(CORREL(AB347:AE347,AJ347:AM347),0))+(1-IFERROR(CORREL(AB347:AE347,AN347:AQ347),0))+(1-IFERROR(CORREL(AB347:AE347,AR347:AU347),0)))</f>
        <v>1.03299928375007</v>
      </c>
      <c r="BB347" s="0" t="n">
        <f aca="false">AW347*((1-IFERROR(CORREL(AF347:AI347,AB347:AE347),0))+(1-IFERROR(CORREL(AF347:AI347,AJ347:AM347),0))+(1-IFERROR(CORREL(AF347:AI347,AN347:AQ347),0))+(1-IFERROR(CORREL(AF347:AI347,AR347:AU347),0)))</f>
        <v>2.15428419543787</v>
      </c>
      <c r="BC347" s="0" t="n">
        <f aca="false">AX347*((1-IFERROR(CORREL(AJ347:AM347,AB347:AE347),0))+(1-IFERROR(CORREL(AJ347:AM347,AF347:AI347),0))+(1-IFERROR(CORREL(AJ347:AM347,AN347:AQ347),0))+(1-IFERROR(CORREL(AJ347:AM347,AR347:AU347),0)))</f>
        <v>1.02540749841381</v>
      </c>
      <c r="BD347" s="0" t="n">
        <f aca="false">AY347*((1-IFERROR(CORREL(AN347:AQ347,AB347:AE347),0))+(1-IFERROR(CORREL(AN347:AQ347,AF347:AI347),0))+(1-IFERROR(CORREL(AN347:AQ347,AJ347:AM347),0))+(1-IFERROR(CORREL(AN347:AQ347,AR347:AU347),0)))</f>
        <v>0.697178239432709</v>
      </c>
      <c r="BE347" s="0" t="n">
        <f aca="false">AZ347*((1-IFERROR(CORREL(AR347:AU347,AB347:AE347),0))+(1-IFERROR(CORREL(AR347:AU347,AF347:AI347),0))+(1-IFERROR(CORREL(AR347:AU347,AJ347:AM347),0))+(1-IFERROR(CORREL(AR347:AU347,AN347:AQ347),0)))</f>
        <v>0.836932331673599</v>
      </c>
      <c r="BF347" s="0" t="n">
        <f aca="false">IF(SUM(BA347:BE347)&gt;0,BA347/SUM(BA347:BE347),1/5)</f>
        <v>0.17975203684949</v>
      </c>
      <c r="BG347" s="0" t="n">
        <f aca="false">IF(SUM(BA347:BE347)&gt;0,BB347/SUM(BA347:BE347),1/5)</f>
        <v>0.374866641414157</v>
      </c>
      <c r="BH347" s="0" t="n">
        <f aca="false">IF(SUM(BA347:BE347)&gt;0,BC347/SUM(BA347:BE347),1/5)</f>
        <v>0.178430991521593</v>
      </c>
      <c r="BI347" s="0" t="n">
        <f aca="false">IF(SUM(BA347:BE347)&gt;0,BD347/SUM(BA347:BE347),1/5)</f>
        <v>0.121315871711186</v>
      </c>
      <c r="BJ347" s="0" t="n">
        <f aca="false">IF(SUM(BA347:BE347)&gt;0,BE347/SUM(BA347:BE347),1/5)</f>
        <v>0.145634458503574</v>
      </c>
      <c r="BK347" s="0" t="n">
        <f aca="false">BF347*AB347+BG347*AF347+BH347*AJ347+BI347*AN347+BJ347*AR347</f>
        <v>0.212536182135068</v>
      </c>
      <c r="BL347" s="0" t="n">
        <f aca="false">BF347*AC347+BG347*AG347+BH347*AK347+BI347*AO347+BJ347*AS347</f>
        <v>0.540486027720775</v>
      </c>
      <c r="BM347" s="0" t="n">
        <f aca="false">BF347*AD347+BG347*AH347+BH347*AL347+BI347*AP347+BJ347*AT347</f>
        <v>0.676818221163411</v>
      </c>
      <c r="BN347" s="0" t="n">
        <f aca="false">BF347*AE347+BG347*AI347+BH347*AM347+BI347*AQ347+BJ347*AU347</f>
        <v>0.625133358585843</v>
      </c>
      <c r="BO347" s="0" t="n">
        <f aca="false">RANK(BK347,$BK347:$BN347)</f>
        <v>4</v>
      </c>
      <c r="BP347" s="0" t="n">
        <f aca="false">RANK(BL347,$BK347:$BN347)</f>
        <v>3</v>
      </c>
      <c r="BQ347" s="0" t="n">
        <f aca="false">RANK(BM347,$BK347:$BN347)</f>
        <v>1</v>
      </c>
      <c r="BR347" s="0" t="n">
        <f aca="false">RANK(BN347,$BK347:$BN347)</f>
        <v>2</v>
      </c>
    </row>
    <row r="348" customFormat="false" ht="15" hidden="false" customHeight="false" outlineLevel="0" collapsed="false">
      <c r="A348" s="0" t="n">
        <v>325</v>
      </c>
      <c r="B348" s="0" t="n">
        <f aca="false">RANDBETWEEN(1,$B$5)</f>
        <v>2</v>
      </c>
      <c r="C348" s="0" t="n">
        <f aca="false">RANDBETWEEN(1,$B$5)</f>
        <v>3</v>
      </c>
      <c r="D348" s="0" t="n">
        <f aca="false">RANDBETWEEN(1,$B$5)</f>
        <v>4</v>
      </c>
      <c r="E348" s="0" t="n">
        <f aca="false">RANDBETWEEN(1,$B$5)</f>
        <v>6</v>
      </c>
      <c r="F348" s="0" t="n">
        <f aca="false">RANDBETWEEN(1,$B$5)</f>
        <v>2</v>
      </c>
      <c r="G348" s="0" t="n">
        <f aca="false">RANDBETWEEN(1,$B$5)</f>
        <v>6</v>
      </c>
      <c r="H348" s="0" t="n">
        <f aca="true">NORMINV(RAND(),$B$8,$B$13)</f>
        <v>50.0360185195434</v>
      </c>
      <c r="I348" s="0" t="n">
        <f aca="true">NORMINV(RAND(),$C$8,$C$13)</f>
        <v>60.580136951386</v>
      </c>
      <c r="J348" s="0" t="n">
        <f aca="true">NORMINV(RAND(),$D$8,$D$13)</f>
        <v>15.0256158581022</v>
      </c>
      <c r="K348" s="0" t="n">
        <f aca="true">NORMINV(RAND(),$E$8,$E$13)</f>
        <v>3.46101898899893</v>
      </c>
      <c r="L348" s="0" t="n">
        <f aca="true">NORMINV(RAND(),$B$9,$B$14)</f>
        <v>43.9464512131007</v>
      </c>
      <c r="M348" s="0" t="n">
        <f aca="true">NORMINV(RAND(),$C$9,$C$14)</f>
        <v>57.1966667234199</v>
      </c>
      <c r="N348" s="0" t="n">
        <f aca="true">NORMINV(RAND(),$D$9,$D$14)</f>
        <v>48.5280226644325</v>
      </c>
      <c r="O348" s="0" t="n">
        <f aca="true">NORMINV(RAND(),$E$9,$E$14)</f>
        <v>24.6444927602933</v>
      </c>
      <c r="P348" s="0" t="n">
        <f aca="true">NORMINV(RAND(),$B$10,$B$15)</f>
        <v>23.9864860792702</v>
      </c>
      <c r="Q348" s="0" t="n">
        <f aca="true">NORMINV(RAND(),$C$10,$C$15)</f>
        <v>29.0954908825277</v>
      </c>
      <c r="R348" s="0" t="n">
        <f aca="true">NORMINV(RAND(),$D$10,$D$15)</f>
        <v>10.3944829809308</v>
      </c>
      <c r="S348" s="0" t="n">
        <f aca="true">NORMINV(RAND(),$E$10,$E$15)</f>
        <v>4.00524639509362</v>
      </c>
      <c r="T348" s="0" t="n">
        <f aca="false">MEDIAN(INDEX(Avaliadores!$B$17:$B$22,$B348),INDEX(Avaliadores!$B$17:$B$22,$C348),INDEX(Avaliadores!$B$17:$B$22,$D348),INDEX(Avaliadores!$B$17:$B$22,$E348),INDEX(Avaliadores!$B$17:$B$22,$F348),INDEX(Avaliadores!$B$17:$B$22,$G348))</f>
        <v>2.91666666666667</v>
      </c>
      <c r="U348" s="0" t="n">
        <f aca="false">MEDIAN(INDEX(Avaliadores!$C$17:$C$22,$B348),INDEX(Avaliadores!$C$17:$C$22,$C348),INDEX(Avaliadores!$C$17:$C$22,$D348),INDEX(Avaliadores!$C$17:$C$22,$E348),INDEX(Avaliadores!$C$17:$C$22,$F348),INDEX(Avaliadores!$C$17:$C$22,$G348))</f>
        <v>5.29166666666667</v>
      </c>
      <c r="V348" s="0" t="n">
        <f aca="false">MEDIAN(INDEX(Avaliadores!$D$17:$D$22,$B348),INDEX(Avaliadores!$D$17:$D$22,$C348),INDEX(Avaliadores!$D$17:$D$22,$D348),INDEX(Avaliadores!$D$17:$D$22,$E348),INDEX(Avaliadores!$D$17:$D$22,$F348),INDEX(Avaliadores!$D$17:$D$22,$G348))</f>
        <v>5.66666666666667</v>
      </c>
      <c r="W348" s="0" t="n">
        <f aca="false">MEDIAN(INDEX(Avaliadores!$E$17:$E$22,$B348),INDEX(Avaliadores!$E$17:$E$22,$C348),INDEX(Avaliadores!$E$17:$E$22,$D348),INDEX(Avaliadores!$E$17:$E$22,$E348),INDEX(Avaliadores!$E$17:$E$22,$F348),INDEX(Avaliadores!$E$17:$E$22,$G348))</f>
        <v>6.04166666666667</v>
      </c>
      <c r="X348" s="0" t="n">
        <f aca="false">MEDIAN(INDEX(Avaliadores!$F$17:$F$22,$B348),INDEX(Avaliadores!$F$17:$F$22,$C348),INDEX(Avaliadores!$F$17:$F$22,$D348),INDEX(Avaliadores!$F$17:$F$22,$E348),INDEX(Avaliadores!$F$17:$F$22,$F348),INDEX(Avaliadores!$F$17:$F$22,$G348))</f>
        <v>2.91666666666667</v>
      </c>
      <c r="Y348" s="0" t="n">
        <f aca="false">MEDIAN(INDEX(Avaliadores!$G$17:$G$22,$B348),INDEX(Avaliadores!$G$17:$G$22,$C348),INDEX(Avaliadores!$G$17:$G$22,$D348),INDEX(Avaliadores!$G$17:$G$22,$E348),INDEX(Avaliadores!$G$17:$G$22,$F348),INDEX(Avaliadores!$G$17:$G$22,$G348))</f>
        <v>5.41666666666667</v>
      </c>
      <c r="Z348" s="0" t="n">
        <f aca="false">MEDIAN(INDEX(Avaliadores!$H$17:$H$22,$B348),INDEX(Avaliadores!$H$17:$H$22,$C348),INDEX(Avaliadores!$H$17:$H$22,$D348),INDEX(Avaliadores!$H$17:$H$22,$E348),INDEX(Avaliadores!$H$17:$H$22,$F348),INDEX(Avaliadores!$H$17:$H$22,$G348))</f>
        <v>4.04166666666667</v>
      </c>
      <c r="AA348" s="0" t="n">
        <f aca="false">MEDIAN(INDEX(Avaliadores!$I$17:$I$22,$B348),INDEX(Avaliadores!$I$17:$I$22,$C348),INDEX(Avaliadores!$I$17:$I$22,$D348),INDEX(Avaliadores!$I$17:$I$22,$E348),INDEX(Avaliadores!$I$17:$I$22,$F348),INDEX(Avaliadores!$I$17:$I$22,$G348))</f>
        <v>6.41666666666667</v>
      </c>
      <c r="AB348" s="0" t="n">
        <f aca="false">IF(MAX(H348:K348)=MIN(H348:K348),0,IF($B$17="custo",(MAX(H348:K348)-H348)/(MAX(H348:K348)-MIN(H348:K348)),(H348-MIN(H348:K348))/(MAX(H348:K348)-MIN(H348:K348))))</f>
        <v>0.184598761465222</v>
      </c>
      <c r="AC348" s="0" t="n">
        <f aca="false">IF(MAX(H348:K348)=MIN(H348:K348),0,IF($B$17="custo",(MAX(H348:K348)-I348)/(MAX(H348:K348)-MIN(H348:K348)),(I348-MIN(H348:K348))/(MAX(H348:K348)-MIN(H348:K348))))</f>
        <v>0</v>
      </c>
      <c r="AD348" s="0" t="n">
        <f aca="false">IF(MAX(H348:K348)=MIN(H348:K348),0,IF($B$17="custo",(MAX(H348:K348)-J348)/(MAX(H348:K348)-MIN(H348:K348)),(J348-MIN(H348:K348))/(MAX(H348:K348)-MIN(H348:K348))))</f>
        <v>0.797535443794518</v>
      </c>
      <c r="AE348" s="0" t="n">
        <f aca="false">IF(MAX(H348:K348)=MIN(H348:K348),0,IF($B$17="custo",(MAX(H348:K348)-K348)/(MAX(H348:K348)-MIN(H348:K348)),(K348-MIN(H348:K348))/(MAX(H348:K348)-MIN(H348:K348))))</f>
        <v>1</v>
      </c>
      <c r="AF348" s="0" t="n">
        <f aca="false">IF(MAX(L348:O348)=MIN(L348:O348),0,IF($C$17="custo",(MAX(L348:O348)-L348)/(MAX(L348:O348)-MIN(L348:O348)),(L348-MIN(L348:O348))/(MAX(L348:O348)-MIN(L348:O348))))</f>
        <v>0.592954512797568</v>
      </c>
      <c r="AG348" s="0" t="n">
        <f aca="false">IF(MAX(L348:O348)=MIN(L348:O348),0,IF($C$17="custo",(MAX(L348:O348)-M348)/(MAX(L348:O348)-MIN(L348:O348)),(M348-MIN(L348:O348))/(MAX(L348:O348)-MIN(L348:O348))))</f>
        <v>1</v>
      </c>
      <c r="AH348" s="0" t="n">
        <f aca="false">IF(MAX(L348:O348)=MIN(L348:O348),0,IF($C$17="custo",(MAX(L348:O348)-N348)/(MAX(L348:O348)-MIN(L348:O348)),(N348-MIN(L348:O348))/(MAX(L348:O348)-MIN(L348:O348))))</f>
        <v>0.733699995926331</v>
      </c>
      <c r="AI348" s="0" t="n">
        <f aca="false">IF(MAX(L348:O348)=MIN(L348:O348),0,IF($C$17="custo",(MAX(L348:O348)-O348)/(MAX(L348:O348)-MIN(L348:O348)),(O348-MIN(L348:O348))/(MAX(L348:O348)-MIN(L348:O348))))</f>
        <v>0</v>
      </c>
      <c r="AJ348" s="0" t="n">
        <f aca="false">IF(MAX(P348:S348)=MIN(P348:S348),0,IF($D$17="custo",(MAX(P348:S348)-P348)/(MAX(P348:S348)-MIN(P348:S348)),(P348-MIN(P348:S348))/(MAX(P348:S348)-MIN(P348:S348))))</f>
        <v>0.203625150237824</v>
      </c>
      <c r="AK348" s="0" t="n">
        <f aca="false">IF(MAX(P348:S348)=MIN(P348:S348),0,IF($D$17="custo",(MAX(P348:S348)-Q348)/(MAX(P348:S348)-MIN(P348:S348)),(Q348-MIN(P348:S348))/(MAX(P348:S348)-MIN(P348:S348))))</f>
        <v>0</v>
      </c>
      <c r="AL348" s="0" t="n">
        <f aca="false">IF(MAX(P348:S348)=MIN(P348:S348),0,IF($D$17="custo",(MAX(P348:S348)-R348)/(MAX(P348:S348)-MIN(P348:S348)),(R348-MIN(P348:S348))/(MAX(P348:S348)-MIN(P348:S348))))</f>
        <v>0.745349767753876</v>
      </c>
      <c r="AM348" s="0" t="n">
        <f aca="false">IF(MAX(P348:S348)=MIN(P348:S348),0,IF($D$17="custo",(MAX(P348:S348)-S348)/(MAX(P348:S348)-MIN(P348:S348)),(S348-MIN(P348:S348))/(MAX(P348:S348)-MIN(P348:S348))))</f>
        <v>1</v>
      </c>
      <c r="AN348" s="0" t="n">
        <f aca="false">IF(MAX(T348:W348)=MIN(T348:W348),0,IF($E$17="custo",(MAX(T348:W348)-T348)/(MAX(T348:W348)-MIN(T348:W348)),(T348-MIN(T348:W348))/(MAX(T348:W348)-MIN(T348:W348))))</f>
        <v>0</v>
      </c>
      <c r="AO348" s="0" t="n">
        <f aca="false">IF(MAX(T348:W348)=MIN(T348:W348),0,IF($E$17="custo",(MAX(T348:W348)-U348)/(MAX(T348:W348)-MIN(T348:W348)),(U348-MIN(T348:W348))/(MAX(T348:W348)-MIN(T348:W348))))</f>
        <v>0.76</v>
      </c>
      <c r="AP348" s="0" t="n">
        <f aca="false">IF(MAX(T348:W348)=MIN(T348:W348),0,IF($E$17="custo",(MAX(T348:W348)-V348)/(MAX(T348:W348)-MIN(T348:W348)),(V348-MIN(T348:W348))/(MAX(T348:W348)-MIN(T348:W348))))</f>
        <v>0.88</v>
      </c>
      <c r="AQ348" s="0" t="n">
        <f aca="false">IF(MAX(T348:W348)=MIN(T348:W348),0,IF($E$17="custo",(MAX(T348:W348)-W348)/(MAX(T348:W348)-MIN(T348:W348)),(W348-MIN(T348:W348))/(MAX(T348:W348)-MIN(T348:W348))))</f>
        <v>1</v>
      </c>
      <c r="AR348" s="0" t="n">
        <f aca="false">IF(MAX(X348:AA348)=MIN(X348:AA348),0,IF($F$17="custo",(MAX(X348:AA348)-X348)/(MAX(X348:AA348)-MIN(X348:AA348)),(X348-MIN(X348:AA348))/(MAX(X348:AA348)-MIN(X348:AA348))))</f>
        <v>0</v>
      </c>
      <c r="AS348" s="0" t="n">
        <f aca="false">IF(MAX(X348:AA348)=MIN(X348:AA348),0,IF($F$17="custo",(MAX(X348:AA348)-Y348)/(MAX(X348:AA348)-MIN(X348:AA348)),(Y348-MIN(X348:AA348))/(MAX(X348:AA348)-MIN(X348:AA348))))</f>
        <v>0.714285714285714</v>
      </c>
      <c r="AT348" s="0" t="n">
        <f aca="false">IF(MAX(X348:AA348)=MIN(X348:AA348),0,IF($F$17="custo",(MAX(X348:AA348)-Z348)/(MAX(X348:AA348)-MIN(X348:AA348)),(Z348-MIN(X348:AA348))/(MAX(X348:AA348)-MIN(X348:AA348))))</f>
        <v>0.321428571428571</v>
      </c>
      <c r="AU348" s="0" t="n">
        <f aca="false">IF(MAX(X348:AA348)=MIN(X348:AA348),0,IF($F$17="custo",(MAX(X348:AA348)-AA348)/(MAX(X348:AA348)-MIN(X348:AA348)),(AA348-MIN(X348:AA348))/(MAX(X348:AA348)-MIN(X348:AA348))))</f>
        <v>1</v>
      </c>
      <c r="AV348" s="0" t="n">
        <f aca="false">STDEVP(AB348:AE348)</f>
        <v>0.414706367484226</v>
      </c>
      <c r="AW348" s="0" t="n">
        <f aca="false">STDEVP(AF348:AI348)</f>
        <v>0.366258255035974</v>
      </c>
      <c r="AX348" s="0" t="n">
        <f aca="false">STDEVP(AJ348:AM348)</f>
        <v>0.402300780001712</v>
      </c>
      <c r="AY348" s="0" t="n">
        <f aca="false">STDEVP(AN348:AQ348)</f>
        <v>0.390384425918863</v>
      </c>
      <c r="AZ348" s="0" t="n">
        <f aca="false">STDEVP(AR348:AU348)</f>
        <v>0.379962907695593</v>
      </c>
      <c r="BA348" s="0" t="n">
        <f aca="false">AV348*((1-IFERROR(CORREL(AB348:AE348,AF348:AI348),0))+(1-IFERROR(CORREL(AB348:AE348,AJ348:AM348),0))+(1-IFERROR(CORREL(AB348:AE348,AN348:AQ348),0))+(1-IFERROR(CORREL(AB348:AE348,AR348:AU348),0)))</f>
        <v>1.1426687090422</v>
      </c>
      <c r="BB348" s="0" t="n">
        <f aca="false">AW348*((1-IFERROR(CORREL(AF348:AI348,AB348:AE348),0))+(1-IFERROR(CORREL(AF348:AI348,AJ348:AM348),0))+(1-IFERROR(CORREL(AF348:AI348,AN348:AQ348),0))+(1-IFERROR(CORREL(AF348:AI348,AR348:AU348),0)))</f>
        <v>2.2681012521024</v>
      </c>
      <c r="BC348" s="0" t="n">
        <f aca="false">AX348*((1-IFERROR(CORREL(AJ348:AM348,AB348:AE348),0))+(1-IFERROR(CORREL(AJ348:AM348,AF348:AI348),0))+(1-IFERROR(CORREL(AJ348:AM348,AN348:AQ348),0))+(1-IFERROR(CORREL(AJ348:AM348,AR348:AU348),0)))</f>
        <v>1.12602759994514</v>
      </c>
      <c r="BD348" s="0" t="n">
        <f aca="false">AY348*((1-IFERROR(CORREL(AN348:AQ348,AB348:AE348),0))+(1-IFERROR(CORREL(AN348:AQ348,AF348:AI348),0))+(1-IFERROR(CORREL(AN348:AQ348,AJ348:AM348),0))+(1-IFERROR(CORREL(AN348:AQ348,AR348:AU348),0)))</f>
        <v>0.866039868154637</v>
      </c>
      <c r="BE348" s="0" t="n">
        <f aca="false">AZ348*((1-IFERROR(CORREL(AR348:AU348,AB348:AE348),0))+(1-IFERROR(CORREL(AR348:AU348,AF348:AI348),0))+(1-IFERROR(CORREL(AR348:AU348,AJ348:AM348),0))+(1-IFERROR(CORREL(AR348:AU348,AN348:AQ348),0)))</f>
        <v>1.0676286362297</v>
      </c>
      <c r="BF348" s="0" t="n">
        <f aca="false">IF(SUM(BA348:BE348)&gt;0,BA348/SUM(BA348:BE348),1/5)</f>
        <v>0.176597589335858</v>
      </c>
      <c r="BG348" s="0" t="n">
        <f aca="false">IF(SUM(BA348:BE348)&gt;0,BB348/SUM(BA348:BE348),1/5)</f>
        <v>0.350531357270355</v>
      </c>
      <c r="BH348" s="0" t="n">
        <f aca="false">IF(SUM(BA348:BE348)&gt;0,BC348/SUM(BA348:BE348),1/5)</f>
        <v>0.174025733007632</v>
      </c>
      <c r="BI348" s="0" t="n">
        <f aca="false">IF(SUM(BA348:BE348)&gt;0,BD348/SUM(BA348:BE348),1/5)</f>
        <v>0.133845052178816</v>
      </c>
      <c r="BJ348" s="0" t="n">
        <f aca="false">IF(SUM(BA348:BE348)&gt;0,BE348/SUM(BA348:BE348),1/5)</f>
        <v>0.165000268207338</v>
      </c>
      <c r="BK348" s="0" t="n">
        <f aca="false">BF348*AB348+BG348*AF348+BH348*AJ348+BI348*AN348+BJ348*AR348</f>
        <v>0.275884862468584</v>
      </c>
      <c r="BL348" s="0" t="n">
        <f aca="false">BF348*AC348+BG348*AG348+BH348*AK348+BI348*AO348+BJ348*AS348</f>
        <v>0.570110931360068</v>
      </c>
      <c r="BM348" s="0" t="n">
        <f aca="false">BF348*AD348+BG348*AH348+BH348*AL348+BI348*AP348+BJ348*AT348</f>
        <v>0.698557178278337</v>
      </c>
      <c r="BN348" s="0" t="n">
        <f aca="false">BF348*AE348+BG348*AI348+BH348*AM348+BI348*AQ348+BJ348*AU348</f>
        <v>0.649468642729645</v>
      </c>
      <c r="BO348" s="0" t="n">
        <f aca="false">RANK(BK348,$BK348:$BN348)</f>
        <v>4</v>
      </c>
      <c r="BP348" s="0" t="n">
        <f aca="false">RANK(BL348,$BK348:$BN348)</f>
        <v>3</v>
      </c>
      <c r="BQ348" s="0" t="n">
        <f aca="false">RANK(BM348,$BK348:$BN348)</f>
        <v>1</v>
      </c>
      <c r="BR348" s="0" t="n">
        <f aca="false">RANK(BN348,$BK348:$BN348)</f>
        <v>2</v>
      </c>
    </row>
    <row r="349" customFormat="false" ht="15" hidden="false" customHeight="false" outlineLevel="0" collapsed="false">
      <c r="A349" s="0" t="n">
        <v>326</v>
      </c>
      <c r="B349" s="0" t="n">
        <f aca="false">RANDBETWEEN(1,$B$5)</f>
        <v>2</v>
      </c>
      <c r="C349" s="0" t="n">
        <f aca="false">RANDBETWEEN(1,$B$5)</f>
        <v>5</v>
      </c>
      <c r="D349" s="0" t="n">
        <f aca="false">RANDBETWEEN(1,$B$5)</f>
        <v>3</v>
      </c>
      <c r="E349" s="0" t="n">
        <f aca="false">RANDBETWEEN(1,$B$5)</f>
        <v>5</v>
      </c>
      <c r="F349" s="0" t="n">
        <f aca="false">RANDBETWEEN(1,$B$5)</f>
        <v>6</v>
      </c>
      <c r="G349" s="0" t="n">
        <f aca="false">RANDBETWEEN(1,$B$5)</f>
        <v>5</v>
      </c>
      <c r="H349" s="0" t="n">
        <f aca="true">NORMINV(RAND(),$B$8,$B$13)</f>
        <v>51.144104091407</v>
      </c>
      <c r="I349" s="0" t="n">
        <f aca="true">NORMINV(RAND(),$C$8,$C$13)</f>
        <v>64.7214869288143</v>
      </c>
      <c r="J349" s="0" t="n">
        <f aca="true">NORMINV(RAND(),$D$8,$D$13)</f>
        <v>13.8416308474484</v>
      </c>
      <c r="K349" s="0" t="n">
        <f aca="true">NORMINV(RAND(),$E$8,$E$13)</f>
        <v>2.89860634869001</v>
      </c>
      <c r="L349" s="0" t="n">
        <f aca="true">NORMINV(RAND(),$B$9,$B$14)</f>
        <v>47.6374774655829</v>
      </c>
      <c r="M349" s="0" t="n">
        <f aca="true">NORMINV(RAND(),$C$9,$C$14)</f>
        <v>52.5266938782698</v>
      </c>
      <c r="N349" s="0" t="n">
        <f aca="true">NORMINV(RAND(),$D$9,$D$14)</f>
        <v>43.7164483385055</v>
      </c>
      <c r="O349" s="0" t="n">
        <f aca="true">NORMINV(RAND(),$E$9,$E$14)</f>
        <v>22.84050996093</v>
      </c>
      <c r="P349" s="0" t="n">
        <f aca="true">NORMINV(RAND(),$B$10,$B$15)</f>
        <v>24.6579695813498</v>
      </c>
      <c r="Q349" s="0" t="n">
        <f aca="true">NORMINV(RAND(),$C$10,$C$15)</f>
        <v>27.8325512608943</v>
      </c>
      <c r="R349" s="0" t="n">
        <f aca="true">NORMINV(RAND(),$D$10,$D$15)</f>
        <v>10.7979613328402</v>
      </c>
      <c r="S349" s="0" t="n">
        <f aca="true">NORMINV(RAND(),$E$10,$E$15)</f>
        <v>4.0251108862753</v>
      </c>
      <c r="T349" s="0" t="n">
        <f aca="false">MEDIAN(INDEX(Avaliadores!$B$17:$B$22,$B349),INDEX(Avaliadores!$B$17:$B$22,$C349),INDEX(Avaliadores!$B$17:$B$22,$D349),INDEX(Avaliadores!$B$17:$B$22,$E349),INDEX(Avaliadores!$B$17:$B$22,$F349),INDEX(Avaliadores!$B$17:$B$22,$G349))</f>
        <v>2.54166666666667</v>
      </c>
      <c r="U349" s="0" t="n">
        <f aca="false">MEDIAN(INDEX(Avaliadores!$C$17:$C$22,$B349),INDEX(Avaliadores!$C$17:$C$22,$C349),INDEX(Avaliadores!$C$17:$C$22,$D349),INDEX(Avaliadores!$C$17:$C$22,$E349),INDEX(Avaliadores!$C$17:$C$22,$F349),INDEX(Avaliadores!$C$17:$C$22,$G349))</f>
        <v>5.54166666666667</v>
      </c>
      <c r="V349" s="0" t="n">
        <f aca="false">MEDIAN(INDEX(Avaliadores!$D$17:$D$22,$B349),INDEX(Avaliadores!$D$17:$D$22,$C349),INDEX(Avaliadores!$D$17:$D$22,$D349),INDEX(Avaliadores!$D$17:$D$22,$E349),INDEX(Avaliadores!$D$17:$D$22,$F349),INDEX(Avaliadores!$D$17:$D$22,$G349))</f>
        <v>5.54166666666667</v>
      </c>
      <c r="W349" s="0" t="n">
        <f aca="false">MEDIAN(INDEX(Avaliadores!$E$17:$E$22,$B349),INDEX(Avaliadores!$E$17:$E$22,$C349),INDEX(Avaliadores!$E$17:$E$22,$D349),INDEX(Avaliadores!$E$17:$E$22,$E349),INDEX(Avaliadores!$E$17:$E$22,$F349),INDEX(Avaliadores!$E$17:$E$22,$G349))</f>
        <v>6.79166666666667</v>
      </c>
      <c r="X349" s="0" t="n">
        <f aca="false">MEDIAN(INDEX(Avaliadores!$F$17:$F$22,$B349),INDEX(Avaliadores!$F$17:$F$22,$C349),INDEX(Avaliadores!$F$17:$F$22,$D349),INDEX(Avaliadores!$F$17:$F$22,$E349),INDEX(Avaliadores!$F$17:$F$22,$F349),INDEX(Avaliadores!$F$17:$F$22,$G349))</f>
        <v>2.54166666666667</v>
      </c>
      <c r="Y349" s="0" t="n">
        <f aca="false">MEDIAN(INDEX(Avaliadores!$G$17:$G$22,$B349),INDEX(Avaliadores!$G$17:$G$22,$C349),INDEX(Avaliadores!$G$17:$G$22,$D349),INDEX(Avaliadores!$G$17:$G$22,$E349),INDEX(Avaliadores!$G$17:$G$22,$F349),INDEX(Avaliadores!$G$17:$G$22,$G349))</f>
        <v>4.79166666666667</v>
      </c>
      <c r="Z349" s="0" t="n">
        <f aca="false">MEDIAN(INDEX(Avaliadores!$H$17:$H$22,$B349),INDEX(Avaliadores!$H$17:$H$22,$C349),INDEX(Avaliadores!$H$17:$H$22,$D349),INDEX(Avaliadores!$H$17:$H$22,$E349),INDEX(Avaliadores!$H$17:$H$22,$F349),INDEX(Avaliadores!$H$17:$H$22,$G349))</f>
        <v>3.66666666666667</v>
      </c>
      <c r="AA349" s="0" t="n">
        <f aca="false">MEDIAN(INDEX(Avaliadores!$I$17:$I$22,$B349),INDEX(Avaliadores!$I$17:$I$22,$C349),INDEX(Avaliadores!$I$17:$I$22,$D349),INDEX(Avaliadores!$I$17:$I$22,$E349),INDEX(Avaliadores!$I$17:$I$22,$F349),INDEX(Avaliadores!$I$17:$I$22,$G349))</f>
        <v>6.54166666666667</v>
      </c>
      <c r="AB349" s="0" t="n">
        <f aca="false">IF(MAX(H349:K349)=MIN(H349:K349),0,IF($B$17="custo",(MAX(H349:K349)-H349)/(MAX(H349:K349)-MIN(H349:K349)),(H349-MIN(H349:K349))/(MAX(H349:K349)-MIN(H349:K349))))</f>
        <v>0.219617441148033</v>
      </c>
      <c r="AC349" s="0" t="n">
        <f aca="false">IF(MAX(H349:K349)=MIN(H349:K349),0,IF($B$17="custo",(MAX(H349:K349)-I349)/(MAX(H349:K349)-MIN(H349:K349)),(I349-MIN(H349:K349))/(MAX(H349:K349)-MIN(H349:K349))))</f>
        <v>0</v>
      </c>
      <c r="AD349" s="0" t="n">
        <f aca="false">IF(MAX(H349:K349)=MIN(H349:K349),0,IF($B$17="custo",(MAX(H349:K349)-J349)/(MAX(H349:K349)-MIN(H349:K349)),(J349-MIN(H349:K349))/(MAX(H349:K349)-MIN(H349:K349))))</f>
        <v>0.822993940171133</v>
      </c>
      <c r="AE349" s="0" t="n">
        <f aca="false">IF(MAX(H349:K349)=MIN(H349:K349),0,IF($B$17="custo",(MAX(H349:K349)-K349)/(MAX(H349:K349)-MIN(H349:K349)),(K349-MIN(H349:K349))/(MAX(H349:K349)-MIN(H349:K349))))</f>
        <v>1</v>
      </c>
      <c r="AF349" s="0" t="n">
        <f aca="false">IF(MAX(L349:O349)=MIN(L349:O349),0,IF($C$17="custo",(MAX(L349:O349)-L349)/(MAX(L349:O349)-MIN(L349:O349)),(L349-MIN(L349:O349))/(MAX(L349:O349)-MIN(L349:O349))))</f>
        <v>0.835303303843272</v>
      </c>
      <c r="AG349" s="0" t="n">
        <f aca="false">IF(MAX(L349:O349)=MIN(L349:O349),0,IF($C$17="custo",(MAX(L349:O349)-M349)/(MAX(L349:O349)-MIN(L349:O349)),(M349-MIN(L349:O349))/(MAX(L349:O349)-MIN(L349:O349))))</f>
        <v>1</v>
      </c>
      <c r="AH349" s="0" t="n">
        <f aca="false">IF(MAX(L349:O349)=MIN(L349:O349),0,IF($C$17="custo",(MAX(L349:O349)-N349)/(MAX(L349:O349)-MIN(L349:O349)),(N349-MIN(L349:O349))/(MAX(L349:O349)-MIN(L349:O349))))</f>
        <v>0.703220677864958</v>
      </c>
      <c r="AI349" s="0" t="n">
        <f aca="false">IF(MAX(L349:O349)=MIN(L349:O349),0,IF($C$17="custo",(MAX(L349:O349)-O349)/(MAX(L349:O349)-MIN(L349:O349)),(O349-MIN(L349:O349))/(MAX(L349:O349)-MIN(L349:O349))))</f>
        <v>0</v>
      </c>
      <c r="AJ349" s="0" t="n">
        <f aca="false">IF(MAX(P349:S349)=MIN(P349:S349),0,IF($D$17="custo",(MAX(P349:S349)-P349)/(MAX(P349:S349)-MIN(P349:S349)),(P349-MIN(P349:S349))/(MAX(P349:S349)-MIN(P349:S349))))</f>
        <v>0.133344098718352</v>
      </c>
      <c r="AK349" s="0" t="n">
        <f aca="false">IF(MAX(P349:S349)=MIN(P349:S349),0,IF($D$17="custo",(MAX(P349:S349)-Q349)/(MAX(P349:S349)-MIN(P349:S349)),(Q349-MIN(P349:S349))/(MAX(P349:S349)-MIN(P349:S349))))</f>
        <v>0</v>
      </c>
      <c r="AL349" s="0" t="n">
        <f aca="false">IF(MAX(P349:S349)=MIN(P349:S349),0,IF($D$17="custo",(MAX(P349:S349)-R349)/(MAX(P349:S349)-MIN(P349:S349)),(R349-MIN(P349:S349))/(MAX(P349:S349)-MIN(P349:S349))))</f>
        <v>0.715515387627078</v>
      </c>
      <c r="AM349" s="0" t="n">
        <f aca="false">IF(MAX(P349:S349)=MIN(P349:S349),0,IF($D$17="custo",(MAX(P349:S349)-S349)/(MAX(P349:S349)-MIN(P349:S349)),(S349-MIN(P349:S349))/(MAX(P349:S349)-MIN(P349:S349))))</f>
        <v>1</v>
      </c>
      <c r="AN349" s="0" t="n">
        <f aca="false">IF(MAX(T349:W349)=MIN(T349:W349),0,IF($E$17="custo",(MAX(T349:W349)-T349)/(MAX(T349:W349)-MIN(T349:W349)),(T349-MIN(T349:W349))/(MAX(T349:W349)-MIN(T349:W349))))</f>
        <v>0</v>
      </c>
      <c r="AO349" s="0" t="n">
        <f aca="false">IF(MAX(T349:W349)=MIN(T349:W349),0,IF($E$17="custo",(MAX(T349:W349)-U349)/(MAX(T349:W349)-MIN(T349:W349)),(U349-MIN(T349:W349))/(MAX(T349:W349)-MIN(T349:W349))))</f>
        <v>0.705882352941177</v>
      </c>
      <c r="AP349" s="0" t="n">
        <f aca="false">IF(MAX(T349:W349)=MIN(T349:W349),0,IF($E$17="custo",(MAX(T349:W349)-V349)/(MAX(T349:W349)-MIN(T349:W349)),(V349-MIN(T349:W349))/(MAX(T349:W349)-MIN(T349:W349))))</f>
        <v>0.705882352941177</v>
      </c>
      <c r="AQ349" s="0" t="n">
        <f aca="false">IF(MAX(T349:W349)=MIN(T349:W349),0,IF($E$17="custo",(MAX(T349:W349)-W349)/(MAX(T349:W349)-MIN(T349:W349)),(W349-MIN(T349:W349))/(MAX(T349:W349)-MIN(T349:W349))))</f>
        <v>1</v>
      </c>
      <c r="AR349" s="0" t="n">
        <f aca="false">IF(MAX(X349:AA349)=MIN(X349:AA349),0,IF($F$17="custo",(MAX(X349:AA349)-X349)/(MAX(X349:AA349)-MIN(X349:AA349)),(X349-MIN(X349:AA349))/(MAX(X349:AA349)-MIN(X349:AA349))))</f>
        <v>0</v>
      </c>
      <c r="AS349" s="0" t="n">
        <f aca="false">IF(MAX(X349:AA349)=MIN(X349:AA349),0,IF($F$17="custo",(MAX(X349:AA349)-Y349)/(MAX(X349:AA349)-MIN(X349:AA349)),(Y349-MIN(X349:AA349))/(MAX(X349:AA349)-MIN(X349:AA349))))</f>
        <v>0.5625</v>
      </c>
      <c r="AT349" s="0" t="n">
        <f aca="false">IF(MAX(X349:AA349)=MIN(X349:AA349),0,IF($F$17="custo",(MAX(X349:AA349)-Z349)/(MAX(X349:AA349)-MIN(X349:AA349)),(Z349-MIN(X349:AA349))/(MAX(X349:AA349)-MIN(X349:AA349))))</f>
        <v>0.28125</v>
      </c>
      <c r="AU349" s="0" t="n">
        <f aca="false">IF(MAX(X349:AA349)=MIN(X349:AA349),0,IF($F$17="custo",(MAX(X349:AA349)-AA349)/(MAX(X349:AA349)-MIN(X349:AA349)),(AA349-MIN(X349:AA349))/(MAX(X349:AA349)-MIN(X349:AA349))))</f>
        <v>1</v>
      </c>
      <c r="AV349" s="0" t="n">
        <f aca="false">STDEVP(AB349:AE349)</f>
        <v>0.413063412880265</v>
      </c>
      <c r="AW349" s="0" t="n">
        <f aca="false">STDEVP(AF349:AI349)</f>
        <v>0.38119054610568</v>
      </c>
      <c r="AX349" s="0" t="n">
        <f aca="false">STDEVP(AJ349:AM349)</f>
        <v>0.410844425705085</v>
      </c>
      <c r="AY349" s="0" t="n">
        <f aca="false">STDEVP(AN349:AQ349)</f>
        <v>0.36823482428085</v>
      </c>
      <c r="AZ349" s="0" t="n">
        <f aca="false">STDEVP(AR349:AU349)</f>
        <v>0.36934208292415</v>
      </c>
      <c r="BA349" s="0" t="n">
        <f aca="false">AV349*((1-IFERROR(CORREL(AB349:AE349,AF349:AI349),0))+(1-IFERROR(CORREL(AB349:AE349,AJ349:AM349),0))+(1-IFERROR(CORREL(AB349:AE349,AN349:AQ349),0))+(1-IFERROR(CORREL(AB349:AE349,AR349:AU349),0)))</f>
        <v>1.15895040201256</v>
      </c>
      <c r="BB349" s="0" t="n">
        <f aca="false">AW349*((1-IFERROR(CORREL(AF349:AI349,AB349:AE349),0))+(1-IFERROR(CORREL(AF349:AI349,AJ349:AM349),0))+(1-IFERROR(CORREL(AF349:AI349,AN349:AQ349),0))+(1-IFERROR(CORREL(AF349:AI349,AR349:AU349),0)))</f>
        <v>2.68834423573834</v>
      </c>
      <c r="BC349" s="0" t="n">
        <f aca="false">AX349*((1-IFERROR(CORREL(AJ349:AM349,AB349:AE349),0))+(1-IFERROR(CORREL(AJ349:AM349,AF349:AI349),0))+(1-IFERROR(CORREL(AJ349:AM349,AN349:AQ349),0))+(1-IFERROR(CORREL(AJ349:AM349,AR349:AU349),0)))</f>
        <v>1.10067332037748</v>
      </c>
      <c r="BD349" s="0" t="n">
        <f aca="false">AY349*((1-IFERROR(CORREL(AN349:AQ349,AB349:AE349),0))+(1-IFERROR(CORREL(AN349:AQ349,AF349:AI349),0))+(1-IFERROR(CORREL(AN349:AQ349,AJ349:AM349),0))+(1-IFERROR(CORREL(AN349:AQ349,AR349:AU349),0)))</f>
        <v>0.911749486693076</v>
      </c>
      <c r="BE349" s="0" t="n">
        <f aca="false">AZ349*((1-IFERROR(CORREL(AR349:AU349,AB349:AE349),0))+(1-IFERROR(CORREL(AR349:AU349,AF349:AI349),0))+(1-IFERROR(CORREL(AR349:AU349,AJ349:AM349),0))+(1-IFERROR(CORREL(AR349:AU349,AN349:AQ349),0)))</f>
        <v>1.02973359428599</v>
      </c>
      <c r="BF349" s="0" t="n">
        <f aca="false">IF(SUM(BA349:BE349)&gt;0,BA349/SUM(BA349:BE349),1/5)</f>
        <v>0.168221008529397</v>
      </c>
      <c r="BG349" s="0" t="n">
        <f aca="false">IF(SUM(BA349:BE349)&gt;0,BB349/SUM(BA349:BE349),1/5)</f>
        <v>0.390211675861859</v>
      </c>
      <c r="BH349" s="0" t="n">
        <f aca="false">IF(SUM(BA349:BE349)&gt;0,BC349/SUM(BA349:BE349),1/5)</f>
        <v>0.159762122428854</v>
      </c>
      <c r="BI349" s="0" t="n">
        <f aca="false">IF(SUM(BA349:BE349)&gt;0,BD349/SUM(BA349:BE349),1/5)</f>
        <v>0.132339932676435</v>
      </c>
      <c r="BJ349" s="0" t="n">
        <f aca="false">IF(SUM(BA349:BE349)&gt;0,BE349/SUM(BA349:BE349),1/5)</f>
        <v>0.149465260503454</v>
      </c>
      <c r="BK349" s="0" t="n">
        <f aca="false">BF349*AB349+BG349*AF349+BH349*AJ349+BI349*AN349+BJ349*AR349</f>
        <v>0.384192705710805</v>
      </c>
      <c r="BL349" s="0" t="n">
        <f aca="false">BF349*AC349+BG349*AG349+BH349*AK349+BI349*AO349+BJ349*AS349</f>
        <v>0.567702307960771</v>
      </c>
      <c r="BM349" s="0" t="n">
        <f aca="false">BF349*AD349+BG349*AH349+BH349*AL349+BI349*AP349+BJ349*AT349</f>
        <v>0.66261557437969</v>
      </c>
      <c r="BN349" s="0" t="n">
        <f aca="false">BF349*AE349+BG349*AI349+BH349*AM349+BI349*AQ349+BJ349*AU349</f>
        <v>0.609788324138141</v>
      </c>
      <c r="BO349" s="0" t="n">
        <f aca="false">RANK(BK349,$BK349:$BN349)</f>
        <v>4</v>
      </c>
      <c r="BP349" s="0" t="n">
        <f aca="false">RANK(BL349,$BK349:$BN349)</f>
        <v>3</v>
      </c>
      <c r="BQ349" s="0" t="n">
        <f aca="false">RANK(BM349,$BK349:$BN349)</f>
        <v>1</v>
      </c>
      <c r="BR349" s="0" t="n">
        <f aca="false">RANK(BN349,$BK349:$BN349)</f>
        <v>2</v>
      </c>
    </row>
    <row r="350" customFormat="false" ht="15" hidden="false" customHeight="false" outlineLevel="0" collapsed="false">
      <c r="A350" s="0" t="n">
        <v>327</v>
      </c>
      <c r="B350" s="0" t="n">
        <f aca="false">RANDBETWEEN(1,$B$5)</f>
        <v>4</v>
      </c>
      <c r="C350" s="0" t="n">
        <f aca="false">RANDBETWEEN(1,$B$5)</f>
        <v>1</v>
      </c>
      <c r="D350" s="0" t="n">
        <f aca="false">RANDBETWEEN(1,$B$5)</f>
        <v>6</v>
      </c>
      <c r="E350" s="0" t="n">
        <f aca="false">RANDBETWEEN(1,$B$5)</f>
        <v>4</v>
      </c>
      <c r="F350" s="0" t="n">
        <f aca="false">RANDBETWEEN(1,$B$5)</f>
        <v>1</v>
      </c>
      <c r="G350" s="0" t="n">
        <f aca="false">RANDBETWEEN(1,$B$5)</f>
        <v>1</v>
      </c>
      <c r="H350" s="0" t="n">
        <f aca="true">NORMINV(RAND(),$B$8,$B$13)</f>
        <v>41.4688587297229</v>
      </c>
      <c r="I350" s="0" t="n">
        <f aca="true">NORMINV(RAND(),$C$8,$C$13)</f>
        <v>62.1370342286863</v>
      </c>
      <c r="J350" s="0" t="n">
        <f aca="true">NORMINV(RAND(),$D$8,$D$13)</f>
        <v>15.7425620304541</v>
      </c>
      <c r="K350" s="0" t="n">
        <f aca="true">NORMINV(RAND(),$E$8,$E$13)</f>
        <v>3.1316711008205</v>
      </c>
      <c r="L350" s="0" t="n">
        <f aca="true">NORMINV(RAND(),$B$9,$B$14)</f>
        <v>48.548672991973</v>
      </c>
      <c r="M350" s="0" t="n">
        <f aca="true">NORMINV(RAND(),$C$9,$C$14)</f>
        <v>55.3711696566913</v>
      </c>
      <c r="N350" s="0" t="n">
        <f aca="true">NORMINV(RAND(),$D$9,$D$14)</f>
        <v>51.3415214227691</v>
      </c>
      <c r="O350" s="0" t="n">
        <f aca="true">NORMINV(RAND(),$E$9,$E$14)</f>
        <v>28.9704743279344</v>
      </c>
      <c r="P350" s="0" t="n">
        <f aca="true">NORMINV(RAND(),$B$10,$B$15)</f>
        <v>24.4121189639431</v>
      </c>
      <c r="Q350" s="0" t="n">
        <f aca="true">NORMINV(RAND(),$C$10,$C$15)</f>
        <v>30.2881957812909</v>
      </c>
      <c r="R350" s="0" t="n">
        <f aca="true">NORMINV(RAND(),$D$10,$D$15)</f>
        <v>10.1069674572899</v>
      </c>
      <c r="S350" s="0" t="n">
        <f aca="true">NORMINV(RAND(),$E$10,$E$15)</f>
        <v>4.35945607614413</v>
      </c>
      <c r="T350" s="0" t="n">
        <f aca="false">MEDIAN(INDEX(Avaliadores!$B$17:$B$22,$B350),INDEX(Avaliadores!$B$17:$B$22,$C350),INDEX(Avaliadores!$B$17:$B$22,$D350),INDEX(Avaliadores!$B$17:$B$22,$E350),INDEX(Avaliadores!$B$17:$B$22,$F350),INDEX(Avaliadores!$B$17:$B$22,$G350))</f>
        <v>2.04166666666667</v>
      </c>
      <c r="U350" s="0" t="n">
        <f aca="false">MEDIAN(INDEX(Avaliadores!$C$17:$C$22,$B350),INDEX(Avaliadores!$C$17:$C$22,$C350),INDEX(Avaliadores!$C$17:$C$22,$D350),INDEX(Avaliadores!$C$17:$C$22,$E350),INDEX(Avaliadores!$C$17:$C$22,$F350),INDEX(Avaliadores!$C$17:$C$22,$G350))</f>
        <v>4.79166666666667</v>
      </c>
      <c r="V350" s="0" t="n">
        <f aca="false">MEDIAN(INDEX(Avaliadores!$D$17:$D$22,$B350),INDEX(Avaliadores!$D$17:$D$22,$C350),INDEX(Avaliadores!$D$17:$D$22,$D350),INDEX(Avaliadores!$D$17:$D$22,$E350),INDEX(Avaliadores!$D$17:$D$22,$F350),INDEX(Avaliadores!$D$17:$D$22,$G350))</f>
        <v>6.29166666666667</v>
      </c>
      <c r="W350" s="0" t="n">
        <f aca="false">MEDIAN(INDEX(Avaliadores!$E$17:$E$22,$B350),INDEX(Avaliadores!$E$17:$E$22,$C350),INDEX(Avaliadores!$E$17:$E$22,$D350),INDEX(Avaliadores!$E$17:$E$22,$E350),INDEX(Avaliadores!$E$17:$E$22,$F350),INDEX(Avaliadores!$E$17:$E$22,$G350))</f>
        <v>6.79166666666667</v>
      </c>
      <c r="X350" s="0" t="n">
        <f aca="false">MEDIAN(INDEX(Avaliadores!$F$17:$F$22,$B350),INDEX(Avaliadores!$F$17:$F$22,$C350),INDEX(Avaliadores!$F$17:$F$22,$D350),INDEX(Avaliadores!$F$17:$F$22,$E350),INDEX(Avaliadores!$F$17:$F$22,$F350),INDEX(Avaliadores!$F$17:$F$22,$G350))</f>
        <v>2.54166666666667</v>
      </c>
      <c r="Y350" s="0" t="n">
        <f aca="false">MEDIAN(INDEX(Avaliadores!$G$17:$G$22,$B350),INDEX(Avaliadores!$G$17:$G$22,$C350),INDEX(Avaliadores!$G$17:$G$22,$D350),INDEX(Avaliadores!$G$17:$G$22,$E350),INDEX(Avaliadores!$G$17:$G$22,$F350),INDEX(Avaliadores!$G$17:$G$22,$G350))</f>
        <v>5.04166666666667</v>
      </c>
      <c r="Z350" s="0" t="n">
        <f aca="false">MEDIAN(INDEX(Avaliadores!$H$17:$H$22,$B350),INDEX(Avaliadores!$H$17:$H$22,$C350),INDEX(Avaliadores!$H$17:$H$22,$D350),INDEX(Avaliadores!$H$17:$H$22,$E350),INDEX(Avaliadores!$H$17:$H$22,$F350),INDEX(Avaliadores!$H$17:$H$22,$G350))</f>
        <v>4.04166666666667</v>
      </c>
      <c r="AA350" s="0" t="n">
        <f aca="false">MEDIAN(INDEX(Avaliadores!$I$17:$I$22,$B350),INDEX(Avaliadores!$I$17:$I$22,$C350),INDEX(Avaliadores!$I$17:$I$22,$D350),INDEX(Avaliadores!$I$17:$I$22,$E350),INDEX(Avaliadores!$I$17:$I$22,$F350),INDEX(Avaliadores!$I$17:$I$22,$G350))</f>
        <v>7.04166666666667</v>
      </c>
      <c r="AB350" s="0" t="n">
        <f aca="false">IF(MAX(H350:K350)=MIN(H350:K350),0,IF($B$17="custo",(MAX(H350:K350)-H350)/(MAX(H350:K350)-MIN(H350:K350)),(H350-MIN(H350:K350))/(MAX(H350:K350)-MIN(H350:K350))))</f>
        <v>0.350276219030719</v>
      </c>
      <c r="AC350" s="0" t="n">
        <f aca="false">IF(MAX(H350:K350)=MIN(H350:K350),0,IF($B$17="custo",(MAX(H350:K350)-I350)/(MAX(H350:K350)-MIN(H350:K350)),(I350-MIN(H350:K350))/(MAX(H350:K350)-MIN(H350:K350))))</f>
        <v>0</v>
      </c>
      <c r="AD350" s="0" t="n">
        <f aca="false">IF(MAX(H350:K350)=MIN(H350:K350),0,IF($B$17="custo",(MAX(H350:K350)-J350)/(MAX(H350:K350)-MIN(H350:K350)),(J350-MIN(H350:K350))/(MAX(H350:K350)-MIN(H350:K350))))</f>
        <v>0.786275513595171</v>
      </c>
      <c r="AE350" s="0" t="n">
        <f aca="false">IF(MAX(H350:K350)=MIN(H350:K350),0,IF($B$17="custo",(MAX(H350:K350)-K350)/(MAX(H350:K350)-MIN(H350:K350)),(K350-MIN(H350:K350))/(MAX(H350:K350)-MIN(H350:K350))))</f>
        <v>1</v>
      </c>
      <c r="AF350" s="0" t="n">
        <f aca="false">IF(MAX(L350:O350)=MIN(L350:O350),0,IF($C$17="custo",(MAX(L350:O350)-L350)/(MAX(L350:O350)-MIN(L350:O350)),(L350-MIN(L350:O350))/(MAX(L350:O350)-MIN(L350:O350))))</f>
        <v>0.741578902382661</v>
      </c>
      <c r="AG350" s="0" t="n">
        <f aca="false">IF(MAX(L350:O350)=MIN(L350:O350),0,IF($C$17="custo",(MAX(L350:O350)-M350)/(MAX(L350:O350)-MIN(L350:O350)),(M350-MIN(L350:O350))/(MAX(L350:O350)-MIN(L350:O350))))</f>
        <v>1</v>
      </c>
      <c r="AH350" s="0" t="n">
        <f aca="false">IF(MAX(L350:O350)=MIN(L350:O350),0,IF($C$17="custo",(MAX(L350:O350)-N350)/(MAX(L350:O350)-MIN(L350:O350)),(N350-MIN(L350:O350))/(MAX(L350:O350)-MIN(L350:O350))))</f>
        <v>0.84736582943204</v>
      </c>
      <c r="AI350" s="0" t="n">
        <f aca="false">IF(MAX(L350:O350)=MIN(L350:O350),0,IF($C$17="custo",(MAX(L350:O350)-O350)/(MAX(L350:O350)-MIN(L350:O350)),(O350-MIN(L350:O350))/(MAX(L350:O350)-MIN(L350:O350))))</f>
        <v>0</v>
      </c>
      <c r="AJ350" s="0" t="n">
        <f aca="false">IF(MAX(P350:S350)=MIN(P350:S350),0,IF($D$17="custo",(MAX(P350:S350)-P350)/(MAX(P350:S350)-MIN(P350:S350)),(P350-MIN(P350:S350))/(MAX(P350:S350)-MIN(P350:S350))))</f>
        <v>0.226624081392642</v>
      </c>
      <c r="AK350" s="0" t="n">
        <f aca="false">IF(MAX(P350:S350)=MIN(P350:S350),0,IF($D$17="custo",(MAX(P350:S350)-Q350)/(MAX(P350:S350)-MIN(P350:S350)),(Q350-MIN(P350:S350))/(MAX(P350:S350)-MIN(P350:S350))))</f>
        <v>0</v>
      </c>
      <c r="AL350" s="0" t="n">
        <f aca="false">IF(MAX(P350:S350)=MIN(P350:S350),0,IF($D$17="custo",(MAX(P350:S350)-R350)/(MAX(P350:S350)-MIN(P350:S350)),(R350-MIN(P350:S350))/(MAX(P350:S350)-MIN(P350:S350))))</f>
        <v>0.778334333002506</v>
      </c>
      <c r="AM350" s="0" t="n">
        <f aca="false">IF(MAX(P350:S350)=MIN(P350:S350),0,IF($D$17="custo",(MAX(P350:S350)-S350)/(MAX(P350:S350)-MIN(P350:S350)),(S350-MIN(P350:S350))/(MAX(P350:S350)-MIN(P350:S350))))</f>
        <v>1</v>
      </c>
      <c r="AN350" s="0" t="n">
        <f aca="false">IF(MAX(T350:W350)=MIN(T350:W350),0,IF($E$17="custo",(MAX(T350:W350)-T350)/(MAX(T350:W350)-MIN(T350:W350)),(T350-MIN(T350:W350))/(MAX(T350:W350)-MIN(T350:W350))))</f>
        <v>0</v>
      </c>
      <c r="AO350" s="0" t="n">
        <f aca="false">IF(MAX(T350:W350)=MIN(T350:W350),0,IF($E$17="custo",(MAX(T350:W350)-U350)/(MAX(T350:W350)-MIN(T350:W350)),(U350-MIN(T350:W350))/(MAX(T350:W350)-MIN(T350:W350))))</f>
        <v>0.578947368421053</v>
      </c>
      <c r="AP350" s="0" t="n">
        <f aca="false">IF(MAX(T350:W350)=MIN(T350:W350),0,IF($E$17="custo",(MAX(T350:W350)-V350)/(MAX(T350:W350)-MIN(T350:W350)),(V350-MIN(T350:W350))/(MAX(T350:W350)-MIN(T350:W350))))</f>
        <v>0.894736842105263</v>
      </c>
      <c r="AQ350" s="0" t="n">
        <f aca="false">IF(MAX(T350:W350)=MIN(T350:W350),0,IF($E$17="custo",(MAX(T350:W350)-W350)/(MAX(T350:W350)-MIN(T350:W350)),(W350-MIN(T350:W350))/(MAX(T350:W350)-MIN(T350:W350))))</f>
        <v>1</v>
      </c>
      <c r="AR350" s="0" t="n">
        <f aca="false">IF(MAX(X350:AA350)=MIN(X350:AA350),0,IF($F$17="custo",(MAX(X350:AA350)-X350)/(MAX(X350:AA350)-MIN(X350:AA350)),(X350-MIN(X350:AA350))/(MAX(X350:AA350)-MIN(X350:AA350))))</f>
        <v>0</v>
      </c>
      <c r="AS350" s="0" t="n">
        <f aca="false">IF(MAX(X350:AA350)=MIN(X350:AA350),0,IF($F$17="custo",(MAX(X350:AA350)-Y350)/(MAX(X350:AA350)-MIN(X350:AA350)),(Y350-MIN(X350:AA350))/(MAX(X350:AA350)-MIN(X350:AA350))))</f>
        <v>0.555555555555556</v>
      </c>
      <c r="AT350" s="0" t="n">
        <f aca="false">IF(MAX(X350:AA350)=MIN(X350:AA350),0,IF($F$17="custo",(MAX(X350:AA350)-Z350)/(MAX(X350:AA350)-MIN(X350:AA350)),(Z350-MIN(X350:AA350))/(MAX(X350:AA350)-MIN(X350:AA350))))</f>
        <v>0.333333333333333</v>
      </c>
      <c r="AU350" s="0" t="n">
        <f aca="false">IF(MAX(X350:AA350)=MIN(X350:AA350),0,IF($F$17="custo",(MAX(X350:AA350)-AA350)/(MAX(X350:AA350)-MIN(X350:AA350)),(AA350-MIN(X350:AA350))/(MAX(X350:AA350)-MIN(X350:AA350))))</f>
        <v>1</v>
      </c>
      <c r="AV350" s="0" t="n">
        <f aca="false">STDEVP(AB350:AE350)</f>
        <v>0.387204495825892</v>
      </c>
      <c r="AW350" s="0" t="n">
        <f aca="false">STDEVP(AF350:AI350)</f>
        <v>0.384808202631632</v>
      </c>
      <c r="AX350" s="0" t="n">
        <f aca="false">STDEVP(AJ350:AM350)</f>
        <v>0.403793959629796</v>
      </c>
      <c r="AY350" s="0" t="n">
        <f aca="false">STDEVP(AN350:AQ350)</f>
        <v>0.389215775203922</v>
      </c>
      <c r="AZ350" s="0" t="n">
        <f aca="false">STDEVP(AR350:AU350)</f>
        <v>0.363241578628389</v>
      </c>
      <c r="BA350" s="0" t="n">
        <f aca="false">AV350*((1-IFERROR(CORREL(AB350:AE350,AF350:AI350),0))+(1-IFERROR(CORREL(AB350:AE350,AJ350:AM350),0))+(1-IFERROR(CORREL(AB350:AE350,AN350:AQ350),0))+(1-IFERROR(CORREL(AB350:AE350,AR350:AU350),0)))</f>
        <v>1.04173094744596</v>
      </c>
      <c r="BB350" s="0" t="n">
        <f aca="false">AW350*((1-IFERROR(CORREL(AF350:AI350,AB350:AE350),0))+(1-IFERROR(CORREL(AF350:AI350,AJ350:AM350),0))+(1-IFERROR(CORREL(AF350:AI350,AN350:AQ350),0))+(1-IFERROR(CORREL(AF350:AI350,AR350:AU350),0)))</f>
        <v>2.55943023623628</v>
      </c>
      <c r="BC350" s="0" t="n">
        <f aca="false">AX350*((1-IFERROR(CORREL(AJ350:AM350,AB350:AE350),0))+(1-IFERROR(CORREL(AJ350:AM350,AF350:AI350),0))+(1-IFERROR(CORREL(AJ350:AM350,AN350:AQ350),0))+(1-IFERROR(CORREL(AJ350:AM350,AR350:AU350),0)))</f>
        <v>1.01158761481626</v>
      </c>
      <c r="BD350" s="0" t="n">
        <f aca="false">AY350*((1-IFERROR(CORREL(AN350:AQ350,AB350:AE350),0))+(1-IFERROR(CORREL(AN350:AQ350,AF350:AI350),0))+(1-IFERROR(CORREL(AN350:AQ350,AJ350:AM350),0))+(1-IFERROR(CORREL(AN350:AQ350,AR350:AU350),0)))</f>
        <v>0.88800849355651</v>
      </c>
      <c r="BE350" s="0" t="n">
        <f aca="false">AZ350*((1-IFERROR(CORREL(AR350:AU350,AB350:AE350),0))+(1-IFERROR(CORREL(AR350:AU350,AF350:AI350),0))+(1-IFERROR(CORREL(AR350:AU350,AJ350:AM350),0))+(1-IFERROR(CORREL(AR350:AU350,AN350:AQ350),0)))</f>
        <v>1.05559419069485</v>
      </c>
      <c r="BF350" s="0" t="n">
        <f aca="false">IF(SUM(BA350:BE350)&gt;0,BA350/SUM(BA350:BE350),1/5)</f>
        <v>0.158888819519028</v>
      </c>
      <c r="BG350" s="0" t="n">
        <f aca="false">IF(SUM(BA350:BE350)&gt;0,BB350/SUM(BA350:BE350),1/5)</f>
        <v>0.390374165108489</v>
      </c>
      <c r="BH350" s="0" t="n">
        <f aca="false">IF(SUM(BA350:BE350)&gt;0,BC350/SUM(BA350:BE350),1/5)</f>
        <v>0.15429124223706</v>
      </c>
      <c r="BI350" s="0" t="n">
        <f aca="false">IF(SUM(BA350:BE350)&gt;0,BD350/SUM(BA350:BE350),1/5)</f>
        <v>0.135442478319369</v>
      </c>
      <c r="BJ350" s="0" t="n">
        <f aca="false">IF(SUM(BA350:BE350)&gt;0,BE350/SUM(BA350:BE350),1/5)</f>
        <v>0.161003294816054</v>
      </c>
      <c r="BK350" s="0" t="n">
        <f aca="false">BF350*AB350+BG350*AF350+BH350*AJ350+BI350*AN350+BJ350*AR350</f>
        <v>0.380114330865984</v>
      </c>
      <c r="BL350" s="0" t="n">
        <f aca="false">BF350*AC350+BG350*AG350+BH350*AK350+BI350*AO350+BJ350*AS350</f>
        <v>0.558234506401721</v>
      </c>
      <c r="BM350" s="0" t="n">
        <f aca="false">BF350*AD350+BG350*AH350+BH350*AL350+BI350*AP350+BJ350*AT350</f>
        <v>0.750663427769626</v>
      </c>
      <c r="BN350" s="0" t="n">
        <f aca="false">BF350*AE350+BG350*AI350+BH350*AM350+BI350*AQ350+BJ350*AU350</f>
        <v>0.609625834891511</v>
      </c>
      <c r="BO350" s="0" t="n">
        <f aca="false">RANK(BK350,$BK350:$BN350)</f>
        <v>4</v>
      </c>
      <c r="BP350" s="0" t="n">
        <f aca="false">RANK(BL350,$BK350:$BN350)</f>
        <v>3</v>
      </c>
      <c r="BQ350" s="0" t="n">
        <f aca="false">RANK(BM350,$BK350:$BN350)</f>
        <v>1</v>
      </c>
      <c r="BR350" s="0" t="n">
        <f aca="false">RANK(BN350,$BK350:$BN350)</f>
        <v>2</v>
      </c>
    </row>
    <row r="351" customFormat="false" ht="15" hidden="false" customHeight="false" outlineLevel="0" collapsed="false">
      <c r="A351" s="0" t="n">
        <v>328</v>
      </c>
      <c r="B351" s="0" t="n">
        <f aca="false">RANDBETWEEN(1,$B$5)</f>
        <v>4</v>
      </c>
      <c r="C351" s="0" t="n">
        <f aca="false">RANDBETWEEN(1,$B$5)</f>
        <v>4</v>
      </c>
      <c r="D351" s="0" t="n">
        <f aca="false">RANDBETWEEN(1,$B$5)</f>
        <v>4</v>
      </c>
      <c r="E351" s="0" t="n">
        <f aca="false">RANDBETWEEN(1,$B$5)</f>
        <v>1</v>
      </c>
      <c r="F351" s="0" t="n">
        <f aca="false">RANDBETWEEN(1,$B$5)</f>
        <v>3</v>
      </c>
      <c r="G351" s="0" t="n">
        <f aca="false">RANDBETWEEN(1,$B$5)</f>
        <v>6</v>
      </c>
      <c r="H351" s="0" t="n">
        <f aca="true">NORMINV(RAND(),$B$8,$B$13)</f>
        <v>49.8870416956068</v>
      </c>
      <c r="I351" s="0" t="n">
        <f aca="true">NORMINV(RAND(),$C$8,$C$13)</f>
        <v>65.6906533473787</v>
      </c>
      <c r="J351" s="0" t="n">
        <f aca="true">NORMINV(RAND(),$D$8,$D$13)</f>
        <v>14.0289035284904</v>
      </c>
      <c r="K351" s="0" t="n">
        <f aca="true">NORMINV(RAND(),$E$8,$E$13)</f>
        <v>3.4127106736703</v>
      </c>
      <c r="L351" s="0" t="n">
        <f aca="true">NORMINV(RAND(),$B$9,$B$14)</f>
        <v>49.7395994408993</v>
      </c>
      <c r="M351" s="0" t="n">
        <f aca="true">NORMINV(RAND(),$C$9,$C$14)</f>
        <v>61.4902959535818</v>
      </c>
      <c r="N351" s="0" t="n">
        <f aca="true">NORMINV(RAND(),$D$9,$D$14)</f>
        <v>41.0967176262329</v>
      </c>
      <c r="O351" s="0" t="n">
        <f aca="true">NORMINV(RAND(),$E$9,$E$14)</f>
        <v>26.8533698648939</v>
      </c>
      <c r="P351" s="0" t="n">
        <f aca="true">NORMINV(RAND(),$B$10,$B$15)</f>
        <v>25.2823444924303</v>
      </c>
      <c r="Q351" s="0" t="n">
        <f aca="true">NORMINV(RAND(),$C$10,$C$15)</f>
        <v>27.9737820979009</v>
      </c>
      <c r="R351" s="0" t="n">
        <f aca="true">NORMINV(RAND(),$D$10,$D$15)</f>
        <v>10.179167212989</v>
      </c>
      <c r="S351" s="0" t="n">
        <f aca="true">NORMINV(RAND(),$E$10,$E$15)</f>
        <v>4.43842971974054</v>
      </c>
      <c r="T351" s="0" t="n">
        <f aca="false">MEDIAN(INDEX(Avaliadores!$B$17:$B$22,$B351),INDEX(Avaliadores!$B$17:$B$22,$C351),INDEX(Avaliadores!$B$17:$B$22,$D351),INDEX(Avaliadores!$B$17:$B$22,$E351),INDEX(Avaliadores!$B$17:$B$22,$F351),INDEX(Avaliadores!$B$17:$B$22,$G351))</f>
        <v>3.16666666666667</v>
      </c>
      <c r="U351" s="0" t="n">
        <f aca="false">MEDIAN(INDEX(Avaliadores!$C$17:$C$22,$B351),INDEX(Avaliadores!$C$17:$C$22,$C351),INDEX(Avaliadores!$C$17:$C$22,$D351),INDEX(Avaliadores!$C$17:$C$22,$E351),INDEX(Avaliadores!$C$17:$C$22,$F351),INDEX(Avaliadores!$C$17:$C$22,$G351))</f>
        <v>5.54166666666667</v>
      </c>
      <c r="V351" s="0" t="n">
        <f aca="false">MEDIAN(INDEX(Avaliadores!$D$17:$D$22,$B351),INDEX(Avaliadores!$D$17:$D$22,$C351),INDEX(Avaliadores!$D$17:$D$22,$D351),INDEX(Avaliadores!$D$17:$D$22,$E351),INDEX(Avaliadores!$D$17:$D$22,$F351),INDEX(Avaliadores!$D$17:$D$22,$G351))</f>
        <v>5.54166666666667</v>
      </c>
      <c r="W351" s="0" t="n">
        <f aca="false">MEDIAN(INDEX(Avaliadores!$E$17:$E$22,$B351),INDEX(Avaliadores!$E$17:$E$22,$C351),INDEX(Avaliadores!$E$17:$E$22,$D351),INDEX(Avaliadores!$E$17:$E$22,$E351),INDEX(Avaliadores!$E$17:$E$22,$F351),INDEX(Avaliadores!$E$17:$E$22,$G351))</f>
        <v>6.54166666666667</v>
      </c>
      <c r="X351" s="0" t="n">
        <f aca="false">MEDIAN(INDEX(Avaliadores!$F$17:$F$22,$B351),INDEX(Avaliadores!$F$17:$F$22,$C351),INDEX(Avaliadores!$F$17:$F$22,$D351),INDEX(Avaliadores!$F$17:$F$22,$E351),INDEX(Avaliadores!$F$17:$F$22,$F351),INDEX(Avaliadores!$F$17:$F$22,$G351))</f>
        <v>3.29166666666667</v>
      </c>
      <c r="Y351" s="0" t="n">
        <f aca="false">MEDIAN(INDEX(Avaliadores!$G$17:$G$22,$B351),INDEX(Avaliadores!$G$17:$G$22,$C351),INDEX(Avaliadores!$G$17:$G$22,$D351),INDEX(Avaliadores!$G$17:$G$22,$E351),INDEX(Avaliadores!$G$17:$G$22,$F351),INDEX(Avaliadores!$G$17:$G$22,$G351))</f>
        <v>4.79166666666667</v>
      </c>
      <c r="Z351" s="0" t="n">
        <f aca="false">MEDIAN(INDEX(Avaliadores!$H$17:$H$22,$B351),INDEX(Avaliadores!$H$17:$H$22,$C351),INDEX(Avaliadores!$H$17:$H$22,$D351),INDEX(Avaliadores!$H$17:$H$22,$E351),INDEX(Avaliadores!$H$17:$H$22,$F351),INDEX(Avaliadores!$H$17:$H$22,$G351))</f>
        <v>3.66666666666667</v>
      </c>
      <c r="AA351" s="0" t="n">
        <f aca="false">MEDIAN(INDEX(Avaliadores!$I$17:$I$22,$B351),INDEX(Avaliadores!$I$17:$I$22,$C351),INDEX(Avaliadores!$I$17:$I$22,$D351),INDEX(Avaliadores!$I$17:$I$22,$E351),INDEX(Avaliadores!$I$17:$I$22,$F351),INDEX(Avaliadores!$I$17:$I$22,$G351))</f>
        <v>6.16666666666667</v>
      </c>
      <c r="AB351" s="0" t="n">
        <f aca="false">IF(MAX(H351:K351)=MIN(H351:K351),0,IF($B$17="custo",(MAX(H351:K351)-H351)/(MAX(H351:K351)-MIN(H351:K351)),(H351-MIN(H351:K351))/(MAX(H351:K351)-MIN(H351:K351))))</f>
        <v>0.253759372472714</v>
      </c>
      <c r="AC351" s="0" t="n">
        <f aca="false">IF(MAX(H351:K351)=MIN(H351:K351),0,IF($B$17="custo",(MAX(H351:K351)-I351)/(MAX(H351:K351)-MIN(H351:K351)),(I351-MIN(H351:K351))/(MAX(H351:K351)-MIN(H351:K351))))</f>
        <v>0</v>
      </c>
      <c r="AD351" s="0" t="n">
        <f aca="false">IF(MAX(H351:K351)=MIN(H351:K351),0,IF($B$17="custo",(MAX(H351:K351)-J351)/(MAX(H351:K351)-MIN(H351:K351)),(J351-MIN(H351:K351))/(MAX(H351:K351)-MIN(H351:K351))))</f>
        <v>0.829535267238334</v>
      </c>
      <c r="AE351" s="0" t="n">
        <f aca="false">IF(MAX(H351:K351)=MIN(H351:K351),0,IF($B$17="custo",(MAX(H351:K351)-K351)/(MAX(H351:K351)-MIN(H351:K351)),(K351-MIN(H351:K351))/(MAX(H351:K351)-MIN(H351:K351))))</f>
        <v>1</v>
      </c>
      <c r="AF351" s="0" t="n">
        <f aca="false">IF(MAX(L351:O351)=MIN(L351:O351),0,IF($C$17="custo",(MAX(L351:O351)-L351)/(MAX(L351:O351)-MIN(L351:O351)),(L351-MIN(L351:O351))/(MAX(L351:O351)-MIN(L351:O351))))</f>
        <v>0.660746554628004</v>
      </c>
      <c r="AG351" s="0" t="n">
        <f aca="false">IF(MAX(L351:O351)=MIN(L351:O351),0,IF($C$17="custo",(MAX(L351:O351)-M351)/(MAX(L351:O351)-MIN(L351:O351)),(M351-MIN(L351:O351))/(MAX(L351:O351)-MIN(L351:O351))))</f>
        <v>1</v>
      </c>
      <c r="AH351" s="0" t="n">
        <f aca="false">IF(MAX(L351:O351)=MIN(L351:O351),0,IF($C$17="custo",(MAX(L351:O351)-N351)/(MAX(L351:O351)-MIN(L351:O351)),(N351-MIN(L351:O351))/(MAX(L351:O351)-MIN(L351:O351))))</f>
        <v>0.411218585762168</v>
      </c>
      <c r="AI351" s="0" t="n">
        <f aca="false">IF(MAX(L351:O351)=MIN(L351:O351),0,IF($C$17="custo",(MAX(L351:O351)-O351)/(MAX(L351:O351)-MIN(L351:O351)),(O351-MIN(L351:O351))/(MAX(L351:O351)-MIN(L351:O351))))</f>
        <v>0</v>
      </c>
      <c r="AJ351" s="0" t="n">
        <f aca="false">IF(MAX(P351:S351)=MIN(P351:S351),0,IF($D$17="custo",(MAX(P351:S351)-P351)/(MAX(P351:S351)-MIN(P351:S351)),(P351-MIN(P351:S351))/(MAX(P351:S351)-MIN(P351:S351))))</f>
        <v>0.114357225769355</v>
      </c>
      <c r="AK351" s="0" t="n">
        <f aca="false">IF(MAX(P351:S351)=MIN(P351:S351),0,IF($D$17="custo",(MAX(P351:S351)-Q351)/(MAX(P351:S351)-MIN(P351:S351)),(Q351-MIN(P351:S351))/(MAX(P351:S351)-MIN(P351:S351))))</f>
        <v>0</v>
      </c>
      <c r="AL351" s="0" t="n">
        <f aca="false">IF(MAX(P351:S351)=MIN(P351:S351),0,IF($D$17="custo",(MAX(P351:S351)-R351)/(MAX(P351:S351)-MIN(P351:S351)),(R351-MIN(P351:S351))/(MAX(P351:S351)-MIN(P351:S351))))</f>
        <v>0.756080240439672</v>
      </c>
      <c r="AM351" s="0" t="n">
        <f aca="false">IF(MAX(P351:S351)=MIN(P351:S351),0,IF($D$17="custo",(MAX(P351:S351)-S351)/(MAX(P351:S351)-MIN(P351:S351)),(S351-MIN(P351:S351))/(MAX(P351:S351)-MIN(P351:S351))))</f>
        <v>1</v>
      </c>
      <c r="AN351" s="0" t="n">
        <f aca="false">IF(MAX(T351:W351)=MIN(T351:W351),0,IF($E$17="custo",(MAX(T351:W351)-T351)/(MAX(T351:W351)-MIN(T351:W351)),(T351-MIN(T351:W351))/(MAX(T351:W351)-MIN(T351:W351))))</f>
        <v>0</v>
      </c>
      <c r="AO351" s="0" t="n">
        <f aca="false">IF(MAX(T351:W351)=MIN(T351:W351),0,IF($E$17="custo",(MAX(T351:W351)-U351)/(MAX(T351:W351)-MIN(T351:W351)),(U351-MIN(T351:W351))/(MAX(T351:W351)-MIN(T351:W351))))</f>
        <v>0.703703703703704</v>
      </c>
      <c r="AP351" s="0" t="n">
        <f aca="false">IF(MAX(T351:W351)=MIN(T351:W351),0,IF($E$17="custo",(MAX(T351:W351)-V351)/(MAX(T351:W351)-MIN(T351:W351)),(V351-MIN(T351:W351))/(MAX(T351:W351)-MIN(T351:W351))))</f>
        <v>0.703703703703704</v>
      </c>
      <c r="AQ351" s="0" t="n">
        <f aca="false">IF(MAX(T351:W351)=MIN(T351:W351),0,IF($E$17="custo",(MAX(T351:W351)-W351)/(MAX(T351:W351)-MIN(T351:W351)),(W351-MIN(T351:W351))/(MAX(T351:W351)-MIN(T351:W351))))</f>
        <v>1</v>
      </c>
      <c r="AR351" s="0" t="n">
        <f aca="false">IF(MAX(X351:AA351)=MIN(X351:AA351),0,IF($F$17="custo",(MAX(X351:AA351)-X351)/(MAX(X351:AA351)-MIN(X351:AA351)),(X351-MIN(X351:AA351))/(MAX(X351:AA351)-MIN(X351:AA351))))</f>
        <v>0</v>
      </c>
      <c r="AS351" s="0" t="n">
        <f aca="false">IF(MAX(X351:AA351)=MIN(X351:AA351),0,IF($F$17="custo",(MAX(X351:AA351)-Y351)/(MAX(X351:AA351)-MIN(X351:AA351)),(Y351-MIN(X351:AA351))/(MAX(X351:AA351)-MIN(X351:AA351))))</f>
        <v>0.521739130434783</v>
      </c>
      <c r="AT351" s="0" t="n">
        <f aca="false">IF(MAX(X351:AA351)=MIN(X351:AA351),0,IF($F$17="custo",(MAX(X351:AA351)-Z351)/(MAX(X351:AA351)-MIN(X351:AA351)),(Z351-MIN(X351:AA351))/(MAX(X351:AA351)-MIN(X351:AA351))))</f>
        <v>0.130434782608696</v>
      </c>
      <c r="AU351" s="0" t="n">
        <f aca="false">IF(MAX(X351:AA351)=MIN(X351:AA351),0,IF($F$17="custo",(MAX(X351:AA351)-AA351)/(MAX(X351:AA351)-MIN(X351:AA351)),(AA351-MIN(X351:AA351))/(MAX(X351:AA351)-MIN(X351:AA351))))</f>
        <v>1</v>
      </c>
      <c r="AV351" s="0" t="n">
        <f aca="false">STDEVP(AB351:AE351)</f>
        <v>0.408501358549676</v>
      </c>
      <c r="AW351" s="0" t="n">
        <f aca="false">STDEVP(AF351:AI351)</f>
        <v>0.364837925996256</v>
      </c>
      <c r="AX351" s="0" t="n">
        <f aca="false">STDEVP(AJ351:AM351)</f>
        <v>0.421337402303476</v>
      </c>
      <c r="AY351" s="0" t="n">
        <f aca="false">STDEVP(AN351:AQ351)</f>
        <v>0.367931786783436</v>
      </c>
      <c r="AZ351" s="0" t="n">
        <f aca="false">STDEVP(AR351:AU351)</f>
        <v>0.389488540590629</v>
      </c>
      <c r="BA351" s="0" t="n">
        <f aca="false">AV351*((1-IFERROR(CORREL(AB351:AE351,AF351:AI351),0))+(1-IFERROR(CORREL(AB351:AE351,AJ351:AM351),0))+(1-IFERROR(CORREL(AB351:AE351,AN351:AQ351),0))+(1-IFERROR(CORREL(AB351:AE351,AR351:AU351),0)))</f>
        <v>1.23696670402661</v>
      </c>
      <c r="BB351" s="0" t="n">
        <f aca="false">AW351*((1-IFERROR(CORREL(AF351:AI351,AB351:AE351),0))+(1-IFERROR(CORREL(AF351:AI351,AJ351:AM351),0))+(1-IFERROR(CORREL(AF351:AI351,AN351:AQ351),0))+(1-IFERROR(CORREL(AF351:AI351,AR351:AU351),0)))</f>
        <v>2.50650295399642</v>
      </c>
      <c r="BC351" s="0" t="n">
        <f aca="false">AX351*((1-IFERROR(CORREL(AJ351:AM351,AB351:AE351),0))+(1-IFERROR(CORREL(AJ351:AM351,AF351:AI351),0))+(1-IFERROR(CORREL(AJ351:AM351,AN351:AQ351),0))+(1-IFERROR(CORREL(AJ351:AM351,AR351:AU351),0)))</f>
        <v>1.18165002893249</v>
      </c>
      <c r="BD351" s="0" t="n">
        <f aca="false">AY351*((1-IFERROR(CORREL(AN351:AQ351,AB351:AE351),0))+(1-IFERROR(CORREL(AN351:AQ351,AF351:AI351),0))+(1-IFERROR(CORREL(AN351:AQ351,AJ351:AM351),0))+(1-IFERROR(CORREL(AN351:AQ351,AR351:AU351),0)))</f>
        <v>0.904539406589566</v>
      </c>
      <c r="BE351" s="0" t="n">
        <f aca="false">AZ351*((1-IFERROR(CORREL(AR351:AU351,AB351:AE351),0))+(1-IFERROR(CORREL(AR351:AU351,AF351:AI351),0))+(1-IFERROR(CORREL(AR351:AU351,AJ351:AM351),0))+(1-IFERROR(CORREL(AR351:AU351,AN351:AQ351),0)))</f>
        <v>1.08939730045836</v>
      </c>
      <c r="BF351" s="0" t="n">
        <f aca="false">IF(SUM(BA351:BE351)&gt;0,BA351/SUM(BA351:BE351),1/5)</f>
        <v>0.178776791745571</v>
      </c>
      <c r="BG351" s="0" t="n">
        <f aca="false">IF(SUM(BA351:BE351)&gt;0,BB351/SUM(BA351:BE351),1/5)</f>
        <v>0.362260807148317</v>
      </c>
      <c r="BH351" s="0" t="n">
        <f aca="false">IF(SUM(BA351:BE351)&gt;0,BC351/SUM(BA351:BE351),1/5)</f>
        <v>0.170781962401202</v>
      </c>
      <c r="BI351" s="0" t="n">
        <f aca="false">IF(SUM(BA351:BE351)&gt;0,BD351/SUM(BA351:BE351),1/5)</f>
        <v>0.130731613543937</v>
      </c>
      <c r="BJ351" s="0" t="n">
        <f aca="false">IF(SUM(BA351:BE351)&gt;0,BE351/SUM(BA351:BE351),1/5)</f>
        <v>0.157448825160973</v>
      </c>
      <c r="BK351" s="0" t="n">
        <f aca="false">BF351*AB351+BG351*AF351+BH351*AJ351+BI351*AN351+BJ351*AR351</f>
        <v>0.304259018117699</v>
      </c>
      <c r="BL351" s="0" t="n">
        <f aca="false">BF351*AC351+BG351*AG351+BH351*AK351+BI351*AO351+BJ351*AS351</f>
        <v>0.536404340917811</v>
      </c>
      <c r="BM351" s="0" t="n">
        <f aca="false">BF351*AD351+BG351*AH351+BH351*AL351+BI351*AP351+BJ351*AT351</f>
        <v>0.538928021628222</v>
      </c>
      <c r="BN351" s="0" t="n">
        <f aca="false">BF351*AE351+BG351*AI351+BH351*AM351+BI351*AQ351+BJ351*AU351</f>
        <v>0.637739192851683</v>
      </c>
      <c r="BO351" s="0" t="n">
        <f aca="false">RANK(BK351,$BK351:$BN351)</f>
        <v>4</v>
      </c>
      <c r="BP351" s="0" t="n">
        <f aca="false">RANK(BL351,$BK351:$BN351)</f>
        <v>3</v>
      </c>
      <c r="BQ351" s="0" t="n">
        <f aca="false">RANK(BM351,$BK351:$BN351)</f>
        <v>2</v>
      </c>
      <c r="BR351" s="0" t="n">
        <f aca="false">RANK(BN351,$BK351:$BN351)</f>
        <v>1</v>
      </c>
    </row>
    <row r="352" customFormat="false" ht="15" hidden="false" customHeight="false" outlineLevel="0" collapsed="false">
      <c r="A352" s="0" t="n">
        <v>329</v>
      </c>
      <c r="B352" s="0" t="n">
        <f aca="false">RANDBETWEEN(1,$B$5)</f>
        <v>6</v>
      </c>
      <c r="C352" s="0" t="n">
        <f aca="false">RANDBETWEEN(1,$B$5)</f>
        <v>4</v>
      </c>
      <c r="D352" s="0" t="n">
        <f aca="false">RANDBETWEEN(1,$B$5)</f>
        <v>1</v>
      </c>
      <c r="E352" s="0" t="n">
        <f aca="false">RANDBETWEEN(1,$B$5)</f>
        <v>1</v>
      </c>
      <c r="F352" s="0" t="n">
        <f aca="false">RANDBETWEEN(1,$B$5)</f>
        <v>6</v>
      </c>
      <c r="G352" s="0" t="n">
        <f aca="false">RANDBETWEEN(1,$B$5)</f>
        <v>4</v>
      </c>
      <c r="H352" s="0" t="n">
        <f aca="true">NORMINV(RAND(),$B$8,$B$13)</f>
        <v>44.6432190952094</v>
      </c>
      <c r="I352" s="0" t="n">
        <f aca="true">NORMINV(RAND(),$C$8,$C$13)</f>
        <v>65.7940117335015</v>
      </c>
      <c r="J352" s="0" t="n">
        <f aca="true">NORMINV(RAND(),$D$8,$D$13)</f>
        <v>14.5843269882704</v>
      </c>
      <c r="K352" s="0" t="n">
        <f aca="true">NORMINV(RAND(),$E$8,$E$13)</f>
        <v>3.59620889344262</v>
      </c>
      <c r="L352" s="0" t="n">
        <f aca="true">NORMINV(RAND(),$B$9,$B$14)</f>
        <v>45.3191233858948</v>
      </c>
      <c r="M352" s="0" t="n">
        <f aca="true">NORMINV(RAND(),$C$9,$C$14)</f>
        <v>45.9431050147426</v>
      </c>
      <c r="N352" s="0" t="n">
        <f aca="true">NORMINV(RAND(),$D$9,$D$14)</f>
        <v>40.7914163111294</v>
      </c>
      <c r="O352" s="0" t="n">
        <f aca="true">NORMINV(RAND(),$E$9,$E$14)</f>
        <v>25.7551992869019</v>
      </c>
      <c r="P352" s="0" t="n">
        <f aca="true">NORMINV(RAND(),$B$10,$B$15)</f>
        <v>24.8517506198471</v>
      </c>
      <c r="Q352" s="0" t="n">
        <f aca="true">NORMINV(RAND(),$C$10,$C$15)</f>
        <v>28.119291516505</v>
      </c>
      <c r="R352" s="0" t="n">
        <f aca="true">NORMINV(RAND(),$D$10,$D$15)</f>
        <v>9.47703101863933</v>
      </c>
      <c r="S352" s="0" t="n">
        <f aca="true">NORMINV(RAND(),$E$10,$E$15)</f>
        <v>3.75773761758769</v>
      </c>
      <c r="T352" s="0" t="n">
        <f aca="false">MEDIAN(INDEX(Avaliadores!$B$17:$B$22,$B352),INDEX(Avaliadores!$B$17:$B$22,$C352),INDEX(Avaliadores!$B$17:$B$22,$D352),INDEX(Avaliadores!$B$17:$B$22,$E352),INDEX(Avaliadores!$B$17:$B$22,$F352),INDEX(Avaliadores!$B$17:$B$22,$G352))</f>
        <v>2.04166666666667</v>
      </c>
      <c r="U352" s="0" t="n">
        <f aca="false">MEDIAN(INDEX(Avaliadores!$C$17:$C$22,$B352),INDEX(Avaliadores!$C$17:$C$22,$C352),INDEX(Avaliadores!$C$17:$C$22,$D352),INDEX(Avaliadores!$C$17:$C$22,$E352),INDEX(Avaliadores!$C$17:$C$22,$F352),INDEX(Avaliadores!$C$17:$C$22,$G352))</f>
        <v>5.54166666666667</v>
      </c>
      <c r="V352" s="0" t="n">
        <f aca="false">MEDIAN(INDEX(Avaliadores!$D$17:$D$22,$B352),INDEX(Avaliadores!$D$17:$D$22,$C352),INDEX(Avaliadores!$D$17:$D$22,$D352),INDEX(Avaliadores!$D$17:$D$22,$E352),INDEX(Avaliadores!$D$17:$D$22,$F352),INDEX(Avaliadores!$D$17:$D$22,$G352))</f>
        <v>5.54166666666667</v>
      </c>
      <c r="W352" s="0" t="n">
        <f aca="false">MEDIAN(INDEX(Avaliadores!$E$17:$E$22,$B352),INDEX(Avaliadores!$E$17:$E$22,$C352),INDEX(Avaliadores!$E$17:$E$22,$D352),INDEX(Avaliadores!$E$17:$E$22,$E352),INDEX(Avaliadores!$E$17:$E$22,$F352),INDEX(Avaliadores!$E$17:$E$22,$G352))</f>
        <v>6.54166666666667</v>
      </c>
      <c r="X352" s="0" t="n">
        <f aca="false">MEDIAN(INDEX(Avaliadores!$F$17:$F$22,$B352),INDEX(Avaliadores!$F$17:$F$22,$C352),INDEX(Avaliadores!$F$17:$F$22,$D352),INDEX(Avaliadores!$F$17:$F$22,$E352),INDEX(Avaliadores!$F$17:$F$22,$F352),INDEX(Avaliadores!$F$17:$F$22,$G352))</f>
        <v>3.04166666666667</v>
      </c>
      <c r="Y352" s="0" t="n">
        <f aca="false">MEDIAN(INDEX(Avaliadores!$G$17:$G$22,$B352),INDEX(Avaliadores!$G$17:$G$22,$C352),INDEX(Avaliadores!$G$17:$G$22,$D352),INDEX(Avaliadores!$G$17:$G$22,$E352),INDEX(Avaliadores!$G$17:$G$22,$F352),INDEX(Avaliadores!$G$17:$G$22,$G352))</f>
        <v>5.04166666666667</v>
      </c>
      <c r="Z352" s="0" t="n">
        <f aca="false">MEDIAN(INDEX(Avaliadores!$H$17:$H$22,$B352),INDEX(Avaliadores!$H$17:$H$22,$C352),INDEX(Avaliadores!$H$17:$H$22,$D352),INDEX(Avaliadores!$H$17:$H$22,$E352),INDEX(Avaliadores!$H$17:$H$22,$F352),INDEX(Avaliadores!$H$17:$H$22,$G352))</f>
        <v>4.04166666666667</v>
      </c>
      <c r="AA352" s="0" t="n">
        <f aca="false">MEDIAN(INDEX(Avaliadores!$I$17:$I$22,$B352),INDEX(Avaliadores!$I$17:$I$22,$C352),INDEX(Avaliadores!$I$17:$I$22,$D352),INDEX(Avaliadores!$I$17:$I$22,$E352),INDEX(Avaliadores!$I$17:$I$22,$F352),INDEX(Avaliadores!$I$17:$I$22,$G352))</f>
        <v>7.04166666666667</v>
      </c>
      <c r="AB352" s="0" t="n">
        <f aca="false">IF(MAX(H352:K352)=MIN(H352:K352),0,IF($B$17="custo",(MAX(H352:K352)-H352)/(MAX(H352:K352)-MIN(H352:K352)),(H352-MIN(H352:K352))/(MAX(H352:K352)-MIN(H352:K352))))</f>
        <v>0.340056909931065</v>
      </c>
      <c r="AC352" s="0" t="n">
        <f aca="false">IF(MAX(H352:K352)=MIN(H352:K352),0,IF($B$17="custo",(MAX(H352:K352)-I352)/(MAX(H352:K352)-MIN(H352:K352)),(I352-MIN(H352:K352))/(MAX(H352:K352)-MIN(H352:K352))))</f>
        <v>0</v>
      </c>
      <c r="AD352" s="0" t="n">
        <f aca="false">IF(MAX(H352:K352)=MIN(H352:K352),0,IF($B$17="custo",(MAX(H352:K352)-J352)/(MAX(H352:K352)-MIN(H352:K352)),(J352-MIN(H352:K352))/(MAX(H352:K352)-MIN(H352:K352))))</f>
        <v>0.823335912313758</v>
      </c>
      <c r="AE352" s="0" t="n">
        <f aca="false">IF(MAX(H352:K352)=MIN(H352:K352),0,IF($B$17="custo",(MAX(H352:K352)-K352)/(MAX(H352:K352)-MIN(H352:K352)),(K352-MIN(H352:K352))/(MAX(H352:K352)-MIN(H352:K352))))</f>
        <v>1</v>
      </c>
      <c r="AF352" s="0" t="n">
        <f aca="false">IF(MAX(L352:O352)=MIN(L352:O352),0,IF($C$17="custo",(MAX(L352:O352)-L352)/(MAX(L352:O352)-MIN(L352:O352)),(L352-MIN(L352:O352))/(MAX(L352:O352)-MIN(L352:O352))))</f>
        <v>0.969091314509794</v>
      </c>
      <c r="AG352" s="0" t="n">
        <f aca="false">IF(MAX(L352:O352)=MIN(L352:O352),0,IF($C$17="custo",(MAX(L352:O352)-M352)/(MAX(L352:O352)-MIN(L352:O352)),(M352-MIN(L352:O352))/(MAX(L352:O352)-MIN(L352:O352))))</f>
        <v>1</v>
      </c>
      <c r="AH352" s="0" t="n">
        <f aca="false">IF(MAX(L352:O352)=MIN(L352:O352),0,IF($C$17="custo",(MAX(L352:O352)-N352)/(MAX(L352:O352)-MIN(L352:O352)),(N352-MIN(L352:O352))/(MAX(L352:O352)-MIN(L352:O352))))</f>
        <v>0.744813118653086</v>
      </c>
      <c r="AI352" s="0" t="n">
        <f aca="false">IF(MAX(L352:O352)=MIN(L352:O352),0,IF($C$17="custo",(MAX(L352:O352)-O352)/(MAX(L352:O352)-MIN(L352:O352)),(O352-MIN(L352:O352))/(MAX(L352:O352)-MIN(L352:O352))))</f>
        <v>0</v>
      </c>
      <c r="AJ352" s="0" t="n">
        <f aca="false">IF(MAX(P352:S352)=MIN(P352:S352),0,IF($D$17="custo",(MAX(P352:S352)-P352)/(MAX(P352:S352)-MIN(P352:S352)),(P352-MIN(P352:S352))/(MAX(P352:S352)-MIN(P352:S352))))</f>
        <v>0.134126948971145</v>
      </c>
      <c r="AK352" s="0" t="n">
        <f aca="false">IF(MAX(P352:S352)=MIN(P352:S352),0,IF($D$17="custo",(MAX(P352:S352)-Q352)/(MAX(P352:S352)-MIN(P352:S352)),(Q352-MIN(P352:S352))/(MAX(P352:S352)-MIN(P352:S352))))</f>
        <v>0</v>
      </c>
      <c r="AL352" s="0" t="n">
        <f aca="false">IF(MAX(P352:S352)=MIN(P352:S352),0,IF($D$17="custo",(MAX(P352:S352)-R352)/(MAX(P352:S352)-MIN(P352:S352)),(R352-MIN(P352:S352))/(MAX(P352:S352)-MIN(P352:S352))))</f>
        <v>0.765232816232391</v>
      </c>
      <c r="AM352" s="0" t="n">
        <f aca="false">IF(MAX(P352:S352)=MIN(P352:S352),0,IF($D$17="custo",(MAX(P352:S352)-S352)/(MAX(P352:S352)-MIN(P352:S352)),(S352-MIN(P352:S352))/(MAX(P352:S352)-MIN(P352:S352))))</f>
        <v>1</v>
      </c>
      <c r="AN352" s="0" t="n">
        <f aca="false">IF(MAX(T352:W352)=MIN(T352:W352),0,IF($E$17="custo",(MAX(T352:W352)-T352)/(MAX(T352:W352)-MIN(T352:W352)),(T352-MIN(T352:W352))/(MAX(T352:W352)-MIN(T352:W352))))</f>
        <v>0</v>
      </c>
      <c r="AO352" s="0" t="n">
        <f aca="false">IF(MAX(T352:W352)=MIN(T352:W352),0,IF($E$17="custo",(MAX(T352:W352)-U352)/(MAX(T352:W352)-MIN(T352:W352)),(U352-MIN(T352:W352))/(MAX(T352:W352)-MIN(T352:W352))))</f>
        <v>0.777777777777778</v>
      </c>
      <c r="AP352" s="0" t="n">
        <f aca="false">IF(MAX(T352:W352)=MIN(T352:W352),0,IF($E$17="custo",(MAX(T352:W352)-V352)/(MAX(T352:W352)-MIN(T352:W352)),(V352-MIN(T352:W352))/(MAX(T352:W352)-MIN(T352:W352))))</f>
        <v>0.777777777777778</v>
      </c>
      <c r="AQ352" s="0" t="n">
        <f aca="false">IF(MAX(T352:W352)=MIN(T352:W352),0,IF($E$17="custo",(MAX(T352:W352)-W352)/(MAX(T352:W352)-MIN(T352:W352)),(W352-MIN(T352:W352))/(MAX(T352:W352)-MIN(T352:W352))))</f>
        <v>1</v>
      </c>
      <c r="AR352" s="0" t="n">
        <f aca="false">IF(MAX(X352:AA352)=MIN(X352:AA352),0,IF($F$17="custo",(MAX(X352:AA352)-X352)/(MAX(X352:AA352)-MIN(X352:AA352)),(X352-MIN(X352:AA352))/(MAX(X352:AA352)-MIN(X352:AA352))))</f>
        <v>0</v>
      </c>
      <c r="AS352" s="0" t="n">
        <f aca="false">IF(MAX(X352:AA352)=MIN(X352:AA352),0,IF($F$17="custo",(MAX(X352:AA352)-Y352)/(MAX(X352:AA352)-MIN(X352:AA352)),(Y352-MIN(X352:AA352))/(MAX(X352:AA352)-MIN(X352:AA352))))</f>
        <v>0.5</v>
      </c>
      <c r="AT352" s="0" t="n">
        <f aca="false">IF(MAX(X352:AA352)=MIN(X352:AA352),0,IF($F$17="custo",(MAX(X352:AA352)-Z352)/(MAX(X352:AA352)-MIN(X352:AA352)),(Z352-MIN(X352:AA352))/(MAX(X352:AA352)-MIN(X352:AA352))))</f>
        <v>0.25</v>
      </c>
      <c r="AU352" s="0" t="n">
        <f aca="false">IF(MAX(X352:AA352)=MIN(X352:AA352),0,IF($F$17="custo",(MAX(X352:AA352)-AA352)/(MAX(X352:AA352)-MIN(X352:AA352)),(AA352-MIN(X352:AA352))/(MAX(X352:AA352)-MIN(X352:AA352))))</f>
        <v>1</v>
      </c>
      <c r="AV352" s="0" t="n">
        <f aca="false">STDEVP(AB352:AE352)</f>
        <v>0.394795390253701</v>
      </c>
      <c r="AW352" s="0" t="n">
        <f aca="false">STDEVP(AF352:AI352)</f>
        <v>0.403907551145919</v>
      </c>
      <c r="AX352" s="0" t="n">
        <f aca="false">STDEVP(AJ352:AM352)</f>
        <v>0.418831535960688</v>
      </c>
      <c r="AY352" s="0" t="n">
        <f aca="false">STDEVP(AN352:AQ352)</f>
        <v>0.37985539808826</v>
      </c>
      <c r="AZ352" s="0" t="n">
        <f aca="false">STDEVP(AR352:AU352)</f>
        <v>0.369754986443726</v>
      </c>
      <c r="BA352" s="0" t="n">
        <f aca="false">AV352*((1-IFERROR(CORREL(AB352:AE352,AF352:AI352),0))+(1-IFERROR(CORREL(AB352:AE352,AJ352:AM352),0))+(1-IFERROR(CORREL(AB352:AE352,AN352:AQ352),0))+(1-IFERROR(CORREL(AB352:AE352,AR352:AU352),0)))</f>
        <v>1.17184124865146</v>
      </c>
      <c r="BB352" s="0" t="n">
        <f aca="false">AW352*((1-IFERROR(CORREL(AF352:AI352,AB352:AE352),0))+(1-IFERROR(CORREL(AF352:AI352,AJ352:AM352),0))+(1-IFERROR(CORREL(AF352:AI352,AN352:AQ352),0))+(1-IFERROR(CORREL(AF352:AI352,AR352:AU352),0)))</f>
        <v>2.88633496567699</v>
      </c>
      <c r="BC352" s="0" t="n">
        <f aca="false">AX352*((1-IFERROR(CORREL(AJ352:AM352,AB352:AE352),0))+(1-IFERROR(CORREL(AJ352:AM352,AF352:AI352),0))+(1-IFERROR(CORREL(AJ352:AM352,AN352:AQ352),0))+(1-IFERROR(CORREL(AJ352:AM352,AR352:AU352),0)))</f>
        <v>1.1342912876023</v>
      </c>
      <c r="BD352" s="0" t="n">
        <f aca="false">AY352*((1-IFERROR(CORREL(AN352:AQ352,AB352:AE352),0))+(1-IFERROR(CORREL(AN352:AQ352,AF352:AI352),0))+(1-IFERROR(CORREL(AN352:AQ352,AJ352:AM352),0))+(1-IFERROR(CORREL(AN352:AQ352,AR352:AU352),0)))</f>
        <v>1.04671973231778</v>
      </c>
      <c r="BE352" s="0" t="n">
        <f aca="false">AZ352*((1-IFERROR(CORREL(AR352:AU352,AB352:AE352),0))+(1-IFERROR(CORREL(AR352:AU352,AF352:AI352),0))+(1-IFERROR(CORREL(AR352:AU352,AJ352:AM352),0))+(1-IFERROR(CORREL(AR352:AU352,AN352:AQ352),0)))</f>
        <v>1.10365987242256</v>
      </c>
      <c r="BF352" s="0" t="n">
        <f aca="false">IF(SUM(BA352:BE352)&gt;0,BA352/SUM(BA352:BE352),1/5)</f>
        <v>0.159589493234419</v>
      </c>
      <c r="BG352" s="0" t="n">
        <f aca="false">IF(SUM(BA352:BE352)&gt;0,BB352/SUM(BA352:BE352),1/5)</f>
        <v>0.393081174610691</v>
      </c>
      <c r="BH352" s="0" t="n">
        <f aca="false">IF(SUM(BA352:BE352)&gt;0,BC352/SUM(BA352:BE352),1/5)</f>
        <v>0.154475678319895</v>
      </c>
      <c r="BI352" s="0" t="n">
        <f aca="false">IF(SUM(BA352:BE352)&gt;0,BD352/SUM(BA352:BE352),1/5)</f>
        <v>0.142549574723791</v>
      </c>
      <c r="BJ352" s="0" t="n">
        <f aca="false">IF(SUM(BA352:BE352)&gt;0,BE352/SUM(BA352:BE352),1/5)</f>
        <v>0.150304079111203</v>
      </c>
      <c r="BK352" s="0" t="n">
        <f aca="false">BF352*AB352+BG352*AF352+BH352*AJ352+BI352*AN352+BJ352*AR352</f>
        <v>0.455920413562586</v>
      </c>
      <c r="BL352" s="0" t="n">
        <f aca="false">BF352*AC352+BG352*AG352+BH352*AK352+BI352*AO352+BJ352*AS352</f>
        <v>0.57910510561813</v>
      </c>
      <c r="BM352" s="0" t="n">
        <f aca="false">BF352*AD352+BG352*AH352+BH352*AL352+BI352*AP352+BJ352*AT352</f>
        <v>0.690825546143239</v>
      </c>
      <c r="BN352" s="0" t="n">
        <f aca="false">BF352*AE352+BG352*AI352+BH352*AM352+BI352*AQ352+BJ352*AU352</f>
        <v>0.606918825389309</v>
      </c>
      <c r="BO352" s="0" t="n">
        <f aca="false">RANK(BK352,$BK352:$BN352)</f>
        <v>4</v>
      </c>
      <c r="BP352" s="0" t="n">
        <f aca="false">RANK(BL352,$BK352:$BN352)</f>
        <v>3</v>
      </c>
      <c r="BQ352" s="0" t="n">
        <f aca="false">RANK(BM352,$BK352:$BN352)</f>
        <v>1</v>
      </c>
      <c r="BR352" s="0" t="n">
        <f aca="false">RANK(BN352,$BK352:$BN352)</f>
        <v>2</v>
      </c>
    </row>
    <row r="353" customFormat="false" ht="15" hidden="false" customHeight="false" outlineLevel="0" collapsed="false">
      <c r="A353" s="0" t="n">
        <v>330</v>
      </c>
      <c r="B353" s="0" t="n">
        <f aca="false">RANDBETWEEN(1,$B$5)</f>
        <v>2</v>
      </c>
      <c r="C353" s="0" t="n">
        <f aca="false">RANDBETWEEN(1,$B$5)</f>
        <v>3</v>
      </c>
      <c r="D353" s="0" t="n">
        <f aca="false">RANDBETWEEN(1,$B$5)</f>
        <v>5</v>
      </c>
      <c r="E353" s="0" t="n">
        <f aca="false">RANDBETWEEN(1,$B$5)</f>
        <v>1</v>
      </c>
      <c r="F353" s="0" t="n">
        <f aca="false">RANDBETWEEN(1,$B$5)</f>
        <v>6</v>
      </c>
      <c r="G353" s="0" t="n">
        <f aca="false">RANDBETWEEN(1,$B$5)</f>
        <v>6</v>
      </c>
      <c r="H353" s="0" t="n">
        <f aca="true">NORMINV(RAND(),$B$8,$B$13)</f>
        <v>46.3531215999403</v>
      </c>
      <c r="I353" s="0" t="n">
        <f aca="true">NORMINV(RAND(),$C$8,$C$13)</f>
        <v>55.4004440955417</v>
      </c>
      <c r="J353" s="0" t="n">
        <f aca="true">NORMINV(RAND(),$D$8,$D$13)</f>
        <v>15.6567822292067</v>
      </c>
      <c r="K353" s="0" t="n">
        <f aca="true">NORMINV(RAND(),$E$8,$E$13)</f>
        <v>2.89591188355781</v>
      </c>
      <c r="L353" s="0" t="n">
        <f aca="true">NORMINV(RAND(),$B$9,$B$14)</f>
        <v>52.4313886788702</v>
      </c>
      <c r="M353" s="0" t="n">
        <f aca="true">NORMINV(RAND(),$C$9,$C$14)</f>
        <v>57.0863173083625</v>
      </c>
      <c r="N353" s="0" t="n">
        <f aca="true">NORMINV(RAND(),$D$9,$D$14)</f>
        <v>49.0655793117999</v>
      </c>
      <c r="O353" s="0" t="n">
        <f aca="true">NORMINV(RAND(),$E$9,$E$14)</f>
        <v>25.3179712432833</v>
      </c>
      <c r="P353" s="0" t="n">
        <f aca="true">NORMINV(RAND(),$B$10,$B$15)</f>
        <v>22.6950518966454</v>
      </c>
      <c r="Q353" s="0" t="n">
        <f aca="true">NORMINV(RAND(),$C$10,$C$15)</f>
        <v>29.5550174570823</v>
      </c>
      <c r="R353" s="0" t="n">
        <f aca="true">NORMINV(RAND(),$D$10,$D$15)</f>
        <v>9.94942370524708</v>
      </c>
      <c r="S353" s="0" t="n">
        <f aca="true">NORMINV(RAND(),$E$10,$E$15)</f>
        <v>3.74055297579188</v>
      </c>
      <c r="T353" s="0" t="n">
        <f aca="false">MEDIAN(INDEX(Avaliadores!$B$17:$B$22,$B353),INDEX(Avaliadores!$B$17:$B$22,$C353),INDEX(Avaliadores!$B$17:$B$22,$D353),INDEX(Avaliadores!$B$17:$B$22,$E353),INDEX(Avaliadores!$B$17:$B$22,$F353),INDEX(Avaliadores!$B$17:$B$22,$G353))</f>
        <v>2.29166666666667</v>
      </c>
      <c r="U353" s="0" t="n">
        <f aca="false">MEDIAN(INDEX(Avaliadores!$C$17:$C$22,$B353),INDEX(Avaliadores!$C$17:$C$22,$C353),INDEX(Avaliadores!$C$17:$C$22,$D353),INDEX(Avaliadores!$C$17:$C$22,$E353),INDEX(Avaliadores!$C$17:$C$22,$F353),INDEX(Avaliadores!$C$17:$C$22,$G353))</f>
        <v>5.29166666666667</v>
      </c>
      <c r="V353" s="0" t="n">
        <f aca="false">MEDIAN(INDEX(Avaliadores!$D$17:$D$22,$B353),INDEX(Avaliadores!$D$17:$D$22,$C353),INDEX(Avaliadores!$D$17:$D$22,$D353),INDEX(Avaliadores!$D$17:$D$22,$E353),INDEX(Avaliadores!$D$17:$D$22,$F353),INDEX(Avaliadores!$D$17:$D$22,$G353))</f>
        <v>5.66666666666667</v>
      </c>
      <c r="W353" s="0" t="n">
        <f aca="false">MEDIAN(INDEX(Avaliadores!$E$17:$E$22,$B353),INDEX(Avaliadores!$E$17:$E$22,$C353),INDEX(Avaliadores!$E$17:$E$22,$D353),INDEX(Avaliadores!$E$17:$E$22,$E353),INDEX(Avaliadores!$E$17:$E$22,$F353),INDEX(Avaliadores!$E$17:$E$22,$G353))</f>
        <v>6.04166666666667</v>
      </c>
      <c r="X353" s="0" t="n">
        <f aca="false">MEDIAN(INDEX(Avaliadores!$F$17:$F$22,$B353),INDEX(Avaliadores!$F$17:$F$22,$C353),INDEX(Avaliadores!$F$17:$F$22,$D353),INDEX(Avaliadores!$F$17:$F$22,$E353),INDEX(Avaliadores!$F$17:$F$22,$F353),INDEX(Avaliadores!$F$17:$F$22,$G353))</f>
        <v>2.66666666666667</v>
      </c>
      <c r="Y353" s="0" t="n">
        <f aca="false">MEDIAN(INDEX(Avaliadores!$G$17:$G$22,$B353),INDEX(Avaliadores!$G$17:$G$22,$C353),INDEX(Avaliadores!$G$17:$G$22,$D353),INDEX(Avaliadores!$G$17:$G$22,$E353),INDEX(Avaliadores!$G$17:$G$22,$F353),INDEX(Avaliadores!$G$17:$G$22,$G353))</f>
        <v>5.04166666666667</v>
      </c>
      <c r="Z353" s="0" t="n">
        <f aca="false">MEDIAN(INDEX(Avaliadores!$H$17:$H$22,$B353),INDEX(Avaliadores!$H$17:$H$22,$C353),INDEX(Avaliadores!$H$17:$H$22,$D353),INDEX(Avaliadores!$H$17:$H$22,$E353),INDEX(Avaliadores!$H$17:$H$22,$F353),INDEX(Avaliadores!$H$17:$H$22,$G353))</f>
        <v>4.04166666666667</v>
      </c>
      <c r="AA353" s="0" t="n">
        <f aca="false">MEDIAN(INDEX(Avaliadores!$I$17:$I$22,$B353),INDEX(Avaliadores!$I$17:$I$22,$C353),INDEX(Avaliadores!$I$17:$I$22,$D353),INDEX(Avaliadores!$I$17:$I$22,$E353),INDEX(Avaliadores!$I$17:$I$22,$F353),INDEX(Avaliadores!$I$17:$I$22,$G353))</f>
        <v>6.91666666666667</v>
      </c>
      <c r="AB353" s="0" t="n">
        <f aca="false">IF(MAX(H353:K353)=MIN(H353:K353),0,IF($B$17="custo",(MAX(H353:K353)-H353)/(MAX(H353:K353)-MIN(H353:K353)),(H353-MIN(H353:K353))/(MAX(H353:K353)-MIN(H353:K353))))</f>
        <v>0.172315076707537</v>
      </c>
      <c r="AC353" s="0" t="n">
        <f aca="false">IF(MAX(H353:K353)=MIN(H353:K353),0,IF($B$17="custo",(MAX(H353:K353)-I353)/(MAX(H353:K353)-MIN(H353:K353)),(I353-MIN(H353:K353))/(MAX(H353:K353)-MIN(H353:K353))))</f>
        <v>0</v>
      </c>
      <c r="AD353" s="0" t="n">
        <f aca="false">IF(MAX(H353:K353)=MIN(H353:K353),0,IF($B$17="custo",(MAX(H353:K353)-J353)/(MAX(H353:K353)-MIN(H353:K353)),(J353-MIN(H353:K353))/(MAX(H353:K353)-MIN(H353:K353))))</f>
        <v>0.756956784337634</v>
      </c>
      <c r="AE353" s="0" t="n">
        <f aca="false">IF(MAX(H353:K353)=MIN(H353:K353),0,IF($B$17="custo",(MAX(H353:K353)-K353)/(MAX(H353:K353)-MIN(H353:K353)),(K353-MIN(H353:K353))/(MAX(H353:K353)-MIN(H353:K353))))</f>
        <v>1</v>
      </c>
      <c r="AF353" s="0" t="n">
        <f aca="false">IF(MAX(L353:O353)=MIN(L353:O353),0,IF($C$17="custo",(MAX(L353:O353)-L353)/(MAX(L353:O353)-MIN(L353:O353)),(L353-MIN(L353:O353))/(MAX(L353:O353)-MIN(L353:O353))))</f>
        <v>0.85347274233426</v>
      </c>
      <c r="AG353" s="0" t="n">
        <f aca="false">IF(MAX(L353:O353)=MIN(L353:O353),0,IF($C$17="custo",(MAX(L353:O353)-M353)/(MAX(L353:O353)-MIN(L353:O353)),(M353-MIN(L353:O353))/(MAX(L353:O353)-MIN(L353:O353))))</f>
        <v>1</v>
      </c>
      <c r="AH353" s="0" t="n">
        <f aca="false">IF(MAX(L353:O353)=MIN(L353:O353),0,IF($C$17="custo",(MAX(L353:O353)-N353)/(MAX(L353:O353)-MIN(L353:O353)),(N353-MIN(L353:O353))/(MAX(L353:O353)-MIN(L353:O353))))</f>
        <v>0.747524218600122</v>
      </c>
      <c r="AI353" s="0" t="n">
        <f aca="false">IF(MAX(L353:O353)=MIN(L353:O353),0,IF($C$17="custo",(MAX(L353:O353)-O353)/(MAX(L353:O353)-MIN(L353:O353)),(O353-MIN(L353:O353))/(MAX(L353:O353)-MIN(L353:O353))))</f>
        <v>0</v>
      </c>
      <c r="AJ353" s="0" t="n">
        <f aca="false">IF(MAX(P353:S353)=MIN(P353:S353),0,IF($D$17="custo",(MAX(P353:S353)-P353)/(MAX(P353:S353)-MIN(P353:S353)),(P353-MIN(P353:S353))/(MAX(P353:S353)-MIN(P353:S353))))</f>
        <v>0.265741153197611</v>
      </c>
      <c r="AK353" s="0" t="n">
        <f aca="false">IF(MAX(P353:S353)=MIN(P353:S353),0,IF($D$17="custo",(MAX(P353:S353)-Q353)/(MAX(P353:S353)-MIN(P353:S353)),(Q353-MIN(P353:S353))/(MAX(P353:S353)-MIN(P353:S353))))</f>
        <v>0</v>
      </c>
      <c r="AL353" s="0" t="n">
        <f aca="false">IF(MAX(P353:S353)=MIN(P353:S353),0,IF($D$17="custo",(MAX(P353:S353)-R353)/(MAX(P353:S353)-MIN(P353:S353)),(R353-MIN(P353:S353))/(MAX(P353:S353)-MIN(P353:S353))))</f>
        <v>0.759480940077017</v>
      </c>
      <c r="AM353" s="0" t="n">
        <f aca="false">IF(MAX(P353:S353)=MIN(P353:S353),0,IF($D$17="custo",(MAX(P353:S353)-S353)/(MAX(P353:S353)-MIN(P353:S353)),(S353-MIN(P353:S353))/(MAX(P353:S353)-MIN(P353:S353))))</f>
        <v>1</v>
      </c>
      <c r="AN353" s="0" t="n">
        <f aca="false">IF(MAX(T353:W353)=MIN(T353:W353),0,IF($E$17="custo",(MAX(T353:W353)-T353)/(MAX(T353:W353)-MIN(T353:W353)),(T353-MIN(T353:W353))/(MAX(T353:W353)-MIN(T353:W353))))</f>
        <v>0</v>
      </c>
      <c r="AO353" s="0" t="n">
        <f aca="false">IF(MAX(T353:W353)=MIN(T353:W353),0,IF($E$17="custo",(MAX(T353:W353)-U353)/(MAX(T353:W353)-MIN(T353:W353)),(U353-MIN(T353:W353))/(MAX(T353:W353)-MIN(T353:W353))))</f>
        <v>0.8</v>
      </c>
      <c r="AP353" s="0" t="n">
        <f aca="false">IF(MAX(T353:W353)=MIN(T353:W353),0,IF($E$17="custo",(MAX(T353:W353)-V353)/(MAX(T353:W353)-MIN(T353:W353)),(V353-MIN(T353:W353))/(MAX(T353:W353)-MIN(T353:W353))))</f>
        <v>0.9</v>
      </c>
      <c r="AQ353" s="0" t="n">
        <f aca="false">IF(MAX(T353:W353)=MIN(T353:W353),0,IF($E$17="custo",(MAX(T353:W353)-W353)/(MAX(T353:W353)-MIN(T353:W353)),(W353-MIN(T353:W353))/(MAX(T353:W353)-MIN(T353:W353))))</f>
        <v>1</v>
      </c>
      <c r="AR353" s="0" t="n">
        <f aca="false">IF(MAX(X353:AA353)=MIN(X353:AA353),0,IF($F$17="custo",(MAX(X353:AA353)-X353)/(MAX(X353:AA353)-MIN(X353:AA353)),(X353-MIN(X353:AA353))/(MAX(X353:AA353)-MIN(X353:AA353))))</f>
        <v>0</v>
      </c>
      <c r="AS353" s="0" t="n">
        <f aca="false">IF(MAX(X353:AA353)=MIN(X353:AA353),0,IF($F$17="custo",(MAX(X353:AA353)-Y353)/(MAX(X353:AA353)-MIN(X353:AA353)),(Y353-MIN(X353:AA353))/(MAX(X353:AA353)-MIN(X353:AA353))))</f>
        <v>0.558823529411765</v>
      </c>
      <c r="AT353" s="0" t="n">
        <f aca="false">IF(MAX(X353:AA353)=MIN(X353:AA353),0,IF($F$17="custo",(MAX(X353:AA353)-Z353)/(MAX(X353:AA353)-MIN(X353:AA353)),(Z353-MIN(X353:AA353))/(MAX(X353:AA353)-MIN(X353:AA353))))</f>
        <v>0.323529411764706</v>
      </c>
      <c r="AU353" s="0" t="n">
        <f aca="false">IF(MAX(X353:AA353)=MIN(X353:AA353),0,IF($F$17="custo",(MAX(X353:AA353)-AA353)/(MAX(X353:AA353)-MIN(X353:AA353)),(AA353-MIN(X353:AA353))/(MAX(X353:AA353)-MIN(X353:AA353))))</f>
        <v>1</v>
      </c>
      <c r="AV353" s="0" t="n">
        <f aca="false">STDEVP(AB353:AE353)</f>
        <v>0.409924865237619</v>
      </c>
      <c r="AW353" s="0" t="n">
        <f aca="false">STDEVP(AF353:AI353)</f>
        <v>0.385976644890534</v>
      </c>
      <c r="AX353" s="0" t="n">
        <f aca="false">STDEVP(AJ353:AM353)</f>
        <v>0.394350265332467</v>
      </c>
      <c r="AY353" s="0" t="n">
        <f aca="false">STDEVP(AN353:AQ353)</f>
        <v>0.396074487943872</v>
      </c>
      <c r="AZ353" s="0" t="n">
        <f aca="false">STDEVP(AR353:AU353)</f>
        <v>0.364397402745996</v>
      </c>
      <c r="BA353" s="0" t="n">
        <f aca="false">AV353*((1-IFERROR(CORREL(AB353:AE353,AF353:AI353),0))+(1-IFERROR(CORREL(AB353:AE353,AJ353:AM353),0))+(1-IFERROR(CORREL(AB353:AE353,AN353:AQ353),0))+(1-IFERROR(CORREL(AB353:AE353,AR353:AU353),0)))</f>
        <v>1.11187175430022</v>
      </c>
      <c r="BB353" s="0" t="n">
        <f aca="false">AW353*((1-IFERROR(CORREL(AF353:AI353,AB353:AE353),0))+(1-IFERROR(CORREL(AF353:AI353,AJ353:AM353),0))+(1-IFERROR(CORREL(AF353:AI353,AN353:AQ353),0))+(1-IFERROR(CORREL(AF353:AI353,AR353:AU353),0)))</f>
        <v>2.67436218502998</v>
      </c>
      <c r="BC353" s="0" t="n">
        <f aca="false">AX353*((1-IFERROR(CORREL(AJ353:AM353,AB353:AE353),0))+(1-IFERROR(CORREL(AJ353:AM353,AF353:AI353),0))+(1-IFERROR(CORREL(AJ353:AM353,AN353:AQ353),0))+(1-IFERROR(CORREL(AJ353:AM353,AR353:AU353),0)))</f>
        <v>1.12248941591229</v>
      </c>
      <c r="BD353" s="0" t="n">
        <f aca="false">AY353*((1-IFERROR(CORREL(AN353:AQ353,AB353:AE353),0))+(1-IFERROR(CORREL(AN353:AQ353,AF353:AI353),0))+(1-IFERROR(CORREL(AN353:AQ353,AJ353:AM353),0))+(1-IFERROR(CORREL(AN353:AQ353,AR353:AU353),0)))</f>
        <v>1.01490625210485</v>
      </c>
      <c r="BE353" s="0" t="n">
        <f aca="false">AZ353*((1-IFERROR(CORREL(AR353:AU353,AB353:AE353),0))+(1-IFERROR(CORREL(AR353:AU353,AF353:AI353),0))+(1-IFERROR(CORREL(AR353:AU353,AJ353:AM353),0))+(1-IFERROR(CORREL(AR353:AU353,AN353:AQ353),0)))</f>
        <v>1.04553961803456</v>
      </c>
      <c r="BF353" s="0" t="n">
        <f aca="false">IF(SUM(BA353:BE353)&gt;0,BA353/SUM(BA353:BE353),1/5)</f>
        <v>0.159541506073745</v>
      </c>
      <c r="BG353" s="0" t="n">
        <f aca="false">IF(SUM(BA353:BE353)&gt;0,BB353/SUM(BA353:BE353),1/5)</f>
        <v>0.383741892116765</v>
      </c>
      <c r="BH353" s="0" t="n">
        <f aca="false">IF(SUM(BA353:BE353)&gt;0,BC353/SUM(BA353:BE353),1/5)</f>
        <v>0.161065025056955</v>
      </c>
      <c r="BI353" s="0" t="n">
        <f aca="false">IF(SUM(BA353:BE353)&gt;0,BD353/SUM(BA353:BE353),1/5)</f>
        <v>0.145628010926832</v>
      </c>
      <c r="BJ353" s="0" t="n">
        <f aca="false">IF(SUM(BA353:BE353)&gt;0,BE353/SUM(BA353:BE353),1/5)</f>
        <v>0.150023565825705</v>
      </c>
      <c r="BK353" s="0" t="n">
        <f aca="false">BF353*AB353+BG353*AF353+BH353*AJ353+BI353*AN353+BJ353*AR353</f>
        <v>0.397806257369004</v>
      </c>
      <c r="BL353" s="0" t="n">
        <f aca="false">BF353*AC353+BG353*AG353+BH353*AK353+BI353*AO353+BJ353*AS353</f>
        <v>0.584080999407889</v>
      </c>
      <c r="BM353" s="0" t="n">
        <f aca="false">BF353*AD353+BG353*AH353+BH353*AL353+BI353*AP353+BJ353*AT353</f>
        <v>0.709550445935048</v>
      </c>
      <c r="BN353" s="0" t="n">
        <f aca="false">BF353*AE353+BG353*AI353+BH353*AM353+BI353*AQ353+BJ353*AU353</f>
        <v>0.616258107883235</v>
      </c>
      <c r="BO353" s="0" t="n">
        <f aca="false">RANK(BK353,$BK353:$BN353)</f>
        <v>4</v>
      </c>
      <c r="BP353" s="0" t="n">
        <f aca="false">RANK(BL353,$BK353:$BN353)</f>
        <v>3</v>
      </c>
      <c r="BQ353" s="0" t="n">
        <f aca="false">RANK(BM353,$BK353:$BN353)</f>
        <v>1</v>
      </c>
      <c r="BR353" s="0" t="n">
        <f aca="false">RANK(BN353,$BK353:$BN353)</f>
        <v>2</v>
      </c>
    </row>
    <row r="354" customFormat="false" ht="15" hidden="false" customHeight="false" outlineLevel="0" collapsed="false">
      <c r="A354" s="0" t="n">
        <v>331</v>
      </c>
      <c r="B354" s="0" t="n">
        <f aca="false">RANDBETWEEN(1,$B$5)</f>
        <v>6</v>
      </c>
      <c r="C354" s="0" t="n">
        <f aca="false">RANDBETWEEN(1,$B$5)</f>
        <v>1</v>
      </c>
      <c r="D354" s="0" t="n">
        <f aca="false">RANDBETWEEN(1,$B$5)</f>
        <v>2</v>
      </c>
      <c r="E354" s="0" t="n">
        <f aca="false">RANDBETWEEN(1,$B$5)</f>
        <v>2</v>
      </c>
      <c r="F354" s="0" t="n">
        <f aca="false">RANDBETWEEN(1,$B$5)</f>
        <v>4</v>
      </c>
      <c r="G354" s="0" t="n">
        <f aca="false">RANDBETWEEN(1,$B$5)</f>
        <v>6</v>
      </c>
      <c r="H354" s="0" t="n">
        <f aca="true">NORMINV(RAND(),$B$8,$B$13)</f>
        <v>51.2087471819875</v>
      </c>
      <c r="I354" s="0" t="n">
        <f aca="true">NORMINV(RAND(),$C$8,$C$13)</f>
        <v>60.5792705351287</v>
      </c>
      <c r="J354" s="0" t="n">
        <f aca="true">NORMINV(RAND(),$D$8,$D$13)</f>
        <v>13.5559803649711</v>
      </c>
      <c r="K354" s="0" t="n">
        <f aca="true">NORMINV(RAND(),$E$8,$E$13)</f>
        <v>3.40871850538715</v>
      </c>
      <c r="L354" s="0" t="n">
        <f aca="true">NORMINV(RAND(),$B$9,$B$14)</f>
        <v>49.3794673781614</v>
      </c>
      <c r="M354" s="0" t="n">
        <f aca="true">NORMINV(RAND(),$C$9,$C$14)</f>
        <v>58.8886287229272</v>
      </c>
      <c r="N354" s="0" t="n">
        <f aca="true">NORMINV(RAND(),$D$9,$D$14)</f>
        <v>38.3337068839937</v>
      </c>
      <c r="O354" s="0" t="n">
        <f aca="true">NORMINV(RAND(),$E$9,$E$14)</f>
        <v>22.0260928886586</v>
      </c>
      <c r="P354" s="0" t="n">
        <f aca="true">NORMINV(RAND(),$B$10,$B$15)</f>
        <v>22.7565626725154</v>
      </c>
      <c r="Q354" s="0" t="n">
        <f aca="true">NORMINV(RAND(),$C$10,$C$15)</f>
        <v>28.340659315974</v>
      </c>
      <c r="R354" s="0" t="n">
        <f aca="true">NORMINV(RAND(),$D$10,$D$15)</f>
        <v>10.0843488126036</v>
      </c>
      <c r="S354" s="0" t="n">
        <f aca="true">NORMINV(RAND(),$E$10,$E$15)</f>
        <v>4.01317004273465</v>
      </c>
      <c r="T354" s="0" t="n">
        <f aca="false">MEDIAN(INDEX(Avaliadores!$B$17:$B$22,$B354),INDEX(Avaliadores!$B$17:$B$22,$C354),INDEX(Avaliadores!$B$17:$B$22,$D354),INDEX(Avaliadores!$B$17:$B$22,$E354),INDEX(Avaliadores!$B$17:$B$22,$F354),INDEX(Avaliadores!$B$17:$B$22,$G354))</f>
        <v>2.54166666666667</v>
      </c>
      <c r="U354" s="0" t="n">
        <f aca="false">MEDIAN(INDEX(Avaliadores!$C$17:$C$22,$B354),INDEX(Avaliadores!$C$17:$C$22,$C354),INDEX(Avaliadores!$C$17:$C$22,$D354),INDEX(Avaliadores!$C$17:$C$22,$E354),INDEX(Avaliadores!$C$17:$C$22,$F354),INDEX(Avaliadores!$C$17:$C$22,$G354))</f>
        <v>5.29166666666667</v>
      </c>
      <c r="V354" s="0" t="n">
        <f aca="false">MEDIAN(INDEX(Avaliadores!$D$17:$D$22,$B354),INDEX(Avaliadores!$D$17:$D$22,$C354),INDEX(Avaliadores!$D$17:$D$22,$D354),INDEX(Avaliadores!$D$17:$D$22,$E354),INDEX(Avaliadores!$D$17:$D$22,$F354),INDEX(Avaliadores!$D$17:$D$22,$G354))</f>
        <v>5.79166666666667</v>
      </c>
      <c r="W354" s="0" t="n">
        <f aca="false">MEDIAN(INDEX(Avaliadores!$E$17:$E$22,$B354),INDEX(Avaliadores!$E$17:$E$22,$C354),INDEX(Avaliadores!$E$17:$E$22,$D354),INDEX(Avaliadores!$E$17:$E$22,$E354),INDEX(Avaliadores!$E$17:$E$22,$F354),INDEX(Avaliadores!$E$17:$E$22,$G354))</f>
        <v>6.04166666666667</v>
      </c>
      <c r="X354" s="0" t="n">
        <f aca="false">MEDIAN(INDEX(Avaliadores!$F$17:$F$22,$B354),INDEX(Avaliadores!$F$17:$F$22,$C354),INDEX(Avaliadores!$F$17:$F$22,$D354),INDEX(Avaliadores!$F$17:$F$22,$E354),INDEX(Avaliadores!$F$17:$F$22,$F354),INDEX(Avaliadores!$F$17:$F$22,$G354))</f>
        <v>2.54166666666667</v>
      </c>
      <c r="Y354" s="0" t="n">
        <f aca="false">MEDIAN(INDEX(Avaliadores!$G$17:$G$22,$B354),INDEX(Avaliadores!$G$17:$G$22,$C354),INDEX(Avaliadores!$G$17:$G$22,$D354),INDEX(Avaliadores!$G$17:$G$22,$E354),INDEX(Avaliadores!$G$17:$G$22,$F354),INDEX(Avaliadores!$G$17:$G$22,$G354))</f>
        <v>5.04166666666667</v>
      </c>
      <c r="Z354" s="0" t="n">
        <f aca="false">MEDIAN(INDEX(Avaliadores!$H$17:$H$22,$B354),INDEX(Avaliadores!$H$17:$H$22,$C354),INDEX(Avaliadores!$H$17:$H$22,$D354),INDEX(Avaliadores!$H$17:$H$22,$E354),INDEX(Avaliadores!$H$17:$H$22,$F354),INDEX(Avaliadores!$H$17:$H$22,$G354))</f>
        <v>4.04166666666667</v>
      </c>
      <c r="AA354" s="0" t="n">
        <f aca="false">MEDIAN(INDEX(Avaliadores!$I$17:$I$22,$B354),INDEX(Avaliadores!$I$17:$I$22,$C354),INDEX(Avaliadores!$I$17:$I$22,$D354),INDEX(Avaliadores!$I$17:$I$22,$E354),INDEX(Avaliadores!$I$17:$I$22,$F354),INDEX(Avaliadores!$I$17:$I$22,$G354))</f>
        <v>6.54166666666667</v>
      </c>
      <c r="AB354" s="0" t="n">
        <f aca="false">IF(MAX(H354:K354)=MIN(H354:K354),0,IF($B$17="custo",(MAX(H354:K354)-H354)/(MAX(H354:K354)-MIN(H354:K354)),(H354-MIN(H354:K354))/(MAX(H354:K354)-MIN(H354:K354))))</f>
        <v>0.163904720532808</v>
      </c>
      <c r="AC354" s="0" t="n">
        <f aca="false">IF(MAX(H354:K354)=MIN(H354:K354),0,IF($B$17="custo",(MAX(H354:K354)-I354)/(MAX(H354:K354)-MIN(H354:K354)),(I354-MIN(H354:K354))/(MAX(H354:K354)-MIN(H354:K354))))</f>
        <v>0</v>
      </c>
      <c r="AD354" s="0" t="n">
        <f aca="false">IF(MAX(H354:K354)=MIN(H354:K354),0,IF($B$17="custo",(MAX(H354:K354)-J354)/(MAX(H354:K354)-MIN(H354:K354)),(J354-MIN(H354:K354))/(MAX(H354:K354)-MIN(H354:K354))))</f>
        <v>0.822508940366623</v>
      </c>
      <c r="AE354" s="0" t="n">
        <f aca="false">IF(MAX(H354:K354)=MIN(H354:K354),0,IF($B$17="custo",(MAX(H354:K354)-K354)/(MAX(H354:K354)-MIN(H354:K354)),(K354-MIN(H354:K354))/(MAX(H354:K354)-MIN(H354:K354))))</f>
        <v>1</v>
      </c>
      <c r="AF354" s="0" t="n">
        <f aca="false">IF(MAX(L354:O354)=MIN(L354:O354),0,IF($C$17="custo",(MAX(L354:O354)-L354)/(MAX(L354:O354)-MIN(L354:O354)),(L354-MIN(L354:O354))/(MAX(L354:O354)-MIN(L354:O354))))</f>
        <v>0.742037243788157</v>
      </c>
      <c r="AG354" s="0" t="n">
        <f aca="false">IF(MAX(L354:O354)=MIN(L354:O354),0,IF($C$17="custo",(MAX(L354:O354)-M354)/(MAX(L354:O354)-MIN(L354:O354)),(M354-MIN(L354:O354))/(MAX(L354:O354)-MIN(L354:O354))))</f>
        <v>1</v>
      </c>
      <c r="AH354" s="0" t="n">
        <f aca="false">IF(MAX(L354:O354)=MIN(L354:O354),0,IF($C$17="custo",(MAX(L354:O354)-N354)/(MAX(L354:O354)-MIN(L354:O354)),(N354-MIN(L354:O354))/(MAX(L354:O354)-MIN(L354:O354))))</f>
        <v>0.442389912312408</v>
      </c>
      <c r="AI354" s="0" t="n">
        <f aca="false">IF(MAX(L354:O354)=MIN(L354:O354),0,IF($C$17="custo",(MAX(L354:O354)-O354)/(MAX(L354:O354)-MIN(L354:O354)),(O354-MIN(L354:O354))/(MAX(L354:O354)-MIN(L354:O354))))</f>
        <v>0</v>
      </c>
      <c r="AJ354" s="0" t="n">
        <f aca="false">IF(MAX(P354:S354)=MIN(P354:S354),0,IF($D$17="custo",(MAX(P354:S354)-P354)/(MAX(P354:S354)-MIN(P354:S354)),(P354-MIN(P354:S354))/(MAX(P354:S354)-MIN(P354:S354))))</f>
        <v>0.229538551255316</v>
      </c>
      <c r="AK354" s="0" t="n">
        <f aca="false">IF(MAX(P354:S354)=MIN(P354:S354),0,IF($D$17="custo",(MAX(P354:S354)-Q354)/(MAX(P354:S354)-MIN(P354:S354)),(Q354-MIN(P354:S354))/(MAX(P354:S354)-MIN(P354:S354))))</f>
        <v>0</v>
      </c>
      <c r="AL354" s="0" t="n">
        <f aca="false">IF(MAX(P354:S354)=MIN(P354:S354),0,IF($D$17="custo",(MAX(P354:S354)-R354)/(MAX(P354:S354)-MIN(P354:S354)),(R354-MIN(P354:S354))/(MAX(P354:S354)-MIN(P354:S354))))</f>
        <v>0.750439566464124</v>
      </c>
      <c r="AM354" s="0" t="n">
        <f aca="false">IF(MAX(P354:S354)=MIN(P354:S354),0,IF($D$17="custo",(MAX(P354:S354)-S354)/(MAX(P354:S354)-MIN(P354:S354)),(S354-MIN(P354:S354))/(MAX(P354:S354)-MIN(P354:S354))))</f>
        <v>1</v>
      </c>
      <c r="AN354" s="0" t="n">
        <f aca="false">IF(MAX(T354:W354)=MIN(T354:W354),0,IF($E$17="custo",(MAX(T354:W354)-T354)/(MAX(T354:W354)-MIN(T354:W354)),(T354-MIN(T354:W354))/(MAX(T354:W354)-MIN(T354:W354))))</f>
        <v>0</v>
      </c>
      <c r="AO354" s="0" t="n">
        <f aca="false">IF(MAX(T354:W354)=MIN(T354:W354),0,IF($E$17="custo",(MAX(T354:W354)-U354)/(MAX(T354:W354)-MIN(T354:W354)),(U354-MIN(T354:W354))/(MAX(T354:W354)-MIN(T354:W354))))</f>
        <v>0.785714285714286</v>
      </c>
      <c r="AP354" s="0" t="n">
        <f aca="false">IF(MAX(T354:W354)=MIN(T354:W354),0,IF($E$17="custo",(MAX(T354:W354)-V354)/(MAX(T354:W354)-MIN(T354:W354)),(V354-MIN(T354:W354))/(MAX(T354:W354)-MIN(T354:W354))))</f>
        <v>0.928571428571429</v>
      </c>
      <c r="AQ354" s="0" t="n">
        <f aca="false">IF(MAX(T354:W354)=MIN(T354:W354),0,IF($E$17="custo",(MAX(T354:W354)-W354)/(MAX(T354:W354)-MIN(T354:W354)),(W354-MIN(T354:W354))/(MAX(T354:W354)-MIN(T354:W354))))</f>
        <v>1</v>
      </c>
      <c r="AR354" s="0" t="n">
        <f aca="false">IF(MAX(X354:AA354)=MIN(X354:AA354),0,IF($F$17="custo",(MAX(X354:AA354)-X354)/(MAX(X354:AA354)-MIN(X354:AA354)),(X354-MIN(X354:AA354))/(MAX(X354:AA354)-MIN(X354:AA354))))</f>
        <v>0</v>
      </c>
      <c r="AS354" s="0" t="n">
        <f aca="false">IF(MAX(X354:AA354)=MIN(X354:AA354),0,IF($F$17="custo",(MAX(X354:AA354)-Y354)/(MAX(X354:AA354)-MIN(X354:AA354)),(Y354-MIN(X354:AA354))/(MAX(X354:AA354)-MIN(X354:AA354))))</f>
        <v>0.625</v>
      </c>
      <c r="AT354" s="0" t="n">
        <f aca="false">IF(MAX(X354:AA354)=MIN(X354:AA354),0,IF($F$17="custo",(MAX(X354:AA354)-Z354)/(MAX(X354:AA354)-MIN(X354:AA354)),(Z354-MIN(X354:AA354))/(MAX(X354:AA354)-MIN(X354:AA354))))</f>
        <v>0.375</v>
      </c>
      <c r="AU354" s="0" t="n">
        <f aca="false">IF(MAX(X354:AA354)=MIN(X354:AA354),0,IF($F$17="custo",(MAX(X354:AA354)-AA354)/(MAX(X354:AA354)-MIN(X354:AA354)),(AA354-MIN(X354:AA354))/(MAX(X354:AA354)-MIN(X354:AA354))))</f>
        <v>1</v>
      </c>
      <c r="AV354" s="0" t="n">
        <f aca="false">STDEVP(AB354:AE354)</f>
        <v>0.423357386360505</v>
      </c>
      <c r="AW354" s="0" t="n">
        <f aca="false">STDEVP(AF354:AI354)</f>
        <v>0.371953493600714</v>
      </c>
      <c r="AX354" s="0" t="n">
        <f aca="false">STDEVP(AJ354:AM354)</f>
        <v>0.398675667919832</v>
      </c>
      <c r="AY354" s="0" t="n">
        <f aca="false">STDEVP(AN354:AQ354)</f>
        <v>0.399297853124962</v>
      </c>
      <c r="AZ354" s="0" t="n">
        <f aca="false">STDEVP(AR354:AU354)</f>
        <v>0.364434493427831</v>
      </c>
      <c r="BA354" s="0" t="n">
        <f aca="false">AV354*((1-IFERROR(CORREL(AB354:AE354,AF354:AI354),0))+(1-IFERROR(CORREL(AB354:AE354,AJ354:AM354),0))+(1-IFERROR(CORREL(AB354:AE354,AN354:AQ354),0))+(1-IFERROR(CORREL(AB354:AE354,AR354:AU354),0)))</f>
        <v>1.19848793849291</v>
      </c>
      <c r="BB354" s="0" t="n">
        <f aca="false">AW354*((1-IFERROR(CORREL(AF354:AI354,AB354:AE354),0))+(1-IFERROR(CORREL(AF354:AI354,AJ354:AM354),0))+(1-IFERROR(CORREL(AF354:AI354,AN354:AQ354),0))+(1-IFERROR(CORREL(AF354:AI354,AR354:AU354),0)))</f>
        <v>2.59039945531753</v>
      </c>
      <c r="BC354" s="0" t="n">
        <f aca="false">AX354*((1-IFERROR(CORREL(AJ354:AM354,AB354:AE354),0))+(1-IFERROR(CORREL(AJ354:AM354,AF354:AI354),0))+(1-IFERROR(CORREL(AJ354:AM354,AN354:AQ354),0))+(1-IFERROR(CORREL(AJ354:AM354,AR354:AU354),0)))</f>
        <v>1.16614416315461</v>
      </c>
      <c r="BD354" s="0" t="n">
        <f aca="false">AY354*((1-IFERROR(CORREL(AN354:AQ354,AB354:AE354),0))+(1-IFERROR(CORREL(AN354:AQ354,AF354:AI354),0))+(1-IFERROR(CORREL(AN354:AQ354,AJ354:AM354),0))+(1-IFERROR(CORREL(AN354:AQ354,AR354:AU354),0)))</f>
        <v>0.991436616054445</v>
      </c>
      <c r="BE354" s="0" t="n">
        <f aca="false">AZ354*((1-IFERROR(CORREL(AR354:AU354,AB354:AE354),0))+(1-IFERROR(CORREL(AR354:AU354,AF354:AI354),0))+(1-IFERROR(CORREL(AR354:AU354,AJ354:AM354),0))+(1-IFERROR(CORREL(AR354:AU354,AN354:AQ354),0)))</f>
        <v>0.989494941671523</v>
      </c>
      <c r="BF354" s="0" t="n">
        <f aca="false">IF(SUM(BA354:BE354)&gt;0,BA354/SUM(BA354:BE354),1/5)</f>
        <v>0.172793297581759</v>
      </c>
      <c r="BG354" s="0" t="n">
        <f aca="false">IF(SUM(BA354:BE354)&gt;0,BB354/SUM(BA354:BE354),1/5)</f>
        <v>0.373473649222676</v>
      </c>
      <c r="BH354" s="0" t="n">
        <f aca="false">IF(SUM(BA354:BE354)&gt;0,BC354/SUM(BA354:BE354),1/5)</f>
        <v>0.168130098714713</v>
      </c>
      <c r="BI354" s="0" t="n">
        <f aca="false">IF(SUM(BA354:BE354)&gt;0,BD354/SUM(BA354:BE354),1/5)</f>
        <v>0.142941448744803</v>
      </c>
      <c r="BJ354" s="0" t="n">
        <f aca="false">IF(SUM(BA354:BE354)&gt;0,BE354/SUM(BA354:BE354),1/5)</f>
        <v>0.14266150573605</v>
      </c>
      <c r="BK354" s="0" t="n">
        <f aca="false">BF354*AB354+BG354*AF354+BH354*AJ354+BI354*AN354+BJ354*AR354</f>
        <v>0.344045333728168</v>
      </c>
      <c r="BL354" s="0" t="n">
        <f aca="false">BF354*AC354+BG354*AG354+BH354*AK354+BI354*AO354+BJ354*AS354</f>
        <v>0.574948228607195</v>
      </c>
      <c r="BM354" s="0" t="n">
        <f aca="false">BF354*AD354+BG354*AH354+BH354*AL354+BI354*AP354+BJ354*AT354</f>
        <v>0.619745895330131</v>
      </c>
      <c r="BN354" s="0" t="n">
        <f aca="false">BF354*AE354+BG354*AI354+BH354*AM354+BI354*AQ354+BJ354*AU354</f>
        <v>0.626526350777324</v>
      </c>
      <c r="BO354" s="0" t="n">
        <f aca="false">RANK(BK354,$BK354:$BN354)</f>
        <v>4</v>
      </c>
      <c r="BP354" s="0" t="n">
        <f aca="false">RANK(BL354,$BK354:$BN354)</f>
        <v>3</v>
      </c>
      <c r="BQ354" s="0" t="n">
        <f aca="false">RANK(BM354,$BK354:$BN354)</f>
        <v>2</v>
      </c>
      <c r="BR354" s="0" t="n">
        <f aca="false">RANK(BN354,$BK354:$BN354)</f>
        <v>1</v>
      </c>
    </row>
    <row r="355" customFormat="false" ht="15" hidden="false" customHeight="false" outlineLevel="0" collapsed="false">
      <c r="A355" s="0" t="n">
        <v>332</v>
      </c>
      <c r="B355" s="0" t="n">
        <f aca="false">RANDBETWEEN(1,$B$5)</f>
        <v>1</v>
      </c>
      <c r="C355" s="0" t="n">
        <f aca="false">RANDBETWEEN(1,$B$5)</f>
        <v>5</v>
      </c>
      <c r="D355" s="0" t="n">
        <f aca="false">RANDBETWEEN(1,$B$5)</f>
        <v>2</v>
      </c>
      <c r="E355" s="0" t="n">
        <f aca="false">RANDBETWEEN(1,$B$5)</f>
        <v>5</v>
      </c>
      <c r="F355" s="0" t="n">
        <f aca="false">RANDBETWEEN(1,$B$5)</f>
        <v>2</v>
      </c>
      <c r="G355" s="0" t="n">
        <f aca="false">RANDBETWEEN(1,$B$5)</f>
        <v>2</v>
      </c>
      <c r="H355" s="0" t="n">
        <f aca="true">NORMINV(RAND(),$B$8,$B$13)</f>
        <v>50.0858534971647</v>
      </c>
      <c r="I355" s="0" t="n">
        <f aca="true">NORMINV(RAND(),$C$8,$C$13)</f>
        <v>62.9382937541922</v>
      </c>
      <c r="J355" s="0" t="n">
        <f aca="true">NORMINV(RAND(),$D$8,$D$13)</f>
        <v>12.799270823498</v>
      </c>
      <c r="K355" s="0" t="n">
        <f aca="true">NORMINV(RAND(),$E$8,$E$13)</f>
        <v>3.33066302670284</v>
      </c>
      <c r="L355" s="0" t="n">
        <f aca="true">NORMINV(RAND(),$B$9,$B$14)</f>
        <v>45.2980523644754</v>
      </c>
      <c r="M355" s="0" t="n">
        <f aca="true">NORMINV(RAND(),$C$9,$C$14)</f>
        <v>56.0573030772619</v>
      </c>
      <c r="N355" s="0" t="n">
        <f aca="true">NORMINV(RAND(),$D$9,$D$14)</f>
        <v>55.0485465394441</v>
      </c>
      <c r="O355" s="0" t="n">
        <f aca="true">NORMINV(RAND(),$E$9,$E$14)</f>
        <v>25.9437381842637</v>
      </c>
      <c r="P355" s="0" t="n">
        <f aca="true">NORMINV(RAND(),$B$10,$B$15)</f>
        <v>26.2815446558123</v>
      </c>
      <c r="Q355" s="0" t="n">
        <f aca="true">NORMINV(RAND(),$C$10,$C$15)</f>
        <v>28.7799086370466</v>
      </c>
      <c r="R355" s="0" t="n">
        <f aca="true">NORMINV(RAND(),$D$10,$D$15)</f>
        <v>9.63305407238487</v>
      </c>
      <c r="S355" s="0" t="n">
        <f aca="true">NORMINV(RAND(),$E$10,$E$15)</f>
        <v>3.76200099368956</v>
      </c>
      <c r="T355" s="0" t="n">
        <f aca="false">MEDIAN(INDEX(Avaliadores!$B$17:$B$22,$B355),INDEX(Avaliadores!$B$17:$B$22,$C355),INDEX(Avaliadores!$B$17:$B$22,$D355),INDEX(Avaliadores!$B$17:$B$22,$E355),INDEX(Avaliadores!$B$17:$B$22,$F355),INDEX(Avaliadores!$B$17:$B$22,$G355))</f>
        <v>2.79166666666667</v>
      </c>
      <c r="U355" s="0" t="n">
        <f aca="false">MEDIAN(INDEX(Avaliadores!$C$17:$C$22,$B355),INDEX(Avaliadores!$C$17:$C$22,$C355),INDEX(Avaliadores!$C$17:$C$22,$D355),INDEX(Avaliadores!$C$17:$C$22,$E355),INDEX(Avaliadores!$C$17:$C$22,$F355),INDEX(Avaliadores!$C$17:$C$22,$G355))</f>
        <v>5.04166666666667</v>
      </c>
      <c r="V355" s="0" t="n">
        <f aca="false">MEDIAN(INDEX(Avaliadores!$D$17:$D$22,$B355),INDEX(Avaliadores!$D$17:$D$22,$C355),INDEX(Avaliadores!$D$17:$D$22,$D355),INDEX(Avaliadores!$D$17:$D$22,$E355),INDEX(Avaliadores!$D$17:$D$22,$F355),INDEX(Avaliadores!$D$17:$D$22,$G355))</f>
        <v>6.04166666666667</v>
      </c>
      <c r="W355" s="0" t="n">
        <f aca="false">MEDIAN(INDEX(Avaliadores!$E$17:$E$22,$B355),INDEX(Avaliadores!$E$17:$E$22,$C355),INDEX(Avaliadores!$E$17:$E$22,$D355),INDEX(Avaliadores!$E$17:$E$22,$E355),INDEX(Avaliadores!$E$17:$E$22,$F355),INDEX(Avaliadores!$E$17:$E$22,$G355))</f>
        <v>6.54166666666667</v>
      </c>
      <c r="X355" s="0" t="n">
        <f aca="false">MEDIAN(INDEX(Avaliadores!$F$17:$F$22,$B355),INDEX(Avaliadores!$F$17:$F$22,$C355),INDEX(Avaliadores!$F$17:$F$22,$D355),INDEX(Avaliadores!$F$17:$F$22,$E355),INDEX(Avaliadores!$F$17:$F$22,$F355),INDEX(Avaliadores!$F$17:$F$22,$G355))</f>
        <v>2.04166666666667</v>
      </c>
      <c r="Y355" s="0" t="n">
        <f aca="false">MEDIAN(INDEX(Avaliadores!$G$17:$G$22,$B355),INDEX(Avaliadores!$G$17:$G$22,$C355),INDEX(Avaliadores!$G$17:$G$22,$D355),INDEX(Avaliadores!$G$17:$G$22,$E355),INDEX(Avaliadores!$G$17:$G$22,$F355),INDEX(Avaliadores!$G$17:$G$22,$G355))</f>
        <v>5.54166666666667</v>
      </c>
      <c r="Z355" s="0" t="n">
        <f aca="false">MEDIAN(INDEX(Avaliadores!$H$17:$H$22,$B355),INDEX(Avaliadores!$H$17:$H$22,$C355),INDEX(Avaliadores!$H$17:$H$22,$D355),INDEX(Avaliadores!$H$17:$H$22,$E355),INDEX(Avaliadores!$H$17:$H$22,$F355),INDEX(Avaliadores!$H$17:$H$22,$G355))</f>
        <v>4.04166666666667</v>
      </c>
      <c r="AA355" s="0" t="n">
        <f aca="false">MEDIAN(INDEX(Avaliadores!$I$17:$I$22,$B355),INDEX(Avaliadores!$I$17:$I$22,$C355),INDEX(Avaliadores!$I$17:$I$22,$D355),INDEX(Avaliadores!$I$17:$I$22,$E355),INDEX(Avaliadores!$I$17:$I$22,$F355),INDEX(Avaliadores!$I$17:$I$22,$G355))</f>
        <v>6.29166666666667</v>
      </c>
      <c r="AB355" s="0" t="n">
        <f aca="false">IF(MAX(H355:K355)=MIN(H355:K355),0,IF($B$17="custo",(MAX(H355:K355)-H355)/(MAX(H355:K355)-MIN(H355:K355)),(H355-MIN(H355:K355))/(MAX(H355:K355)-MIN(H355:K355))))</f>
        <v>0.215617364759649</v>
      </c>
      <c r="AC355" s="0" t="n">
        <f aca="false">IF(MAX(H355:K355)=MIN(H355:K355),0,IF($B$17="custo",(MAX(H355:K355)-I355)/(MAX(H355:K355)-MIN(H355:K355)),(I355-MIN(H355:K355))/(MAX(H355:K355)-MIN(H355:K355))))</f>
        <v>0</v>
      </c>
      <c r="AD355" s="0" t="n">
        <f aca="false">IF(MAX(H355:K355)=MIN(H355:K355),0,IF($B$17="custo",(MAX(H355:K355)-J355)/(MAX(H355:K355)-MIN(H355:K355)),(J355-MIN(H355:K355))/(MAX(H355:K355)-MIN(H355:K355))))</f>
        <v>0.841151079463581</v>
      </c>
      <c r="AE355" s="0" t="n">
        <f aca="false">IF(MAX(H355:K355)=MIN(H355:K355),0,IF($B$17="custo",(MAX(H355:K355)-K355)/(MAX(H355:K355)-MIN(H355:K355)),(K355-MIN(H355:K355))/(MAX(H355:K355)-MIN(H355:K355))))</f>
        <v>1</v>
      </c>
      <c r="AF355" s="0" t="n">
        <f aca="false">IF(MAX(L355:O355)=MIN(L355:O355),0,IF($C$17="custo",(MAX(L355:O355)-L355)/(MAX(L355:O355)-MIN(L355:O355)),(L355-MIN(L355:O355))/(MAX(L355:O355)-MIN(L355:O355))))</f>
        <v>0.642710826465845</v>
      </c>
      <c r="AG355" s="0" t="n">
        <f aca="false">IF(MAX(L355:O355)=MIN(L355:O355),0,IF($C$17="custo",(MAX(L355:O355)-M355)/(MAX(L355:O355)-MIN(L355:O355)),(M355-MIN(L355:O355))/(MAX(L355:O355)-MIN(L355:O355))))</f>
        <v>1</v>
      </c>
      <c r="AH355" s="0" t="n">
        <f aca="false">IF(MAX(L355:O355)=MIN(L355:O355),0,IF($C$17="custo",(MAX(L355:O355)-N355)/(MAX(L355:O355)-MIN(L355:O355)),(N355-MIN(L355:O355))/(MAX(L355:O355)-MIN(L355:O355))))</f>
        <v>0.96650159018362</v>
      </c>
      <c r="AI355" s="0" t="n">
        <f aca="false">IF(MAX(L355:O355)=MIN(L355:O355),0,IF($C$17="custo",(MAX(L355:O355)-O355)/(MAX(L355:O355)-MIN(L355:O355)),(O355-MIN(L355:O355))/(MAX(L355:O355)-MIN(L355:O355))))</f>
        <v>0</v>
      </c>
      <c r="AJ355" s="0" t="n">
        <f aca="false">IF(MAX(P355:S355)=MIN(P355:S355),0,IF($D$17="custo",(MAX(P355:S355)-P355)/(MAX(P355:S355)-MIN(P355:S355)),(P355-MIN(P355:S355))/(MAX(P355:S355)-MIN(P355:S355))))</f>
        <v>0.0998630267906387</v>
      </c>
      <c r="AK355" s="0" t="n">
        <f aca="false">IF(MAX(P355:S355)=MIN(P355:S355),0,IF($D$17="custo",(MAX(P355:S355)-Q355)/(MAX(P355:S355)-MIN(P355:S355)),(Q355-MIN(P355:S355))/(MAX(P355:S355)-MIN(P355:S355))))</f>
        <v>0</v>
      </c>
      <c r="AL355" s="0" t="n">
        <f aca="false">IF(MAX(P355:S355)=MIN(P355:S355),0,IF($D$17="custo",(MAX(P355:S355)-R355)/(MAX(P355:S355)-MIN(P355:S355)),(R355-MIN(P355:S355))/(MAX(P355:S355)-MIN(P355:S355))))</f>
        <v>0.765325975201838</v>
      </c>
      <c r="AM355" s="0" t="n">
        <f aca="false">IF(MAX(P355:S355)=MIN(P355:S355),0,IF($D$17="custo",(MAX(P355:S355)-S355)/(MAX(P355:S355)-MIN(P355:S355)),(S355-MIN(P355:S355))/(MAX(P355:S355)-MIN(P355:S355))))</f>
        <v>1</v>
      </c>
      <c r="AN355" s="0" t="n">
        <f aca="false">IF(MAX(T355:W355)=MIN(T355:W355),0,IF($E$17="custo",(MAX(T355:W355)-T355)/(MAX(T355:W355)-MIN(T355:W355)),(T355-MIN(T355:W355))/(MAX(T355:W355)-MIN(T355:W355))))</f>
        <v>0</v>
      </c>
      <c r="AO355" s="0" t="n">
        <f aca="false">IF(MAX(T355:W355)=MIN(T355:W355),0,IF($E$17="custo",(MAX(T355:W355)-U355)/(MAX(T355:W355)-MIN(T355:W355)),(U355-MIN(T355:W355))/(MAX(T355:W355)-MIN(T355:W355))))</f>
        <v>0.6</v>
      </c>
      <c r="AP355" s="0" t="n">
        <f aca="false">IF(MAX(T355:W355)=MIN(T355:W355),0,IF($E$17="custo",(MAX(T355:W355)-V355)/(MAX(T355:W355)-MIN(T355:W355)),(V355-MIN(T355:W355))/(MAX(T355:W355)-MIN(T355:W355))))</f>
        <v>0.866666666666667</v>
      </c>
      <c r="AQ355" s="0" t="n">
        <f aca="false">IF(MAX(T355:W355)=MIN(T355:W355),0,IF($E$17="custo",(MAX(T355:W355)-W355)/(MAX(T355:W355)-MIN(T355:W355)),(W355-MIN(T355:W355))/(MAX(T355:W355)-MIN(T355:W355))))</f>
        <v>1</v>
      </c>
      <c r="AR355" s="0" t="n">
        <f aca="false">IF(MAX(X355:AA355)=MIN(X355:AA355),0,IF($F$17="custo",(MAX(X355:AA355)-X355)/(MAX(X355:AA355)-MIN(X355:AA355)),(X355-MIN(X355:AA355))/(MAX(X355:AA355)-MIN(X355:AA355))))</f>
        <v>0</v>
      </c>
      <c r="AS355" s="0" t="n">
        <f aca="false">IF(MAX(X355:AA355)=MIN(X355:AA355),0,IF($F$17="custo",(MAX(X355:AA355)-Y355)/(MAX(X355:AA355)-MIN(X355:AA355)),(Y355-MIN(X355:AA355))/(MAX(X355:AA355)-MIN(X355:AA355))))</f>
        <v>0.823529411764706</v>
      </c>
      <c r="AT355" s="0" t="n">
        <f aca="false">IF(MAX(X355:AA355)=MIN(X355:AA355),0,IF($F$17="custo",(MAX(X355:AA355)-Z355)/(MAX(X355:AA355)-MIN(X355:AA355)),(Z355-MIN(X355:AA355))/(MAX(X355:AA355)-MIN(X355:AA355))))</f>
        <v>0.470588235294118</v>
      </c>
      <c r="AU355" s="0" t="n">
        <f aca="false">IF(MAX(X355:AA355)=MIN(X355:AA355),0,IF($F$17="custo",(MAX(X355:AA355)-AA355)/(MAX(X355:AA355)-MIN(X355:AA355)),(AA355-MIN(X355:AA355))/(MAX(X355:AA355)-MIN(X355:AA355))))</f>
        <v>1</v>
      </c>
      <c r="AV355" s="0" t="n">
        <f aca="false">STDEVP(AB355:AE355)</f>
        <v>0.417268462198059</v>
      </c>
      <c r="AW355" s="0" t="n">
        <f aca="false">STDEVP(AF355:AI355)</f>
        <v>0.401623322120504</v>
      </c>
      <c r="AX355" s="0" t="n">
        <f aca="false">STDEVP(AJ355:AM355)</f>
        <v>0.426017596218164</v>
      </c>
      <c r="AY355" s="0" t="n">
        <f aca="false">STDEVP(AN355:AQ355)</f>
        <v>0.38405728739343</v>
      </c>
      <c r="AZ355" s="0" t="n">
        <f aca="false">STDEVP(AR355:AU355)</f>
        <v>0.38207003108137</v>
      </c>
      <c r="BA355" s="0" t="n">
        <f aca="false">AV355*((1-IFERROR(CORREL(AB355:AE355,AF355:AI355),0))+(1-IFERROR(CORREL(AB355:AE355,AJ355:AM355),0))+(1-IFERROR(CORREL(AB355:AE355,AN355:AQ355),0))+(1-IFERROR(CORREL(AB355:AE355,AR355:AU355),0)))</f>
        <v>1.05611756934736</v>
      </c>
      <c r="BB355" s="0" t="n">
        <f aca="false">AW355*((1-IFERROR(CORREL(AF355:AI355,AB355:AE355),0))+(1-IFERROR(CORREL(AF355:AI355,AJ355:AM355),0))+(1-IFERROR(CORREL(AF355:AI355,AN355:AQ355),0))+(1-IFERROR(CORREL(AF355:AI355,AR355:AU355),0)))</f>
        <v>2.33671936373767</v>
      </c>
      <c r="BC355" s="0" t="n">
        <f aca="false">AX355*((1-IFERROR(CORREL(AJ355:AM355,AB355:AE355),0))+(1-IFERROR(CORREL(AJ355:AM355,AF355:AI355),0))+(1-IFERROR(CORREL(AJ355:AM355,AN355:AQ355),0))+(1-IFERROR(CORREL(AJ355:AM355,AR355:AU355),0)))</f>
        <v>1.01388963206581</v>
      </c>
      <c r="BD355" s="0" t="n">
        <f aca="false">AY355*((1-IFERROR(CORREL(AN355:AQ355,AB355:AE355),0))+(1-IFERROR(CORREL(AN355:AQ355,AF355:AI355),0))+(1-IFERROR(CORREL(AN355:AQ355,AJ355:AM355),0))+(1-IFERROR(CORREL(AN355:AQ355,AR355:AU355),0)))</f>
        <v>0.746994815913454</v>
      </c>
      <c r="BE355" s="0" t="n">
        <f aca="false">AZ355*((1-IFERROR(CORREL(AR355:AU355,AB355:AE355),0))+(1-IFERROR(CORREL(AR355:AU355,AF355:AI355),0))+(1-IFERROR(CORREL(AR355:AU355,AJ355:AM355),0))+(1-IFERROR(CORREL(AR355:AU355,AN355:AQ355),0)))</f>
        <v>1.04690272342364</v>
      </c>
      <c r="BF355" s="0" t="n">
        <f aca="false">IF(SUM(BA355:BE355)&gt;0,BA355/SUM(BA355:BE355),1/5)</f>
        <v>0.17032439824613</v>
      </c>
      <c r="BG355" s="0" t="n">
        <f aca="false">IF(SUM(BA355:BE355)&gt;0,BB355/SUM(BA355:BE355),1/5)</f>
        <v>0.376852285247607</v>
      </c>
      <c r="BH355" s="0" t="n">
        <f aca="false">IF(SUM(BA355:BE355)&gt;0,BC355/SUM(BA355:BE355),1/5)</f>
        <v>0.16351412615578</v>
      </c>
      <c r="BI355" s="0" t="n">
        <f aca="false">IF(SUM(BA355:BE355)&gt;0,BD355/SUM(BA355:BE355),1/5)</f>
        <v>0.120470907980503</v>
      </c>
      <c r="BJ355" s="0" t="n">
        <f aca="false">IF(SUM(BA355:BE355)&gt;0,BE355/SUM(BA355:BE355),1/5)</f>
        <v>0.16883828236998</v>
      </c>
      <c r="BK355" s="0" t="n">
        <f aca="false">BF355*AB355+BG355*AF355+BH355*AJ355+BI355*AN355+BJ355*AR355</f>
        <v>0.295260957172078</v>
      </c>
      <c r="BL355" s="0" t="n">
        <f aca="false">BF355*AC355+BG355*AG355+BH355*AK355+BI355*AO355+BJ355*AS355</f>
        <v>0.588178121399422</v>
      </c>
      <c r="BM355" s="0" t="n">
        <f aca="false">BF355*AD355+BG355*AH355+BH355*AL355+BI355*AP355+BJ355*AT355</f>
        <v>0.816499922059657</v>
      </c>
      <c r="BN355" s="0" t="n">
        <f aca="false">BF355*AE355+BG355*AI355+BH355*AM355+BI355*AQ355+BJ355*AU355</f>
        <v>0.623147714752393</v>
      </c>
      <c r="BO355" s="0" t="n">
        <f aca="false">RANK(BK355,$BK355:$BN355)</f>
        <v>4</v>
      </c>
      <c r="BP355" s="0" t="n">
        <f aca="false">RANK(BL355,$BK355:$BN355)</f>
        <v>3</v>
      </c>
      <c r="BQ355" s="0" t="n">
        <f aca="false">RANK(BM355,$BK355:$BN355)</f>
        <v>1</v>
      </c>
      <c r="BR355" s="0" t="n">
        <f aca="false">RANK(BN355,$BK355:$BN355)</f>
        <v>2</v>
      </c>
    </row>
    <row r="356" customFormat="false" ht="15" hidden="false" customHeight="false" outlineLevel="0" collapsed="false">
      <c r="A356" s="0" t="n">
        <v>333</v>
      </c>
      <c r="B356" s="0" t="n">
        <f aca="false">RANDBETWEEN(1,$B$5)</f>
        <v>3</v>
      </c>
      <c r="C356" s="0" t="n">
        <f aca="false">RANDBETWEEN(1,$B$5)</f>
        <v>5</v>
      </c>
      <c r="D356" s="0" t="n">
        <f aca="false">RANDBETWEEN(1,$B$5)</f>
        <v>6</v>
      </c>
      <c r="E356" s="0" t="n">
        <f aca="false">RANDBETWEEN(1,$B$5)</f>
        <v>5</v>
      </c>
      <c r="F356" s="0" t="n">
        <f aca="false">RANDBETWEEN(1,$B$5)</f>
        <v>5</v>
      </c>
      <c r="G356" s="0" t="n">
        <f aca="false">RANDBETWEEN(1,$B$5)</f>
        <v>5</v>
      </c>
      <c r="H356" s="0" t="n">
        <f aca="true">NORMINV(RAND(),$B$8,$B$13)</f>
        <v>54.2063770486777</v>
      </c>
      <c r="I356" s="0" t="n">
        <f aca="true">NORMINV(RAND(),$C$8,$C$13)</f>
        <v>58.715881707983</v>
      </c>
      <c r="J356" s="0" t="n">
        <f aca="true">NORMINV(RAND(),$D$8,$D$13)</f>
        <v>13.5750836436731</v>
      </c>
      <c r="K356" s="0" t="n">
        <f aca="true">NORMINV(RAND(),$E$8,$E$13)</f>
        <v>3.10936116786475</v>
      </c>
      <c r="L356" s="0" t="n">
        <f aca="true">NORMINV(RAND(),$B$9,$B$14)</f>
        <v>43.0601588796378</v>
      </c>
      <c r="M356" s="0" t="n">
        <f aca="true">NORMINV(RAND(),$C$9,$C$14)</f>
        <v>55.0600184575371</v>
      </c>
      <c r="N356" s="0" t="n">
        <f aca="true">NORMINV(RAND(),$D$9,$D$14)</f>
        <v>38.9055269996917</v>
      </c>
      <c r="O356" s="0" t="n">
        <f aca="true">NORMINV(RAND(),$E$9,$E$14)</f>
        <v>28.2494271208728</v>
      </c>
      <c r="P356" s="0" t="n">
        <f aca="true">NORMINV(RAND(),$B$10,$B$15)</f>
        <v>24.0046007046712</v>
      </c>
      <c r="Q356" s="0" t="n">
        <f aca="true">NORMINV(RAND(),$C$10,$C$15)</f>
        <v>28.8169012609524</v>
      </c>
      <c r="R356" s="0" t="n">
        <f aca="true">NORMINV(RAND(),$D$10,$D$15)</f>
        <v>10.8611779263196</v>
      </c>
      <c r="S356" s="0" t="n">
        <f aca="true">NORMINV(RAND(),$E$10,$E$15)</f>
        <v>3.85535089561567</v>
      </c>
      <c r="T356" s="0" t="n">
        <f aca="false">MEDIAN(INDEX(Avaliadores!$B$17:$B$22,$B356),INDEX(Avaliadores!$B$17:$B$22,$C356),INDEX(Avaliadores!$B$17:$B$22,$D356),INDEX(Avaliadores!$B$17:$B$22,$E356),INDEX(Avaliadores!$B$17:$B$22,$F356),INDEX(Avaliadores!$B$17:$B$22,$G356))</f>
        <v>2.54166666666667</v>
      </c>
      <c r="U356" s="0" t="n">
        <f aca="false">MEDIAN(INDEX(Avaliadores!$C$17:$C$22,$B356),INDEX(Avaliadores!$C$17:$C$22,$C356),INDEX(Avaliadores!$C$17:$C$22,$D356),INDEX(Avaliadores!$C$17:$C$22,$E356),INDEX(Avaliadores!$C$17:$C$22,$F356),INDEX(Avaliadores!$C$17:$C$22,$G356))</f>
        <v>5.54166666666667</v>
      </c>
      <c r="V356" s="0" t="n">
        <f aca="false">MEDIAN(INDEX(Avaliadores!$D$17:$D$22,$B356),INDEX(Avaliadores!$D$17:$D$22,$C356),INDEX(Avaliadores!$D$17:$D$22,$D356),INDEX(Avaliadores!$D$17:$D$22,$E356),INDEX(Avaliadores!$D$17:$D$22,$F356),INDEX(Avaliadores!$D$17:$D$22,$G356))</f>
        <v>5.54166666666667</v>
      </c>
      <c r="W356" s="0" t="n">
        <f aca="false">MEDIAN(INDEX(Avaliadores!$E$17:$E$22,$B356),INDEX(Avaliadores!$E$17:$E$22,$C356),INDEX(Avaliadores!$E$17:$E$22,$D356),INDEX(Avaliadores!$E$17:$E$22,$E356),INDEX(Avaliadores!$E$17:$E$22,$F356),INDEX(Avaliadores!$E$17:$E$22,$G356))</f>
        <v>7.54166666666667</v>
      </c>
      <c r="X356" s="0" t="n">
        <f aca="false">MEDIAN(INDEX(Avaliadores!$F$17:$F$22,$B356),INDEX(Avaliadores!$F$17:$F$22,$C356),INDEX(Avaliadores!$F$17:$F$22,$D356),INDEX(Avaliadores!$F$17:$F$22,$E356),INDEX(Avaliadores!$F$17:$F$22,$F356),INDEX(Avaliadores!$F$17:$F$22,$G356))</f>
        <v>2.54166666666667</v>
      </c>
      <c r="Y356" s="0" t="n">
        <f aca="false">MEDIAN(INDEX(Avaliadores!$G$17:$G$22,$B356),INDEX(Avaliadores!$G$17:$G$22,$C356),INDEX(Avaliadores!$G$17:$G$22,$D356),INDEX(Avaliadores!$G$17:$G$22,$E356),INDEX(Avaliadores!$G$17:$G$22,$F356),INDEX(Avaliadores!$G$17:$G$22,$G356))</f>
        <v>4.54166666666667</v>
      </c>
      <c r="Z356" s="0" t="n">
        <f aca="false">MEDIAN(INDEX(Avaliadores!$H$17:$H$22,$B356),INDEX(Avaliadores!$H$17:$H$22,$C356),INDEX(Avaliadores!$H$17:$H$22,$D356),INDEX(Avaliadores!$H$17:$H$22,$E356),INDEX(Avaliadores!$H$17:$H$22,$F356),INDEX(Avaliadores!$H$17:$H$22,$G356))</f>
        <v>3.54166666666667</v>
      </c>
      <c r="AA356" s="0" t="n">
        <f aca="false">MEDIAN(INDEX(Avaliadores!$I$17:$I$22,$B356),INDEX(Avaliadores!$I$17:$I$22,$C356),INDEX(Avaliadores!$I$17:$I$22,$D356),INDEX(Avaliadores!$I$17:$I$22,$E356),INDEX(Avaliadores!$I$17:$I$22,$F356),INDEX(Avaliadores!$I$17:$I$22,$G356))</f>
        <v>6.54166666666667</v>
      </c>
      <c r="AB356" s="0" t="n">
        <f aca="false">IF(MAX(H356:K356)=MIN(H356:K356),0,IF($B$17="custo",(MAX(H356:K356)-H356)/(MAX(H356:K356)-MIN(H356:K356)),(H356-MIN(H356:K356))/(MAX(H356:K356)-MIN(H356:K356))))</f>
        <v>0.0810966882211565</v>
      </c>
      <c r="AC356" s="0" t="n">
        <f aca="false">IF(MAX(H356:K356)=MIN(H356:K356),0,IF($B$17="custo",(MAX(H356:K356)-I356)/(MAX(H356:K356)-MIN(H356:K356)),(I356-MIN(H356:K356))/(MAX(H356:K356)-MIN(H356:K356))))</f>
        <v>0</v>
      </c>
      <c r="AD356" s="0" t="n">
        <f aca="false">IF(MAX(H356:K356)=MIN(H356:K356),0,IF($B$17="custo",(MAX(H356:K356)-J356)/(MAX(H356:K356)-MIN(H356:K356)),(J356-MIN(H356:K356))/(MAX(H356:K356)-MIN(H356:K356))))</f>
        <v>0.811789653908345</v>
      </c>
      <c r="AE356" s="0" t="n">
        <f aca="false">IF(MAX(H356:K356)=MIN(H356:K356),0,IF($B$17="custo",(MAX(H356:K356)-K356)/(MAX(H356:K356)-MIN(H356:K356)),(K356-MIN(H356:K356))/(MAX(H356:K356)-MIN(H356:K356))))</f>
        <v>1</v>
      </c>
      <c r="AF356" s="0" t="n">
        <f aca="false">IF(MAX(L356:O356)=MIN(L356:O356),0,IF($C$17="custo",(MAX(L356:O356)-L356)/(MAX(L356:O356)-MIN(L356:O356)),(L356-MIN(L356:O356))/(MAX(L356:O356)-MIN(L356:O356))))</f>
        <v>0.552420928460123</v>
      </c>
      <c r="AG356" s="0" t="n">
        <f aca="false">IF(MAX(L356:O356)=MIN(L356:O356),0,IF($C$17="custo",(MAX(L356:O356)-M356)/(MAX(L356:O356)-MIN(L356:O356)),(M356-MIN(L356:O356))/(MAX(L356:O356)-MIN(L356:O356))))</f>
        <v>1</v>
      </c>
      <c r="AH356" s="0" t="n">
        <f aca="false">IF(MAX(L356:O356)=MIN(L356:O356),0,IF($C$17="custo",(MAX(L356:O356)-N356)/(MAX(L356:O356)-MIN(L356:O356)),(N356-MIN(L356:O356))/(MAX(L356:O356)-MIN(L356:O356))))</f>
        <v>0.397458591830696</v>
      </c>
      <c r="AI356" s="0" t="n">
        <f aca="false">IF(MAX(L356:O356)=MIN(L356:O356),0,IF($C$17="custo",(MAX(L356:O356)-O356)/(MAX(L356:O356)-MIN(L356:O356)),(O356-MIN(L356:O356))/(MAX(L356:O356)-MIN(L356:O356))))</f>
        <v>0</v>
      </c>
      <c r="AJ356" s="0" t="n">
        <f aca="false">IF(MAX(P356:S356)=MIN(P356:S356),0,IF($D$17="custo",(MAX(P356:S356)-P356)/(MAX(P356:S356)-MIN(P356:S356)),(P356-MIN(P356:S356))/(MAX(P356:S356)-MIN(P356:S356))))</f>
        <v>0.192788528190294</v>
      </c>
      <c r="AK356" s="0" t="n">
        <f aca="false">IF(MAX(P356:S356)=MIN(P356:S356),0,IF($D$17="custo",(MAX(P356:S356)-Q356)/(MAX(P356:S356)-MIN(P356:S356)),(Q356-MIN(P356:S356))/(MAX(P356:S356)-MIN(P356:S356))))</f>
        <v>0</v>
      </c>
      <c r="AL356" s="0" t="n">
        <f aca="false">IF(MAX(P356:S356)=MIN(P356:S356),0,IF($D$17="custo",(MAX(P356:S356)-R356)/(MAX(P356:S356)-MIN(P356:S356)),(R356-MIN(P356:S356))/(MAX(P356:S356)-MIN(P356:S356))))</f>
        <v>0.719335260503984</v>
      </c>
      <c r="AM356" s="0" t="n">
        <f aca="false">IF(MAX(P356:S356)=MIN(P356:S356),0,IF($D$17="custo",(MAX(P356:S356)-S356)/(MAX(P356:S356)-MIN(P356:S356)),(S356-MIN(P356:S356))/(MAX(P356:S356)-MIN(P356:S356))))</f>
        <v>1</v>
      </c>
      <c r="AN356" s="0" t="n">
        <f aca="false">IF(MAX(T356:W356)=MIN(T356:W356),0,IF($E$17="custo",(MAX(T356:W356)-T356)/(MAX(T356:W356)-MIN(T356:W356)),(T356-MIN(T356:W356))/(MAX(T356:W356)-MIN(T356:W356))))</f>
        <v>0</v>
      </c>
      <c r="AO356" s="0" t="n">
        <f aca="false">IF(MAX(T356:W356)=MIN(T356:W356),0,IF($E$17="custo",(MAX(T356:W356)-U356)/(MAX(T356:W356)-MIN(T356:W356)),(U356-MIN(T356:W356))/(MAX(T356:W356)-MIN(T356:W356))))</f>
        <v>0.6</v>
      </c>
      <c r="AP356" s="0" t="n">
        <f aca="false">IF(MAX(T356:W356)=MIN(T356:W356),0,IF($E$17="custo",(MAX(T356:W356)-V356)/(MAX(T356:W356)-MIN(T356:W356)),(V356-MIN(T356:W356))/(MAX(T356:W356)-MIN(T356:W356))))</f>
        <v>0.6</v>
      </c>
      <c r="AQ356" s="0" t="n">
        <f aca="false">IF(MAX(T356:W356)=MIN(T356:W356),0,IF($E$17="custo",(MAX(T356:W356)-W356)/(MAX(T356:W356)-MIN(T356:W356)),(W356-MIN(T356:W356))/(MAX(T356:W356)-MIN(T356:W356))))</f>
        <v>1</v>
      </c>
      <c r="AR356" s="0" t="n">
        <f aca="false">IF(MAX(X356:AA356)=MIN(X356:AA356),0,IF($F$17="custo",(MAX(X356:AA356)-X356)/(MAX(X356:AA356)-MIN(X356:AA356)),(X356-MIN(X356:AA356))/(MAX(X356:AA356)-MIN(X356:AA356))))</f>
        <v>0</v>
      </c>
      <c r="AS356" s="0" t="n">
        <f aca="false">IF(MAX(X356:AA356)=MIN(X356:AA356),0,IF($F$17="custo",(MAX(X356:AA356)-Y356)/(MAX(X356:AA356)-MIN(X356:AA356)),(Y356-MIN(X356:AA356))/(MAX(X356:AA356)-MIN(X356:AA356))))</f>
        <v>0.5</v>
      </c>
      <c r="AT356" s="0" t="n">
        <f aca="false">IF(MAX(X356:AA356)=MIN(X356:AA356),0,IF($F$17="custo",(MAX(X356:AA356)-Z356)/(MAX(X356:AA356)-MIN(X356:AA356)),(Z356-MIN(X356:AA356))/(MAX(X356:AA356)-MIN(X356:AA356))))</f>
        <v>0.25</v>
      </c>
      <c r="AU356" s="0" t="n">
        <f aca="false">IF(MAX(X356:AA356)=MIN(X356:AA356),0,IF($F$17="custo",(MAX(X356:AA356)-AA356)/(MAX(X356:AA356)-MIN(X356:AA356)),(AA356-MIN(X356:AA356))/(MAX(X356:AA356)-MIN(X356:AA356))))</f>
        <v>1</v>
      </c>
      <c r="AV356" s="0" t="n">
        <f aca="false">STDEVP(AB356:AE356)</f>
        <v>0.438698198930076</v>
      </c>
      <c r="AW356" s="0" t="n">
        <f aca="false">STDEVP(AF356:AI356)</f>
        <v>0.357992555267702</v>
      </c>
      <c r="AX356" s="0" t="n">
        <f aca="false">STDEVP(AJ356:AM356)</f>
        <v>0.400173802173342</v>
      </c>
      <c r="AY356" s="0" t="n">
        <f aca="false">STDEVP(AN356:AQ356)</f>
        <v>0.357071421427143</v>
      </c>
      <c r="AZ356" s="0" t="n">
        <f aca="false">STDEVP(AR356:AU356)</f>
        <v>0.369754986443726</v>
      </c>
      <c r="BA356" s="0" t="n">
        <f aca="false">AV356*((1-IFERROR(CORREL(AB356:AE356,AF356:AI356),0))+(1-IFERROR(CORREL(AB356:AE356,AJ356:AM356),0))+(1-IFERROR(CORREL(AB356:AE356,AN356:AQ356),0))+(1-IFERROR(CORREL(AB356:AE356,AR356:AU356),0)))</f>
        <v>1.14287609736026</v>
      </c>
      <c r="BB356" s="0" t="n">
        <f aca="false">AW356*((1-IFERROR(CORREL(AF356:AI356,AB356:AE356),0))+(1-IFERROR(CORREL(AF356:AI356,AJ356:AM356),0))+(1-IFERROR(CORREL(AF356:AI356,AN356:AQ356),0))+(1-IFERROR(CORREL(AF356:AI356,AR356:AU356),0)))</f>
        <v>2.42090750590145</v>
      </c>
      <c r="BC356" s="0" t="n">
        <f aca="false">AX356*((1-IFERROR(CORREL(AJ356:AM356,AB356:AE356),0))+(1-IFERROR(CORREL(AJ356:AM356,AF356:AI356),0))+(1-IFERROR(CORREL(AJ356:AM356,AN356:AQ356),0))+(1-IFERROR(CORREL(AJ356:AM356,AR356:AU356),0)))</f>
        <v>1.08357866201768</v>
      </c>
      <c r="BD356" s="0" t="n">
        <f aca="false">AY356*((1-IFERROR(CORREL(AN356:AQ356,AB356:AE356),0))+(1-IFERROR(CORREL(AN356:AQ356,AF356:AI356),0))+(1-IFERROR(CORREL(AN356:AQ356,AJ356:AM356),0))+(1-IFERROR(CORREL(AN356:AQ356,AR356:AU356),0)))</f>
        <v>0.770549526197464</v>
      </c>
      <c r="BE356" s="0" t="n">
        <f aca="false">AZ356*((1-IFERROR(CORREL(AR356:AU356,AB356:AE356),0))+(1-IFERROR(CORREL(AR356:AU356,AF356:AI356),0))+(1-IFERROR(CORREL(AR356:AU356,AJ356:AM356),0))+(1-IFERROR(CORREL(AR356:AU356,AN356:AQ356),0)))</f>
        <v>0.886826933927448</v>
      </c>
      <c r="BF356" s="0" t="n">
        <f aca="false">IF(SUM(BA356:BE356)&gt;0,BA356/SUM(BA356:BE356),1/5)</f>
        <v>0.181272554999806</v>
      </c>
      <c r="BG356" s="0" t="n">
        <f aca="false">IF(SUM(BA356:BE356)&gt;0,BB356/SUM(BA356:BE356),1/5)</f>
        <v>0.383982209468356</v>
      </c>
      <c r="BH356" s="0" t="n">
        <f aca="false">IF(SUM(BA356:BE356)&gt;0,BC356/SUM(BA356:BE356),1/5)</f>
        <v>0.171867338078818</v>
      </c>
      <c r="BI356" s="0" t="n">
        <f aca="false">IF(SUM(BA356:BE356)&gt;0,BD356/SUM(BA356:BE356),1/5)</f>
        <v>0.122217519195937</v>
      </c>
      <c r="BJ356" s="0" t="n">
        <f aca="false">IF(SUM(BA356:BE356)&gt;0,BE356/SUM(BA356:BE356),1/5)</f>
        <v>0.140660378257083</v>
      </c>
      <c r="BK356" s="0" t="n">
        <f aca="false">BF356*AB356+BG356*AF356+BH356*AJ356+BI356*AN356+BJ356*AR356</f>
        <v>0.259954463694749</v>
      </c>
      <c r="BL356" s="0" t="n">
        <f aca="false">BF356*AC356+BG356*AG356+BH356*AK356+BI356*AO356+BJ356*AS356</f>
        <v>0.527642910114459</v>
      </c>
      <c r="BM356" s="0" t="n">
        <f aca="false">BF356*AD356+BG356*AH356+BH356*AL356+BI356*AP356+BJ356*AT356</f>
        <v>0.531898055440592</v>
      </c>
      <c r="BN356" s="0" t="n">
        <f aca="false">BF356*AE356+BG356*AI356+BH356*AM356+BI356*AQ356+BJ356*AU356</f>
        <v>0.616017790531644</v>
      </c>
      <c r="BO356" s="0" t="n">
        <f aca="false">RANK(BK356,$BK356:$BN356)</f>
        <v>4</v>
      </c>
      <c r="BP356" s="0" t="n">
        <f aca="false">RANK(BL356,$BK356:$BN356)</f>
        <v>3</v>
      </c>
      <c r="BQ356" s="0" t="n">
        <f aca="false">RANK(BM356,$BK356:$BN356)</f>
        <v>2</v>
      </c>
      <c r="BR356" s="0" t="n">
        <f aca="false">RANK(BN356,$BK356:$BN356)</f>
        <v>1</v>
      </c>
    </row>
    <row r="357" customFormat="false" ht="15" hidden="false" customHeight="false" outlineLevel="0" collapsed="false">
      <c r="A357" s="0" t="n">
        <v>334</v>
      </c>
      <c r="B357" s="0" t="n">
        <f aca="false">RANDBETWEEN(1,$B$5)</f>
        <v>5</v>
      </c>
      <c r="C357" s="0" t="n">
        <f aca="false">RANDBETWEEN(1,$B$5)</f>
        <v>6</v>
      </c>
      <c r="D357" s="0" t="n">
        <f aca="false">RANDBETWEEN(1,$B$5)</f>
        <v>6</v>
      </c>
      <c r="E357" s="0" t="n">
        <f aca="false">RANDBETWEEN(1,$B$5)</f>
        <v>2</v>
      </c>
      <c r="F357" s="0" t="n">
        <f aca="false">RANDBETWEEN(1,$B$5)</f>
        <v>6</v>
      </c>
      <c r="G357" s="0" t="n">
        <f aca="false">RANDBETWEEN(1,$B$5)</f>
        <v>5</v>
      </c>
      <c r="H357" s="0" t="n">
        <f aca="true">NORMINV(RAND(),$B$8,$B$13)</f>
        <v>49.3700044649256</v>
      </c>
      <c r="I357" s="0" t="n">
        <f aca="true">NORMINV(RAND(),$C$8,$C$13)</f>
        <v>65.7999842916892</v>
      </c>
      <c r="J357" s="0" t="n">
        <f aca="true">NORMINV(RAND(),$D$8,$D$13)</f>
        <v>13.8633015709702</v>
      </c>
      <c r="K357" s="0" t="n">
        <f aca="true">NORMINV(RAND(),$E$8,$E$13)</f>
        <v>2.86086929046073</v>
      </c>
      <c r="L357" s="0" t="n">
        <f aca="true">NORMINV(RAND(),$B$9,$B$14)</f>
        <v>51.063565870086</v>
      </c>
      <c r="M357" s="0" t="n">
        <f aca="true">NORMINV(RAND(),$C$9,$C$14)</f>
        <v>53.3163768127929</v>
      </c>
      <c r="N357" s="0" t="n">
        <f aca="true">NORMINV(RAND(),$D$9,$D$14)</f>
        <v>44.9163543783194</v>
      </c>
      <c r="O357" s="0" t="n">
        <f aca="true">NORMINV(RAND(),$E$9,$E$14)</f>
        <v>22.3138070907626</v>
      </c>
      <c r="P357" s="0" t="n">
        <f aca="true">NORMINV(RAND(),$B$10,$B$15)</f>
        <v>24.2685924459298</v>
      </c>
      <c r="Q357" s="0" t="n">
        <f aca="true">NORMINV(RAND(),$C$10,$C$15)</f>
        <v>27.357977939262</v>
      </c>
      <c r="R357" s="0" t="n">
        <f aca="true">NORMINV(RAND(),$D$10,$D$15)</f>
        <v>9.73373633296217</v>
      </c>
      <c r="S357" s="0" t="n">
        <f aca="true">NORMINV(RAND(),$E$10,$E$15)</f>
        <v>3.95477462275456</v>
      </c>
      <c r="T357" s="0" t="n">
        <f aca="false">MEDIAN(INDEX(Avaliadores!$B$17:$B$22,$B357),INDEX(Avaliadores!$B$17:$B$22,$C357),INDEX(Avaliadores!$B$17:$B$22,$D357),INDEX(Avaliadores!$B$17:$B$22,$E357),INDEX(Avaliadores!$B$17:$B$22,$F357),INDEX(Avaliadores!$B$17:$B$22,$G357))</f>
        <v>2.29166666666667</v>
      </c>
      <c r="U357" s="0" t="n">
        <f aca="false">MEDIAN(INDEX(Avaliadores!$C$17:$C$22,$B357),INDEX(Avaliadores!$C$17:$C$22,$C357),INDEX(Avaliadores!$C$17:$C$22,$D357),INDEX(Avaliadores!$C$17:$C$22,$E357),INDEX(Avaliadores!$C$17:$C$22,$F357),INDEX(Avaliadores!$C$17:$C$22,$G357))</f>
        <v>5.79166666666667</v>
      </c>
      <c r="V357" s="0" t="n">
        <f aca="false">MEDIAN(INDEX(Avaliadores!$D$17:$D$22,$B357),INDEX(Avaliadores!$D$17:$D$22,$C357),INDEX(Avaliadores!$D$17:$D$22,$D357),INDEX(Avaliadores!$D$17:$D$22,$E357),INDEX(Avaliadores!$D$17:$D$22,$F357),INDEX(Avaliadores!$D$17:$D$22,$G357))</f>
        <v>5.29166666666667</v>
      </c>
      <c r="W357" s="0" t="n">
        <f aca="false">MEDIAN(INDEX(Avaliadores!$E$17:$E$22,$B357),INDEX(Avaliadores!$E$17:$E$22,$C357),INDEX(Avaliadores!$E$17:$E$22,$D357),INDEX(Avaliadores!$E$17:$E$22,$E357),INDEX(Avaliadores!$E$17:$E$22,$F357),INDEX(Avaliadores!$E$17:$E$22,$G357))</f>
        <v>6.04166666666667</v>
      </c>
      <c r="X357" s="0" t="n">
        <f aca="false">MEDIAN(INDEX(Avaliadores!$F$17:$F$22,$B357),INDEX(Avaliadores!$F$17:$F$22,$C357),INDEX(Avaliadores!$F$17:$F$22,$D357),INDEX(Avaliadores!$F$17:$F$22,$E357),INDEX(Avaliadores!$F$17:$F$22,$F357),INDEX(Avaliadores!$F$17:$F$22,$G357))</f>
        <v>2.79166666666667</v>
      </c>
      <c r="Y357" s="0" t="n">
        <f aca="false">MEDIAN(INDEX(Avaliadores!$G$17:$G$22,$B357),INDEX(Avaliadores!$G$17:$G$22,$C357),INDEX(Avaliadores!$G$17:$G$22,$D357),INDEX(Avaliadores!$G$17:$G$22,$E357),INDEX(Avaliadores!$G$17:$G$22,$F357),INDEX(Avaliadores!$G$17:$G$22,$G357))</f>
        <v>5.04166666666667</v>
      </c>
      <c r="Z357" s="0" t="n">
        <f aca="false">MEDIAN(INDEX(Avaliadores!$H$17:$H$22,$B357),INDEX(Avaliadores!$H$17:$H$22,$C357),INDEX(Avaliadores!$H$17:$H$22,$D357),INDEX(Avaliadores!$H$17:$H$22,$E357),INDEX(Avaliadores!$H$17:$H$22,$F357),INDEX(Avaliadores!$H$17:$H$22,$G357))</f>
        <v>4.04166666666667</v>
      </c>
      <c r="AA357" s="0" t="n">
        <f aca="false">MEDIAN(INDEX(Avaliadores!$I$17:$I$22,$B357),INDEX(Avaliadores!$I$17:$I$22,$C357),INDEX(Avaliadores!$I$17:$I$22,$D357),INDEX(Avaliadores!$I$17:$I$22,$E357),INDEX(Avaliadores!$I$17:$I$22,$F357),INDEX(Avaliadores!$I$17:$I$22,$G357))</f>
        <v>6.79166666666667</v>
      </c>
      <c r="AB357" s="0" t="n">
        <f aca="false">IF(MAX(H357:K357)=MIN(H357:K357),0,IF($B$17="custo",(MAX(H357:K357)-H357)/(MAX(H357:K357)-MIN(H357:K357)),(H357-MIN(H357:K357))/(MAX(H357:K357)-MIN(H357:K357))))</f>
        <v>0.261045612516842</v>
      </c>
      <c r="AC357" s="0" t="n">
        <f aca="false">IF(MAX(H357:K357)=MIN(H357:K357),0,IF($B$17="custo",(MAX(H357:K357)-I357)/(MAX(H357:K357)-MIN(H357:K357)),(I357-MIN(H357:K357))/(MAX(H357:K357)-MIN(H357:K357))))</f>
        <v>0</v>
      </c>
      <c r="AD357" s="0" t="n">
        <f aca="false">IF(MAX(H357:K357)=MIN(H357:K357),0,IF($B$17="custo",(MAX(H357:K357)-J357)/(MAX(H357:K357)-MIN(H357:K357)),(J357-MIN(H357:K357))/(MAX(H357:K357)-MIN(H357:K357))))</f>
        <v>0.825189275694539</v>
      </c>
      <c r="AE357" s="0" t="n">
        <f aca="false">IF(MAX(H357:K357)=MIN(H357:K357),0,IF($B$17="custo",(MAX(H357:K357)-K357)/(MAX(H357:K357)-MIN(H357:K357)),(K357-MIN(H357:K357))/(MAX(H357:K357)-MIN(H357:K357))))</f>
        <v>1</v>
      </c>
      <c r="AF357" s="0" t="n">
        <f aca="false">IF(MAX(L357:O357)=MIN(L357:O357),0,IF($C$17="custo",(MAX(L357:O357)-L357)/(MAX(L357:O357)-MIN(L357:O357)),(L357-MIN(L357:O357))/(MAX(L357:O357)-MIN(L357:O357))))</f>
        <v>0.927334702803488</v>
      </c>
      <c r="AG357" s="0" t="n">
        <f aca="false">IF(MAX(L357:O357)=MIN(L357:O357),0,IF($C$17="custo",(MAX(L357:O357)-M357)/(MAX(L357:O357)-MIN(L357:O357)),(M357-MIN(L357:O357))/(MAX(L357:O357)-MIN(L357:O357))))</f>
        <v>1</v>
      </c>
      <c r="AH357" s="0" t="n">
        <f aca="false">IF(MAX(L357:O357)=MIN(L357:O357),0,IF($C$17="custo",(MAX(L357:O357)-N357)/(MAX(L357:O357)-MIN(L357:O357)),(N357-MIN(L357:O357))/(MAX(L357:O357)-MIN(L357:O357))))</f>
        <v>0.729053994240209</v>
      </c>
      <c r="AI357" s="0" t="n">
        <f aca="false">IF(MAX(L357:O357)=MIN(L357:O357),0,IF($C$17="custo",(MAX(L357:O357)-O357)/(MAX(L357:O357)-MIN(L357:O357)),(O357-MIN(L357:O357))/(MAX(L357:O357)-MIN(L357:O357))))</f>
        <v>0</v>
      </c>
      <c r="AJ357" s="0" t="n">
        <f aca="false">IF(MAX(P357:S357)=MIN(P357:S357),0,IF($D$17="custo",(MAX(P357:S357)-P357)/(MAX(P357:S357)-MIN(P357:S357)),(P357-MIN(P357:S357))/(MAX(P357:S357)-MIN(P357:S357))))</f>
        <v>0.132006950140586</v>
      </c>
      <c r="AK357" s="0" t="n">
        <f aca="false">IF(MAX(P357:S357)=MIN(P357:S357),0,IF($D$17="custo",(MAX(P357:S357)-Q357)/(MAX(P357:S357)-MIN(P357:S357)),(Q357-MIN(P357:S357))/(MAX(P357:S357)-MIN(P357:S357))))</f>
        <v>0</v>
      </c>
      <c r="AL357" s="0" t="n">
        <f aca="false">IF(MAX(P357:S357)=MIN(P357:S357),0,IF($D$17="custo",(MAX(P357:S357)-R357)/(MAX(P357:S357)-MIN(P357:S357)),(R357-MIN(P357:S357))/(MAX(P357:S357)-MIN(P357:S357))))</f>
        <v>0.753069627603867</v>
      </c>
      <c r="AM357" s="0" t="n">
        <f aca="false">IF(MAX(P357:S357)=MIN(P357:S357),0,IF($D$17="custo",(MAX(P357:S357)-S357)/(MAX(P357:S357)-MIN(P357:S357)),(S357-MIN(P357:S357))/(MAX(P357:S357)-MIN(P357:S357))))</f>
        <v>1</v>
      </c>
      <c r="AN357" s="0" t="n">
        <f aca="false">IF(MAX(T357:W357)=MIN(T357:W357),0,IF($E$17="custo",(MAX(T357:W357)-T357)/(MAX(T357:W357)-MIN(T357:W357)),(T357-MIN(T357:W357))/(MAX(T357:W357)-MIN(T357:W357))))</f>
        <v>0</v>
      </c>
      <c r="AO357" s="0" t="n">
        <f aca="false">IF(MAX(T357:W357)=MIN(T357:W357),0,IF($E$17="custo",(MAX(T357:W357)-U357)/(MAX(T357:W357)-MIN(T357:W357)),(U357-MIN(T357:W357))/(MAX(T357:W357)-MIN(T357:W357))))</f>
        <v>0.933333333333333</v>
      </c>
      <c r="AP357" s="0" t="n">
        <f aca="false">IF(MAX(T357:W357)=MIN(T357:W357),0,IF($E$17="custo",(MAX(T357:W357)-V357)/(MAX(T357:W357)-MIN(T357:W357)),(V357-MIN(T357:W357))/(MAX(T357:W357)-MIN(T357:W357))))</f>
        <v>0.8</v>
      </c>
      <c r="AQ357" s="0" t="n">
        <f aca="false">IF(MAX(T357:W357)=MIN(T357:W357),0,IF($E$17="custo",(MAX(T357:W357)-W357)/(MAX(T357:W357)-MIN(T357:W357)),(W357-MIN(T357:W357))/(MAX(T357:W357)-MIN(T357:W357))))</f>
        <v>1</v>
      </c>
      <c r="AR357" s="0" t="n">
        <f aca="false">IF(MAX(X357:AA357)=MIN(X357:AA357),0,IF($F$17="custo",(MAX(X357:AA357)-X357)/(MAX(X357:AA357)-MIN(X357:AA357)),(X357-MIN(X357:AA357))/(MAX(X357:AA357)-MIN(X357:AA357))))</f>
        <v>0</v>
      </c>
      <c r="AS357" s="0" t="n">
        <f aca="false">IF(MAX(X357:AA357)=MIN(X357:AA357),0,IF($F$17="custo",(MAX(X357:AA357)-Y357)/(MAX(X357:AA357)-MIN(X357:AA357)),(Y357-MIN(X357:AA357))/(MAX(X357:AA357)-MIN(X357:AA357))))</f>
        <v>0.5625</v>
      </c>
      <c r="AT357" s="0" t="n">
        <f aca="false">IF(MAX(X357:AA357)=MIN(X357:AA357),0,IF($F$17="custo",(MAX(X357:AA357)-Z357)/(MAX(X357:AA357)-MIN(X357:AA357)),(Z357-MIN(X357:AA357))/(MAX(X357:AA357)-MIN(X357:AA357))))</f>
        <v>0.3125</v>
      </c>
      <c r="AU357" s="0" t="n">
        <f aca="false">IF(MAX(X357:AA357)=MIN(X357:AA357),0,IF($F$17="custo",(MAX(X357:AA357)-AA357)/(MAX(X357:AA357)-MIN(X357:AA357)),(AA357-MIN(X357:AA357))/(MAX(X357:AA357)-MIN(X357:AA357))))</f>
        <v>1</v>
      </c>
      <c r="AV357" s="0" t="n">
        <f aca="false">STDEVP(AB357:AE357)</f>
        <v>0.406505888745164</v>
      </c>
      <c r="AW357" s="0" t="n">
        <f aca="false">STDEVP(AF357:AI357)</f>
        <v>0.396033189927264</v>
      </c>
      <c r="AX357" s="0" t="n">
        <f aca="false">STDEVP(AJ357:AM357)</f>
        <v>0.417181397270618</v>
      </c>
      <c r="AY357" s="0" t="n">
        <f aca="false">STDEVP(AN357:AQ357)</f>
        <v>0.401040313850532</v>
      </c>
      <c r="AZ357" s="0" t="n">
        <f aca="false">STDEVP(AR357:AU357)</f>
        <v>0.365771872209988</v>
      </c>
      <c r="BA357" s="0" t="n">
        <f aca="false">AV357*((1-IFERROR(CORREL(AB357:AE357,AF357:AI357),0))+(1-IFERROR(CORREL(AB357:AE357,AJ357:AM357),0))+(1-IFERROR(CORREL(AB357:AE357,AN357:AQ357),0))+(1-IFERROR(CORREL(AB357:AE357,AR357:AU357),0)))</f>
        <v>1.22734127114957</v>
      </c>
      <c r="BB357" s="0" t="n">
        <f aca="false">AW357*((1-IFERROR(CORREL(AF357:AI357,AB357:AE357),0))+(1-IFERROR(CORREL(AF357:AI357,AJ357:AM357),0))+(1-IFERROR(CORREL(AF357:AI357,AN357:AQ357),0))+(1-IFERROR(CORREL(AF357:AI357,AR357:AU357),0)))</f>
        <v>2.76219439908717</v>
      </c>
      <c r="BC357" s="0" t="n">
        <f aca="false">AX357*((1-IFERROR(CORREL(AJ357:AM357,AB357:AE357),0))+(1-IFERROR(CORREL(AJ357:AM357,AF357:AI357),0))+(1-IFERROR(CORREL(AJ357:AM357,AN357:AQ357),0))+(1-IFERROR(CORREL(AJ357:AM357,AR357:AU357),0)))</f>
        <v>1.18509017593972</v>
      </c>
      <c r="BD357" s="0" t="n">
        <f aca="false">AY357*((1-IFERROR(CORREL(AN357:AQ357,AB357:AE357),0))+(1-IFERROR(CORREL(AN357:AQ357,AF357:AI357),0))+(1-IFERROR(CORREL(AN357:AQ357,AJ357:AM357),0))+(1-IFERROR(CORREL(AN357:AQ357,AR357:AU357),0)))</f>
        <v>1.12258683384654</v>
      </c>
      <c r="BE357" s="0" t="n">
        <f aca="false">AZ357*((1-IFERROR(CORREL(AR357:AU357,AB357:AE357),0))+(1-IFERROR(CORREL(AR357:AU357,AF357:AI357),0))+(1-IFERROR(CORREL(AR357:AU357,AJ357:AM357),0))+(1-IFERROR(CORREL(AR357:AU357,AN357:AQ357),0)))</f>
        <v>1.05949444921915</v>
      </c>
      <c r="BF357" s="0" t="n">
        <f aca="false">IF(SUM(BA357:BE357)&gt;0,BA357/SUM(BA357:BE357),1/5)</f>
        <v>0.166832966106673</v>
      </c>
      <c r="BG357" s="0" t="n">
        <f aca="false">IF(SUM(BA357:BE357)&gt;0,BB357/SUM(BA357:BE357),1/5)</f>
        <v>0.375466135943856</v>
      </c>
      <c r="BH357" s="0" t="n">
        <f aca="false">IF(SUM(BA357:BE357)&gt;0,BC357/SUM(BA357:BE357),1/5)</f>
        <v>0.161089758654264</v>
      </c>
      <c r="BI357" s="0" t="n">
        <f aca="false">IF(SUM(BA357:BE357)&gt;0,BD357/SUM(BA357:BE357),1/5)</f>
        <v>0.152593655575111</v>
      </c>
      <c r="BJ357" s="0" t="n">
        <f aca="false">IF(SUM(BA357:BE357)&gt;0,BE357/SUM(BA357:BE357),1/5)</f>
        <v>0.144017483720096</v>
      </c>
      <c r="BK357" s="0" t="n">
        <f aca="false">BF357*AB357+BG357*AF357+BH357*AJ357+BI357*AN357+BJ357*AR357</f>
        <v>0.41299875915242</v>
      </c>
      <c r="BL357" s="0" t="n">
        <f aca="false">BF357*AC357+BG357*AG357+BH357*AK357+BI357*AO357+BJ357*AS357</f>
        <v>0.598896715739847</v>
      </c>
      <c r="BM357" s="0" t="n">
        <f aca="false">BF357*AD357+BG357*AH357+BH357*AL357+BI357*AP357+BJ357*AT357</f>
        <v>0.699796053258525</v>
      </c>
      <c r="BN357" s="0" t="n">
        <f aca="false">BF357*AE357+BG357*AI357+BH357*AM357+BI357*AQ357+BJ357*AU357</f>
        <v>0.624533864056144</v>
      </c>
      <c r="BO357" s="0" t="n">
        <f aca="false">RANK(BK357,$BK357:$BN357)</f>
        <v>4</v>
      </c>
      <c r="BP357" s="0" t="n">
        <f aca="false">RANK(BL357,$BK357:$BN357)</f>
        <v>3</v>
      </c>
      <c r="BQ357" s="0" t="n">
        <f aca="false">RANK(BM357,$BK357:$BN357)</f>
        <v>1</v>
      </c>
      <c r="BR357" s="0" t="n">
        <f aca="false">RANK(BN357,$BK357:$BN357)</f>
        <v>2</v>
      </c>
    </row>
    <row r="358" customFormat="false" ht="15" hidden="false" customHeight="false" outlineLevel="0" collapsed="false">
      <c r="A358" s="0" t="n">
        <v>335</v>
      </c>
      <c r="B358" s="0" t="n">
        <f aca="false">RANDBETWEEN(1,$B$5)</f>
        <v>6</v>
      </c>
      <c r="C358" s="0" t="n">
        <f aca="false">RANDBETWEEN(1,$B$5)</f>
        <v>2</v>
      </c>
      <c r="D358" s="0" t="n">
        <f aca="false">RANDBETWEEN(1,$B$5)</f>
        <v>4</v>
      </c>
      <c r="E358" s="0" t="n">
        <f aca="false">RANDBETWEEN(1,$B$5)</f>
        <v>2</v>
      </c>
      <c r="F358" s="0" t="n">
        <f aca="false">RANDBETWEEN(1,$B$5)</f>
        <v>3</v>
      </c>
      <c r="G358" s="0" t="n">
        <f aca="false">RANDBETWEEN(1,$B$5)</f>
        <v>3</v>
      </c>
      <c r="H358" s="0" t="n">
        <f aca="true">NORMINV(RAND(),$B$8,$B$13)</f>
        <v>43.8318204070769</v>
      </c>
      <c r="I358" s="0" t="n">
        <f aca="true">NORMINV(RAND(),$C$8,$C$13)</f>
        <v>67.9731344604386</v>
      </c>
      <c r="J358" s="0" t="n">
        <f aca="true">NORMINV(RAND(),$D$8,$D$13)</f>
        <v>16.320822492872</v>
      </c>
      <c r="K358" s="0" t="n">
        <f aca="true">NORMINV(RAND(),$E$8,$E$13)</f>
        <v>3.07793126291118</v>
      </c>
      <c r="L358" s="0" t="n">
        <f aca="true">NORMINV(RAND(),$B$9,$B$14)</f>
        <v>46.2654504249785</v>
      </c>
      <c r="M358" s="0" t="n">
        <f aca="true">NORMINV(RAND(),$C$9,$C$14)</f>
        <v>53.3138811510233</v>
      </c>
      <c r="N358" s="0" t="n">
        <f aca="true">NORMINV(RAND(),$D$9,$D$14)</f>
        <v>43.8661984331932</v>
      </c>
      <c r="O358" s="0" t="n">
        <f aca="true">NORMINV(RAND(),$E$9,$E$14)</f>
        <v>26.1107669486803</v>
      </c>
      <c r="P358" s="0" t="n">
        <f aca="true">NORMINV(RAND(),$B$10,$B$15)</f>
        <v>22.9317704140042</v>
      </c>
      <c r="Q358" s="0" t="n">
        <f aca="true">NORMINV(RAND(),$C$10,$C$15)</f>
        <v>25.8513661437843</v>
      </c>
      <c r="R358" s="0" t="n">
        <f aca="true">NORMINV(RAND(),$D$10,$D$15)</f>
        <v>10.336135405217</v>
      </c>
      <c r="S358" s="0" t="n">
        <f aca="true">NORMINV(RAND(),$E$10,$E$15)</f>
        <v>4.04616960413254</v>
      </c>
      <c r="T358" s="0" t="n">
        <f aca="false">MEDIAN(INDEX(Avaliadores!$B$17:$B$22,$B358),INDEX(Avaliadores!$B$17:$B$22,$C358),INDEX(Avaliadores!$B$17:$B$22,$D358),INDEX(Avaliadores!$B$17:$B$22,$E358),INDEX(Avaliadores!$B$17:$B$22,$F358),INDEX(Avaliadores!$B$17:$B$22,$G358))</f>
        <v>2.91666666666667</v>
      </c>
      <c r="U358" s="0" t="n">
        <f aca="false">MEDIAN(INDEX(Avaliadores!$C$17:$C$22,$B358),INDEX(Avaliadores!$C$17:$C$22,$C358),INDEX(Avaliadores!$C$17:$C$22,$D358),INDEX(Avaliadores!$C$17:$C$22,$E358),INDEX(Avaliadores!$C$17:$C$22,$F358),INDEX(Avaliadores!$C$17:$C$22,$G358))</f>
        <v>5.04166666666667</v>
      </c>
      <c r="V358" s="0" t="n">
        <f aca="false">MEDIAN(INDEX(Avaliadores!$D$17:$D$22,$B358),INDEX(Avaliadores!$D$17:$D$22,$C358),INDEX(Avaliadores!$D$17:$D$22,$D358),INDEX(Avaliadores!$D$17:$D$22,$E358),INDEX(Avaliadores!$D$17:$D$22,$F358),INDEX(Avaliadores!$D$17:$D$22,$G358))</f>
        <v>5.79166666666667</v>
      </c>
      <c r="W358" s="0" t="n">
        <f aca="false">MEDIAN(INDEX(Avaliadores!$E$17:$E$22,$B358),INDEX(Avaliadores!$E$17:$E$22,$C358),INDEX(Avaliadores!$E$17:$E$22,$D358),INDEX(Avaliadores!$E$17:$E$22,$E358),INDEX(Avaliadores!$E$17:$E$22,$F358),INDEX(Avaliadores!$E$17:$E$22,$G358))</f>
        <v>6.04166666666667</v>
      </c>
      <c r="X358" s="0" t="n">
        <f aca="false">MEDIAN(INDEX(Avaliadores!$F$17:$F$22,$B358),INDEX(Avaliadores!$F$17:$F$22,$C358),INDEX(Avaliadores!$F$17:$F$22,$D358),INDEX(Avaliadores!$F$17:$F$22,$E358),INDEX(Avaliadores!$F$17:$F$22,$F358),INDEX(Avaliadores!$F$17:$F$22,$G358))</f>
        <v>2.79166666666667</v>
      </c>
      <c r="Y358" s="0" t="n">
        <f aca="false">MEDIAN(INDEX(Avaliadores!$G$17:$G$22,$B358),INDEX(Avaliadores!$G$17:$G$22,$C358),INDEX(Avaliadores!$G$17:$G$22,$D358),INDEX(Avaliadores!$G$17:$G$22,$E358),INDEX(Avaliadores!$G$17:$G$22,$F358),INDEX(Avaliadores!$G$17:$G$22,$G358))</f>
        <v>5.79166666666667</v>
      </c>
      <c r="Z358" s="0" t="n">
        <f aca="false">MEDIAN(INDEX(Avaliadores!$H$17:$H$22,$B358),INDEX(Avaliadores!$H$17:$H$22,$C358),INDEX(Avaliadores!$H$17:$H$22,$D358),INDEX(Avaliadores!$H$17:$H$22,$E358),INDEX(Avaliadores!$H$17:$H$22,$F358),INDEX(Avaliadores!$H$17:$H$22,$G358))</f>
        <v>3.91666666666667</v>
      </c>
      <c r="AA358" s="0" t="n">
        <f aca="false">MEDIAN(INDEX(Avaliadores!$I$17:$I$22,$B358),INDEX(Avaliadores!$I$17:$I$22,$C358),INDEX(Avaliadores!$I$17:$I$22,$D358),INDEX(Avaliadores!$I$17:$I$22,$E358),INDEX(Avaliadores!$I$17:$I$22,$F358),INDEX(Avaliadores!$I$17:$I$22,$G358))</f>
        <v>6.41666666666667</v>
      </c>
      <c r="AB358" s="0" t="n">
        <f aca="false">IF(MAX(H358:K358)=MIN(H358:K358),0,IF($B$17="custo",(MAX(H358:K358)-H358)/(MAX(H358:K358)-MIN(H358:K358)),(H358-MIN(H358:K358))/(MAX(H358:K358)-MIN(H358:K358))))</f>
        <v>0.372004599167071</v>
      </c>
      <c r="AC358" s="0" t="n">
        <f aca="false">IF(MAX(H358:K358)=MIN(H358:K358),0,IF($B$17="custo",(MAX(H358:K358)-I358)/(MAX(H358:K358)-MIN(H358:K358)),(I358-MIN(H358:K358))/(MAX(H358:K358)-MIN(H358:K358))))</f>
        <v>0</v>
      </c>
      <c r="AD358" s="0" t="n">
        <f aca="false">IF(MAX(H358:K358)=MIN(H358:K358),0,IF($B$17="custo",(MAX(H358:K358)-J358)/(MAX(H358:K358)-MIN(H358:K358)),(J358-MIN(H358:K358))/(MAX(H358:K358)-MIN(H358:K358))))</f>
        <v>0.79593420503435</v>
      </c>
      <c r="AE358" s="0" t="n">
        <f aca="false">IF(MAX(H358:K358)=MIN(H358:K358),0,IF($B$17="custo",(MAX(H358:K358)-K358)/(MAX(H358:K358)-MIN(H358:K358)),(K358-MIN(H358:K358))/(MAX(H358:K358)-MIN(H358:K358))))</f>
        <v>1</v>
      </c>
      <c r="AF358" s="0" t="n">
        <f aca="false">IF(MAX(L358:O358)=MIN(L358:O358),0,IF($C$17="custo",(MAX(L358:O358)-L358)/(MAX(L358:O358)-MIN(L358:O358)),(L358-MIN(L358:O358))/(MAX(L358:O358)-MIN(L358:O358))))</f>
        <v>0.740896182929021</v>
      </c>
      <c r="AG358" s="0" t="n">
        <f aca="false">IF(MAX(L358:O358)=MIN(L358:O358),0,IF($C$17="custo",(MAX(L358:O358)-M358)/(MAX(L358:O358)-MIN(L358:O358)),(M358-MIN(L358:O358))/(MAX(L358:O358)-MIN(L358:O358))))</f>
        <v>1</v>
      </c>
      <c r="AH358" s="0" t="n">
        <f aca="false">IF(MAX(L358:O358)=MIN(L358:O358),0,IF($C$17="custo",(MAX(L358:O358)-N358)/(MAX(L358:O358)-MIN(L358:O358)),(N358-MIN(L358:O358))/(MAX(L358:O358)-MIN(L358:O358))))</f>
        <v>0.652698487108643</v>
      </c>
      <c r="AI358" s="0" t="n">
        <f aca="false">IF(MAX(L358:O358)=MIN(L358:O358),0,IF($C$17="custo",(MAX(L358:O358)-O358)/(MAX(L358:O358)-MIN(L358:O358)),(O358-MIN(L358:O358))/(MAX(L358:O358)-MIN(L358:O358))))</f>
        <v>0</v>
      </c>
      <c r="AJ358" s="0" t="n">
        <f aca="false">IF(MAX(P358:S358)=MIN(P358:S358),0,IF($D$17="custo",(MAX(P358:S358)-P358)/(MAX(P358:S358)-MIN(P358:S358)),(P358-MIN(P358:S358))/(MAX(P358:S358)-MIN(P358:S358))))</f>
        <v>0.133894492740344</v>
      </c>
      <c r="AK358" s="0" t="n">
        <f aca="false">IF(MAX(P358:S358)=MIN(P358:S358),0,IF($D$17="custo",(MAX(P358:S358)-Q358)/(MAX(P358:S358)-MIN(P358:S358)),(Q358-MIN(P358:S358))/(MAX(P358:S358)-MIN(P358:S358))))</f>
        <v>0</v>
      </c>
      <c r="AL358" s="0" t="n">
        <f aca="false">IF(MAX(P358:S358)=MIN(P358:S358),0,IF($D$17="custo",(MAX(P358:S358)-R358)/(MAX(P358:S358)-MIN(P358:S358)),(R358-MIN(P358:S358))/(MAX(P358:S358)-MIN(P358:S358))))</f>
        <v>0.711538220274858</v>
      </c>
      <c r="AM358" s="0" t="n">
        <f aca="false">IF(MAX(P358:S358)=MIN(P358:S358),0,IF($D$17="custo",(MAX(P358:S358)-S358)/(MAX(P358:S358)-MIN(P358:S358)),(S358-MIN(P358:S358))/(MAX(P358:S358)-MIN(P358:S358))))</f>
        <v>1</v>
      </c>
      <c r="AN358" s="0" t="n">
        <f aca="false">IF(MAX(T358:W358)=MIN(T358:W358),0,IF($E$17="custo",(MAX(T358:W358)-T358)/(MAX(T358:W358)-MIN(T358:W358)),(T358-MIN(T358:W358))/(MAX(T358:W358)-MIN(T358:W358))))</f>
        <v>0</v>
      </c>
      <c r="AO358" s="0" t="n">
        <f aca="false">IF(MAX(T358:W358)=MIN(T358:W358),0,IF($E$17="custo",(MAX(T358:W358)-U358)/(MAX(T358:W358)-MIN(T358:W358)),(U358-MIN(T358:W358))/(MAX(T358:W358)-MIN(T358:W358))))</f>
        <v>0.68</v>
      </c>
      <c r="AP358" s="0" t="n">
        <f aca="false">IF(MAX(T358:W358)=MIN(T358:W358),0,IF($E$17="custo",(MAX(T358:W358)-V358)/(MAX(T358:W358)-MIN(T358:W358)),(V358-MIN(T358:W358))/(MAX(T358:W358)-MIN(T358:W358))))</f>
        <v>0.92</v>
      </c>
      <c r="AQ358" s="0" t="n">
        <f aca="false">IF(MAX(T358:W358)=MIN(T358:W358),0,IF($E$17="custo",(MAX(T358:W358)-W358)/(MAX(T358:W358)-MIN(T358:W358)),(W358-MIN(T358:W358))/(MAX(T358:W358)-MIN(T358:W358))))</f>
        <v>1</v>
      </c>
      <c r="AR358" s="0" t="n">
        <f aca="false">IF(MAX(X358:AA358)=MIN(X358:AA358),0,IF($F$17="custo",(MAX(X358:AA358)-X358)/(MAX(X358:AA358)-MIN(X358:AA358)),(X358-MIN(X358:AA358))/(MAX(X358:AA358)-MIN(X358:AA358))))</f>
        <v>0</v>
      </c>
      <c r="AS358" s="0" t="n">
        <f aca="false">IF(MAX(X358:AA358)=MIN(X358:AA358),0,IF($F$17="custo",(MAX(X358:AA358)-Y358)/(MAX(X358:AA358)-MIN(X358:AA358)),(Y358-MIN(X358:AA358))/(MAX(X358:AA358)-MIN(X358:AA358))))</f>
        <v>0.827586206896552</v>
      </c>
      <c r="AT358" s="0" t="n">
        <f aca="false">IF(MAX(X358:AA358)=MIN(X358:AA358),0,IF($F$17="custo",(MAX(X358:AA358)-Z358)/(MAX(X358:AA358)-MIN(X358:AA358)),(Z358-MIN(X358:AA358))/(MAX(X358:AA358)-MIN(X358:AA358))))</f>
        <v>0.310344827586207</v>
      </c>
      <c r="AU358" s="0" t="n">
        <f aca="false">IF(MAX(X358:AA358)=MIN(X358:AA358),0,IF($F$17="custo",(MAX(X358:AA358)-AA358)/(MAX(X358:AA358)-MIN(X358:AA358)),(AA358-MIN(X358:AA358))/(MAX(X358:AA358)-MIN(X358:AA358))))</f>
        <v>1</v>
      </c>
      <c r="AV358" s="0" t="n">
        <f aca="false">STDEVP(AB358:AE358)</f>
        <v>0.386299435624279</v>
      </c>
      <c r="AW358" s="0" t="n">
        <f aca="false">STDEVP(AF358:AI358)</f>
        <v>0.368313252491859</v>
      </c>
      <c r="AX358" s="0" t="n">
        <f aca="false">STDEVP(AJ358:AM358)</f>
        <v>0.410124645544328</v>
      </c>
      <c r="AY358" s="0" t="n">
        <f aca="false">STDEVP(AN358:AQ358)</f>
        <v>0.393319208785943</v>
      </c>
      <c r="AZ358" s="0" t="n">
        <f aca="false">STDEVP(AR358:AU358)</f>
        <v>0.399538973319189</v>
      </c>
      <c r="BA358" s="0" t="n">
        <f aca="false">AV358*((1-IFERROR(CORREL(AB358:AE358,AF358:AI358),0))+(1-IFERROR(CORREL(AB358:AE358,AJ358:AM358),0))+(1-IFERROR(CORREL(AB358:AE358,AN358:AQ358),0))+(1-IFERROR(CORREL(AB358:AE358,AR358:AU358),0)))</f>
        <v>1.24997922569015</v>
      </c>
      <c r="BB358" s="0" t="n">
        <f aca="false">AW358*((1-IFERROR(CORREL(AF358:AI358,AB358:AE358),0))+(1-IFERROR(CORREL(AF358:AI358,AJ358:AM358),0))+(1-IFERROR(CORREL(AF358:AI358,AN358:AQ358),0))+(1-IFERROR(CORREL(AF358:AI358,AR358:AU358),0)))</f>
        <v>2.45876591538959</v>
      </c>
      <c r="BC358" s="0" t="n">
        <f aca="false">AX358*((1-IFERROR(CORREL(AJ358:AM358,AB358:AE358),0))+(1-IFERROR(CORREL(AJ358:AM358,AF358:AI358),0))+(1-IFERROR(CORREL(AJ358:AM358,AN358:AQ358),0))+(1-IFERROR(CORREL(AJ358:AM358,AR358:AU358),0)))</f>
        <v>1.17290357366744</v>
      </c>
      <c r="BD358" s="0" t="n">
        <f aca="false">AY358*((1-IFERROR(CORREL(AN358:AQ358,AB358:AE358),0))+(1-IFERROR(CORREL(AN358:AQ358,AF358:AI358),0))+(1-IFERROR(CORREL(AN358:AQ358,AJ358:AM358),0))+(1-IFERROR(CORREL(AN358:AQ358,AR358:AU358),0)))</f>
        <v>0.98670533851573</v>
      </c>
      <c r="BE358" s="0" t="n">
        <f aca="false">AZ358*((1-IFERROR(CORREL(AR358:AU358,AB358:AE358),0))+(1-IFERROR(CORREL(AR358:AU358,AF358:AI358),0))+(1-IFERROR(CORREL(AR358:AU358,AJ358:AM358),0))+(1-IFERROR(CORREL(AR358:AU358,AN358:AQ358),0)))</f>
        <v>1.27572675289085</v>
      </c>
      <c r="BF358" s="0" t="n">
        <f aca="false">IF(SUM(BA358:BE358)&gt;0,BA358/SUM(BA358:BE358),1/5)</f>
        <v>0.174967117479053</v>
      </c>
      <c r="BG358" s="0" t="n">
        <f aca="false">IF(SUM(BA358:BE358)&gt;0,BB358/SUM(BA358:BE358),1/5)</f>
        <v>0.344168267703755</v>
      </c>
      <c r="BH358" s="0" t="n">
        <f aca="false">IF(SUM(BA358:BE358)&gt;0,BC358/SUM(BA358:BE358),1/5)</f>
        <v>0.164178374446314</v>
      </c>
      <c r="BI358" s="0" t="n">
        <f aca="false">IF(SUM(BA358:BE358)&gt;0,BD358/SUM(BA358:BE358),1/5)</f>
        <v>0.138115086501514</v>
      </c>
      <c r="BJ358" s="0" t="n">
        <f aca="false">IF(SUM(BA358:BE358)&gt;0,BE358/SUM(BA358:BE358),1/5)</f>
        <v>0.178571153869364</v>
      </c>
      <c r="BK358" s="0" t="n">
        <f aca="false">BF358*AB358+BG358*AF358+BH358*AJ358+BI358*AN358+BJ358*AR358</f>
        <v>0.342064108397642</v>
      </c>
      <c r="BL358" s="0" t="n">
        <f aca="false">BF358*AC358+BG358*AG358+BH358*AK358+BI358*AO358+BJ358*AS358</f>
        <v>0.585869550416672</v>
      </c>
      <c r="BM358" s="0" t="n">
        <f aca="false">BF358*AD358+BG358*AH358+BH358*AL358+BI358*AP358+BJ358*AT358</f>
        <v>0.663204123100885</v>
      </c>
      <c r="BN358" s="0" t="n">
        <f aca="false">BF358*AE358+BG358*AI358+BH358*AM358+BI358*AQ358+BJ358*AU358</f>
        <v>0.655831732296245</v>
      </c>
      <c r="BO358" s="0" t="n">
        <f aca="false">RANK(BK358,$BK358:$BN358)</f>
        <v>4</v>
      </c>
      <c r="BP358" s="0" t="n">
        <f aca="false">RANK(BL358,$BK358:$BN358)</f>
        <v>3</v>
      </c>
      <c r="BQ358" s="0" t="n">
        <f aca="false">RANK(BM358,$BK358:$BN358)</f>
        <v>1</v>
      </c>
      <c r="BR358" s="0" t="n">
        <f aca="false">RANK(BN358,$BK358:$BN358)</f>
        <v>2</v>
      </c>
    </row>
    <row r="359" customFormat="false" ht="15" hidden="false" customHeight="false" outlineLevel="0" collapsed="false">
      <c r="A359" s="0" t="n">
        <v>336</v>
      </c>
      <c r="B359" s="0" t="n">
        <f aca="false">RANDBETWEEN(1,$B$5)</f>
        <v>3</v>
      </c>
      <c r="C359" s="0" t="n">
        <f aca="false">RANDBETWEEN(1,$B$5)</f>
        <v>1</v>
      </c>
      <c r="D359" s="0" t="n">
        <f aca="false">RANDBETWEEN(1,$B$5)</f>
        <v>4</v>
      </c>
      <c r="E359" s="0" t="n">
        <f aca="false">RANDBETWEEN(1,$B$5)</f>
        <v>3</v>
      </c>
      <c r="F359" s="0" t="n">
        <f aca="false">RANDBETWEEN(1,$B$5)</f>
        <v>1</v>
      </c>
      <c r="G359" s="0" t="n">
        <f aca="false">RANDBETWEEN(1,$B$5)</f>
        <v>5</v>
      </c>
      <c r="H359" s="0" t="n">
        <f aca="true">NORMINV(RAND(),$B$8,$B$13)</f>
        <v>50.0166955760241</v>
      </c>
      <c r="I359" s="0" t="n">
        <f aca="true">NORMINV(RAND(),$C$8,$C$13)</f>
        <v>64.2083288745253</v>
      </c>
      <c r="J359" s="0" t="n">
        <f aca="true">NORMINV(RAND(),$D$8,$D$13)</f>
        <v>15.0611001570966</v>
      </c>
      <c r="K359" s="0" t="n">
        <f aca="true">NORMINV(RAND(),$E$8,$E$13)</f>
        <v>3.10259167458209</v>
      </c>
      <c r="L359" s="0" t="n">
        <f aca="true">NORMINV(RAND(),$B$9,$B$14)</f>
        <v>53.6464881205779</v>
      </c>
      <c r="M359" s="0" t="n">
        <f aca="true">NORMINV(RAND(),$C$9,$C$14)</f>
        <v>58.3832844085222</v>
      </c>
      <c r="N359" s="0" t="n">
        <f aca="true">NORMINV(RAND(),$D$9,$D$14)</f>
        <v>41.8061065840357</v>
      </c>
      <c r="O359" s="0" t="n">
        <f aca="true">NORMINV(RAND(),$E$9,$E$14)</f>
        <v>24.7594959568037</v>
      </c>
      <c r="P359" s="0" t="n">
        <f aca="true">NORMINV(RAND(),$B$10,$B$15)</f>
        <v>24.4625829924313</v>
      </c>
      <c r="Q359" s="0" t="n">
        <f aca="true">NORMINV(RAND(),$C$10,$C$15)</f>
        <v>31.297682276327</v>
      </c>
      <c r="R359" s="0" t="n">
        <f aca="true">NORMINV(RAND(),$D$10,$D$15)</f>
        <v>9.48690045154082</v>
      </c>
      <c r="S359" s="0" t="n">
        <f aca="true">NORMINV(RAND(),$E$10,$E$15)</f>
        <v>4.02539896867122</v>
      </c>
      <c r="T359" s="0" t="n">
        <f aca="false">MEDIAN(INDEX(Avaliadores!$B$17:$B$22,$B359),INDEX(Avaliadores!$B$17:$B$22,$C359),INDEX(Avaliadores!$B$17:$B$22,$D359),INDEX(Avaliadores!$B$17:$B$22,$E359),INDEX(Avaliadores!$B$17:$B$22,$F359),INDEX(Avaliadores!$B$17:$B$22,$G359))</f>
        <v>2.66666666666667</v>
      </c>
      <c r="U359" s="0" t="n">
        <f aca="false">MEDIAN(INDEX(Avaliadores!$C$17:$C$22,$B359),INDEX(Avaliadores!$C$17:$C$22,$C359),INDEX(Avaliadores!$C$17:$C$22,$D359),INDEX(Avaliadores!$C$17:$C$22,$E359),INDEX(Avaliadores!$C$17:$C$22,$F359),INDEX(Avaliadores!$C$17:$C$22,$G359))</f>
        <v>4.79166666666667</v>
      </c>
      <c r="V359" s="0" t="n">
        <f aca="false">MEDIAN(INDEX(Avaliadores!$D$17:$D$22,$B359),INDEX(Avaliadores!$D$17:$D$22,$C359),INDEX(Avaliadores!$D$17:$D$22,$D359),INDEX(Avaliadores!$D$17:$D$22,$E359),INDEX(Avaliadores!$D$17:$D$22,$F359),INDEX(Avaliadores!$D$17:$D$22,$G359))</f>
        <v>5.79166666666667</v>
      </c>
      <c r="W359" s="0" t="n">
        <f aca="false">MEDIAN(INDEX(Avaliadores!$E$17:$E$22,$B359),INDEX(Avaliadores!$E$17:$E$22,$C359),INDEX(Avaliadores!$E$17:$E$22,$D359),INDEX(Avaliadores!$E$17:$E$22,$E359),INDEX(Avaliadores!$E$17:$E$22,$F359),INDEX(Avaliadores!$E$17:$E$22,$G359))</f>
        <v>6.79166666666667</v>
      </c>
      <c r="X359" s="0" t="n">
        <f aca="false">MEDIAN(INDEX(Avaliadores!$F$17:$F$22,$B359),INDEX(Avaliadores!$F$17:$F$22,$C359),INDEX(Avaliadores!$F$17:$F$22,$D359),INDEX(Avaliadores!$F$17:$F$22,$E359),INDEX(Avaliadores!$F$17:$F$22,$F359),INDEX(Avaliadores!$F$17:$F$22,$G359))</f>
        <v>2.66666666666667</v>
      </c>
      <c r="Y359" s="0" t="n">
        <f aca="false">MEDIAN(INDEX(Avaliadores!$G$17:$G$22,$B359),INDEX(Avaliadores!$G$17:$G$22,$C359),INDEX(Avaliadores!$G$17:$G$22,$D359),INDEX(Avaliadores!$G$17:$G$22,$E359),INDEX(Avaliadores!$G$17:$G$22,$F359),INDEX(Avaliadores!$G$17:$G$22,$G359))</f>
        <v>5.04166666666667</v>
      </c>
      <c r="Z359" s="0" t="n">
        <f aca="false">MEDIAN(INDEX(Avaliadores!$H$17:$H$22,$B359),INDEX(Avaliadores!$H$17:$H$22,$C359),INDEX(Avaliadores!$H$17:$H$22,$D359),INDEX(Avaliadores!$H$17:$H$22,$E359),INDEX(Avaliadores!$H$17:$H$22,$F359),INDEX(Avaliadores!$H$17:$H$22,$G359))</f>
        <v>3.79166666666667</v>
      </c>
      <c r="AA359" s="0" t="n">
        <f aca="false">MEDIAN(INDEX(Avaliadores!$I$17:$I$22,$B359),INDEX(Avaliadores!$I$17:$I$22,$C359),INDEX(Avaliadores!$I$17:$I$22,$D359),INDEX(Avaliadores!$I$17:$I$22,$E359),INDEX(Avaliadores!$I$17:$I$22,$F359),INDEX(Avaliadores!$I$17:$I$22,$G359))</f>
        <v>6.79166666666667</v>
      </c>
      <c r="AB359" s="0" t="n">
        <f aca="false">IF(MAX(H359:K359)=MIN(H359:K359),0,IF($B$17="custo",(MAX(H359:K359)-H359)/(MAX(H359:K359)-MIN(H359:K359)),(H359-MIN(H359:K359))/(MAX(H359:K359)-MIN(H359:K359))))</f>
        <v>0.232247149757231</v>
      </c>
      <c r="AC359" s="0" t="n">
        <f aca="false">IF(MAX(H359:K359)=MIN(H359:K359),0,IF($B$17="custo",(MAX(H359:K359)-I359)/(MAX(H359:K359)-MIN(H359:K359)),(I359-MIN(H359:K359))/(MAX(H359:K359)-MIN(H359:K359))))</f>
        <v>0</v>
      </c>
      <c r="AD359" s="0" t="n">
        <f aca="false">IF(MAX(H359:K359)=MIN(H359:K359),0,IF($B$17="custo",(MAX(H359:K359)-J359)/(MAX(H359:K359)-MIN(H359:K359)),(J359-MIN(H359:K359))/(MAX(H359:K359)-MIN(H359:K359))))</f>
        <v>0.804298106356441</v>
      </c>
      <c r="AE359" s="0" t="n">
        <f aca="false">IF(MAX(H359:K359)=MIN(H359:K359),0,IF($B$17="custo",(MAX(H359:K359)-K359)/(MAX(H359:K359)-MIN(H359:K359)),(K359-MIN(H359:K359))/(MAX(H359:K359)-MIN(H359:K359))))</f>
        <v>1</v>
      </c>
      <c r="AF359" s="0" t="n">
        <f aca="false">IF(MAX(L359:O359)=MIN(L359:O359),0,IF($C$17="custo",(MAX(L359:O359)-L359)/(MAX(L359:O359)-MIN(L359:O359)),(L359-MIN(L359:O359))/(MAX(L359:O359)-MIN(L359:O359))))</f>
        <v>0.859123658990835</v>
      </c>
      <c r="AG359" s="0" t="n">
        <f aca="false">IF(MAX(L359:O359)=MIN(L359:O359),0,IF($C$17="custo",(MAX(L359:O359)-M359)/(MAX(L359:O359)-MIN(L359:O359)),(M359-MIN(L359:O359))/(MAX(L359:O359)-MIN(L359:O359))))</f>
        <v>1</v>
      </c>
      <c r="AH359" s="0" t="n">
        <f aca="false">IF(MAX(L359:O359)=MIN(L359:O359),0,IF($C$17="custo",(MAX(L359:O359)-N359)/(MAX(L359:O359)-MIN(L359:O359)),(N359-MIN(L359:O359))/(MAX(L359:O359)-MIN(L359:O359))))</f>
        <v>0.50698066494529</v>
      </c>
      <c r="AI359" s="0" t="n">
        <f aca="false">IF(MAX(L359:O359)=MIN(L359:O359),0,IF($C$17="custo",(MAX(L359:O359)-O359)/(MAX(L359:O359)-MIN(L359:O359)),(O359-MIN(L359:O359))/(MAX(L359:O359)-MIN(L359:O359))))</f>
        <v>0</v>
      </c>
      <c r="AJ359" s="0" t="n">
        <f aca="false">IF(MAX(P359:S359)=MIN(P359:S359),0,IF($D$17="custo",(MAX(P359:S359)-P359)/(MAX(P359:S359)-MIN(P359:S359)),(P359-MIN(P359:S359))/(MAX(P359:S359)-MIN(P359:S359))))</f>
        <v>0.250624386920217</v>
      </c>
      <c r="AK359" s="0" t="n">
        <f aca="false">IF(MAX(P359:S359)=MIN(P359:S359),0,IF($D$17="custo",(MAX(P359:S359)-Q359)/(MAX(P359:S359)-MIN(P359:S359)),(Q359-MIN(P359:S359))/(MAX(P359:S359)-MIN(P359:S359))))</f>
        <v>0</v>
      </c>
      <c r="AL359" s="0" t="n">
        <f aca="false">IF(MAX(P359:S359)=MIN(P359:S359),0,IF($D$17="custo",(MAX(P359:S359)-R359)/(MAX(P359:S359)-MIN(P359:S359)),(R359-MIN(P359:S359))/(MAX(P359:S359)-MIN(P359:S359))))</f>
        <v>0.799741685679231</v>
      </c>
      <c r="AM359" s="0" t="n">
        <f aca="false">IF(MAX(P359:S359)=MIN(P359:S359),0,IF($D$17="custo",(MAX(P359:S359)-S359)/(MAX(P359:S359)-MIN(P359:S359)),(S359-MIN(P359:S359))/(MAX(P359:S359)-MIN(P359:S359))))</f>
        <v>1</v>
      </c>
      <c r="AN359" s="0" t="n">
        <f aca="false">IF(MAX(T359:W359)=MIN(T359:W359),0,IF($E$17="custo",(MAX(T359:W359)-T359)/(MAX(T359:W359)-MIN(T359:W359)),(T359-MIN(T359:W359))/(MAX(T359:W359)-MIN(T359:W359))))</f>
        <v>0</v>
      </c>
      <c r="AO359" s="0" t="n">
        <f aca="false">IF(MAX(T359:W359)=MIN(T359:W359),0,IF($E$17="custo",(MAX(T359:W359)-U359)/(MAX(T359:W359)-MIN(T359:W359)),(U359-MIN(T359:W359))/(MAX(T359:W359)-MIN(T359:W359))))</f>
        <v>0.515151515151515</v>
      </c>
      <c r="AP359" s="0" t="n">
        <f aca="false">IF(MAX(T359:W359)=MIN(T359:W359),0,IF($E$17="custo",(MAX(T359:W359)-V359)/(MAX(T359:W359)-MIN(T359:W359)),(V359-MIN(T359:W359))/(MAX(T359:W359)-MIN(T359:W359))))</f>
        <v>0.757575757575758</v>
      </c>
      <c r="AQ359" s="0" t="n">
        <f aca="false">IF(MAX(T359:W359)=MIN(T359:W359),0,IF($E$17="custo",(MAX(T359:W359)-W359)/(MAX(T359:W359)-MIN(T359:W359)),(W359-MIN(T359:W359))/(MAX(T359:W359)-MIN(T359:W359))))</f>
        <v>1</v>
      </c>
      <c r="AR359" s="0" t="n">
        <f aca="false">IF(MAX(X359:AA359)=MIN(X359:AA359),0,IF($F$17="custo",(MAX(X359:AA359)-X359)/(MAX(X359:AA359)-MIN(X359:AA359)),(X359-MIN(X359:AA359))/(MAX(X359:AA359)-MIN(X359:AA359))))</f>
        <v>0</v>
      </c>
      <c r="AS359" s="0" t="n">
        <f aca="false">IF(MAX(X359:AA359)=MIN(X359:AA359),0,IF($F$17="custo",(MAX(X359:AA359)-Y359)/(MAX(X359:AA359)-MIN(X359:AA359)),(Y359-MIN(X359:AA359))/(MAX(X359:AA359)-MIN(X359:AA359))))</f>
        <v>0.575757575757576</v>
      </c>
      <c r="AT359" s="0" t="n">
        <f aca="false">IF(MAX(X359:AA359)=MIN(X359:AA359),0,IF($F$17="custo",(MAX(X359:AA359)-Z359)/(MAX(X359:AA359)-MIN(X359:AA359)),(Z359-MIN(X359:AA359))/(MAX(X359:AA359)-MIN(X359:AA359))))</f>
        <v>0.272727272727273</v>
      </c>
      <c r="AU359" s="0" t="n">
        <f aca="false">IF(MAX(X359:AA359)=MIN(X359:AA359),0,IF($F$17="custo",(MAX(X359:AA359)-AA359)/(MAX(X359:AA359)-MIN(X359:AA359)),(AA359-MIN(X359:AA359))/(MAX(X359:AA359)-MIN(X359:AA359))))</f>
        <v>1</v>
      </c>
      <c r="AV359" s="0" t="n">
        <f aca="false">STDEVP(AB359:AE359)</f>
        <v>0.407417180973366</v>
      </c>
      <c r="AW359" s="0" t="n">
        <f aca="false">STDEVP(AF359:AI359)</f>
        <v>0.385846613996048</v>
      </c>
      <c r="AX359" s="0" t="n">
        <f aca="false">STDEVP(AJ359:AM359)</f>
        <v>0.403546493360886</v>
      </c>
      <c r="AY359" s="0" t="n">
        <f aca="false">STDEVP(AN359:AQ359)</f>
        <v>0.370128287888064</v>
      </c>
      <c r="AZ359" s="0" t="n">
        <f aca="false">STDEVP(AR359:AU359)</f>
        <v>0.37136669632655</v>
      </c>
      <c r="BA359" s="0" t="n">
        <f aca="false">AV359*((1-IFERROR(CORREL(AB359:AE359,AF359:AI359),0))+(1-IFERROR(CORREL(AB359:AE359,AJ359:AM359),0))+(1-IFERROR(CORREL(AB359:AE359,AN359:AQ359),0))+(1-IFERROR(CORREL(AB359:AE359,AR359:AU359),0)))</f>
        <v>1.11666134383408</v>
      </c>
      <c r="BB359" s="0" t="n">
        <f aca="false">AW359*((1-IFERROR(CORREL(AF359:AI359,AB359:AE359),0))+(1-IFERROR(CORREL(AF359:AI359,AJ359:AM359),0))+(1-IFERROR(CORREL(AF359:AI359,AN359:AQ359),0))+(1-IFERROR(CORREL(AF359:AI359,AR359:AU359),0)))</f>
        <v>2.83282597154235</v>
      </c>
      <c r="BC359" s="0" t="n">
        <f aca="false">AX359*((1-IFERROR(CORREL(AJ359:AM359,AB359:AE359),0))+(1-IFERROR(CORREL(AJ359:AM359,AF359:AI359),0))+(1-IFERROR(CORREL(AJ359:AM359,AN359:AQ359),0))+(1-IFERROR(CORREL(AJ359:AM359,AR359:AU359),0)))</f>
        <v>1.1143843456214</v>
      </c>
      <c r="BD359" s="0" t="n">
        <f aca="false">AY359*((1-IFERROR(CORREL(AN359:AQ359,AB359:AE359),0))+(1-IFERROR(CORREL(AN359:AQ359,AF359:AI359),0))+(1-IFERROR(CORREL(AN359:AQ359,AJ359:AM359),0))+(1-IFERROR(CORREL(AN359:AQ359,AR359:AU359),0)))</f>
        <v>0.913420125494585</v>
      </c>
      <c r="BE359" s="0" t="n">
        <f aca="false">AZ359*((1-IFERROR(CORREL(AR359:AU359,AB359:AE359),0))+(1-IFERROR(CORREL(AR359:AU359,AF359:AI359),0))+(1-IFERROR(CORREL(AR359:AU359,AJ359:AM359),0))+(1-IFERROR(CORREL(AR359:AU359,AN359:AQ359),0)))</f>
        <v>1.08699909636674</v>
      </c>
      <c r="BF359" s="0" t="n">
        <f aca="false">IF(SUM(BA359:BE359)&gt;0,BA359/SUM(BA359:BE359),1/5)</f>
        <v>0.158071257589853</v>
      </c>
      <c r="BG359" s="0" t="n">
        <f aca="false">IF(SUM(BA359:BE359)&gt;0,BB359/SUM(BA359:BE359),1/5)</f>
        <v>0.401006416428284</v>
      </c>
      <c r="BH359" s="0" t="n">
        <f aca="false">IF(SUM(BA359:BE359)&gt;0,BC359/SUM(BA359:BE359),1/5)</f>
        <v>0.157748932497295</v>
      </c>
      <c r="BI359" s="0" t="n">
        <f aca="false">IF(SUM(BA359:BE359)&gt;0,BD359/SUM(BA359:BE359),1/5)</f>
        <v>0.129301035396336</v>
      </c>
      <c r="BJ359" s="0" t="n">
        <f aca="false">IF(SUM(BA359:BE359)&gt;0,BE359/SUM(BA359:BE359),1/5)</f>
        <v>0.153872358088233</v>
      </c>
      <c r="BK359" s="0" t="n">
        <f aca="false">BF359*AB359+BG359*AF359+BH359*AJ359+BI359*AN359+BJ359*AR359</f>
        <v>0.420761428288907</v>
      </c>
      <c r="BL359" s="0" t="n">
        <f aca="false">BF359*AC359+BG359*AG359+BH359*AK359+BI359*AO359+BJ359*AS359</f>
        <v>0.556209216592349</v>
      </c>
      <c r="BM359" s="0" t="n">
        <f aca="false">BF359*AD359+BG359*AH359+BH359*AL359+BI359*AP359+BJ359*AT359</f>
        <v>0.596517828401752</v>
      </c>
      <c r="BN359" s="0" t="n">
        <f aca="false">BF359*AE359+BG359*AI359+BH359*AM359+BI359*AQ359+BJ359*AU359</f>
        <v>0.598993583571716</v>
      </c>
      <c r="BO359" s="0" t="n">
        <f aca="false">RANK(BK359,$BK359:$BN359)</f>
        <v>4</v>
      </c>
      <c r="BP359" s="0" t="n">
        <f aca="false">RANK(BL359,$BK359:$BN359)</f>
        <v>3</v>
      </c>
      <c r="BQ359" s="0" t="n">
        <f aca="false">RANK(BM359,$BK359:$BN359)</f>
        <v>2</v>
      </c>
      <c r="BR359" s="0" t="n">
        <f aca="false">RANK(BN359,$BK359:$BN359)</f>
        <v>1</v>
      </c>
    </row>
    <row r="360" customFormat="false" ht="15" hidden="false" customHeight="false" outlineLevel="0" collapsed="false">
      <c r="A360" s="0" t="n">
        <v>337</v>
      </c>
      <c r="B360" s="0" t="n">
        <f aca="false">RANDBETWEEN(1,$B$5)</f>
        <v>5</v>
      </c>
      <c r="C360" s="0" t="n">
        <f aca="false">RANDBETWEEN(1,$B$5)</f>
        <v>1</v>
      </c>
      <c r="D360" s="0" t="n">
        <f aca="false">RANDBETWEEN(1,$B$5)</f>
        <v>3</v>
      </c>
      <c r="E360" s="0" t="n">
        <f aca="false">RANDBETWEEN(1,$B$5)</f>
        <v>3</v>
      </c>
      <c r="F360" s="0" t="n">
        <f aca="false">RANDBETWEEN(1,$B$5)</f>
        <v>1</v>
      </c>
      <c r="G360" s="0" t="n">
        <f aca="false">RANDBETWEEN(1,$B$5)</f>
        <v>5</v>
      </c>
      <c r="H360" s="0" t="n">
        <f aca="true">NORMINV(RAND(),$B$8,$B$13)</f>
        <v>46.8713321834421</v>
      </c>
      <c r="I360" s="0" t="n">
        <f aca="true">NORMINV(RAND(),$C$8,$C$13)</f>
        <v>74.4867628945216</v>
      </c>
      <c r="J360" s="0" t="n">
        <f aca="true">NORMINV(RAND(),$D$8,$D$13)</f>
        <v>15.4171267970498</v>
      </c>
      <c r="K360" s="0" t="n">
        <f aca="true">NORMINV(RAND(),$E$8,$E$13)</f>
        <v>2.68120941381046</v>
      </c>
      <c r="L360" s="0" t="n">
        <f aca="true">NORMINV(RAND(),$B$9,$B$14)</f>
        <v>42.3399479413864</v>
      </c>
      <c r="M360" s="0" t="n">
        <f aca="true">NORMINV(RAND(),$C$9,$C$14)</f>
        <v>52.7711282728098</v>
      </c>
      <c r="N360" s="0" t="n">
        <f aca="true">NORMINV(RAND(),$D$9,$D$14)</f>
        <v>51.2416039905714</v>
      </c>
      <c r="O360" s="0" t="n">
        <f aca="true">NORMINV(RAND(),$E$9,$E$14)</f>
        <v>28.3051513994673</v>
      </c>
      <c r="P360" s="0" t="n">
        <f aca="true">NORMINV(RAND(),$B$10,$B$15)</f>
        <v>24.8603862779997</v>
      </c>
      <c r="Q360" s="0" t="n">
        <f aca="true">NORMINV(RAND(),$C$10,$C$15)</f>
        <v>29.2666973412154</v>
      </c>
      <c r="R360" s="0" t="n">
        <f aca="true">NORMINV(RAND(),$D$10,$D$15)</f>
        <v>10.1213644477022</v>
      </c>
      <c r="S360" s="0" t="n">
        <f aca="true">NORMINV(RAND(),$E$10,$E$15)</f>
        <v>3.63785741091041</v>
      </c>
      <c r="T360" s="0" t="n">
        <f aca="false">MEDIAN(INDEX(Avaliadores!$B$17:$B$22,$B360),INDEX(Avaliadores!$B$17:$B$22,$C360),INDEX(Avaliadores!$B$17:$B$22,$D360),INDEX(Avaliadores!$B$17:$B$22,$E360),INDEX(Avaliadores!$B$17:$B$22,$F360),INDEX(Avaliadores!$B$17:$B$22,$G360))</f>
        <v>2.54166666666667</v>
      </c>
      <c r="U360" s="0" t="n">
        <f aca="false">MEDIAN(INDEX(Avaliadores!$C$17:$C$22,$B360),INDEX(Avaliadores!$C$17:$C$22,$C360),INDEX(Avaliadores!$C$17:$C$22,$D360),INDEX(Avaliadores!$C$17:$C$22,$E360),INDEX(Avaliadores!$C$17:$C$22,$F360),INDEX(Avaliadores!$C$17:$C$22,$G360))</f>
        <v>4.79166666666667</v>
      </c>
      <c r="V360" s="0" t="n">
        <f aca="false">MEDIAN(INDEX(Avaliadores!$D$17:$D$22,$B360),INDEX(Avaliadores!$D$17:$D$22,$C360),INDEX(Avaliadores!$D$17:$D$22,$D360),INDEX(Avaliadores!$D$17:$D$22,$E360),INDEX(Avaliadores!$D$17:$D$22,$F360),INDEX(Avaliadores!$D$17:$D$22,$G360))</f>
        <v>5.79166666666667</v>
      </c>
      <c r="W360" s="0" t="n">
        <f aca="false">MEDIAN(INDEX(Avaliadores!$E$17:$E$22,$B360),INDEX(Avaliadores!$E$17:$E$22,$C360),INDEX(Avaliadores!$E$17:$E$22,$D360),INDEX(Avaliadores!$E$17:$E$22,$E360),INDEX(Avaliadores!$E$17:$E$22,$F360),INDEX(Avaliadores!$E$17:$E$22,$G360))</f>
        <v>7.04166666666667</v>
      </c>
      <c r="X360" s="0" t="n">
        <f aca="false">MEDIAN(INDEX(Avaliadores!$F$17:$F$22,$B360),INDEX(Avaliadores!$F$17:$F$22,$C360),INDEX(Avaliadores!$F$17:$F$22,$D360),INDEX(Avaliadores!$F$17:$F$22,$E360),INDEX(Avaliadores!$F$17:$F$22,$F360),INDEX(Avaliadores!$F$17:$F$22,$G360))</f>
        <v>2.54166666666667</v>
      </c>
      <c r="Y360" s="0" t="n">
        <f aca="false">MEDIAN(INDEX(Avaliadores!$G$17:$G$22,$B360),INDEX(Avaliadores!$G$17:$G$22,$C360),INDEX(Avaliadores!$G$17:$G$22,$D360),INDEX(Avaliadores!$G$17:$G$22,$E360),INDEX(Avaliadores!$G$17:$G$22,$F360),INDEX(Avaliadores!$G$17:$G$22,$G360))</f>
        <v>5.04166666666667</v>
      </c>
      <c r="Z360" s="0" t="n">
        <f aca="false">MEDIAN(INDEX(Avaliadores!$H$17:$H$22,$B360),INDEX(Avaliadores!$H$17:$H$22,$C360),INDEX(Avaliadores!$H$17:$H$22,$D360),INDEX(Avaliadores!$H$17:$H$22,$E360),INDEX(Avaliadores!$H$17:$H$22,$F360),INDEX(Avaliadores!$H$17:$H$22,$G360))</f>
        <v>3.79166666666667</v>
      </c>
      <c r="AA360" s="0" t="n">
        <f aca="false">MEDIAN(INDEX(Avaliadores!$I$17:$I$22,$B360),INDEX(Avaliadores!$I$17:$I$22,$C360),INDEX(Avaliadores!$I$17:$I$22,$D360),INDEX(Avaliadores!$I$17:$I$22,$E360),INDEX(Avaliadores!$I$17:$I$22,$F360),INDEX(Avaliadores!$I$17:$I$22,$G360))</f>
        <v>6.79166666666667</v>
      </c>
      <c r="AB360" s="0" t="n">
        <f aca="false">IF(MAX(H360:K360)=MIN(H360:K360),0,IF($B$17="custo",(MAX(H360:K360)-H360)/(MAX(H360:K360)-MIN(H360:K360)),(H360-MIN(H360:K360))/(MAX(H360:K360)-MIN(H360:K360))))</f>
        <v>0.384586280203213</v>
      </c>
      <c r="AC360" s="0" t="n">
        <f aca="false">IF(MAX(H360:K360)=MIN(H360:K360),0,IF($B$17="custo",(MAX(H360:K360)-I360)/(MAX(H360:K360)-MIN(H360:K360)),(I360-MIN(H360:K360))/(MAX(H360:K360)-MIN(H360:K360))))</f>
        <v>0</v>
      </c>
      <c r="AD360" s="0" t="n">
        <f aca="false">IF(MAX(H360:K360)=MIN(H360:K360),0,IF($B$17="custo",(MAX(H360:K360)-J360)/(MAX(H360:K360)-MIN(H360:K360)),(J360-MIN(H360:K360))/(MAX(H360:K360)-MIN(H360:K360))))</f>
        <v>0.822633253754384</v>
      </c>
      <c r="AE360" s="0" t="n">
        <f aca="false">IF(MAX(H360:K360)=MIN(H360:K360),0,IF($B$17="custo",(MAX(H360:K360)-K360)/(MAX(H360:K360)-MIN(H360:K360)),(K360-MIN(H360:K360))/(MAX(H360:K360)-MIN(H360:K360))))</f>
        <v>1</v>
      </c>
      <c r="AF360" s="0" t="n">
        <f aca="false">IF(MAX(L360:O360)=MIN(L360:O360),0,IF($C$17="custo",(MAX(L360:O360)-L360)/(MAX(L360:O360)-MIN(L360:O360)),(L360-MIN(L360:O360))/(MAX(L360:O360)-MIN(L360:O360))))</f>
        <v>0.573645459348533</v>
      </c>
      <c r="AG360" s="0" t="n">
        <f aca="false">IF(MAX(L360:O360)=MIN(L360:O360),0,IF($C$17="custo",(MAX(L360:O360)-M360)/(MAX(L360:O360)-MIN(L360:O360)),(M360-MIN(L360:O360))/(MAX(L360:O360)-MIN(L360:O360))))</f>
        <v>1</v>
      </c>
      <c r="AH360" s="0" t="n">
        <f aca="false">IF(MAX(L360:O360)=MIN(L360:O360),0,IF($C$17="custo",(MAX(L360:O360)-N360)/(MAX(L360:O360)-MIN(L360:O360)),(N360-MIN(L360:O360))/(MAX(L360:O360)-MIN(L360:O360))))</f>
        <v>0.937483621023736</v>
      </c>
      <c r="AI360" s="0" t="n">
        <f aca="false">IF(MAX(L360:O360)=MIN(L360:O360),0,IF($C$17="custo",(MAX(L360:O360)-O360)/(MAX(L360:O360)-MIN(L360:O360)),(O360-MIN(L360:O360))/(MAX(L360:O360)-MIN(L360:O360))))</f>
        <v>0</v>
      </c>
      <c r="AJ360" s="0" t="n">
        <f aca="false">IF(MAX(P360:S360)=MIN(P360:S360),0,IF($D$17="custo",(MAX(P360:S360)-P360)/(MAX(P360:S360)-MIN(P360:S360)),(P360-MIN(P360:S360))/(MAX(P360:S360)-MIN(P360:S360))))</f>
        <v>0.171927838918896</v>
      </c>
      <c r="AK360" s="0" t="n">
        <f aca="false">IF(MAX(P360:S360)=MIN(P360:S360),0,IF($D$17="custo",(MAX(P360:S360)-Q360)/(MAX(P360:S360)-MIN(P360:S360)),(Q360-MIN(P360:S360))/(MAX(P360:S360)-MIN(P360:S360))))</f>
        <v>0</v>
      </c>
      <c r="AL360" s="0" t="n">
        <f aca="false">IF(MAX(P360:S360)=MIN(P360:S360),0,IF($D$17="custo",(MAX(P360:S360)-R360)/(MAX(P360:S360)-MIN(P360:S360)),(R360-MIN(P360:S360))/(MAX(P360:S360)-MIN(P360:S360))))</f>
        <v>0.747023000088064</v>
      </c>
      <c r="AM360" s="0" t="n">
        <f aca="false">IF(MAX(P360:S360)=MIN(P360:S360),0,IF($D$17="custo",(MAX(P360:S360)-S360)/(MAX(P360:S360)-MIN(P360:S360)),(S360-MIN(P360:S360))/(MAX(P360:S360)-MIN(P360:S360))))</f>
        <v>1</v>
      </c>
      <c r="AN360" s="0" t="n">
        <f aca="false">IF(MAX(T360:W360)=MIN(T360:W360),0,IF($E$17="custo",(MAX(T360:W360)-T360)/(MAX(T360:W360)-MIN(T360:W360)),(T360-MIN(T360:W360))/(MAX(T360:W360)-MIN(T360:W360))))</f>
        <v>0</v>
      </c>
      <c r="AO360" s="0" t="n">
        <f aca="false">IF(MAX(T360:W360)=MIN(T360:W360),0,IF($E$17="custo",(MAX(T360:W360)-U360)/(MAX(T360:W360)-MIN(T360:W360)),(U360-MIN(T360:W360))/(MAX(T360:W360)-MIN(T360:W360))))</f>
        <v>0.5</v>
      </c>
      <c r="AP360" s="0" t="n">
        <f aca="false">IF(MAX(T360:W360)=MIN(T360:W360),0,IF($E$17="custo",(MAX(T360:W360)-V360)/(MAX(T360:W360)-MIN(T360:W360)),(V360-MIN(T360:W360))/(MAX(T360:W360)-MIN(T360:W360))))</f>
        <v>0.722222222222222</v>
      </c>
      <c r="AQ360" s="0" t="n">
        <f aca="false">IF(MAX(T360:W360)=MIN(T360:W360),0,IF($E$17="custo",(MAX(T360:W360)-W360)/(MAX(T360:W360)-MIN(T360:W360)),(W360-MIN(T360:W360))/(MAX(T360:W360)-MIN(T360:W360))))</f>
        <v>1</v>
      </c>
      <c r="AR360" s="0" t="n">
        <f aca="false">IF(MAX(X360:AA360)=MIN(X360:AA360),0,IF($F$17="custo",(MAX(X360:AA360)-X360)/(MAX(X360:AA360)-MIN(X360:AA360)),(X360-MIN(X360:AA360))/(MAX(X360:AA360)-MIN(X360:AA360))))</f>
        <v>0</v>
      </c>
      <c r="AS360" s="0" t="n">
        <f aca="false">IF(MAX(X360:AA360)=MIN(X360:AA360),0,IF($F$17="custo",(MAX(X360:AA360)-Y360)/(MAX(X360:AA360)-MIN(X360:AA360)),(Y360-MIN(X360:AA360))/(MAX(X360:AA360)-MIN(X360:AA360))))</f>
        <v>0.588235294117647</v>
      </c>
      <c r="AT360" s="0" t="n">
        <f aca="false">IF(MAX(X360:AA360)=MIN(X360:AA360),0,IF($F$17="custo",(MAX(X360:AA360)-Z360)/(MAX(X360:AA360)-MIN(X360:AA360)),(Z360-MIN(X360:AA360))/(MAX(X360:AA360)-MIN(X360:AA360))))</f>
        <v>0.294117647058824</v>
      </c>
      <c r="AU360" s="0" t="n">
        <f aca="false">IF(MAX(X360:AA360)=MIN(X360:AA360),0,IF($F$17="custo",(MAX(X360:AA360)-AA360)/(MAX(X360:AA360)-MIN(X360:AA360)),(AA360-MIN(X360:AA360))/(MAX(X360:AA360)-MIN(X360:AA360))))</f>
        <v>1</v>
      </c>
      <c r="AV360" s="0" t="n">
        <f aca="false">STDEVP(AB360:AE360)</f>
        <v>0.389447544392076</v>
      </c>
      <c r="AW360" s="0" t="n">
        <f aca="false">STDEVP(AF360:AI360)</f>
        <v>0.397335606932649</v>
      </c>
      <c r="AX360" s="0" t="n">
        <f aca="false">STDEVP(AJ360:AM360)</f>
        <v>0.408353236740115</v>
      </c>
      <c r="AY360" s="0" t="n">
        <f aca="false">STDEVP(AN360:AQ360)</f>
        <v>0.36641405439647</v>
      </c>
      <c r="AZ360" s="0" t="n">
        <f aca="false">STDEVP(AR360:AU360)</f>
        <v>0.369700149705192</v>
      </c>
      <c r="BA360" s="0" t="n">
        <f aca="false">AV360*((1-IFERROR(CORREL(AB360:AE360,AF360:AI360),0))+(1-IFERROR(CORREL(AB360:AE360,AJ360:AM360),0))+(1-IFERROR(CORREL(AB360:AE360,AN360:AQ360),0))+(1-IFERROR(CORREL(AB360:AE360,AR360:AU360),0)))</f>
        <v>1.03647798893861</v>
      </c>
      <c r="BB360" s="0" t="n">
        <f aca="false">AW360*((1-IFERROR(CORREL(AF360:AI360,AB360:AE360),0))+(1-IFERROR(CORREL(AF360:AI360,AJ360:AM360),0))+(1-IFERROR(CORREL(AF360:AI360,AN360:AQ360),0))+(1-IFERROR(CORREL(AF360:AI360,AR360:AU360),0)))</f>
        <v>2.45415817974065</v>
      </c>
      <c r="BC360" s="0" t="n">
        <f aca="false">AX360*((1-IFERROR(CORREL(AJ360:AM360,AB360:AE360),0))+(1-IFERROR(CORREL(AJ360:AM360,AF360:AI360),0))+(1-IFERROR(CORREL(AJ360:AM360,AN360:AQ360),0))+(1-IFERROR(CORREL(AJ360:AM360,AR360:AU360),0)))</f>
        <v>0.952406332355211</v>
      </c>
      <c r="BD360" s="0" t="n">
        <f aca="false">AY360*((1-IFERROR(CORREL(AN360:AQ360,AB360:AE360),0))+(1-IFERROR(CORREL(AN360:AQ360,AF360:AI360),0))+(1-IFERROR(CORREL(AN360:AQ360,AJ360:AM360),0))+(1-IFERROR(CORREL(AN360:AQ360,AR360:AU360),0)))</f>
        <v>0.765221964234827</v>
      </c>
      <c r="BE360" s="0" t="n">
        <f aca="false">AZ360*((1-IFERROR(CORREL(AR360:AU360,AB360:AE360),0))+(1-IFERROR(CORREL(AR360:AU360,AF360:AI360),0))+(1-IFERROR(CORREL(AR360:AU360,AJ360:AM360),0))+(1-IFERROR(CORREL(AR360:AU360,AN360:AQ360),0)))</f>
        <v>1.03997958971741</v>
      </c>
      <c r="BF360" s="0" t="n">
        <f aca="false">IF(SUM(BA360:BE360)&gt;0,BA360/SUM(BA360:BE360),1/5)</f>
        <v>0.165883083281839</v>
      </c>
      <c r="BG360" s="0" t="n">
        <f aca="false">IF(SUM(BA360:BE360)&gt;0,BB360/SUM(BA360:BE360),1/5)</f>
        <v>0.392775659552221</v>
      </c>
      <c r="BH360" s="0" t="n">
        <f aca="false">IF(SUM(BA360:BE360)&gt;0,BC360/SUM(BA360:BE360),1/5)</f>
        <v>0.152427837961147</v>
      </c>
      <c r="BI360" s="0" t="n">
        <f aca="false">IF(SUM(BA360:BE360)&gt;0,BD360/SUM(BA360:BE360),1/5)</f>
        <v>0.122469922349481</v>
      </c>
      <c r="BJ360" s="0" t="n">
        <f aca="false">IF(SUM(BA360:BE360)&gt;0,BE360/SUM(BA360:BE360),1/5)</f>
        <v>0.166443496855312</v>
      </c>
      <c r="BK360" s="0" t="n">
        <f aca="false">BF360*AB360+BG360*AF360+BH360*AJ360+BI360*AN360+BJ360*AR360</f>
        <v>0.315316920364499</v>
      </c>
      <c r="BL360" s="0" t="n">
        <f aca="false">BF360*AC360+BG360*AG360+BH360*AK360+BI360*AO360+BJ360*AS360</f>
        <v>0.551918560053616</v>
      </c>
      <c r="BM360" s="0" t="n">
        <f aca="false">BF360*AD360+BG360*AH360+BH360*AL360+BI360*AP360+BJ360*AT360</f>
        <v>0.755953258058576</v>
      </c>
      <c r="BN360" s="0" t="n">
        <f aca="false">BF360*AE360+BG360*AI360+BH360*AM360+BI360*AQ360+BJ360*AU360</f>
        <v>0.607224340447778</v>
      </c>
      <c r="BO360" s="0" t="n">
        <f aca="false">RANK(BK360,$BK360:$BN360)</f>
        <v>4</v>
      </c>
      <c r="BP360" s="0" t="n">
        <f aca="false">RANK(BL360,$BK360:$BN360)</f>
        <v>3</v>
      </c>
      <c r="BQ360" s="0" t="n">
        <f aca="false">RANK(BM360,$BK360:$BN360)</f>
        <v>1</v>
      </c>
      <c r="BR360" s="0" t="n">
        <f aca="false">RANK(BN360,$BK360:$BN360)</f>
        <v>2</v>
      </c>
    </row>
    <row r="361" customFormat="false" ht="15" hidden="false" customHeight="false" outlineLevel="0" collapsed="false">
      <c r="A361" s="0" t="n">
        <v>338</v>
      </c>
      <c r="B361" s="0" t="n">
        <f aca="false">RANDBETWEEN(1,$B$5)</f>
        <v>6</v>
      </c>
      <c r="C361" s="0" t="n">
        <f aca="false">RANDBETWEEN(1,$B$5)</f>
        <v>6</v>
      </c>
      <c r="D361" s="0" t="n">
        <f aca="false">RANDBETWEEN(1,$B$5)</f>
        <v>3</v>
      </c>
      <c r="E361" s="0" t="n">
        <f aca="false">RANDBETWEEN(1,$B$5)</f>
        <v>1</v>
      </c>
      <c r="F361" s="0" t="n">
        <f aca="false">RANDBETWEEN(1,$B$5)</f>
        <v>6</v>
      </c>
      <c r="G361" s="0" t="n">
        <f aca="false">RANDBETWEEN(1,$B$5)</f>
        <v>2</v>
      </c>
      <c r="H361" s="0" t="n">
        <f aca="true">NORMINV(RAND(),$B$8,$B$13)</f>
        <v>53.1366403972502</v>
      </c>
      <c r="I361" s="0" t="n">
        <f aca="true">NORMINV(RAND(),$C$8,$C$13)</f>
        <v>67.5715932141749</v>
      </c>
      <c r="J361" s="0" t="n">
        <f aca="true">NORMINV(RAND(),$D$8,$D$13)</f>
        <v>13.7523492432724</v>
      </c>
      <c r="K361" s="0" t="n">
        <f aca="true">NORMINV(RAND(),$E$8,$E$13)</f>
        <v>2.92139358052741</v>
      </c>
      <c r="L361" s="0" t="n">
        <f aca="true">NORMINV(RAND(),$B$9,$B$14)</f>
        <v>42.1508932382076</v>
      </c>
      <c r="M361" s="0" t="n">
        <f aca="true">NORMINV(RAND(),$C$9,$C$14)</f>
        <v>46.5612651114641</v>
      </c>
      <c r="N361" s="0" t="n">
        <f aca="true">NORMINV(RAND(),$D$9,$D$14)</f>
        <v>51.5695945812522</v>
      </c>
      <c r="O361" s="0" t="n">
        <f aca="true">NORMINV(RAND(),$E$9,$E$14)</f>
        <v>26.0813048598258</v>
      </c>
      <c r="P361" s="0" t="n">
        <f aca="true">NORMINV(RAND(),$B$10,$B$15)</f>
        <v>23.9898768115328</v>
      </c>
      <c r="Q361" s="0" t="n">
        <f aca="true">NORMINV(RAND(),$C$10,$C$15)</f>
        <v>29.3127545702333</v>
      </c>
      <c r="R361" s="0" t="n">
        <f aca="true">NORMINV(RAND(),$D$10,$D$15)</f>
        <v>10.1617654678995</v>
      </c>
      <c r="S361" s="0" t="n">
        <f aca="true">NORMINV(RAND(),$E$10,$E$15)</f>
        <v>3.95564851962417</v>
      </c>
      <c r="T361" s="0" t="n">
        <f aca="false">MEDIAN(INDEX(Avaliadores!$B$17:$B$22,$B361),INDEX(Avaliadores!$B$17:$B$22,$C361),INDEX(Avaliadores!$B$17:$B$22,$D361),INDEX(Avaliadores!$B$17:$B$22,$E361),INDEX(Avaliadores!$B$17:$B$22,$F361),INDEX(Avaliadores!$B$17:$B$22,$G361))</f>
        <v>2.04166666666667</v>
      </c>
      <c r="U361" s="0" t="n">
        <f aca="false">MEDIAN(INDEX(Avaliadores!$C$17:$C$22,$B361),INDEX(Avaliadores!$C$17:$C$22,$C361),INDEX(Avaliadores!$C$17:$C$22,$D361),INDEX(Avaliadores!$C$17:$C$22,$E361),INDEX(Avaliadores!$C$17:$C$22,$F361),INDEX(Avaliadores!$C$17:$C$22,$G361))</f>
        <v>5.54166666666667</v>
      </c>
      <c r="V361" s="0" t="n">
        <f aca="false">MEDIAN(INDEX(Avaliadores!$D$17:$D$22,$B361),INDEX(Avaliadores!$D$17:$D$22,$C361),INDEX(Avaliadores!$D$17:$D$22,$D361),INDEX(Avaliadores!$D$17:$D$22,$E361),INDEX(Avaliadores!$D$17:$D$22,$F361),INDEX(Avaliadores!$D$17:$D$22,$G361))</f>
        <v>5.41666666666667</v>
      </c>
      <c r="W361" s="0" t="n">
        <f aca="false">MEDIAN(INDEX(Avaliadores!$E$17:$E$22,$B361),INDEX(Avaliadores!$E$17:$E$22,$C361),INDEX(Avaliadores!$E$17:$E$22,$D361),INDEX(Avaliadores!$E$17:$E$22,$E361),INDEX(Avaliadores!$E$17:$E$22,$F361),INDEX(Avaliadores!$E$17:$E$22,$G361))</f>
        <v>6.04166666666667</v>
      </c>
      <c r="X361" s="0" t="n">
        <f aca="false">MEDIAN(INDEX(Avaliadores!$F$17:$F$22,$B361),INDEX(Avaliadores!$F$17:$F$22,$C361),INDEX(Avaliadores!$F$17:$F$22,$D361),INDEX(Avaliadores!$F$17:$F$22,$E361),INDEX(Avaliadores!$F$17:$F$22,$F361),INDEX(Avaliadores!$F$17:$F$22,$G361))</f>
        <v>2.91666666666667</v>
      </c>
      <c r="Y361" s="0" t="n">
        <f aca="false">MEDIAN(INDEX(Avaliadores!$G$17:$G$22,$B361),INDEX(Avaliadores!$G$17:$G$22,$C361),INDEX(Avaliadores!$G$17:$G$22,$D361),INDEX(Avaliadores!$G$17:$G$22,$E361),INDEX(Avaliadores!$G$17:$G$22,$F361),INDEX(Avaliadores!$G$17:$G$22,$G361))</f>
        <v>5.04166666666667</v>
      </c>
      <c r="Z361" s="0" t="n">
        <f aca="false">MEDIAN(INDEX(Avaliadores!$H$17:$H$22,$B361),INDEX(Avaliadores!$H$17:$H$22,$C361),INDEX(Avaliadores!$H$17:$H$22,$D361),INDEX(Avaliadores!$H$17:$H$22,$E361),INDEX(Avaliadores!$H$17:$H$22,$F361),INDEX(Avaliadores!$H$17:$H$22,$G361))</f>
        <v>4.04166666666667</v>
      </c>
      <c r="AA361" s="0" t="n">
        <f aca="false">MEDIAN(INDEX(Avaliadores!$I$17:$I$22,$B361),INDEX(Avaliadores!$I$17:$I$22,$C361),INDEX(Avaliadores!$I$17:$I$22,$D361),INDEX(Avaliadores!$I$17:$I$22,$E361),INDEX(Avaliadores!$I$17:$I$22,$F361),INDEX(Avaliadores!$I$17:$I$22,$G361))</f>
        <v>7.04166666666667</v>
      </c>
      <c r="AB361" s="0" t="n">
        <f aca="false">IF(MAX(H361:K361)=MIN(H361:K361),0,IF($B$17="custo",(MAX(H361:K361)-H361)/(MAX(H361:K361)-MIN(H361:K361)),(H361-MIN(H361:K361))/(MAX(H361:K361)-MIN(H361:K361))))</f>
        <v>0.223277776383105</v>
      </c>
      <c r="AC361" s="0" t="n">
        <f aca="false">IF(MAX(H361:K361)=MIN(H361:K361),0,IF($B$17="custo",(MAX(H361:K361)-I361)/(MAX(H361:K361)-MIN(H361:K361)),(I361-MIN(H361:K361))/(MAX(H361:K361)-MIN(H361:K361))))</f>
        <v>0</v>
      </c>
      <c r="AD361" s="0" t="n">
        <f aca="false">IF(MAX(H361:K361)=MIN(H361:K361),0,IF($B$17="custo",(MAX(H361:K361)-J361)/(MAX(H361:K361)-MIN(H361:K361)),(J361-MIN(H361:K361))/(MAX(H361:K361)-MIN(H361:K361))))</f>
        <v>0.832468333831595</v>
      </c>
      <c r="AE361" s="0" t="n">
        <f aca="false">IF(MAX(H361:K361)=MIN(H361:K361),0,IF($B$17="custo",(MAX(H361:K361)-K361)/(MAX(H361:K361)-MIN(H361:K361)),(K361-MIN(H361:K361))/(MAX(H361:K361)-MIN(H361:K361))))</f>
        <v>1</v>
      </c>
      <c r="AF361" s="0" t="n">
        <f aca="false">IF(MAX(L361:O361)=MIN(L361:O361),0,IF($C$17="custo",(MAX(L361:O361)-L361)/(MAX(L361:O361)-MIN(L361:O361)),(L361-MIN(L361:O361))/(MAX(L361:O361)-MIN(L361:O361))))</f>
        <v>0.630469464762599</v>
      </c>
      <c r="AG361" s="0" t="n">
        <f aca="false">IF(MAX(L361:O361)=MIN(L361:O361),0,IF($C$17="custo",(MAX(L361:O361)-M361)/(MAX(L361:O361)-MIN(L361:O361)),(M361-MIN(L361:O361))/(MAX(L361:O361)-MIN(L361:O361))))</f>
        <v>0.803504686876737</v>
      </c>
      <c r="AH361" s="0" t="n">
        <f aca="false">IF(MAX(L361:O361)=MIN(L361:O361),0,IF($C$17="custo",(MAX(L361:O361)-N361)/(MAX(L361:O361)-MIN(L361:O361)),(N361-MIN(L361:O361))/(MAX(L361:O361)-MIN(L361:O361))))</f>
        <v>1</v>
      </c>
      <c r="AI361" s="0" t="n">
        <f aca="false">IF(MAX(L361:O361)=MIN(L361:O361),0,IF($C$17="custo",(MAX(L361:O361)-O361)/(MAX(L361:O361)-MIN(L361:O361)),(O361-MIN(L361:O361))/(MAX(L361:O361)-MIN(L361:O361))))</f>
        <v>0</v>
      </c>
      <c r="AJ361" s="0" t="n">
        <f aca="false">IF(MAX(P361:S361)=MIN(P361:S361),0,IF($D$17="custo",(MAX(P361:S361)-P361)/(MAX(P361:S361)-MIN(P361:S361)),(P361-MIN(P361:S361))/(MAX(P361:S361)-MIN(P361:S361))))</f>
        <v>0.209916610676186</v>
      </c>
      <c r="AK361" s="0" t="n">
        <f aca="false">IF(MAX(P361:S361)=MIN(P361:S361),0,IF($D$17="custo",(MAX(P361:S361)-Q361)/(MAX(P361:S361)-MIN(P361:S361)),(Q361-MIN(P361:S361))/(MAX(P361:S361)-MIN(P361:S361))))</f>
        <v>0</v>
      </c>
      <c r="AL361" s="0" t="n">
        <f aca="false">IF(MAX(P361:S361)=MIN(P361:S361),0,IF($D$17="custo",(MAX(P361:S361)-R361)/(MAX(P361:S361)-MIN(P361:S361)),(R361-MIN(P361:S361))/(MAX(P361:S361)-MIN(P361:S361))))</f>
        <v>0.755251370724687</v>
      </c>
      <c r="AM361" s="0" t="n">
        <f aca="false">IF(MAX(P361:S361)=MIN(P361:S361),0,IF($D$17="custo",(MAX(P361:S361)-S361)/(MAX(P361:S361)-MIN(P361:S361)),(S361-MIN(P361:S361))/(MAX(P361:S361)-MIN(P361:S361))))</f>
        <v>1</v>
      </c>
      <c r="AN361" s="0" t="n">
        <f aca="false">IF(MAX(T361:W361)=MIN(T361:W361),0,IF($E$17="custo",(MAX(T361:W361)-T361)/(MAX(T361:W361)-MIN(T361:W361)),(T361-MIN(T361:W361))/(MAX(T361:W361)-MIN(T361:W361))))</f>
        <v>0</v>
      </c>
      <c r="AO361" s="0" t="n">
        <f aca="false">IF(MAX(T361:W361)=MIN(T361:W361),0,IF($E$17="custo",(MAX(T361:W361)-U361)/(MAX(T361:W361)-MIN(T361:W361)),(U361-MIN(T361:W361))/(MAX(T361:W361)-MIN(T361:W361))))</f>
        <v>0.875</v>
      </c>
      <c r="AP361" s="0" t="n">
        <f aca="false">IF(MAX(T361:W361)=MIN(T361:W361),0,IF($E$17="custo",(MAX(T361:W361)-V361)/(MAX(T361:W361)-MIN(T361:W361)),(V361-MIN(T361:W361))/(MAX(T361:W361)-MIN(T361:W361))))</f>
        <v>0.84375</v>
      </c>
      <c r="AQ361" s="0" t="n">
        <f aca="false">IF(MAX(T361:W361)=MIN(T361:W361),0,IF($E$17="custo",(MAX(T361:W361)-W361)/(MAX(T361:W361)-MIN(T361:W361)),(W361-MIN(T361:W361))/(MAX(T361:W361)-MIN(T361:W361))))</f>
        <v>1</v>
      </c>
      <c r="AR361" s="0" t="n">
        <f aca="false">IF(MAX(X361:AA361)=MIN(X361:AA361),0,IF($F$17="custo",(MAX(X361:AA361)-X361)/(MAX(X361:AA361)-MIN(X361:AA361)),(X361-MIN(X361:AA361))/(MAX(X361:AA361)-MIN(X361:AA361))))</f>
        <v>0</v>
      </c>
      <c r="AS361" s="0" t="n">
        <f aca="false">IF(MAX(X361:AA361)=MIN(X361:AA361),0,IF($F$17="custo",(MAX(X361:AA361)-Y361)/(MAX(X361:AA361)-MIN(X361:AA361)),(Y361-MIN(X361:AA361))/(MAX(X361:AA361)-MIN(X361:AA361))))</f>
        <v>0.515151515151515</v>
      </c>
      <c r="AT361" s="0" t="n">
        <f aca="false">IF(MAX(X361:AA361)=MIN(X361:AA361),0,IF($F$17="custo",(MAX(X361:AA361)-Z361)/(MAX(X361:AA361)-MIN(X361:AA361)),(Z361-MIN(X361:AA361))/(MAX(X361:AA361)-MIN(X361:AA361))))</f>
        <v>0.272727272727273</v>
      </c>
      <c r="AU361" s="0" t="n">
        <f aca="false">IF(MAX(X361:AA361)=MIN(X361:AA361),0,IF($F$17="custo",(MAX(X361:AA361)-AA361)/(MAX(X361:AA361)-MIN(X361:AA361)),(AA361-MIN(X361:AA361))/(MAX(X361:AA361)-MIN(X361:AA361))))</f>
        <v>1</v>
      </c>
      <c r="AV361" s="0" t="n">
        <f aca="false">STDEVP(AB361:AE361)</f>
        <v>0.414226228902522</v>
      </c>
      <c r="AW361" s="0" t="n">
        <f aca="false">STDEVP(AF361:AI361)</f>
        <v>0.374851298890245</v>
      </c>
      <c r="AX361" s="0" t="n">
        <f aca="false">STDEVP(AJ361:AM361)</f>
        <v>0.402802159142208</v>
      </c>
      <c r="AY361" s="0" t="n">
        <f aca="false">STDEVP(AN361:AQ361)</f>
        <v>0.396748872674832</v>
      </c>
      <c r="AZ361" s="0" t="n">
        <f aca="false">STDEVP(AR361:AU361)</f>
        <v>0.367638956319725</v>
      </c>
      <c r="BA361" s="0" t="n">
        <f aca="false">AV361*((1-IFERROR(CORREL(AB361:AE361,AF361:AI361),0))+(1-IFERROR(CORREL(AB361:AE361,AJ361:AM361),0))+(1-IFERROR(CORREL(AB361:AE361,AN361:AQ361),0))+(1-IFERROR(CORREL(AB361:AE361,AR361:AU361),0)))</f>
        <v>1.02713614877421</v>
      </c>
      <c r="BB361" s="0" t="n">
        <f aca="false">AW361*((1-IFERROR(CORREL(AF361:AI361,AB361:AE361),0))+(1-IFERROR(CORREL(AF361:AI361,AJ361:AM361),0))+(1-IFERROR(CORREL(AF361:AI361,AN361:AQ361),0))+(1-IFERROR(CORREL(AF361:AI361,AR361:AU361),0)))</f>
        <v>2.19888633988145</v>
      </c>
      <c r="BC361" s="0" t="n">
        <f aca="false">AX361*((1-IFERROR(CORREL(AJ361:AM361,AB361:AE361),0))+(1-IFERROR(CORREL(AJ361:AM361,AF361:AI361),0))+(1-IFERROR(CORREL(AJ361:AM361,AN361:AQ361),0))+(1-IFERROR(CORREL(AJ361:AM361,AR361:AU361),0)))</f>
        <v>1.00224110987918</v>
      </c>
      <c r="BD361" s="0" t="n">
        <f aca="false">AY361*((1-IFERROR(CORREL(AN361:AQ361,AB361:AE361),0))+(1-IFERROR(CORREL(AN361:AQ361,AF361:AI361),0))+(1-IFERROR(CORREL(AN361:AQ361,AJ361:AM361),0))+(1-IFERROR(CORREL(AN361:AQ361,AR361:AU361),0)))</f>
        <v>0.970733036954784</v>
      </c>
      <c r="BE361" s="0" t="n">
        <f aca="false">AZ361*((1-IFERROR(CORREL(AR361:AU361,AB361:AE361),0))+(1-IFERROR(CORREL(AR361:AU361,AF361:AI361),0))+(1-IFERROR(CORREL(AR361:AU361,AJ361:AM361),0))+(1-IFERROR(CORREL(AR361:AU361,AN361:AQ361),0)))</f>
        <v>1.05540982253141</v>
      </c>
      <c r="BF361" s="0" t="n">
        <f aca="false">IF(SUM(BA361:BE361)&gt;0,BA361/SUM(BA361:BE361),1/5)</f>
        <v>0.164225999008579</v>
      </c>
      <c r="BG361" s="0" t="n">
        <f aca="false">IF(SUM(BA361:BE361)&gt;0,BB361/SUM(BA361:BE361),1/5)</f>
        <v>0.351573943049617</v>
      </c>
      <c r="BH361" s="0" t="n">
        <f aca="false">IF(SUM(BA361:BE361)&gt;0,BC361/SUM(BA361:BE361),1/5)</f>
        <v>0.16024559909979</v>
      </c>
      <c r="BI361" s="0" t="n">
        <f aca="false">IF(SUM(BA361:BE361)&gt;0,BD361/SUM(BA361:BE361),1/5)</f>
        <v>0.155207859206185</v>
      </c>
      <c r="BJ361" s="0" t="n">
        <f aca="false">IF(SUM(BA361:BE361)&gt;0,BE361/SUM(BA361:BE361),1/5)</f>
        <v>0.168746599635828</v>
      </c>
      <c r="BK361" s="0" t="n">
        <f aca="false">BF361*AB361+BG361*AF361+BH361*AJ361+BI361*AN361+BJ361*AR361</f>
        <v>0.291962864620701</v>
      </c>
      <c r="BL361" s="0" t="n">
        <f aca="false">BF361*AC361+BG361*AG361+BH361*AK361+BI361*AO361+BJ361*AS361</f>
        <v>0.505228254308578</v>
      </c>
      <c r="BM361" s="0" t="n">
        <f aca="false">BF361*AD361+BG361*AH361+BH361*AL361+BI361*AP361+BJ361*AT361</f>
        <v>0.786291026294733</v>
      </c>
      <c r="BN361" s="0" t="n">
        <f aca="false">BF361*AE361+BG361*AI361+BH361*AM361+BI361*AQ361+BJ361*AU361</f>
        <v>0.648426056950383</v>
      </c>
      <c r="BO361" s="0" t="n">
        <f aca="false">RANK(BK361,$BK361:$BN361)</f>
        <v>4</v>
      </c>
      <c r="BP361" s="0" t="n">
        <f aca="false">RANK(BL361,$BK361:$BN361)</f>
        <v>3</v>
      </c>
      <c r="BQ361" s="0" t="n">
        <f aca="false">RANK(BM361,$BK361:$BN361)</f>
        <v>1</v>
      </c>
      <c r="BR361" s="0" t="n">
        <f aca="false">RANK(BN361,$BK361:$BN361)</f>
        <v>2</v>
      </c>
    </row>
    <row r="362" customFormat="false" ht="15" hidden="false" customHeight="false" outlineLevel="0" collapsed="false">
      <c r="A362" s="0" t="n">
        <v>339</v>
      </c>
      <c r="B362" s="0" t="n">
        <f aca="false">RANDBETWEEN(1,$B$5)</f>
        <v>2</v>
      </c>
      <c r="C362" s="0" t="n">
        <f aca="false">RANDBETWEEN(1,$B$5)</f>
        <v>5</v>
      </c>
      <c r="D362" s="0" t="n">
        <f aca="false">RANDBETWEEN(1,$B$5)</f>
        <v>3</v>
      </c>
      <c r="E362" s="0" t="n">
        <f aca="false">RANDBETWEEN(1,$B$5)</f>
        <v>5</v>
      </c>
      <c r="F362" s="0" t="n">
        <f aca="false">RANDBETWEEN(1,$B$5)</f>
        <v>6</v>
      </c>
      <c r="G362" s="0" t="n">
        <f aca="false">RANDBETWEEN(1,$B$5)</f>
        <v>5</v>
      </c>
      <c r="H362" s="0" t="n">
        <f aca="true">NORMINV(RAND(),$B$8,$B$13)</f>
        <v>48.28460093613</v>
      </c>
      <c r="I362" s="0" t="n">
        <f aca="true">NORMINV(RAND(),$C$8,$C$13)</f>
        <v>63.074065584946</v>
      </c>
      <c r="J362" s="0" t="n">
        <f aca="true">NORMINV(RAND(),$D$8,$D$13)</f>
        <v>11.8914067875397</v>
      </c>
      <c r="K362" s="0" t="n">
        <f aca="true">NORMINV(RAND(),$E$8,$E$13)</f>
        <v>3.15339151357255</v>
      </c>
      <c r="L362" s="0" t="n">
        <f aca="true">NORMINV(RAND(),$B$9,$B$14)</f>
        <v>49.4033030963947</v>
      </c>
      <c r="M362" s="0" t="n">
        <f aca="true">NORMINV(RAND(),$C$9,$C$14)</f>
        <v>57.9742561401149</v>
      </c>
      <c r="N362" s="0" t="n">
        <f aca="true">NORMINV(RAND(),$D$9,$D$14)</f>
        <v>46.7776788603155</v>
      </c>
      <c r="O362" s="0" t="n">
        <f aca="true">NORMINV(RAND(),$E$9,$E$14)</f>
        <v>24.3626368278035</v>
      </c>
      <c r="P362" s="0" t="n">
        <f aca="true">NORMINV(RAND(),$B$10,$B$15)</f>
        <v>22.6462431419862</v>
      </c>
      <c r="Q362" s="0" t="n">
        <f aca="true">NORMINV(RAND(),$C$10,$C$15)</f>
        <v>31.7547429446914</v>
      </c>
      <c r="R362" s="0" t="n">
        <f aca="true">NORMINV(RAND(),$D$10,$D$15)</f>
        <v>9.7209361533615</v>
      </c>
      <c r="S362" s="0" t="n">
        <f aca="true">NORMINV(RAND(),$E$10,$E$15)</f>
        <v>4.08103349911349</v>
      </c>
      <c r="T362" s="0" t="n">
        <f aca="false">MEDIAN(INDEX(Avaliadores!$B$17:$B$22,$B362),INDEX(Avaliadores!$B$17:$B$22,$C362),INDEX(Avaliadores!$B$17:$B$22,$D362),INDEX(Avaliadores!$B$17:$B$22,$E362),INDEX(Avaliadores!$B$17:$B$22,$F362),INDEX(Avaliadores!$B$17:$B$22,$G362))</f>
        <v>2.54166666666667</v>
      </c>
      <c r="U362" s="0" t="n">
        <f aca="false">MEDIAN(INDEX(Avaliadores!$C$17:$C$22,$B362),INDEX(Avaliadores!$C$17:$C$22,$C362),INDEX(Avaliadores!$C$17:$C$22,$D362),INDEX(Avaliadores!$C$17:$C$22,$E362),INDEX(Avaliadores!$C$17:$C$22,$F362),INDEX(Avaliadores!$C$17:$C$22,$G362))</f>
        <v>5.54166666666667</v>
      </c>
      <c r="V362" s="0" t="n">
        <f aca="false">MEDIAN(INDEX(Avaliadores!$D$17:$D$22,$B362),INDEX(Avaliadores!$D$17:$D$22,$C362),INDEX(Avaliadores!$D$17:$D$22,$D362),INDEX(Avaliadores!$D$17:$D$22,$E362),INDEX(Avaliadores!$D$17:$D$22,$F362),INDEX(Avaliadores!$D$17:$D$22,$G362))</f>
        <v>5.54166666666667</v>
      </c>
      <c r="W362" s="0" t="n">
        <f aca="false">MEDIAN(INDEX(Avaliadores!$E$17:$E$22,$B362),INDEX(Avaliadores!$E$17:$E$22,$C362),INDEX(Avaliadores!$E$17:$E$22,$D362),INDEX(Avaliadores!$E$17:$E$22,$E362),INDEX(Avaliadores!$E$17:$E$22,$F362),INDEX(Avaliadores!$E$17:$E$22,$G362))</f>
        <v>6.79166666666667</v>
      </c>
      <c r="X362" s="0" t="n">
        <f aca="false">MEDIAN(INDEX(Avaliadores!$F$17:$F$22,$B362),INDEX(Avaliadores!$F$17:$F$22,$C362),INDEX(Avaliadores!$F$17:$F$22,$D362),INDEX(Avaliadores!$F$17:$F$22,$E362),INDEX(Avaliadores!$F$17:$F$22,$F362),INDEX(Avaliadores!$F$17:$F$22,$G362))</f>
        <v>2.54166666666667</v>
      </c>
      <c r="Y362" s="0" t="n">
        <f aca="false">MEDIAN(INDEX(Avaliadores!$G$17:$G$22,$B362),INDEX(Avaliadores!$G$17:$G$22,$C362),INDEX(Avaliadores!$G$17:$G$22,$D362),INDEX(Avaliadores!$G$17:$G$22,$E362),INDEX(Avaliadores!$G$17:$G$22,$F362),INDEX(Avaliadores!$G$17:$G$22,$G362))</f>
        <v>4.79166666666667</v>
      </c>
      <c r="Z362" s="0" t="n">
        <f aca="false">MEDIAN(INDEX(Avaliadores!$H$17:$H$22,$B362),INDEX(Avaliadores!$H$17:$H$22,$C362),INDEX(Avaliadores!$H$17:$H$22,$D362),INDEX(Avaliadores!$H$17:$H$22,$E362),INDEX(Avaliadores!$H$17:$H$22,$F362),INDEX(Avaliadores!$H$17:$H$22,$G362))</f>
        <v>3.66666666666667</v>
      </c>
      <c r="AA362" s="0" t="n">
        <f aca="false">MEDIAN(INDEX(Avaliadores!$I$17:$I$22,$B362),INDEX(Avaliadores!$I$17:$I$22,$C362),INDEX(Avaliadores!$I$17:$I$22,$D362),INDEX(Avaliadores!$I$17:$I$22,$E362),INDEX(Avaliadores!$I$17:$I$22,$F362),INDEX(Avaliadores!$I$17:$I$22,$G362))</f>
        <v>6.54166666666667</v>
      </c>
      <c r="AB362" s="0" t="n">
        <f aca="false">IF(MAX(H362:K362)=MIN(H362:K362),0,IF($B$17="custo",(MAX(H362:K362)-H362)/(MAX(H362:K362)-MIN(H362:K362)),(H362-MIN(H362:K362))/(MAX(H362:K362)-MIN(H362:K362))))</f>
        <v>0.246817394463883</v>
      </c>
      <c r="AC362" s="0" t="n">
        <f aca="false">IF(MAX(H362:K362)=MIN(H362:K362),0,IF($B$17="custo",(MAX(H362:K362)-I362)/(MAX(H362:K362)-MIN(H362:K362)),(I362-MIN(H362:K362))/(MAX(H362:K362)-MIN(H362:K362))))</f>
        <v>0</v>
      </c>
      <c r="AD362" s="0" t="n">
        <f aca="false">IF(MAX(H362:K362)=MIN(H362:K362),0,IF($B$17="custo",(MAX(H362:K362)-J362)/(MAX(H362:K362)-MIN(H362:K362)),(J362-MIN(H362:K362))/(MAX(H362:K362)-MIN(H362:K362))))</f>
        <v>0.854173615210686</v>
      </c>
      <c r="AE362" s="0" t="n">
        <f aca="false">IF(MAX(H362:K362)=MIN(H362:K362),0,IF($B$17="custo",(MAX(H362:K362)-K362)/(MAX(H362:K362)-MIN(H362:K362)),(K362-MIN(H362:K362))/(MAX(H362:K362)-MIN(H362:K362))))</f>
        <v>1</v>
      </c>
      <c r="AF362" s="0" t="n">
        <f aca="false">IF(MAX(L362:O362)=MIN(L362:O362),0,IF($C$17="custo",(MAX(L362:O362)-L362)/(MAX(L362:O362)-MIN(L362:O362)),(L362-MIN(L362:O362))/(MAX(L362:O362)-MIN(L362:O362))))</f>
        <v>0.745000293973319</v>
      </c>
      <c r="AG362" s="0" t="n">
        <f aca="false">IF(MAX(L362:O362)=MIN(L362:O362),0,IF($C$17="custo",(MAX(L362:O362)-M362)/(MAX(L362:O362)-MIN(L362:O362)),(M362-MIN(L362:O362))/(MAX(L362:O362)-MIN(L362:O362))))</f>
        <v>1</v>
      </c>
      <c r="AH362" s="0" t="n">
        <f aca="false">IF(MAX(L362:O362)=MIN(L362:O362),0,IF($C$17="custo",(MAX(L362:O362)-N362)/(MAX(L362:O362)-MIN(L362:O362)),(N362-MIN(L362:O362))/(MAX(L362:O362)-MIN(L362:O362))))</f>
        <v>0.666883729231746</v>
      </c>
      <c r="AI362" s="0" t="n">
        <f aca="false">IF(MAX(L362:O362)=MIN(L362:O362),0,IF($C$17="custo",(MAX(L362:O362)-O362)/(MAX(L362:O362)-MIN(L362:O362)),(O362-MIN(L362:O362))/(MAX(L362:O362)-MIN(L362:O362))))</f>
        <v>0</v>
      </c>
      <c r="AJ362" s="0" t="n">
        <f aca="false">IF(MAX(P362:S362)=MIN(P362:S362),0,IF($D$17="custo",(MAX(P362:S362)-P362)/(MAX(P362:S362)-MIN(P362:S362)),(P362-MIN(P362:S362))/(MAX(P362:S362)-MIN(P362:S362))))</f>
        <v>0.329139099354121</v>
      </c>
      <c r="AK362" s="0" t="n">
        <f aca="false">IF(MAX(P362:S362)=MIN(P362:S362),0,IF($D$17="custo",(MAX(P362:S362)-Q362)/(MAX(P362:S362)-MIN(P362:S362)),(Q362-MIN(P362:S362))/(MAX(P362:S362)-MIN(P362:S362))))</f>
        <v>0</v>
      </c>
      <c r="AL362" s="0" t="n">
        <f aca="false">IF(MAX(P362:S362)=MIN(P362:S362),0,IF($D$17="custo",(MAX(P362:S362)-R362)/(MAX(P362:S362)-MIN(P362:S362)),(R362-MIN(P362:S362))/(MAX(P362:S362)-MIN(P362:S362))))</f>
        <v>0.796199975816786</v>
      </c>
      <c r="AM362" s="0" t="n">
        <f aca="false">IF(MAX(P362:S362)=MIN(P362:S362),0,IF($D$17="custo",(MAX(P362:S362)-S362)/(MAX(P362:S362)-MIN(P362:S362)),(S362-MIN(P362:S362))/(MAX(P362:S362)-MIN(P362:S362))))</f>
        <v>1</v>
      </c>
      <c r="AN362" s="0" t="n">
        <f aca="false">IF(MAX(T362:W362)=MIN(T362:W362),0,IF($E$17="custo",(MAX(T362:W362)-T362)/(MAX(T362:W362)-MIN(T362:W362)),(T362-MIN(T362:W362))/(MAX(T362:W362)-MIN(T362:W362))))</f>
        <v>0</v>
      </c>
      <c r="AO362" s="0" t="n">
        <f aca="false">IF(MAX(T362:W362)=MIN(T362:W362),0,IF($E$17="custo",(MAX(T362:W362)-U362)/(MAX(T362:W362)-MIN(T362:W362)),(U362-MIN(T362:W362))/(MAX(T362:W362)-MIN(T362:W362))))</f>
        <v>0.705882352941177</v>
      </c>
      <c r="AP362" s="0" t="n">
        <f aca="false">IF(MAX(T362:W362)=MIN(T362:W362),0,IF($E$17="custo",(MAX(T362:W362)-V362)/(MAX(T362:W362)-MIN(T362:W362)),(V362-MIN(T362:W362))/(MAX(T362:W362)-MIN(T362:W362))))</f>
        <v>0.705882352941177</v>
      </c>
      <c r="AQ362" s="0" t="n">
        <f aca="false">IF(MAX(T362:W362)=MIN(T362:W362),0,IF($E$17="custo",(MAX(T362:W362)-W362)/(MAX(T362:W362)-MIN(T362:W362)),(W362-MIN(T362:W362))/(MAX(T362:W362)-MIN(T362:W362))))</f>
        <v>1</v>
      </c>
      <c r="AR362" s="0" t="n">
        <f aca="false">IF(MAX(X362:AA362)=MIN(X362:AA362),0,IF($F$17="custo",(MAX(X362:AA362)-X362)/(MAX(X362:AA362)-MIN(X362:AA362)),(X362-MIN(X362:AA362))/(MAX(X362:AA362)-MIN(X362:AA362))))</f>
        <v>0</v>
      </c>
      <c r="AS362" s="0" t="n">
        <f aca="false">IF(MAX(X362:AA362)=MIN(X362:AA362),0,IF($F$17="custo",(MAX(X362:AA362)-Y362)/(MAX(X362:AA362)-MIN(X362:AA362)),(Y362-MIN(X362:AA362))/(MAX(X362:AA362)-MIN(X362:AA362))))</f>
        <v>0.5625</v>
      </c>
      <c r="AT362" s="0" t="n">
        <f aca="false">IF(MAX(X362:AA362)=MIN(X362:AA362),0,IF($F$17="custo",(MAX(X362:AA362)-Z362)/(MAX(X362:AA362)-MIN(X362:AA362)),(Z362-MIN(X362:AA362))/(MAX(X362:AA362)-MIN(X362:AA362))))</f>
        <v>0.28125</v>
      </c>
      <c r="AU362" s="0" t="n">
        <f aca="false">IF(MAX(X362:AA362)=MIN(X362:AA362),0,IF($F$17="custo",(MAX(X362:AA362)-AA362)/(MAX(X362:AA362)-MIN(X362:AA362)),(AA362-MIN(X362:AA362))/(MAX(X362:AA362)-MIN(X362:AA362))))</f>
        <v>1</v>
      </c>
      <c r="AV362" s="0" t="n">
        <f aca="false">STDEVP(AB362:AE362)</f>
        <v>0.414424476065511</v>
      </c>
      <c r="AW362" s="0" t="n">
        <f aca="false">STDEVP(AF362:AI362)</f>
        <v>0.369277406222751</v>
      </c>
      <c r="AX362" s="0" t="n">
        <f aca="false">STDEVP(AJ362:AM362)</f>
        <v>0.391471711015691</v>
      </c>
      <c r="AY362" s="0" t="n">
        <f aca="false">STDEVP(AN362:AQ362)</f>
        <v>0.36823482428085</v>
      </c>
      <c r="AZ362" s="0" t="n">
        <f aca="false">STDEVP(AR362:AU362)</f>
        <v>0.36934208292415</v>
      </c>
      <c r="BA362" s="0" t="n">
        <f aca="false">AV362*((1-IFERROR(CORREL(AB362:AE362,AF362:AI362),0))+(1-IFERROR(CORREL(AB362:AE362,AJ362:AM362),0))+(1-IFERROR(CORREL(AB362:AE362,AN362:AQ362),0))+(1-IFERROR(CORREL(AB362:AE362,AR362:AU362),0)))</f>
        <v>1.18109372591921</v>
      </c>
      <c r="BB362" s="0" t="n">
        <f aca="false">AW362*((1-IFERROR(CORREL(AF362:AI362,AB362:AE362),0))+(1-IFERROR(CORREL(AF362:AI362,AJ362:AM362),0))+(1-IFERROR(CORREL(AF362:AI362,AN362:AQ362),0))+(1-IFERROR(CORREL(AF362:AI362,AR362:AU362),0)))</f>
        <v>2.54275727110896</v>
      </c>
      <c r="BC362" s="0" t="n">
        <f aca="false">AX362*((1-IFERROR(CORREL(AJ362:AM362,AB362:AE362),0))+(1-IFERROR(CORREL(AJ362:AM362,AF362:AI362),0))+(1-IFERROR(CORREL(AJ362:AM362,AN362:AQ362),0))+(1-IFERROR(CORREL(AJ362:AM362,AR362:AU362),0)))</f>
        <v>1.16307181153577</v>
      </c>
      <c r="BD362" s="0" t="n">
        <f aca="false">AY362*((1-IFERROR(CORREL(AN362:AQ362,AB362:AE362),0))+(1-IFERROR(CORREL(AN362:AQ362,AF362:AI362),0))+(1-IFERROR(CORREL(AN362:AQ362,AJ362:AM362),0))+(1-IFERROR(CORREL(AN362:AQ362,AR362:AU362),0)))</f>
        <v>0.951351449227813</v>
      </c>
      <c r="BE362" s="0" t="n">
        <f aca="false">AZ362*((1-IFERROR(CORREL(AR362:AU362,AB362:AE362),0))+(1-IFERROR(CORREL(AR362:AU362,AF362:AI362),0))+(1-IFERROR(CORREL(AR362:AU362,AJ362:AM362),0))+(1-IFERROR(CORREL(AR362:AU362,AN362:AQ362),0)))</f>
        <v>1.07370701930454</v>
      </c>
      <c r="BF362" s="0" t="n">
        <f aca="false">IF(SUM(BA362:BE362)&gt;0,BA362/SUM(BA362:BE362),1/5)</f>
        <v>0.170876291264404</v>
      </c>
      <c r="BG362" s="0" t="n">
        <f aca="false">IF(SUM(BA362:BE362)&gt;0,BB362/SUM(BA362:BE362),1/5)</f>
        <v>0.367876759090003</v>
      </c>
      <c r="BH362" s="0" t="n">
        <f aca="false">IF(SUM(BA362:BE362)&gt;0,BC362/SUM(BA362:BE362),1/5)</f>
        <v>0.168268947051369</v>
      </c>
      <c r="BI362" s="0" t="n">
        <f aca="false">IF(SUM(BA362:BE362)&gt;0,BD362/SUM(BA362:BE362),1/5)</f>
        <v>0.137638024625477</v>
      </c>
      <c r="BJ362" s="0" t="n">
        <f aca="false">IF(SUM(BA362:BE362)&gt;0,BE362/SUM(BA362:BE362),1/5)</f>
        <v>0.155339977968749</v>
      </c>
      <c r="BK362" s="0" t="n">
        <f aca="false">BF362*AB362+BG362*AF362+BH362*AJ362+BI362*AN362+BJ362*AR362</f>
        <v>0.371627424335289</v>
      </c>
      <c r="BL362" s="0" t="n">
        <f aca="false">BF362*AC362+BG362*AG362+BH362*AK362+BI362*AO362+BJ362*AS362</f>
        <v>0.552411749374231</v>
      </c>
      <c r="BM362" s="0" t="n">
        <f aca="false">BF362*AD362+BG362*AH362+BH362*AL362+BI362*AP362+BJ362*AT362</f>
        <v>0.666110397516273</v>
      </c>
      <c r="BN362" s="0" t="n">
        <f aca="false">BF362*AE362+BG362*AI362+BH362*AM362+BI362*AQ362+BJ362*AU362</f>
        <v>0.632123240909998</v>
      </c>
      <c r="BO362" s="0" t="n">
        <f aca="false">RANK(BK362,$BK362:$BN362)</f>
        <v>4</v>
      </c>
      <c r="BP362" s="0" t="n">
        <f aca="false">RANK(BL362,$BK362:$BN362)</f>
        <v>3</v>
      </c>
      <c r="BQ362" s="0" t="n">
        <f aca="false">RANK(BM362,$BK362:$BN362)</f>
        <v>1</v>
      </c>
      <c r="BR362" s="0" t="n">
        <f aca="false">RANK(BN362,$BK362:$BN362)</f>
        <v>2</v>
      </c>
    </row>
    <row r="363" customFormat="false" ht="15" hidden="false" customHeight="false" outlineLevel="0" collapsed="false">
      <c r="A363" s="0" t="n">
        <v>340</v>
      </c>
      <c r="B363" s="0" t="n">
        <f aca="false">RANDBETWEEN(1,$B$5)</f>
        <v>5</v>
      </c>
      <c r="C363" s="0" t="n">
        <f aca="false">RANDBETWEEN(1,$B$5)</f>
        <v>3</v>
      </c>
      <c r="D363" s="0" t="n">
        <f aca="false">RANDBETWEEN(1,$B$5)</f>
        <v>2</v>
      </c>
      <c r="E363" s="0" t="n">
        <f aca="false">RANDBETWEEN(1,$B$5)</f>
        <v>5</v>
      </c>
      <c r="F363" s="0" t="n">
        <f aca="false">RANDBETWEEN(1,$B$5)</f>
        <v>1</v>
      </c>
      <c r="G363" s="0" t="n">
        <f aca="false">RANDBETWEEN(1,$B$5)</f>
        <v>5</v>
      </c>
      <c r="H363" s="0" t="n">
        <f aca="true">NORMINV(RAND(),$B$8,$B$13)</f>
        <v>50.9988865662453</v>
      </c>
      <c r="I363" s="0" t="n">
        <f aca="true">NORMINV(RAND(),$C$8,$C$13)</f>
        <v>69.8760697142381</v>
      </c>
      <c r="J363" s="0" t="n">
        <f aca="true">NORMINV(RAND(),$D$8,$D$13)</f>
        <v>14.3525796101451</v>
      </c>
      <c r="K363" s="0" t="n">
        <f aca="true">NORMINV(RAND(),$E$8,$E$13)</f>
        <v>3.05178243709057</v>
      </c>
      <c r="L363" s="0" t="n">
        <f aca="true">NORMINV(RAND(),$B$9,$B$14)</f>
        <v>44.6917618393786</v>
      </c>
      <c r="M363" s="0" t="n">
        <f aca="true">NORMINV(RAND(),$C$9,$C$14)</f>
        <v>52.632256360162</v>
      </c>
      <c r="N363" s="0" t="n">
        <f aca="true">NORMINV(RAND(),$D$9,$D$14)</f>
        <v>43.704007108722</v>
      </c>
      <c r="O363" s="0" t="n">
        <f aca="true">NORMINV(RAND(),$E$9,$E$14)</f>
        <v>26.9611107272632</v>
      </c>
      <c r="P363" s="0" t="n">
        <f aca="true">NORMINV(RAND(),$B$10,$B$15)</f>
        <v>23.5374457594414</v>
      </c>
      <c r="Q363" s="0" t="n">
        <f aca="true">NORMINV(RAND(),$C$10,$C$15)</f>
        <v>31.6102621338635</v>
      </c>
      <c r="R363" s="0" t="n">
        <f aca="true">NORMINV(RAND(),$D$10,$D$15)</f>
        <v>10.7225015635023</v>
      </c>
      <c r="S363" s="0" t="n">
        <f aca="true">NORMINV(RAND(),$E$10,$E$15)</f>
        <v>4.07734589393837</v>
      </c>
      <c r="T363" s="0" t="n">
        <f aca="false">MEDIAN(INDEX(Avaliadores!$B$17:$B$22,$B363),INDEX(Avaliadores!$B$17:$B$22,$C363),INDEX(Avaliadores!$B$17:$B$22,$D363),INDEX(Avaliadores!$B$17:$B$22,$E363),INDEX(Avaliadores!$B$17:$B$22,$F363),INDEX(Avaliadores!$B$17:$B$22,$G363))</f>
        <v>2.54166666666667</v>
      </c>
      <c r="U363" s="0" t="n">
        <f aca="false">MEDIAN(INDEX(Avaliadores!$C$17:$C$22,$B363),INDEX(Avaliadores!$C$17:$C$22,$C363),INDEX(Avaliadores!$C$17:$C$22,$D363),INDEX(Avaliadores!$C$17:$C$22,$E363),INDEX(Avaliadores!$C$17:$C$22,$F363),INDEX(Avaliadores!$C$17:$C$22,$G363))</f>
        <v>5.29166666666667</v>
      </c>
      <c r="V363" s="0" t="n">
        <f aca="false">MEDIAN(INDEX(Avaliadores!$D$17:$D$22,$B363),INDEX(Avaliadores!$D$17:$D$22,$C363),INDEX(Avaliadores!$D$17:$D$22,$D363),INDEX(Avaliadores!$D$17:$D$22,$E363),INDEX(Avaliadores!$D$17:$D$22,$F363),INDEX(Avaliadores!$D$17:$D$22,$G363))</f>
        <v>5.66666666666667</v>
      </c>
      <c r="W363" s="0" t="n">
        <f aca="false">MEDIAN(INDEX(Avaliadores!$E$17:$E$22,$B363),INDEX(Avaliadores!$E$17:$E$22,$C363),INDEX(Avaliadores!$E$17:$E$22,$D363),INDEX(Avaliadores!$E$17:$E$22,$E363),INDEX(Avaliadores!$E$17:$E$22,$F363),INDEX(Avaliadores!$E$17:$E$22,$G363))</f>
        <v>7.29166666666667</v>
      </c>
      <c r="X363" s="0" t="n">
        <f aca="false">MEDIAN(INDEX(Avaliadores!$F$17:$F$22,$B363),INDEX(Avaliadores!$F$17:$F$22,$C363),INDEX(Avaliadores!$F$17:$F$22,$D363),INDEX(Avaliadores!$F$17:$F$22,$E363),INDEX(Avaliadores!$F$17:$F$22,$F363),INDEX(Avaliadores!$F$17:$F$22,$G363))</f>
        <v>2.54166666666667</v>
      </c>
      <c r="Y363" s="0" t="n">
        <f aca="false">MEDIAN(INDEX(Avaliadores!$G$17:$G$22,$B363),INDEX(Avaliadores!$G$17:$G$22,$C363),INDEX(Avaliadores!$G$17:$G$22,$D363),INDEX(Avaliadores!$G$17:$G$22,$E363),INDEX(Avaliadores!$G$17:$G$22,$F363),INDEX(Avaliadores!$G$17:$G$22,$G363))</f>
        <v>4.79166666666667</v>
      </c>
      <c r="Z363" s="0" t="n">
        <f aca="false">MEDIAN(INDEX(Avaliadores!$H$17:$H$22,$B363),INDEX(Avaliadores!$H$17:$H$22,$C363),INDEX(Avaliadores!$H$17:$H$22,$D363),INDEX(Avaliadores!$H$17:$H$22,$E363),INDEX(Avaliadores!$H$17:$H$22,$F363),INDEX(Avaliadores!$H$17:$H$22,$G363))</f>
        <v>3.66666666666667</v>
      </c>
      <c r="AA363" s="0" t="n">
        <f aca="false">MEDIAN(INDEX(Avaliadores!$I$17:$I$22,$B363),INDEX(Avaliadores!$I$17:$I$22,$C363),INDEX(Avaliadores!$I$17:$I$22,$D363),INDEX(Avaliadores!$I$17:$I$22,$E363),INDEX(Avaliadores!$I$17:$I$22,$F363),INDEX(Avaliadores!$I$17:$I$22,$G363))</f>
        <v>6.54166666666667</v>
      </c>
      <c r="AB363" s="0" t="n">
        <f aca="false">IF(MAX(H363:K363)=MIN(H363:K363),0,IF($B$17="custo",(MAX(H363:K363)-H363)/(MAX(H363:K363)-MIN(H363:K363)),(H363-MIN(H363:K363))/(MAX(H363:K363)-MIN(H363:K363))))</f>
        <v>0.282489853871564</v>
      </c>
      <c r="AC363" s="0" t="n">
        <f aca="false">IF(MAX(H363:K363)=MIN(H363:K363),0,IF($B$17="custo",(MAX(H363:K363)-I363)/(MAX(H363:K363)-MIN(H363:K363)),(I363-MIN(H363:K363))/(MAX(H363:K363)-MIN(H363:K363))))</f>
        <v>0</v>
      </c>
      <c r="AD363" s="0" t="n">
        <f aca="false">IF(MAX(H363:K363)=MIN(H363:K363),0,IF($B$17="custo",(MAX(H363:K363)-J363)/(MAX(H363:K363)-MIN(H363:K363)),(J363-MIN(H363:K363))/(MAX(H363:K363)-MIN(H363:K363))))</f>
        <v>0.830887875748146</v>
      </c>
      <c r="AE363" s="0" t="n">
        <f aca="false">IF(MAX(H363:K363)=MIN(H363:K363),0,IF($B$17="custo",(MAX(H363:K363)-K363)/(MAX(H363:K363)-MIN(H363:K363)),(K363-MIN(H363:K363))/(MAX(H363:K363)-MIN(H363:K363))))</f>
        <v>1</v>
      </c>
      <c r="AF363" s="0" t="n">
        <f aca="false">IF(MAX(L363:O363)=MIN(L363:O363),0,IF($C$17="custo",(MAX(L363:O363)-L363)/(MAX(L363:O363)-MIN(L363:O363)),(L363-MIN(L363:O363))/(MAX(L363:O363)-MIN(L363:O363))))</f>
        <v>0.690684060838825</v>
      </c>
      <c r="AG363" s="0" t="n">
        <f aca="false">IF(MAX(L363:O363)=MIN(L363:O363),0,IF($C$17="custo",(MAX(L363:O363)-M363)/(MAX(L363:O363)-MIN(L363:O363)),(M363-MIN(L363:O363))/(MAX(L363:O363)-MIN(L363:O363))))</f>
        <v>1</v>
      </c>
      <c r="AH363" s="0" t="n">
        <f aca="false">IF(MAX(L363:O363)=MIN(L363:O363),0,IF($C$17="custo",(MAX(L363:O363)-N363)/(MAX(L363:O363)-MIN(L363:O363)),(N363-MIN(L363:O363))/(MAX(L363:O363)-MIN(L363:O363))))</f>
        <v>0.652206824770685</v>
      </c>
      <c r="AI363" s="0" t="n">
        <f aca="false">IF(MAX(L363:O363)=MIN(L363:O363),0,IF($C$17="custo",(MAX(L363:O363)-O363)/(MAX(L363:O363)-MIN(L363:O363)),(O363-MIN(L363:O363))/(MAX(L363:O363)-MIN(L363:O363))))</f>
        <v>0</v>
      </c>
      <c r="AJ363" s="0" t="n">
        <f aca="false">IF(MAX(P363:S363)=MIN(P363:S363),0,IF($D$17="custo",(MAX(P363:S363)-P363)/(MAX(P363:S363)-MIN(P363:S363)),(P363-MIN(P363:S363))/(MAX(P363:S363)-MIN(P363:S363))))</f>
        <v>0.293206004916972</v>
      </c>
      <c r="AK363" s="0" t="n">
        <f aca="false">IF(MAX(P363:S363)=MIN(P363:S363),0,IF($D$17="custo",(MAX(P363:S363)-Q363)/(MAX(P363:S363)-MIN(P363:S363)),(Q363-MIN(P363:S363))/(MAX(P363:S363)-MIN(P363:S363))))</f>
        <v>0</v>
      </c>
      <c r="AL363" s="0" t="n">
        <f aca="false">IF(MAX(P363:S363)=MIN(P363:S363),0,IF($D$17="custo",(MAX(P363:S363)-R363)/(MAX(P363:S363)-MIN(P363:S363)),(R363-MIN(P363:S363))/(MAX(P363:S363)-MIN(P363:S363))))</f>
        <v>0.75864686429664</v>
      </c>
      <c r="AM363" s="0" t="n">
        <f aca="false">IF(MAX(P363:S363)=MIN(P363:S363),0,IF($D$17="custo",(MAX(P363:S363)-S363)/(MAX(P363:S363)-MIN(P363:S363)),(S363-MIN(P363:S363))/(MAX(P363:S363)-MIN(P363:S363))))</f>
        <v>1</v>
      </c>
      <c r="AN363" s="0" t="n">
        <f aca="false">IF(MAX(T363:W363)=MIN(T363:W363),0,IF($E$17="custo",(MAX(T363:W363)-T363)/(MAX(T363:W363)-MIN(T363:W363)),(T363-MIN(T363:W363))/(MAX(T363:W363)-MIN(T363:W363))))</f>
        <v>0</v>
      </c>
      <c r="AO363" s="0" t="n">
        <f aca="false">IF(MAX(T363:W363)=MIN(T363:W363),0,IF($E$17="custo",(MAX(T363:W363)-U363)/(MAX(T363:W363)-MIN(T363:W363)),(U363-MIN(T363:W363))/(MAX(T363:W363)-MIN(T363:W363))))</f>
        <v>0.578947368421053</v>
      </c>
      <c r="AP363" s="0" t="n">
        <f aca="false">IF(MAX(T363:W363)=MIN(T363:W363),0,IF($E$17="custo",(MAX(T363:W363)-V363)/(MAX(T363:W363)-MIN(T363:W363)),(V363-MIN(T363:W363))/(MAX(T363:W363)-MIN(T363:W363))))</f>
        <v>0.657894736842105</v>
      </c>
      <c r="AQ363" s="0" t="n">
        <f aca="false">IF(MAX(T363:W363)=MIN(T363:W363),0,IF($E$17="custo",(MAX(T363:W363)-W363)/(MAX(T363:W363)-MIN(T363:W363)),(W363-MIN(T363:W363))/(MAX(T363:W363)-MIN(T363:W363))))</f>
        <v>1</v>
      </c>
      <c r="AR363" s="0" t="n">
        <f aca="false">IF(MAX(X363:AA363)=MIN(X363:AA363),0,IF($F$17="custo",(MAX(X363:AA363)-X363)/(MAX(X363:AA363)-MIN(X363:AA363)),(X363-MIN(X363:AA363))/(MAX(X363:AA363)-MIN(X363:AA363))))</f>
        <v>0</v>
      </c>
      <c r="AS363" s="0" t="n">
        <f aca="false">IF(MAX(X363:AA363)=MIN(X363:AA363),0,IF($F$17="custo",(MAX(X363:AA363)-Y363)/(MAX(X363:AA363)-MIN(X363:AA363)),(Y363-MIN(X363:AA363))/(MAX(X363:AA363)-MIN(X363:AA363))))</f>
        <v>0.5625</v>
      </c>
      <c r="AT363" s="0" t="n">
        <f aca="false">IF(MAX(X363:AA363)=MIN(X363:AA363),0,IF($F$17="custo",(MAX(X363:AA363)-Z363)/(MAX(X363:AA363)-MIN(X363:AA363)),(Z363-MIN(X363:AA363))/(MAX(X363:AA363)-MIN(X363:AA363))))</f>
        <v>0.28125</v>
      </c>
      <c r="AU363" s="0" t="n">
        <f aca="false">IF(MAX(X363:AA363)=MIN(X363:AA363),0,IF($F$17="custo",(MAX(X363:AA363)-AA363)/(MAX(X363:AA363)-MIN(X363:AA363)),(AA363-MIN(X363:AA363))/(MAX(X363:AA363)-MIN(X363:AA363))))</f>
        <v>1</v>
      </c>
      <c r="AV363" s="0" t="n">
        <f aca="false">STDEVP(AB363:AE363)</f>
        <v>0.404222656030221</v>
      </c>
      <c r="AW363" s="0" t="n">
        <f aca="false">STDEVP(AF363:AI363)</f>
        <v>0.36405143479536</v>
      </c>
      <c r="AX363" s="0" t="n">
        <f aca="false">STDEVP(AJ363:AM363)</f>
        <v>0.39018898523711</v>
      </c>
      <c r="AY363" s="0" t="n">
        <f aca="false">STDEVP(AN363:AQ363)</f>
        <v>0.359562195314203</v>
      </c>
      <c r="AZ363" s="0" t="n">
        <f aca="false">STDEVP(AR363:AU363)</f>
        <v>0.36934208292415</v>
      </c>
      <c r="BA363" s="0" t="n">
        <f aca="false">AV363*((1-IFERROR(CORREL(AB363:AE363,AF363:AI363),0))+(1-IFERROR(CORREL(AB363:AE363,AJ363:AM363),0))+(1-IFERROR(CORREL(AB363:AE363,AN363:AQ363),0))+(1-IFERROR(CORREL(AB363:AE363,AR363:AU363),0)))</f>
        <v>1.12841329403345</v>
      </c>
      <c r="BB363" s="0" t="n">
        <f aca="false">AW363*((1-IFERROR(CORREL(AF363:AI363,AB363:AE363),0))+(1-IFERROR(CORREL(AF363:AI363,AJ363:AM363),0))+(1-IFERROR(CORREL(AF363:AI363,AN363:AQ363),0))+(1-IFERROR(CORREL(AF363:AI363,AR363:AU363),0)))</f>
        <v>2.52534914068052</v>
      </c>
      <c r="BC363" s="0" t="n">
        <f aca="false">AX363*((1-IFERROR(CORREL(AJ363:AM363,AB363:AE363),0))+(1-IFERROR(CORREL(AJ363:AM363,AF363:AI363),0))+(1-IFERROR(CORREL(AJ363:AM363,AN363:AQ363),0))+(1-IFERROR(CORREL(AJ363:AM363,AR363:AU363),0)))</f>
        <v>1.09247838575173</v>
      </c>
      <c r="BD363" s="0" t="n">
        <f aca="false">AY363*((1-IFERROR(CORREL(AN363:AQ363,AB363:AE363),0))+(1-IFERROR(CORREL(AN363:AQ363,AF363:AI363),0))+(1-IFERROR(CORREL(AN363:AQ363,AJ363:AM363),0))+(1-IFERROR(CORREL(AN363:AQ363,AR363:AU363),0)))</f>
        <v>0.87010830521983</v>
      </c>
      <c r="BE363" s="0" t="n">
        <f aca="false">AZ363*((1-IFERROR(CORREL(AR363:AU363,AB363:AE363),0))+(1-IFERROR(CORREL(AR363:AU363,AF363:AI363),0))+(1-IFERROR(CORREL(AR363:AU363,AJ363:AM363),0))+(1-IFERROR(CORREL(AR363:AU363,AN363:AQ363),0)))</f>
        <v>1.04125674453236</v>
      </c>
      <c r="BF363" s="0" t="n">
        <f aca="false">IF(SUM(BA363:BE363)&gt;0,BA363/SUM(BA363:BE363),1/5)</f>
        <v>0.16949235446353</v>
      </c>
      <c r="BG363" s="0" t="n">
        <f aca="false">IF(SUM(BA363:BE363)&gt;0,BB363/SUM(BA363:BE363),1/5)</f>
        <v>0.379317909457124</v>
      </c>
      <c r="BH363" s="0" t="n">
        <f aca="false">IF(SUM(BA363:BE363)&gt;0,BC363/SUM(BA363:BE363),1/5)</f>
        <v>0.164094782275835</v>
      </c>
      <c r="BI363" s="0" t="n">
        <f aca="false">IF(SUM(BA363:BE363)&gt;0,BD363/SUM(BA363:BE363),1/5)</f>
        <v>0.130693874371893</v>
      </c>
      <c r="BJ363" s="0" t="n">
        <f aca="false">IF(SUM(BA363:BE363)&gt;0,BE363/SUM(BA363:BE363),1/5)</f>
        <v>0.156401079431619</v>
      </c>
      <c r="BK363" s="0" t="n">
        <f aca="false">BF363*AB363+BG363*AF363+BH363*AJ363+BI363*AN363+BJ363*AR363</f>
        <v>0.357982280036308</v>
      </c>
      <c r="BL363" s="0" t="n">
        <f aca="false">BF363*AC363+BG363*AG363+BH363*AK363+BI363*AO363+BJ363*AS363</f>
        <v>0.542958391273768</v>
      </c>
      <c r="BM363" s="0" t="n">
        <f aca="false">BF363*AD363+BG363*AH363+BH363*AL363+BI363*AP363+BJ363*AT363</f>
        <v>0.642683479359355</v>
      </c>
      <c r="BN363" s="0" t="n">
        <f aca="false">BF363*AE363+BG363*AI363+BH363*AM363+BI363*AQ363+BJ363*AU363</f>
        <v>0.620682090542876</v>
      </c>
      <c r="BO363" s="0" t="n">
        <f aca="false">RANK(BK363,$BK363:$BN363)</f>
        <v>4</v>
      </c>
      <c r="BP363" s="0" t="n">
        <f aca="false">RANK(BL363,$BK363:$BN363)</f>
        <v>3</v>
      </c>
      <c r="BQ363" s="0" t="n">
        <f aca="false">RANK(BM363,$BK363:$BN363)</f>
        <v>1</v>
      </c>
      <c r="BR363" s="0" t="n">
        <f aca="false">RANK(BN363,$BK363:$BN363)</f>
        <v>2</v>
      </c>
    </row>
    <row r="364" customFormat="false" ht="15" hidden="false" customHeight="false" outlineLevel="0" collapsed="false">
      <c r="A364" s="0" t="n">
        <v>341</v>
      </c>
      <c r="B364" s="0" t="n">
        <f aca="false">RANDBETWEEN(1,$B$5)</f>
        <v>3</v>
      </c>
      <c r="C364" s="0" t="n">
        <f aca="false">RANDBETWEEN(1,$B$5)</f>
        <v>6</v>
      </c>
      <c r="D364" s="0" t="n">
        <f aca="false">RANDBETWEEN(1,$B$5)</f>
        <v>4</v>
      </c>
      <c r="E364" s="0" t="n">
        <f aca="false">RANDBETWEEN(1,$B$5)</f>
        <v>5</v>
      </c>
      <c r="F364" s="0" t="n">
        <f aca="false">RANDBETWEEN(1,$B$5)</f>
        <v>3</v>
      </c>
      <c r="G364" s="0" t="n">
        <f aca="false">RANDBETWEEN(1,$B$5)</f>
        <v>4</v>
      </c>
      <c r="H364" s="0" t="n">
        <f aca="true">NORMINV(RAND(),$B$8,$B$13)</f>
        <v>44.4322522846621</v>
      </c>
      <c r="I364" s="0" t="n">
        <f aca="true">NORMINV(RAND(),$C$8,$C$13)</f>
        <v>63.8871255881629</v>
      </c>
      <c r="J364" s="0" t="n">
        <f aca="true">NORMINV(RAND(),$D$8,$D$13)</f>
        <v>13.0285454658023</v>
      </c>
      <c r="K364" s="0" t="n">
        <f aca="true">NORMINV(RAND(),$E$8,$E$13)</f>
        <v>3.053415155721</v>
      </c>
      <c r="L364" s="0" t="n">
        <f aca="true">NORMINV(RAND(),$B$9,$B$14)</f>
        <v>45.8252434565672</v>
      </c>
      <c r="M364" s="0" t="n">
        <f aca="true">NORMINV(RAND(),$C$9,$C$14)</f>
        <v>55.0896076308433</v>
      </c>
      <c r="N364" s="0" t="n">
        <f aca="true">NORMINV(RAND(),$D$9,$D$14)</f>
        <v>44.9778730147463</v>
      </c>
      <c r="O364" s="0" t="n">
        <f aca="true">NORMINV(RAND(),$E$9,$E$14)</f>
        <v>27.0277691403311</v>
      </c>
      <c r="P364" s="0" t="n">
        <f aca="true">NORMINV(RAND(),$B$10,$B$15)</f>
        <v>27.7998155725292</v>
      </c>
      <c r="Q364" s="0" t="n">
        <f aca="true">NORMINV(RAND(),$C$10,$C$15)</f>
        <v>27.9261786594768</v>
      </c>
      <c r="R364" s="0" t="n">
        <f aca="true">NORMINV(RAND(),$D$10,$D$15)</f>
        <v>10.0641833046291</v>
      </c>
      <c r="S364" s="0" t="n">
        <f aca="true">NORMINV(RAND(),$E$10,$E$15)</f>
        <v>3.74220278637174</v>
      </c>
      <c r="T364" s="0" t="n">
        <f aca="false">MEDIAN(INDEX(Avaliadores!$B$17:$B$22,$B364),INDEX(Avaliadores!$B$17:$B$22,$C364),INDEX(Avaliadores!$B$17:$B$22,$D364),INDEX(Avaliadores!$B$17:$B$22,$E364),INDEX(Avaliadores!$B$17:$B$22,$F364),INDEX(Avaliadores!$B$17:$B$22,$G364))</f>
        <v>2.79166666666667</v>
      </c>
      <c r="U364" s="0" t="n">
        <f aca="false">MEDIAN(INDEX(Avaliadores!$C$17:$C$22,$B364),INDEX(Avaliadores!$C$17:$C$22,$C364),INDEX(Avaliadores!$C$17:$C$22,$D364),INDEX(Avaliadores!$C$17:$C$22,$E364),INDEX(Avaliadores!$C$17:$C$22,$F364),INDEX(Avaliadores!$C$17:$C$22,$G364))</f>
        <v>5.54166666666667</v>
      </c>
      <c r="V364" s="0" t="n">
        <f aca="false">MEDIAN(INDEX(Avaliadores!$D$17:$D$22,$B364),INDEX(Avaliadores!$D$17:$D$22,$C364),INDEX(Avaliadores!$D$17:$D$22,$D364),INDEX(Avaliadores!$D$17:$D$22,$E364),INDEX(Avaliadores!$D$17:$D$22,$F364),INDEX(Avaliadores!$D$17:$D$22,$G364))</f>
        <v>5.54166666666667</v>
      </c>
      <c r="W364" s="0" t="n">
        <f aca="false">MEDIAN(INDEX(Avaliadores!$E$17:$E$22,$B364),INDEX(Avaliadores!$E$17:$E$22,$C364),INDEX(Avaliadores!$E$17:$E$22,$D364),INDEX(Avaliadores!$E$17:$E$22,$E364),INDEX(Avaliadores!$E$17:$E$22,$F364),INDEX(Avaliadores!$E$17:$E$22,$G364))</f>
        <v>6.29166666666667</v>
      </c>
      <c r="X364" s="0" t="n">
        <f aca="false">MEDIAN(INDEX(Avaliadores!$F$17:$F$22,$B364),INDEX(Avaliadores!$F$17:$F$22,$C364),INDEX(Avaliadores!$F$17:$F$22,$D364),INDEX(Avaliadores!$F$17:$F$22,$E364),INDEX(Avaliadores!$F$17:$F$22,$F364),INDEX(Avaliadores!$F$17:$F$22,$G364))</f>
        <v>2.91666666666667</v>
      </c>
      <c r="Y364" s="0" t="n">
        <f aca="false">MEDIAN(INDEX(Avaliadores!$G$17:$G$22,$B364),INDEX(Avaliadores!$G$17:$G$22,$C364),INDEX(Avaliadores!$G$17:$G$22,$D364),INDEX(Avaliadores!$G$17:$G$22,$E364),INDEX(Avaliadores!$G$17:$G$22,$F364),INDEX(Avaliadores!$G$17:$G$22,$G364))</f>
        <v>4.79166666666667</v>
      </c>
      <c r="Z364" s="0" t="n">
        <f aca="false">MEDIAN(INDEX(Avaliadores!$H$17:$H$22,$B364),INDEX(Avaliadores!$H$17:$H$22,$C364),INDEX(Avaliadores!$H$17:$H$22,$D364),INDEX(Avaliadores!$H$17:$H$22,$E364),INDEX(Avaliadores!$H$17:$H$22,$F364),INDEX(Avaliadores!$H$17:$H$22,$G364))</f>
        <v>3.66666666666667</v>
      </c>
      <c r="AA364" s="0" t="n">
        <f aca="false">MEDIAN(INDEX(Avaliadores!$I$17:$I$22,$B364),INDEX(Avaliadores!$I$17:$I$22,$C364),INDEX(Avaliadores!$I$17:$I$22,$D364),INDEX(Avaliadores!$I$17:$I$22,$E364),INDEX(Avaliadores!$I$17:$I$22,$F364),INDEX(Avaliadores!$I$17:$I$22,$G364))</f>
        <v>6.66666666666667</v>
      </c>
      <c r="AB364" s="0" t="n">
        <f aca="false">IF(MAX(H364:K364)=MIN(H364:K364),0,IF($B$17="custo",(MAX(H364:K364)-H364)/(MAX(H364:K364)-MIN(H364:K364)),(H364-MIN(H364:K364))/(MAX(H364:K364)-MIN(H364:K364))))</f>
        <v>0.319804154065304</v>
      </c>
      <c r="AC364" s="0" t="n">
        <f aca="false">IF(MAX(H364:K364)=MIN(H364:K364),0,IF($B$17="custo",(MAX(H364:K364)-I364)/(MAX(H364:K364)-MIN(H364:K364)),(I364-MIN(H364:K364))/(MAX(H364:K364)-MIN(H364:K364))))</f>
        <v>0</v>
      </c>
      <c r="AD364" s="0" t="n">
        <f aca="false">IF(MAX(H364:K364)=MIN(H364:K364),0,IF($B$17="custo",(MAX(H364:K364)-J364)/(MAX(H364:K364)-MIN(H364:K364)),(J364-MIN(H364:K364))/(MAX(H364:K364)-MIN(H364:K364))))</f>
        <v>0.836026271631761</v>
      </c>
      <c r="AE364" s="0" t="n">
        <f aca="false">IF(MAX(H364:K364)=MIN(H364:K364),0,IF($B$17="custo",(MAX(H364:K364)-K364)/(MAX(H364:K364)-MIN(H364:K364)),(K364-MIN(H364:K364))/(MAX(H364:K364)-MIN(H364:K364))))</f>
        <v>1</v>
      </c>
      <c r="AF364" s="0" t="n">
        <f aca="false">IF(MAX(L364:O364)=MIN(L364:O364),0,IF($C$17="custo",(MAX(L364:O364)-L364)/(MAX(L364:O364)-MIN(L364:O364)),(L364-MIN(L364:O364))/(MAX(L364:O364)-MIN(L364:O364))))</f>
        <v>0.669858973159996</v>
      </c>
      <c r="AG364" s="0" t="n">
        <f aca="false">IF(MAX(L364:O364)=MIN(L364:O364),0,IF($C$17="custo",(MAX(L364:O364)-M364)/(MAX(L364:O364)-MIN(L364:O364)),(M364-MIN(L364:O364))/(MAX(L364:O364)-MIN(L364:O364))))</f>
        <v>1</v>
      </c>
      <c r="AH364" s="0" t="n">
        <f aca="false">IF(MAX(L364:O364)=MIN(L364:O364),0,IF($C$17="custo",(MAX(L364:O364)-N364)/(MAX(L364:O364)-MIN(L364:O364)),(N364-MIN(L364:O364))/(MAX(L364:O364)-MIN(L364:O364))))</f>
        <v>0.639662432683594</v>
      </c>
      <c r="AI364" s="0" t="n">
        <f aca="false">IF(MAX(L364:O364)=MIN(L364:O364),0,IF($C$17="custo",(MAX(L364:O364)-O364)/(MAX(L364:O364)-MIN(L364:O364)),(O364-MIN(L364:O364))/(MAX(L364:O364)-MIN(L364:O364))))</f>
        <v>0</v>
      </c>
      <c r="AJ364" s="0" t="n">
        <f aca="false">IF(MAX(P364:S364)=MIN(P364:S364),0,IF($D$17="custo",(MAX(P364:S364)-P364)/(MAX(P364:S364)-MIN(P364:S364)),(P364-MIN(P364:S364))/(MAX(P364:S364)-MIN(P364:S364))))</f>
        <v>0.00522507496743573</v>
      </c>
      <c r="AK364" s="0" t="n">
        <f aca="false">IF(MAX(P364:S364)=MIN(P364:S364),0,IF($D$17="custo",(MAX(P364:S364)-Q364)/(MAX(P364:S364)-MIN(P364:S364)),(Q364-MIN(P364:S364))/(MAX(P364:S364)-MIN(P364:S364))))</f>
        <v>0</v>
      </c>
      <c r="AL364" s="0" t="n">
        <f aca="false">IF(MAX(P364:S364)=MIN(P364:S364),0,IF($D$17="custo",(MAX(P364:S364)-R364)/(MAX(P364:S364)-MIN(P364:S364)),(R364-MIN(P364:S364))/(MAX(P364:S364)-MIN(P364:S364))))</f>
        <v>0.738588040633633</v>
      </c>
      <c r="AM364" s="0" t="n">
        <f aca="false">IF(MAX(P364:S364)=MIN(P364:S364),0,IF($D$17="custo",(MAX(P364:S364)-S364)/(MAX(P364:S364)-MIN(P364:S364)),(S364-MIN(P364:S364))/(MAX(P364:S364)-MIN(P364:S364))))</f>
        <v>1</v>
      </c>
      <c r="AN364" s="0" t="n">
        <f aca="false">IF(MAX(T364:W364)=MIN(T364:W364),0,IF($E$17="custo",(MAX(T364:W364)-T364)/(MAX(T364:W364)-MIN(T364:W364)),(T364-MIN(T364:W364))/(MAX(T364:W364)-MIN(T364:W364))))</f>
        <v>0</v>
      </c>
      <c r="AO364" s="0" t="n">
        <f aca="false">IF(MAX(T364:W364)=MIN(T364:W364),0,IF($E$17="custo",(MAX(T364:W364)-U364)/(MAX(T364:W364)-MIN(T364:W364)),(U364-MIN(T364:W364))/(MAX(T364:W364)-MIN(T364:W364))))</f>
        <v>0.785714285714286</v>
      </c>
      <c r="AP364" s="0" t="n">
        <f aca="false">IF(MAX(T364:W364)=MIN(T364:W364),0,IF($E$17="custo",(MAX(T364:W364)-V364)/(MAX(T364:W364)-MIN(T364:W364)),(V364-MIN(T364:W364))/(MAX(T364:W364)-MIN(T364:W364))))</f>
        <v>0.785714285714286</v>
      </c>
      <c r="AQ364" s="0" t="n">
        <f aca="false">IF(MAX(T364:W364)=MIN(T364:W364),0,IF($E$17="custo",(MAX(T364:W364)-W364)/(MAX(T364:W364)-MIN(T364:W364)),(W364-MIN(T364:W364))/(MAX(T364:W364)-MIN(T364:W364))))</f>
        <v>1</v>
      </c>
      <c r="AR364" s="0" t="n">
        <f aca="false">IF(MAX(X364:AA364)=MIN(X364:AA364),0,IF($F$17="custo",(MAX(X364:AA364)-X364)/(MAX(X364:AA364)-MIN(X364:AA364)),(X364-MIN(X364:AA364))/(MAX(X364:AA364)-MIN(X364:AA364))))</f>
        <v>0</v>
      </c>
      <c r="AS364" s="0" t="n">
        <f aca="false">IF(MAX(X364:AA364)=MIN(X364:AA364),0,IF($F$17="custo",(MAX(X364:AA364)-Y364)/(MAX(X364:AA364)-MIN(X364:AA364)),(Y364-MIN(X364:AA364))/(MAX(X364:AA364)-MIN(X364:AA364))))</f>
        <v>0.5</v>
      </c>
      <c r="AT364" s="0" t="n">
        <f aca="false">IF(MAX(X364:AA364)=MIN(X364:AA364),0,IF($F$17="custo",(MAX(X364:AA364)-Z364)/(MAX(X364:AA364)-MIN(X364:AA364)),(Z364-MIN(X364:AA364))/(MAX(X364:AA364)-MIN(X364:AA364))))</f>
        <v>0.2</v>
      </c>
      <c r="AU364" s="0" t="n">
        <f aca="false">IF(MAX(X364:AA364)=MIN(X364:AA364),0,IF($F$17="custo",(MAX(X364:AA364)-AA364)/(MAX(X364:AA364)-MIN(X364:AA364)),(AA364-MIN(X364:AA364))/(MAX(X364:AA364)-MIN(X364:AA364))))</f>
        <v>1</v>
      </c>
      <c r="AV364" s="0" t="n">
        <f aca="false">STDEVP(AB364:AE364)</f>
        <v>0.399785385465011</v>
      </c>
      <c r="AW364" s="0" t="n">
        <f aca="false">STDEVP(AF364:AI364)</f>
        <v>0.362079684150195</v>
      </c>
      <c r="AX364" s="0" t="n">
        <f aca="false">STDEVP(AJ364:AM364)</f>
        <v>0.44309100353084</v>
      </c>
      <c r="AY364" s="0" t="n">
        <f aca="false">STDEVP(AN364:AQ364)</f>
        <v>0.381324223286833</v>
      </c>
      <c r="AZ364" s="0" t="n">
        <f aca="false">STDEVP(AR364:AU364)</f>
        <v>0.376662979332984</v>
      </c>
      <c r="BA364" s="0" t="n">
        <f aca="false">AV364*((1-IFERROR(CORREL(AB364:AE364,AF364:AI364),0))+(1-IFERROR(CORREL(AB364:AE364,AJ364:AM364),0))+(1-IFERROR(CORREL(AB364:AE364,AN364:AQ364),0))+(1-IFERROR(CORREL(AB364:AE364,AR364:AU364),0)))</f>
        <v>1.21390573756345</v>
      </c>
      <c r="BB364" s="0" t="n">
        <f aca="false">AW364*((1-IFERROR(CORREL(AF364:AI364,AB364:AE364),0))+(1-IFERROR(CORREL(AF364:AI364,AJ364:AM364),0))+(1-IFERROR(CORREL(AF364:AI364,AN364:AQ364),0))+(1-IFERROR(CORREL(AF364:AI364,AR364:AU364),0)))</f>
        <v>2.42131599384537</v>
      </c>
      <c r="BC364" s="0" t="n">
        <f aca="false">AX364*((1-IFERROR(CORREL(AJ364:AM364,AB364:AE364),0))+(1-IFERROR(CORREL(AJ364:AM364,AF364:AI364),0))+(1-IFERROR(CORREL(AJ364:AM364,AN364:AQ364),0))+(1-IFERROR(CORREL(AJ364:AM364,AR364:AU364),0)))</f>
        <v>1.14314130227259</v>
      </c>
      <c r="BD364" s="0" t="n">
        <f aca="false">AY364*((1-IFERROR(CORREL(AN364:AQ364,AB364:AE364),0))+(1-IFERROR(CORREL(AN364:AQ364,AF364:AI364),0))+(1-IFERROR(CORREL(AN364:AQ364,AJ364:AM364),0))+(1-IFERROR(CORREL(AN364:AQ364,AR364:AU364),0)))</f>
        <v>0.928875378392899</v>
      </c>
      <c r="BE364" s="0" t="n">
        <f aca="false">AZ364*((1-IFERROR(CORREL(AR364:AU364,AB364:AE364),0))+(1-IFERROR(CORREL(AR364:AU364,AF364:AI364),0))+(1-IFERROR(CORREL(AR364:AU364,AJ364:AM364),0))+(1-IFERROR(CORREL(AR364:AU364,AN364:AQ364),0)))</f>
        <v>1.06474488119165</v>
      </c>
      <c r="BF364" s="0" t="n">
        <f aca="false">IF(SUM(BA364:BE364)&gt;0,BA364/SUM(BA364:BE364),1/5)</f>
        <v>0.179254095143819</v>
      </c>
      <c r="BG364" s="0" t="n">
        <f aca="false">IF(SUM(BA364:BE364)&gt;0,BB364/SUM(BA364:BE364),1/5)</f>
        <v>0.357549020573208</v>
      </c>
      <c r="BH364" s="0" t="n">
        <f aca="false">IF(SUM(BA364:BE364)&gt;0,BC364/SUM(BA364:BE364),1/5)</f>
        <v>0.168804507153661</v>
      </c>
      <c r="BI364" s="0" t="n">
        <f aca="false">IF(SUM(BA364:BE364)&gt;0,BD364/SUM(BA364:BE364),1/5)</f>
        <v>0.137164452150461</v>
      </c>
      <c r="BJ364" s="0" t="n">
        <f aca="false">IF(SUM(BA364:BE364)&gt;0,BE364/SUM(BA364:BE364),1/5)</f>
        <v>0.157227924978851</v>
      </c>
      <c r="BK364" s="0" t="n">
        <f aca="false">BF364*AB364+BG364*AF364+BH364*AJ364+BI364*AN364+BJ364*AR364</f>
        <v>0.297715640240461</v>
      </c>
      <c r="BL364" s="0" t="n">
        <f aca="false">BF364*AC364+BG364*AG364+BH364*AK364+BI364*AO364+BJ364*AS364</f>
        <v>0.543935052609424</v>
      </c>
      <c r="BM364" s="0" t="n">
        <f aca="false">BF364*AD364+BG364*AH364+BH364*AL364+BI364*AP364+BJ364*AT364</f>
        <v>0.642466453872617</v>
      </c>
      <c r="BN364" s="0" t="n">
        <f aca="false">BF364*AE364+BG364*AI364+BH364*AM364+BI364*AQ364+BJ364*AU364</f>
        <v>0.642450979426792</v>
      </c>
      <c r="BO364" s="0" t="n">
        <f aca="false">RANK(BK364,$BK364:$BN364)</f>
        <v>4</v>
      </c>
      <c r="BP364" s="0" t="n">
        <f aca="false">RANK(BL364,$BK364:$BN364)</f>
        <v>3</v>
      </c>
      <c r="BQ364" s="0" t="n">
        <f aca="false">RANK(BM364,$BK364:$BN364)</f>
        <v>1</v>
      </c>
      <c r="BR364" s="0" t="n">
        <f aca="false">RANK(BN364,$BK364:$BN364)</f>
        <v>2</v>
      </c>
    </row>
    <row r="365" customFormat="false" ht="15" hidden="false" customHeight="false" outlineLevel="0" collapsed="false">
      <c r="A365" s="0" t="n">
        <v>342</v>
      </c>
      <c r="B365" s="0" t="n">
        <f aca="false">RANDBETWEEN(1,$B$5)</f>
        <v>6</v>
      </c>
      <c r="C365" s="0" t="n">
        <f aca="false">RANDBETWEEN(1,$B$5)</f>
        <v>1</v>
      </c>
      <c r="D365" s="0" t="n">
        <f aca="false">RANDBETWEEN(1,$B$5)</f>
        <v>4</v>
      </c>
      <c r="E365" s="0" t="n">
        <f aca="false">RANDBETWEEN(1,$B$5)</f>
        <v>3</v>
      </c>
      <c r="F365" s="0" t="n">
        <f aca="false">RANDBETWEEN(1,$B$5)</f>
        <v>5</v>
      </c>
      <c r="G365" s="0" t="n">
        <f aca="false">RANDBETWEEN(1,$B$5)</f>
        <v>4</v>
      </c>
      <c r="H365" s="0" t="n">
        <f aca="true">NORMINV(RAND(),$B$8,$B$13)</f>
        <v>47.485486959493</v>
      </c>
      <c r="I365" s="0" t="n">
        <f aca="true">NORMINV(RAND(),$C$8,$C$13)</f>
        <v>66.6682365018637</v>
      </c>
      <c r="J365" s="0" t="n">
        <f aca="true">NORMINV(RAND(),$D$8,$D$13)</f>
        <v>14.0849564642103</v>
      </c>
      <c r="K365" s="0" t="n">
        <f aca="true">NORMINV(RAND(),$E$8,$E$13)</f>
        <v>3.03523631537453</v>
      </c>
      <c r="L365" s="0" t="n">
        <f aca="true">NORMINV(RAND(),$B$9,$B$14)</f>
        <v>43.5439286266391</v>
      </c>
      <c r="M365" s="0" t="n">
        <f aca="true">NORMINV(RAND(),$C$9,$C$14)</f>
        <v>52.2938888766355</v>
      </c>
      <c r="N365" s="0" t="n">
        <f aca="true">NORMINV(RAND(),$D$9,$D$14)</f>
        <v>51.6630413416638</v>
      </c>
      <c r="O365" s="0" t="n">
        <f aca="true">NORMINV(RAND(),$E$9,$E$14)</f>
        <v>26.0912401668447</v>
      </c>
      <c r="P365" s="0" t="n">
        <f aca="true">NORMINV(RAND(),$B$10,$B$15)</f>
        <v>26.1326139616762</v>
      </c>
      <c r="Q365" s="0" t="n">
        <f aca="true">NORMINV(RAND(),$C$10,$C$15)</f>
        <v>30.7047130369126</v>
      </c>
      <c r="R365" s="0" t="n">
        <f aca="true">NORMINV(RAND(),$D$10,$D$15)</f>
        <v>10.4882160492357</v>
      </c>
      <c r="S365" s="0" t="n">
        <f aca="true">NORMINV(RAND(),$E$10,$E$15)</f>
        <v>4.05281825315081</v>
      </c>
      <c r="T365" s="0" t="n">
        <f aca="false">MEDIAN(INDEX(Avaliadores!$B$17:$B$22,$B365),INDEX(Avaliadores!$B$17:$B$22,$C365),INDEX(Avaliadores!$B$17:$B$22,$D365),INDEX(Avaliadores!$B$17:$B$22,$E365),INDEX(Avaliadores!$B$17:$B$22,$F365),INDEX(Avaliadores!$B$17:$B$22,$G365))</f>
        <v>2.66666666666667</v>
      </c>
      <c r="U365" s="0" t="n">
        <f aca="false">MEDIAN(INDEX(Avaliadores!$C$17:$C$22,$B365),INDEX(Avaliadores!$C$17:$C$22,$C365),INDEX(Avaliadores!$C$17:$C$22,$D365),INDEX(Avaliadores!$C$17:$C$22,$E365),INDEX(Avaliadores!$C$17:$C$22,$F365),INDEX(Avaliadores!$C$17:$C$22,$G365))</f>
        <v>5.54166666666667</v>
      </c>
      <c r="V365" s="0" t="n">
        <f aca="false">MEDIAN(INDEX(Avaliadores!$D$17:$D$22,$B365),INDEX(Avaliadores!$D$17:$D$22,$C365),INDEX(Avaliadores!$D$17:$D$22,$D365),INDEX(Avaliadores!$D$17:$D$22,$E365),INDEX(Avaliadores!$D$17:$D$22,$F365),INDEX(Avaliadores!$D$17:$D$22,$G365))</f>
        <v>5.54166666666667</v>
      </c>
      <c r="W365" s="0" t="n">
        <f aca="false">MEDIAN(INDEX(Avaliadores!$E$17:$E$22,$B365),INDEX(Avaliadores!$E$17:$E$22,$C365),INDEX(Avaliadores!$E$17:$E$22,$D365),INDEX(Avaliadores!$E$17:$E$22,$E365),INDEX(Avaliadores!$E$17:$E$22,$F365),INDEX(Avaliadores!$E$17:$E$22,$G365))</f>
        <v>6.54166666666667</v>
      </c>
      <c r="X365" s="0" t="n">
        <f aca="false">MEDIAN(INDEX(Avaliadores!$F$17:$F$22,$B365),INDEX(Avaliadores!$F$17:$F$22,$C365),INDEX(Avaliadores!$F$17:$F$22,$D365),INDEX(Avaliadores!$F$17:$F$22,$E365),INDEX(Avaliadores!$F$17:$F$22,$F365),INDEX(Avaliadores!$F$17:$F$22,$G365))</f>
        <v>2.91666666666667</v>
      </c>
      <c r="Y365" s="0" t="n">
        <f aca="false">MEDIAN(INDEX(Avaliadores!$G$17:$G$22,$B365),INDEX(Avaliadores!$G$17:$G$22,$C365),INDEX(Avaliadores!$G$17:$G$22,$D365),INDEX(Avaliadores!$G$17:$G$22,$E365),INDEX(Avaliadores!$G$17:$G$22,$F365),INDEX(Avaliadores!$G$17:$G$22,$G365))</f>
        <v>4.79166666666667</v>
      </c>
      <c r="Z365" s="0" t="n">
        <f aca="false">MEDIAN(INDEX(Avaliadores!$H$17:$H$22,$B365),INDEX(Avaliadores!$H$17:$H$22,$C365),INDEX(Avaliadores!$H$17:$H$22,$D365),INDEX(Avaliadores!$H$17:$H$22,$E365),INDEX(Avaliadores!$H$17:$H$22,$F365),INDEX(Avaliadores!$H$17:$H$22,$G365))</f>
        <v>3.66666666666667</v>
      </c>
      <c r="AA365" s="0" t="n">
        <f aca="false">MEDIAN(INDEX(Avaliadores!$I$17:$I$22,$B365),INDEX(Avaliadores!$I$17:$I$22,$C365),INDEX(Avaliadores!$I$17:$I$22,$D365),INDEX(Avaliadores!$I$17:$I$22,$E365),INDEX(Avaliadores!$I$17:$I$22,$F365),INDEX(Avaliadores!$I$17:$I$22,$G365))</f>
        <v>6.66666666666667</v>
      </c>
      <c r="AB365" s="0" t="n">
        <f aca="false">IF(MAX(H365:K365)=MIN(H365:K365),0,IF($B$17="custo",(MAX(H365:K365)-H365)/(MAX(H365:K365)-MIN(H365:K365)),(H365-MIN(H365:K365))/(MAX(H365:K365)-MIN(H365:K365))))</f>
        <v>0.301459140479812</v>
      </c>
      <c r="AC365" s="0" t="n">
        <f aca="false">IF(MAX(H365:K365)=MIN(H365:K365),0,IF($B$17="custo",(MAX(H365:K365)-I365)/(MAX(H365:K365)-MIN(H365:K365)),(I365-MIN(H365:K365))/(MAX(H365:K365)-MIN(H365:K365))))</f>
        <v>0</v>
      </c>
      <c r="AD365" s="0" t="n">
        <f aca="false">IF(MAX(H365:K365)=MIN(H365:K365),0,IF($B$17="custo",(MAX(H365:K365)-J365)/(MAX(H365:K365)-MIN(H365:K365)),(J365-MIN(H365:K365))/(MAX(H365:K365)-MIN(H365:K365))))</f>
        <v>0.826352362509196</v>
      </c>
      <c r="AE365" s="0" t="n">
        <f aca="false">IF(MAX(H365:K365)=MIN(H365:K365),0,IF($B$17="custo",(MAX(H365:K365)-K365)/(MAX(H365:K365)-MIN(H365:K365)),(K365-MIN(H365:K365))/(MAX(H365:K365)-MIN(H365:K365))))</f>
        <v>1</v>
      </c>
      <c r="AF365" s="0" t="n">
        <f aca="false">IF(MAX(L365:O365)=MIN(L365:O365),0,IF($C$17="custo",(MAX(L365:O365)-L365)/(MAX(L365:O365)-MIN(L365:O365)),(L365-MIN(L365:O365))/(MAX(L365:O365)-MIN(L365:O365))))</f>
        <v>0.666065810868695</v>
      </c>
      <c r="AG365" s="0" t="n">
        <f aca="false">IF(MAX(L365:O365)=MIN(L365:O365),0,IF($C$17="custo",(MAX(L365:O365)-M365)/(MAX(L365:O365)-MIN(L365:O365)),(M365-MIN(L365:O365))/(MAX(L365:O365)-MIN(L365:O365))))</f>
        <v>1</v>
      </c>
      <c r="AH365" s="0" t="n">
        <f aca="false">IF(MAX(L365:O365)=MIN(L365:O365),0,IF($C$17="custo",(MAX(L365:O365)-N365)/(MAX(L365:O365)-MIN(L365:O365)),(N365-MIN(L365:O365))/(MAX(L365:O365)-MIN(L365:O365))))</f>
        <v>0.975924283763876</v>
      </c>
      <c r="AI365" s="0" t="n">
        <f aca="false">IF(MAX(L365:O365)=MIN(L365:O365),0,IF($C$17="custo",(MAX(L365:O365)-O365)/(MAX(L365:O365)-MIN(L365:O365)),(O365-MIN(L365:O365))/(MAX(L365:O365)-MIN(L365:O365))))</f>
        <v>0</v>
      </c>
      <c r="AJ365" s="0" t="n">
        <f aca="false">IF(MAX(P365:S365)=MIN(P365:S365),0,IF($D$17="custo",(MAX(P365:S365)-P365)/(MAX(P365:S365)-MIN(P365:S365)),(P365-MIN(P365:S365))/(MAX(P365:S365)-MIN(P365:S365))))</f>
        <v>0.17154874399482</v>
      </c>
      <c r="AK365" s="0" t="n">
        <f aca="false">IF(MAX(P365:S365)=MIN(P365:S365),0,IF($D$17="custo",(MAX(P365:S365)-Q365)/(MAX(P365:S365)-MIN(P365:S365)),(Q365-MIN(P365:S365))/(MAX(P365:S365)-MIN(P365:S365))))</f>
        <v>0</v>
      </c>
      <c r="AL365" s="0" t="n">
        <f aca="false">IF(MAX(P365:S365)=MIN(P365:S365),0,IF($D$17="custo",(MAX(P365:S365)-R365)/(MAX(P365:S365)-MIN(P365:S365)),(R365-MIN(P365:S365))/(MAX(P365:S365)-MIN(P365:S365))))</f>
        <v>0.758538826289914</v>
      </c>
      <c r="AM365" s="0" t="n">
        <f aca="false">IF(MAX(P365:S365)=MIN(P365:S365),0,IF($D$17="custo",(MAX(P365:S365)-S365)/(MAX(P365:S365)-MIN(P365:S365)),(S365-MIN(P365:S365))/(MAX(P365:S365)-MIN(P365:S365))))</f>
        <v>1</v>
      </c>
      <c r="AN365" s="0" t="n">
        <f aca="false">IF(MAX(T365:W365)=MIN(T365:W365),0,IF($E$17="custo",(MAX(T365:W365)-T365)/(MAX(T365:W365)-MIN(T365:W365)),(T365-MIN(T365:W365))/(MAX(T365:W365)-MIN(T365:W365))))</f>
        <v>0</v>
      </c>
      <c r="AO365" s="0" t="n">
        <f aca="false">IF(MAX(T365:W365)=MIN(T365:W365),0,IF($E$17="custo",(MAX(T365:W365)-U365)/(MAX(T365:W365)-MIN(T365:W365)),(U365-MIN(T365:W365))/(MAX(T365:W365)-MIN(T365:W365))))</f>
        <v>0.741935483870968</v>
      </c>
      <c r="AP365" s="0" t="n">
        <f aca="false">IF(MAX(T365:W365)=MIN(T365:W365),0,IF($E$17="custo",(MAX(T365:W365)-V365)/(MAX(T365:W365)-MIN(T365:W365)),(V365-MIN(T365:W365))/(MAX(T365:W365)-MIN(T365:W365))))</f>
        <v>0.741935483870968</v>
      </c>
      <c r="AQ365" s="0" t="n">
        <f aca="false">IF(MAX(T365:W365)=MIN(T365:W365),0,IF($E$17="custo",(MAX(T365:W365)-W365)/(MAX(T365:W365)-MIN(T365:W365)),(W365-MIN(T365:W365))/(MAX(T365:W365)-MIN(T365:W365))))</f>
        <v>1</v>
      </c>
      <c r="AR365" s="0" t="n">
        <f aca="false">IF(MAX(X365:AA365)=MIN(X365:AA365),0,IF($F$17="custo",(MAX(X365:AA365)-X365)/(MAX(X365:AA365)-MIN(X365:AA365)),(X365-MIN(X365:AA365))/(MAX(X365:AA365)-MIN(X365:AA365))))</f>
        <v>0</v>
      </c>
      <c r="AS365" s="0" t="n">
        <f aca="false">IF(MAX(X365:AA365)=MIN(X365:AA365),0,IF($F$17="custo",(MAX(X365:AA365)-Y365)/(MAX(X365:AA365)-MIN(X365:AA365)),(Y365-MIN(X365:AA365))/(MAX(X365:AA365)-MIN(X365:AA365))))</f>
        <v>0.5</v>
      </c>
      <c r="AT365" s="0" t="n">
        <f aca="false">IF(MAX(X365:AA365)=MIN(X365:AA365),0,IF($F$17="custo",(MAX(X365:AA365)-Z365)/(MAX(X365:AA365)-MIN(X365:AA365)),(Z365-MIN(X365:AA365))/(MAX(X365:AA365)-MIN(X365:AA365))))</f>
        <v>0.2</v>
      </c>
      <c r="AU365" s="0" t="n">
        <f aca="false">IF(MAX(X365:AA365)=MIN(X365:AA365),0,IF($F$17="custo",(MAX(X365:AA365)-AA365)/(MAX(X365:AA365)-MIN(X365:AA365)),(AA365-MIN(X365:AA365))/(MAX(X365:AA365)-MIN(X365:AA365))))</f>
        <v>1</v>
      </c>
      <c r="AV365" s="0" t="n">
        <f aca="false">STDEVP(AB365:AE365)</f>
        <v>0.400574709742225</v>
      </c>
      <c r="AW365" s="0" t="n">
        <f aca="false">STDEVP(AF365:AI365)</f>
        <v>0.403436474867497</v>
      </c>
      <c r="AX365" s="0" t="n">
        <f aca="false">STDEVP(AJ365:AM365)</f>
        <v>0.410335416249187</v>
      </c>
      <c r="AY365" s="0" t="n">
        <f aca="false">STDEVP(AN365:AQ365)</f>
        <v>0.373675252845261</v>
      </c>
      <c r="AZ365" s="0" t="n">
        <f aca="false">STDEVP(AR365:AU365)</f>
        <v>0.376662979332984</v>
      </c>
      <c r="BA365" s="0" t="n">
        <f aca="false">AV365*((1-IFERROR(CORREL(AB365:AE365,AF365:AI365),0))+(1-IFERROR(CORREL(AB365:AE365,AJ365:AM365),0))+(1-IFERROR(CORREL(AB365:AE365,AN365:AQ365),0))+(1-IFERROR(CORREL(AB365:AE365,AR365:AU365),0)))</f>
        <v>1.08348574309931</v>
      </c>
      <c r="BB365" s="0" t="n">
        <f aca="false">AW365*((1-IFERROR(CORREL(AF365:AI365,AB365:AE365),0))+(1-IFERROR(CORREL(AF365:AI365,AJ365:AM365),0))+(1-IFERROR(CORREL(AF365:AI365,AN365:AQ365),0))+(1-IFERROR(CORREL(AF365:AI365,AR365:AU365),0)))</f>
        <v>2.51894960531077</v>
      </c>
      <c r="BC365" s="0" t="n">
        <f aca="false">AX365*((1-IFERROR(CORREL(AJ365:AM365,AB365:AE365),0))+(1-IFERROR(CORREL(AJ365:AM365,AF365:AI365),0))+(1-IFERROR(CORREL(AJ365:AM365,AN365:AQ365),0))+(1-IFERROR(CORREL(AJ365:AM365,AR365:AU365),0)))</f>
        <v>1.03130004807928</v>
      </c>
      <c r="BD365" s="0" t="n">
        <f aca="false">AY365*((1-IFERROR(CORREL(AN365:AQ365,AB365:AE365),0))+(1-IFERROR(CORREL(AN365:AQ365,AF365:AI365),0))+(1-IFERROR(CORREL(AN365:AQ365,AJ365:AM365),0))+(1-IFERROR(CORREL(AN365:AQ365,AR365:AU365),0)))</f>
        <v>0.891067495599137</v>
      </c>
      <c r="BE365" s="0" t="n">
        <f aca="false">AZ365*((1-IFERROR(CORREL(AR365:AU365,AB365:AE365),0))+(1-IFERROR(CORREL(AR365:AU365,AF365:AI365),0))+(1-IFERROR(CORREL(AR365:AU365,AJ365:AM365),0))+(1-IFERROR(CORREL(AR365:AU365,AN365:AQ365),0)))</f>
        <v>1.09664686413918</v>
      </c>
      <c r="BF365" s="0" t="n">
        <f aca="false">IF(SUM(BA365:BE365)&gt;0,BA365/SUM(BA365:BE365),1/5)</f>
        <v>0.163632706278599</v>
      </c>
      <c r="BG365" s="0" t="n">
        <f aca="false">IF(SUM(BA365:BE365)&gt;0,BB365/SUM(BA365:BE365),1/5)</f>
        <v>0.380422671476382</v>
      </c>
      <c r="BH365" s="0" t="n">
        <f aca="false">IF(SUM(BA365:BE365)&gt;0,BC365/SUM(BA365:BE365),1/5)</f>
        <v>0.155751396755569</v>
      </c>
      <c r="BI365" s="0" t="n">
        <f aca="false">IF(SUM(BA365:BE365)&gt;0,BD365/SUM(BA365:BE365),1/5)</f>
        <v>0.134572869749719</v>
      </c>
      <c r="BJ365" s="0" t="n">
        <f aca="false">IF(SUM(BA365:BE365)&gt;0,BE365/SUM(BA365:BE365),1/5)</f>
        <v>0.165620355739731</v>
      </c>
      <c r="BK365" s="0" t="n">
        <f aca="false">BF365*AB365+BG365*AF365+BH365*AJ365+BI365*AN365+BJ365*AR365</f>
        <v>0.32943406662774</v>
      </c>
      <c r="BL365" s="0" t="n">
        <f aca="false">BF365*AC365+BG365*AG365+BH365*AK365+BI365*AO365+BJ365*AS365</f>
        <v>0.56307723657991</v>
      </c>
      <c r="BM365" s="0" t="n">
        <f aca="false">BF365*AD365+BG365*AH365+BH365*AL365+BI365*AP365+BJ365*AT365</f>
        <v>0.757593936674815</v>
      </c>
      <c r="BN365" s="0" t="n">
        <f aca="false">BF365*AE365+BG365*AI365+BH365*AM365+BI365*AQ365+BJ365*AU365</f>
        <v>0.619577328523618</v>
      </c>
      <c r="BO365" s="0" t="n">
        <f aca="false">RANK(BK365,$BK365:$BN365)</f>
        <v>4</v>
      </c>
      <c r="BP365" s="0" t="n">
        <f aca="false">RANK(BL365,$BK365:$BN365)</f>
        <v>3</v>
      </c>
      <c r="BQ365" s="0" t="n">
        <f aca="false">RANK(BM365,$BK365:$BN365)</f>
        <v>1</v>
      </c>
      <c r="BR365" s="0" t="n">
        <f aca="false">RANK(BN365,$BK365:$BN365)</f>
        <v>2</v>
      </c>
    </row>
    <row r="366" customFormat="false" ht="15" hidden="false" customHeight="false" outlineLevel="0" collapsed="false">
      <c r="A366" s="0" t="n">
        <v>343</v>
      </c>
      <c r="B366" s="0" t="n">
        <f aca="false">RANDBETWEEN(1,$B$5)</f>
        <v>1</v>
      </c>
      <c r="C366" s="0" t="n">
        <f aca="false">RANDBETWEEN(1,$B$5)</f>
        <v>5</v>
      </c>
      <c r="D366" s="0" t="n">
        <f aca="false">RANDBETWEEN(1,$B$5)</f>
        <v>4</v>
      </c>
      <c r="E366" s="0" t="n">
        <f aca="false">RANDBETWEEN(1,$B$5)</f>
        <v>2</v>
      </c>
      <c r="F366" s="0" t="n">
        <f aca="false">RANDBETWEEN(1,$B$5)</f>
        <v>1</v>
      </c>
      <c r="G366" s="0" t="n">
        <f aca="false">RANDBETWEEN(1,$B$5)</f>
        <v>1</v>
      </c>
      <c r="H366" s="0" t="n">
        <f aca="true">NORMINV(RAND(),$B$8,$B$13)</f>
        <v>47.5039867677558</v>
      </c>
      <c r="I366" s="0" t="n">
        <f aca="true">NORMINV(RAND(),$C$8,$C$13)</f>
        <v>66.2388945952942</v>
      </c>
      <c r="J366" s="0" t="n">
        <f aca="true">NORMINV(RAND(),$D$8,$D$13)</f>
        <v>13.1213820716969</v>
      </c>
      <c r="K366" s="0" t="n">
        <f aca="true">NORMINV(RAND(),$E$8,$E$13)</f>
        <v>2.93363356368869</v>
      </c>
      <c r="L366" s="0" t="n">
        <f aca="true">NORMINV(RAND(),$B$9,$B$14)</f>
        <v>47.8991146647844</v>
      </c>
      <c r="M366" s="0" t="n">
        <f aca="true">NORMINV(RAND(),$C$9,$C$14)</f>
        <v>59.4417831828514</v>
      </c>
      <c r="N366" s="0" t="n">
        <f aca="true">NORMINV(RAND(),$D$9,$D$14)</f>
        <v>41.8735067829781</v>
      </c>
      <c r="O366" s="0" t="n">
        <f aca="true">NORMINV(RAND(),$E$9,$E$14)</f>
        <v>27.6191743103602</v>
      </c>
      <c r="P366" s="0" t="n">
        <f aca="true">NORMINV(RAND(),$B$10,$B$15)</f>
        <v>25.3591400099156</v>
      </c>
      <c r="Q366" s="0" t="n">
        <f aca="true">NORMINV(RAND(),$C$10,$C$15)</f>
        <v>30.1650221078064</v>
      </c>
      <c r="R366" s="0" t="n">
        <f aca="true">NORMINV(RAND(),$D$10,$D$15)</f>
        <v>8.96917727873166</v>
      </c>
      <c r="S366" s="0" t="n">
        <f aca="true">NORMINV(RAND(),$E$10,$E$15)</f>
        <v>4.28760458114178</v>
      </c>
      <c r="T366" s="0" t="n">
        <f aca="false">MEDIAN(INDEX(Avaliadores!$B$17:$B$22,$B366),INDEX(Avaliadores!$B$17:$B$22,$C366),INDEX(Avaliadores!$B$17:$B$22,$D366),INDEX(Avaliadores!$B$17:$B$22,$E366),INDEX(Avaliadores!$B$17:$B$22,$F366),INDEX(Avaliadores!$B$17:$B$22,$G366))</f>
        <v>2.29166666666667</v>
      </c>
      <c r="U366" s="0" t="n">
        <f aca="false">MEDIAN(INDEX(Avaliadores!$C$17:$C$22,$B366),INDEX(Avaliadores!$C$17:$C$22,$C366),INDEX(Avaliadores!$C$17:$C$22,$D366),INDEX(Avaliadores!$C$17:$C$22,$E366),INDEX(Avaliadores!$C$17:$C$22,$F366),INDEX(Avaliadores!$C$17:$C$22,$G366))</f>
        <v>4.54166666666667</v>
      </c>
      <c r="V366" s="0" t="n">
        <f aca="false">MEDIAN(INDEX(Avaliadores!$D$17:$D$22,$B366),INDEX(Avaliadores!$D$17:$D$22,$C366),INDEX(Avaliadores!$D$17:$D$22,$D366),INDEX(Avaliadores!$D$17:$D$22,$E366),INDEX(Avaliadores!$D$17:$D$22,$F366),INDEX(Avaliadores!$D$17:$D$22,$G366))</f>
        <v>6.54166666666667</v>
      </c>
      <c r="W366" s="0" t="n">
        <f aca="false">MEDIAN(INDEX(Avaliadores!$E$17:$E$22,$B366),INDEX(Avaliadores!$E$17:$E$22,$C366),INDEX(Avaliadores!$E$17:$E$22,$D366),INDEX(Avaliadores!$E$17:$E$22,$E366),INDEX(Avaliadores!$E$17:$E$22,$F366),INDEX(Avaliadores!$E$17:$E$22,$G366))</f>
        <v>7.04166666666667</v>
      </c>
      <c r="X366" s="0" t="n">
        <f aca="false">MEDIAN(INDEX(Avaliadores!$F$17:$F$22,$B366),INDEX(Avaliadores!$F$17:$F$22,$C366),INDEX(Avaliadores!$F$17:$F$22,$D366),INDEX(Avaliadores!$F$17:$F$22,$E366),INDEX(Avaliadores!$F$17:$F$22,$F366),INDEX(Avaliadores!$F$17:$F$22,$G366))</f>
        <v>2.04166666666667</v>
      </c>
      <c r="Y366" s="0" t="n">
        <f aca="false">MEDIAN(INDEX(Avaliadores!$G$17:$G$22,$B366),INDEX(Avaliadores!$G$17:$G$22,$C366),INDEX(Avaliadores!$G$17:$G$22,$D366),INDEX(Avaliadores!$G$17:$G$22,$E366),INDEX(Avaliadores!$G$17:$G$22,$F366),INDEX(Avaliadores!$G$17:$G$22,$G366))</f>
        <v>5.04166666666667</v>
      </c>
      <c r="Z366" s="0" t="n">
        <f aca="false">MEDIAN(INDEX(Avaliadores!$H$17:$H$22,$B366),INDEX(Avaliadores!$H$17:$H$22,$C366),INDEX(Avaliadores!$H$17:$H$22,$D366),INDEX(Avaliadores!$H$17:$H$22,$E366),INDEX(Avaliadores!$H$17:$H$22,$F366),INDEX(Avaliadores!$H$17:$H$22,$G366))</f>
        <v>4.04166666666667</v>
      </c>
      <c r="AA366" s="0" t="n">
        <f aca="false">MEDIAN(INDEX(Avaliadores!$I$17:$I$22,$B366),INDEX(Avaliadores!$I$17:$I$22,$C366),INDEX(Avaliadores!$I$17:$I$22,$D366),INDEX(Avaliadores!$I$17:$I$22,$E366),INDEX(Avaliadores!$I$17:$I$22,$F366),INDEX(Avaliadores!$I$17:$I$22,$G366))</f>
        <v>6.79166666666667</v>
      </c>
      <c r="AB366" s="0" t="n">
        <f aca="false">IF(MAX(H366:K366)=MIN(H366:K366),0,IF($B$17="custo",(MAX(H366:K366)-H366)/(MAX(H366:K366)-MIN(H366:K366)),(H366-MIN(H366:K366))/(MAX(H366:K366)-MIN(H366:K366))))</f>
        <v>0.295945511040305</v>
      </c>
      <c r="AC366" s="0" t="n">
        <f aca="false">IF(MAX(H366:K366)=MIN(H366:K366),0,IF($B$17="custo",(MAX(H366:K366)-I366)/(MAX(H366:K366)-MIN(H366:K366)),(I366-MIN(H366:K366))/(MAX(H366:K366)-MIN(H366:K366))))</f>
        <v>0</v>
      </c>
      <c r="AD366" s="0" t="n">
        <f aca="false">IF(MAX(H366:K366)=MIN(H366:K366),0,IF($B$17="custo",(MAX(H366:K366)-J366)/(MAX(H366:K366)-MIN(H366:K366)),(J366-MIN(H366:K366))/(MAX(H366:K366)-MIN(H366:K366))))</f>
        <v>0.83906948108275</v>
      </c>
      <c r="AE366" s="0" t="n">
        <f aca="false">IF(MAX(H366:K366)=MIN(H366:K366),0,IF($B$17="custo",(MAX(H366:K366)-K366)/(MAX(H366:K366)-MIN(H366:K366)),(K366-MIN(H366:K366))/(MAX(H366:K366)-MIN(H366:K366))))</f>
        <v>1</v>
      </c>
      <c r="AF366" s="0" t="n">
        <f aca="false">IF(MAX(L366:O366)=MIN(L366:O366),0,IF($C$17="custo",(MAX(L366:O366)-L366)/(MAX(L366:O366)-MIN(L366:O366)),(L366-MIN(L366:O366))/(MAX(L366:O366)-MIN(L366:O366))))</f>
        <v>0.637280885287661</v>
      </c>
      <c r="AG366" s="0" t="n">
        <f aca="false">IF(MAX(L366:O366)=MIN(L366:O366),0,IF($C$17="custo",(MAX(L366:O366)-M366)/(MAX(L366:O366)-MIN(L366:O366)),(M366-MIN(L366:O366))/(MAX(L366:O366)-MIN(L366:O366))))</f>
        <v>1</v>
      </c>
      <c r="AH366" s="0" t="n">
        <f aca="false">IF(MAX(L366:O366)=MIN(L366:O366),0,IF($C$17="custo",(MAX(L366:O366)-N366)/(MAX(L366:O366)-MIN(L366:O366)),(N366-MIN(L366:O366))/(MAX(L366:O366)-MIN(L366:O366))))</f>
        <v>0.447930982960356</v>
      </c>
      <c r="AI366" s="0" t="n">
        <f aca="false">IF(MAX(L366:O366)=MIN(L366:O366),0,IF($C$17="custo",(MAX(L366:O366)-O366)/(MAX(L366:O366)-MIN(L366:O366)),(O366-MIN(L366:O366))/(MAX(L366:O366)-MIN(L366:O366))))</f>
        <v>0</v>
      </c>
      <c r="AJ366" s="0" t="n">
        <f aca="false">IF(MAX(P366:S366)=MIN(P366:S366),0,IF($D$17="custo",(MAX(P366:S366)-P366)/(MAX(P366:S366)-MIN(P366:S366)),(P366-MIN(P366:S366))/(MAX(P366:S366)-MIN(P366:S366))))</f>
        <v>0.185717222089057</v>
      </c>
      <c r="AK366" s="0" t="n">
        <f aca="false">IF(MAX(P366:S366)=MIN(P366:S366),0,IF($D$17="custo",(MAX(P366:S366)-Q366)/(MAX(P366:S366)-MIN(P366:S366)),(Q366-MIN(P366:S366))/(MAX(P366:S366)-MIN(P366:S366))))</f>
        <v>0</v>
      </c>
      <c r="AL366" s="0" t="n">
        <f aca="false">IF(MAX(P366:S366)=MIN(P366:S366),0,IF($D$17="custo",(MAX(P366:S366)-R366)/(MAX(P366:S366)-MIN(P366:S366)),(R366-MIN(P366:S366))/(MAX(P366:S366)-MIN(P366:S366))))</f>
        <v>0.819086557120088</v>
      </c>
      <c r="AM366" s="0" t="n">
        <f aca="false">IF(MAX(P366:S366)=MIN(P366:S366),0,IF($D$17="custo",(MAX(P366:S366)-S366)/(MAX(P366:S366)-MIN(P366:S366)),(S366-MIN(P366:S366))/(MAX(P366:S366)-MIN(P366:S366))))</f>
        <v>1</v>
      </c>
      <c r="AN366" s="0" t="n">
        <f aca="false">IF(MAX(T366:W366)=MIN(T366:W366),0,IF($E$17="custo",(MAX(T366:W366)-T366)/(MAX(T366:W366)-MIN(T366:W366)),(T366-MIN(T366:W366))/(MAX(T366:W366)-MIN(T366:W366))))</f>
        <v>0</v>
      </c>
      <c r="AO366" s="0" t="n">
        <f aca="false">IF(MAX(T366:W366)=MIN(T366:W366),0,IF($E$17="custo",(MAX(T366:W366)-U366)/(MAX(T366:W366)-MIN(T366:W366)),(U366-MIN(T366:W366))/(MAX(T366:W366)-MIN(T366:W366))))</f>
        <v>0.473684210526316</v>
      </c>
      <c r="AP366" s="0" t="n">
        <f aca="false">IF(MAX(T366:W366)=MIN(T366:W366),0,IF($E$17="custo",(MAX(T366:W366)-V366)/(MAX(T366:W366)-MIN(T366:W366)),(V366-MIN(T366:W366))/(MAX(T366:W366)-MIN(T366:W366))))</f>
        <v>0.894736842105263</v>
      </c>
      <c r="AQ366" s="0" t="n">
        <f aca="false">IF(MAX(T366:W366)=MIN(T366:W366),0,IF($E$17="custo",(MAX(T366:W366)-W366)/(MAX(T366:W366)-MIN(T366:W366)),(W366-MIN(T366:W366))/(MAX(T366:W366)-MIN(T366:W366))))</f>
        <v>1</v>
      </c>
      <c r="AR366" s="0" t="n">
        <f aca="false">IF(MAX(X366:AA366)=MIN(X366:AA366),0,IF($F$17="custo",(MAX(X366:AA366)-X366)/(MAX(X366:AA366)-MIN(X366:AA366)),(X366-MIN(X366:AA366))/(MAX(X366:AA366)-MIN(X366:AA366))))</f>
        <v>0</v>
      </c>
      <c r="AS366" s="0" t="n">
        <f aca="false">IF(MAX(X366:AA366)=MIN(X366:AA366),0,IF($F$17="custo",(MAX(X366:AA366)-Y366)/(MAX(X366:AA366)-MIN(X366:AA366)),(Y366-MIN(X366:AA366))/(MAX(X366:AA366)-MIN(X366:AA366))))</f>
        <v>0.631578947368421</v>
      </c>
      <c r="AT366" s="0" t="n">
        <f aca="false">IF(MAX(X366:AA366)=MIN(X366:AA366),0,IF($F$17="custo",(MAX(X366:AA366)-Z366)/(MAX(X366:AA366)-MIN(X366:AA366)),(Z366-MIN(X366:AA366))/(MAX(X366:AA366)-MIN(X366:AA366))))</f>
        <v>0.421052631578947</v>
      </c>
      <c r="AU366" s="0" t="n">
        <f aca="false">IF(MAX(X366:AA366)=MIN(X366:AA366),0,IF($F$17="custo",(MAX(X366:AA366)-AA366)/(MAX(X366:AA366)-MIN(X366:AA366)),(AA366-MIN(X366:AA366))/(MAX(X366:AA366)-MIN(X366:AA366))))</f>
        <v>1</v>
      </c>
      <c r="AV366" s="0" t="n">
        <f aca="false">STDEVP(AB366:AE366)</f>
        <v>0.403747781864443</v>
      </c>
      <c r="AW366" s="0" t="n">
        <f aca="false">STDEVP(AF366:AI366)</f>
        <v>0.36046565660901</v>
      </c>
      <c r="AX366" s="0" t="n">
        <f aca="false">STDEVP(AJ366:AM366)</f>
        <v>0.418504518002045</v>
      </c>
      <c r="AY366" s="0" t="n">
        <f aca="false">STDEVP(AN366:AQ366)</f>
        <v>0.394517482909604</v>
      </c>
      <c r="AZ366" s="0" t="n">
        <f aca="false">STDEVP(AR366:AU366)</f>
        <v>0.361542938527213</v>
      </c>
      <c r="BA366" s="0" t="n">
        <f aca="false">AV366*((1-IFERROR(CORREL(AB366:AE366,AF366:AI366),0))+(1-IFERROR(CORREL(AB366:AE366,AJ366:AM366),0))+(1-IFERROR(CORREL(AB366:AE366,AN366:AQ366),0))+(1-IFERROR(CORREL(AB366:AE366,AR366:AU366),0)))</f>
        <v>1.107370469742</v>
      </c>
      <c r="BB366" s="0" t="n">
        <f aca="false">AW366*((1-IFERROR(CORREL(AF366:AI366,AB366:AE366),0))+(1-IFERROR(CORREL(AF366:AI366,AJ366:AM366),0))+(1-IFERROR(CORREL(AF366:AI366,AN366:AQ366),0))+(1-IFERROR(CORREL(AF366:AI366,AR366:AU366),0)))</f>
        <v>2.51699032671872</v>
      </c>
      <c r="BC366" s="0" t="n">
        <f aca="false">AX366*((1-IFERROR(CORREL(AJ366:AM366,AB366:AE366),0))+(1-IFERROR(CORREL(AJ366:AM366,AF366:AI366),0))+(1-IFERROR(CORREL(AJ366:AM366,AN366:AQ366),0))+(1-IFERROR(CORREL(AJ366:AM366,AR366:AU366),0)))</f>
        <v>1.08165899653278</v>
      </c>
      <c r="BD366" s="0" t="n">
        <f aca="false">AY366*((1-IFERROR(CORREL(AN366:AQ366,AB366:AE366),0))+(1-IFERROR(CORREL(AN366:AQ366,AF366:AI366),0))+(1-IFERROR(CORREL(AN366:AQ366,AJ366:AM366),0))+(1-IFERROR(CORREL(AN366:AQ366,AR366:AU366),0)))</f>
        <v>0.882094266689601</v>
      </c>
      <c r="BE366" s="0" t="n">
        <f aca="false">AZ366*((1-IFERROR(CORREL(AR366:AU366,AB366:AE366),0))+(1-IFERROR(CORREL(AR366:AU366,AF366:AI366),0))+(1-IFERROR(CORREL(AR366:AU366,AJ366:AM366),0))+(1-IFERROR(CORREL(AR366:AU366,AN366:AQ366),0)))</f>
        <v>0.979245087568959</v>
      </c>
      <c r="BF366" s="0" t="n">
        <f aca="false">IF(SUM(BA366:BE366)&gt;0,BA366/SUM(BA366:BE366),1/5)</f>
        <v>0.168617315562124</v>
      </c>
      <c r="BG366" s="0" t="n">
        <f aca="false">IF(SUM(BA366:BE366)&gt;0,BB366/SUM(BA366:BE366),1/5)</f>
        <v>0.383257603289732</v>
      </c>
      <c r="BH366" s="0" t="n">
        <f aca="false">IF(SUM(BA366:BE366)&gt;0,BC366/SUM(BA366:BE366),1/5)</f>
        <v>0.164702275645359</v>
      </c>
      <c r="BI366" s="0" t="n">
        <f aca="false">IF(SUM(BA366:BE366)&gt;0,BD366/SUM(BA366:BE366),1/5)</f>
        <v>0.134314912114817</v>
      </c>
      <c r="BJ366" s="0" t="n">
        <f aca="false">IF(SUM(BA366:BE366)&gt;0,BE366/SUM(BA366:BE366),1/5)</f>
        <v>0.149107893387968</v>
      </c>
      <c r="BK366" s="0" t="n">
        <f aca="false">BF366*AB366+BG366*AF366+BH366*AJ366+BI366*AN366+BJ366*AR366</f>
        <v>0.324732331446587</v>
      </c>
      <c r="BL366" s="0" t="n">
        <f aca="false">BF366*AC366+BG366*AG366+BH366*AK366+BI366*AO366+BJ366*AS366</f>
        <v>0.541053862747046</v>
      </c>
      <c r="BM366" s="0" t="n">
        <f aca="false">BF366*AD366+BG366*AH366+BH366*AL366+BI366*AP366+BJ366*AT366</f>
        <v>0.631018789560533</v>
      </c>
      <c r="BN366" s="0" t="n">
        <f aca="false">BF366*AE366+BG366*AI366+BH366*AM366+BI366*AQ366+BJ366*AU366</f>
        <v>0.616742396710268</v>
      </c>
      <c r="BO366" s="0" t="n">
        <f aca="false">RANK(BK366,$BK366:$BN366)</f>
        <v>4</v>
      </c>
      <c r="BP366" s="0" t="n">
        <f aca="false">RANK(BL366,$BK366:$BN366)</f>
        <v>3</v>
      </c>
      <c r="BQ366" s="0" t="n">
        <f aca="false">RANK(BM366,$BK366:$BN366)</f>
        <v>1</v>
      </c>
      <c r="BR366" s="0" t="n">
        <f aca="false">RANK(BN366,$BK366:$BN366)</f>
        <v>2</v>
      </c>
    </row>
    <row r="367" customFormat="false" ht="15" hidden="false" customHeight="false" outlineLevel="0" collapsed="false">
      <c r="A367" s="0" t="n">
        <v>344</v>
      </c>
      <c r="B367" s="0" t="n">
        <f aca="false">RANDBETWEEN(1,$B$5)</f>
        <v>5</v>
      </c>
      <c r="C367" s="0" t="n">
        <f aca="false">RANDBETWEEN(1,$B$5)</f>
        <v>3</v>
      </c>
      <c r="D367" s="0" t="n">
        <f aca="false">RANDBETWEEN(1,$B$5)</f>
        <v>3</v>
      </c>
      <c r="E367" s="0" t="n">
        <f aca="false">RANDBETWEEN(1,$B$5)</f>
        <v>4</v>
      </c>
      <c r="F367" s="0" t="n">
        <f aca="false">RANDBETWEEN(1,$B$5)</f>
        <v>5</v>
      </c>
      <c r="G367" s="0" t="n">
        <f aca="false">RANDBETWEEN(1,$B$5)</f>
        <v>6</v>
      </c>
      <c r="H367" s="0" t="n">
        <f aca="true">NORMINV(RAND(),$B$8,$B$13)</f>
        <v>46.3875595826503</v>
      </c>
      <c r="I367" s="0" t="n">
        <f aca="true">NORMINV(RAND(),$C$8,$C$13)</f>
        <v>54.0666346837235</v>
      </c>
      <c r="J367" s="0" t="n">
        <f aca="true">NORMINV(RAND(),$D$8,$D$13)</f>
        <v>14.867466150428</v>
      </c>
      <c r="K367" s="0" t="n">
        <f aca="true">NORMINV(RAND(),$E$8,$E$13)</f>
        <v>3.3472182870402</v>
      </c>
      <c r="L367" s="0" t="n">
        <f aca="true">NORMINV(RAND(),$B$9,$B$14)</f>
        <v>46.386704771606</v>
      </c>
      <c r="M367" s="0" t="n">
        <f aca="true">NORMINV(RAND(),$C$9,$C$14)</f>
        <v>51.4759091377132</v>
      </c>
      <c r="N367" s="0" t="n">
        <f aca="true">NORMINV(RAND(),$D$9,$D$14)</f>
        <v>52.5730008898485</v>
      </c>
      <c r="O367" s="0" t="n">
        <f aca="true">NORMINV(RAND(),$E$9,$E$14)</f>
        <v>25.4644720416021</v>
      </c>
      <c r="P367" s="0" t="n">
        <f aca="true">NORMINV(RAND(),$B$10,$B$15)</f>
        <v>24.4412724486515</v>
      </c>
      <c r="Q367" s="0" t="n">
        <f aca="true">NORMINV(RAND(),$C$10,$C$15)</f>
        <v>32.2964721656311</v>
      </c>
      <c r="R367" s="0" t="n">
        <f aca="true">NORMINV(RAND(),$D$10,$D$15)</f>
        <v>10.3579434786105</v>
      </c>
      <c r="S367" s="0" t="n">
        <f aca="true">NORMINV(RAND(),$E$10,$E$15)</f>
        <v>3.87434022521277</v>
      </c>
      <c r="T367" s="0" t="n">
        <f aca="false">MEDIAN(INDEX(Avaliadores!$B$17:$B$22,$B367),INDEX(Avaliadores!$B$17:$B$22,$C367),INDEX(Avaliadores!$B$17:$B$22,$D367),INDEX(Avaliadores!$B$17:$B$22,$E367),INDEX(Avaliadores!$B$17:$B$22,$F367),INDEX(Avaliadores!$B$17:$B$22,$G367))</f>
        <v>2.66666666666667</v>
      </c>
      <c r="U367" s="0" t="n">
        <f aca="false">MEDIAN(INDEX(Avaliadores!$C$17:$C$22,$B367),INDEX(Avaliadores!$C$17:$C$22,$C367),INDEX(Avaliadores!$C$17:$C$22,$D367),INDEX(Avaliadores!$C$17:$C$22,$E367),INDEX(Avaliadores!$C$17:$C$22,$F367),INDEX(Avaliadores!$C$17:$C$22,$G367))</f>
        <v>5.54166666666667</v>
      </c>
      <c r="V367" s="0" t="n">
        <f aca="false">MEDIAN(INDEX(Avaliadores!$D$17:$D$22,$B367),INDEX(Avaliadores!$D$17:$D$22,$C367),INDEX(Avaliadores!$D$17:$D$22,$D367),INDEX(Avaliadores!$D$17:$D$22,$E367),INDEX(Avaliadores!$D$17:$D$22,$F367),INDEX(Avaliadores!$D$17:$D$22,$G367))</f>
        <v>5.54166666666667</v>
      </c>
      <c r="W367" s="0" t="n">
        <f aca="false">MEDIAN(INDEX(Avaliadores!$E$17:$E$22,$B367),INDEX(Avaliadores!$E$17:$E$22,$C367),INDEX(Avaliadores!$E$17:$E$22,$D367),INDEX(Avaliadores!$E$17:$E$22,$E367),INDEX(Avaliadores!$E$17:$E$22,$F367),INDEX(Avaliadores!$E$17:$E$22,$G367))</f>
        <v>6.29166666666667</v>
      </c>
      <c r="X367" s="0" t="n">
        <f aca="false">MEDIAN(INDEX(Avaliadores!$F$17:$F$22,$B367),INDEX(Avaliadores!$F$17:$F$22,$C367),INDEX(Avaliadores!$F$17:$F$22,$D367),INDEX(Avaliadores!$F$17:$F$22,$E367),INDEX(Avaliadores!$F$17:$F$22,$F367),INDEX(Avaliadores!$F$17:$F$22,$G367))</f>
        <v>2.79166666666667</v>
      </c>
      <c r="Y367" s="0" t="n">
        <f aca="false">MEDIAN(INDEX(Avaliadores!$G$17:$G$22,$B367),INDEX(Avaliadores!$G$17:$G$22,$C367),INDEX(Avaliadores!$G$17:$G$22,$D367),INDEX(Avaliadores!$G$17:$G$22,$E367),INDEX(Avaliadores!$G$17:$G$22,$F367),INDEX(Avaliadores!$G$17:$G$22,$G367))</f>
        <v>4.79166666666667</v>
      </c>
      <c r="Z367" s="0" t="n">
        <f aca="false">MEDIAN(INDEX(Avaliadores!$H$17:$H$22,$B367),INDEX(Avaliadores!$H$17:$H$22,$C367),INDEX(Avaliadores!$H$17:$H$22,$D367),INDEX(Avaliadores!$H$17:$H$22,$E367),INDEX(Avaliadores!$H$17:$H$22,$F367),INDEX(Avaliadores!$H$17:$H$22,$G367))</f>
        <v>3.66666666666667</v>
      </c>
      <c r="AA367" s="0" t="n">
        <f aca="false">MEDIAN(INDEX(Avaliadores!$I$17:$I$22,$B367),INDEX(Avaliadores!$I$17:$I$22,$C367),INDEX(Avaliadores!$I$17:$I$22,$D367),INDEX(Avaliadores!$I$17:$I$22,$E367),INDEX(Avaliadores!$I$17:$I$22,$F367),INDEX(Avaliadores!$I$17:$I$22,$G367))</f>
        <v>6.66666666666667</v>
      </c>
      <c r="AB367" s="0" t="n">
        <f aca="false">IF(MAX(H367:K367)=MIN(H367:K367),0,IF($B$17="custo",(MAX(H367:K367)-H367)/(MAX(H367:K367)-MIN(H367:K367)),(H367-MIN(H367:K367))/(MAX(H367:K367)-MIN(H367:K367))))</f>
        <v>0.15140306507106</v>
      </c>
      <c r="AC367" s="0" t="n">
        <f aca="false">IF(MAX(H367:K367)=MIN(H367:K367),0,IF($B$17="custo",(MAX(H367:K367)-I367)/(MAX(H367:K367)-MIN(H367:K367)),(I367-MIN(H367:K367))/(MAX(H367:K367)-MIN(H367:K367))))</f>
        <v>0</v>
      </c>
      <c r="AD367" s="0" t="n">
        <f aca="false">IF(MAX(H367:K367)=MIN(H367:K367),0,IF($B$17="custo",(MAX(H367:K367)-J367)/(MAX(H367:K367)-MIN(H367:K367)),(J367-MIN(H367:K367))/(MAX(H367:K367)-MIN(H367:K367))))</f>
        <v>0.772863162042591</v>
      </c>
      <c r="AE367" s="0" t="n">
        <f aca="false">IF(MAX(H367:K367)=MIN(H367:K367),0,IF($B$17="custo",(MAX(H367:K367)-K367)/(MAX(H367:K367)-MIN(H367:K367)),(K367-MIN(H367:K367))/(MAX(H367:K367)-MIN(H367:K367))))</f>
        <v>1</v>
      </c>
      <c r="AF367" s="0" t="n">
        <f aca="false">IF(MAX(L367:O367)=MIN(L367:O367),0,IF($C$17="custo",(MAX(L367:O367)-L367)/(MAX(L367:O367)-MIN(L367:O367)),(L367-MIN(L367:O367))/(MAX(L367:O367)-MIN(L367:O367))))</f>
        <v>0.771795210545234</v>
      </c>
      <c r="AG367" s="0" t="n">
        <f aca="false">IF(MAX(L367:O367)=MIN(L367:O367),0,IF($C$17="custo",(MAX(L367:O367)-M367)/(MAX(L367:O367)-MIN(L367:O367)),(M367-MIN(L367:O367))/(MAX(L367:O367)-MIN(L367:O367))))</f>
        <v>0.959529646249824</v>
      </c>
      <c r="AH367" s="0" t="n">
        <f aca="false">IF(MAX(L367:O367)=MIN(L367:O367),0,IF($C$17="custo",(MAX(L367:O367)-N367)/(MAX(L367:O367)-MIN(L367:O367)),(N367-MIN(L367:O367))/(MAX(L367:O367)-MIN(L367:O367))))</f>
        <v>1</v>
      </c>
      <c r="AI367" s="0" t="n">
        <f aca="false">IF(MAX(L367:O367)=MIN(L367:O367),0,IF($C$17="custo",(MAX(L367:O367)-O367)/(MAX(L367:O367)-MIN(L367:O367)),(O367-MIN(L367:O367))/(MAX(L367:O367)-MIN(L367:O367))))</f>
        <v>0</v>
      </c>
      <c r="AJ367" s="0" t="n">
        <f aca="false">IF(MAX(P367:S367)=MIN(P367:S367),0,IF($D$17="custo",(MAX(P367:S367)-P367)/(MAX(P367:S367)-MIN(P367:S367)),(P367-MIN(P367:S367))/(MAX(P367:S367)-MIN(P367:S367))))</f>
        <v>0.276376161135504</v>
      </c>
      <c r="AK367" s="0" t="n">
        <f aca="false">IF(MAX(P367:S367)=MIN(P367:S367),0,IF($D$17="custo",(MAX(P367:S367)-Q367)/(MAX(P367:S367)-MIN(P367:S367)),(Q367-MIN(P367:S367))/(MAX(P367:S367)-MIN(P367:S367))))</f>
        <v>0</v>
      </c>
      <c r="AL367" s="0" t="n">
        <f aca="false">IF(MAX(P367:S367)=MIN(P367:S367),0,IF($D$17="custo",(MAX(P367:S367)-R367)/(MAX(P367:S367)-MIN(P367:S367)),(R367-MIN(P367:S367))/(MAX(P367:S367)-MIN(P367:S367))))</f>
        <v>0.771881881802907</v>
      </c>
      <c r="AM367" s="0" t="n">
        <f aca="false">IF(MAX(P367:S367)=MIN(P367:S367),0,IF($D$17="custo",(MAX(P367:S367)-S367)/(MAX(P367:S367)-MIN(P367:S367)),(S367-MIN(P367:S367))/(MAX(P367:S367)-MIN(P367:S367))))</f>
        <v>1</v>
      </c>
      <c r="AN367" s="0" t="n">
        <f aca="false">IF(MAX(T367:W367)=MIN(T367:W367),0,IF($E$17="custo",(MAX(T367:W367)-T367)/(MAX(T367:W367)-MIN(T367:W367)),(T367-MIN(T367:W367))/(MAX(T367:W367)-MIN(T367:W367))))</f>
        <v>0</v>
      </c>
      <c r="AO367" s="0" t="n">
        <f aca="false">IF(MAX(T367:W367)=MIN(T367:W367),0,IF($E$17="custo",(MAX(T367:W367)-U367)/(MAX(T367:W367)-MIN(T367:W367)),(U367-MIN(T367:W367))/(MAX(T367:W367)-MIN(T367:W367))))</f>
        <v>0.793103448275862</v>
      </c>
      <c r="AP367" s="0" t="n">
        <f aca="false">IF(MAX(T367:W367)=MIN(T367:W367),0,IF($E$17="custo",(MAX(T367:W367)-V367)/(MAX(T367:W367)-MIN(T367:W367)),(V367-MIN(T367:W367))/(MAX(T367:W367)-MIN(T367:W367))))</f>
        <v>0.793103448275862</v>
      </c>
      <c r="AQ367" s="0" t="n">
        <f aca="false">IF(MAX(T367:W367)=MIN(T367:W367),0,IF($E$17="custo",(MAX(T367:W367)-W367)/(MAX(T367:W367)-MIN(T367:W367)),(W367-MIN(T367:W367))/(MAX(T367:W367)-MIN(T367:W367))))</f>
        <v>1</v>
      </c>
      <c r="AR367" s="0" t="n">
        <f aca="false">IF(MAX(X367:AA367)=MIN(X367:AA367),0,IF($F$17="custo",(MAX(X367:AA367)-X367)/(MAX(X367:AA367)-MIN(X367:AA367)),(X367-MIN(X367:AA367))/(MAX(X367:AA367)-MIN(X367:AA367))))</f>
        <v>0</v>
      </c>
      <c r="AS367" s="0" t="n">
        <f aca="false">IF(MAX(X367:AA367)=MIN(X367:AA367),0,IF($F$17="custo",(MAX(X367:AA367)-Y367)/(MAX(X367:AA367)-MIN(X367:AA367)),(Y367-MIN(X367:AA367))/(MAX(X367:AA367)-MIN(X367:AA367))))</f>
        <v>0.516129032258065</v>
      </c>
      <c r="AT367" s="0" t="n">
        <f aca="false">IF(MAX(X367:AA367)=MIN(X367:AA367),0,IF($F$17="custo",(MAX(X367:AA367)-Z367)/(MAX(X367:AA367)-MIN(X367:AA367)),(Z367-MIN(X367:AA367))/(MAX(X367:AA367)-MIN(X367:AA367))))</f>
        <v>0.225806451612903</v>
      </c>
      <c r="AU367" s="0" t="n">
        <f aca="false">IF(MAX(X367:AA367)=MIN(X367:AA367),0,IF($F$17="custo",(MAX(X367:AA367)-AA367)/(MAX(X367:AA367)-MIN(X367:AA367)),(AA367-MIN(X367:AA367))/(MAX(X367:AA367)-MIN(X367:AA367))))</f>
        <v>1</v>
      </c>
      <c r="AV367" s="0" t="n">
        <f aca="false">STDEVP(AB367:AE367)</f>
        <v>0.416695400488424</v>
      </c>
      <c r="AW367" s="0" t="n">
        <f aca="false">STDEVP(AF367:AI367)</f>
        <v>0.403525439320819</v>
      </c>
      <c r="AX367" s="0" t="n">
        <f aca="false">STDEVP(AJ367:AM367)</f>
        <v>0.394761057249864</v>
      </c>
      <c r="AY367" s="0" t="n">
        <f aca="false">STDEVP(AN367:AQ367)</f>
        <v>0.382723670352123</v>
      </c>
      <c r="AZ367" s="0" t="n">
        <f aca="false">STDEVP(AR367:AU367)</f>
        <v>0.373762265363112</v>
      </c>
      <c r="BA367" s="0" t="n">
        <f aca="false">AV367*((1-IFERROR(CORREL(AB367:AE367,AF367:AI367),0))+(1-IFERROR(CORREL(AB367:AE367,AJ367:AM367),0))+(1-IFERROR(CORREL(AB367:AE367,AN367:AQ367),0))+(1-IFERROR(CORREL(AB367:AE367,AR367:AU367),0)))</f>
        <v>1.05001873461713</v>
      </c>
      <c r="BB367" s="0" t="n">
        <f aca="false">AW367*((1-IFERROR(CORREL(AF367:AI367,AB367:AE367),0))+(1-IFERROR(CORREL(AF367:AI367,AJ367:AM367),0))+(1-IFERROR(CORREL(AF367:AI367,AN367:AQ367),0))+(1-IFERROR(CORREL(AF367:AI367,AR367:AU367),0)))</f>
        <v>2.58211845384453</v>
      </c>
      <c r="BC367" s="0" t="n">
        <f aca="false">AX367*((1-IFERROR(CORREL(AJ367:AM367,AB367:AE367),0))+(1-IFERROR(CORREL(AJ367:AM367,AF367:AI367),0))+(1-IFERROR(CORREL(AJ367:AM367,AN367:AQ367),0))+(1-IFERROR(CORREL(AJ367:AM367,AR367:AU367),0)))</f>
        <v>1.0664958158575</v>
      </c>
      <c r="BD367" s="0" t="n">
        <f aca="false">AY367*((1-IFERROR(CORREL(AN367:AQ367,AB367:AE367),0))+(1-IFERROR(CORREL(AN367:AQ367,AF367:AI367),0))+(1-IFERROR(CORREL(AN367:AQ367,AJ367:AM367),0))+(1-IFERROR(CORREL(AN367:AQ367,AR367:AU367),0)))</f>
        <v>0.949403582363908</v>
      </c>
      <c r="BE367" s="0" t="n">
        <f aca="false">AZ367*((1-IFERROR(CORREL(AR367:AU367,AB367:AE367),0))+(1-IFERROR(CORREL(AR367:AU367,AF367:AI367),0))+(1-IFERROR(CORREL(AR367:AU367,AJ367:AM367),0))+(1-IFERROR(CORREL(AR367:AU367,AN367:AQ367),0)))</f>
        <v>1.10264820676004</v>
      </c>
      <c r="BF367" s="0" t="n">
        <f aca="false">IF(SUM(BA367:BE367)&gt;0,BA367/SUM(BA367:BE367),1/5)</f>
        <v>0.155542551125629</v>
      </c>
      <c r="BG367" s="0" t="n">
        <f aca="false">IF(SUM(BA367:BE367)&gt;0,BB367/SUM(BA367:BE367),1/5)</f>
        <v>0.382497262552167</v>
      </c>
      <c r="BH367" s="0" t="n">
        <f aca="false">IF(SUM(BA367:BE367)&gt;0,BC367/SUM(BA367:BE367),1/5)</f>
        <v>0.15798335257682</v>
      </c>
      <c r="BI367" s="0" t="n">
        <f aca="false">IF(SUM(BA367:BE367)&gt;0,BD367/SUM(BA367:BE367),1/5)</f>
        <v>0.140638114711867</v>
      </c>
      <c r="BJ367" s="0" t="n">
        <f aca="false">IF(SUM(BA367:BE367)&gt;0,BE367/SUM(BA367:BE367),1/5)</f>
        <v>0.163338719033517</v>
      </c>
      <c r="BK367" s="0" t="n">
        <f aca="false">BF367*AB367+BG367*AF367+BH367*AJ367+BI367*AN367+BJ367*AR367</f>
        <v>0.362422006782316</v>
      </c>
      <c r="BL367" s="0" t="n">
        <f aca="false">BF367*AC367+BG367*AG367+BH367*AK367+BI367*AO367+BJ367*AS367</f>
        <v>0.562861891750246</v>
      </c>
      <c r="BM367" s="0" t="n">
        <f aca="false">BF367*AD367+BG367*AH367+BH367*AL367+BI367*AP367+BJ367*AT367</f>
        <v>0.773078368220773</v>
      </c>
      <c r="BN367" s="0" t="n">
        <f aca="false">BF367*AE367+BG367*AI367+BH367*AM367+BI367*AQ367+BJ367*AU367</f>
        <v>0.617502737447833</v>
      </c>
      <c r="BO367" s="0" t="n">
        <f aca="false">RANK(BK367,$BK367:$BN367)</f>
        <v>4</v>
      </c>
      <c r="BP367" s="0" t="n">
        <f aca="false">RANK(BL367,$BK367:$BN367)</f>
        <v>3</v>
      </c>
      <c r="BQ367" s="0" t="n">
        <f aca="false">RANK(BM367,$BK367:$BN367)</f>
        <v>1</v>
      </c>
      <c r="BR367" s="0" t="n">
        <f aca="false">RANK(BN367,$BK367:$BN367)</f>
        <v>2</v>
      </c>
    </row>
    <row r="368" customFormat="false" ht="15" hidden="false" customHeight="false" outlineLevel="0" collapsed="false">
      <c r="A368" s="0" t="n">
        <v>345</v>
      </c>
      <c r="B368" s="0" t="n">
        <f aca="false">RANDBETWEEN(1,$B$5)</f>
        <v>2</v>
      </c>
      <c r="C368" s="0" t="n">
        <f aca="false">RANDBETWEEN(1,$B$5)</f>
        <v>4</v>
      </c>
      <c r="D368" s="0" t="n">
        <f aca="false">RANDBETWEEN(1,$B$5)</f>
        <v>1</v>
      </c>
      <c r="E368" s="0" t="n">
        <f aca="false">RANDBETWEEN(1,$B$5)</f>
        <v>6</v>
      </c>
      <c r="F368" s="0" t="n">
        <f aca="false">RANDBETWEEN(1,$B$5)</f>
        <v>1</v>
      </c>
      <c r="G368" s="0" t="n">
        <f aca="false">RANDBETWEEN(1,$B$5)</f>
        <v>5</v>
      </c>
      <c r="H368" s="0" t="n">
        <f aca="true">NORMINV(RAND(),$B$8,$B$13)</f>
        <v>48.4902304837458</v>
      </c>
      <c r="I368" s="0" t="n">
        <f aca="true">NORMINV(RAND(),$C$8,$C$13)</f>
        <v>62.7281291275095</v>
      </c>
      <c r="J368" s="0" t="n">
        <f aca="true">NORMINV(RAND(),$D$8,$D$13)</f>
        <v>13.4657150337345</v>
      </c>
      <c r="K368" s="0" t="n">
        <f aca="true">NORMINV(RAND(),$E$8,$E$13)</f>
        <v>2.88072332214759</v>
      </c>
      <c r="L368" s="0" t="n">
        <f aca="true">NORMINV(RAND(),$B$9,$B$14)</f>
        <v>39.4857268366519</v>
      </c>
      <c r="M368" s="0" t="n">
        <f aca="true">NORMINV(RAND(),$C$9,$C$14)</f>
        <v>55.8830919883933</v>
      </c>
      <c r="N368" s="0" t="n">
        <f aca="true">NORMINV(RAND(),$D$9,$D$14)</f>
        <v>43.8502464774081</v>
      </c>
      <c r="O368" s="0" t="n">
        <f aca="true">NORMINV(RAND(),$E$9,$E$14)</f>
        <v>25.9561451737085</v>
      </c>
      <c r="P368" s="0" t="n">
        <f aca="true">NORMINV(RAND(),$B$10,$B$15)</f>
        <v>24.1159726823769</v>
      </c>
      <c r="Q368" s="0" t="n">
        <f aca="true">NORMINV(RAND(),$C$10,$C$15)</f>
        <v>31.977114124007</v>
      </c>
      <c r="R368" s="0" t="n">
        <f aca="true">NORMINV(RAND(),$D$10,$D$15)</f>
        <v>10.0353544827602</v>
      </c>
      <c r="S368" s="0" t="n">
        <f aca="true">NORMINV(RAND(),$E$10,$E$15)</f>
        <v>4.11446504757241</v>
      </c>
      <c r="T368" s="0" t="n">
        <f aca="false">MEDIAN(INDEX(Avaliadores!$B$17:$B$22,$B368),INDEX(Avaliadores!$B$17:$B$22,$C368),INDEX(Avaliadores!$B$17:$B$22,$D368),INDEX(Avaliadores!$B$17:$B$22,$E368),INDEX(Avaliadores!$B$17:$B$22,$F368),INDEX(Avaliadores!$B$17:$B$22,$G368))</f>
        <v>2.29166666666667</v>
      </c>
      <c r="U368" s="0" t="n">
        <f aca="false">MEDIAN(INDEX(Avaliadores!$C$17:$C$22,$B368),INDEX(Avaliadores!$C$17:$C$22,$C368),INDEX(Avaliadores!$C$17:$C$22,$D368),INDEX(Avaliadores!$C$17:$C$22,$E368),INDEX(Avaliadores!$C$17:$C$22,$F368),INDEX(Avaliadores!$C$17:$C$22,$G368))</f>
        <v>5.29166666666667</v>
      </c>
      <c r="V368" s="0" t="n">
        <f aca="false">MEDIAN(INDEX(Avaliadores!$D$17:$D$22,$B368),INDEX(Avaliadores!$D$17:$D$22,$C368),INDEX(Avaliadores!$D$17:$D$22,$D368),INDEX(Avaliadores!$D$17:$D$22,$E368),INDEX(Avaliadores!$D$17:$D$22,$F368),INDEX(Avaliadores!$D$17:$D$22,$G368))</f>
        <v>5.79166666666667</v>
      </c>
      <c r="W368" s="0" t="n">
        <f aca="false">MEDIAN(INDEX(Avaliadores!$E$17:$E$22,$B368),INDEX(Avaliadores!$E$17:$E$22,$C368),INDEX(Avaliadores!$E$17:$E$22,$D368),INDEX(Avaliadores!$E$17:$E$22,$E368),INDEX(Avaliadores!$E$17:$E$22,$F368),INDEX(Avaliadores!$E$17:$E$22,$G368))</f>
        <v>6.79166666666667</v>
      </c>
      <c r="X368" s="0" t="n">
        <f aca="false">MEDIAN(INDEX(Avaliadores!$F$17:$F$22,$B368),INDEX(Avaliadores!$F$17:$F$22,$C368),INDEX(Avaliadores!$F$17:$F$22,$D368),INDEX(Avaliadores!$F$17:$F$22,$E368),INDEX(Avaliadores!$F$17:$F$22,$F368),INDEX(Avaliadores!$F$17:$F$22,$G368))</f>
        <v>2.29166666666667</v>
      </c>
      <c r="Y368" s="0" t="n">
        <f aca="false">MEDIAN(INDEX(Avaliadores!$G$17:$G$22,$B368),INDEX(Avaliadores!$G$17:$G$22,$C368),INDEX(Avaliadores!$G$17:$G$22,$D368),INDEX(Avaliadores!$G$17:$G$22,$E368),INDEX(Avaliadores!$G$17:$G$22,$F368),INDEX(Avaliadores!$G$17:$G$22,$G368))</f>
        <v>5.04166666666667</v>
      </c>
      <c r="Z368" s="0" t="n">
        <f aca="false">MEDIAN(INDEX(Avaliadores!$H$17:$H$22,$B368),INDEX(Avaliadores!$H$17:$H$22,$C368),INDEX(Avaliadores!$H$17:$H$22,$D368),INDEX(Avaliadores!$H$17:$H$22,$E368),INDEX(Avaliadores!$H$17:$H$22,$F368),INDEX(Avaliadores!$H$17:$H$22,$G368))</f>
        <v>4.04166666666667</v>
      </c>
      <c r="AA368" s="0" t="n">
        <f aca="false">MEDIAN(INDEX(Avaliadores!$I$17:$I$22,$B368),INDEX(Avaliadores!$I$17:$I$22,$C368),INDEX(Avaliadores!$I$17:$I$22,$D368),INDEX(Avaliadores!$I$17:$I$22,$E368),INDEX(Avaliadores!$I$17:$I$22,$F368),INDEX(Avaliadores!$I$17:$I$22,$G368))</f>
        <v>6.79166666666667</v>
      </c>
      <c r="AB368" s="0" t="n">
        <f aca="false">IF(MAX(H368:K368)=MIN(H368:K368),0,IF($B$17="custo",(MAX(H368:K368)-H368)/(MAX(H368:K368)-MIN(H368:K368)),(H368-MIN(H368:K368))/(MAX(H368:K368)-MIN(H368:K368))))</f>
        <v>0.237903355244314</v>
      </c>
      <c r="AC368" s="0" t="n">
        <f aca="false">IF(MAX(H368:K368)=MIN(H368:K368),0,IF($B$17="custo",(MAX(H368:K368)-I368)/(MAX(H368:K368)-MIN(H368:K368)),(I368-MIN(H368:K368))/(MAX(H368:K368)-MIN(H368:K368))))</f>
        <v>0</v>
      </c>
      <c r="AD368" s="0" t="n">
        <f aca="false">IF(MAX(H368:K368)=MIN(H368:K368),0,IF($B$17="custo",(MAX(H368:K368)-J368)/(MAX(H368:K368)-MIN(H368:K368)),(J368-MIN(H368:K368))/(MAX(H368:K368)-MIN(H368:K368))))</f>
        <v>0.823133658524618</v>
      </c>
      <c r="AE368" s="0" t="n">
        <f aca="false">IF(MAX(H368:K368)=MIN(H368:K368),0,IF($B$17="custo",(MAX(H368:K368)-K368)/(MAX(H368:K368)-MIN(H368:K368)),(K368-MIN(H368:K368))/(MAX(H368:K368)-MIN(H368:K368))))</f>
        <v>1</v>
      </c>
      <c r="AF368" s="0" t="n">
        <f aca="false">IF(MAX(L368:O368)=MIN(L368:O368),0,IF($C$17="custo",(MAX(L368:O368)-L368)/(MAX(L368:O368)-MIN(L368:O368)),(L368-MIN(L368:O368))/(MAX(L368:O368)-MIN(L368:O368))))</f>
        <v>0.452086935119777</v>
      </c>
      <c r="AG368" s="0" t="n">
        <f aca="false">IF(MAX(L368:O368)=MIN(L368:O368),0,IF($C$17="custo",(MAX(L368:O368)-M368)/(MAX(L368:O368)-MIN(L368:O368)),(M368-MIN(L368:O368))/(MAX(L368:O368)-MIN(L368:O368))))</f>
        <v>1</v>
      </c>
      <c r="AH368" s="0" t="n">
        <f aca="false">IF(MAX(L368:O368)=MIN(L368:O368),0,IF($C$17="custo",(MAX(L368:O368)-N368)/(MAX(L368:O368)-MIN(L368:O368)),(N368-MIN(L368:O368))/(MAX(L368:O368)-MIN(L368:O368))))</f>
        <v>0.597926056891284</v>
      </c>
      <c r="AI368" s="0" t="n">
        <f aca="false">IF(MAX(L368:O368)=MIN(L368:O368),0,IF($C$17="custo",(MAX(L368:O368)-O368)/(MAX(L368:O368)-MIN(L368:O368)),(O368-MIN(L368:O368))/(MAX(L368:O368)-MIN(L368:O368))))</f>
        <v>0</v>
      </c>
      <c r="AJ368" s="0" t="n">
        <f aca="false">IF(MAX(P368:S368)=MIN(P368:S368),0,IF($D$17="custo",(MAX(P368:S368)-P368)/(MAX(P368:S368)-MIN(P368:S368)),(P368-MIN(P368:S368))/(MAX(P368:S368)-MIN(P368:S368))))</f>
        <v>0.282139053614928</v>
      </c>
      <c r="AK368" s="0" t="n">
        <f aca="false">IF(MAX(P368:S368)=MIN(P368:S368),0,IF($D$17="custo",(MAX(P368:S368)-Q368)/(MAX(P368:S368)-MIN(P368:S368)),(Q368-MIN(P368:S368))/(MAX(P368:S368)-MIN(P368:S368))))</f>
        <v>0</v>
      </c>
      <c r="AL368" s="0" t="n">
        <f aca="false">IF(MAX(P368:S368)=MIN(P368:S368),0,IF($D$17="custo",(MAX(P368:S368)-R368)/(MAX(P368:S368)-MIN(P368:S368)),(R368-MIN(P368:S368))/(MAX(P368:S368)-MIN(P368:S368))))</f>
        <v>0.787497254157519</v>
      </c>
      <c r="AM368" s="0" t="n">
        <f aca="false">IF(MAX(P368:S368)=MIN(P368:S368),0,IF($D$17="custo",(MAX(P368:S368)-S368)/(MAX(P368:S368)-MIN(P368:S368)),(S368-MIN(P368:S368))/(MAX(P368:S368)-MIN(P368:S368))))</f>
        <v>1</v>
      </c>
      <c r="AN368" s="0" t="n">
        <f aca="false">IF(MAX(T368:W368)=MIN(T368:W368),0,IF($E$17="custo",(MAX(T368:W368)-T368)/(MAX(T368:W368)-MIN(T368:W368)),(T368-MIN(T368:W368))/(MAX(T368:W368)-MIN(T368:W368))))</f>
        <v>0</v>
      </c>
      <c r="AO368" s="0" t="n">
        <f aca="false">IF(MAX(T368:W368)=MIN(T368:W368),0,IF($E$17="custo",(MAX(T368:W368)-U368)/(MAX(T368:W368)-MIN(T368:W368)),(U368-MIN(T368:W368))/(MAX(T368:W368)-MIN(T368:W368))))</f>
        <v>0.666666666666667</v>
      </c>
      <c r="AP368" s="0" t="n">
        <f aca="false">IF(MAX(T368:W368)=MIN(T368:W368),0,IF($E$17="custo",(MAX(T368:W368)-V368)/(MAX(T368:W368)-MIN(T368:W368)),(V368-MIN(T368:W368))/(MAX(T368:W368)-MIN(T368:W368))))</f>
        <v>0.777777777777778</v>
      </c>
      <c r="AQ368" s="0" t="n">
        <f aca="false">IF(MAX(T368:W368)=MIN(T368:W368),0,IF($E$17="custo",(MAX(T368:W368)-W368)/(MAX(T368:W368)-MIN(T368:W368)),(W368-MIN(T368:W368))/(MAX(T368:W368)-MIN(T368:W368))))</f>
        <v>1</v>
      </c>
      <c r="AR368" s="0" t="n">
        <f aca="false">IF(MAX(X368:AA368)=MIN(X368:AA368),0,IF($F$17="custo",(MAX(X368:AA368)-X368)/(MAX(X368:AA368)-MIN(X368:AA368)),(X368-MIN(X368:AA368))/(MAX(X368:AA368)-MIN(X368:AA368))))</f>
        <v>0</v>
      </c>
      <c r="AS368" s="0" t="n">
        <f aca="false">IF(MAX(X368:AA368)=MIN(X368:AA368),0,IF($F$17="custo",(MAX(X368:AA368)-Y368)/(MAX(X368:AA368)-MIN(X368:AA368)),(Y368-MIN(X368:AA368))/(MAX(X368:AA368)-MIN(X368:AA368))))</f>
        <v>0.611111111111111</v>
      </c>
      <c r="AT368" s="0" t="n">
        <f aca="false">IF(MAX(X368:AA368)=MIN(X368:AA368),0,IF($F$17="custo",(MAX(X368:AA368)-Z368)/(MAX(X368:AA368)-MIN(X368:AA368)),(Z368-MIN(X368:AA368))/(MAX(X368:AA368)-MIN(X368:AA368))))</f>
        <v>0.388888888888889</v>
      </c>
      <c r="AU368" s="0" t="n">
        <f aca="false">IF(MAX(X368:AA368)=MIN(X368:AA368),0,IF($F$17="custo",(MAX(X368:AA368)-AA368)/(MAX(X368:AA368)-MIN(X368:AA368)),(AA368-MIN(X368:AA368))/(MAX(X368:AA368)-MIN(X368:AA368))))</f>
        <v>1</v>
      </c>
      <c r="AV368" s="0" t="n">
        <f aca="false">STDEVP(AB368:AE368)</f>
        <v>0.409932504566677</v>
      </c>
      <c r="AW368" s="0" t="n">
        <f aca="false">STDEVP(AF368:AI368)</f>
        <v>0.35751218495389</v>
      </c>
      <c r="AX368" s="0" t="n">
        <f aca="false">STDEVP(AJ368:AM368)</f>
        <v>0.396517893438577</v>
      </c>
      <c r="AY368" s="0" t="n">
        <f aca="false">STDEVP(AN368:AQ368)</f>
        <v>0.372677996249965</v>
      </c>
      <c r="AZ368" s="0" t="n">
        <f aca="false">STDEVP(AR368:AU368)</f>
        <v>0.362177911400147</v>
      </c>
      <c r="BA368" s="0" t="n">
        <f aca="false">AV368*((1-IFERROR(CORREL(AB368:AE368,AF368:AI368),0))+(1-IFERROR(CORREL(AB368:AE368,AJ368:AM368),0))+(1-IFERROR(CORREL(AB368:AE368,AN368:AQ368),0))+(1-IFERROR(CORREL(AB368:AE368,AR368:AU368),0)))</f>
        <v>1.09457486285105</v>
      </c>
      <c r="BB368" s="0" t="n">
        <f aca="false">AW368*((1-IFERROR(CORREL(AF368:AI368,AB368:AE368),0))+(1-IFERROR(CORREL(AF368:AI368,AJ368:AM368),0))+(1-IFERROR(CORREL(AF368:AI368,AN368:AQ368),0))+(1-IFERROR(CORREL(AF368:AI368,AR368:AU368),0)))</f>
        <v>2.20635380929541</v>
      </c>
      <c r="BC368" s="0" t="n">
        <f aca="false">AX368*((1-IFERROR(CORREL(AJ368:AM368,AB368:AE368),0))+(1-IFERROR(CORREL(AJ368:AM368,AF368:AI368),0))+(1-IFERROR(CORREL(AJ368:AM368,AN368:AQ368),0))+(1-IFERROR(CORREL(AJ368:AM368,AR368:AU368),0)))</f>
        <v>1.0929555048028</v>
      </c>
      <c r="BD368" s="0" t="n">
        <f aca="false">AY368*((1-IFERROR(CORREL(AN368:AQ368,AB368:AE368),0))+(1-IFERROR(CORREL(AN368:AQ368,AF368:AI368),0))+(1-IFERROR(CORREL(AN368:AQ368,AJ368:AM368),0))+(1-IFERROR(CORREL(AN368:AQ368,AR368:AU368),0)))</f>
        <v>0.787356518453962</v>
      </c>
      <c r="BE368" s="0" t="n">
        <f aca="false">AZ368*((1-IFERROR(CORREL(AR368:AU368,AB368:AE368),0))+(1-IFERROR(CORREL(AR368:AU368,AF368:AI368),0))+(1-IFERROR(CORREL(AR368:AU368,AJ368:AM368),0))+(1-IFERROR(CORREL(AR368:AU368,AN368:AQ368),0)))</f>
        <v>0.900668285591704</v>
      </c>
      <c r="BF368" s="0" t="n">
        <f aca="false">IF(SUM(BA368:BE368)&gt;0,BA368/SUM(BA368:BE368),1/5)</f>
        <v>0.179972253164497</v>
      </c>
      <c r="BG368" s="0" t="n">
        <f aca="false">IF(SUM(BA368:BE368)&gt;0,BB368/SUM(BA368:BE368),1/5)</f>
        <v>0.362773237184236</v>
      </c>
      <c r="BH368" s="0" t="n">
        <f aca="false">IF(SUM(BA368:BE368)&gt;0,BC368/SUM(BA368:BE368),1/5)</f>
        <v>0.179705994979229</v>
      </c>
      <c r="BI368" s="0" t="n">
        <f aca="false">IF(SUM(BA368:BE368)&gt;0,BD368/SUM(BA368:BE368),1/5)</f>
        <v>0.129458780280063</v>
      </c>
      <c r="BJ368" s="0" t="n">
        <f aca="false">IF(SUM(BA368:BE368)&gt;0,BE368/SUM(BA368:BE368),1/5)</f>
        <v>0.148089734391975</v>
      </c>
      <c r="BK368" s="0" t="n">
        <f aca="false">BF368*AB368+BG368*AF368+BH368*AJ368+BI368*AN368+BJ368*AR368</f>
        <v>0.257523123173183</v>
      </c>
      <c r="BL368" s="0" t="n">
        <f aca="false">BF368*AC368+BG368*AG368+BH368*AK368+BI368*AO368+BJ368*AS368</f>
        <v>0.539578372832707</v>
      </c>
      <c r="BM368" s="0" t="n">
        <f aca="false">BF368*AD368+BG368*AH368+BH368*AL368+BI368*AP368+BJ368*AT368</f>
        <v>0.66485138274085</v>
      </c>
      <c r="BN368" s="0" t="n">
        <f aca="false">BF368*AE368+BG368*AI368+BH368*AM368+BI368*AQ368+BJ368*AU368</f>
        <v>0.637226762815764</v>
      </c>
      <c r="BO368" s="0" t="n">
        <f aca="false">RANK(BK368,$BK368:$BN368)</f>
        <v>4</v>
      </c>
      <c r="BP368" s="0" t="n">
        <f aca="false">RANK(BL368,$BK368:$BN368)</f>
        <v>3</v>
      </c>
      <c r="BQ368" s="0" t="n">
        <f aca="false">RANK(BM368,$BK368:$BN368)</f>
        <v>1</v>
      </c>
      <c r="BR368" s="0" t="n">
        <f aca="false">RANK(BN368,$BK368:$BN368)</f>
        <v>2</v>
      </c>
    </row>
    <row r="369" customFormat="false" ht="15" hidden="false" customHeight="false" outlineLevel="0" collapsed="false">
      <c r="A369" s="0" t="n">
        <v>346</v>
      </c>
      <c r="B369" s="0" t="n">
        <f aca="false">RANDBETWEEN(1,$B$5)</f>
        <v>4</v>
      </c>
      <c r="C369" s="0" t="n">
        <f aca="false">RANDBETWEEN(1,$B$5)</f>
        <v>1</v>
      </c>
      <c r="D369" s="0" t="n">
        <f aca="false">RANDBETWEEN(1,$B$5)</f>
        <v>2</v>
      </c>
      <c r="E369" s="0" t="n">
        <f aca="false">RANDBETWEEN(1,$B$5)</f>
        <v>1</v>
      </c>
      <c r="F369" s="0" t="n">
        <f aca="false">RANDBETWEEN(1,$B$5)</f>
        <v>3</v>
      </c>
      <c r="G369" s="0" t="n">
        <f aca="false">RANDBETWEEN(1,$B$5)</f>
        <v>1</v>
      </c>
      <c r="H369" s="0" t="n">
        <f aca="true">NORMINV(RAND(),$B$8,$B$13)</f>
        <v>55.5740049169279</v>
      </c>
      <c r="I369" s="0" t="n">
        <f aca="true">NORMINV(RAND(),$C$8,$C$13)</f>
        <v>56.9429249557615</v>
      </c>
      <c r="J369" s="0" t="n">
        <f aca="true">NORMINV(RAND(),$D$8,$D$13)</f>
        <v>13.4630160855397</v>
      </c>
      <c r="K369" s="0" t="n">
        <f aca="true">NORMINV(RAND(),$E$8,$E$13)</f>
        <v>3.05294322645592</v>
      </c>
      <c r="L369" s="0" t="n">
        <f aca="true">NORMINV(RAND(),$B$9,$B$14)</f>
        <v>43.590122482129</v>
      </c>
      <c r="M369" s="0" t="n">
        <f aca="true">NORMINV(RAND(),$C$9,$C$14)</f>
        <v>47.7743500844717</v>
      </c>
      <c r="N369" s="0" t="n">
        <f aca="true">NORMINV(RAND(),$D$9,$D$14)</f>
        <v>42.9120189903449</v>
      </c>
      <c r="O369" s="0" t="n">
        <f aca="true">NORMINV(RAND(),$E$9,$E$14)</f>
        <v>24.2892780991955</v>
      </c>
      <c r="P369" s="0" t="n">
        <f aca="true">NORMINV(RAND(),$B$10,$B$15)</f>
        <v>25.2887970070164</v>
      </c>
      <c r="Q369" s="0" t="n">
        <f aca="true">NORMINV(RAND(),$C$10,$C$15)</f>
        <v>28.3939789771773</v>
      </c>
      <c r="R369" s="0" t="n">
        <f aca="true">NORMINV(RAND(),$D$10,$D$15)</f>
        <v>8.94498407045862</v>
      </c>
      <c r="S369" s="0" t="n">
        <f aca="true">NORMINV(RAND(),$E$10,$E$15)</f>
        <v>4.02827490721484</v>
      </c>
      <c r="T369" s="0" t="n">
        <f aca="false">MEDIAN(INDEX(Avaliadores!$B$17:$B$22,$B369),INDEX(Avaliadores!$B$17:$B$22,$C369),INDEX(Avaliadores!$B$17:$B$22,$D369),INDEX(Avaliadores!$B$17:$B$22,$E369),INDEX(Avaliadores!$B$17:$B$22,$F369),INDEX(Avaliadores!$B$17:$B$22,$G369))</f>
        <v>2.41666666666667</v>
      </c>
      <c r="U369" s="0" t="n">
        <f aca="false">MEDIAN(INDEX(Avaliadores!$C$17:$C$22,$B369),INDEX(Avaliadores!$C$17:$C$22,$C369),INDEX(Avaliadores!$C$17:$C$22,$D369),INDEX(Avaliadores!$C$17:$C$22,$E369),INDEX(Avaliadores!$C$17:$C$22,$F369),INDEX(Avaliadores!$C$17:$C$22,$G369))</f>
        <v>4.41666666666667</v>
      </c>
      <c r="V369" s="0" t="n">
        <f aca="false">MEDIAN(INDEX(Avaliadores!$D$17:$D$22,$B369),INDEX(Avaliadores!$D$17:$D$22,$C369),INDEX(Avaliadores!$D$17:$D$22,$D369),INDEX(Avaliadores!$D$17:$D$22,$E369),INDEX(Avaliadores!$D$17:$D$22,$F369),INDEX(Avaliadores!$D$17:$D$22,$G369))</f>
        <v>6.54166666666667</v>
      </c>
      <c r="W369" s="0" t="n">
        <f aca="false">MEDIAN(INDEX(Avaliadores!$E$17:$E$22,$B369),INDEX(Avaliadores!$E$17:$E$22,$C369),INDEX(Avaliadores!$E$17:$E$22,$D369),INDEX(Avaliadores!$E$17:$E$22,$E369),INDEX(Avaliadores!$E$17:$E$22,$F369),INDEX(Avaliadores!$E$17:$E$22,$G369))</f>
        <v>6.79166666666667</v>
      </c>
      <c r="X369" s="0" t="n">
        <f aca="false">MEDIAN(INDEX(Avaliadores!$F$17:$F$22,$B369),INDEX(Avaliadores!$F$17:$F$22,$C369),INDEX(Avaliadores!$F$17:$F$22,$D369),INDEX(Avaliadores!$F$17:$F$22,$E369),INDEX(Avaliadores!$F$17:$F$22,$F369),INDEX(Avaliadores!$F$17:$F$22,$G369))</f>
        <v>2.04166666666667</v>
      </c>
      <c r="Y369" s="0" t="n">
        <f aca="false">MEDIAN(INDEX(Avaliadores!$G$17:$G$22,$B369),INDEX(Avaliadores!$G$17:$G$22,$C369),INDEX(Avaliadores!$G$17:$G$22,$D369),INDEX(Avaliadores!$G$17:$G$22,$E369),INDEX(Avaliadores!$G$17:$G$22,$F369),INDEX(Avaliadores!$G$17:$G$22,$G369))</f>
        <v>5.04166666666667</v>
      </c>
      <c r="Z369" s="0" t="n">
        <f aca="false">MEDIAN(INDEX(Avaliadores!$H$17:$H$22,$B369),INDEX(Avaliadores!$H$17:$H$22,$C369),INDEX(Avaliadores!$H$17:$H$22,$D369),INDEX(Avaliadores!$H$17:$H$22,$E369),INDEX(Avaliadores!$H$17:$H$22,$F369),INDEX(Avaliadores!$H$17:$H$22,$G369))</f>
        <v>4.04166666666667</v>
      </c>
      <c r="AA369" s="0" t="n">
        <f aca="false">MEDIAN(INDEX(Avaliadores!$I$17:$I$22,$B369),INDEX(Avaliadores!$I$17:$I$22,$C369),INDEX(Avaliadores!$I$17:$I$22,$D369),INDEX(Avaliadores!$I$17:$I$22,$E369),INDEX(Avaliadores!$I$17:$I$22,$F369),INDEX(Avaliadores!$I$17:$I$22,$G369))</f>
        <v>6.91666666666667</v>
      </c>
      <c r="AB369" s="0" t="n">
        <f aca="false">IF(MAX(H369:K369)=MIN(H369:K369),0,IF($B$17="custo",(MAX(H369:K369)-H369)/(MAX(H369:K369)-MIN(H369:K369)),(H369-MIN(H369:K369))/(MAX(H369:K369)-MIN(H369:K369))))</f>
        <v>0.0254021247531653</v>
      </c>
      <c r="AC369" s="0" t="n">
        <f aca="false">IF(MAX(H369:K369)=MIN(H369:K369),0,IF($B$17="custo",(MAX(H369:K369)-I369)/(MAX(H369:K369)-MIN(H369:K369)),(I369-MIN(H369:K369))/(MAX(H369:K369)-MIN(H369:K369))))</f>
        <v>0</v>
      </c>
      <c r="AD369" s="0" t="n">
        <f aca="false">IF(MAX(H369:K369)=MIN(H369:K369),0,IF($B$17="custo",(MAX(H369:K369)-J369)/(MAX(H369:K369)-MIN(H369:K369)),(J369-MIN(H369:K369))/(MAX(H369:K369)-MIN(H369:K369))))</f>
        <v>0.80682730769191</v>
      </c>
      <c r="AE369" s="0" t="n">
        <f aca="false">IF(MAX(H369:K369)=MIN(H369:K369),0,IF($B$17="custo",(MAX(H369:K369)-K369)/(MAX(H369:K369)-MIN(H369:K369)),(K369-MIN(H369:K369))/(MAX(H369:K369)-MIN(H369:K369))))</f>
        <v>1</v>
      </c>
      <c r="AF369" s="0" t="n">
        <f aca="false">IF(MAX(L369:O369)=MIN(L369:O369),0,IF($C$17="custo",(MAX(L369:O369)-L369)/(MAX(L369:O369)-MIN(L369:O369)),(L369-MIN(L369:O369))/(MAX(L369:O369)-MIN(L369:O369))))</f>
        <v>0.821834584753838</v>
      </c>
      <c r="AG369" s="0" t="n">
        <f aca="false">IF(MAX(L369:O369)=MIN(L369:O369),0,IF($C$17="custo",(MAX(L369:O369)-M369)/(MAX(L369:O369)-MIN(L369:O369)),(M369-MIN(L369:O369))/(MAX(L369:O369)-MIN(L369:O369))))</f>
        <v>1</v>
      </c>
      <c r="AH369" s="0" t="n">
        <f aca="false">IF(MAX(L369:O369)=MIN(L369:O369),0,IF($C$17="custo",(MAX(L369:O369)-N369)/(MAX(L369:O369)-MIN(L369:O369)),(N369-MIN(L369:O369))/(MAX(L369:O369)-MIN(L369:O369))))</f>
        <v>0.7929607753736</v>
      </c>
      <c r="AI369" s="0" t="n">
        <f aca="false">IF(MAX(L369:O369)=MIN(L369:O369),0,IF($C$17="custo",(MAX(L369:O369)-O369)/(MAX(L369:O369)-MIN(L369:O369)),(O369-MIN(L369:O369))/(MAX(L369:O369)-MIN(L369:O369))))</f>
        <v>0</v>
      </c>
      <c r="AJ369" s="0" t="n">
        <f aca="false">IF(MAX(P369:S369)=MIN(P369:S369),0,IF($D$17="custo",(MAX(P369:S369)-P369)/(MAX(P369:S369)-MIN(P369:S369)),(P369-MIN(P369:S369))/(MAX(P369:S369)-MIN(P369:S369))))</f>
        <v>0.127440683070139</v>
      </c>
      <c r="AK369" s="0" t="n">
        <f aca="false">IF(MAX(P369:S369)=MIN(P369:S369),0,IF($D$17="custo",(MAX(P369:S369)-Q369)/(MAX(P369:S369)-MIN(P369:S369)),(Q369-MIN(P369:S369))/(MAX(P369:S369)-MIN(P369:S369))))</f>
        <v>0</v>
      </c>
      <c r="AL369" s="0" t="n">
        <f aca="false">IF(MAX(P369:S369)=MIN(P369:S369),0,IF($D$17="custo",(MAX(P369:S369)-R369)/(MAX(P369:S369)-MIN(P369:S369)),(R369-MIN(P369:S369))/(MAX(P369:S369)-MIN(P369:S369))))</f>
        <v>0.798211898612648</v>
      </c>
      <c r="AM369" s="0" t="n">
        <f aca="false">IF(MAX(P369:S369)=MIN(P369:S369),0,IF($D$17="custo",(MAX(P369:S369)-S369)/(MAX(P369:S369)-MIN(P369:S369)),(S369-MIN(P369:S369))/(MAX(P369:S369)-MIN(P369:S369))))</f>
        <v>1</v>
      </c>
      <c r="AN369" s="0" t="n">
        <f aca="false">IF(MAX(T369:W369)=MIN(T369:W369),0,IF($E$17="custo",(MAX(T369:W369)-T369)/(MAX(T369:W369)-MIN(T369:W369)),(T369-MIN(T369:W369))/(MAX(T369:W369)-MIN(T369:W369))))</f>
        <v>0</v>
      </c>
      <c r="AO369" s="0" t="n">
        <f aca="false">IF(MAX(T369:W369)=MIN(T369:W369),0,IF($E$17="custo",(MAX(T369:W369)-U369)/(MAX(T369:W369)-MIN(T369:W369)),(U369-MIN(T369:W369))/(MAX(T369:W369)-MIN(T369:W369))))</f>
        <v>0.457142857142857</v>
      </c>
      <c r="AP369" s="0" t="n">
        <f aca="false">IF(MAX(T369:W369)=MIN(T369:W369),0,IF($E$17="custo",(MAX(T369:W369)-V369)/(MAX(T369:W369)-MIN(T369:W369)),(V369-MIN(T369:W369))/(MAX(T369:W369)-MIN(T369:W369))))</f>
        <v>0.942857142857143</v>
      </c>
      <c r="AQ369" s="0" t="n">
        <f aca="false">IF(MAX(T369:W369)=MIN(T369:W369),0,IF($E$17="custo",(MAX(T369:W369)-W369)/(MAX(T369:W369)-MIN(T369:W369)),(W369-MIN(T369:W369))/(MAX(T369:W369)-MIN(T369:W369))))</f>
        <v>1</v>
      </c>
      <c r="AR369" s="0" t="n">
        <f aca="false">IF(MAX(X369:AA369)=MIN(X369:AA369),0,IF($F$17="custo",(MAX(X369:AA369)-X369)/(MAX(X369:AA369)-MIN(X369:AA369)),(X369-MIN(X369:AA369))/(MAX(X369:AA369)-MIN(X369:AA369))))</f>
        <v>0</v>
      </c>
      <c r="AS369" s="0" t="n">
        <f aca="false">IF(MAX(X369:AA369)=MIN(X369:AA369),0,IF($F$17="custo",(MAX(X369:AA369)-Y369)/(MAX(X369:AA369)-MIN(X369:AA369)),(Y369-MIN(X369:AA369))/(MAX(X369:AA369)-MIN(X369:AA369))))</f>
        <v>0.615384615384615</v>
      </c>
      <c r="AT369" s="0" t="n">
        <f aca="false">IF(MAX(X369:AA369)=MIN(X369:AA369),0,IF($F$17="custo",(MAX(X369:AA369)-Z369)/(MAX(X369:AA369)-MIN(X369:AA369)),(Z369-MIN(X369:AA369))/(MAX(X369:AA369)-MIN(X369:AA369))))</f>
        <v>0.41025641025641</v>
      </c>
      <c r="AU369" s="0" t="n">
        <f aca="false">IF(MAX(X369:AA369)=MIN(X369:AA369),0,IF($F$17="custo",(MAX(X369:AA369)-AA369)/(MAX(X369:AA369)-MIN(X369:AA369)),(AA369-MIN(X369:AA369))/(MAX(X369:AA369)-MIN(X369:AA369))))</f>
        <v>1</v>
      </c>
      <c r="AV369" s="0" t="n">
        <f aca="false">STDEVP(AB369:AE369)</f>
        <v>0.450652138322856</v>
      </c>
      <c r="AW369" s="0" t="n">
        <f aca="false">STDEVP(AF369:AI369)</f>
        <v>0.385652104280082</v>
      </c>
      <c r="AX369" s="0" t="n">
        <f aca="false">STDEVP(AJ369:AM369)</f>
        <v>0.426130524737667</v>
      </c>
      <c r="AY369" s="0" t="n">
        <f aca="false">STDEVP(AN369:AQ369)</f>
        <v>0.405573416187954</v>
      </c>
      <c r="AZ369" s="0" t="n">
        <f aca="false">STDEVP(AR369:AU369)</f>
        <v>0.360972005776951</v>
      </c>
      <c r="BA369" s="0" t="n">
        <f aca="false">AV369*((1-IFERROR(CORREL(AB369:AE369,AF369:AI369),0))+(1-IFERROR(CORREL(AB369:AE369,AJ369:AM369),0))+(1-IFERROR(CORREL(AB369:AE369,AN369:AQ369),0))+(1-IFERROR(CORREL(AB369:AE369,AR369:AU369),0)))</f>
        <v>1.01494810277359</v>
      </c>
      <c r="BB369" s="0" t="n">
        <f aca="false">AW369*((1-IFERROR(CORREL(AF369:AI369,AB369:AE369),0))+(1-IFERROR(CORREL(AF369:AI369,AJ369:AM369),0))+(1-IFERROR(CORREL(AF369:AI369,AN369:AQ369),0))+(1-IFERROR(CORREL(AF369:AI369,AR369:AU369),0)))</f>
        <v>2.63626933115127</v>
      </c>
      <c r="BC369" s="0" t="n">
        <f aca="false">AX369*((1-IFERROR(CORREL(AJ369:AM369,AB369:AE369),0))+(1-IFERROR(CORREL(AJ369:AM369,AF369:AI369),0))+(1-IFERROR(CORREL(AJ369:AM369,AN369:AQ369),0))+(1-IFERROR(CORREL(AJ369:AM369,AR369:AU369),0)))</f>
        <v>1.00571858646594</v>
      </c>
      <c r="BD369" s="0" t="n">
        <f aca="false">AY369*((1-IFERROR(CORREL(AN369:AQ369,AB369:AE369),0))+(1-IFERROR(CORREL(AN369:AQ369,AF369:AI369),0))+(1-IFERROR(CORREL(AN369:AQ369,AJ369:AM369),0))+(1-IFERROR(CORREL(AN369:AQ369,AR369:AU369),0)))</f>
        <v>0.827480453626704</v>
      </c>
      <c r="BE369" s="0" t="n">
        <f aca="false">AZ369*((1-IFERROR(CORREL(AR369:AU369,AB369:AE369),0))+(1-IFERROR(CORREL(AR369:AU369,AF369:AI369),0))+(1-IFERROR(CORREL(AR369:AU369,AJ369:AM369),0))+(1-IFERROR(CORREL(AR369:AU369,AN369:AQ369),0)))</f>
        <v>0.983054436746404</v>
      </c>
      <c r="BF369" s="0" t="n">
        <f aca="false">IF(SUM(BA369:BE369)&gt;0,BA369/SUM(BA369:BE369),1/5)</f>
        <v>0.156931220376174</v>
      </c>
      <c r="BG369" s="0" t="n">
        <f aca="false">IF(SUM(BA369:BE369)&gt;0,BB369/SUM(BA369:BE369),1/5)</f>
        <v>0.407619820409813</v>
      </c>
      <c r="BH369" s="0" t="n">
        <f aca="false">IF(SUM(BA369:BE369)&gt;0,BC369/SUM(BA369:BE369),1/5)</f>
        <v>0.155504153067331</v>
      </c>
      <c r="BI369" s="0" t="n">
        <f aca="false">IF(SUM(BA369:BE369)&gt;0,BD369/SUM(BA369:BE369),1/5)</f>
        <v>0.127944982674683</v>
      </c>
      <c r="BJ369" s="0" t="n">
        <f aca="false">IF(SUM(BA369:BE369)&gt;0,BE369/SUM(BA369:BE369),1/5)</f>
        <v>0.151999823471999</v>
      </c>
      <c r="BK369" s="0" t="n">
        <f aca="false">BF369*AB369+BG369*AF369+BH369*AJ369+BI369*AN369+BJ369*AR369</f>
        <v>0.358800007768739</v>
      </c>
      <c r="BL369" s="0" t="n">
        <f aca="false">BF369*AC369+BG369*AG369+BH369*AK369+BI369*AO369+BJ369*AS369</f>
        <v>0.559647308252656</v>
      </c>
      <c r="BM369" s="0" t="n">
        <f aca="false">BF369*AD369+BG369*AH369+BH369*AL369+BI369*AP369+BJ369*AT369</f>
        <v>0.756960930885542</v>
      </c>
      <c r="BN369" s="0" t="n">
        <f aca="false">BF369*AE369+BG369*AI369+BH369*AM369+BI369*AQ369+BJ369*AU369</f>
        <v>0.592380179590187</v>
      </c>
      <c r="BO369" s="0" t="n">
        <f aca="false">RANK(BK369,$BK369:$BN369)</f>
        <v>4</v>
      </c>
      <c r="BP369" s="0" t="n">
        <f aca="false">RANK(BL369,$BK369:$BN369)</f>
        <v>3</v>
      </c>
      <c r="BQ369" s="0" t="n">
        <f aca="false">RANK(BM369,$BK369:$BN369)</f>
        <v>1</v>
      </c>
      <c r="BR369" s="0" t="n">
        <f aca="false">RANK(BN369,$BK369:$BN369)</f>
        <v>2</v>
      </c>
    </row>
    <row r="370" customFormat="false" ht="15" hidden="false" customHeight="false" outlineLevel="0" collapsed="false">
      <c r="A370" s="0" t="n">
        <v>347</v>
      </c>
      <c r="B370" s="0" t="n">
        <f aca="false">RANDBETWEEN(1,$B$5)</f>
        <v>1</v>
      </c>
      <c r="C370" s="0" t="n">
        <f aca="false">RANDBETWEEN(1,$B$5)</f>
        <v>6</v>
      </c>
      <c r="D370" s="0" t="n">
        <f aca="false">RANDBETWEEN(1,$B$5)</f>
        <v>2</v>
      </c>
      <c r="E370" s="0" t="n">
        <f aca="false">RANDBETWEEN(1,$B$5)</f>
        <v>5</v>
      </c>
      <c r="F370" s="0" t="n">
        <f aca="false">RANDBETWEEN(1,$B$5)</f>
        <v>3</v>
      </c>
      <c r="G370" s="0" t="n">
        <f aca="false">RANDBETWEEN(1,$B$5)</f>
        <v>2</v>
      </c>
      <c r="H370" s="0" t="n">
        <f aca="true">NORMINV(RAND(),$B$8,$B$13)</f>
        <v>47.51248010401</v>
      </c>
      <c r="I370" s="0" t="n">
        <f aca="true">NORMINV(RAND(),$C$8,$C$13)</f>
        <v>59.5251882038019</v>
      </c>
      <c r="J370" s="0" t="n">
        <f aca="true">NORMINV(RAND(),$D$8,$D$13)</f>
        <v>13.3495774755452</v>
      </c>
      <c r="K370" s="0" t="n">
        <f aca="true">NORMINV(RAND(),$E$8,$E$13)</f>
        <v>3.35694137732297</v>
      </c>
      <c r="L370" s="0" t="n">
        <f aca="true">NORMINV(RAND(),$B$9,$B$14)</f>
        <v>47.7457179399413</v>
      </c>
      <c r="M370" s="0" t="n">
        <f aca="true">NORMINV(RAND(),$C$9,$C$14)</f>
        <v>49.8197362014634</v>
      </c>
      <c r="N370" s="0" t="n">
        <f aca="true">NORMINV(RAND(),$D$9,$D$14)</f>
        <v>51.6778089870512</v>
      </c>
      <c r="O370" s="0" t="n">
        <f aca="true">NORMINV(RAND(),$E$9,$E$14)</f>
        <v>23.5487934932075</v>
      </c>
      <c r="P370" s="0" t="n">
        <f aca="true">NORMINV(RAND(),$B$10,$B$15)</f>
        <v>23.1081951702577</v>
      </c>
      <c r="Q370" s="0" t="n">
        <f aca="true">NORMINV(RAND(),$C$10,$C$15)</f>
        <v>29.5097107191624</v>
      </c>
      <c r="R370" s="0" t="n">
        <f aca="true">NORMINV(RAND(),$D$10,$D$15)</f>
        <v>9.9697340684984</v>
      </c>
      <c r="S370" s="0" t="n">
        <f aca="true">NORMINV(RAND(),$E$10,$E$15)</f>
        <v>4.02659669843234</v>
      </c>
      <c r="T370" s="0" t="n">
        <f aca="false">MEDIAN(INDEX(Avaliadores!$B$17:$B$22,$B370),INDEX(Avaliadores!$B$17:$B$22,$C370),INDEX(Avaliadores!$B$17:$B$22,$D370),INDEX(Avaliadores!$B$17:$B$22,$E370),INDEX(Avaliadores!$B$17:$B$22,$F370),INDEX(Avaliadores!$B$17:$B$22,$G370))</f>
        <v>2.66666666666667</v>
      </c>
      <c r="U370" s="0" t="n">
        <f aca="false">MEDIAN(INDEX(Avaliadores!$C$17:$C$22,$B370),INDEX(Avaliadores!$C$17:$C$22,$C370),INDEX(Avaliadores!$C$17:$C$22,$D370),INDEX(Avaliadores!$C$17:$C$22,$E370),INDEX(Avaliadores!$C$17:$C$22,$F370),INDEX(Avaliadores!$C$17:$C$22,$G370))</f>
        <v>5.04166666666667</v>
      </c>
      <c r="V370" s="0" t="n">
        <f aca="false">MEDIAN(INDEX(Avaliadores!$D$17:$D$22,$B370),INDEX(Avaliadores!$D$17:$D$22,$C370),INDEX(Avaliadores!$D$17:$D$22,$D370),INDEX(Avaliadores!$D$17:$D$22,$E370),INDEX(Avaliadores!$D$17:$D$22,$F370),INDEX(Avaliadores!$D$17:$D$22,$G370))</f>
        <v>5.91666666666667</v>
      </c>
      <c r="W370" s="0" t="n">
        <f aca="false">MEDIAN(INDEX(Avaliadores!$E$17:$E$22,$B370),INDEX(Avaliadores!$E$17:$E$22,$C370),INDEX(Avaliadores!$E$17:$E$22,$D370),INDEX(Avaliadores!$E$17:$E$22,$E370),INDEX(Avaliadores!$E$17:$E$22,$F370),INDEX(Avaliadores!$E$17:$E$22,$G370))</f>
        <v>6.04166666666667</v>
      </c>
      <c r="X370" s="0" t="n">
        <f aca="false">MEDIAN(INDEX(Avaliadores!$F$17:$F$22,$B370),INDEX(Avaliadores!$F$17:$F$22,$C370),INDEX(Avaliadores!$F$17:$F$22,$D370),INDEX(Avaliadores!$F$17:$F$22,$E370),INDEX(Avaliadores!$F$17:$F$22,$F370),INDEX(Avaliadores!$F$17:$F$22,$G370))</f>
        <v>2.29166666666667</v>
      </c>
      <c r="Y370" s="0" t="n">
        <f aca="false">MEDIAN(INDEX(Avaliadores!$G$17:$G$22,$B370),INDEX(Avaliadores!$G$17:$G$22,$C370),INDEX(Avaliadores!$G$17:$G$22,$D370),INDEX(Avaliadores!$G$17:$G$22,$E370),INDEX(Avaliadores!$G$17:$G$22,$F370),INDEX(Avaliadores!$G$17:$G$22,$G370))</f>
        <v>5.41666666666667</v>
      </c>
      <c r="Z370" s="0" t="n">
        <f aca="false">MEDIAN(INDEX(Avaliadores!$H$17:$H$22,$B370),INDEX(Avaliadores!$H$17:$H$22,$C370),INDEX(Avaliadores!$H$17:$H$22,$D370),INDEX(Avaliadores!$H$17:$H$22,$E370),INDEX(Avaliadores!$H$17:$H$22,$F370),INDEX(Avaliadores!$H$17:$H$22,$G370))</f>
        <v>4.04166666666667</v>
      </c>
      <c r="AA370" s="0" t="n">
        <f aca="false">MEDIAN(INDEX(Avaliadores!$I$17:$I$22,$B370),INDEX(Avaliadores!$I$17:$I$22,$C370),INDEX(Avaliadores!$I$17:$I$22,$D370),INDEX(Avaliadores!$I$17:$I$22,$E370),INDEX(Avaliadores!$I$17:$I$22,$F370),INDEX(Avaliadores!$I$17:$I$22,$G370))</f>
        <v>6.66666666666667</v>
      </c>
      <c r="AB370" s="0" t="n">
        <f aca="false">IF(MAX(H370:K370)=MIN(H370:K370),0,IF($B$17="custo",(MAX(H370:K370)-H370)/(MAX(H370:K370)-MIN(H370:K370)),(H370-MIN(H370:K370))/(MAX(H370:K370)-MIN(H370:K370))))</f>
        <v>0.213870091706848</v>
      </c>
      <c r="AC370" s="0" t="n">
        <f aca="false">IF(MAX(H370:K370)=MIN(H370:K370),0,IF($B$17="custo",(MAX(H370:K370)-I370)/(MAX(H370:K370)-MIN(H370:K370)),(I370-MIN(H370:K370))/(MAX(H370:K370)-MIN(H370:K370))))</f>
        <v>0</v>
      </c>
      <c r="AD370" s="0" t="n">
        <f aca="false">IF(MAX(H370:K370)=MIN(H370:K370),0,IF($B$17="custo",(MAX(H370:K370)-J370)/(MAX(H370:K370)-MIN(H370:K370)),(J370-MIN(H370:K370))/(MAX(H370:K370)-MIN(H370:K370))))</f>
        <v>0.822094570103058</v>
      </c>
      <c r="AE370" s="0" t="n">
        <f aca="false">IF(MAX(H370:K370)=MIN(H370:K370),0,IF($B$17="custo",(MAX(H370:K370)-K370)/(MAX(H370:K370)-MIN(H370:K370)),(K370-MIN(H370:K370))/(MAX(H370:K370)-MIN(H370:K370))))</f>
        <v>1</v>
      </c>
      <c r="AF370" s="0" t="n">
        <f aca="false">IF(MAX(L370:O370)=MIN(L370:O370),0,IF($C$17="custo",(MAX(L370:O370)-L370)/(MAX(L370:O370)-MIN(L370:O370)),(L370-MIN(L370:O370))/(MAX(L370:O370)-MIN(L370:O370))))</f>
        <v>0.860212276253663</v>
      </c>
      <c r="AG370" s="0" t="n">
        <f aca="false">IF(MAX(L370:O370)=MIN(L370:O370),0,IF($C$17="custo",(MAX(L370:O370)-M370)/(MAX(L370:O370)-MIN(L370:O370)),(M370-MIN(L370:O370))/(MAX(L370:O370)-MIN(L370:O370))))</f>
        <v>0.933944620777985</v>
      </c>
      <c r="AH370" s="0" t="n">
        <f aca="false">IF(MAX(L370:O370)=MIN(L370:O370),0,IF($C$17="custo",(MAX(L370:O370)-N370)/(MAX(L370:O370)-MIN(L370:O370)),(N370-MIN(L370:O370))/(MAX(L370:O370)-MIN(L370:O370))))</f>
        <v>1</v>
      </c>
      <c r="AI370" s="0" t="n">
        <f aca="false">IF(MAX(L370:O370)=MIN(L370:O370),0,IF($C$17="custo",(MAX(L370:O370)-O370)/(MAX(L370:O370)-MIN(L370:O370)),(O370-MIN(L370:O370))/(MAX(L370:O370)-MIN(L370:O370))))</f>
        <v>0</v>
      </c>
      <c r="AJ370" s="0" t="n">
        <f aca="false">IF(MAX(P370:S370)=MIN(P370:S370),0,IF($D$17="custo",(MAX(P370:S370)-P370)/(MAX(P370:S370)-MIN(P370:S370)),(P370-MIN(P370:S370))/(MAX(P370:S370)-MIN(P370:S370))))</f>
        <v>0.251206172985655</v>
      </c>
      <c r="AK370" s="0" t="n">
        <f aca="false">IF(MAX(P370:S370)=MIN(P370:S370),0,IF($D$17="custo",(MAX(P370:S370)-Q370)/(MAX(P370:S370)-MIN(P370:S370)),(Q370-MIN(P370:S370))/(MAX(P370:S370)-MIN(P370:S370))))</f>
        <v>0</v>
      </c>
      <c r="AL370" s="0" t="n">
        <f aca="false">IF(MAX(P370:S370)=MIN(P370:S370),0,IF($D$17="custo",(MAX(P370:S370)-R370)/(MAX(P370:S370)-MIN(P370:S370)),(R370-MIN(P370:S370))/(MAX(P370:S370)-MIN(P370:S370))))</f>
        <v>0.76678135312539</v>
      </c>
      <c r="AM370" s="0" t="n">
        <f aca="false">IF(MAX(P370:S370)=MIN(P370:S370),0,IF($D$17="custo",(MAX(P370:S370)-S370)/(MAX(P370:S370)-MIN(P370:S370)),(S370-MIN(P370:S370))/(MAX(P370:S370)-MIN(P370:S370))))</f>
        <v>1</v>
      </c>
      <c r="AN370" s="0" t="n">
        <f aca="false">IF(MAX(T370:W370)=MIN(T370:W370),0,IF($E$17="custo",(MAX(T370:W370)-T370)/(MAX(T370:W370)-MIN(T370:W370)),(T370-MIN(T370:W370))/(MAX(T370:W370)-MIN(T370:W370))))</f>
        <v>0</v>
      </c>
      <c r="AO370" s="0" t="n">
        <f aca="false">IF(MAX(T370:W370)=MIN(T370:W370),0,IF($E$17="custo",(MAX(T370:W370)-U370)/(MAX(T370:W370)-MIN(T370:W370)),(U370-MIN(T370:W370))/(MAX(T370:W370)-MIN(T370:W370))))</f>
        <v>0.703703703703704</v>
      </c>
      <c r="AP370" s="0" t="n">
        <f aca="false">IF(MAX(T370:W370)=MIN(T370:W370),0,IF($E$17="custo",(MAX(T370:W370)-V370)/(MAX(T370:W370)-MIN(T370:W370)),(V370-MIN(T370:W370))/(MAX(T370:W370)-MIN(T370:W370))))</f>
        <v>0.962962962962963</v>
      </c>
      <c r="AQ370" s="0" t="n">
        <f aca="false">IF(MAX(T370:W370)=MIN(T370:W370),0,IF($E$17="custo",(MAX(T370:W370)-W370)/(MAX(T370:W370)-MIN(T370:W370)),(W370-MIN(T370:W370))/(MAX(T370:W370)-MIN(T370:W370))))</f>
        <v>1</v>
      </c>
      <c r="AR370" s="0" t="n">
        <f aca="false">IF(MAX(X370:AA370)=MIN(X370:AA370),0,IF($F$17="custo",(MAX(X370:AA370)-X370)/(MAX(X370:AA370)-MIN(X370:AA370)),(X370-MIN(X370:AA370))/(MAX(X370:AA370)-MIN(X370:AA370))))</f>
        <v>0</v>
      </c>
      <c r="AS370" s="0" t="n">
        <f aca="false">IF(MAX(X370:AA370)=MIN(X370:AA370),0,IF($F$17="custo",(MAX(X370:AA370)-Y370)/(MAX(X370:AA370)-MIN(X370:AA370)),(Y370-MIN(X370:AA370))/(MAX(X370:AA370)-MIN(X370:AA370))))</f>
        <v>0.714285714285714</v>
      </c>
      <c r="AT370" s="0" t="n">
        <f aca="false">IF(MAX(X370:AA370)=MIN(X370:AA370),0,IF($F$17="custo",(MAX(X370:AA370)-Z370)/(MAX(X370:AA370)-MIN(X370:AA370)),(Z370-MIN(X370:AA370))/(MAX(X370:AA370)-MIN(X370:AA370))))</f>
        <v>0.4</v>
      </c>
      <c r="AU370" s="0" t="n">
        <f aca="false">IF(MAX(X370:AA370)=MIN(X370:AA370),0,IF($F$17="custo",(MAX(X370:AA370)-AA370)/(MAX(X370:AA370)-MIN(X370:AA370)),(AA370-MIN(X370:AA370))/(MAX(X370:AA370)-MIN(X370:AA370))))</f>
        <v>1</v>
      </c>
      <c r="AV370" s="0" t="n">
        <f aca="false">STDEVP(AB370:AE370)</f>
        <v>0.413911787789665</v>
      </c>
      <c r="AW370" s="0" t="n">
        <f aca="false">STDEVP(AF370:AI370)</f>
        <v>0.406321770149675</v>
      </c>
      <c r="AX370" s="0" t="n">
        <f aca="false">STDEVP(AJ370:AM370)</f>
        <v>0.397803271404962</v>
      </c>
      <c r="AY370" s="0" t="n">
        <f aca="false">STDEVP(AN370:AQ370)</f>
        <v>0.401471914605163</v>
      </c>
      <c r="AZ370" s="0" t="n">
        <f aca="false">STDEVP(AR370:AU370)</f>
        <v>0.371703195178791</v>
      </c>
      <c r="BA370" s="0" t="n">
        <f aca="false">AV370*((1-IFERROR(CORREL(AB370:AE370,AF370:AI370),0))+(1-IFERROR(CORREL(AB370:AE370,AJ370:AM370),0))+(1-IFERROR(CORREL(AB370:AE370,AN370:AQ370),0))+(1-IFERROR(CORREL(AB370:AE370,AR370:AU370),0)))</f>
        <v>1.0584036987302</v>
      </c>
      <c r="BB370" s="0" t="n">
        <f aca="false">AW370*((1-IFERROR(CORREL(AF370:AI370,AB370:AE370),0))+(1-IFERROR(CORREL(AF370:AI370,AJ370:AM370),0))+(1-IFERROR(CORREL(AF370:AI370,AN370:AQ370),0))+(1-IFERROR(CORREL(AF370:AI370,AR370:AU370),0)))</f>
        <v>2.57152401267945</v>
      </c>
      <c r="BC370" s="0" t="n">
        <f aca="false">AX370*((1-IFERROR(CORREL(AJ370:AM370,AB370:AE370),0))+(1-IFERROR(CORREL(AJ370:AM370,AF370:AI370),0))+(1-IFERROR(CORREL(AJ370:AM370,AN370:AQ370),0))+(1-IFERROR(CORREL(AJ370:AM370,AR370:AU370),0)))</f>
        <v>1.05077832770539</v>
      </c>
      <c r="BD370" s="0" t="n">
        <f aca="false">AY370*((1-IFERROR(CORREL(AN370:AQ370,AB370:AE370),0))+(1-IFERROR(CORREL(AN370:AQ370,AF370:AI370),0))+(1-IFERROR(CORREL(AN370:AQ370,AJ370:AM370),0))+(1-IFERROR(CORREL(AN370:AQ370,AR370:AU370),0)))</f>
        <v>0.924092935889822</v>
      </c>
      <c r="BE370" s="0" t="n">
        <f aca="false">AZ370*((1-IFERROR(CORREL(AR370:AU370,AB370:AE370),0))+(1-IFERROR(CORREL(AR370:AU370,AF370:AI370),0))+(1-IFERROR(CORREL(AR370:AU370,AJ370:AM370),0))+(1-IFERROR(CORREL(AR370:AU370,AN370:AQ370),0)))</f>
        <v>1.13762470049079</v>
      </c>
      <c r="BF370" s="0" t="n">
        <f aca="false">IF(SUM(BA370:BE370)&gt;0,BA370/SUM(BA370:BE370),1/5)</f>
        <v>0.156976741550196</v>
      </c>
      <c r="BG370" s="0" t="n">
        <f aca="false">IF(SUM(BA370:BE370)&gt;0,BB370/SUM(BA370:BE370),1/5)</f>
        <v>0.381394604736169</v>
      </c>
      <c r="BH370" s="0" t="n">
        <f aca="false">IF(SUM(BA370:BE370)&gt;0,BC370/SUM(BA370:BE370),1/5)</f>
        <v>0.155845787550297</v>
      </c>
      <c r="BI370" s="0" t="n">
        <f aca="false">IF(SUM(BA370:BE370)&gt;0,BD370/SUM(BA370:BE370),1/5)</f>
        <v>0.137056491903394</v>
      </c>
      <c r="BJ370" s="0" t="n">
        <f aca="false">IF(SUM(BA370:BE370)&gt;0,BE370/SUM(BA370:BE370),1/5)</f>
        <v>0.168726374259945</v>
      </c>
      <c r="BK370" s="0" t="n">
        <f aca="false">BF370*AB370+BG370*AF370+BH370*AJ370+BI370*AN370+BJ370*AR370</f>
        <v>0.400802375068594</v>
      </c>
      <c r="BL370" s="0" t="n">
        <f aca="false">BF370*AC370+BG370*AG370+BH370*AK370+BI370*AO370+BJ370*AS370</f>
        <v>0.573167439213249</v>
      </c>
      <c r="BM370" s="0" t="n">
        <f aca="false">BF370*AD370+BG370*AH370+BH370*AL370+BI370*AP370+BJ370*AT370</f>
        <v>0.829414850694344</v>
      </c>
      <c r="BN370" s="0" t="n">
        <f aca="false">BF370*AE370+BG370*AI370+BH370*AM370+BI370*AQ370+BJ370*AU370</f>
        <v>0.618605395263831</v>
      </c>
      <c r="BO370" s="0" t="n">
        <f aca="false">RANK(BK370,$BK370:$BN370)</f>
        <v>4</v>
      </c>
      <c r="BP370" s="0" t="n">
        <f aca="false">RANK(BL370,$BK370:$BN370)</f>
        <v>3</v>
      </c>
      <c r="BQ370" s="0" t="n">
        <f aca="false">RANK(BM370,$BK370:$BN370)</f>
        <v>1</v>
      </c>
      <c r="BR370" s="0" t="n">
        <f aca="false">RANK(BN370,$BK370:$BN370)</f>
        <v>2</v>
      </c>
    </row>
    <row r="371" customFormat="false" ht="15" hidden="false" customHeight="false" outlineLevel="0" collapsed="false">
      <c r="A371" s="0" t="n">
        <v>348</v>
      </c>
      <c r="B371" s="0" t="n">
        <f aca="false">RANDBETWEEN(1,$B$5)</f>
        <v>6</v>
      </c>
      <c r="C371" s="0" t="n">
        <f aca="false">RANDBETWEEN(1,$B$5)</f>
        <v>5</v>
      </c>
      <c r="D371" s="0" t="n">
        <f aca="false">RANDBETWEEN(1,$B$5)</f>
        <v>3</v>
      </c>
      <c r="E371" s="0" t="n">
        <f aca="false">RANDBETWEEN(1,$B$5)</f>
        <v>2</v>
      </c>
      <c r="F371" s="0" t="n">
        <f aca="false">RANDBETWEEN(1,$B$5)</f>
        <v>2</v>
      </c>
      <c r="G371" s="0" t="n">
        <f aca="false">RANDBETWEEN(1,$B$5)</f>
        <v>4</v>
      </c>
      <c r="H371" s="0" t="n">
        <f aca="true">NORMINV(RAND(),$B$8,$B$13)</f>
        <v>49.2267842443003</v>
      </c>
      <c r="I371" s="0" t="n">
        <f aca="true">NORMINV(RAND(),$C$8,$C$13)</f>
        <v>58.3672586864063</v>
      </c>
      <c r="J371" s="0" t="n">
        <f aca="true">NORMINV(RAND(),$D$8,$D$13)</f>
        <v>15.0313078935697</v>
      </c>
      <c r="K371" s="0" t="n">
        <f aca="true">NORMINV(RAND(),$E$8,$E$13)</f>
        <v>3.00475767328417</v>
      </c>
      <c r="L371" s="0" t="n">
        <f aca="true">NORMINV(RAND(),$B$9,$B$14)</f>
        <v>49.5173429585298</v>
      </c>
      <c r="M371" s="0" t="n">
        <f aca="true">NORMINV(RAND(),$C$9,$C$14)</f>
        <v>43.5053696503863</v>
      </c>
      <c r="N371" s="0" t="n">
        <f aca="true">NORMINV(RAND(),$D$9,$D$14)</f>
        <v>47.8492916691982</v>
      </c>
      <c r="O371" s="0" t="n">
        <f aca="true">NORMINV(RAND(),$E$9,$E$14)</f>
        <v>23.6125607262855</v>
      </c>
      <c r="P371" s="0" t="n">
        <f aca="true">NORMINV(RAND(),$B$10,$B$15)</f>
        <v>22.4017111484625</v>
      </c>
      <c r="Q371" s="0" t="n">
        <f aca="true">NORMINV(RAND(),$C$10,$C$15)</f>
        <v>27.8012852516312</v>
      </c>
      <c r="R371" s="0" t="n">
        <f aca="true">NORMINV(RAND(),$D$10,$D$15)</f>
        <v>9.89881785659597</v>
      </c>
      <c r="S371" s="0" t="n">
        <f aca="true">NORMINV(RAND(),$E$10,$E$15)</f>
        <v>3.89336091126778</v>
      </c>
      <c r="T371" s="0" t="n">
        <f aca="false">MEDIAN(INDEX(Avaliadores!$B$17:$B$22,$B371),INDEX(Avaliadores!$B$17:$B$22,$C371),INDEX(Avaliadores!$B$17:$B$22,$D371),INDEX(Avaliadores!$B$17:$B$22,$E371),INDEX(Avaliadores!$B$17:$B$22,$F371),INDEX(Avaliadores!$B$17:$B$22,$G371))</f>
        <v>2.91666666666667</v>
      </c>
      <c r="U371" s="0" t="n">
        <f aca="false">MEDIAN(INDEX(Avaliadores!$C$17:$C$22,$B371),INDEX(Avaliadores!$C$17:$C$22,$C371),INDEX(Avaliadores!$C$17:$C$22,$D371),INDEX(Avaliadores!$C$17:$C$22,$E371),INDEX(Avaliadores!$C$17:$C$22,$F371),INDEX(Avaliadores!$C$17:$C$22,$G371))</f>
        <v>5.29166666666667</v>
      </c>
      <c r="V371" s="0" t="n">
        <f aca="false">MEDIAN(INDEX(Avaliadores!$D$17:$D$22,$B371),INDEX(Avaliadores!$D$17:$D$22,$C371),INDEX(Avaliadores!$D$17:$D$22,$D371),INDEX(Avaliadores!$D$17:$D$22,$E371),INDEX(Avaliadores!$D$17:$D$22,$F371),INDEX(Avaliadores!$D$17:$D$22,$G371))</f>
        <v>5.66666666666667</v>
      </c>
      <c r="W371" s="0" t="n">
        <f aca="false">MEDIAN(INDEX(Avaliadores!$E$17:$E$22,$B371),INDEX(Avaliadores!$E$17:$E$22,$C371),INDEX(Avaliadores!$E$17:$E$22,$D371),INDEX(Avaliadores!$E$17:$E$22,$E371),INDEX(Avaliadores!$E$17:$E$22,$F371),INDEX(Avaliadores!$E$17:$E$22,$G371))</f>
        <v>6.04166666666667</v>
      </c>
      <c r="X371" s="0" t="n">
        <f aca="false">MEDIAN(INDEX(Avaliadores!$F$17:$F$22,$B371),INDEX(Avaliadores!$F$17:$F$22,$C371),INDEX(Avaliadores!$F$17:$F$22,$D371),INDEX(Avaliadores!$F$17:$F$22,$E371),INDEX(Avaliadores!$F$17:$F$22,$F371),INDEX(Avaliadores!$F$17:$F$22,$G371))</f>
        <v>2.66666666666667</v>
      </c>
      <c r="Y371" s="0" t="n">
        <f aca="false">MEDIAN(INDEX(Avaliadores!$G$17:$G$22,$B371),INDEX(Avaliadores!$G$17:$G$22,$C371),INDEX(Avaliadores!$G$17:$G$22,$D371),INDEX(Avaliadores!$G$17:$G$22,$E371),INDEX(Avaliadores!$G$17:$G$22,$F371),INDEX(Avaliadores!$G$17:$G$22,$G371))</f>
        <v>5.41666666666667</v>
      </c>
      <c r="Z371" s="0" t="n">
        <f aca="false">MEDIAN(INDEX(Avaliadores!$H$17:$H$22,$B371),INDEX(Avaliadores!$H$17:$H$22,$C371),INDEX(Avaliadores!$H$17:$H$22,$D371),INDEX(Avaliadores!$H$17:$H$22,$E371),INDEX(Avaliadores!$H$17:$H$22,$F371),INDEX(Avaliadores!$H$17:$H$22,$G371))</f>
        <v>3.91666666666667</v>
      </c>
      <c r="AA371" s="0" t="n">
        <f aca="false">MEDIAN(INDEX(Avaliadores!$I$17:$I$22,$B371),INDEX(Avaliadores!$I$17:$I$22,$C371),INDEX(Avaliadores!$I$17:$I$22,$D371),INDEX(Avaliadores!$I$17:$I$22,$E371),INDEX(Avaliadores!$I$17:$I$22,$F371),INDEX(Avaliadores!$I$17:$I$22,$G371))</f>
        <v>6.29166666666667</v>
      </c>
      <c r="AB371" s="0" t="n">
        <f aca="false">IF(MAX(H371:K371)=MIN(H371:K371),0,IF($B$17="custo",(MAX(H371:K371)-H371)/(MAX(H371:K371)-MIN(H371:K371)),(H371-MIN(H371:K371))/(MAX(H371:K371)-MIN(H371:K371))))</f>
        <v>0.165102267326029</v>
      </c>
      <c r="AC371" s="0" t="n">
        <f aca="false">IF(MAX(H371:K371)=MIN(H371:K371),0,IF($B$17="custo",(MAX(H371:K371)-I371)/(MAX(H371:K371)-MIN(H371:K371)),(I371-MIN(H371:K371))/(MAX(H371:K371)-MIN(H371:K371))))</f>
        <v>0</v>
      </c>
      <c r="AD371" s="0" t="n">
        <f aca="false">IF(MAX(H371:K371)=MIN(H371:K371),0,IF($B$17="custo",(MAX(H371:K371)-J371)/(MAX(H371:K371)-MIN(H371:K371)),(J371-MIN(H371:K371))/(MAX(H371:K371)-MIN(H371:K371))))</f>
        <v>0.782767216072212</v>
      </c>
      <c r="AE371" s="0" t="n">
        <f aca="false">IF(MAX(H371:K371)=MIN(H371:K371),0,IF($B$17="custo",(MAX(H371:K371)-K371)/(MAX(H371:K371)-MIN(H371:K371)),(K371-MIN(H371:K371))/(MAX(H371:K371)-MIN(H371:K371))))</f>
        <v>1</v>
      </c>
      <c r="AF371" s="0" t="n">
        <f aca="false">IF(MAX(L371:O371)=MIN(L371:O371),0,IF($C$17="custo",(MAX(L371:O371)-L371)/(MAX(L371:O371)-MIN(L371:O371)),(L371-MIN(L371:O371))/(MAX(L371:O371)-MIN(L371:O371))))</f>
        <v>1</v>
      </c>
      <c r="AG371" s="0" t="n">
        <f aca="false">IF(MAX(L371:O371)=MIN(L371:O371),0,IF($C$17="custo",(MAX(L371:O371)-M371)/(MAX(L371:O371)-MIN(L371:O371)),(M371-MIN(L371:O371))/(MAX(L371:O371)-MIN(L371:O371))))</f>
        <v>0.767920330144284</v>
      </c>
      <c r="AH371" s="0" t="n">
        <f aca="false">IF(MAX(L371:O371)=MIN(L371:O371),0,IF($C$17="custo",(MAX(L371:O371)-N371)/(MAX(L371:O371)-MIN(L371:O371)),(N371-MIN(L371:O371))/(MAX(L371:O371)-MIN(L371:O371))))</f>
        <v>0.935608364726752</v>
      </c>
      <c r="AI371" s="0" t="n">
        <f aca="false">IF(MAX(L371:O371)=MIN(L371:O371),0,IF($C$17="custo",(MAX(L371:O371)-O371)/(MAX(L371:O371)-MIN(L371:O371)),(O371-MIN(L371:O371))/(MAX(L371:O371)-MIN(L371:O371))))</f>
        <v>0</v>
      </c>
      <c r="AJ371" s="0" t="n">
        <f aca="false">IF(MAX(P371:S371)=MIN(P371:S371),0,IF($D$17="custo",(MAX(P371:S371)-P371)/(MAX(P371:S371)-MIN(P371:S371)),(P371-MIN(P371:S371))/(MAX(P371:S371)-MIN(P371:S371))))</f>
        <v>0.225848719708916</v>
      </c>
      <c r="AK371" s="0" t="n">
        <f aca="false">IF(MAX(P371:S371)=MIN(P371:S371),0,IF($D$17="custo",(MAX(P371:S371)-Q371)/(MAX(P371:S371)-MIN(P371:S371)),(Q371-MIN(P371:S371))/(MAX(P371:S371)-MIN(P371:S371))))</f>
        <v>0</v>
      </c>
      <c r="AL371" s="0" t="n">
        <f aca="false">IF(MAX(P371:S371)=MIN(P371:S371),0,IF($D$17="custo",(MAX(P371:S371)-R371)/(MAX(P371:S371)-MIN(P371:S371)),(R371-MIN(P371:S371))/(MAX(P371:S371)-MIN(P371:S371))))</f>
        <v>0.748808936324545</v>
      </c>
      <c r="AM371" s="0" t="n">
        <f aca="false">IF(MAX(P371:S371)=MIN(P371:S371),0,IF($D$17="custo",(MAX(P371:S371)-S371)/(MAX(P371:S371)-MIN(P371:S371)),(S371-MIN(P371:S371))/(MAX(P371:S371)-MIN(P371:S371))))</f>
        <v>1</v>
      </c>
      <c r="AN371" s="0" t="n">
        <f aca="false">IF(MAX(T371:W371)=MIN(T371:W371),0,IF($E$17="custo",(MAX(T371:W371)-T371)/(MAX(T371:W371)-MIN(T371:W371)),(T371-MIN(T371:W371))/(MAX(T371:W371)-MIN(T371:W371))))</f>
        <v>0</v>
      </c>
      <c r="AO371" s="0" t="n">
        <f aca="false">IF(MAX(T371:W371)=MIN(T371:W371),0,IF($E$17="custo",(MAX(T371:W371)-U371)/(MAX(T371:W371)-MIN(T371:W371)),(U371-MIN(T371:W371))/(MAX(T371:W371)-MIN(T371:W371))))</f>
        <v>0.76</v>
      </c>
      <c r="AP371" s="0" t="n">
        <f aca="false">IF(MAX(T371:W371)=MIN(T371:W371),0,IF($E$17="custo",(MAX(T371:W371)-V371)/(MAX(T371:W371)-MIN(T371:W371)),(V371-MIN(T371:W371))/(MAX(T371:W371)-MIN(T371:W371))))</f>
        <v>0.88</v>
      </c>
      <c r="AQ371" s="0" t="n">
        <f aca="false">IF(MAX(T371:W371)=MIN(T371:W371),0,IF($E$17="custo",(MAX(T371:W371)-W371)/(MAX(T371:W371)-MIN(T371:W371)),(W371-MIN(T371:W371))/(MAX(T371:W371)-MIN(T371:W371))))</f>
        <v>1</v>
      </c>
      <c r="AR371" s="0" t="n">
        <f aca="false">IF(MAX(X371:AA371)=MIN(X371:AA371),0,IF($F$17="custo",(MAX(X371:AA371)-X371)/(MAX(X371:AA371)-MIN(X371:AA371)),(X371-MIN(X371:AA371))/(MAX(X371:AA371)-MIN(X371:AA371))))</f>
        <v>0</v>
      </c>
      <c r="AS371" s="0" t="n">
        <f aca="false">IF(MAX(X371:AA371)=MIN(X371:AA371),0,IF($F$17="custo",(MAX(X371:AA371)-Y371)/(MAX(X371:AA371)-MIN(X371:AA371)),(Y371-MIN(X371:AA371))/(MAX(X371:AA371)-MIN(X371:AA371))))</f>
        <v>0.758620689655172</v>
      </c>
      <c r="AT371" s="0" t="n">
        <f aca="false">IF(MAX(X371:AA371)=MIN(X371:AA371),0,IF($F$17="custo",(MAX(X371:AA371)-Z371)/(MAX(X371:AA371)-MIN(X371:AA371)),(Z371-MIN(X371:AA371))/(MAX(X371:AA371)-MIN(X371:AA371))))</f>
        <v>0.344827586206897</v>
      </c>
      <c r="AU371" s="0" t="n">
        <f aca="false">IF(MAX(X371:AA371)=MIN(X371:AA371),0,IF($F$17="custo",(MAX(X371:AA371)-AA371)/(MAX(X371:AA371)-MIN(X371:AA371)),(AA371-MIN(X371:AA371))/(MAX(X371:AA371)-MIN(X371:AA371))))</f>
        <v>1</v>
      </c>
      <c r="AV371" s="0" t="n">
        <f aca="false">STDEVP(AB371:AE371)</f>
        <v>0.415762670325603</v>
      </c>
      <c r="AW371" s="0" t="n">
        <f aca="false">STDEVP(AF371:AI371)</f>
        <v>0.399311217785639</v>
      </c>
      <c r="AX371" s="0" t="n">
        <f aca="false">STDEVP(AJ371:AM371)</f>
        <v>0.399031406245412</v>
      </c>
      <c r="AY371" s="0" t="n">
        <f aca="false">STDEVP(AN371:AQ371)</f>
        <v>0.390384425918863</v>
      </c>
      <c r="AZ371" s="0" t="n">
        <f aca="false">STDEVP(AR371:AU371)</f>
        <v>0.383499593440262</v>
      </c>
      <c r="BA371" s="0" t="n">
        <f aca="false">AV371*((1-IFERROR(CORREL(AB371:AE371,AF371:AI371),0))+(1-IFERROR(CORREL(AB371:AE371,AJ371:AM371),0))+(1-IFERROR(CORREL(AB371:AE371,AN371:AQ371),0))+(1-IFERROR(CORREL(AB371:AE371,AR371:AU371),0)))</f>
        <v>1.09242146752085</v>
      </c>
      <c r="BB371" s="0" t="n">
        <f aca="false">AW371*((1-IFERROR(CORREL(AF371:AI371,AB371:AE371),0))+(1-IFERROR(CORREL(AF371:AI371,AJ371:AM371),0))+(1-IFERROR(CORREL(AF371:AI371,AN371:AQ371),0))+(1-IFERROR(CORREL(AF371:AI371,AR371:AU371),0)))</f>
        <v>2.68334122266117</v>
      </c>
      <c r="BC371" s="0" t="n">
        <f aca="false">AX371*((1-IFERROR(CORREL(AJ371:AM371,AB371:AE371),0))+(1-IFERROR(CORREL(AJ371:AM371,AF371:AI371),0))+(1-IFERROR(CORREL(AJ371:AM371,AN371:AQ371),0))+(1-IFERROR(CORREL(AJ371:AM371,AR371:AU371),0)))</f>
        <v>1.08265404334369</v>
      </c>
      <c r="BD371" s="0" t="n">
        <f aca="false">AY371*((1-IFERROR(CORREL(AN371:AQ371,AB371:AE371),0))+(1-IFERROR(CORREL(AN371:AQ371,AF371:AI371),0))+(1-IFERROR(CORREL(AN371:AQ371,AJ371:AM371),0))+(1-IFERROR(CORREL(AN371:AQ371,AR371:AU371),0)))</f>
        <v>1.01194367813662</v>
      </c>
      <c r="BE371" s="0" t="n">
        <f aca="false">AZ371*((1-IFERROR(CORREL(AR371:AU371,AB371:AE371),0))+(1-IFERROR(CORREL(AR371:AU371,AF371:AI371),0))+(1-IFERROR(CORREL(AR371:AU371,AJ371:AM371),0))+(1-IFERROR(CORREL(AR371:AU371,AN371:AQ371),0)))</f>
        <v>1.25706783352841</v>
      </c>
      <c r="BF371" s="0" t="n">
        <f aca="false">IF(SUM(BA371:BE371)&gt;0,BA371/SUM(BA371:BE371),1/5)</f>
        <v>0.153270075817033</v>
      </c>
      <c r="BG371" s="0" t="n">
        <f aca="false">IF(SUM(BA371:BE371)&gt;0,BB371/SUM(BA371:BE371),1/5)</f>
        <v>0.37648098730026</v>
      </c>
      <c r="BH371" s="0" t="n">
        <f aca="false">IF(SUM(BA371:BE371)&gt;0,BC371/SUM(BA371:BE371),1/5)</f>
        <v>0.151899676306699</v>
      </c>
      <c r="BI371" s="0" t="n">
        <f aca="false">IF(SUM(BA371:BE371)&gt;0,BD371/SUM(BA371:BE371),1/5)</f>
        <v>0.14197879562231</v>
      </c>
      <c r="BJ371" s="0" t="n">
        <f aca="false">IF(SUM(BA371:BE371)&gt;0,BE371/SUM(BA371:BE371),1/5)</f>
        <v>0.176370464953698</v>
      </c>
      <c r="BK371" s="0" t="n">
        <f aca="false">BF371*AB371+BG371*AF371+BH371*AJ371+BI371*AN371+BJ371*AR371</f>
        <v>0.436092571748951</v>
      </c>
      <c r="BL371" s="0" t="n">
        <f aca="false">BF371*AC371+BG371*AG371+BH371*AK371+BI371*AO371+BJ371*AS371</f>
        <v>0.530809572491595</v>
      </c>
      <c r="BM371" s="0" t="n">
        <f aca="false">BF371*AD371+BG371*AH371+BH371*AL371+BI371*AP371+BJ371*AT371</f>
        <v>0.771716128332252</v>
      </c>
      <c r="BN371" s="0" t="n">
        <f aca="false">BF371*AE371+BG371*AI371+BH371*AM371+BI371*AQ371+BJ371*AU371</f>
        <v>0.62351901269974</v>
      </c>
      <c r="BO371" s="0" t="n">
        <f aca="false">RANK(BK371,$BK371:$BN371)</f>
        <v>4</v>
      </c>
      <c r="BP371" s="0" t="n">
        <f aca="false">RANK(BL371,$BK371:$BN371)</f>
        <v>3</v>
      </c>
      <c r="BQ371" s="0" t="n">
        <f aca="false">RANK(BM371,$BK371:$BN371)</f>
        <v>1</v>
      </c>
      <c r="BR371" s="0" t="n">
        <f aca="false">RANK(BN371,$BK371:$BN371)</f>
        <v>2</v>
      </c>
    </row>
    <row r="372" customFormat="false" ht="15" hidden="false" customHeight="false" outlineLevel="0" collapsed="false">
      <c r="A372" s="0" t="n">
        <v>349</v>
      </c>
      <c r="B372" s="0" t="n">
        <f aca="false">RANDBETWEEN(1,$B$5)</f>
        <v>3</v>
      </c>
      <c r="C372" s="0" t="n">
        <f aca="false">RANDBETWEEN(1,$B$5)</f>
        <v>2</v>
      </c>
      <c r="D372" s="0" t="n">
        <f aca="false">RANDBETWEEN(1,$B$5)</f>
        <v>2</v>
      </c>
      <c r="E372" s="0" t="n">
        <f aca="false">RANDBETWEEN(1,$B$5)</f>
        <v>1</v>
      </c>
      <c r="F372" s="0" t="n">
        <f aca="false">RANDBETWEEN(1,$B$5)</f>
        <v>1</v>
      </c>
      <c r="G372" s="0" t="n">
        <f aca="false">RANDBETWEEN(1,$B$5)</f>
        <v>3</v>
      </c>
      <c r="H372" s="0" t="n">
        <f aca="true">NORMINV(RAND(),$B$8,$B$13)</f>
        <v>48.0875075240585</v>
      </c>
      <c r="I372" s="0" t="n">
        <f aca="true">NORMINV(RAND(),$C$8,$C$13)</f>
        <v>66.2714883140994</v>
      </c>
      <c r="J372" s="0" t="n">
        <f aca="true">NORMINV(RAND(),$D$8,$D$13)</f>
        <v>13.5939759022953</v>
      </c>
      <c r="K372" s="0" t="n">
        <f aca="true">NORMINV(RAND(),$E$8,$E$13)</f>
        <v>3.05480575242757</v>
      </c>
      <c r="L372" s="0" t="n">
        <f aca="true">NORMINV(RAND(),$B$9,$B$14)</f>
        <v>41.8237706268113</v>
      </c>
      <c r="M372" s="0" t="n">
        <f aca="true">NORMINV(RAND(),$C$9,$C$14)</f>
        <v>50.951752142717</v>
      </c>
      <c r="N372" s="0" t="n">
        <f aca="true">NORMINV(RAND(),$D$9,$D$14)</f>
        <v>43.7844195512631</v>
      </c>
      <c r="O372" s="0" t="n">
        <f aca="true">NORMINV(RAND(),$E$9,$E$14)</f>
        <v>27.0634347668021</v>
      </c>
      <c r="P372" s="0" t="n">
        <f aca="true">NORMINV(RAND(),$B$10,$B$15)</f>
        <v>24.4063078503135</v>
      </c>
      <c r="Q372" s="0" t="n">
        <f aca="true">NORMINV(RAND(),$C$10,$C$15)</f>
        <v>30.5951164479398</v>
      </c>
      <c r="R372" s="0" t="n">
        <f aca="true">NORMINV(RAND(),$D$10,$D$15)</f>
        <v>9.72131044319603</v>
      </c>
      <c r="S372" s="0" t="n">
        <f aca="true">NORMINV(RAND(),$E$10,$E$15)</f>
        <v>4.15712610433647</v>
      </c>
      <c r="T372" s="0" t="n">
        <f aca="false">MEDIAN(INDEX(Avaliadores!$B$17:$B$22,$B372),INDEX(Avaliadores!$B$17:$B$22,$C372),INDEX(Avaliadores!$B$17:$B$22,$D372),INDEX(Avaliadores!$B$17:$B$22,$E372),INDEX(Avaliadores!$B$17:$B$22,$F372),INDEX(Avaliadores!$B$17:$B$22,$G372))</f>
        <v>2.79166666666667</v>
      </c>
      <c r="U372" s="0" t="n">
        <f aca="false">MEDIAN(INDEX(Avaliadores!$C$17:$C$22,$B372),INDEX(Avaliadores!$C$17:$C$22,$C372),INDEX(Avaliadores!$C$17:$C$22,$D372),INDEX(Avaliadores!$C$17:$C$22,$E372),INDEX(Avaliadores!$C$17:$C$22,$F372),INDEX(Avaliadores!$C$17:$C$22,$G372))</f>
        <v>4.79166666666667</v>
      </c>
      <c r="V372" s="0" t="n">
        <f aca="false">MEDIAN(INDEX(Avaliadores!$D$17:$D$22,$B372),INDEX(Avaliadores!$D$17:$D$22,$C372),INDEX(Avaliadores!$D$17:$D$22,$D372),INDEX(Avaliadores!$D$17:$D$22,$E372),INDEX(Avaliadores!$D$17:$D$22,$F372),INDEX(Avaliadores!$D$17:$D$22,$G372))</f>
        <v>6.04166666666667</v>
      </c>
      <c r="W372" s="0" t="n">
        <f aca="false">MEDIAN(INDEX(Avaliadores!$E$17:$E$22,$B372),INDEX(Avaliadores!$E$17:$E$22,$C372),INDEX(Avaliadores!$E$17:$E$22,$D372),INDEX(Avaliadores!$E$17:$E$22,$E372),INDEX(Avaliadores!$E$17:$E$22,$F372),INDEX(Avaliadores!$E$17:$E$22,$G372))</f>
        <v>6.04166666666667</v>
      </c>
      <c r="X372" s="0" t="n">
        <f aca="false">MEDIAN(INDEX(Avaliadores!$F$17:$F$22,$B372),INDEX(Avaliadores!$F$17:$F$22,$C372),INDEX(Avaliadores!$F$17:$F$22,$D372),INDEX(Avaliadores!$F$17:$F$22,$E372),INDEX(Avaliadores!$F$17:$F$22,$F372),INDEX(Avaliadores!$F$17:$F$22,$G372))</f>
        <v>2.04166666666667</v>
      </c>
      <c r="Y372" s="0" t="n">
        <f aca="false">MEDIAN(INDEX(Avaliadores!$G$17:$G$22,$B372),INDEX(Avaliadores!$G$17:$G$22,$C372),INDEX(Avaliadores!$G$17:$G$22,$D372),INDEX(Avaliadores!$G$17:$G$22,$E372),INDEX(Avaliadores!$G$17:$G$22,$F372),INDEX(Avaliadores!$G$17:$G$22,$G372))</f>
        <v>5.79166666666667</v>
      </c>
      <c r="Z372" s="0" t="n">
        <f aca="false">MEDIAN(INDEX(Avaliadores!$H$17:$H$22,$B372),INDEX(Avaliadores!$H$17:$H$22,$C372),INDEX(Avaliadores!$H$17:$H$22,$D372),INDEX(Avaliadores!$H$17:$H$22,$E372),INDEX(Avaliadores!$H$17:$H$22,$F372),INDEX(Avaliadores!$H$17:$H$22,$G372))</f>
        <v>4.04166666666667</v>
      </c>
      <c r="AA372" s="0" t="n">
        <f aca="false">MEDIAN(INDEX(Avaliadores!$I$17:$I$22,$B372),INDEX(Avaliadores!$I$17:$I$22,$C372),INDEX(Avaliadores!$I$17:$I$22,$D372),INDEX(Avaliadores!$I$17:$I$22,$E372),INDEX(Avaliadores!$I$17:$I$22,$F372),INDEX(Avaliadores!$I$17:$I$22,$G372))</f>
        <v>6.79166666666667</v>
      </c>
      <c r="AB372" s="0" t="n">
        <f aca="false">IF(MAX(H372:K372)=MIN(H372:K372),0,IF($B$17="custo",(MAX(H372:K372)-H372)/(MAX(H372:K372)-MIN(H372:K372)),(H372-MIN(H372:K372))/(MAX(H372:K372)-MIN(H372:K372))))</f>
        <v>0.287645286863974</v>
      </c>
      <c r="AC372" s="0" t="n">
        <f aca="false">IF(MAX(H372:K372)=MIN(H372:K372),0,IF($B$17="custo",(MAX(H372:K372)-I372)/(MAX(H372:K372)-MIN(H372:K372)),(I372-MIN(H372:K372))/(MAX(H372:K372)-MIN(H372:K372))))</f>
        <v>0</v>
      </c>
      <c r="AD372" s="0" t="n">
        <f aca="false">IF(MAX(H372:K372)=MIN(H372:K372),0,IF($B$17="custo",(MAX(H372:K372)-J372)/(MAX(H372:K372)-MIN(H372:K372)),(J372-MIN(H372:K372))/(MAX(H372:K372)-MIN(H372:K372))))</f>
        <v>0.833284985500685</v>
      </c>
      <c r="AE372" s="0" t="n">
        <f aca="false">IF(MAX(H372:K372)=MIN(H372:K372),0,IF($B$17="custo",(MAX(H372:K372)-K372)/(MAX(H372:K372)-MIN(H372:K372)),(K372-MIN(H372:K372))/(MAX(H372:K372)-MIN(H372:K372))))</f>
        <v>1</v>
      </c>
      <c r="AF372" s="0" t="n">
        <f aca="false">IF(MAX(L372:O372)=MIN(L372:O372),0,IF($C$17="custo",(MAX(L372:O372)-L372)/(MAX(L372:O372)-MIN(L372:O372)),(L372-MIN(L372:O372))/(MAX(L372:O372)-MIN(L372:O372))))</f>
        <v>0.617889306632001</v>
      </c>
      <c r="AG372" s="0" t="n">
        <f aca="false">IF(MAX(L372:O372)=MIN(L372:O372),0,IF($C$17="custo",(MAX(L372:O372)-M372)/(MAX(L372:O372)-MIN(L372:O372)),(M372-MIN(L372:O372))/(MAX(L372:O372)-MIN(L372:O372))))</f>
        <v>1</v>
      </c>
      <c r="AH372" s="0" t="n">
        <f aca="false">IF(MAX(L372:O372)=MIN(L372:O372),0,IF($C$17="custo",(MAX(L372:O372)-N372)/(MAX(L372:O372)-MIN(L372:O372)),(N372-MIN(L372:O372))/(MAX(L372:O372)-MIN(L372:O372))))</f>
        <v>0.699964946100378</v>
      </c>
      <c r="AI372" s="0" t="n">
        <f aca="false">IF(MAX(L372:O372)=MIN(L372:O372),0,IF($C$17="custo",(MAX(L372:O372)-O372)/(MAX(L372:O372)-MIN(L372:O372)),(O372-MIN(L372:O372))/(MAX(L372:O372)-MIN(L372:O372))))</f>
        <v>0</v>
      </c>
      <c r="AJ372" s="0" t="n">
        <f aca="false">IF(MAX(P372:S372)=MIN(P372:S372),0,IF($D$17="custo",(MAX(P372:S372)-P372)/(MAX(P372:S372)-MIN(P372:S372)),(P372-MIN(P372:S372))/(MAX(P372:S372)-MIN(P372:S372))))</f>
        <v>0.234087709284744</v>
      </c>
      <c r="AK372" s="0" t="n">
        <f aca="false">IF(MAX(P372:S372)=MIN(P372:S372),0,IF($D$17="custo",(MAX(P372:S372)-Q372)/(MAX(P372:S372)-MIN(P372:S372)),(Q372-MIN(P372:S372))/(MAX(P372:S372)-MIN(P372:S372))))</f>
        <v>0</v>
      </c>
      <c r="AL372" s="0" t="n">
        <f aca="false">IF(MAX(P372:S372)=MIN(P372:S372),0,IF($D$17="custo",(MAX(P372:S372)-R372)/(MAX(P372:S372)-MIN(P372:S372)),(R372-MIN(P372:S372))/(MAX(P372:S372)-MIN(P372:S372))))</f>
        <v>0.789538302021288</v>
      </c>
      <c r="AM372" s="0" t="n">
        <f aca="false">IF(MAX(P372:S372)=MIN(P372:S372),0,IF($D$17="custo",(MAX(P372:S372)-S372)/(MAX(P372:S372)-MIN(P372:S372)),(S372-MIN(P372:S372))/(MAX(P372:S372)-MIN(P372:S372))))</f>
        <v>1</v>
      </c>
      <c r="AN372" s="0" t="n">
        <f aca="false">IF(MAX(T372:W372)=MIN(T372:W372),0,IF($E$17="custo",(MAX(T372:W372)-T372)/(MAX(T372:W372)-MIN(T372:W372)),(T372-MIN(T372:W372))/(MAX(T372:W372)-MIN(T372:W372))))</f>
        <v>0</v>
      </c>
      <c r="AO372" s="0" t="n">
        <f aca="false">IF(MAX(T372:W372)=MIN(T372:W372),0,IF($E$17="custo",(MAX(T372:W372)-U372)/(MAX(T372:W372)-MIN(T372:W372)),(U372-MIN(T372:W372))/(MAX(T372:W372)-MIN(T372:W372))))</f>
        <v>0.615384615384615</v>
      </c>
      <c r="AP372" s="0" t="n">
        <f aca="false">IF(MAX(T372:W372)=MIN(T372:W372),0,IF($E$17="custo",(MAX(T372:W372)-V372)/(MAX(T372:W372)-MIN(T372:W372)),(V372-MIN(T372:W372))/(MAX(T372:W372)-MIN(T372:W372))))</f>
        <v>1</v>
      </c>
      <c r="AQ372" s="0" t="n">
        <f aca="false">IF(MAX(T372:W372)=MIN(T372:W372),0,IF($E$17="custo",(MAX(T372:W372)-W372)/(MAX(T372:W372)-MIN(T372:W372)),(W372-MIN(T372:W372))/(MAX(T372:W372)-MIN(T372:W372))))</f>
        <v>1</v>
      </c>
      <c r="AR372" s="0" t="n">
        <f aca="false">IF(MAX(X372:AA372)=MIN(X372:AA372),0,IF($F$17="custo",(MAX(X372:AA372)-X372)/(MAX(X372:AA372)-MIN(X372:AA372)),(X372-MIN(X372:AA372))/(MAX(X372:AA372)-MIN(X372:AA372))))</f>
        <v>0</v>
      </c>
      <c r="AS372" s="0" t="n">
        <f aca="false">IF(MAX(X372:AA372)=MIN(X372:AA372),0,IF($F$17="custo",(MAX(X372:AA372)-Y372)/(MAX(X372:AA372)-MIN(X372:AA372)),(Y372-MIN(X372:AA372))/(MAX(X372:AA372)-MIN(X372:AA372))))</f>
        <v>0.789473684210526</v>
      </c>
      <c r="AT372" s="0" t="n">
        <f aca="false">IF(MAX(X372:AA372)=MIN(X372:AA372),0,IF($F$17="custo",(MAX(X372:AA372)-Z372)/(MAX(X372:AA372)-MIN(X372:AA372)),(Z372-MIN(X372:AA372))/(MAX(X372:AA372)-MIN(X372:AA372))))</f>
        <v>0.421052631578947</v>
      </c>
      <c r="AU372" s="0" t="n">
        <f aca="false">IF(MAX(X372:AA372)=MIN(X372:AA372),0,IF($F$17="custo",(MAX(X372:AA372)-AA372)/(MAX(X372:AA372)-MIN(X372:AA372)),(AA372-MIN(X372:AA372))/(MAX(X372:AA372)-MIN(X372:AA372))))</f>
        <v>1</v>
      </c>
      <c r="AV372" s="0" t="n">
        <f aca="false">STDEVP(AB372:AE372)</f>
        <v>0.403892737325682</v>
      </c>
      <c r="AW372" s="0" t="n">
        <f aca="false">STDEVP(AF372:AI372)</f>
        <v>0.363533367379147</v>
      </c>
      <c r="AX372" s="0" t="n">
        <f aca="false">STDEVP(AJ372:AM372)</f>
        <v>0.404475656742234</v>
      </c>
      <c r="AY372" s="0" t="n">
        <f aca="false">STDEVP(AN372:AQ372)</f>
        <v>0.408851762028256</v>
      </c>
      <c r="AZ372" s="0" t="n">
        <f aca="false">STDEVP(AR372:AU372)</f>
        <v>0.380442955126341</v>
      </c>
      <c r="BA372" s="0" t="n">
        <f aca="false">AV372*((1-IFERROR(CORREL(AB372:AE372,AF372:AI372),0))+(1-IFERROR(CORREL(AB372:AE372,AJ372:AM372),0))+(1-IFERROR(CORREL(AB372:AE372,AN372:AQ372),0))+(1-IFERROR(CORREL(AB372:AE372,AR372:AU372),0)))</f>
        <v>1.14375883104165</v>
      </c>
      <c r="BB372" s="0" t="n">
        <f aca="false">AW372*((1-IFERROR(CORREL(AF372:AI372,AB372:AE372),0))+(1-IFERROR(CORREL(AF372:AI372,AJ372:AM372),0))+(1-IFERROR(CORREL(AF372:AI372,AN372:AQ372),0))+(1-IFERROR(CORREL(AF372:AI372,AR372:AU372),0)))</f>
        <v>2.28927702066055</v>
      </c>
      <c r="BC372" s="0" t="n">
        <f aca="false">AX372*((1-IFERROR(CORREL(AJ372:AM372,AB372:AE372),0))+(1-IFERROR(CORREL(AJ372:AM372,AF372:AI372),0))+(1-IFERROR(CORREL(AJ372:AM372,AN372:AQ372),0))+(1-IFERROR(CORREL(AJ372:AM372,AR372:AU372),0)))</f>
        <v>1.11516403483353</v>
      </c>
      <c r="BD372" s="0" t="n">
        <f aca="false">AY372*((1-IFERROR(CORREL(AN372:AQ372,AB372:AE372),0))+(1-IFERROR(CORREL(AN372:AQ372,AF372:AI372),0))+(1-IFERROR(CORREL(AN372:AQ372,AJ372:AM372),0))+(1-IFERROR(CORREL(AN372:AQ372,AR372:AU372),0)))</f>
        <v>0.905112685140074</v>
      </c>
      <c r="BE372" s="0" t="n">
        <f aca="false">AZ372*((1-IFERROR(CORREL(AR372:AU372,AB372:AE372),0))+(1-IFERROR(CORREL(AR372:AU372,AF372:AI372),0))+(1-IFERROR(CORREL(AR372:AU372,AJ372:AM372),0))+(1-IFERROR(CORREL(AR372:AU372,AN372:AQ372),0)))</f>
        <v>1.13184821583719</v>
      </c>
      <c r="BF372" s="0" t="n">
        <f aca="false">IF(SUM(BA372:BE372)&gt;0,BA372/SUM(BA372:BE372),1/5)</f>
        <v>0.173687305131636</v>
      </c>
      <c r="BG372" s="0" t="n">
        <f aca="false">IF(SUM(BA372:BE372)&gt;0,BB372/SUM(BA372:BE372),1/5)</f>
        <v>0.34764178044089</v>
      </c>
      <c r="BH372" s="0" t="n">
        <f aca="false">IF(SUM(BA372:BE372)&gt;0,BC372/SUM(BA372:BE372),1/5)</f>
        <v>0.169344997156052</v>
      </c>
      <c r="BI372" s="0" t="n">
        <f aca="false">IF(SUM(BA372:BE372)&gt;0,BD372/SUM(BA372:BE372),1/5)</f>
        <v>0.137447317437773</v>
      </c>
      <c r="BJ372" s="0" t="n">
        <f aca="false">IF(SUM(BA372:BE372)&gt;0,BE372/SUM(BA372:BE372),1/5)</f>
        <v>0.17187859983365</v>
      </c>
      <c r="BK372" s="0" t="n">
        <f aca="false">BF372*AB372+BG372*AF372+BH372*AJ372+BI372*AN372+BJ372*AR372</f>
        <v>0.304406055845247</v>
      </c>
      <c r="BL372" s="0" t="n">
        <f aca="false">BF372*AC372+BG372*AG372+BH372*AK372+BI372*AO372+BJ372*AS372</f>
        <v>0.567918376465599</v>
      </c>
      <c r="BM372" s="0" t="n">
        <f aca="false">BF372*AD372+BG372*AH372+BH372*AL372+BI372*AP372+BJ372*AT372</f>
        <v>0.73158969936704</v>
      </c>
      <c r="BN372" s="0" t="n">
        <f aca="false">BF372*AE372+BG372*AI372+BH372*AM372+BI372*AQ372+BJ372*AU372</f>
        <v>0.65235821955911</v>
      </c>
      <c r="BO372" s="0" t="n">
        <f aca="false">RANK(BK372,$BK372:$BN372)</f>
        <v>4</v>
      </c>
      <c r="BP372" s="0" t="n">
        <f aca="false">RANK(BL372,$BK372:$BN372)</f>
        <v>3</v>
      </c>
      <c r="BQ372" s="0" t="n">
        <f aca="false">RANK(BM372,$BK372:$BN372)</f>
        <v>1</v>
      </c>
      <c r="BR372" s="0" t="n">
        <f aca="false">RANK(BN372,$BK372:$BN372)</f>
        <v>2</v>
      </c>
    </row>
    <row r="373" customFormat="false" ht="15" hidden="false" customHeight="false" outlineLevel="0" collapsed="false">
      <c r="A373" s="0" t="n">
        <v>350</v>
      </c>
      <c r="B373" s="0" t="n">
        <f aca="false">RANDBETWEEN(1,$B$5)</f>
        <v>5</v>
      </c>
      <c r="C373" s="0" t="n">
        <f aca="false">RANDBETWEEN(1,$B$5)</f>
        <v>3</v>
      </c>
      <c r="D373" s="0" t="n">
        <f aca="false">RANDBETWEEN(1,$B$5)</f>
        <v>1</v>
      </c>
      <c r="E373" s="0" t="n">
        <f aca="false">RANDBETWEEN(1,$B$5)</f>
        <v>3</v>
      </c>
      <c r="F373" s="0" t="n">
        <f aca="false">RANDBETWEEN(1,$B$5)</f>
        <v>2</v>
      </c>
      <c r="G373" s="0" t="n">
        <f aca="false">RANDBETWEEN(1,$B$5)</f>
        <v>3</v>
      </c>
      <c r="H373" s="0" t="n">
        <f aca="true">NORMINV(RAND(),$B$8,$B$13)</f>
        <v>54.4613361163776</v>
      </c>
      <c r="I373" s="0" t="n">
        <f aca="true">NORMINV(RAND(),$C$8,$C$13)</f>
        <v>56.5398446393689</v>
      </c>
      <c r="J373" s="0" t="n">
        <f aca="true">NORMINV(RAND(),$D$8,$D$13)</f>
        <v>15.6568484032362</v>
      </c>
      <c r="K373" s="0" t="n">
        <f aca="true">NORMINV(RAND(),$E$8,$E$13)</f>
        <v>3.09571578126131</v>
      </c>
      <c r="L373" s="0" t="n">
        <f aca="true">NORMINV(RAND(),$B$9,$B$14)</f>
        <v>44.6350321972567</v>
      </c>
      <c r="M373" s="0" t="n">
        <f aca="true">NORMINV(RAND(),$C$9,$C$14)</f>
        <v>53.2294805760909</v>
      </c>
      <c r="N373" s="0" t="n">
        <f aca="true">NORMINV(RAND(),$D$9,$D$14)</f>
        <v>45.3018703279781</v>
      </c>
      <c r="O373" s="0" t="n">
        <f aca="true">NORMINV(RAND(),$E$9,$E$14)</f>
        <v>29.0081439459834</v>
      </c>
      <c r="P373" s="0" t="n">
        <f aca="true">NORMINV(RAND(),$B$10,$B$15)</f>
        <v>25.8006384486234</v>
      </c>
      <c r="Q373" s="0" t="n">
        <f aca="true">NORMINV(RAND(),$C$10,$C$15)</f>
        <v>28.7211174382432</v>
      </c>
      <c r="R373" s="0" t="n">
        <f aca="true">NORMINV(RAND(),$D$10,$D$15)</f>
        <v>9.48562714505853</v>
      </c>
      <c r="S373" s="0" t="n">
        <f aca="true">NORMINV(RAND(),$E$10,$E$15)</f>
        <v>3.9336346857662</v>
      </c>
      <c r="T373" s="0" t="n">
        <f aca="false">MEDIAN(INDEX(Avaliadores!$B$17:$B$22,$B373),INDEX(Avaliadores!$B$17:$B$22,$C373),INDEX(Avaliadores!$B$17:$B$22,$D373),INDEX(Avaliadores!$B$17:$B$22,$E373),INDEX(Avaliadores!$B$17:$B$22,$F373),INDEX(Avaliadores!$B$17:$B$22,$G373))</f>
        <v>2.79166666666667</v>
      </c>
      <c r="U373" s="0" t="n">
        <f aca="false">MEDIAN(INDEX(Avaliadores!$C$17:$C$22,$B373),INDEX(Avaliadores!$C$17:$C$22,$C373),INDEX(Avaliadores!$C$17:$C$22,$D373),INDEX(Avaliadores!$C$17:$C$22,$E373),INDEX(Avaliadores!$C$17:$C$22,$F373),INDEX(Avaliadores!$C$17:$C$22,$G373))</f>
        <v>4.79166666666667</v>
      </c>
      <c r="V373" s="0" t="n">
        <f aca="false">MEDIAN(INDEX(Avaliadores!$D$17:$D$22,$B373),INDEX(Avaliadores!$D$17:$D$22,$C373),INDEX(Avaliadores!$D$17:$D$22,$D373),INDEX(Avaliadores!$D$17:$D$22,$E373),INDEX(Avaliadores!$D$17:$D$22,$F373),INDEX(Avaliadores!$D$17:$D$22,$G373))</f>
        <v>5.79166666666667</v>
      </c>
      <c r="W373" s="0" t="n">
        <f aca="false">MEDIAN(INDEX(Avaliadores!$E$17:$E$22,$B373),INDEX(Avaliadores!$E$17:$E$22,$C373),INDEX(Avaliadores!$E$17:$E$22,$D373),INDEX(Avaliadores!$E$17:$E$22,$E373),INDEX(Avaliadores!$E$17:$E$22,$F373),INDEX(Avaliadores!$E$17:$E$22,$G373))</f>
        <v>5.91666666666667</v>
      </c>
      <c r="X373" s="0" t="n">
        <f aca="false">MEDIAN(INDEX(Avaliadores!$F$17:$F$22,$B373),INDEX(Avaliadores!$F$17:$F$22,$C373),INDEX(Avaliadores!$F$17:$F$22,$D373),INDEX(Avaliadores!$F$17:$F$22,$E373),INDEX(Avaliadores!$F$17:$F$22,$F373),INDEX(Avaliadores!$F$17:$F$22,$G373))</f>
        <v>2.66666666666667</v>
      </c>
      <c r="Y373" s="0" t="n">
        <f aca="false">MEDIAN(INDEX(Avaliadores!$G$17:$G$22,$B373),INDEX(Avaliadores!$G$17:$G$22,$C373),INDEX(Avaliadores!$G$17:$G$22,$D373),INDEX(Avaliadores!$G$17:$G$22,$E373),INDEX(Avaliadores!$G$17:$G$22,$F373),INDEX(Avaliadores!$G$17:$G$22,$G373))</f>
        <v>5.79166666666667</v>
      </c>
      <c r="Z373" s="0" t="n">
        <f aca="false">MEDIAN(INDEX(Avaliadores!$H$17:$H$22,$B373),INDEX(Avaliadores!$H$17:$H$22,$C373),INDEX(Avaliadores!$H$17:$H$22,$D373),INDEX(Avaliadores!$H$17:$H$22,$E373),INDEX(Avaliadores!$H$17:$H$22,$F373),INDEX(Avaliadores!$H$17:$H$22,$G373))</f>
        <v>3.79166666666667</v>
      </c>
      <c r="AA373" s="0" t="n">
        <f aca="false">MEDIAN(INDEX(Avaliadores!$I$17:$I$22,$B373),INDEX(Avaliadores!$I$17:$I$22,$C373),INDEX(Avaliadores!$I$17:$I$22,$D373),INDEX(Avaliadores!$I$17:$I$22,$E373),INDEX(Avaliadores!$I$17:$I$22,$F373),INDEX(Avaliadores!$I$17:$I$22,$G373))</f>
        <v>6.79166666666667</v>
      </c>
      <c r="AB373" s="0" t="n">
        <f aca="false">IF(MAX(H373:K373)=MIN(H373:K373),0,IF($B$17="custo",(MAX(H373:K373)-H373)/(MAX(H373:K373)-MIN(H373:K373)),(H373-MIN(H373:K373))/(MAX(H373:K373)-MIN(H373:K373))))</f>
        <v>0.0388912415152229</v>
      </c>
      <c r="AC373" s="0" t="n">
        <f aca="false">IF(MAX(H373:K373)=MIN(H373:K373),0,IF($B$17="custo",(MAX(H373:K373)-I373)/(MAX(H373:K373)-MIN(H373:K373)),(I373-MIN(H373:K373))/(MAX(H373:K373)-MIN(H373:K373))))</f>
        <v>0</v>
      </c>
      <c r="AD373" s="0" t="n">
        <f aca="false">IF(MAX(H373:K373)=MIN(H373:K373),0,IF($B$17="custo",(MAX(H373:K373)-J373)/(MAX(H373:K373)-MIN(H373:K373)),(J373-MIN(H373:K373))/(MAX(H373:K373)-MIN(H373:K373))))</f>
        <v>0.764967024622588</v>
      </c>
      <c r="AE373" s="0" t="n">
        <f aca="false">IF(MAX(H373:K373)=MIN(H373:K373),0,IF($B$17="custo",(MAX(H373:K373)-K373)/(MAX(H373:K373)-MIN(H373:K373)),(K373-MIN(H373:K373))/(MAX(H373:K373)-MIN(H373:K373))))</f>
        <v>1</v>
      </c>
      <c r="AF373" s="0" t="n">
        <f aca="false">IF(MAX(L373:O373)=MIN(L373:O373),0,IF($C$17="custo",(MAX(L373:O373)-L373)/(MAX(L373:O373)-MIN(L373:O373)),(L373-MIN(L373:O373))/(MAX(L373:O373)-MIN(L373:O373))))</f>
        <v>0.645170350832284</v>
      </c>
      <c r="AG373" s="0" t="n">
        <f aca="false">IF(MAX(L373:O373)=MIN(L373:O373),0,IF($C$17="custo",(MAX(L373:O373)-M373)/(MAX(L373:O373)-MIN(L373:O373)),(M373-MIN(L373:O373))/(MAX(L373:O373)-MIN(L373:O373))))</f>
        <v>1</v>
      </c>
      <c r="AH373" s="0" t="n">
        <f aca="false">IF(MAX(L373:O373)=MIN(L373:O373),0,IF($C$17="custo",(MAX(L373:O373)-N373)/(MAX(L373:O373)-MIN(L373:O373)),(N373-MIN(L373:O373))/(MAX(L373:O373)-MIN(L373:O373))))</f>
        <v>0.672701371968932</v>
      </c>
      <c r="AI373" s="0" t="n">
        <f aca="false">IF(MAX(L373:O373)=MIN(L373:O373),0,IF($C$17="custo",(MAX(L373:O373)-O373)/(MAX(L373:O373)-MIN(L373:O373)),(O373-MIN(L373:O373))/(MAX(L373:O373)-MIN(L373:O373))))</f>
        <v>0</v>
      </c>
      <c r="AJ373" s="0" t="n">
        <f aca="false">IF(MAX(P373:S373)=MIN(P373:S373),0,IF($D$17="custo",(MAX(P373:S373)-P373)/(MAX(P373:S373)-MIN(P373:S373)),(P373-MIN(P373:S373))/(MAX(P373:S373)-MIN(P373:S373))))</f>
        <v>0.117820716963603</v>
      </c>
      <c r="AK373" s="0" t="n">
        <f aca="false">IF(MAX(P373:S373)=MIN(P373:S373),0,IF($D$17="custo",(MAX(P373:S373)-Q373)/(MAX(P373:S373)-MIN(P373:S373)),(Q373-MIN(P373:S373))/(MAX(P373:S373)-MIN(P373:S373))))</f>
        <v>0</v>
      </c>
      <c r="AL373" s="0" t="n">
        <f aca="false">IF(MAX(P373:S373)=MIN(P373:S373),0,IF($D$17="custo",(MAX(P373:S373)-R373)/(MAX(P373:S373)-MIN(P373:S373)),(R373-MIN(P373:S373))/(MAX(P373:S373)-MIN(P373:S373))))</f>
        <v>0.77601628552873</v>
      </c>
      <c r="AM373" s="0" t="n">
        <f aca="false">IF(MAX(P373:S373)=MIN(P373:S373),0,IF($D$17="custo",(MAX(P373:S373)-S373)/(MAX(P373:S373)-MIN(P373:S373)),(S373-MIN(P373:S373))/(MAX(P373:S373)-MIN(P373:S373))))</f>
        <v>1</v>
      </c>
      <c r="AN373" s="0" t="n">
        <f aca="false">IF(MAX(T373:W373)=MIN(T373:W373),0,IF($E$17="custo",(MAX(T373:W373)-T373)/(MAX(T373:W373)-MIN(T373:W373)),(T373-MIN(T373:W373))/(MAX(T373:W373)-MIN(T373:W373))))</f>
        <v>0</v>
      </c>
      <c r="AO373" s="0" t="n">
        <f aca="false">IF(MAX(T373:W373)=MIN(T373:W373),0,IF($E$17="custo",(MAX(T373:W373)-U373)/(MAX(T373:W373)-MIN(T373:W373)),(U373-MIN(T373:W373))/(MAX(T373:W373)-MIN(T373:W373))))</f>
        <v>0.64</v>
      </c>
      <c r="AP373" s="0" t="n">
        <f aca="false">IF(MAX(T373:W373)=MIN(T373:W373),0,IF($E$17="custo",(MAX(T373:W373)-V373)/(MAX(T373:W373)-MIN(T373:W373)),(V373-MIN(T373:W373))/(MAX(T373:W373)-MIN(T373:W373))))</f>
        <v>0.96</v>
      </c>
      <c r="AQ373" s="0" t="n">
        <f aca="false">IF(MAX(T373:W373)=MIN(T373:W373),0,IF($E$17="custo",(MAX(T373:W373)-W373)/(MAX(T373:W373)-MIN(T373:W373)),(W373-MIN(T373:W373))/(MAX(T373:W373)-MIN(T373:W373))))</f>
        <v>1</v>
      </c>
      <c r="AR373" s="0" t="n">
        <f aca="false">IF(MAX(X373:AA373)=MIN(X373:AA373),0,IF($F$17="custo",(MAX(X373:AA373)-X373)/(MAX(X373:AA373)-MIN(X373:AA373)),(X373-MIN(X373:AA373))/(MAX(X373:AA373)-MIN(X373:AA373))))</f>
        <v>0</v>
      </c>
      <c r="AS373" s="0" t="n">
        <f aca="false">IF(MAX(X373:AA373)=MIN(X373:AA373),0,IF($F$17="custo",(MAX(X373:AA373)-Y373)/(MAX(X373:AA373)-MIN(X373:AA373)),(Y373-MIN(X373:AA373))/(MAX(X373:AA373)-MIN(X373:AA373))))</f>
        <v>0.757575757575758</v>
      </c>
      <c r="AT373" s="0" t="n">
        <f aca="false">IF(MAX(X373:AA373)=MIN(X373:AA373),0,IF($F$17="custo",(MAX(X373:AA373)-Z373)/(MAX(X373:AA373)-MIN(X373:AA373)),(Z373-MIN(X373:AA373))/(MAX(X373:AA373)-MIN(X373:AA373))))</f>
        <v>0.272727272727273</v>
      </c>
      <c r="AU373" s="0" t="n">
        <f aca="false">IF(MAX(X373:AA373)=MIN(X373:AA373),0,IF($F$17="custo",(MAX(X373:AA373)-AA373)/(MAX(X373:AA373)-MIN(X373:AA373)),(AA373-MIN(X373:AA373))/(MAX(X373:AA373)-MIN(X373:AA373))))</f>
        <v>1</v>
      </c>
      <c r="AV373" s="0" t="n">
        <f aca="false">STDEVP(AB373:AE373)</f>
        <v>0.439662062369527</v>
      </c>
      <c r="AW373" s="0" t="n">
        <f aca="false">STDEVP(AF373:AI373)</f>
        <v>0.362505029827714</v>
      </c>
      <c r="AX373" s="0" t="n">
        <f aca="false">STDEVP(AJ373:AM373)</f>
        <v>0.424095610903172</v>
      </c>
      <c r="AY373" s="0" t="n">
        <f aca="false">STDEVP(AN373:AQ373)</f>
        <v>0.400374824383352</v>
      </c>
      <c r="AZ373" s="0" t="n">
        <f aca="false">STDEVP(AR373:AU373)</f>
        <v>0.392991283313422</v>
      </c>
      <c r="BA373" s="0" t="n">
        <f aca="false">AV373*((1-IFERROR(CORREL(AB373:AE373,AF373:AI373),0))+(1-IFERROR(CORREL(AB373:AE373,AJ373:AM373),0))+(1-IFERROR(CORREL(AB373:AE373,AN373:AQ373),0))+(1-IFERROR(CORREL(AB373:AE373,AR373:AU373),0)))</f>
        <v>1.13140984047344</v>
      </c>
      <c r="BB373" s="0" t="n">
        <f aca="false">AW373*((1-IFERROR(CORREL(AF373:AI373,AB373:AE373),0))+(1-IFERROR(CORREL(AF373:AI373,AJ373:AM373),0))+(1-IFERROR(CORREL(AF373:AI373,AN373:AQ373),0))+(1-IFERROR(CORREL(AF373:AI373,AR373:AU373),0)))</f>
        <v>2.31955598636902</v>
      </c>
      <c r="BC373" s="0" t="n">
        <f aca="false">AX373*((1-IFERROR(CORREL(AJ373:AM373,AB373:AE373),0))+(1-IFERROR(CORREL(AJ373:AM373,AF373:AI373),0))+(1-IFERROR(CORREL(AJ373:AM373,AN373:AQ373),0))+(1-IFERROR(CORREL(AJ373:AM373,AR373:AU373),0)))</f>
        <v>1.13742135115752</v>
      </c>
      <c r="BD373" s="0" t="n">
        <f aca="false">AY373*((1-IFERROR(CORREL(AN373:AQ373,AB373:AE373),0))+(1-IFERROR(CORREL(AN373:AQ373,AF373:AI373),0))+(1-IFERROR(CORREL(AN373:AQ373,AJ373:AM373),0))+(1-IFERROR(CORREL(AN373:AQ373,AR373:AU373),0)))</f>
        <v>0.859702734883151</v>
      </c>
      <c r="BE373" s="0" t="n">
        <f aca="false">AZ373*((1-IFERROR(CORREL(AR373:AU373,AB373:AE373),0))+(1-IFERROR(CORREL(AR373:AU373,AF373:AI373),0))+(1-IFERROR(CORREL(AR373:AU373,AJ373:AM373),0))+(1-IFERROR(CORREL(AR373:AU373,AN373:AQ373),0)))</f>
        <v>1.15352259313428</v>
      </c>
      <c r="BF373" s="0" t="n">
        <f aca="false">IF(SUM(BA373:BE373)&gt;0,BA373/SUM(BA373:BE373),1/5)</f>
        <v>0.171383861055485</v>
      </c>
      <c r="BG373" s="0" t="n">
        <f aca="false">IF(SUM(BA373:BE373)&gt;0,BB373/SUM(BA373:BE373),1/5)</f>
        <v>0.351362032269348</v>
      </c>
      <c r="BH373" s="0" t="n">
        <f aca="false">IF(SUM(BA373:BE373)&gt;0,BC373/SUM(BA373:BE373),1/5)</f>
        <v>0.172294473527604</v>
      </c>
      <c r="BI373" s="0" t="n">
        <f aca="false">IF(SUM(BA373:BE373)&gt;0,BD373/SUM(BA373:BE373),1/5)</f>
        <v>0.130226173393171</v>
      </c>
      <c r="BJ373" s="0" t="n">
        <f aca="false">IF(SUM(BA373:BE373)&gt;0,BE373/SUM(BA373:BE373),1/5)</f>
        <v>0.174733459754391</v>
      </c>
      <c r="BK373" s="0" t="n">
        <f aca="false">BF373*AB373+BG373*AF373+BH373*AJ373+BI373*AN373+BJ373*AR373</f>
        <v>0.253653555160369</v>
      </c>
      <c r="BL373" s="0" t="n">
        <f aca="false">BF373*AC373+BG373*AG373+BH373*AK373+BI373*AO373+BJ373*AS373</f>
        <v>0.567080616388243</v>
      </c>
      <c r="BM373" s="0" t="n">
        <f aca="false">BF373*AD373+BG373*AH373+BH373*AL373+BI373*AP373+BJ373*AT373</f>
        <v>0.673839747179808</v>
      </c>
      <c r="BN373" s="0" t="n">
        <f aca="false">BF373*AE373+BG373*AI373+BH373*AM373+BI373*AQ373+BJ373*AU373</f>
        <v>0.648637967730652</v>
      </c>
      <c r="BO373" s="0" t="n">
        <f aca="false">RANK(BK373,$BK373:$BN373)</f>
        <v>4</v>
      </c>
      <c r="BP373" s="0" t="n">
        <f aca="false">RANK(BL373,$BK373:$BN373)</f>
        <v>3</v>
      </c>
      <c r="BQ373" s="0" t="n">
        <f aca="false">RANK(BM373,$BK373:$BN373)</f>
        <v>1</v>
      </c>
      <c r="BR373" s="0" t="n">
        <f aca="false">RANK(BN373,$BK373:$BN373)</f>
        <v>2</v>
      </c>
    </row>
    <row r="374" customFormat="false" ht="15" hidden="false" customHeight="false" outlineLevel="0" collapsed="false">
      <c r="A374" s="0" t="n">
        <v>351</v>
      </c>
      <c r="B374" s="0" t="n">
        <f aca="false">RANDBETWEEN(1,$B$5)</f>
        <v>2</v>
      </c>
      <c r="C374" s="0" t="n">
        <f aca="false">RANDBETWEEN(1,$B$5)</f>
        <v>5</v>
      </c>
      <c r="D374" s="0" t="n">
        <f aca="false">RANDBETWEEN(1,$B$5)</f>
        <v>2</v>
      </c>
      <c r="E374" s="0" t="n">
        <f aca="false">RANDBETWEEN(1,$B$5)</f>
        <v>4</v>
      </c>
      <c r="F374" s="0" t="n">
        <f aca="false">RANDBETWEEN(1,$B$5)</f>
        <v>1</v>
      </c>
      <c r="G374" s="0" t="n">
        <f aca="false">RANDBETWEEN(1,$B$5)</f>
        <v>3</v>
      </c>
      <c r="H374" s="0" t="n">
        <f aca="true">NORMINV(RAND(),$B$8,$B$13)</f>
        <v>47.4990457207123</v>
      </c>
      <c r="I374" s="0" t="n">
        <f aca="true">NORMINV(RAND(),$C$8,$C$13)</f>
        <v>68.9029839379324</v>
      </c>
      <c r="J374" s="0" t="n">
        <f aca="true">NORMINV(RAND(),$D$8,$D$13)</f>
        <v>13.3457769334873</v>
      </c>
      <c r="K374" s="0" t="n">
        <f aca="true">NORMINV(RAND(),$E$8,$E$13)</f>
        <v>3.28665673161349</v>
      </c>
      <c r="L374" s="0" t="n">
        <f aca="true">NORMINV(RAND(),$B$9,$B$14)</f>
        <v>47.8963473862145</v>
      </c>
      <c r="M374" s="0" t="n">
        <f aca="true">NORMINV(RAND(),$C$9,$C$14)</f>
        <v>50.4384307163082</v>
      </c>
      <c r="N374" s="0" t="n">
        <f aca="true">NORMINV(RAND(),$D$9,$D$14)</f>
        <v>46.7776343032246</v>
      </c>
      <c r="O374" s="0" t="n">
        <f aca="true">NORMINV(RAND(),$E$9,$E$14)</f>
        <v>24.5439481156144</v>
      </c>
      <c r="P374" s="0" t="n">
        <f aca="true">NORMINV(RAND(),$B$10,$B$15)</f>
        <v>24.2173487393563</v>
      </c>
      <c r="Q374" s="0" t="n">
        <f aca="true">NORMINV(RAND(),$C$10,$C$15)</f>
        <v>31.6942985858247</v>
      </c>
      <c r="R374" s="0" t="n">
        <f aca="true">NORMINV(RAND(),$D$10,$D$15)</f>
        <v>10.6480416841453</v>
      </c>
      <c r="S374" s="0" t="n">
        <f aca="true">NORMINV(RAND(),$E$10,$E$15)</f>
        <v>3.92332947044824</v>
      </c>
      <c r="T374" s="0" t="n">
        <f aca="false">MEDIAN(INDEX(Avaliadores!$B$17:$B$22,$B374),INDEX(Avaliadores!$B$17:$B$22,$C374),INDEX(Avaliadores!$B$17:$B$22,$D374),INDEX(Avaliadores!$B$17:$B$22,$E374),INDEX(Avaliadores!$B$17:$B$22,$F374),INDEX(Avaliadores!$B$17:$B$22,$G374))</f>
        <v>2.91666666666667</v>
      </c>
      <c r="U374" s="0" t="n">
        <f aca="false">MEDIAN(INDEX(Avaliadores!$C$17:$C$22,$B374),INDEX(Avaliadores!$C$17:$C$22,$C374),INDEX(Avaliadores!$C$17:$C$22,$D374),INDEX(Avaliadores!$C$17:$C$22,$E374),INDEX(Avaliadores!$C$17:$C$22,$F374),INDEX(Avaliadores!$C$17:$C$22,$G374))</f>
        <v>5.04166666666667</v>
      </c>
      <c r="V374" s="0" t="n">
        <f aca="false">MEDIAN(INDEX(Avaliadores!$D$17:$D$22,$B374),INDEX(Avaliadores!$D$17:$D$22,$C374),INDEX(Avaliadores!$D$17:$D$22,$D374),INDEX(Avaliadores!$D$17:$D$22,$E374),INDEX(Avaliadores!$D$17:$D$22,$F374),INDEX(Avaliadores!$D$17:$D$22,$G374))</f>
        <v>5.91666666666667</v>
      </c>
      <c r="W374" s="0" t="n">
        <f aca="false">MEDIAN(INDEX(Avaliadores!$E$17:$E$22,$B374),INDEX(Avaliadores!$E$17:$E$22,$C374),INDEX(Avaliadores!$E$17:$E$22,$D374),INDEX(Avaliadores!$E$17:$E$22,$E374),INDEX(Avaliadores!$E$17:$E$22,$F374),INDEX(Avaliadores!$E$17:$E$22,$G374))</f>
        <v>6.29166666666667</v>
      </c>
      <c r="X374" s="0" t="n">
        <f aca="false">MEDIAN(INDEX(Avaliadores!$F$17:$F$22,$B374),INDEX(Avaliadores!$F$17:$F$22,$C374),INDEX(Avaliadores!$F$17:$F$22,$D374),INDEX(Avaliadores!$F$17:$F$22,$E374),INDEX(Avaliadores!$F$17:$F$22,$F374),INDEX(Avaliadores!$F$17:$F$22,$G374))</f>
        <v>2.29166666666667</v>
      </c>
      <c r="Y374" s="0" t="n">
        <f aca="false">MEDIAN(INDEX(Avaliadores!$G$17:$G$22,$B374),INDEX(Avaliadores!$G$17:$G$22,$C374),INDEX(Avaliadores!$G$17:$G$22,$D374),INDEX(Avaliadores!$G$17:$G$22,$E374),INDEX(Avaliadores!$G$17:$G$22,$F374),INDEX(Avaliadores!$G$17:$G$22,$G374))</f>
        <v>5.41666666666667</v>
      </c>
      <c r="Z374" s="0" t="n">
        <f aca="false">MEDIAN(INDEX(Avaliadores!$H$17:$H$22,$B374),INDEX(Avaliadores!$H$17:$H$22,$C374),INDEX(Avaliadores!$H$17:$H$22,$D374),INDEX(Avaliadores!$H$17:$H$22,$E374),INDEX(Avaliadores!$H$17:$H$22,$F374),INDEX(Avaliadores!$H$17:$H$22,$G374))</f>
        <v>3.91666666666667</v>
      </c>
      <c r="AA374" s="0" t="n">
        <f aca="false">MEDIAN(INDEX(Avaliadores!$I$17:$I$22,$B374),INDEX(Avaliadores!$I$17:$I$22,$C374),INDEX(Avaliadores!$I$17:$I$22,$D374),INDEX(Avaliadores!$I$17:$I$22,$E374),INDEX(Avaliadores!$I$17:$I$22,$F374),INDEX(Avaliadores!$I$17:$I$22,$G374))</f>
        <v>6.29166666666667</v>
      </c>
      <c r="AB374" s="0" t="n">
        <f aca="false">IF(MAX(H374:K374)=MIN(H374:K374),0,IF($B$17="custo",(MAX(H374:K374)-H374)/(MAX(H374:K374)-MIN(H374:K374)),(H374-MIN(H374:K374))/(MAX(H374:K374)-MIN(H374:K374))))</f>
        <v>0.326198358373811</v>
      </c>
      <c r="AC374" s="0" t="n">
        <f aca="false">IF(MAX(H374:K374)=MIN(H374:K374),0,IF($B$17="custo",(MAX(H374:K374)-I374)/(MAX(H374:K374)-MIN(H374:K374)),(I374-MIN(H374:K374))/(MAX(H374:K374)-MIN(H374:K374))))</f>
        <v>0</v>
      </c>
      <c r="AD374" s="0" t="n">
        <f aca="false">IF(MAX(H374:K374)=MIN(H374:K374),0,IF($B$17="custo",(MAX(H374:K374)-J374)/(MAX(H374:K374)-MIN(H374:K374)),(J374-MIN(H374:K374))/(MAX(H374:K374)-MIN(H374:K374))))</f>
        <v>0.846697908429945</v>
      </c>
      <c r="AE374" s="0" t="n">
        <f aca="false">IF(MAX(H374:K374)=MIN(H374:K374),0,IF($B$17="custo",(MAX(H374:K374)-K374)/(MAX(H374:K374)-MIN(H374:K374)),(K374-MIN(H374:K374))/(MAX(H374:K374)-MIN(H374:K374))))</f>
        <v>1</v>
      </c>
      <c r="AF374" s="0" t="n">
        <f aca="false">IF(MAX(L374:O374)=MIN(L374:O374),0,IF($C$17="custo",(MAX(L374:O374)-L374)/(MAX(L374:O374)-MIN(L374:O374)),(L374-MIN(L374:O374))/(MAX(L374:O374)-MIN(L374:O374))))</f>
        <v>0.901829151433767</v>
      </c>
      <c r="AG374" s="0" t="n">
        <f aca="false">IF(MAX(L374:O374)=MIN(L374:O374),0,IF($C$17="custo",(MAX(L374:O374)-M374)/(MAX(L374:O374)-MIN(L374:O374)),(M374-MIN(L374:O374))/(MAX(L374:O374)-MIN(L374:O374))))</f>
        <v>1</v>
      </c>
      <c r="AH374" s="0" t="n">
        <f aca="false">IF(MAX(L374:O374)=MIN(L374:O374),0,IF($C$17="custo",(MAX(L374:O374)-N374)/(MAX(L374:O374)-MIN(L374:O374)),(N374-MIN(L374:O374))/(MAX(L374:O374)-MIN(L374:O374))))</f>
        <v>0.85862639275189</v>
      </c>
      <c r="AI374" s="0" t="n">
        <f aca="false">IF(MAX(L374:O374)=MIN(L374:O374),0,IF($C$17="custo",(MAX(L374:O374)-O374)/(MAX(L374:O374)-MIN(L374:O374)),(O374-MIN(L374:O374))/(MAX(L374:O374)-MIN(L374:O374))))</f>
        <v>0</v>
      </c>
      <c r="AJ374" s="0" t="n">
        <f aca="false">IF(MAX(P374:S374)=MIN(P374:S374),0,IF($D$17="custo",(MAX(P374:S374)-P374)/(MAX(P374:S374)-MIN(P374:S374)),(P374-MIN(P374:S374))/(MAX(P374:S374)-MIN(P374:S374))))</f>
        <v>0.269236187451901</v>
      </c>
      <c r="AK374" s="0" t="n">
        <f aca="false">IF(MAX(P374:S374)=MIN(P374:S374),0,IF($D$17="custo",(MAX(P374:S374)-Q374)/(MAX(P374:S374)-MIN(P374:S374)),(Q374-MIN(P374:S374))/(MAX(P374:S374)-MIN(P374:S374))))</f>
        <v>0</v>
      </c>
      <c r="AL374" s="0" t="n">
        <f aca="false">IF(MAX(P374:S374)=MIN(P374:S374),0,IF($D$17="custo",(MAX(P374:S374)-R374)/(MAX(P374:S374)-MIN(P374:S374)),(R374-MIN(P374:S374))/(MAX(P374:S374)-MIN(P374:S374))))</f>
        <v>0.757851006720046</v>
      </c>
      <c r="AM374" s="0" t="n">
        <f aca="false">IF(MAX(P374:S374)=MIN(P374:S374),0,IF($D$17="custo",(MAX(P374:S374)-S374)/(MAX(P374:S374)-MIN(P374:S374)),(S374-MIN(P374:S374))/(MAX(P374:S374)-MIN(P374:S374))))</f>
        <v>1</v>
      </c>
      <c r="AN374" s="0" t="n">
        <f aca="false">IF(MAX(T374:W374)=MIN(T374:W374),0,IF($E$17="custo",(MAX(T374:W374)-T374)/(MAX(T374:W374)-MIN(T374:W374)),(T374-MIN(T374:W374))/(MAX(T374:W374)-MIN(T374:W374))))</f>
        <v>0</v>
      </c>
      <c r="AO374" s="0" t="n">
        <f aca="false">IF(MAX(T374:W374)=MIN(T374:W374),0,IF($E$17="custo",(MAX(T374:W374)-U374)/(MAX(T374:W374)-MIN(T374:W374)),(U374-MIN(T374:W374))/(MAX(T374:W374)-MIN(T374:W374))))</f>
        <v>0.62962962962963</v>
      </c>
      <c r="AP374" s="0" t="n">
        <f aca="false">IF(MAX(T374:W374)=MIN(T374:W374),0,IF($E$17="custo",(MAX(T374:W374)-V374)/(MAX(T374:W374)-MIN(T374:W374)),(V374-MIN(T374:W374))/(MAX(T374:W374)-MIN(T374:W374))))</f>
        <v>0.888888888888889</v>
      </c>
      <c r="AQ374" s="0" t="n">
        <f aca="false">IF(MAX(T374:W374)=MIN(T374:W374),0,IF($E$17="custo",(MAX(T374:W374)-W374)/(MAX(T374:W374)-MIN(T374:W374)),(W374-MIN(T374:W374))/(MAX(T374:W374)-MIN(T374:W374))))</f>
        <v>1</v>
      </c>
      <c r="AR374" s="0" t="n">
        <f aca="false">IF(MAX(X374:AA374)=MIN(X374:AA374),0,IF($F$17="custo",(MAX(X374:AA374)-X374)/(MAX(X374:AA374)-MIN(X374:AA374)),(X374-MIN(X374:AA374))/(MAX(X374:AA374)-MIN(X374:AA374))))</f>
        <v>0</v>
      </c>
      <c r="AS374" s="0" t="n">
        <f aca="false">IF(MAX(X374:AA374)=MIN(X374:AA374),0,IF($F$17="custo",(MAX(X374:AA374)-Y374)/(MAX(X374:AA374)-MIN(X374:AA374)),(Y374-MIN(X374:AA374))/(MAX(X374:AA374)-MIN(X374:AA374))))</f>
        <v>0.78125</v>
      </c>
      <c r="AT374" s="0" t="n">
        <f aca="false">IF(MAX(X374:AA374)=MIN(X374:AA374),0,IF($F$17="custo",(MAX(X374:AA374)-Z374)/(MAX(X374:AA374)-MIN(X374:AA374)),(Z374-MIN(X374:AA374))/(MAX(X374:AA374)-MIN(X374:AA374))))</f>
        <v>0.40625</v>
      </c>
      <c r="AU374" s="0" t="n">
        <f aca="false">IF(MAX(X374:AA374)=MIN(X374:AA374),0,IF($F$17="custo",(MAX(X374:AA374)-AA374)/(MAX(X374:AA374)-MIN(X374:AA374)),(AA374-MIN(X374:AA374))/(MAX(X374:AA374)-MIN(X374:AA374))))</f>
        <v>1</v>
      </c>
      <c r="AV374" s="0" t="n">
        <f aca="false">STDEVP(AB374:AE374)</f>
        <v>0.400915567973167</v>
      </c>
      <c r="AW374" s="0" t="n">
        <f aca="false">STDEVP(AF374:AI374)</f>
        <v>0.401717063942254</v>
      </c>
      <c r="AX374" s="0" t="n">
        <f aca="false">STDEVP(AJ374:AM374)</f>
        <v>0.393559287092253</v>
      </c>
      <c r="AY374" s="0" t="n">
        <f aca="false">STDEVP(AN374:AQ374)</f>
        <v>0.387563880304747</v>
      </c>
      <c r="AZ374" s="0" t="n">
        <f aca="false">STDEVP(AR374:AU374)</f>
        <v>0.380493614433935</v>
      </c>
      <c r="BA374" s="0" t="n">
        <f aca="false">AV374*((1-IFERROR(CORREL(AB374:AE374,AF374:AI374),0))+(1-IFERROR(CORREL(AB374:AE374,AJ374:AM374),0))+(1-IFERROR(CORREL(AB374:AE374,AN374:AQ374),0))+(1-IFERROR(CORREL(AB374:AE374,AR374:AU374),0)))</f>
        <v>1.15192855782447</v>
      </c>
      <c r="BB374" s="0" t="n">
        <f aca="false">AW374*((1-IFERROR(CORREL(AF374:AI374,AB374:AE374),0))+(1-IFERROR(CORREL(AF374:AI374,AJ374:AM374),0))+(1-IFERROR(CORREL(AF374:AI374,AN374:AQ374),0))+(1-IFERROR(CORREL(AF374:AI374,AR374:AU374),0)))</f>
        <v>2.6982816535843</v>
      </c>
      <c r="BC374" s="0" t="n">
        <f aca="false">AX374*((1-IFERROR(CORREL(AJ374:AM374,AB374:AE374),0))+(1-IFERROR(CORREL(AJ374:AM374,AF374:AI374),0))+(1-IFERROR(CORREL(AJ374:AM374,AN374:AQ374),0))+(1-IFERROR(CORREL(AJ374:AM374,AR374:AU374),0)))</f>
        <v>1.10969630984855</v>
      </c>
      <c r="BD374" s="0" t="n">
        <f aca="false">AY374*((1-IFERROR(CORREL(AN374:AQ374,AB374:AE374),0))+(1-IFERROR(CORREL(AN374:AQ374,AF374:AI374),0))+(1-IFERROR(CORREL(AN374:AQ374,AJ374:AM374),0))+(1-IFERROR(CORREL(AN374:AQ374,AR374:AU374),0)))</f>
        <v>0.960379610761301</v>
      </c>
      <c r="BE374" s="0" t="n">
        <f aca="false">AZ374*((1-IFERROR(CORREL(AR374:AU374,AB374:AE374),0))+(1-IFERROR(CORREL(AR374:AU374,AF374:AI374),0))+(1-IFERROR(CORREL(AR374:AU374,AJ374:AM374),0))+(1-IFERROR(CORREL(AR374:AU374,AN374:AQ374),0)))</f>
        <v>1.22765442525686</v>
      </c>
      <c r="BF374" s="0" t="n">
        <f aca="false">IF(SUM(BA374:BE374)&gt;0,BA374/SUM(BA374:BE374),1/5)</f>
        <v>0.16115530740557</v>
      </c>
      <c r="BG374" s="0" t="n">
        <f aca="false">IF(SUM(BA374:BE374)&gt;0,BB374/SUM(BA374:BE374),1/5)</f>
        <v>0.377490779611741</v>
      </c>
      <c r="BH374" s="0" t="n">
        <f aca="false">IF(SUM(BA374:BE374)&gt;0,BC374/SUM(BA374:BE374),1/5)</f>
        <v>0.155246997503225</v>
      </c>
      <c r="BI374" s="0" t="n">
        <f aca="false">IF(SUM(BA374:BE374)&gt;0,BD374/SUM(BA374:BE374),1/5)</f>
        <v>0.13435752620855</v>
      </c>
      <c r="BJ374" s="0" t="n">
        <f aca="false">IF(SUM(BA374:BE374)&gt;0,BE374/SUM(BA374:BE374),1/5)</f>
        <v>0.171749389270914</v>
      </c>
      <c r="BK374" s="0" t="n">
        <f aca="false">BF374*AB374+BG374*AF374+BH374*AJ374+BI374*AN374+BJ374*AR374</f>
        <v>0.434798895891374</v>
      </c>
      <c r="BL374" s="0" t="n">
        <f aca="false">BF374*AC374+BG374*AG374+BH374*AK374+BI374*AO374+BJ374*AS374</f>
        <v>0.596265469444285</v>
      </c>
      <c r="BM374" s="0" t="n">
        <f aca="false">BF374*AD374+BG374*AH374+BH374*AL374+BI374*AP374+BJ374*AT374</f>
        <v>0.767429603032579</v>
      </c>
      <c r="BN374" s="0" t="n">
        <f aca="false">BF374*AE374+BG374*AI374+BH374*AM374+BI374*AQ374+BJ374*AU374</f>
        <v>0.622509220388259</v>
      </c>
      <c r="BO374" s="0" t="n">
        <f aca="false">RANK(BK374,$BK374:$BN374)</f>
        <v>4</v>
      </c>
      <c r="BP374" s="0" t="n">
        <f aca="false">RANK(BL374,$BK374:$BN374)</f>
        <v>3</v>
      </c>
      <c r="BQ374" s="0" t="n">
        <f aca="false">RANK(BM374,$BK374:$BN374)</f>
        <v>1</v>
      </c>
      <c r="BR374" s="0" t="n">
        <f aca="false">RANK(BN374,$BK374:$BN374)</f>
        <v>2</v>
      </c>
    </row>
    <row r="375" customFormat="false" ht="15" hidden="false" customHeight="false" outlineLevel="0" collapsed="false">
      <c r="A375" s="0" t="n">
        <v>352</v>
      </c>
      <c r="B375" s="0" t="n">
        <f aca="false">RANDBETWEEN(1,$B$5)</f>
        <v>3</v>
      </c>
      <c r="C375" s="0" t="n">
        <f aca="false">RANDBETWEEN(1,$B$5)</f>
        <v>5</v>
      </c>
      <c r="D375" s="0" t="n">
        <f aca="false">RANDBETWEEN(1,$B$5)</f>
        <v>3</v>
      </c>
      <c r="E375" s="0" t="n">
        <f aca="false">RANDBETWEEN(1,$B$5)</f>
        <v>4</v>
      </c>
      <c r="F375" s="0" t="n">
        <f aca="false">RANDBETWEEN(1,$B$5)</f>
        <v>3</v>
      </c>
      <c r="G375" s="0" t="n">
        <f aca="false">RANDBETWEEN(1,$B$5)</f>
        <v>6</v>
      </c>
      <c r="H375" s="0" t="n">
        <f aca="true">NORMINV(RAND(),$B$8,$B$13)</f>
        <v>46.1449795285021</v>
      </c>
      <c r="I375" s="0" t="n">
        <f aca="true">NORMINV(RAND(),$C$8,$C$13)</f>
        <v>60.9778741129415</v>
      </c>
      <c r="J375" s="0" t="n">
        <f aca="true">NORMINV(RAND(),$D$8,$D$13)</f>
        <v>15.5558267743102</v>
      </c>
      <c r="K375" s="0" t="n">
        <f aca="true">NORMINV(RAND(),$E$8,$E$13)</f>
        <v>3.19222548265101</v>
      </c>
      <c r="L375" s="0" t="n">
        <f aca="true">NORMINV(RAND(),$B$9,$B$14)</f>
        <v>53.6748004179568</v>
      </c>
      <c r="M375" s="0" t="n">
        <f aca="true">NORMINV(RAND(),$C$9,$C$14)</f>
        <v>53.722986502015</v>
      </c>
      <c r="N375" s="0" t="n">
        <f aca="true">NORMINV(RAND(),$D$9,$D$14)</f>
        <v>46.9614780041614</v>
      </c>
      <c r="O375" s="0" t="n">
        <f aca="true">NORMINV(RAND(),$E$9,$E$14)</f>
        <v>24.9012968398866</v>
      </c>
      <c r="P375" s="0" t="n">
        <f aca="true">NORMINV(RAND(),$B$10,$B$15)</f>
        <v>24.2428335454412</v>
      </c>
      <c r="Q375" s="0" t="n">
        <f aca="true">NORMINV(RAND(),$C$10,$C$15)</f>
        <v>28.7281590559038</v>
      </c>
      <c r="R375" s="0" t="n">
        <f aca="true">NORMINV(RAND(),$D$10,$D$15)</f>
        <v>9.34722749566928</v>
      </c>
      <c r="S375" s="0" t="n">
        <f aca="true">NORMINV(RAND(),$E$10,$E$15)</f>
        <v>3.92098617546468</v>
      </c>
      <c r="T375" s="0" t="n">
        <f aca="false">MEDIAN(INDEX(Avaliadores!$B$17:$B$22,$B375),INDEX(Avaliadores!$B$17:$B$22,$C375),INDEX(Avaliadores!$B$17:$B$22,$D375),INDEX(Avaliadores!$B$17:$B$22,$E375),INDEX(Avaliadores!$B$17:$B$22,$F375),INDEX(Avaliadores!$B$17:$B$22,$G375))</f>
        <v>2.79166666666667</v>
      </c>
      <c r="U375" s="0" t="n">
        <f aca="false">MEDIAN(INDEX(Avaliadores!$C$17:$C$22,$B375),INDEX(Avaliadores!$C$17:$C$22,$C375),INDEX(Avaliadores!$C$17:$C$22,$D375),INDEX(Avaliadores!$C$17:$C$22,$E375),INDEX(Avaliadores!$C$17:$C$22,$F375),INDEX(Avaliadores!$C$17:$C$22,$G375))</f>
        <v>5.16666666666667</v>
      </c>
      <c r="V375" s="0" t="n">
        <f aca="false">MEDIAN(INDEX(Avaliadores!$D$17:$D$22,$B375),INDEX(Avaliadores!$D$17:$D$22,$C375),INDEX(Avaliadores!$D$17:$D$22,$D375),INDEX(Avaliadores!$D$17:$D$22,$E375),INDEX(Avaliadores!$D$17:$D$22,$F375),INDEX(Avaliadores!$D$17:$D$22,$G375))</f>
        <v>5.66666666666667</v>
      </c>
      <c r="W375" s="0" t="n">
        <f aca="false">MEDIAN(INDEX(Avaliadores!$E$17:$E$22,$B375),INDEX(Avaliadores!$E$17:$E$22,$C375),INDEX(Avaliadores!$E$17:$E$22,$D375),INDEX(Avaliadores!$E$17:$E$22,$E375),INDEX(Avaliadores!$E$17:$E$22,$F375),INDEX(Avaliadores!$E$17:$E$22,$G375))</f>
        <v>5.91666666666667</v>
      </c>
      <c r="X375" s="0" t="n">
        <f aca="false">MEDIAN(INDEX(Avaliadores!$F$17:$F$22,$B375),INDEX(Avaliadores!$F$17:$F$22,$C375),INDEX(Avaliadores!$F$17:$F$22,$D375),INDEX(Avaliadores!$F$17:$F$22,$E375),INDEX(Avaliadores!$F$17:$F$22,$F375),INDEX(Avaliadores!$F$17:$F$22,$G375))</f>
        <v>2.79166666666667</v>
      </c>
      <c r="Y375" s="0" t="n">
        <f aca="false">MEDIAN(INDEX(Avaliadores!$G$17:$G$22,$B375),INDEX(Avaliadores!$G$17:$G$22,$C375),INDEX(Avaliadores!$G$17:$G$22,$D375),INDEX(Avaliadores!$G$17:$G$22,$E375),INDEX(Avaliadores!$G$17:$G$22,$F375),INDEX(Avaliadores!$G$17:$G$22,$G375))</f>
        <v>5.41666666666667</v>
      </c>
      <c r="Z375" s="0" t="n">
        <f aca="false">MEDIAN(INDEX(Avaliadores!$H$17:$H$22,$B375),INDEX(Avaliadores!$H$17:$H$22,$C375),INDEX(Avaliadores!$H$17:$H$22,$D375),INDEX(Avaliadores!$H$17:$H$22,$E375),INDEX(Avaliadores!$H$17:$H$22,$F375),INDEX(Avaliadores!$H$17:$H$22,$G375))</f>
        <v>3.79166666666667</v>
      </c>
      <c r="AA375" s="0" t="n">
        <f aca="false">MEDIAN(INDEX(Avaliadores!$I$17:$I$22,$B375),INDEX(Avaliadores!$I$17:$I$22,$C375),INDEX(Avaliadores!$I$17:$I$22,$D375),INDEX(Avaliadores!$I$17:$I$22,$E375),INDEX(Avaliadores!$I$17:$I$22,$F375),INDEX(Avaliadores!$I$17:$I$22,$G375))</f>
        <v>6.79166666666667</v>
      </c>
      <c r="AB375" s="0" t="n">
        <f aca="false">IF(MAX(H375:K375)=MIN(H375:K375),0,IF($B$17="custo",(MAX(H375:K375)-H375)/(MAX(H375:K375)-MIN(H375:K375)),(H375-MIN(H375:K375))/(MAX(H375:K375)-MIN(H375:K375))))</f>
        <v>0.256688207816779</v>
      </c>
      <c r="AC375" s="0" t="n">
        <f aca="false">IF(MAX(H375:K375)=MIN(H375:K375),0,IF($B$17="custo",(MAX(H375:K375)-I375)/(MAX(H375:K375)-MIN(H375:K375)),(I375-MIN(H375:K375))/(MAX(H375:K375)-MIN(H375:K375))))</f>
        <v>0</v>
      </c>
      <c r="AD375" s="0" t="n">
        <f aca="false">IF(MAX(H375:K375)=MIN(H375:K375),0,IF($B$17="custo",(MAX(H375:K375)-J375)/(MAX(H375:K375)-MIN(H375:K375)),(J375-MIN(H375:K375))/(MAX(H375:K375)-MIN(H375:K375))))</f>
        <v>0.786043739497312</v>
      </c>
      <c r="AE375" s="0" t="n">
        <f aca="false">IF(MAX(H375:K375)=MIN(H375:K375),0,IF($B$17="custo",(MAX(H375:K375)-K375)/(MAX(H375:K375)-MIN(H375:K375)),(K375-MIN(H375:K375))/(MAX(H375:K375)-MIN(H375:K375))))</f>
        <v>1</v>
      </c>
      <c r="AF375" s="0" t="n">
        <f aca="false">IF(MAX(L375:O375)=MIN(L375:O375),0,IF($C$17="custo",(MAX(L375:O375)-L375)/(MAX(L375:O375)-MIN(L375:O375)),(L375-MIN(L375:O375))/(MAX(L375:O375)-MIN(L375:O375))))</f>
        <v>0.998328131187897</v>
      </c>
      <c r="AG375" s="0" t="n">
        <f aca="false">IF(MAX(L375:O375)=MIN(L375:O375),0,IF($C$17="custo",(MAX(L375:O375)-M375)/(MAX(L375:O375)-MIN(L375:O375)),(M375-MIN(L375:O375))/(MAX(L375:O375)-MIN(L375:O375))))</f>
        <v>1</v>
      </c>
      <c r="AH375" s="0" t="n">
        <f aca="false">IF(MAX(L375:O375)=MIN(L375:O375),0,IF($C$17="custo",(MAX(L375:O375)-N375)/(MAX(L375:O375)-MIN(L375:O375)),(N375-MIN(L375:O375))/(MAX(L375:O375)-MIN(L375:O375))))</f>
        <v>0.765402078187726</v>
      </c>
      <c r="AI375" s="0" t="n">
        <f aca="false">IF(MAX(L375:O375)=MIN(L375:O375),0,IF($C$17="custo",(MAX(L375:O375)-O375)/(MAX(L375:O375)-MIN(L375:O375)),(O375-MIN(L375:O375))/(MAX(L375:O375)-MIN(L375:O375))))</f>
        <v>0</v>
      </c>
      <c r="AJ375" s="0" t="n">
        <f aca="false">IF(MAX(P375:S375)=MIN(P375:S375),0,IF($D$17="custo",(MAX(P375:S375)-P375)/(MAX(P375:S375)-MIN(P375:S375)),(P375-MIN(P375:S375))/(MAX(P375:S375)-MIN(P375:S375))))</f>
        <v>0.180807604803664</v>
      </c>
      <c r="AK375" s="0" t="n">
        <f aca="false">IF(MAX(P375:S375)=MIN(P375:S375),0,IF($D$17="custo",(MAX(P375:S375)-Q375)/(MAX(P375:S375)-MIN(P375:S375)),(Q375-MIN(P375:S375))/(MAX(P375:S375)-MIN(P375:S375))))</f>
        <v>0</v>
      </c>
      <c r="AL375" s="0" t="n">
        <f aca="false">IF(MAX(P375:S375)=MIN(P375:S375),0,IF($D$17="custo",(MAX(P375:S375)-R375)/(MAX(P375:S375)-MIN(P375:S375)),(R375-MIN(P375:S375))/(MAX(P375:S375)-MIN(P375:S375))))</f>
        <v>0.781263211799387</v>
      </c>
      <c r="AM375" s="0" t="n">
        <f aca="false">IF(MAX(P375:S375)=MIN(P375:S375),0,IF($D$17="custo",(MAX(P375:S375)-S375)/(MAX(P375:S375)-MIN(P375:S375)),(S375-MIN(P375:S375))/(MAX(P375:S375)-MIN(P375:S375))))</f>
        <v>1</v>
      </c>
      <c r="AN375" s="0" t="n">
        <f aca="false">IF(MAX(T375:W375)=MIN(T375:W375),0,IF($E$17="custo",(MAX(T375:W375)-T375)/(MAX(T375:W375)-MIN(T375:W375)),(T375-MIN(T375:W375))/(MAX(T375:W375)-MIN(T375:W375))))</f>
        <v>0</v>
      </c>
      <c r="AO375" s="0" t="n">
        <f aca="false">IF(MAX(T375:W375)=MIN(T375:W375),0,IF($E$17="custo",(MAX(T375:W375)-U375)/(MAX(T375:W375)-MIN(T375:W375)),(U375-MIN(T375:W375))/(MAX(T375:W375)-MIN(T375:W375))))</f>
        <v>0.76</v>
      </c>
      <c r="AP375" s="0" t="n">
        <f aca="false">IF(MAX(T375:W375)=MIN(T375:W375),0,IF($E$17="custo",(MAX(T375:W375)-V375)/(MAX(T375:W375)-MIN(T375:W375)),(V375-MIN(T375:W375))/(MAX(T375:W375)-MIN(T375:W375))))</f>
        <v>0.92</v>
      </c>
      <c r="AQ375" s="0" t="n">
        <f aca="false">IF(MAX(T375:W375)=MIN(T375:W375),0,IF($E$17="custo",(MAX(T375:W375)-W375)/(MAX(T375:W375)-MIN(T375:W375)),(W375-MIN(T375:W375))/(MAX(T375:W375)-MIN(T375:W375))))</f>
        <v>1</v>
      </c>
      <c r="AR375" s="0" t="n">
        <f aca="false">IF(MAX(X375:AA375)=MIN(X375:AA375),0,IF($F$17="custo",(MAX(X375:AA375)-X375)/(MAX(X375:AA375)-MIN(X375:AA375)),(X375-MIN(X375:AA375))/(MAX(X375:AA375)-MIN(X375:AA375))))</f>
        <v>0</v>
      </c>
      <c r="AS375" s="0" t="n">
        <f aca="false">IF(MAX(X375:AA375)=MIN(X375:AA375),0,IF($F$17="custo",(MAX(X375:AA375)-Y375)/(MAX(X375:AA375)-MIN(X375:AA375)),(Y375-MIN(X375:AA375))/(MAX(X375:AA375)-MIN(X375:AA375))))</f>
        <v>0.65625</v>
      </c>
      <c r="AT375" s="0" t="n">
        <f aca="false">IF(MAX(X375:AA375)=MIN(X375:AA375),0,IF($F$17="custo",(MAX(X375:AA375)-Z375)/(MAX(X375:AA375)-MIN(X375:AA375)),(Z375-MIN(X375:AA375))/(MAX(X375:AA375)-MIN(X375:AA375))))</f>
        <v>0.25</v>
      </c>
      <c r="AU375" s="0" t="n">
        <f aca="false">IF(MAX(X375:AA375)=MIN(X375:AA375),0,IF($F$17="custo",(MAX(X375:AA375)-AA375)/(MAX(X375:AA375)-MIN(X375:AA375)),(AA375-MIN(X375:AA375))/(MAX(X375:AA375)-MIN(X375:AA375))))</f>
        <v>1</v>
      </c>
      <c r="AV375" s="0" t="n">
        <f aca="false">STDEVP(AB375:AE375)</f>
        <v>0.400176568620248</v>
      </c>
      <c r="AW375" s="0" t="n">
        <f aca="false">STDEVP(AF375:AI375)</f>
        <v>0.410167109621601</v>
      </c>
      <c r="AX375" s="0" t="n">
        <f aca="false">STDEVP(AJ375:AM375)</f>
        <v>0.412502461727379</v>
      </c>
      <c r="AY375" s="0" t="n">
        <f aca="false">STDEVP(AN375:AQ375)</f>
        <v>0.396358423652128</v>
      </c>
      <c r="AZ375" s="0" t="n">
        <f aca="false">STDEVP(AR375:AU375)</f>
        <v>0.382333884476317</v>
      </c>
      <c r="BA375" s="0" t="n">
        <f aca="false">AV375*((1-IFERROR(CORREL(AB375:AE375,AF375:AI375),0))+(1-IFERROR(CORREL(AB375:AE375,AJ375:AM375),0))+(1-IFERROR(CORREL(AB375:AE375,AN375:AQ375),0))+(1-IFERROR(CORREL(AB375:AE375,AR375:AU375),0)))</f>
        <v>1.16951569871544</v>
      </c>
      <c r="BB375" s="0" t="n">
        <f aca="false">AW375*((1-IFERROR(CORREL(AF375:AI375,AB375:AE375),0))+(1-IFERROR(CORREL(AF375:AI375,AJ375:AM375),0))+(1-IFERROR(CORREL(AF375:AI375,AN375:AQ375),0))+(1-IFERROR(CORREL(AF375:AI375,AR375:AU375),0)))</f>
        <v>2.88766797597082</v>
      </c>
      <c r="BC375" s="0" t="n">
        <f aca="false">AX375*((1-IFERROR(CORREL(AJ375:AM375,AB375:AE375),0))+(1-IFERROR(CORREL(AJ375:AM375,AF375:AI375),0))+(1-IFERROR(CORREL(AJ375:AM375,AN375:AQ375),0))+(1-IFERROR(CORREL(AJ375:AM375,AR375:AU375),0)))</f>
        <v>1.1652936620471</v>
      </c>
      <c r="BD375" s="0" t="n">
        <f aca="false">AY375*((1-IFERROR(CORREL(AN375:AQ375,AB375:AE375),0))+(1-IFERROR(CORREL(AN375:AQ375,AF375:AI375),0))+(1-IFERROR(CORREL(AN375:AQ375,AJ375:AM375),0))+(1-IFERROR(CORREL(AN375:AQ375,AR375:AU375),0)))</f>
        <v>1.05993238689301</v>
      </c>
      <c r="BE375" s="0" t="n">
        <f aca="false">AZ375*((1-IFERROR(CORREL(AR375:AU375,AB375:AE375),0))+(1-IFERROR(CORREL(AR375:AU375,AF375:AI375),0))+(1-IFERROR(CORREL(AR375:AU375,AJ375:AM375),0))+(1-IFERROR(CORREL(AR375:AU375,AN375:AQ375),0)))</f>
        <v>1.23361032497499</v>
      </c>
      <c r="BF375" s="0" t="n">
        <f aca="false">IF(SUM(BA375:BE375)&gt;0,BA375/SUM(BA375:BE375),1/5)</f>
        <v>0.155603057356542</v>
      </c>
      <c r="BG375" s="0" t="n">
        <f aca="false">IF(SUM(BA375:BE375)&gt;0,BB375/SUM(BA375:BE375),1/5)</f>
        <v>0.384201739391073</v>
      </c>
      <c r="BH375" s="0" t="n">
        <f aca="false">IF(SUM(BA375:BE375)&gt;0,BC375/SUM(BA375:BE375),1/5)</f>
        <v>0.155041319010844</v>
      </c>
      <c r="BI375" s="0" t="n">
        <f aca="false">IF(SUM(BA375:BE375)&gt;0,BD375/SUM(BA375:BE375),1/5)</f>
        <v>0.141023092014004</v>
      </c>
      <c r="BJ375" s="0" t="n">
        <f aca="false">IF(SUM(BA375:BE375)&gt;0,BE375/SUM(BA375:BE375),1/5)</f>
        <v>0.164130792227537</v>
      </c>
      <c r="BK375" s="0" t="n">
        <f aca="false">BF375*AB375+BG375*AF375+BH375*AJ375+BI375*AN375+BJ375*AR375</f>
        <v>0.451533523945042</v>
      </c>
      <c r="BL375" s="0" t="n">
        <f aca="false">BF375*AC375+BG375*AG375+BH375*AK375+BI375*AO375+BJ375*AS375</f>
        <v>0.599090121721037</v>
      </c>
      <c r="BM375" s="0" t="n">
        <f aca="false">BF375*AD375+BG375*AH375+BH375*AL375+BI375*AP375+BJ375*AT375</f>
        <v>0.708281640416811</v>
      </c>
      <c r="BN375" s="0" t="n">
        <f aca="false">BF375*AE375+BG375*AI375+BH375*AM375+BI375*AQ375+BJ375*AU375</f>
        <v>0.615798260608928</v>
      </c>
      <c r="BO375" s="0" t="n">
        <f aca="false">RANK(BK375,$BK375:$BN375)</f>
        <v>4</v>
      </c>
      <c r="BP375" s="0" t="n">
        <f aca="false">RANK(BL375,$BK375:$BN375)</f>
        <v>3</v>
      </c>
      <c r="BQ375" s="0" t="n">
        <f aca="false">RANK(BM375,$BK375:$BN375)</f>
        <v>1</v>
      </c>
      <c r="BR375" s="0" t="n">
        <f aca="false">RANK(BN375,$BK375:$BN375)</f>
        <v>2</v>
      </c>
    </row>
    <row r="376" customFormat="false" ht="15" hidden="false" customHeight="false" outlineLevel="0" collapsed="false">
      <c r="A376" s="0" t="n">
        <v>353</v>
      </c>
      <c r="B376" s="0" t="n">
        <f aca="false">RANDBETWEEN(1,$B$5)</f>
        <v>3</v>
      </c>
      <c r="C376" s="0" t="n">
        <f aca="false">RANDBETWEEN(1,$B$5)</f>
        <v>4</v>
      </c>
      <c r="D376" s="0" t="n">
        <f aca="false">RANDBETWEEN(1,$B$5)</f>
        <v>5</v>
      </c>
      <c r="E376" s="0" t="n">
        <f aca="false">RANDBETWEEN(1,$B$5)</f>
        <v>2</v>
      </c>
      <c r="F376" s="0" t="n">
        <f aca="false">RANDBETWEEN(1,$B$5)</f>
        <v>2</v>
      </c>
      <c r="G376" s="0" t="n">
        <f aca="false">RANDBETWEEN(1,$B$5)</f>
        <v>5</v>
      </c>
      <c r="H376" s="0" t="n">
        <f aca="true">NORMINV(RAND(),$B$8,$B$13)</f>
        <v>50.0376131591331</v>
      </c>
      <c r="I376" s="0" t="n">
        <f aca="true">NORMINV(RAND(),$C$8,$C$13)</f>
        <v>69.5355773941635</v>
      </c>
      <c r="J376" s="0" t="n">
        <f aca="true">NORMINV(RAND(),$D$8,$D$13)</f>
        <v>13.1645966213148</v>
      </c>
      <c r="K376" s="0" t="n">
        <f aca="true">NORMINV(RAND(),$E$8,$E$13)</f>
        <v>3.31467626274262</v>
      </c>
      <c r="L376" s="0" t="n">
        <f aca="true">NORMINV(RAND(),$B$9,$B$14)</f>
        <v>40.2103958075743</v>
      </c>
      <c r="M376" s="0" t="n">
        <f aca="true">NORMINV(RAND(),$C$9,$C$14)</f>
        <v>64.1842081512571</v>
      </c>
      <c r="N376" s="0" t="n">
        <f aca="true">NORMINV(RAND(),$D$9,$D$14)</f>
        <v>47.7353791240504</v>
      </c>
      <c r="O376" s="0" t="n">
        <f aca="true">NORMINV(RAND(),$E$9,$E$14)</f>
        <v>18.3391414311948</v>
      </c>
      <c r="P376" s="0" t="n">
        <f aca="true">NORMINV(RAND(),$B$10,$B$15)</f>
        <v>24.0042276937386</v>
      </c>
      <c r="Q376" s="0" t="n">
        <f aca="true">NORMINV(RAND(),$C$10,$C$15)</f>
        <v>29.2163386705017</v>
      </c>
      <c r="R376" s="0" t="n">
        <f aca="true">NORMINV(RAND(),$D$10,$D$15)</f>
        <v>9.25875765641121</v>
      </c>
      <c r="S376" s="0" t="n">
        <f aca="true">NORMINV(RAND(),$E$10,$E$15)</f>
        <v>3.82842897673744</v>
      </c>
      <c r="T376" s="0" t="n">
        <f aca="false">MEDIAN(INDEX(Avaliadores!$B$17:$B$22,$B376),INDEX(Avaliadores!$B$17:$B$22,$C376),INDEX(Avaliadores!$B$17:$B$22,$D376),INDEX(Avaliadores!$B$17:$B$22,$E376),INDEX(Avaliadores!$B$17:$B$22,$F376),INDEX(Avaliadores!$B$17:$B$22,$G376))</f>
        <v>2.91666666666667</v>
      </c>
      <c r="U376" s="0" t="n">
        <f aca="false">MEDIAN(INDEX(Avaliadores!$C$17:$C$22,$B376),INDEX(Avaliadores!$C$17:$C$22,$C376),INDEX(Avaliadores!$C$17:$C$22,$D376),INDEX(Avaliadores!$C$17:$C$22,$E376),INDEX(Avaliadores!$C$17:$C$22,$F376),INDEX(Avaliadores!$C$17:$C$22,$G376))</f>
        <v>5.29166666666667</v>
      </c>
      <c r="V376" s="0" t="n">
        <f aca="false">MEDIAN(INDEX(Avaliadores!$D$17:$D$22,$B376),INDEX(Avaliadores!$D$17:$D$22,$C376),INDEX(Avaliadores!$D$17:$D$22,$D376),INDEX(Avaliadores!$D$17:$D$22,$E376),INDEX(Avaliadores!$D$17:$D$22,$F376),INDEX(Avaliadores!$D$17:$D$22,$G376))</f>
        <v>5.66666666666667</v>
      </c>
      <c r="W376" s="0" t="n">
        <f aca="false">MEDIAN(INDEX(Avaliadores!$E$17:$E$22,$B376),INDEX(Avaliadores!$E$17:$E$22,$C376),INDEX(Avaliadores!$E$17:$E$22,$D376),INDEX(Avaliadores!$E$17:$E$22,$E376),INDEX(Avaliadores!$E$17:$E$22,$F376),INDEX(Avaliadores!$E$17:$E$22,$G376))</f>
        <v>6.29166666666667</v>
      </c>
      <c r="X376" s="0" t="n">
        <f aca="false">MEDIAN(INDEX(Avaliadores!$F$17:$F$22,$B376),INDEX(Avaliadores!$F$17:$F$22,$C376),INDEX(Avaliadores!$F$17:$F$22,$D376),INDEX(Avaliadores!$F$17:$F$22,$E376),INDEX(Avaliadores!$F$17:$F$22,$F376),INDEX(Avaliadores!$F$17:$F$22,$G376))</f>
        <v>2.54166666666667</v>
      </c>
      <c r="Y376" s="0" t="n">
        <f aca="false">MEDIAN(INDEX(Avaliadores!$G$17:$G$22,$B376),INDEX(Avaliadores!$G$17:$G$22,$C376),INDEX(Avaliadores!$G$17:$G$22,$D376),INDEX(Avaliadores!$G$17:$G$22,$E376),INDEX(Avaliadores!$G$17:$G$22,$F376),INDEX(Avaliadores!$G$17:$G$22,$G376))</f>
        <v>5.16666666666667</v>
      </c>
      <c r="Z376" s="0" t="n">
        <f aca="false">MEDIAN(INDEX(Avaliadores!$H$17:$H$22,$B376),INDEX(Avaliadores!$H$17:$H$22,$C376),INDEX(Avaliadores!$H$17:$H$22,$D376),INDEX(Avaliadores!$H$17:$H$22,$E376),INDEX(Avaliadores!$H$17:$H$22,$F376),INDEX(Avaliadores!$H$17:$H$22,$G376))</f>
        <v>3.66666666666667</v>
      </c>
      <c r="AA376" s="0" t="n">
        <f aca="false">MEDIAN(INDEX(Avaliadores!$I$17:$I$22,$B376),INDEX(Avaliadores!$I$17:$I$22,$C376),INDEX(Avaliadores!$I$17:$I$22,$D376),INDEX(Avaliadores!$I$17:$I$22,$E376),INDEX(Avaliadores!$I$17:$I$22,$F376),INDEX(Avaliadores!$I$17:$I$22,$G376))</f>
        <v>6.29166666666667</v>
      </c>
      <c r="AB376" s="0" t="n">
        <f aca="false">IF(MAX(H376:K376)=MIN(H376:K376),0,IF($B$17="custo",(MAX(H376:K376)-H376)/(MAX(H376:K376)-MIN(H376:K376)),(H376-MIN(H376:K376))/(MAX(H376:K376)-MIN(H376:K376))))</f>
        <v>0.294438219684372</v>
      </c>
      <c r="AC376" s="0" t="n">
        <f aca="false">IF(MAX(H376:K376)=MIN(H376:K376),0,IF($B$17="custo",(MAX(H376:K376)-I376)/(MAX(H376:K376)-MIN(H376:K376)),(I376-MIN(H376:K376))/(MAX(H376:K376)-MIN(H376:K376))))</f>
        <v>0</v>
      </c>
      <c r="AD376" s="0" t="n">
        <f aca="false">IF(MAX(H376:K376)=MIN(H376:K376),0,IF($B$17="custo",(MAX(H376:K376)-J376)/(MAX(H376:K376)-MIN(H376:K376)),(J376-MIN(H376:K376))/(MAX(H376:K376)-MIN(H376:K376))))</f>
        <v>0.851256624565949</v>
      </c>
      <c r="AE376" s="0" t="n">
        <f aca="false">IF(MAX(H376:K376)=MIN(H376:K376),0,IF($B$17="custo",(MAX(H376:K376)-K376)/(MAX(H376:K376)-MIN(H376:K376)),(K376-MIN(H376:K376))/(MAX(H376:K376)-MIN(H376:K376))))</f>
        <v>1</v>
      </c>
      <c r="AF376" s="0" t="n">
        <f aca="false">IF(MAX(L376:O376)=MIN(L376:O376),0,IF($C$17="custo",(MAX(L376:O376)-L376)/(MAX(L376:O376)-MIN(L376:O376)),(L376-MIN(L376:O376))/(MAX(L376:O376)-MIN(L376:O376))))</f>
        <v>0.477068874387927</v>
      </c>
      <c r="AG376" s="0" t="n">
        <f aca="false">IF(MAX(L376:O376)=MIN(L376:O376),0,IF($C$17="custo",(MAX(L376:O376)-M376)/(MAX(L376:O376)-MIN(L376:O376)),(M376-MIN(L376:O376))/(MAX(L376:O376)-MIN(L376:O376))))</f>
        <v>1</v>
      </c>
      <c r="AH376" s="0" t="n">
        <f aca="false">IF(MAX(L376:O376)=MIN(L376:O376),0,IF($C$17="custo",(MAX(L376:O376)-N376)/(MAX(L376:O376)-MIN(L376:O376)),(N376-MIN(L376:O376))/(MAX(L376:O376)-MIN(L376:O376))))</f>
        <v>0.641208308679186</v>
      </c>
      <c r="AI376" s="0" t="n">
        <f aca="false">IF(MAX(L376:O376)=MIN(L376:O376),0,IF($C$17="custo",(MAX(L376:O376)-O376)/(MAX(L376:O376)-MIN(L376:O376)),(O376-MIN(L376:O376))/(MAX(L376:O376)-MIN(L376:O376))))</f>
        <v>0</v>
      </c>
      <c r="AJ376" s="0" t="n">
        <f aca="false">IF(MAX(P376:S376)=MIN(P376:S376),0,IF($D$17="custo",(MAX(P376:S376)-P376)/(MAX(P376:S376)-MIN(P376:S376)),(P376-MIN(P376:S376))/(MAX(P376:S376)-MIN(P376:S376))))</f>
        <v>0.205298941095702</v>
      </c>
      <c r="AK376" s="0" t="n">
        <f aca="false">IF(MAX(P376:S376)=MIN(P376:S376),0,IF($D$17="custo",(MAX(P376:S376)-Q376)/(MAX(P376:S376)-MIN(P376:S376)),(Q376-MIN(P376:S376))/(MAX(P376:S376)-MIN(P376:S376))))</f>
        <v>0</v>
      </c>
      <c r="AL376" s="0" t="n">
        <f aca="false">IF(MAX(P376:S376)=MIN(P376:S376),0,IF($D$17="custo",(MAX(P376:S376)-R376)/(MAX(P376:S376)-MIN(P376:S376)),(R376-MIN(P376:S376))/(MAX(P376:S376)-MIN(P376:S376))))</f>
        <v>0.786105719408338</v>
      </c>
      <c r="AM376" s="0" t="n">
        <f aca="false">IF(MAX(P376:S376)=MIN(P376:S376),0,IF($D$17="custo",(MAX(P376:S376)-S376)/(MAX(P376:S376)-MIN(P376:S376)),(S376-MIN(P376:S376))/(MAX(P376:S376)-MIN(P376:S376))))</f>
        <v>1</v>
      </c>
      <c r="AN376" s="0" t="n">
        <f aca="false">IF(MAX(T376:W376)=MIN(T376:W376),0,IF($E$17="custo",(MAX(T376:W376)-T376)/(MAX(T376:W376)-MIN(T376:W376)),(T376-MIN(T376:W376))/(MAX(T376:W376)-MIN(T376:W376))))</f>
        <v>0</v>
      </c>
      <c r="AO376" s="0" t="n">
        <f aca="false">IF(MAX(T376:W376)=MIN(T376:W376),0,IF($E$17="custo",(MAX(T376:W376)-U376)/(MAX(T376:W376)-MIN(T376:W376)),(U376-MIN(T376:W376))/(MAX(T376:W376)-MIN(T376:W376))))</f>
        <v>0.703703703703704</v>
      </c>
      <c r="AP376" s="0" t="n">
        <f aca="false">IF(MAX(T376:W376)=MIN(T376:W376),0,IF($E$17="custo",(MAX(T376:W376)-V376)/(MAX(T376:W376)-MIN(T376:W376)),(V376-MIN(T376:W376))/(MAX(T376:W376)-MIN(T376:W376))))</f>
        <v>0.814814814814815</v>
      </c>
      <c r="AQ376" s="0" t="n">
        <f aca="false">IF(MAX(T376:W376)=MIN(T376:W376),0,IF($E$17="custo",(MAX(T376:W376)-W376)/(MAX(T376:W376)-MIN(T376:W376)),(W376-MIN(T376:W376))/(MAX(T376:W376)-MIN(T376:W376))))</f>
        <v>1</v>
      </c>
      <c r="AR376" s="0" t="n">
        <f aca="false">IF(MAX(X376:AA376)=MIN(X376:AA376),0,IF($F$17="custo",(MAX(X376:AA376)-X376)/(MAX(X376:AA376)-MIN(X376:AA376)),(X376-MIN(X376:AA376))/(MAX(X376:AA376)-MIN(X376:AA376))))</f>
        <v>0</v>
      </c>
      <c r="AS376" s="0" t="n">
        <f aca="false">IF(MAX(X376:AA376)=MIN(X376:AA376),0,IF($F$17="custo",(MAX(X376:AA376)-Y376)/(MAX(X376:AA376)-MIN(X376:AA376)),(Y376-MIN(X376:AA376))/(MAX(X376:AA376)-MIN(X376:AA376))))</f>
        <v>0.7</v>
      </c>
      <c r="AT376" s="0" t="n">
        <f aca="false">IF(MAX(X376:AA376)=MIN(X376:AA376),0,IF($F$17="custo",(MAX(X376:AA376)-Z376)/(MAX(X376:AA376)-MIN(X376:AA376)),(Z376-MIN(X376:AA376))/(MAX(X376:AA376)-MIN(X376:AA376))))</f>
        <v>0.3</v>
      </c>
      <c r="AU376" s="0" t="n">
        <f aca="false">IF(MAX(X376:AA376)=MIN(X376:AA376),0,IF($F$17="custo",(MAX(X376:AA376)-AA376)/(MAX(X376:AA376)-MIN(X376:AA376)),(AA376-MIN(X376:AA376))/(MAX(X376:AA376)-MIN(X376:AA376))))</f>
        <v>1</v>
      </c>
      <c r="AV376" s="0" t="n">
        <f aca="false">STDEVP(AB376:AE376)</f>
        <v>0.406303493375861</v>
      </c>
      <c r="AW376" s="0" t="n">
        <f aca="false">STDEVP(AF376:AI376)</f>
        <v>0.359502520837233</v>
      </c>
      <c r="AX376" s="0" t="n">
        <f aca="false">STDEVP(AJ376:AM376)</f>
        <v>0.408866337215542</v>
      </c>
      <c r="AY376" s="0" t="n">
        <f aca="false">STDEVP(AN376:AQ376)</f>
        <v>0.378612005560387</v>
      </c>
      <c r="AZ376" s="0" t="n">
        <f aca="false">STDEVP(AR376:AU376)</f>
        <v>0.380788655293195</v>
      </c>
      <c r="BA376" s="0" t="n">
        <f aca="false">AV376*((1-IFERROR(CORREL(AB376:AE376,AF376:AI376),0))+(1-IFERROR(CORREL(AB376:AE376,AJ376:AM376),0))+(1-IFERROR(CORREL(AB376:AE376,AN376:AQ376),0))+(1-IFERROR(CORREL(AB376:AE376,AR376:AU376),0)))</f>
        <v>1.18766507509601</v>
      </c>
      <c r="BB376" s="0" t="n">
        <f aca="false">AW376*((1-IFERROR(CORREL(AF376:AI376,AB376:AE376),0))+(1-IFERROR(CORREL(AF376:AI376,AJ376:AM376),0))+(1-IFERROR(CORREL(AF376:AI376,AN376:AQ376),0))+(1-IFERROR(CORREL(AF376:AI376,AR376:AU376),0)))</f>
        <v>2.17214284214003</v>
      </c>
      <c r="BC376" s="0" t="n">
        <f aca="false">AX376*((1-IFERROR(CORREL(AJ376:AM376,AB376:AE376),0))+(1-IFERROR(CORREL(AJ376:AM376,AF376:AI376),0))+(1-IFERROR(CORREL(AJ376:AM376,AN376:AQ376),0))+(1-IFERROR(CORREL(AJ376:AM376,AR376:AU376),0)))</f>
        <v>1.13026006768625</v>
      </c>
      <c r="BD376" s="0" t="n">
        <f aca="false">AY376*((1-IFERROR(CORREL(AN376:AQ376,AB376:AE376),0))+(1-IFERROR(CORREL(AN376:AQ376,AF376:AI376),0))+(1-IFERROR(CORREL(AN376:AQ376,AJ376:AM376),0))+(1-IFERROR(CORREL(AN376:AQ376,AR376:AU376),0)))</f>
        <v>0.828315947553216</v>
      </c>
      <c r="BE376" s="0" t="n">
        <f aca="false">AZ376*((1-IFERROR(CORREL(AR376:AU376,AB376:AE376),0))+(1-IFERROR(CORREL(AR376:AU376,AF376:AI376),0))+(1-IFERROR(CORREL(AR376:AU376,AJ376:AM376),0))+(1-IFERROR(CORREL(AR376:AU376,AN376:AQ376),0)))</f>
        <v>1.06451437723148</v>
      </c>
      <c r="BF376" s="0" t="n">
        <f aca="false">IF(SUM(BA376:BE376)&gt;0,BA376/SUM(BA376:BE376),1/5)</f>
        <v>0.186069872567111</v>
      </c>
      <c r="BG376" s="0" t="n">
        <f aca="false">IF(SUM(BA376:BE376)&gt;0,BB376/SUM(BA376:BE376),1/5)</f>
        <v>0.340306665834967</v>
      </c>
      <c r="BH376" s="0" t="n">
        <f aca="false">IF(SUM(BA376:BE376)&gt;0,BC376/SUM(BA376:BE376),1/5)</f>
        <v>0.177076308104012</v>
      </c>
      <c r="BI376" s="0" t="n">
        <f aca="false">IF(SUM(BA376:BE376)&gt;0,BD376/SUM(BA376:BE376),1/5)</f>
        <v>0.129771133325676</v>
      </c>
      <c r="BJ376" s="0" t="n">
        <f aca="false">IF(SUM(BA376:BE376)&gt;0,BE376/SUM(BA376:BE376),1/5)</f>
        <v>0.166776020168235</v>
      </c>
      <c r="BK376" s="0" t="n">
        <f aca="false">BF376*AB376+BG376*AF376+BH376*AJ376+BI376*AN376+BJ376*AR376</f>
        <v>0.253489378579044</v>
      </c>
      <c r="BL376" s="0" t="n">
        <f aca="false">BF376*AC376+BG376*AG376+BH376*AK376+BI376*AO376+BJ376*AS376</f>
        <v>0.548370307107836</v>
      </c>
      <c r="BM376" s="0" t="n">
        <f aca="false">BF376*AD376+BG376*AH376+BH376*AL376+BI376*AP376+BJ376*AT376</f>
        <v>0.671573619879003</v>
      </c>
      <c r="BN376" s="0" t="n">
        <f aca="false">BF376*AE376+BG376*AI376+BH376*AM376+BI376*AQ376+BJ376*AU376</f>
        <v>0.659693334165033</v>
      </c>
      <c r="BO376" s="0" t="n">
        <f aca="false">RANK(BK376,$BK376:$BN376)</f>
        <v>4</v>
      </c>
      <c r="BP376" s="0" t="n">
        <f aca="false">RANK(BL376,$BK376:$BN376)</f>
        <v>3</v>
      </c>
      <c r="BQ376" s="0" t="n">
        <f aca="false">RANK(BM376,$BK376:$BN376)</f>
        <v>1</v>
      </c>
      <c r="BR376" s="0" t="n">
        <f aca="false">RANK(BN376,$BK376:$BN376)</f>
        <v>2</v>
      </c>
    </row>
    <row r="377" customFormat="false" ht="15" hidden="false" customHeight="false" outlineLevel="0" collapsed="false">
      <c r="A377" s="0" t="n">
        <v>354</v>
      </c>
      <c r="B377" s="0" t="n">
        <f aca="false">RANDBETWEEN(1,$B$5)</f>
        <v>6</v>
      </c>
      <c r="C377" s="0" t="n">
        <f aca="false">RANDBETWEEN(1,$B$5)</f>
        <v>2</v>
      </c>
      <c r="D377" s="0" t="n">
        <f aca="false">RANDBETWEEN(1,$B$5)</f>
        <v>6</v>
      </c>
      <c r="E377" s="0" t="n">
        <f aca="false">RANDBETWEEN(1,$B$5)</f>
        <v>5</v>
      </c>
      <c r="F377" s="0" t="n">
        <f aca="false">RANDBETWEEN(1,$B$5)</f>
        <v>3</v>
      </c>
      <c r="G377" s="0" t="n">
        <f aca="false">RANDBETWEEN(1,$B$5)</f>
        <v>6</v>
      </c>
      <c r="H377" s="0" t="n">
        <f aca="true">NORMINV(RAND(),$B$8,$B$13)</f>
        <v>50.0551795384707</v>
      </c>
      <c r="I377" s="0" t="n">
        <f aca="true">NORMINV(RAND(),$C$8,$C$13)</f>
        <v>68.1591325403812</v>
      </c>
      <c r="J377" s="0" t="n">
        <f aca="true">NORMINV(RAND(),$D$8,$D$13)</f>
        <v>14.6876182170759</v>
      </c>
      <c r="K377" s="0" t="n">
        <f aca="true">NORMINV(RAND(),$E$8,$E$13)</f>
        <v>3.5242942279577</v>
      </c>
      <c r="L377" s="0" t="n">
        <f aca="true">NORMINV(RAND(),$B$9,$B$14)</f>
        <v>38.1086135365073</v>
      </c>
      <c r="M377" s="0" t="n">
        <f aca="true">NORMINV(RAND(),$C$9,$C$14)</f>
        <v>49.1497862783304</v>
      </c>
      <c r="N377" s="0" t="n">
        <f aca="true">NORMINV(RAND(),$D$9,$D$14)</f>
        <v>46.8814039521126</v>
      </c>
      <c r="O377" s="0" t="n">
        <f aca="true">NORMINV(RAND(),$E$9,$E$14)</f>
        <v>27.1724028081096</v>
      </c>
      <c r="P377" s="0" t="n">
        <f aca="true">NORMINV(RAND(),$B$10,$B$15)</f>
        <v>22.760738641083</v>
      </c>
      <c r="Q377" s="0" t="n">
        <f aca="true">NORMINV(RAND(),$C$10,$C$15)</f>
        <v>34.3393931259675</v>
      </c>
      <c r="R377" s="0" t="n">
        <f aca="true">NORMINV(RAND(),$D$10,$D$15)</f>
        <v>9.30422271624806</v>
      </c>
      <c r="S377" s="0" t="n">
        <f aca="true">NORMINV(RAND(),$E$10,$E$15)</f>
        <v>3.80203276261454</v>
      </c>
      <c r="T377" s="0" t="n">
        <f aca="false">MEDIAN(INDEX(Avaliadores!$B$17:$B$22,$B377),INDEX(Avaliadores!$B$17:$B$22,$C377),INDEX(Avaliadores!$B$17:$B$22,$D377),INDEX(Avaliadores!$B$17:$B$22,$E377),INDEX(Avaliadores!$B$17:$B$22,$F377),INDEX(Avaliadores!$B$17:$B$22,$G377))</f>
        <v>2.29166666666667</v>
      </c>
      <c r="U377" s="0" t="n">
        <f aca="false">MEDIAN(INDEX(Avaliadores!$C$17:$C$22,$B377),INDEX(Avaliadores!$C$17:$C$22,$C377),INDEX(Avaliadores!$C$17:$C$22,$D377),INDEX(Avaliadores!$C$17:$C$22,$E377),INDEX(Avaliadores!$C$17:$C$22,$F377),INDEX(Avaliadores!$C$17:$C$22,$G377))</f>
        <v>5.79166666666667</v>
      </c>
      <c r="V377" s="0" t="n">
        <f aca="false">MEDIAN(INDEX(Avaliadores!$D$17:$D$22,$B377),INDEX(Avaliadores!$D$17:$D$22,$C377),INDEX(Avaliadores!$D$17:$D$22,$D377),INDEX(Avaliadores!$D$17:$D$22,$E377),INDEX(Avaliadores!$D$17:$D$22,$F377),INDEX(Avaliadores!$D$17:$D$22,$G377))</f>
        <v>5.29166666666667</v>
      </c>
      <c r="W377" s="0" t="n">
        <f aca="false">MEDIAN(INDEX(Avaliadores!$E$17:$E$22,$B377),INDEX(Avaliadores!$E$17:$E$22,$C377),INDEX(Avaliadores!$E$17:$E$22,$D377),INDEX(Avaliadores!$E$17:$E$22,$E377),INDEX(Avaliadores!$E$17:$E$22,$F377),INDEX(Avaliadores!$E$17:$E$22,$G377))</f>
        <v>6.04166666666667</v>
      </c>
      <c r="X377" s="0" t="n">
        <f aca="false">MEDIAN(INDEX(Avaliadores!$F$17:$F$22,$B377),INDEX(Avaliadores!$F$17:$F$22,$C377),INDEX(Avaliadores!$F$17:$F$22,$D377),INDEX(Avaliadores!$F$17:$F$22,$E377),INDEX(Avaliadores!$F$17:$F$22,$F377),INDEX(Avaliadores!$F$17:$F$22,$G377))</f>
        <v>2.91666666666667</v>
      </c>
      <c r="Y377" s="0" t="n">
        <f aca="false">MEDIAN(INDEX(Avaliadores!$G$17:$G$22,$B377),INDEX(Avaliadores!$G$17:$G$22,$C377),INDEX(Avaliadores!$G$17:$G$22,$D377),INDEX(Avaliadores!$G$17:$G$22,$E377),INDEX(Avaliadores!$G$17:$G$22,$F377),INDEX(Avaliadores!$G$17:$G$22,$G377))</f>
        <v>5.04166666666667</v>
      </c>
      <c r="Z377" s="0" t="n">
        <f aca="false">MEDIAN(INDEX(Avaliadores!$H$17:$H$22,$B377),INDEX(Avaliadores!$H$17:$H$22,$C377),INDEX(Avaliadores!$H$17:$H$22,$D377),INDEX(Avaliadores!$H$17:$H$22,$E377),INDEX(Avaliadores!$H$17:$H$22,$F377),INDEX(Avaliadores!$H$17:$H$22,$G377))</f>
        <v>4.04166666666667</v>
      </c>
      <c r="AA377" s="0" t="n">
        <f aca="false">MEDIAN(INDEX(Avaliadores!$I$17:$I$22,$B377),INDEX(Avaliadores!$I$17:$I$22,$C377),INDEX(Avaliadores!$I$17:$I$22,$D377),INDEX(Avaliadores!$I$17:$I$22,$E377),INDEX(Avaliadores!$I$17:$I$22,$F377),INDEX(Avaliadores!$I$17:$I$22,$G377))</f>
        <v>6.91666666666667</v>
      </c>
      <c r="AB377" s="0" t="n">
        <f aca="false">IF(MAX(H377:K377)=MIN(H377:K377),0,IF($B$17="custo",(MAX(H377:K377)-H377)/(MAX(H377:K377)-MIN(H377:K377)),(H377-MIN(H377:K377))/(MAX(H377:K377)-MIN(H377:K377))))</f>
        <v>0.280095896804166</v>
      </c>
      <c r="AC377" s="0" t="n">
        <f aca="false">IF(MAX(H377:K377)=MIN(H377:K377),0,IF($B$17="custo",(MAX(H377:K377)-I377)/(MAX(H377:K377)-MIN(H377:K377)),(I377-MIN(H377:K377))/(MAX(H377:K377)-MIN(H377:K377))))</f>
        <v>0</v>
      </c>
      <c r="AD377" s="0" t="n">
        <f aca="false">IF(MAX(H377:K377)=MIN(H377:K377),0,IF($B$17="custo",(MAX(H377:K377)-J377)/(MAX(H377:K377)-MIN(H377:K377)),(J377-MIN(H377:K377))/(MAX(H377:K377)-MIN(H377:K377))))</f>
        <v>0.827286270367717</v>
      </c>
      <c r="AE377" s="0" t="n">
        <f aca="false">IF(MAX(H377:K377)=MIN(H377:K377),0,IF($B$17="custo",(MAX(H377:K377)-K377)/(MAX(H377:K377)-MIN(H377:K377)),(K377-MIN(H377:K377))/(MAX(H377:K377)-MIN(H377:K377))))</f>
        <v>1</v>
      </c>
      <c r="AF377" s="0" t="n">
        <f aca="false">IF(MAX(L377:O377)=MIN(L377:O377),0,IF($C$17="custo",(MAX(L377:O377)-L377)/(MAX(L377:O377)-MIN(L377:O377)),(L377-MIN(L377:O377))/(MAX(L377:O377)-MIN(L377:O377))))</f>
        <v>0.497612044819449</v>
      </c>
      <c r="AG377" s="0" t="n">
        <f aca="false">IF(MAX(L377:O377)=MIN(L377:O377),0,IF($C$17="custo",(MAX(L377:O377)-M377)/(MAX(L377:O377)-MIN(L377:O377)),(M377-MIN(L377:O377))/(MAX(L377:O377)-MIN(L377:O377))))</f>
        <v>1</v>
      </c>
      <c r="AH377" s="0" t="n">
        <f aca="false">IF(MAX(L377:O377)=MIN(L377:O377),0,IF($C$17="custo",(MAX(L377:O377)-N377)/(MAX(L377:O377)-MIN(L377:O377)),(N377-MIN(L377:O377))/(MAX(L377:O377)-MIN(L377:O377))))</f>
        <v>0.896785605561672</v>
      </c>
      <c r="AI377" s="0" t="n">
        <f aca="false">IF(MAX(L377:O377)=MIN(L377:O377),0,IF($C$17="custo",(MAX(L377:O377)-O377)/(MAX(L377:O377)-MIN(L377:O377)),(O377-MIN(L377:O377))/(MAX(L377:O377)-MIN(L377:O377))))</f>
        <v>0</v>
      </c>
      <c r="AJ377" s="0" t="n">
        <f aca="false">IF(MAX(P377:S377)=MIN(P377:S377),0,IF($D$17="custo",(MAX(P377:S377)-P377)/(MAX(P377:S377)-MIN(P377:S377)),(P377-MIN(P377:S377))/(MAX(P377:S377)-MIN(P377:S377))))</f>
        <v>0.379163567090092</v>
      </c>
      <c r="AK377" s="0" t="n">
        <f aca="false">IF(MAX(P377:S377)=MIN(P377:S377),0,IF($D$17="custo",(MAX(P377:S377)-Q377)/(MAX(P377:S377)-MIN(P377:S377)),(Q377-MIN(P377:S377))/(MAX(P377:S377)-MIN(P377:S377))))</f>
        <v>0</v>
      </c>
      <c r="AL377" s="0" t="n">
        <f aca="false">IF(MAX(P377:S377)=MIN(P377:S377),0,IF($D$17="custo",(MAX(P377:S377)-R377)/(MAX(P377:S377)-MIN(P377:S377)),(R377-MIN(P377:S377))/(MAX(P377:S377)-MIN(P377:S377))))</f>
        <v>0.81982103599771</v>
      </c>
      <c r="AM377" s="0" t="n">
        <f aca="false">IF(MAX(P377:S377)=MIN(P377:S377),0,IF($D$17="custo",(MAX(P377:S377)-S377)/(MAX(P377:S377)-MIN(P377:S377)),(S377-MIN(P377:S377))/(MAX(P377:S377)-MIN(P377:S377))))</f>
        <v>1</v>
      </c>
      <c r="AN377" s="0" t="n">
        <f aca="false">IF(MAX(T377:W377)=MIN(T377:W377),0,IF($E$17="custo",(MAX(T377:W377)-T377)/(MAX(T377:W377)-MIN(T377:W377)),(T377-MIN(T377:W377))/(MAX(T377:W377)-MIN(T377:W377))))</f>
        <v>0</v>
      </c>
      <c r="AO377" s="0" t="n">
        <f aca="false">IF(MAX(T377:W377)=MIN(T377:W377),0,IF($E$17="custo",(MAX(T377:W377)-U377)/(MAX(T377:W377)-MIN(T377:W377)),(U377-MIN(T377:W377))/(MAX(T377:W377)-MIN(T377:W377))))</f>
        <v>0.933333333333333</v>
      </c>
      <c r="AP377" s="0" t="n">
        <f aca="false">IF(MAX(T377:W377)=MIN(T377:W377),0,IF($E$17="custo",(MAX(T377:W377)-V377)/(MAX(T377:W377)-MIN(T377:W377)),(V377-MIN(T377:W377))/(MAX(T377:W377)-MIN(T377:W377))))</f>
        <v>0.8</v>
      </c>
      <c r="AQ377" s="0" t="n">
        <f aca="false">IF(MAX(T377:W377)=MIN(T377:W377),0,IF($E$17="custo",(MAX(T377:W377)-W377)/(MAX(T377:W377)-MIN(T377:W377)),(W377-MIN(T377:W377))/(MAX(T377:W377)-MIN(T377:W377))))</f>
        <v>1</v>
      </c>
      <c r="AR377" s="0" t="n">
        <f aca="false">IF(MAX(X377:AA377)=MIN(X377:AA377),0,IF($F$17="custo",(MAX(X377:AA377)-X377)/(MAX(X377:AA377)-MIN(X377:AA377)),(X377-MIN(X377:AA377))/(MAX(X377:AA377)-MIN(X377:AA377))))</f>
        <v>0</v>
      </c>
      <c r="AS377" s="0" t="n">
        <f aca="false">IF(MAX(X377:AA377)=MIN(X377:AA377),0,IF($F$17="custo",(MAX(X377:AA377)-Y377)/(MAX(X377:AA377)-MIN(X377:AA377)),(Y377-MIN(X377:AA377))/(MAX(X377:AA377)-MIN(X377:AA377))))</f>
        <v>0.53125</v>
      </c>
      <c r="AT377" s="0" t="n">
        <f aca="false">IF(MAX(X377:AA377)=MIN(X377:AA377),0,IF($F$17="custo",(MAX(X377:AA377)-Z377)/(MAX(X377:AA377)-MIN(X377:AA377)),(Z377-MIN(X377:AA377))/(MAX(X377:AA377)-MIN(X377:AA377))))</f>
        <v>0.28125</v>
      </c>
      <c r="AU377" s="0" t="n">
        <f aca="false">IF(MAX(X377:AA377)=MIN(X377:AA377),0,IF($F$17="custo",(MAX(X377:AA377)-AA377)/(MAX(X377:AA377)-MIN(X377:AA377)),(AA377-MIN(X377:AA377))/(MAX(X377:AA377)-MIN(X377:AA377))))</f>
        <v>1</v>
      </c>
      <c r="AV377" s="0" t="n">
        <f aca="false">STDEVP(AB377:AE377)</f>
        <v>0.403915642466636</v>
      </c>
      <c r="AW377" s="0" t="n">
        <f aca="false">STDEVP(AF377:AI377)</f>
        <v>0.393242019135274</v>
      </c>
      <c r="AX377" s="0" t="n">
        <f aca="false">STDEVP(AJ377:AM377)</f>
        <v>0.389547243771066</v>
      </c>
      <c r="AY377" s="0" t="n">
        <f aca="false">STDEVP(AN377:AQ377)</f>
        <v>0.401040313850532</v>
      </c>
      <c r="AZ377" s="0" t="n">
        <f aca="false">STDEVP(AR377:AU377)</f>
        <v>0.367436750509526</v>
      </c>
      <c r="BA377" s="0" t="n">
        <f aca="false">AV377*((1-IFERROR(CORREL(AB377:AE377,AF377:AI377),0))+(1-IFERROR(CORREL(AB377:AE377,AJ377:AM377),0))+(1-IFERROR(CORREL(AB377:AE377,AN377:AQ377),0))+(1-IFERROR(CORREL(AB377:AE377,AR377:AU377),0)))</f>
        <v>1.12843953684594</v>
      </c>
      <c r="BB377" s="0" t="n">
        <f aca="false">AW377*((1-IFERROR(CORREL(AF377:AI377,AB377:AE377),0))+(1-IFERROR(CORREL(AF377:AI377,AJ377:AM377),0))+(1-IFERROR(CORREL(AF377:AI377,AN377:AQ377),0))+(1-IFERROR(CORREL(AF377:AI377,AR377:AU377),0)))</f>
        <v>2.25617594504893</v>
      </c>
      <c r="BC377" s="0" t="n">
        <f aca="false">AX377*((1-IFERROR(CORREL(AJ377:AM377,AB377:AE377),0))+(1-IFERROR(CORREL(AJ377:AM377,AF377:AI377),0))+(1-IFERROR(CORREL(AJ377:AM377,AN377:AQ377),0))+(1-IFERROR(CORREL(AJ377:AM377,AR377:AU377),0)))</f>
        <v>1.16544357049125</v>
      </c>
      <c r="BD377" s="0" t="n">
        <f aca="false">AY377*((1-IFERROR(CORREL(AN377:AQ377,AB377:AE377),0))+(1-IFERROR(CORREL(AN377:AQ377,AF377:AI377),0))+(1-IFERROR(CORREL(AN377:AQ377,AJ377:AM377),0))+(1-IFERROR(CORREL(AN377:AQ377,AR377:AU377),0)))</f>
        <v>1.03113772244379</v>
      </c>
      <c r="BE377" s="0" t="n">
        <f aca="false">AZ377*((1-IFERROR(CORREL(AR377:AU377,AB377:AE377),0))+(1-IFERROR(CORREL(AR377:AU377,AF377:AI377),0))+(1-IFERROR(CORREL(AR377:AU377,AJ377:AM377),0))+(1-IFERROR(CORREL(AR377:AU377,AN377:AQ377),0)))</f>
        <v>1.03856832377292</v>
      </c>
      <c r="BF377" s="0" t="n">
        <f aca="false">IF(SUM(BA377:BE377)&gt;0,BA377/SUM(BA377:BE377),1/5)</f>
        <v>0.170465193256496</v>
      </c>
      <c r="BG377" s="0" t="n">
        <f aca="false">IF(SUM(BA377:BE377)&gt;0,BB377/SUM(BA377:BE377),1/5)</f>
        <v>0.340824169958103</v>
      </c>
      <c r="BH377" s="0" t="n">
        <f aca="false">IF(SUM(BA377:BE377)&gt;0,BC377/SUM(BA377:BE377),1/5)</f>
        <v>0.176055124786411</v>
      </c>
      <c r="BI377" s="0" t="n">
        <f aca="false">IF(SUM(BA377:BE377)&gt;0,BD377/SUM(BA377:BE377),1/5)</f>
        <v>0.155766512419213</v>
      </c>
      <c r="BJ377" s="0" t="n">
        <f aca="false">IF(SUM(BA377:BE377)&gt;0,BE377/SUM(BA377:BE377),1/5)</f>
        <v>0.156888999579777</v>
      </c>
      <c r="BK377" s="0" t="n">
        <f aca="false">BF377*AB377+BG377*AF377+BH377*AJ377+BI377*AN377+BJ377*AR377</f>
        <v>0.284098502434323</v>
      </c>
      <c r="BL377" s="0" t="n">
        <f aca="false">BF377*AC377+BG377*AG377+BH377*AK377+BI377*AO377+BJ377*AS377</f>
        <v>0.569553529242792</v>
      </c>
      <c r="BM377" s="0" t="n">
        <f aca="false">BF377*AD377+BG377*AH377+BH377*AL377+BI377*AP377+BJ377*AT377</f>
        <v>0.759741659464895</v>
      </c>
      <c r="BN377" s="0" t="n">
        <f aca="false">BF377*AE377+BG377*AI377+BH377*AM377+BI377*AQ377+BJ377*AU377</f>
        <v>0.659175830041897</v>
      </c>
      <c r="BO377" s="0" t="n">
        <f aca="false">RANK(BK377,$BK377:$BN377)</f>
        <v>4</v>
      </c>
      <c r="BP377" s="0" t="n">
        <f aca="false">RANK(BL377,$BK377:$BN377)</f>
        <v>3</v>
      </c>
      <c r="BQ377" s="0" t="n">
        <f aca="false">RANK(BM377,$BK377:$BN377)</f>
        <v>1</v>
      </c>
      <c r="BR377" s="0" t="n">
        <f aca="false">RANK(BN377,$BK377:$BN377)</f>
        <v>2</v>
      </c>
    </row>
    <row r="378" customFormat="false" ht="15" hidden="false" customHeight="false" outlineLevel="0" collapsed="false">
      <c r="A378" s="0" t="n">
        <v>355</v>
      </c>
      <c r="B378" s="0" t="n">
        <f aca="false">RANDBETWEEN(1,$B$5)</f>
        <v>2</v>
      </c>
      <c r="C378" s="0" t="n">
        <f aca="false">RANDBETWEEN(1,$B$5)</f>
        <v>4</v>
      </c>
      <c r="D378" s="0" t="n">
        <f aca="false">RANDBETWEEN(1,$B$5)</f>
        <v>3</v>
      </c>
      <c r="E378" s="0" t="n">
        <f aca="false">RANDBETWEEN(1,$B$5)</f>
        <v>6</v>
      </c>
      <c r="F378" s="0" t="n">
        <f aca="false">RANDBETWEEN(1,$B$5)</f>
        <v>3</v>
      </c>
      <c r="G378" s="0" t="n">
        <f aca="false">RANDBETWEEN(1,$B$5)</f>
        <v>3</v>
      </c>
      <c r="H378" s="0" t="n">
        <f aca="true">NORMINV(RAND(),$B$8,$B$13)</f>
        <v>44.4166511717878</v>
      </c>
      <c r="I378" s="0" t="n">
        <f aca="true">NORMINV(RAND(),$C$8,$C$13)</f>
        <v>60.3580222128425</v>
      </c>
      <c r="J378" s="0" t="n">
        <f aca="true">NORMINV(RAND(),$D$8,$D$13)</f>
        <v>15.6949532689025</v>
      </c>
      <c r="K378" s="0" t="n">
        <f aca="true">NORMINV(RAND(),$E$8,$E$13)</f>
        <v>3.16474255517684</v>
      </c>
      <c r="L378" s="0" t="n">
        <f aca="true">NORMINV(RAND(),$B$9,$B$14)</f>
        <v>40.6796570951595</v>
      </c>
      <c r="M378" s="0" t="n">
        <f aca="true">NORMINV(RAND(),$C$9,$C$14)</f>
        <v>61.0203522776814</v>
      </c>
      <c r="N378" s="0" t="n">
        <f aca="true">NORMINV(RAND(),$D$9,$D$14)</f>
        <v>51.1921222184841</v>
      </c>
      <c r="O378" s="0" t="n">
        <f aca="true">NORMINV(RAND(),$E$9,$E$14)</f>
        <v>26.0381218314916</v>
      </c>
      <c r="P378" s="0" t="n">
        <f aca="true">NORMINV(RAND(),$B$10,$B$15)</f>
        <v>25.0871654599628</v>
      </c>
      <c r="Q378" s="0" t="n">
        <f aca="true">NORMINV(RAND(),$C$10,$C$15)</f>
        <v>31.6459027930926</v>
      </c>
      <c r="R378" s="0" t="n">
        <f aca="true">NORMINV(RAND(),$D$10,$D$15)</f>
        <v>9.45522243413861</v>
      </c>
      <c r="S378" s="0" t="n">
        <f aca="true">NORMINV(RAND(),$E$10,$E$15)</f>
        <v>3.83690246579198</v>
      </c>
      <c r="T378" s="0" t="n">
        <f aca="false">MEDIAN(INDEX(Avaliadores!$B$17:$B$22,$B378),INDEX(Avaliadores!$B$17:$B$22,$C378),INDEX(Avaliadores!$B$17:$B$22,$D378),INDEX(Avaliadores!$B$17:$B$22,$E378),INDEX(Avaliadores!$B$17:$B$22,$F378),INDEX(Avaliadores!$B$17:$B$22,$G378))</f>
        <v>2.79166666666667</v>
      </c>
      <c r="U378" s="0" t="n">
        <f aca="false">MEDIAN(INDEX(Avaliadores!$C$17:$C$22,$B378),INDEX(Avaliadores!$C$17:$C$22,$C378),INDEX(Avaliadores!$C$17:$C$22,$D378),INDEX(Avaliadores!$C$17:$C$22,$E378),INDEX(Avaliadores!$C$17:$C$22,$F378),INDEX(Avaliadores!$C$17:$C$22,$G378))</f>
        <v>4.91666666666667</v>
      </c>
      <c r="V378" s="0" t="n">
        <f aca="false">MEDIAN(INDEX(Avaliadores!$D$17:$D$22,$B378),INDEX(Avaliadores!$D$17:$D$22,$C378),INDEX(Avaliadores!$D$17:$D$22,$D378),INDEX(Avaliadores!$D$17:$D$22,$E378),INDEX(Avaliadores!$D$17:$D$22,$F378),INDEX(Avaliadores!$D$17:$D$22,$G378))</f>
        <v>5.79166666666667</v>
      </c>
      <c r="W378" s="0" t="n">
        <f aca="false">MEDIAN(INDEX(Avaliadores!$E$17:$E$22,$B378),INDEX(Avaliadores!$E$17:$E$22,$C378),INDEX(Avaliadores!$E$17:$E$22,$D378),INDEX(Avaliadores!$E$17:$E$22,$E378),INDEX(Avaliadores!$E$17:$E$22,$F378),INDEX(Avaliadores!$E$17:$E$22,$G378))</f>
        <v>5.91666666666667</v>
      </c>
      <c r="X378" s="0" t="n">
        <f aca="false">MEDIAN(INDEX(Avaliadores!$F$17:$F$22,$B378),INDEX(Avaliadores!$F$17:$F$22,$C378),INDEX(Avaliadores!$F$17:$F$22,$D378),INDEX(Avaliadores!$F$17:$F$22,$E378),INDEX(Avaliadores!$F$17:$F$22,$F378),INDEX(Avaliadores!$F$17:$F$22,$G378))</f>
        <v>2.79166666666667</v>
      </c>
      <c r="Y378" s="0" t="n">
        <f aca="false">MEDIAN(INDEX(Avaliadores!$G$17:$G$22,$B378),INDEX(Avaliadores!$G$17:$G$22,$C378),INDEX(Avaliadores!$G$17:$G$22,$D378),INDEX(Avaliadores!$G$17:$G$22,$E378),INDEX(Avaliadores!$G$17:$G$22,$F378),INDEX(Avaliadores!$G$17:$G$22,$G378))</f>
        <v>5.79166666666667</v>
      </c>
      <c r="Z378" s="0" t="n">
        <f aca="false">MEDIAN(INDEX(Avaliadores!$H$17:$H$22,$B378),INDEX(Avaliadores!$H$17:$H$22,$C378),INDEX(Avaliadores!$H$17:$H$22,$D378),INDEX(Avaliadores!$H$17:$H$22,$E378),INDEX(Avaliadores!$H$17:$H$22,$F378),INDEX(Avaliadores!$H$17:$H$22,$G378))</f>
        <v>3.79166666666667</v>
      </c>
      <c r="AA378" s="0" t="n">
        <f aca="false">MEDIAN(INDEX(Avaliadores!$I$17:$I$22,$B378),INDEX(Avaliadores!$I$17:$I$22,$C378),INDEX(Avaliadores!$I$17:$I$22,$D378),INDEX(Avaliadores!$I$17:$I$22,$E378),INDEX(Avaliadores!$I$17:$I$22,$F378),INDEX(Avaliadores!$I$17:$I$22,$G378))</f>
        <v>6.79166666666667</v>
      </c>
      <c r="AB378" s="0" t="n">
        <f aca="false">IF(MAX(H378:K378)=MIN(H378:K378),0,IF($B$17="custo",(MAX(H378:K378)-H378)/(MAX(H378:K378)-MIN(H378:K378)),(H378-MIN(H378:K378))/(MAX(H378:K378)-MIN(H378:K378))))</f>
        <v>0.278728045261138</v>
      </c>
      <c r="AC378" s="0" t="n">
        <f aca="false">IF(MAX(H378:K378)=MIN(H378:K378),0,IF($B$17="custo",(MAX(H378:K378)-I378)/(MAX(H378:K378)-MIN(H378:K378)),(I378-MIN(H378:K378))/(MAX(H378:K378)-MIN(H378:K378))))</f>
        <v>0</v>
      </c>
      <c r="AD378" s="0" t="n">
        <f aca="false">IF(MAX(H378:K378)=MIN(H378:K378),0,IF($B$17="custo",(MAX(H378:K378)-J378)/(MAX(H378:K378)-MIN(H378:K378)),(J378-MIN(H378:K378))/(MAX(H378:K378)-MIN(H378:K378))))</f>
        <v>0.780914632125906</v>
      </c>
      <c r="AE378" s="0" t="n">
        <f aca="false">IF(MAX(H378:K378)=MIN(H378:K378),0,IF($B$17="custo",(MAX(H378:K378)-K378)/(MAX(H378:K378)-MIN(H378:K378)),(K378-MIN(H378:K378))/(MAX(H378:K378)-MIN(H378:K378))))</f>
        <v>1</v>
      </c>
      <c r="AF378" s="0" t="n">
        <f aca="false">IF(MAX(L378:O378)=MIN(L378:O378),0,IF($C$17="custo",(MAX(L378:O378)-L378)/(MAX(L378:O378)-MIN(L378:O378)),(L378-MIN(L378:O378))/(MAX(L378:O378)-MIN(L378:O378))))</f>
        <v>0.418542073416094</v>
      </c>
      <c r="AG378" s="0" t="n">
        <f aca="false">IF(MAX(L378:O378)=MIN(L378:O378),0,IF($C$17="custo",(MAX(L378:O378)-M378)/(MAX(L378:O378)-MIN(L378:O378)),(M378-MIN(L378:O378))/(MAX(L378:O378)-MIN(L378:O378))))</f>
        <v>1</v>
      </c>
      <c r="AH378" s="0" t="n">
        <f aca="false">IF(MAX(L378:O378)=MIN(L378:O378),0,IF($C$17="custo",(MAX(L378:O378)-N378)/(MAX(L378:O378)-MIN(L378:O378)),(N378-MIN(L378:O378))/(MAX(L378:O378)-MIN(L378:O378))))</f>
        <v>0.719050788533475</v>
      </c>
      <c r="AI378" s="0" t="n">
        <f aca="false">IF(MAX(L378:O378)=MIN(L378:O378),0,IF($C$17="custo",(MAX(L378:O378)-O378)/(MAX(L378:O378)-MIN(L378:O378)),(O378-MIN(L378:O378))/(MAX(L378:O378)-MIN(L378:O378))))</f>
        <v>0</v>
      </c>
      <c r="AJ378" s="0" t="n">
        <f aca="false">IF(MAX(P378:S378)=MIN(P378:S378),0,IF($D$17="custo",(MAX(P378:S378)-P378)/(MAX(P378:S378)-MIN(P378:S378)),(P378-MIN(P378:S378))/(MAX(P378:S378)-MIN(P378:S378))))</f>
        <v>0.235849446435908</v>
      </c>
      <c r="AK378" s="0" t="n">
        <f aca="false">IF(MAX(P378:S378)=MIN(P378:S378),0,IF($D$17="custo",(MAX(P378:S378)-Q378)/(MAX(P378:S378)-MIN(P378:S378)),(Q378-MIN(P378:S378))/(MAX(P378:S378)-MIN(P378:S378))))</f>
        <v>0</v>
      </c>
      <c r="AL378" s="0" t="n">
        <f aca="false">IF(MAX(P378:S378)=MIN(P378:S378),0,IF($D$17="custo",(MAX(P378:S378)-R378)/(MAX(P378:S378)-MIN(P378:S378)),(R378-MIN(P378:S378))/(MAX(P378:S378)-MIN(P378:S378))))</f>
        <v>0.797967567973631</v>
      </c>
      <c r="AM378" s="0" t="n">
        <f aca="false">IF(MAX(P378:S378)=MIN(P378:S378),0,IF($D$17="custo",(MAX(P378:S378)-S378)/(MAX(P378:S378)-MIN(P378:S378)),(S378-MIN(P378:S378))/(MAX(P378:S378)-MIN(P378:S378))))</f>
        <v>1</v>
      </c>
      <c r="AN378" s="0" t="n">
        <f aca="false">IF(MAX(T378:W378)=MIN(T378:W378),0,IF($E$17="custo",(MAX(T378:W378)-T378)/(MAX(T378:W378)-MIN(T378:W378)),(T378-MIN(T378:W378))/(MAX(T378:W378)-MIN(T378:W378))))</f>
        <v>0</v>
      </c>
      <c r="AO378" s="0" t="n">
        <f aca="false">IF(MAX(T378:W378)=MIN(T378:W378),0,IF($E$17="custo",(MAX(T378:W378)-U378)/(MAX(T378:W378)-MIN(T378:W378)),(U378-MIN(T378:W378))/(MAX(T378:W378)-MIN(T378:W378))))</f>
        <v>0.68</v>
      </c>
      <c r="AP378" s="0" t="n">
        <f aca="false">IF(MAX(T378:W378)=MIN(T378:W378),0,IF($E$17="custo",(MAX(T378:W378)-V378)/(MAX(T378:W378)-MIN(T378:W378)),(V378-MIN(T378:W378))/(MAX(T378:W378)-MIN(T378:W378))))</f>
        <v>0.96</v>
      </c>
      <c r="AQ378" s="0" t="n">
        <f aca="false">IF(MAX(T378:W378)=MIN(T378:W378),0,IF($E$17="custo",(MAX(T378:W378)-W378)/(MAX(T378:W378)-MIN(T378:W378)),(W378-MIN(T378:W378))/(MAX(T378:W378)-MIN(T378:W378))))</f>
        <v>1</v>
      </c>
      <c r="AR378" s="0" t="n">
        <f aca="false">IF(MAX(X378:AA378)=MIN(X378:AA378),0,IF($F$17="custo",(MAX(X378:AA378)-X378)/(MAX(X378:AA378)-MIN(X378:AA378)),(X378-MIN(X378:AA378))/(MAX(X378:AA378)-MIN(X378:AA378))))</f>
        <v>0</v>
      </c>
      <c r="AS378" s="0" t="n">
        <f aca="false">IF(MAX(X378:AA378)=MIN(X378:AA378),0,IF($F$17="custo",(MAX(X378:AA378)-Y378)/(MAX(X378:AA378)-MIN(X378:AA378)),(Y378-MIN(X378:AA378))/(MAX(X378:AA378)-MIN(X378:AA378))))</f>
        <v>0.75</v>
      </c>
      <c r="AT378" s="0" t="n">
        <f aca="false">IF(MAX(X378:AA378)=MIN(X378:AA378),0,IF($F$17="custo",(MAX(X378:AA378)-Z378)/(MAX(X378:AA378)-MIN(X378:AA378)),(Z378-MIN(X378:AA378))/(MAX(X378:AA378)-MIN(X378:AA378))))</f>
        <v>0.25</v>
      </c>
      <c r="AU378" s="0" t="n">
        <f aca="false">IF(MAX(X378:AA378)=MIN(X378:AA378),0,IF($F$17="custo",(MAX(X378:AA378)-AA378)/(MAX(X378:AA378)-MIN(X378:AA378)),(AA378-MIN(X378:AA378))/(MAX(X378:AA378)-MIN(X378:AA378))))</f>
        <v>1</v>
      </c>
      <c r="AV378" s="0" t="n">
        <f aca="false">STDEVP(AB378:AE378)</f>
        <v>0.395911920840645</v>
      </c>
      <c r="AW378" s="0" t="n">
        <f aca="false">STDEVP(AF378:AI378)</f>
        <v>0.370771389418607</v>
      </c>
      <c r="AX378" s="0" t="n">
        <f aca="false">STDEVP(AJ378:AM378)</f>
        <v>0.405670521758866</v>
      </c>
      <c r="AY378" s="0" t="n">
        <f aca="false">STDEVP(AN378:AQ378)</f>
        <v>0.400499687890016</v>
      </c>
      <c r="AZ378" s="0" t="n">
        <f aca="false">STDEVP(AR378:AU378)</f>
        <v>0.395284707521047</v>
      </c>
      <c r="BA378" s="0" t="n">
        <f aca="false">AV378*((1-IFERROR(CORREL(AB378:AE378,AF378:AI378),0))+(1-IFERROR(CORREL(AB378:AE378,AJ378:AM378),0))+(1-IFERROR(CORREL(AB378:AE378,AN378:AQ378),0))+(1-IFERROR(CORREL(AB378:AE378,AR378:AU378),0)))</f>
        <v>1.12484266025837</v>
      </c>
      <c r="BB378" s="0" t="n">
        <f aca="false">AW378*((1-IFERROR(CORREL(AF378:AI378,AB378:AE378),0))+(1-IFERROR(CORREL(AF378:AI378,AJ378:AM378),0))+(1-IFERROR(CORREL(AF378:AI378,AN378:AQ378),0))+(1-IFERROR(CORREL(AF378:AI378,AR378:AU378),0)))</f>
        <v>2.11846261333985</v>
      </c>
      <c r="BC378" s="0" t="n">
        <f aca="false">AX378*((1-IFERROR(CORREL(AJ378:AM378,AB378:AE378),0))+(1-IFERROR(CORREL(AJ378:AM378,AF378:AI378),0))+(1-IFERROR(CORREL(AJ378:AM378,AN378:AQ378),0))+(1-IFERROR(CORREL(AJ378:AM378,AR378:AU378),0)))</f>
        <v>1.11693579703186</v>
      </c>
      <c r="BD378" s="0" t="n">
        <f aca="false">AY378*((1-IFERROR(CORREL(AN378:AQ378,AB378:AE378),0))+(1-IFERROR(CORREL(AN378:AQ378,AF378:AI378),0))+(1-IFERROR(CORREL(AN378:AQ378,AJ378:AM378),0))+(1-IFERROR(CORREL(AN378:AQ378,AR378:AU378),0)))</f>
        <v>0.849771725083821</v>
      </c>
      <c r="BE378" s="0" t="n">
        <f aca="false">AZ378*((1-IFERROR(CORREL(AR378:AU378,AB378:AE378),0))+(1-IFERROR(CORREL(AR378:AU378,AF378:AI378),0))+(1-IFERROR(CORREL(AR378:AU378,AJ378:AM378),0))+(1-IFERROR(CORREL(AR378:AU378,AN378:AQ378),0)))</f>
        <v>1.18950385666034</v>
      </c>
      <c r="BF378" s="0" t="n">
        <f aca="false">IF(SUM(BA378:BE378)&gt;0,BA378/SUM(BA378:BE378),1/5)</f>
        <v>0.175769940350268</v>
      </c>
      <c r="BG378" s="0" t="n">
        <f aca="false">IF(SUM(BA378:BE378)&gt;0,BB378/SUM(BA378:BE378),1/5)</f>
        <v>0.331034784096373</v>
      </c>
      <c r="BH378" s="0" t="n">
        <f aca="false">IF(SUM(BA378:BE378)&gt;0,BC378/SUM(BA378:BE378),1/5)</f>
        <v>0.174534399659304</v>
      </c>
      <c r="BI378" s="0" t="n">
        <f aca="false">IF(SUM(BA378:BE378)&gt;0,BD378/SUM(BA378:BE378),1/5)</f>
        <v>0.132786860515247</v>
      </c>
      <c r="BJ378" s="0" t="n">
        <f aca="false">IF(SUM(BA378:BE378)&gt;0,BE378/SUM(BA378:BE378),1/5)</f>
        <v>0.185874015378807</v>
      </c>
      <c r="BK378" s="0" t="n">
        <f aca="false">BF378*AB378+BG378*AF378+BH378*AJ378+BI378*AN378+BJ378*AR378</f>
        <v>0.228707838341713</v>
      </c>
      <c r="BL378" s="0" t="n">
        <f aca="false">BF378*AC378+BG378*AG378+BH378*AK378+BI378*AO378+BJ378*AS378</f>
        <v>0.560735360780847</v>
      </c>
      <c r="BM378" s="0" t="n">
        <f aca="false">BF378*AD378+BG378*AH378+BH378*AL378+BI378*AP378+BJ378*AT378</f>
        <v>0.68850882120714</v>
      </c>
      <c r="BN378" s="0" t="n">
        <f aca="false">BF378*AE378+BG378*AI378+BH378*AM378+BI378*AQ378+BJ378*AU378</f>
        <v>0.668965215903627</v>
      </c>
      <c r="BO378" s="0" t="n">
        <f aca="false">RANK(BK378,$BK378:$BN378)</f>
        <v>4</v>
      </c>
      <c r="BP378" s="0" t="n">
        <f aca="false">RANK(BL378,$BK378:$BN378)</f>
        <v>3</v>
      </c>
      <c r="BQ378" s="0" t="n">
        <f aca="false">RANK(BM378,$BK378:$BN378)</f>
        <v>1</v>
      </c>
      <c r="BR378" s="0" t="n">
        <f aca="false">RANK(BN378,$BK378:$BN378)</f>
        <v>2</v>
      </c>
    </row>
    <row r="379" customFormat="false" ht="15" hidden="false" customHeight="false" outlineLevel="0" collapsed="false">
      <c r="A379" s="0" t="n">
        <v>356</v>
      </c>
      <c r="B379" s="0" t="n">
        <f aca="false">RANDBETWEEN(1,$B$5)</f>
        <v>2</v>
      </c>
      <c r="C379" s="0" t="n">
        <f aca="false">RANDBETWEEN(1,$B$5)</f>
        <v>3</v>
      </c>
      <c r="D379" s="0" t="n">
        <f aca="false">RANDBETWEEN(1,$B$5)</f>
        <v>3</v>
      </c>
      <c r="E379" s="0" t="n">
        <f aca="false">RANDBETWEEN(1,$B$5)</f>
        <v>4</v>
      </c>
      <c r="F379" s="0" t="n">
        <f aca="false">RANDBETWEEN(1,$B$5)</f>
        <v>4</v>
      </c>
      <c r="G379" s="0" t="n">
        <f aca="false">RANDBETWEEN(1,$B$5)</f>
        <v>2</v>
      </c>
      <c r="H379" s="0" t="n">
        <f aca="true">NORMINV(RAND(),$B$8,$B$13)</f>
        <v>50.8210666888134</v>
      </c>
      <c r="I379" s="0" t="n">
        <f aca="true">NORMINV(RAND(),$C$8,$C$13)</f>
        <v>65.1218794601176</v>
      </c>
      <c r="J379" s="0" t="n">
        <f aca="true">NORMINV(RAND(),$D$8,$D$13)</f>
        <v>16.5228137909161</v>
      </c>
      <c r="K379" s="0" t="n">
        <f aca="true">NORMINV(RAND(),$E$8,$E$13)</f>
        <v>2.87075556511523</v>
      </c>
      <c r="L379" s="0" t="n">
        <f aca="true">NORMINV(RAND(),$B$9,$B$14)</f>
        <v>41.1961886083549</v>
      </c>
      <c r="M379" s="0" t="n">
        <f aca="true">NORMINV(RAND(),$C$9,$C$14)</f>
        <v>53.5755668432803</v>
      </c>
      <c r="N379" s="0" t="n">
        <f aca="true">NORMINV(RAND(),$D$9,$D$14)</f>
        <v>42.9854704997275</v>
      </c>
      <c r="O379" s="0" t="n">
        <f aca="true">NORMINV(RAND(),$E$9,$E$14)</f>
        <v>26.9187077430825</v>
      </c>
      <c r="P379" s="0" t="n">
        <f aca="true">NORMINV(RAND(),$B$10,$B$15)</f>
        <v>23.3315546998145</v>
      </c>
      <c r="Q379" s="0" t="n">
        <f aca="true">NORMINV(RAND(),$C$10,$C$15)</f>
        <v>30.4039387636538</v>
      </c>
      <c r="R379" s="0" t="n">
        <f aca="true">NORMINV(RAND(),$D$10,$D$15)</f>
        <v>10.2712916075081</v>
      </c>
      <c r="S379" s="0" t="n">
        <f aca="true">NORMINV(RAND(),$E$10,$E$15)</f>
        <v>4.17057422537448</v>
      </c>
      <c r="T379" s="0" t="n">
        <f aca="false">MEDIAN(INDEX(Avaliadores!$B$17:$B$22,$B379),INDEX(Avaliadores!$B$17:$B$22,$C379),INDEX(Avaliadores!$B$17:$B$22,$D379),INDEX(Avaliadores!$B$17:$B$22,$E379),INDEX(Avaliadores!$B$17:$B$22,$F379),INDEX(Avaliadores!$B$17:$B$22,$G379))</f>
        <v>3.04166666666667</v>
      </c>
      <c r="U379" s="0" t="n">
        <f aca="false">MEDIAN(INDEX(Avaliadores!$C$17:$C$22,$B379),INDEX(Avaliadores!$C$17:$C$22,$C379),INDEX(Avaliadores!$C$17:$C$22,$D379),INDEX(Avaliadores!$C$17:$C$22,$E379),INDEX(Avaliadores!$C$17:$C$22,$F379),INDEX(Avaliadores!$C$17:$C$22,$G379))</f>
        <v>5.04166666666667</v>
      </c>
      <c r="V379" s="0" t="n">
        <f aca="false">MEDIAN(INDEX(Avaliadores!$D$17:$D$22,$B379),INDEX(Avaliadores!$D$17:$D$22,$C379),INDEX(Avaliadores!$D$17:$D$22,$D379),INDEX(Avaliadores!$D$17:$D$22,$E379),INDEX(Avaliadores!$D$17:$D$22,$F379),INDEX(Avaliadores!$D$17:$D$22,$G379))</f>
        <v>5.79166666666667</v>
      </c>
      <c r="W379" s="0" t="n">
        <f aca="false">MEDIAN(INDEX(Avaliadores!$E$17:$E$22,$B379),INDEX(Avaliadores!$E$17:$E$22,$C379),INDEX(Avaliadores!$E$17:$E$22,$D379),INDEX(Avaliadores!$E$17:$E$22,$E379),INDEX(Avaliadores!$E$17:$E$22,$F379),INDEX(Avaliadores!$E$17:$E$22,$G379))</f>
        <v>6.04166666666667</v>
      </c>
      <c r="X379" s="0" t="n">
        <f aca="false">MEDIAN(INDEX(Avaliadores!$F$17:$F$22,$B379),INDEX(Avaliadores!$F$17:$F$22,$C379),INDEX(Avaliadores!$F$17:$F$22,$D379),INDEX(Avaliadores!$F$17:$F$22,$E379),INDEX(Avaliadores!$F$17:$F$22,$F379),INDEX(Avaliadores!$F$17:$F$22,$G379))</f>
        <v>2.79166666666667</v>
      </c>
      <c r="Y379" s="0" t="n">
        <f aca="false">MEDIAN(INDEX(Avaliadores!$G$17:$G$22,$B379),INDEX(Avaliadores!$G$17:$G$22,$C379),INDEX(Avaliadores!$G$17:$G$22,$D379),INDEX(Avaliadores!$G$17:$G$22,$E379),INDEX(Avaliadores!$G$17:$G$22,$F379),INDEX(Avaliadores!$G$17:$G$22,$G379))</f>
        <v>5.79166666666667</v>
      </c>
      <c r="Z379" s="0" t="n">
        <f aca="false">MEDIAN(INDEX(Avaliadores!$H$17:$H$22,$B379),INDEX(Avaliadores!$H$17:$H$22,$C379),INDEX(Avaliadores!$H$17:$H$22,$D379),INDEX(Avaliadores!$H$17:$H$22,$E379),INDEX(Avaliadores!$H$17:$H$22,$F379),INDEX(Avaliadores!$H$17:$H$22,$G379))</f>
        <v>3.79166666666667</v>
      </c>
      <c r="AA379" s="0" t="n">
        <f aca="false">MEDIAN(INDEX(Avaliadores!$I$17:$I$22,$B379),INDEX(Avaliadores!$I$17:$I$22,$C379),INDEX(Avaliadores!$I$17:$I$22,$D379),INDEX(Avaliadores!$I$17:$I$22,$E379),INDEX(Avaliadores!$I$17:$I$22,$F379),INDEX(Avaliadores!$I$17:$I$22,$G379))</f>
        <v>6.04166666666667</v>
      </c>
      <c r="AB379" s="0" t="n">
        <f aca="false">IF(MAX(H379:K379)=MIN(H379:K379),0,IF($B$17="custo",(MAX(H379:K379)-H379)/(MAX(H379:K379)-MIN(H379:K379)),(H379-MIN(H379:K379))/(MAX(H379:K379)-MIN(H379:K379))))</f>
        <v>0.229727784440085</v>
      </c>
      <c r="AC379" s="0" t="n">
        <f aca="false">IF(MAX(H379:K379)=MIN(H379:K379),0,IF($B$17="custo",(MAX(H379:K379)-I379)/(MAX(H379:K379)-MIN(H379:K379)),(I379-MIN(H379:K379))/(MAX(H379:K379)-MIN(H379:K379))))</f>
        <v>0</v>
      </c>
      <c r="AD379" s="0" t="n">
        <f aca="false">IF(MAX(H379:K379)=MIN(H379:K379),0,IF($B$17="custo",(MAX(H379:K379)-J379)/(MAX(H379:K379)-MIN(H379:K379)),(J379-MIN(H379:K379))/(MAX(H379:K379)-MIN(H379:K379))))</f>
        <v>0.780693787170373</v>
      </c>
      <c r="AE379" s="0" t="n">
        <f aca="false">IF(MAX(H379:K379)=MIN(H379:K379),0,IF($B$17="custo",(MAX(H379:K379)-K379)/(MAX(H379:K379)-MIN(H379:K379)),(K379-MIN(H379:K379))/(MAX(H379:K379)-MIN(H379:K379))))</f>
        <v>1</v>
      </c>
      <c r="AF379" s="0" t="n">
        <f aca="false">IF(MAX(L379:O379)=MIN(L379:O379),0,IF($C$17="custo",(MAX(L379:O379)-L379)/(MAX(L379:O379)-MIN(L379:O379)),(L379-MIN(L379:O379))/(MAX(L379:O379)-MIN(L379:O379))))</f>
        <v>0.53560251834645</v>
      </c>
      <c r="AG379" s="0" t="n">
        <f aca="false">IF(MAX(L379:O379)=MIN(L379:O379),0,IF($C$17="custo",(MAX(L379:O379)-M379)/(MAX(L379:O379)-MIN(L379:O379)),(M379-MIN(L379:O379))/(MAX(L379:O379)-MIN(L379:O379))))</f>
        <v>1</v>
      </c>
      <c r="AH379" s="0" t="n">
        <f aca="false">IF(MAX(L379:O379)=MIN(L379:O379),0,IF($C$17="custo",(MAX(L379:O379)-N379)/(MAX(L379:O379)-MIN(L379:O379)),(N379-MIN(L379:O379))/(MAX(L379:O379)-MIN(L379:O379))))</f>
        <v>0.602725275931918</v>
      </c>
      <c r="AI379" s="0" t="n">
        <f aca="false">IF(MAX(L379:O379)=MIN(L379:O379),0,IF($C$17="custo",(MAX(L379:O379)-O379)/(MAX(L379:O379)-MIN(L379:O379)),(O379-MIN(L379:O379))/(MAX(L379:O379)-MIN(L379:O379))))</f>
        <v>0</v>
      </c>
      <c r="AJ379" s="0" t="n">
        <f aca="false">IF(MAX(P379:S379)=MIN(P379:S379),0,IF($D$17="custo",(MAX(P379:S379)-P379)/(MAX(P379:S379)-MIN(P379:S379)),(P379-MIN(P379:S379))/(MAX(P379:S379)-MIN(P379:S379))))</f>
        <v>0.269595005761436</v>
      </c>
      <c r="AK379" s="0" t="n">
        <f aca="false">IF(MAX(P379:S379)=MIN(P379:S379),0,IF($D$17="custo",(MAX(P379:S379)-Q379)/(MAX(P379:S379)-MIN(P379:S379)),(Q379-MIN(P379:S379))/(MAX(P379:S379)-MIN(P379:S379))))</f>
        <v>0</v>
      </c>
      <c r="AL379" s="0" t="n">
        <f aca="false">IF(MAX(P379:S379)=MIN(P379:S379),0,IF($D$17="custo",(MAX(P379:S379)-R379)/(MAX(P379:S379)-MIN(P379:S379)),(R379-MIN(P379:S379))/(MAX(P379:S379)-MIN(P379:S379))))</f>
        <v>0.767444340841924</v>
      </c>
      <c r="AM379" s="0" t="n">
        <f aca="false">IF(MAX(P379:S379)=MIN(P379:S379),0,IF($D$17="custo",(MAX(P379:S379)-S379)/(MAX(P379:S379)-MIN(P379:S379)),(S379-MIN(P379:S379))/(MAX(P379:S379)-MIN(P379:S379))))</f>
        <v>1</v>
      </c>
      <c r="AN379" s="0" t="n">
        <f aca="false">IF(MAX(T379:W379)=MIN(T379:W379),0,IF($E$17="custo",(MAX(T379:W379)-T379)/(MAX(T379:W379)-MIN(T379:W379)),(T379-MIN(T379:W379))/(MAX(T379:W379)-MIN(T379:W379))))</f>
        <v>0</v>
      </c>
      <c r="AO379" s="0" t="n">
        <f aca="false">IF(MAX(T379:W379)=MIN(T379:W379),0,IF($E$17="custo",(MAX(T379:W379)-U379)/(MAX(T379:W379)-MIN(T379:W379)),(U379-MIN(T379:W379))/(MAX(T379:W379)-MIN(T379:W379))))</f>
        <v>0.666666666666667</v>
      </c>
      <c r="AP379" s="0" t="n">
        <f aca="false">IF(MAX(T379:W379)=MIN(T379:W379),0,IF($E$17="custo",(MAX(T379:W379)-V379)/(MAX(T379:W379)-MIN(T379:W379)),(V379-MIN(T379:W379))/(MAX(T379:W379)-MIN(T379:W379))))</f>
        <v>0.916666666666667</v>
      </c>
      <c r="AQ379" s="0" t="n">
        <f aca="false">IF(MAX(T379:W379)=MIN(T379:W379),0,IF($E$17="custo",(MAX(T379:W379)-W379)/(MAX(T379:W379)-MIN(T379:W379)),(W379-MIN(T379:W379))/(MAX(T379:W379)-MIN(T379:W379))))</f>
        <v>1</v>
      </c>
      <c r="AR379" s="0" t="n">
        <f aca="false">IF(MAX(X379:AA379)=MIN(X379:AA379),0,IF($F$17="custo",(MAX(X379:AA379)-X379)/(MAX(X379:AA379)-MIN(X379:AA379)),(X379-MIN(X379:AA379))/(MAX(X379:AA379)-MIN(X379:AA379))))</f>
        <v>0</v>
      </c>
      <c r="AS379" s="0" t="n">
        <f aca="false">IF(MAX(X379:AA379)=MIN(X379:AA379),0,IF($F$17="custo",(MAX(X379:AA379)-Y379)/(MAX(X379:AA379)-MIN(X379:AA379)),(Y379-MIN(X379:AA379))/(MAX(X379:AA379)-MIN(X379:AA379))))</f>
        <v>0.923076923076923</v>
      </c>
      <c r="AT379" s="0" t="n">
        <f aca="false">IF(MAX(X379:AA379)=MIN(X379:AA379),0,IF($F$17="custo",(MAX(X379:AA379)-Z379)/(MAX(X379:AA379)-MIN(X379:AA379)),(Z379-MIN(X379:AA379))/(MAX(X379:AA379)-MIN(X379:AA379))))</f>
        <v>0.307692307692308</v>
      </c>
      <c r="AU379" s="0" t="n">
        <f aca="false">IF(MAX(X379:AA379)=MIN(X379:AA379),0,IF($F$17="custo",(MAX(X379:AA379)-AA379)/(MAX(X379:AA379)-MIN(X379:AA379)),(AA379-MIN(X379:AA379))/(MAX(X379:AA379)-MIN(X379:AA379))))</f>
        <v>1</v>
      </c>
      <c r="AV379" s="0" t="n">
        <f aca="false">STDEVP(AB379:AE379)</f>
        <v>0.403673420096928</v>
      </c>
      <c r="AW379" s="0" t="n">
        <f aca="false">STDEVP(AF379:AI379)</f>
        <v>0.356032434252983</v>
      </c>
      <c r="AX379" s="0" t="n">
        <f aca="false">STDEVP(AJ379:AM379)</f>
        <v>0.395053780680315</v>
      </c>
      <c r="AY379" s="0" t="n">
        <f aca="false">STDEVP(AN379:AQ379)</f>
        <v>0.392530076696183</v>
      </c>
      <c r="AZ379" s="0" t="n">
        <f aca="false">STDEVP(AR379:AU379)</f>
        <v>0.419124898417373</v>
      </c>
      <c r="BA379" s="0" t="n">
        <f aca="false">AV379*((1-IFERROR(CORREL(AB379:AE379,AF379:AI379),0))+(1-IFERROR(CORREL(AB379:AE379,AJ379:AM379),0))+(1-IFERROR(CORREL(AB379:AE379,AN379:AQ379),0))+(1-IFERROR(CORREL(AB379:AE379,AR379:AU379),0)))</f>
        <v>1.21255493733656</v>
      </c>
      <c r="BB379" s="0" t="n">
        <f aca="false">AW379*((1-IFERROR(CORREL(AF379:AI379,AB379:AE379),0))+(1-IFERROR(CORREL(AF379:AI379,AJ379:AM379),0))+(1-IFERROR(CORREL(AF379:AI379,AN379:AQ379),0))+(1-IFERROR(CORREL(AF379:AI379,AR379:AU379),0)))</f>
        <v>2.18031667932367</v>
      </c>
      <c r="BC379" s="0" t="n">
        <f aca="false">AX379*((1-IFERROR(CORREL(AJ379:AM379,AB379:AE379),0))+(1-IFERROR(CORREL(AJ379:AM379,AF379:AI379),0))+(1-IFERROR(CORREL(AJ379:AM379,AN379:AQ379),0))+(1-IFERROR(CORREL(AJ379:AM379,AR379:AU379),0)))</f>
        <v>1.21726278711417</v>
      </c>
      <c r="BD379" s="0" t="n">
        <f aca="false">AY379*((1-IFERROR(CORREL(AN379:AQ379,AB379:AE379),0))+(1-IFERROR(CORREL(AN379:AQ379,AF379:AI379),0))+(1-IFERROR(CORREL(AN379:AQ379,AJ379:AM379),0))+(1-IFERROR(CORREL(AN379:AQ379,AR379:AU379),0)))</f>
        <v>0.907453633882824</v>
      </c>
      <c r="BE379" s="0" t="n">
        <f aca="false">AZ379*((1-IFERROR(CORREL(AR379:AU379,AB379:AE379),0))+(1-IFERROR(CORREL(AR379:AU379,AF379:AI379),0))+(1-IFERROR(CORREL(AR379:AU379,AJ379:AM379),0))+(1-IFERROR(CORREL(AR379:AU379,AN379:AQ379),0)))</f>
        <v>1.30754103036178</v>
      </c>
      <c r="BF379" s="0" t="n">
        <f aca="false">IF(SUM(BA379:BE379)&gt;0,BA379/SUM(BA379:BE379),1/5)</f>
        <v>0.177660367335516</v>
      </c>
      <c r="BG379" s="0" t="n">
        <f aca="false">IF(SUM(BA379:BE379)&gt;0,BB379/SUM(BA379:BE379),1/5)</f>
        <v>0.319454278094188</v>
      </c>
      <c r="BH379" s="0" t="n">
        <f aca="false">IF(SUM(BA379:BE379)&gt;0,BC379/SUM(BA379:BE379),1/5)</f>
        <v>0.178350149130217</v>
      </c>
      <c r="BI379" s="0" t="n">
        <f aca="false">IF(SUM(BA379:BE379)&gt;0,BD379/SUM(BA379:BE379),1/5)</f>
        <v>0.132957725024563</v>
      </c>
      <c r="BJ379" s="0" t="n">
        <f aca="false">IF(SUM(BA379:BE379)&gt;0,BE379/SUM(BA379:BE379),1/5)</f>
        <v>0.191577480415516</v>
      </c>
      <c r="BK379" s="0" t="n">
        <f aca="false">BF379*AB379+BG379*AF379+BH379*AJ379+BI379*AN379+BJ379*AR379</f>
        <v>0.259996347896908</v>
      </c>
      <c r="BL379" s="0" t="n">
        <f aca="false">BF379*AC379+BG379*AG379+BH379*AK379+BI379*AO379+BJ379*AS379</f>
        <v>0.584933512596681</v>
      </c>
      <c r="BM379" s="0" t="n">
        <f aca="false">BF379*AD379+BG379*AH379+BH379*AL379+BI379*AP379+BJ379*AT379</f>
        <v>0.64894015721227</v>
      </c>
      <c r="BN379" s="0" t="n">
        <f aca="false">BF379*AE379+BG379*AI379+BH379*AM379+BI379*AQ379+BJ379*AU379</f>
        <v>0.680545721905812</v>
      </c>
      <c r="BO379" s="0" t="n">
        <f aca="false">RANK(BK379,$BK379:$BN379)</f>
        <v>4</v>
      </c>
      <c r="BP379" s="0" t="n">
        <f aca="false">RANK(BL379,$BK379:$BN379)</f>
        <v>3</v>
      </c>
      <c r="BQ379" s="0" t="n">
        <f aca="false">RANK(BM379,$BK379:$BN379)</f>
        <v>2</v>
      </c>
      <c r="BR379" s="0" t="n">
        <f aca="false">RANK(BN379,$BK379:$BN379)</f>
        <v>1</v>
      </c>
    </row>
    <row r="380" customFormat="false" ht="15" hidden="false" customHeight="false" outlineLevel="0" collapsed="false">
      <c r="A380" s="0" t="n">
        <v>357</v>
      </c>
      <c r="B380" s="0" t="n">
        <f aca="false">RANDBETWEEN(1,$B$5)</f>
        <v>2</v>
      </c>
      <c r="C380" s="0" t="n">
        <f aca="false">RANDBETWEEN(1,$B$5)</f>
        <v>4</v>
      </c>
      <c r="D380" s="0" t="n">
        <f aca="false">RANDBETWEEN(1,$B$5)</f>
        <v>1</v>
      </c>
      <c r="E380" s="0" t="n">
        <f aca="false">RANDBETWEEN(1,$B$5)</f>
        <v>3</v>
      </c>
      <c r="F380" s="0" t="n">
        <f aca="false">RANDBETWEEN(1,$B$5)</f>
        <v>4</v>
      </c>
      <c r="G380" s="0" t="n">
        <f aca="false">RANDBETWEEN(1,$B$5)</f>
        <v>4</v>
      </c>
      <c r="H380" s="0" t="n">
        <f aca="true">NORMINV(RAND(),$B$8,$B$13)</f>
        <v>46.3721311590169</v>
      </c>
      <c r="I380" s="0" t="n">
        <f aca="true">NORMINV(RAND(),$C$8,$C$13)</f>
        <v>67.5135092835263</v>
      </c>
      <c r="J380" s="0" t="n">
        <f aca="true">NORMINV(RAND(),$D$8,$D$13)</f>
        <v>15.1092421963868</v>
      </c>
      <c r="K380" s="0" t="n">
        <f aca="true">NORMINV(RAND(),$E$8,$E$13)</f>
        <v>3.11610690477026</v>
      </c>
      <c r="L380" s="0" t="n">
        <f aca="true">NORMINV(RAND(),$B$9,$B$14)</f>
        <v>51.1556566139735</v>
      </c>
      <c r="M380" s="0" t="n">
        <f aca="true">NORMINV(RAND(),$C$9,$C$14)</f>
        <v>52.7194004682072</v>
      </c>
      <c r="N380" s="0" t="n">
        <f aca="true">NORMINV(RAND(),$D$9,$D$14)</f>
        <v>48.8259888057456</v>
      </c>
      <c r="O380" s="0" t="n">
        <f aca="true">NORMINV(RAND(),$E$9,$E$14)</f>
        <v>29.0288169198487</v>
      </c>
      <c r="P380" s="0" t="n">
        <f aca="true">NORMINV(RAND(),$B$10,$B$15)</f>
        <v>24.8490611938289</v>
      </c>
      <c r="Q380" s="0" t="n">
        <f aca="true">NORMINV(RAND(),$C$10,$C$15)</f>
        <v>28.5015109996548</v>
      </c>
      <c r="R380" s="0" t="n">
        <f aca="true">NORMINV(RAND(),$D$10,$D$15)</f>
        <v>9.66808422216651</v>
      </c>
      <c r="S380" s="0" t="n">
        <f aca="true">NORMINV(RAND(),$E$10,$E$15)</f>
        <v>3.81052574813642</v>
      </c>
      <c r="T380" s="0" t="n">
        <f aca="false">MEDIAN(INDEX(Avaliadores!$B$17:$B$22,$B380),INDEX(Avaliadores!$B$17:$B$22,$C380),INDEX(Avaliadores!$B$17:$B$22,$D380),INDEX(Avaliadores!$B$17:$B$22,$E380),INDEX(Avaliadores!$B$17:$B$22,$F380),INDEX(Avaliadores!$B$17:$B$22,$G380))</f>
        <v>3.29166666666667</v>
      </c>
      <c r="U380" s="0" t="n">
        <f aca="false">MEDIAN(INDEX(Avaliadores!$C$17:$C$22,$B380),INDEX(Avaliadores!$C$17:$C$22,$C380),INDEX(Avaliadores!$C$17:$C$22,$D380),INDEX(Avaliadores!$C$17:$C$22,$E380),INDEX(Avaliadores!$C$17:$C$22,$F380),INDEX(Avaliadores!$C$17:$C$22,$G380))</f>
        <v>5.29166666666667</v>
      </c>
      <c r="V380" s="0" t="n">
        <f aca="false">MEDIAN(INDEX(Avaliadores!$D$17:$D$22,$B380),INDEX(Avaliadores!$D$17:$D$22,$C380),INDEX(Avaliadores!$D$17:$D$22,$D380),INDEX(Avaliadores!$D$17:$D$22,$E380),INDEX(Avaliadores!$D$17:$D$22,$F380),INDEX(Avaliadores!$D$17:$D$22,$G380))</f>
        <v>5.66666666666667</v>
      </c>
      <c r="W380" s="0" t="n">
        <f aca="false">MEDIAN(INDEX(Avaliadores!$E$17:$E$22,$B380),INDEX(Avaliadores!$E$17:$E$22,$C380),INDEX(Avaliadores!$E$17:$E$22,$D380),INDEX(Avaliadores!$E$17:$E$22,$E380),INDEX(Avaliadores!$E$17:$E$22,$F380),INDEX(Avaliadores!$E$17:$E$22,$G380))</f>
        <v>6.54166666666667</v>
      </c>
      <c r="X380" s="0" t="n">
        <f aca="false">MEDIAN(INDEX(Avaliadores!$F$17:$F$22,$B380),INDEX(Avaliadores!$F$17:$F$22,$C380),INDEX(Avaliadores!$F$17:$F$22,$D380),INDEX(Avaliadores!$F$17:$F$22,$E380),INDEX(Avaliadores!$F$17:$F$22,$F380),INDEX(Avaliadores!$F$17:$F$22,$G380))</f>
        <v>3.16666666666667</v>
      </c>
      <c r="Y380" s="0" t="n">
        <f aca="false">MEDIAN(INDEX(Avaliadores!$G$17:$G$22,$B380),INDEX(Avaliadores!$G$17:$G$22,$C380),INDEX(Avaliadores!$G$17:$G$22,$D380),INDEX(Avaliadores!$G$17:$G$22,$E380),INDEX(Avaliadores!$G$17:$G$22,$F380),INDEX(Avaliadores!$G$17:$G$22,$G380))</f>
        <v>4.79166666666667</v>
      </c>
      <c r="Z380" s="0" t="n">
        <f aca="false">MEDIAN(INDEX(Avaliadores!$H$17:$H$22,$B380),INDEX(Avaliadores!$H$17:$H$22,$C380),INDEX(Avaliadores!$H$17:$H$22,$D380),INDEX(Avaliadores!$H$17:$H$22,$E380),INDEX(Avaliadores!$H$17:$H$22,$F380),INDEX(Avaliadores!$H$17:$H$22,$G380))</f>
        <v>3.66666666666667</v>
      </c>
      <c r="AA380" s="0" t="n">
        <f aca="false">MEDIAN(INDEX(Avaliadores!$I$17:$I$22,$B380),INDEX(Avaliadores!$I$17:$I$22,$C380),INDEX(Avaliadores!$I$17:$I$22,$D380),INDEX(Avaliadores!$I$17:$I$22,$E380),INDEX(Avaliadores!$I$17:$I$22,$F380),INDEX(Avaliadores!$I$17:$I$22,$G380))</f>
        <v>5.79166666666667</v>
      </c>
      <c r="AB380" s="0" t="n">
        <f aca="false">IF(MAX(H380:K380)=MIN(H380:K380),0,IF($B$17="custo",(MAX(H380:K380)-H380)/(MAX(H380:K380)-MIN(H380:K380)),(H380-MIN(H380:K380))/(MAX(H380:K380)-MIN(H380:K380))))</f>
        <v>0.328295511054397</v>
      </c>
      <c r="AC380" s="0" t="n">
        <f aca="false">IF(MAX(H380:K380)=MIN(H380:K380),0,IF($B$17="custo",(MAX(H380:K380)-I380)/(MAX(H380:K380)-MIN(H380:K380)),(I380-MIN(H380:K380))/(MAX(H380:K380)-MIN(H380:K380))))</f>
        <v>0</v>
      </c>
      <c r="AD380" s="0" t="n">
        <f aca="false">IF(MAX(H380:K380)=MIN(H380:K380),0,IF($B$17="custo",(MAX(H380:K380)-J380)/(MAX(H380:K380)-MIN(H380:K380)),(J380-MIN(H380:K380))/(MAX(H380:K380)-MIN(H380:K380))))</f>
        <v>0.813763679145342</v>
      </c>
      <c r="AE380" s="0" t="n">
        <f aca="false">IF(MAX(H380:K380)=MIN(H380:K380),0,IF($B$17="custo",(MAX(H380:K380)-K380)/(MAX(H380:K380)-MIN(H380:K380)),(K380-MIN(H380:K380))/(MAX(H380:K380)-MIN(H380:K380))))</f>
        <v>1</v>
      </c>
      <c r="AF380" s="0" t="n">
        <f aca="false">IF(MAX(L380:O380)=MIN(L380:O380),0,IF($C$17="custo",(MAX(L380:O380)-L380)/(MAX(L380:O380)-MIN(L380:O380)),(L380-MIN(L380:O380))/(MAX(L380:O380)-MIN(L380:O380))))</f>
        <v>0.933993020853972</v>
      </c>
      <c r="AG380" s="0" t="n">
        <f aca="false">IF(MAX(L380:O380)=MIN(L380:O380),0,IF($C$17="custo",(MAX(L380:O380)-M380)/(MAX(L380:O380)-MIN(L380:O380)),(M380-MIN(L380:O380))/(MAX(L380:O380)-MIN(L380:O380))))</f>
        <v>1</v>
      </c>
      <c r="AH380" s="0" t="n">
        <f aca="false">IF(MAX(L380:O380)=MIN(L380:O380),0,IF($C$17="custo",(MAX(L380:O380)-N380)/(MAX(L380:O380)-MIN(L380:O380)),(N380-MIN(L380:O380))/(MAX(L380:O380)-MIN(L380:O380))))</f>
        <v>0.835655729859326</v>
      </c>
      <c r="AI380" s="0" t="n">
        <f aca="false">IF(MAX(L380:O380)=MIN(L380:O380),0,IF($C$17="custo",(MAX(L380:O380)-O380)/(MAX(L380:O380)-MIN(L380:O380)),(O380-MIN(L380:O380))/(MAX(L380:O380)-MIN(L380:O380))))</f>
        <v>0</v>
      </c>
      <c r="AJ380" s="0" t="n">
        <f aca="false">IF(MAX(P380:S380)=MIN(P380:S380),0,IF($D$17="custo",(MAX(P380:S380)-P380)/(MAX(P380:S380)-MIN(P380:S380)),(P380-MIN(P380:S380))/(MAX(P380:S380)-MIN(P380:S380))))</f>
        <v>0.147926450427946</v>
      </c>
      <c r="AK380" s="0" t="n">
        <f aca="false">IF(MAX(P380:S380)=MIN(P380:S380),0,IF($D$17="custo",(MAX(P380:S380)-Q380)/(MAX(P380:S380)-MIN(P380:S380)),(Q380-MIN(P380:S380))/(MAX(P380:S380)-MIN(P380:S380))))</f>
        <v>0</v>
      </c>
      <c r="AL380" s="0" t="n">
        <f aca="false">IF(MAX(P380:S380)=MIN(P380:S380),0,IF($D$17="custo",(MAX(P380:S380)-R380)/(MAX(P380:S380)-MIN(P380:S380)),(R380-MIN(P380:S380))/(MAX(P380:S380)-MIN(P380:S380))))</f>
        <v>0.762765300195144</v>
      </c>
      <c r="AM380" s="0" t="n">
        <f aca="false">IF(MAX(P380:S380)=MIN(P380:S380),0,IF($D$17="custo",(MAX(P380:S380)-S380)/(MAX(P380:S380)-MIN(P380:S380)),(S380-MIN(P380:S380))/(MAX(P380:S380)-MIN(P380:S380))))</f>
        <v>1</v>
      </c>
      <c r="AN380" s="0" t="n">
        <f aca="false">IF(MAX(T380:W380)=MIN(T380:W380),0,IF($E$17="custo",(MAX(T380:W380)-T380)/(MAX(T380:W380)-MIN(T380:W380)),(T380-MIN(T380:W380))/(MAX(T380:W380)-MIN(T380:W380))))</f>
        <v>0</v>
      </c>
      <c r="AO380" s="0" t="n">
        <f aca="false">IF(MAX(T380:W380)=MIN(T380:W380),0,IF($E$17="custo",(MAX(T380:W380)-U380)/(MAX(T380:W380)-MIN(T380:W380)),(U380-MIN(T380:W380))/(MAX(T380:W380)-MIN(T380:W380))))</f>
        <v>0.615384615384615</v>
      </c>
      <c r="AP380" s="0" t="n">
        <f aca="false">IF(MAX(T380:W380)=MIN(T380:W380),0,IF($E$17="custo",(MAX(T380:W380)-V380)/(MAX(T380:W380)-MIN(T380:W380)),(V380-MIN(T380:W380))/(MAX(T380:W380)-MIN(T380:W380))))</f>
        <v>0.730769230769231</v>
      </c>
      <c r="AQ380" s="0" t="n">
        <f aca="false">IF(MAX(T380:W380)=MIN(T380:W380),0,IF($E$17="custo",(MAX(T380:W380)-W380)/(MAX(T380:W380)-MIN(T380:W380)),(W380-MIN(T380:W380))/(MAX(T380:W380)-MIN(T380:W380))))</f>
        <v>1</v>
      </c>
      <c r="AR380" s="0" t="n">
        <f aca="false">IF(MAX(X380:AA380)=MIN(X380:AA380),0,IF($F$17="custo",(MAX(X380:AA380)-X380)/(MAX(X380:AA380)-MIN(X380:AA380)),(X380-MIN(X380:AA380))/(MAX(X380:AA380)-MIN(X380:AA380))))</f>
        <v>0</v>
      </c>
      <c r="AS380" s="0" t="n">
        <f aca="false">IF(MAX(X380:AA380)=MIN(X380:AA380),0,IF($F$17="custo",(MAX(X380:AA380)-Y380)/(MAX(X380:AA380)-MIN(X380:AA380)),(Y380-MIN(X380:AA380))/(MAX(X380:AA380)-MIN(X380:AA380))))</f>
        <v>0.619047619047619</v>
      </c>
      <c r="AT380" s="0" t="n">
        <f aca="false">IF(MAX(X380:AA380)=MIN(X380:AA380),0,IF($F$17="custo",(MAX(X380:AA380)-Z380)/(MAX(X380:AA380)-MIN(X380:AA380)),(Z380-MIN(X380:AA380))/(MAX(X380:AA380)-MIN(X380:AA380))))</f>
        <v>0.19047619047619</v>
      </c>
      <c r="AU380" s="0" t="n">
        <f aca="false">IF(MAX(X380:AA380)=MIN(X380:AA380),0,IF($F$17="custo",(MAX(X380:AA380)-AA380)/(MAX(X380:AA380)-MIN(X380:AA380)),(AA380-MIN(X380:AA380))/(MAX(X380:AA380)-MIN(X380:AA380))))</f>
        <v>1</v>
      </c>
      <c r="AV380" s="0" t="n">
        <f aca="false">STDEVP(AB380:AE380)</f>
        <v>0.394615279257798</v>
      </c>
      <c r="AW380" s="0" t="n">
        <f aca="false">STDEVP(AF380:AI380)</f>
        <v>0.404018845868828</v>
      </c>
      <c r="AX380" s="0" t="n">
        <f aca="false">STDEVP(AJ380:AM380)</f>
        <v>0.415634273262931</v>
      </c>
      <c r="AY380" s="0" t="n">
        <f aca="false">STDEVP(AN380:AQ380)</f>
        <v>0.366269172206556</v>
      </c>
      <c r="AZ380" s="0" t="n">
        <f aca="false">STDEVP(AR380:AU380)</f>
        <v>0.387590966573803</v>
      </c>
      <c r="BA380" s="0" t="n">
        <f aca="false">AV380*((1-IFERROR(CORREL(AB380:AE380,AF380:AI380),0))+(1-IFERROR(CORREL(AB380:AE380,AJ380:AM380),0))+(1-IFERROR(CORREL(AB380:AE380,AN380:AQ380),0))+(1-IFERROR(CORREL(AB380:AE380,AR380:AU380),0)))</f>
        <v>1.14625640774996</v>
      </c>
      <c r="BB380" s="0" t="n">
        <f aca="false">AW380*((1-IFERROR(CORREL(AF380:AI380,AB380:AE380),0))+(1-IFERROR(CORREL(AF380:AI380,AJ380:AM380),0))+(1-IFERROR(CORREL(AF380:AI380,AN380:AQ380),0))+(1-IFERROR(CORREL(AF380:AI380,AR380:AU380),0)))</f>
        <v>2.8380712141255</v>
      </c>
      <c r="BC380" s="0" t="n">
        <f aca="false">AX380*((1-IFERROR(CORREL(AJ380:AM380,AB380:AE380),0))+(1-IFERROR(CORREL(AJ380:AM380,AF380:AI380),0))+(1-IFERROR(CORREL(AJ380:AM380,AN380:AQ380),0))+(1-IFERROR(CORREL(AJ380:AM380,AR380:AU380),0)))</f>
        <v>1.11268181561689</v>
      </c>
      <c r="BD380" s="0" t="n">
        <f aca="false">AY380*((1-IFERROR(CORREL(AN380:AQ380,AB380:AE380),0))+(1-IFERROR(CORREL(AN380:AQ380,AF380:AI380),0))+(1-IFERROR(CORREL(AN380:AQ380,AJ380:AM380),0))+(1-IFERROR(CORREL(AN380:AQ380,AR380:AU380),0)))</f>
        <v>0.938722191040102</v>
      </c>
      <c r="BE380" s="0" t="n">
        <f aca="false">AZ380*((1-IFERROR(CORREL(AR380:AU380,AB380:AE380),0))+(1-IFERROR(CORREL(AR380:AU380,AF380:AI380),0))+(1-IFERROR(CORREL(AR380:AU380,AJ380:AM380),0))+(1-IFERROR(CORREL(AR380:AU380,AN380:AQ380),0)))</f>
        <v>1.24416202197415</v>
      </c>
      <c r="BF380" s="0" t="n">
        <f aca="false">IF(SUM(BA380:BE380)&gt;0,BA380/SUM(BA380:BE380),1/5)</f>
        <v>0.157455103436875</v>
      </c>
      <c r="BG380" s="0" t="n">
        <f aca="false">IF(SUM(BA380:BE380)&gt;0,BB380/SUM(BA380:BE380),1/5)</f>
        <v>0.389850642107663</v>
      </c>
      <c r="BH380" s="0" t="n">
        <f aca="false">IF(SUM(BA380:BE380)&gt;0,BC380/SUM(BA380:BE380),1/5)</f>
        <v>0.152843141539501</v>
      </c>
      <c r="BI380" s="0" t="n">
        <f aca="false">IF(SUM(BA380:BE380)&gt;0,BD380/SUM(BA380:BE380),1/5)</f>
        <v>0.128947239631004</v>
      </c>
      <c r="BJ380" s="0" t="n">
        <f aca="false">IF(SUM(BA380:BE380)&gt;0,BE380/SUM(BA380:BE380),1/5)</f>
        <v>0.170903873284958</v>
      </c>
      <c r="BK380" s="0" t="n">
        <f aca="false">BF380*AB380+BG380*AF380+BH380*AJ380+BI380*AN380+BJ380*AR380</f>
        <v>0.438419125955123</v>
      </c>
      <c r="BL380" s="0" t="n">
        <f aca="false">BF380*AC380+BG380*AG380+BH380*AK380+BI380*AO380+BJ380*AS380</f>
        <v>0.575000425415965</v>
      </c>
      <c r="BM380" s="0" t="n">
        <f aca="false">BF380*AD380+BG380*AH380+BH380*AL380+BI380*AP380+BJ380*AT380</f>
        <v>0.697279405714662</v>
      </c>
      <c r="BN380" s="0" t="n">
        <f aca="false">BF380*AE380+BG380*AI380+BH380*AM380+BI380*AQ380+BJ380*AU380</f>
        <v>0.610149357892337</v>
      </c>
      <c r="BO380" s="0" t="n">
        <f aca="false">RANK(BK380,$BK380:$BN380)</f>
        <v>4</v>
      </c>
      <c r="BP380" s="0" t="n">
        <f aca="false">RANK(BL380,$BK380:$BN380)</f>
        <v>3</v>
      </c>
      <c r="BQ380" s="0" t="n">
        <f aca="false">RANK(BM380,$BK380:$BN380)</f>
        <v>1</v>
      </c>
      <c r="BR380" s="0" t="n">
        <f aca="false">RANK(BN380,$BK380:$BN380)</f>
        <v>2</v>
      </c>
    </row>
    <row r="381" customFormat="false" ht="15" hidden="false" customHeight="false" outlineLevel="0" collapsed="false">
      <c r="A381" s="0" t="n">
        <v>358</v>
      </c>
      <c r="B381" s="0" t="n">
        <f aca="false">RANDBETWEEN(1,$B$5)</f>
        <v>3</v>
      </c>
      <c r="C381" s="0" t="n">
        <f aca="false">RANDBETWEEN(1,$B$5)</f>
        <v>4</v>
      </c>
      <c r="D381" s="0" t="n">
        <f aca="false">RANDBETWEEN(1,$B$5)</f>
        <v>2</v>
      </c>
      <c r="E381" s="0" t="n">
        <f aca="false">RANDBETWEEN(1,$B$5)</f>
        <v>4</v>
      </c>
      <c r="F381" s="0" t="n">
        <f aca="false">RANDBETWEEN(1,$B$5)</f>
        <v>2</v>
      </c>
      <c r="G381" s="0" t="n">
        <f aca="false">RANDBETWEEN(1,$B$5)</f>
        <v>1</v>
      </c>
      <c r="H381" s="0" t="n">
        <f aca="true">NORMINV(RAND(),$B$8,$B$13)</f>
        <v>53.1887400334439</v>
      </c>
      <c r="I381" s="0" t="n">
        <f aca="true">NORMINV(RAND(),$C$8,$C$13)</f>
        <v>64.3362840238987</v>
      </c>
      <c r="J381" s="0" t="n">
        <f aca="true">NORMINV(RAND(),$D$8,$D$13)</f>
        <v>14.1528174915143</v>
      </c>
      <c r="K381" s="0" t="n">
        <f aca="true">NORMINV(RAND(),$E$8,$E$13)</f>
        <v>3.09568082480171</v>
      </c>
      <c r="L381" s="0" t="n">
        <f aca="true">NORMINV(RAND(),$B$9,$B$14)</f>
        <v>42.9950801816468</v>
      </c>
      <c r="M381" s="0" t="n">
        <f aca="true">NORMINV(RAND(),$C$9,$C$14)</f>
        <v>57.7559208660082</v>
      </c>
      <c r="N381" s="0" t="n">
        <f aca="true">NORMINV(RAND(),$D$9,$D$14)</f>
        <v>54.5637452914818</v>
      </c>
      <c r="O381" s="0" t="n">
        <f aca="true">NORMINV(RAND(),$E$9,$E$14)</f>
        <v>26.1820705958762</v>
      </c>
      <c r="P381" s="0" t="n">
        <f aca="true">NORMINV(RAND(),$B$10,$B$15)</f>
        <v>24.4677381809101</v>
      </c>
      <c r="Q381" s="0" t="n">
        <f aca="true">NORMINV(RAND(),$C$10,$C$15)</f>
        <v>31.2843304421047</v>
      </c>
      <c r="R381" s="0" t="n">
        <f aca="true">NORMINV(RAND(),$D$10,$D$15)</f>
        <v>10.1993782128805</v>
      </c>
      <c r="S381" s="0" t="n">
        <f aca="true">NORMINV(RAND(),$E$10,$E$15)</f>
        <v>4.32630794243662</v>
      </c>
      <c r="T381" s="0" t="n">
        <f aca="false">MEDIAN(INDEX(Avaliadores!$B$17:$B$22,$B381),INDEX(Avaliadores!$B$17:$B$22,$C381),INDEX(Avaliadores!$B$17:$B$22,$D381),INDEX(Avaliadores!$B$17:$B$22,$E381),INDEX(Avaliadores!$B$17:$B$22,$F381),INDEX(Avaliadores!$B$17:$B$22,$G381))</f>
        <v>3.04166666666667</v>
      </c>
      <c r="U381" s="0" t="n">
        <f aca="false">MEDIAN(INDEX(Avaliadores!$C$17:$C$22,$B381),INDEX(Avaliadores!$C$17:$C$22,$C381),INDEX(Avaliadores!$C$17:$C$22,$D381),INDEX(Avaliadores!$C$17:$C$22,$E381),INDEX(Avaliadores!$C$17:$C$22,$F381),INDEX(Avaliadores!$C$17:$C$22,$G381))</f>
        <v>5.04166666666667</v>
      </c>
      <c r="V381" s="0" t="n">
        <f aca="false">MEDIAN(INDEX(Avaliadores!$D$17:$D$22,$B381),INDEX(Avaliadores!$D$17:$D$22,$C381),INDEX(Avaliadores!$D$17:$D$22,$D381),INDEX(Avaliadores!$D$17:$D$22,$E381),INDEX(Avaliadores!$D$17:$D$22,$F381),INDEX(Avaliadores!$D$17:$D$22,$G381))</f>
        <v>5.91666666666667</v>
      </c>
      <c r="W381" s="0" t="n">
        <f aca="false">MEDIAN(INDEX(Avaliadores!$E$17:$E$22,$B381),INDEX(Avaliadores!$E$17:$E$22,$C381),INDEX(Avaliadores!$E$17:$E$22,$D381),INDEX(Avaliadores!$E$17:$E$22,$E381),INDEX(Avaliadores!$E$17:$E$22,$F381),INDEX(Avaliadores!$E$17:$E$22,$G381))</f>
        <v>6.29166666666667</v>
      </c>
      <c r="X381" s="0" t="n">
        <f aca="false">MEDIAN(INDEX(Avaliadores!$F$17:$F$22,$B381),INDEX(Avaliadores!$F$17:$F$22,$C381),INDEX(Avaliadores!$F$17:$F$22,$D381),INDEX(Avaliadores!$F$17:$F$22,$E381),INDEX(Avaliadores!$F$17:$F$22,$F381),INDEX(Avaliadores!$F$17:$F$22,$G381))</f>
        <v>2.41666666666667</v>
      </c>
      <c r="Y381" s="0" t="n">
        <f aca="false">MEDIAN(INDEX(Avaliadores!$G$17:$G$22,$B381),INDEX(Avaliadores!$G$17:$G$22,$C381),INDEX(Avaliadores!$G$17:$G$22,$D381),INDEX(Avaliadores!$G$17:$G$22,$E381),INDEX(Avaliadores!$G$17:$G$22,$F381),INDEX(Avaliadores!$G$17:$G$22,$G381))</f>
        <v>5.41666666666667</v>
      </c>
      <c r="Z381" s="0" t="n">
        <f aca="false">MEDIAN(INDEX(Avaliadores!$H$17:$H$22,$B381),INDEX(Avaliadores!$H$17:$H$22,$C381),INDEX(Avaliadores!$H$17:$H$22,$D381),INDEX(Avaliadores!$H$17:$H$22,$E381),INDEX(Avaliadores!$H$17:$H$22,$F381),INDEX(Avaliadores!$H$17:$H$22,$G381))</f>
        <v>3.91666666666667</v>
      </c>
      <c r="AA381" s="0" t="n">
        <f aca="false">MEDIAN(INDEX(Avaliadores!$I$17:$I$22,$B381),INDEX(Avaliadores!$I$17:$I$22,$C381),INDEX(Avaliadores!$I$17:$I$22,$D381),INDEX(Avaliadores!$I$17:$I$22,$E381),INDEX(Avaliadores!$I$17:$I$22,$F381),INDEX(Avaliadores!$I$17:$I$22,$G381))</f>
        <v>6.04166666666667</v>
      </c>
      <c r="AB381" s="0" t="n">
        <f aca="false">IF(MAX(H381:K381)=MIN(H381:K381),0,IF($B$17="custo",(MAX(H381:K381)-H381)/(MAX(H381:K381)-MIN(H381:K381)),(H381-MIN(H381:K381))/(MAX(H381:K381)-MIN(H381:K381))))</f>
        <v>0.182028644528753</v>
      </c>
      <c r="AC381" s="0" t="n">
        <f aca="false">IF(MAX(H381:K381)=MIN(H381:K381),0,IF($B$17="custo",(MAX(H381:K381)-I381)/(MAX(H381:K381)-MIN(H381:K381)),(I381-MIN(H381:K381))/(MAX(H381:K381)-MIN(H381:K381))))</f>
        <v>0</v>
      </c>
      <c r="AD381" s="0" t="n">
        <f aca="false">IF(MAX(H381:K381)=MIN(H381:K381),0,IF($B$17="custo",(MAX(H381:K381)-J381)/(MAX(H381:K381)-MIN(H381:K381)),(J381-MIN(H381:K381))/(MAX(H381:K381)-MIN(H381:K381))))</f>
        <v>0.819447619894188</v>
      </c>
      <c r="AE381" s="0" t="n">
        <f aca="false">IF(MAX(H381:K381)=MIN(H381:K381),0,IF($B$17="custo",(MAX(H381:K381)-K381)/(MAX(H381:K381)-MIN(H381:K381)),(K381-MIN(H381:K381))/(MAX(H381:K381)-MIN(H381:K381))))</f>
        <v>1</v>
      </c>
      <c r="AF381" s="0" t="n">
        <f aca="false">IF(MAX(L381:O381)=MIN(L381:O381),0,IF($C$17="custo",(MAX(L381:O381)-L381)/(MAX(L381:O381)-MIN(L381:O381)),(L381-MIN(L381:O381))/(MAX(L381:O381)-MIN(L381:O381))))</f>
        <v>0.532497919700191</v>
      </c>
      <c r="AG381" s="0" t="n">
        <f aca="false">IF(MAX(L381:O381)=MIN(L381:O381),0,IF($C$17="custo",(MAX(L381:O381)-M381)/(MAX(L381:O381)-MIN(L381:O381)),(M381-MIN(L381:O381))/(MAX(L381:O381)-MIN(L381:O381))))</f>
        <v>1</v>
      </c>
      <c r="AH381" s="0" t="n">
        <f aca="false">IF(MAX(L381:O381)=MIN(L381:O381),0,IF($C$17="custo",(MAX(L381:O381)-N381)/(MAX(L381:O381)-MIN(L381:O381)),(N381-MIN(L381:O381))/(MAX(L381:O381)-MIN(L381:O381))))</f>
        <v>0.898898121476616</v>
      </c>
      <c r="AI381" s="0" t="n">
        <f aca="false">IF(MAX(L381:O381)=MIN(L381:O381),0,IF($C$17="custo",(MAX(L381:O381)-O381)/(MAX(L381:O381)-MIN(L381:O381)),(O381-MIN(L381:O381))/(MAX(L381:O381)-MIN(L381:O381))))</f>
        <v>0</v>
      </c>
      <c r="AJ381" s="0" t="n">
        <f aca="false">IF(MAX(P381:S381)=MIN(P381:S381),0,IF($D$17="custo",(MAX(P381:S381)-P381)/(MAX(P381:S381)-MIN(P381:S381)),(P381-MIN(P381:S381))/(MAX(P381:S381)-MIN(P381:S381))))</f>
        <v>0.252859506340961</v>
      </c>
      <c r="AK381" s="0" t="n">
        <f aca="false">IF(MAX(P381:S381)=MIN(P381:S381),0,IF($D$17="custo",(MAX(P381:S381)-Q381)/(MAX(P381:S381)-MIN(P381:S381)),(Q381-MIN(P381:S381))/(MAX(P381:S381)-MIN(P381:S381))))</f>
        <v>0</v>
      </c>
      <c r="AL381" s="0" t="n">
        <f aca="false">IF(MAX(P381:S381)=MIN(P381:S381),0,IF($D$17="custo",(MAX(P381:S381)-R381)/(MAX(P381:S381)-MIN(P381:S381)),(R381-MIN(P381:S381))/(MAX(P381:S381)-MIN(P381:S381))))</f>
        <v>0.782140167346616</v>
      </c>
      <c r="AM381" s="0" t="n">
        <f aca="false">IF(MAX(P381:S381)=MIN(P381:S381),0,IF($D$17="custo",(MAX(P381:S381)-S381)/(MAX(P381:S381)-MIN(P381:S381)),(S381-MIN(P381:S381))/(MAX(P381:S381)-MIN(P381:S381))))</f>
        <v>1</v>
      </c>
      <c r="AN381" s="0" t="n">
        <f aca="false">IF(MAX(T381:W381)=MIN(T381:W381),0,IF($E$17="custo",(MAX(T381:W381)-T381)/(MAX(T381:W381)-MIN(T381:W381)),(T381-MIN(T381:W381))/(MAX(T381:W381)-MIN(T381:W381))))</f>
        <v>0</v>
      </c>
      <c r="AO381" s="0" t="n">
        <f aca="false">IF(MAX(T381:W381)=MIN(T381:W381),0,IF($E$17="custo",(MAX(T381:W381)-U381)/(MAX(T381:W381)-MIN(T381:W381)),(U381-MIN(T381:W381))/(MAX(T381:W381)-MIN(T381:W381))))</f>
        <v>0.615384615384615</v>
      </c>
      <c r="AP381" s="0" t="n">
        <f aca="false">IF(MAX(T381:W381)=MIN(T381:W381),0,IF($E$17="custo",(MAX(T381:W381)-V381)/(MAX(T381:W381)-MIN(T381:W381)),(V381-MIN(T381:W381))/(MAX(T381:W381)-MIN(T381:W381))))</f>
        <v>0.884615384615385</v>
      </c>
      <c r="AQ381" s="0" t="n">
        <f aca="false">IF(MAX(T381:W381)=MIN(T381:W381),0,IF($E$17="custo",(MAX(T381:W381)-W381)/(MAX(T381:W381)-MIN(T381:W381)),(W381-MIN(T381:W381))/(MAX(T381:W381)-MIN(T381:W381))))</f>
        <v>1</v>
      </c>
      <c r="AR381" s="0" t="n">
        <f aca="false">IF(MAX(X381:AA381)=MIN(X381:AA381),0,IF($F$17="custo",(MAX(X381:AA381)-X381)/(MAX(X381:AA381)-MIN(X381:AA381)),(X381-MIN(X381:AA381))/(MAX(X381:AA381)-MIN(X381:AA381))))</f>
        <v>0</v>
      </c>
      <c r="AS381" s="0" t="n">
        <f aca="false">IF(MAX(X381:AA381)=MIN(X381:AA381),0,IF($F$17="custo",(MAX(X381:AA381)-Y381)/(MAX(X381:AA381)-MIN(X381:AA381)),(Y381-MIN(X381:AA381))/(MAX(X381:AA381)-MIN(X381:AA381))))</f>
        <v>0.827586206896552</v>
      </c>
      <c r="AT381" s="0" t="n">
        <f aca="false">IF(MAX(X381:AA381)=MIN(X381:AA381),0,IF($F$17="custo",(MAX(X381:AA381)-Z381)/(MAX(X381:AA381)-MIN(X381:AA381)),(Z381-MIN(X381:AA381))/(MAX(X381:AA381)-MIN(X381:AA381))))</f>
        <v>0.413793103448276</v>
      </c>
      <c r="AU381" s="0" t="n">
        <f aca="false">IF(MAX(X381:AA381)=MIN(X381:AA381),0,IF($F$17="custo",(MAX(X381:AA381)-AA381)/(MAX(X381:AA381)-MIN(X381:AA381)),(AA381-MIN(X381:AA381))/(MAX(X381:AA381)-MIN(X381:AA381))))</f>
        <v>1</v>
      </c>
      <c r="AV381" s="0" t="n">
        <f aca="false">STDEVP(AB381:AE381)</f>
        <v>0.419270801486677</v>
      </c>
      <c r="AW381" s="0" t="n">
        <f aca="false">STDEVP(AF381:AI381)</f>
        <v>0.39167913845923</v>
      </c>
      <c r="AX381" s="0" t="n">
        <f aca="false">STDEVP(AJ381:AM381)</f>
        <v>0.400117249486588</v>
      </c>
      <c r="AY381" s="0" t="n">
        <f aca="false">STDEVP(AN381:AQ381)</f>
        <v>0.386892298821744</v>
      </c>
      <c r="AZ381" s="0" t="n">
        <f aca="false">STDEVP(AR381:AU381)</f>
        <v>0.387355895494155</v>
      </c>
      <c r="BA381" s="0" t="n">
        <f aca="false">AV381*((1-IFERROR(CORREL(AB381:AE381,AF381:AI381),0))+(1-IFERROR(CORREL(AB381:AE381,AJ381:AM381),0))+(1-IFERROR(CORREL(AB381:AE381,AN381:AQ381),0))+(1-IFERROR(CORREL(AB381:AE381,AR381:AU381),0)))</f>
        <v>1.05708431241437</v>
      </c>
      <c r="BB381" s="0" t="n">
        <f aca="false">AW381*((1-IFERROR(CORREL(AF381:AI381,AB381:AE381),0))+(1-IFERROR(CORREL(AF381:AI381,AJ381:AM381),0))+(1-IFERROR(CORREL(AF381:AI381,AN381:AQ381),0))+(1-IFERROR(CORREL(AF381:AI381,AR381:AU381),0)))</f>
        <v>2.22018488028355</v>
      </c>
      <c r="BC381" s="0" t="n">
        <f aca="false">AX381*((1-IFERROR(CORREL(AJ381:AM381,AB381:AE381),0))+(1-IFERROR(CORREL(AJ381:AM381,AF381:AI381),0))+(1-IFERROR(CORREL(AJ381:AM381,AN381:AQ381),0))+(1-IFERROR(CORREL(AJ381:AM381,AR381:AU381),0)))</f>
        <v>1.06684570687204</v>
      </c>
      <c r="BD381" s="0" t="n">
        <f aca="false">AY381*((1-IFERROR(CORREL(AN381:AQ381,AB381:AE381),0))+(1-IFERROR(CORREL(AN381:AQ381,AF381:AI381),0))+(1-IFERROR(CORREL(AN381:AQ381,AJ381:AM381),0))+(1-IFERROR(CORREL(AN381:AQ381,AR381:AU381),0)))</f>
        <v>0.76590351190362</v>
      </c>
      <c r="BE381" s="0" t="n">
        <f aca="false">AZ381*((1-IFERROR(CORREL(AR381:AU381,AB381:AE381),0))+(1-IFERROR(CORREL(AR381:AU381,AF381:AI381),0))+(1-IFERROR(CORREL(AR381:AU381,AJ381:AM381),0))+(1-IFERROR(CORREL(AR381:AU381,AN381:AQ381),0)))</f>
        <v>1.10250986576597</v>
      </c>
      <c r="BF381" s="0" t="n">
        <f aca="false">IF(SUM(BA381:BE381)&gt;0,BA381/SUM(BA381:BE381),1/5)</f>
        <v>0.170153642002266</v>
      </c>
      <c r="BG381" s="0" t="n">
        <f aca="false">IF(SUM(BA381:BE381)&gt;0,BB381/SUM(BA381:BE381),1/5)</f>
        <v>0.357372197148382</v>
      </c>
      <c r="BH381" s="0" t="n">
        <f aca="false">IF(SUM(BA381:BE381)&gt;0,BC381/SUM(BA381:BE381),1/5)</f>
        <v>0.171724885467414</v>
      </c>
      <c r="BI381" s="0" t="n">
        <f aca="false">IF(SUM(BA381:BE381)&gt;0,BD381/SUM(BA381:BE381),1/5)</f>
        <v>0.123283706363094</v>
      </c>
      <c r="BJ381" s="0" t="n">
        <f aca="false">IF(SUM(BA381:BE381)&gt;0,BE381/SUM(BA381:BE381),1/5)</f>
        <v>0.177465569018844</v>
      </c>
      <c r="BK381" s="0" t="n">
        <f aca="false">BF381*AB381+BG381*AF381+BH381*AJ381+BI381*AN381+BJ381*AR381</f>
        <v>0.264695058121251</v>
      </c>
      <c r="BL381" s="0" t="n">
        <f aca="false">BF381*AC381+BG381*AG381+BH381*AK381+BI381*AO381+BJ381*AS381</f>
        <v>0.580107150490867</v>
      </c>
      <c r="BM381" s="0" t="n">
        <f aca="false">BF381*AD381+BG381*AH381+BH381*AL381+BI381*AP381+BJ381*AT381</f>
        <v>0.777478816177518</v>
      </c>
      <c r="BN381" s="0" t="n">
        <f aca="false">BF381*AE381+BG381*AI381+BH381*AM381+BI381*AQ381+BJ381*AU381</f>
        <v>0.642627802851618</v>
      </c>
      <c r="BO381" s="0" t="n">
        <f aca="false">RANK(BK381,$BK381:$BN381)</f>
        <v>4</v>
      </c>
      <c r="BP381" s="0" t="n">
        <f aca="false">RANK(BL381,$BK381:$BN381)</f>
        <v>3</v>
      </c>
      <c r="BQ381" s="0" t="n">
        <f aca="false">RANK(BM381,$BK381:$BN381)</f>
        <v>1</v>
      </c>
      <c r="BR381" s="0" t="n">
        <f aca="false">RANK(BN381,$BK381:$BN381)</f>
        <v>2</v>
      </c>
    </row>
    <row r="382" customFormat="false" ht="15" hidden="false" customHeight="false" outlineLevel="0" collapsed="false">
      <c r="A382" s="0" t="n">
        <v>359</v>
      </c>
      <c r="B382" s="0" t="n">
        <f aca="false">RANDBETWEEN(1,$B$5)</f>
        <v>2</v>
      </c>
      <c r="C382" s="0" t="n">
        <f aca="false">RANDBETWEEN(1,$B$5)</f>
        <v>5</v>
      </c>
      <c r="D382" s="0" t="n">
        <f aca="false">RANDBETWEEN(1,$B$5)</f>
        <v>5</v>
      </c>
      <c r="E382" s="0" t="n">
        <f aca="false">RANDBETWEEN(1,$B$5)</f>
        <v>4</v>
      </c>
      <c r="F382" s="0" t="n">
        <f aca="false">RANDBETWEEN(1,$B$5)</f>
        <v>6</v>
      </c>
      <c r="G382" s="0" t="n">
        <f aca="false">RANDBETWEEN(1,$B$5)</f>
        <v>4</v>
      </c>
      <c r="H382" s="0" t="n">
        <f aca="true">NORMINV(RAND(),$B$8,$B$13)</f>
        <v>47.6289705578433</v>
      </c>
      <c r="I382" s="0" t="n">
        <f aca="true">NORMINV(RAND(),$C$8,$C$13)</f>
        <v>64.4141995025691</v>
      </c>
      <c r="J382" s="0" t="n">
        <f aca="true">NORMINV(RAND(),$D$8,$D$13)</f>
        <v>13.0547360063087</v>
      </c>
      <c r="K382" s="0" t="n">
        <f aca="true">NORMINV(RAND(),$E$8,$E$13)</f>
        <v>2.92543744124397</v>
      </c>
      <c r="L382" s="0" t="n">
        <f aca="true">NORMINV(RAND(),$B$9,$B$14)</f>
        <v>46.2539658950519</v>
      </c>
      <c r="M382" s="0" t="n">
        <f aca="true">NORMINV(RAND(),$C$9,$C$14)</f>
        <v>50.3639240697559</v>
      </c>
      <c r="N382" s="0" t="n">
        <f aca="true">NORMINV(RAND(),$D$9,$D$14)</f>
        <v>39.626967124713</v>
      </c>
      <c r="O382" s="0" t="n">
        <f aca="true">NORMINV(RAND(),$E$9,$E$14)</f>
        <v>19.0712937234225</v>
      </c>
      <c r="P382" s="0" t="n">
        <f aca="true">NORMINV(RAND(),$B$10,$B$15)</f>
        <v>23.1064136147136</v>
      </c>
      <c r="Q382" s="0" t="n">
        <f aca="true">NORMINV(RAND(),$C$10,$C$15)</f>
        <v>31.6358155667533</v>
      </c>
      <c r="R382" s="0" t="n">
        <f aca="true">NORMINV(RAND(),$D$10,$D$15)</f>
        <v>10.7078247609053</v>
      </c>
      <c r="S382" s="0" t="n">
        <f aca="true">NORMINV(RAND(),$E$10,$E$15)</f>
        <v>3.7713378579023</v>
      </c>
      <c r="T382" s="0" t="n">
        <f aca="false">MEDIAN(INDEX(Avaliadores!$B$17:$B$22,$B382),INDEX(Avaliadores!$B$17:$B$22,$C382),INDEX(Avaliadores!$B$17:$B$22,$D382),INDEX(Avaliadores!$B$17:$B$22,$E382),INDEX(Avaliadores!$B$17:$B$22,$F382),INDEX(Avaliadores!$B$17:$B$22,$G382))</f>
        <v>2.79166666666667</v>
      </c>
      <c r="U382" s="0" t="n">
        <f aca="false">MEDIAN(INDEX(Avaliadores!$C$17:$C$22,$B382),INDEX(Avaliadores!$C$17:$C$22,$C382),INDEX(Avaliadores!$C$17:$C$22,$D382),INDEX(Avaliadores!$C$17:$C$22,$E382),INDEX(Avaliadores!$C$17:$C$22,$F382),INDEX(Avaliadores!$C$17:$C$22,$G382))</f>
        <v>5.54166666666667</v>
      </c>
      <c r="V382" s="0" t="n">
        <f aca="false">MEDIAN(INDEX(Avaliadores!$D$17:$D$22,$B382),INDEX(Avaliadores!$D$17:$D$22,$C382),INDEX(Avaliadores!$D$17:$D$22,$D382),INDEX(Avaliadores!$D$17:$D$22,$E382),INDEX(Avaliadores!$D$17:$D$22,$F382),INDEX(Avaliadores!$D$17:$D$22,$G382))</f>
        <v>5.54166666666667</v>
      </c>
      <c r="W382" s="0" t="n">
        <f aca="false">MEDIAN(INDEX(Avaliadores!$E$17:$E$22,$B382),INDEX(Avaliadores!$E$17:$E$22,$C382),INDEX(Avaliadores!$E$17:$E$22,$D382),INDEX(Avaliadores!$E$17:$E$22,$E382),INDEX(Avaliadores!$E$17:$E$22,$F382),INDEX(Avaliadores!$E$17:$E$22,$G382))</f>
        <v>6.54166666666667</v>
      </c>
      <c r="X382" s="0" t="n">
        <f aca="false">MEDIAN(INDEX(Avaliadores!$F$17:$F$22,$B382),INDEX(Avaliadores!$F$17:$F$22,$C382),INDEX(Avaliadores!$F$17:$F$22,$D382),INDEX(Avaliadores!$F$17:$F$22,$E382),INDEX(Avaliadores!$F$17:$F$22,$F382),INDEX(Avaliadores!$F$17:$F$22,$G382))</f>
        <v>2.79166666666667</v>
      </c>
      <c r="Y382" s="0" t="n">
        <f aca="false">MEDIAN(INDEX(Avaliadores!$G$17:$G$22,$B382),INDEX(Avaliadores!$G$17:$G$22,$C382),INDEX(Avaliadores!$G$17:$G$22,$D382),INDEX(Avaliadores!$G$17:$G$22,$E382),INDEX(Avaliadores!$G$17:$G$22,$F382),INDEX(Avaliadores!$G$17:$G$22,$G382))</f>
        <v>4.54166666666667</v>
      </c>
      <c r="Z382" s="0" t="n">
        <f aca="false">MEDIAN(INDEX(Avaliadores!$H$17:$H$22,$B382),INDEX(Avaliadores!$H$17:$H$22,$C382),INDEX(Avaliadores!$H$17:$H$22,$D382),INDEX(Avaliadores!$H$17:$H$22,$E382),INDEX(Avaliadores!$H$17:$H$22,$F382),INDEX(Avaliadores!$H$17:$H$22,$G382))</f>
        <v>3.54166666666667</v>
      </c>
      <c r="AA382" s="0" t="n">
        <f aca="false">MEDIAN(INDEX(Avaliadores!$I$17:$I$22,$B382),INDEX(Avaliadores!$I$17:$I$22,$C382),INDEX(Avaliadores!$I$17:$I$22,$D382),INDEX(Avaliadores!$I$17:$I$22,$E382),INDEX(Avaliadores!$I$17:$I$22,$F382),INDEX(Avaliadores!$I$17:$I$22,$G382))</f>
        <v>6.29166666666667</v>
      </c>
      <c r="AB382" s="0" t="n">
        <f aca="false">IF(MAX(H382:K382)=MIN(H382:K382),0,IF($B$17="custo",(MAX(H382:K382)-H382)/(MAX(H382:K382)-MIN(H382:K382)),(H382-MIN(H382:K382))/(MAX(H382:K382)-MIN(H382:K382))))</f>
        <v>0.272980433855299</v>
      </c>
      <c r="AC382" s="0" t="n">
        <f aca="false">IF(MAX(H382:K382)=MIN(H382:K382),0,IF($B$17="custo",(MAX(H382:K382)-I382)/(MAX(H382:K382)-MIN(H382:K382)),(I382-MIN(H382:K382))/(MAX(H382:K382)-MIN(H382:K382))))</f>
        <v>0</v>
      </c>
      <c r="AD382" s="0" t="n">
        <f aca="false">IF(MAX(H382:K382)=MIN(H382:K382),0,IF($B$17="custo",(MAX(H382:K382)-J382)/(MAX(H382:K382)-MIN(H382:K382)),(J382-MIN(H382:K382))/(MAX(H382:K382)-MIN(H382:K382))))</f>
        <v>0.835265856304565</v>
      </c>
      <c r="AE382" s="0" t="n">
        <f aca="false">IF(MAX(H382:K382)=MIN(H382:K382),0,IF($B$17="custo",(MAX(H382:K382)-K382)/(MAX(H382:K382)-MIN(H382:K382)),(K382-MIN(H382:K382))/(MAX(H382:K382)-MIN(H382:K382))))</f>
        <v>1</v>
      </c>
      <c r="AF382" s="0" t="n">
        <f aca="false">IF(MAX(L382:O382)=MIN(L382:O382),0,IF($C$17="custo",(MAX(L382:O382)-L382)/(MAX(L382:O382)-MIN(L382:O382)),(L382-MIN(L382:O382))/(MAX(L382:O382)-MIN(L382:O382))))</f>
        <v>0.868660507946544</v>
      </c>
      <c r="AG382" s="0" t="n">
        <f aca="false">IF(MAX(L382:O382)=MIN(L382:O382),0,IF($C$17="custo",(MAX(L382:O382)-M382)/(MAX(L382:O382)-MIN(L382:O382)),(M382-MIN(L382:O382))/(MAX(L382:O382)-MIN(L382:O382))))</f>
        <v>1</v>
      </c>
      <c r="AH382" s="0" t="n">
        <f aca="false">IF(MAX(L382:O382)=MIN(L382:O382),0,IF($C$17="custo",(MAX(L382:O382)-N382)/(MAX(L382:O382)-MIN(L382:O382)),(N382-MIN(L382:O382))/(MAX(L382:O382)-MIN(L382:O382))))</f>
        <v>0.656885444712991</v>
      </c>
      <c r="AI382" s="0" t="n">
        <f aca="false">IF(MAX(L382:O382)=MIN(L382:O382),0,IF($C$17="custo",(MAX(L382:O382)-O382)/(MAX(L382:O382)-MIN(L382:O382)),(O382-MIN(L382:O382))/(MAX(L382:O382)-MIN(L382:O382))))</f>
        <v>0</v>
      </c>
      <c r="AJ382" s="0" t="n">
        <f aca="false">IF(MAX(P382:S382)=MIN(P382:S382),0,IF($D$17="custo",(MAX(P382:S382)-P382)/(MAX(P382:S382)-MIN(P382:S382)),(P382-MIN(P382:S382))/(MAX(P382:S382)-MIN(P382:S382))))</f>
        <v>0.306103062155385</v>
      </c>
      <c r="AK382" s="0" t="n">
        <f aca="false">IF(MAX(P382:S382)=MIN(P382:S382),0,IF($D$17="custo",(MAX(P382:S382)-Q382)/(MAX(P382:S382)-MIN(P382:S382)),(Q382-MIN(P382:S382))/(MAX(P382:S382)-MIN(P382:S382))))</f>
        <v>0</v>
      </c>
      <c r="AL382" s="0" t="n">
        <f aca="false">IF(MAX(P382:S382)=MIN(P382:S382),0,IF($D$17="custo",(MAX(P382:S382)-R382)/(MAX(P382:S382)-MIN(P382:S382)),(R382-MIN(P382:S382))/(MAX(P382:S382)-MIN(P382:S382))))</f>
        <v>0.751063451628965</v>
      </c>
      <c r="AM382" s="0" t="n">
        <f aca="false">IF(MAX(P382:S382)=MIN(P382:S382),0,IF($D$17="custo",(MAX(P382:S382)-S382)/(MAX(P382:S382)-MIN(P382:S382)),(S382-MIN(P382:S382))/(MAX(P382:S382)-MIN(P382:S382))))</f>
        <v>1</v>
      </c>
      <c r="AN382" s="0" t="n">
        <f aca="false">IF(MAX(T382:W382)=MIN(T382:W382),0,IF($E$17="custo",(MAX(T382:W382)-T382)/(MAX(T382:W382)-MIN(T382:W382)),(T382-MIN(T382:W382))/(MAX(T382:W382)-MIN(T382:W382))))</f>
        <v>0</v>
      </c>
      <c r="AO382" s="0" t="n">
        <f aca="false">IF(MAX(T382:W382)=MIN(T382:W382),0,IF($E$17="custo",(MAX(T382:W382)-U382)/(MAX(T382:W382)-MIN(T382:W382)),(U382-MIN(T382:W382))/(MAX(T382:W382)-MIN(T382:W382))))</f>
        <v>0.733333333333333</v>
      </c>
      <c r="AP382" s="0" t="n">
        <f aca="false">IF(MAX(T382:W382)=MIN(T382:W382),0,IF($E$17="custo",(MAX(T382:W382)-V382)/(MAX(T382:W382)-MIN(T382:W382)),(V382-MIN(T382:W382))/(MAX(T382:W382)-MIN(T382:W382))))</f>
        <v>0.733333333333333</v>
      </c>
      <c r="AQ382" s="0" t="n">
        <f aca="false">IF(MAX(T382:W382)=MIN(T382:W382),0,IF($E$17="custo",(MAX(T382:W382)-W382)/(MAX(T382:W382)-MIN(T382:W382)),(W382-MIN(T382:W382))/(MAX(T382:W382)-MIN(T382:W382))))</f>
        <v>1</v>
      </c>
      <c r="AR382" s="0" t="n">
        <f aca="false">IF(MAX(X382:AA382)=MIN(X382:AA382),0,IF($F$17="custo",(MAX(X382:AA382)-X382)/(MAX(X382:AA382)-MIN(X382:AA382)),(X382-MIN(X382:AA382))/(MAX(X382:AA382)-MIN(X382:AA382))))</f>
        <v>0</v>
      </c>
      <c r="AS382" s="0" t="n">
        <f aca="false">IF(MAX(X382:AA382)=MIN(X382:AA382),0,IF($F$17="custo",(MAX(X382:AA382)-Y382)/(MAX(X382:AA382)-MIN(X382:AA382)),(Y382-MIN(X382:AA382))/(MAX(X382:AA382)-MIN(X382:AA382))))</f>
        <v>0.5</v>
      </c>
      <c r="AT382" s="0" t="n">
        <f aca="false">IF(MAX(X382:AA382)=MIN(X382:AA382),0,IF($F$17="custo",(MAX(X382:AA382)-Z382)/(MAX(X382:AA382)-MIN(X382:AA382)),(Z382-MIN(X382:AA382))/(MAX(X382:AA382)-MIN(X382:AA382))))</f>
        <v>0.214285714285714</v>
      </c>
      <c r="AU382" s="0" t="n">
        <f aca="false">IF(MAX(X382:AA382)=MIN(X382:AA382),0,IF($F$17="custo",(MAX(X382:AA382)-AA382)/(MAX(X382:AA382)-MIN(X382:AA382)),(AA382-MIN(X382:AA382))/(MAX(X382:AA382)-MIN(X382:AA382))))</f>
        <v>1</v>
      </c>
      <c r="AV382" s="0" t="n">
        <f aca="false">STDEVP(AB382:AE382)</f>
        <v>0.406513149536032</v>
      </c>
      <c r="AW382" s="0" t="n">
        <f aca="false">STDEVP(AF382:AI382)</f>
        <v>0.384536726397165</v>
      </c>
      <c r="AX382" s="0" t="n">
        <f aca="false">STDEVP(AJ382:AM382)</f>
        <v>0.38723761331862</v>
      </c>
      <c r="AY382" s="0" t="n">
        <f aca="false">STDEVP(AN382:AQ382)</f>
        <v>0.372305131728145</v>
      </c>
      <c r="AZ382" s="0" t="n">
        <f aca="false">STDEVP(AR382:AU382)</f>
        <v>0.374574588632197</v>
      </c>
      <c r="BA382" s="0" t="n">
        <f aca="false">AV382*((1-IFERROR(CORREL(AB382:AE382,AF382:AI382),0))+(1-IFERROR(CORREL(AB382:AE382,AJ382:AM382),0))+(1-IFERROR(CORREL(AB382:AE382,AN382:AQ382),0))+(1-IFERROR(CORREL(AB382:AE382,AR382:AU382),0)))</f>
        <v>1.18237452488365</v>
      </c>
      <c r="BB382" s="0" t="n">
        <f aca="false">AW382*((1-IFERROR(CORREL(AF382:AI382,AB382:AE382),0))+(1-IFERROR(CORREL(AF382:AI382,AJ382:AM382),0))+(1-IFERROR(CORREL(AF382:AI382,AN382:AQ382),0))+(1-IFERROR(CORREL(AF382:AI382,AR382:AU382),0)))</f>
        <v>2.74652142594805</v>
      </c>
      <c r="BC382" s="0" t="n">
        <f aca="false">AX382*((1-IFERROR(CORREL(AJ382:AM382,AB382:AE382),0))+(1-IFERROR(CORREL(AJ382:AM382,AF382:AI382),0))+(1-IFERROR(CORREL(AJ382:AM382,AN382:AQ382),0))+(1-IFERROR(CORREL(AJ382:AM382,AR382:AU382),0)))</f>
        <v>1.1384856378043</v>
      </c>
      <c r="BD382" s="0" t="n">
        <f aca="false">AY382*((1-IFERROR(CORREL(AN382:AQ382,AB382:AE382),0))+(1-IFERROR(CORREL(AN382:AQ382,AF382:AI382),0))+(1-IFERROR(CORREL(AN382:AQ382,AJ382:AM382),0))+(1-IFERROR(CORREL(AN382:AQ382,AR382:AU382),0)))</f>
        <v>1.02601043318758</v>
      </c>
      <c r="BE382" s="0" t="n">
        <f aca="false">AZ382*((1-IFERROR(CORREL(AR382:AU382,AB382:AE382),0))+(1-IFERROR(CORREL(AR382:AU382,AF382:AI382),0))+(1-IFERROR(CORREL(AR382:AU382,AJ382:AM382),0))+(1-IFERROR(CORREL(AR382:AU382,AN382:AQ382),0)))</f>
        <v>1.12233014262172</v>
      </c>
      <c r="BF382" s="0" t="n">
        <f aca="false">IF(SUM(BA382:BE382)&gt;0,BA382/SUM(BA382:BE382),1/5)</f>
        <v>0.163860871848652</v>
      </c>
      <c r="BG382" s="0" t="n">
        <f aca="false">IF(SUM(BA382:BE382)&gt;0,BB382/SUM(BA382:BE382),1/5)</f>
        <v>0.380630152236354</v>
      </c>
      <c r="BH382" s="0" t="n">
        <f aca="false">IF(SUM(BA382:BE382)&gt;0,BC382/SUM(BA382:BE382),1/5)</f>
        <v>0.157778474816294</v>
      </c>
      <c r="BI382" s="0" t="n">
        <f aca="false">IF(SUM(BA382:BE382)&gt;0,BD382/SUM(BA382:BE382),1/5)</f>
        <v>0.142190956054702</v>
      </c>
      <c r="BJ382" s="0" t="n">
        <f aca="false">IF(SUM(BA382:BE382)&gt;0,BE382/SUM(BA382:BE382),1/5)</f>
        <v>0.155539545043998</v>
      </c>
      <c r="BK382" s="0" t="n">
        <f aca="false">BF382*AB382+BG382*AF382+BH382*AJ382+BI382*AN382+BJ382*AR382</f>
        <v>0.423665667554028</v>
      </c>
      <c r="BL382" s="0" t="n">
        <f aca="false">BF382*AC382+BG382*AG382+BH382*AK382+BI382*AO382+BJ382*AS382</f>
        <v>0.562673292531801</v>
      </c>
      <c r="BM382" s="0" t="n">
        <f aca="false">BF382*AD382+BG382*AH382+BH382*AL382+BI382*AP382+BJ382*AT382</f>
        <v>0.643002714433583</v>
      </c>
      <c r="BN382" s="0" t="n">
        <f aca="false">BF382*AE382+BG382*AI382+BH382*AM382+BI382*AQ382+BJ382*AU382</f>
        <v>0.619369847763646</v>
      </c>
      <c r="BO382" s="0" t="n">
        <f aca="false">RANK(BK382,$BK382:$BN382)</f>
        <v>4</v>
      </c>
      <c r="BP382" s="0" t="n">
        <f aca="false">RANK(BL382,$BK382:$BN382)</f>
        <v>3</v>
      </c>
      <c r="BQ382" s="0" t="n">
        <f aca="false">RANK(BM382,$BK382:$BN382)</f>
        <v>1</v>
      </c>
      <c r="BR382" s="0" t="n">
        <f aca="false">RANK(BN382,$BK382:$BN382)</f>
        <v>2</v>
      </c>
    </row>
    <row r="383" customFormat="false" ht="15" hidden="false" customHeight="false" outlineLevel="0" collapsed="false">
      <c r="A383" s="0" t="n">
        <v>360</v>
      </c>
      <c r="B383" s="0" t="n">
        <f aca="false">RANDBETWEEN(1,$B$5)</f>
        <v>3</v>
      </c>
      <c r="C383" s="0" t="n">
        <f aca="false">RANDBETWEEN(1,$B$5)</f>
        <v>4</v>
      </c>
      <c r="D383" s="0" t="n">
        <f aca="false">RANDBETWEEN(1,$B$5)</f>
        <v>5</v>
      </c>
      <c r="E383" s="0" t="n">
        <f aca="false">RANDBETWEEN(1,$B$5)</f>
        <v>4</v>
      </c>
      <c r="F383" s="0" t="n">
        <f aca="false">RANDBETWEEN(1,$B$5)</f>
        <v>2</v>
      </c>
      <c r="G383" s="0" t="n">
        <f aca="false">RANDBETWEEN(1,$B$5)</f>
        <v>3</v>
      </c>
      <c r="H383" s="0" t="n">
        <f aca="true">NORMINV(RAND(),$B$8,$B$13)</f>
        <v>42.4588110155168</v>
      </c>
      <c r="I383" s="0" t="n">
        <f aca="true">NORMINV(RAND(),$C$8,$C$13)</f>
        <v>67.3181235095089</v>
      </c>
      <c r="J383" s="0" t="n">
        <f aca="true">NORMINV(RAND(),$D$8,$D$13)</f>
        <v>13.2794609683729</v>
      </c>
      <c r="K383" s="0" t="n">
        <f aca="true">NORMINV(RAND(),$E$8,$E$13)</f>
        <v>3.01443934899114</v>
      </c>
      <c r="L383" s="0" t="n">
        <f aca="true">NORMINV(RAND(),$B$9,$B$14)</f>
        <v>50.3412808453536</v>
      </c>
      <c r="M383" s="0" t="n">
        <f aca="true">NORMINV(RAND(),$C$9,$C$14)</f>
        <v>54.2835621342691</v>
      </c>
      <c r="N383" s="0" t="n">
        <f aca="true">NORMINV(RAND(),$D$9,$D$14)</f>
        <v>54.0711289473175</v>
      </c>
      <c r="O383" s="0" t="n">
        <f aca="true">NORMINV(RAND(),$E$9,$E$14)</f>
        <v>26.7330867861189</v>
      </c>
      <c r="P383" s="0" t="n">
        <f aca="true">NORMINV(RAND(),$B$10,$B$15)</f>
        <v>24.8223235377137</v>
      </c>
      <c r="Q383" s="0" t="n">
        <f aca="true">NORMINV(RAND(),$C$10,$C$15)</f>
        <v>32.4398936216181</v>
      </c>
      <c r="R383" s="0" t="n">
        <f aca="true">NORMINV(RAND(),$D$10,$D$15)</f>
        <v>9.75893328476504</v>
      </c>
      <c r="S383" s="0" t="n">
        <f aca="true">NORMINV(RAND(),$E$10,$E$15)</f>
        <v>3.82548271074823</v>
      </c>
      <c r="T383" s="0" t="n">
        <f aca="false">MEDIAN(INDEX(Avaliadores!$B$17:$B$22,$B383),INDEX(Avaliadores!$B$17:$B$22,$C383),INDEX(Avaliadores!$B$17:$B$22,$D383),INDEX(Avaliadores!$B$17:$B$22,$E383),INDEX(Avaliadores!$B$17:$B$22,$F383),INDEX(Avaliadores!$B$17:$B$22,$G383))</f>
        <v>2.91666666666667</v>
      </c>
      <c r="U383" s="0" t="n">
        <f aca="false">MEDIAN(INDEX(Avaliadores!$C$17:$C$22,$B383),INDEX(Avaliadores!$C$17:$C$22,$C383),INDEX(Avaliadores!$C$17:$C$22,$D383),INDEX(Avaliadores!$C$17:$C$22,$E383),INDEX(Avaliadores!$C$17:$C$22,$F383),INDEX(Avaliadores!$C$17:$C$22,$G383))</f>
        <v>5.29166666666667</v>
      </c>
      <c r="V383" s="0" t="n">
        <f aca="false">MEDIAN(INDEX(Avaliadores!$D$17:$D$22,$B383),INDEX(Avaliadores!$D$17:$D$22,$C383),INDEX(Avaliadores!$D$17:$D$22,$D383),INDEX(Avaliadores!$D$17:$D$22,$E383),INDEX(Avaliadores!$D$17:$D$22,$F383),INDEX(Avaliadores!$D$17:$D$22,$G383))</f>
        <v>5.66666666666667</v>
      </c>
      <c r="W383" s="0" t="n">
        <f aca="false">MEDIAN(INDEX(Avaliadores!$E$17:$E$22,$B383),INDEX(Avaliadores!$E$17:$E$22,$C383),INDEX(Avaliadores!$E$17:$E$22,$D383),INDEX(Avaliadores!$E$17:$E$22,$E383),INDEX(Avaliadores!$E$17:$E$22,$F383),INDEX(Avaliadores!$E$17:$E$22,$G383))</f>
        <v>6.29166666666667</v>
      </c>
      <c r="X383" s="0" t="n">
        <f aca="false">MEDIAN(INDEX(Avaliadores!$F$17:$F$22,$B383),INDEX(Avaliadores!$F$17:$F$22,$C383),INDEX(Avaliadores!$F$17:$F$22,$D383),INDEX(Avaliadores!$F$17:$F$22,$E383),INDEX(Avaliadores!$F$17:$F$22,$F383),INDEX(Avaliadores!$F$17:$F$22,$G383))</f>
        <v>2.79166666666667</v>
      </c>
      <c r="Y383" s="0" t="n">
        <f aca="false">MEDIAN(INDEX(Avaliadores!$G$17:$G$22,$B383),INDEX(Avaliadores!$G$17:$G$22,$C383),INDEX(Avaliadores!$G$17:$G$22,$D383),INDEX(Avaliadores!$G$17:$G$22,$E383),INDEX(Avaliadores!$G$17:$G$22,$F383),INDEX(Avaliadores!$G$17:$G$22,$G383))</f>
        <v>5.16666666666667</v>
      </c>
      <c r="Z383" s="0" t="n">
        <f aca="false">MEDIAN(INDEX(Avaliadores!$H$17:$H$22,$B383),INDEX(Avaliadores!$H$17:$H$22,$C383),INDEX(Avaliadores!$H$17:$H$22,$D383),INDEX(Avaliadores!$H$17:$H$22,$E383),INDEX(Avaliadores!$H$17:$H$22,$F383),INDEX(Avaliadores!$H$17:$H$22,$G383))</f>
        <v>3.66666666666667</v>
      </c>
      <c r="AA383" s="0" t="n">
        <f aca="false">MEDIAN(INDEX(Avaliadores!$I$17:$I$22,$B383),INDEX(Avaliadores!$I$17:$I$22,$C383),INDEX(Avaliadores!$I$17:$I$22,$D383),INDEX(Avaliadores!$I$17:$I$22,$E383),INDEX(Avaliadores!$I$17:$I$22,$F383),INDEX(Avaliadores!$I$17:$I$22,$G383))</f>
        <v>6.29166666666667</v>
      </c>
      <c r="AB383" s="0" t="n">
        <f aca="false">IF(MAX(H383:K383)=MIN(H383:K383),0,IF($B$17="custo",(MAX(H383:K383)-H383)/(MAX(H383:K383)-MIN(H383:K383)),(H383-MIN(H383:K383))/(MAX(H383:K383)-MIN(H383:K383))))</f>
        <v>0.386592351877338</v>
      </c>
      <c r="AC383" s="0" t="n">
        <f aca="false">IF(MAX(H383:K383)=MIN(H383:K383),0,IF($B$17="custo",(MAX(H383:K383)-I383)/(MAX(H383:K383)-MIN(H383:K383)),(I383-MIN(H383:K383))/(MAX(H383:K383)-MIN(H383:K383))))</f>
        <v>0</v>
      </c>
      <c r="AD383" s="0" t="n">
        <f aca="false">IF(MAX(H383:K383)=MIN(H383:K383),0,IF($B$17="custo",(MAX(H383:K383)-J383)/(MAX(H383:K383)-MIN(H383:K383)),(J383-MIN(H383:K383))/(MAX(H383:K383)-MIN(H383:K383))))</f>
        <v>0.840366508491834</v>
      </c>
      <c r="AE383" s="0" t="n">
        <f aca="false">IF(MAX(H383:K383)=MIN(H383:K383),0,IF($B$17="custo",(MAX(H383:K383)-K383)/(MAX(H383:K383)-MIN(H383:K383)),(K383-MIN(H383:K383))/(MAX(H383:K383)-MIN(H383:K383))))</f>
        <v>1</v>
      </c>
      <c r="AF383" s="0" t="n">
        <f aca="false">IF(MAX(L383:O383)=MIN(L383:O383),0,IF($C$17="custo",(MAX(L383:O383)-L383)/(MAX(L383:O383)-MIN(L383:O383)),(L383-MIN(L383:O383))/(MAX(L383:O383)-MIN(L383:O383))))</f>
        <v>0.856906959350151</v>
      </c>
      <c r="AG383" s="0" t="n">
        <f aca="false">IF(MAX(L383:O383)=MIN(L383:O383),0,IF($C$17="custo",(MAX(L383:O383)-M383)/(MAX(L383:O383)-MIN(L383:O383)),(M383-MIN(L383:O383))/(MAX(L383:O383)-MIN(L383:O383))))</f>
        <v>1</v>
      </c>
      <c r="AH383" s="0" t="n">
        <f aca="false">IF(MAX(L383:O383)=MIN(L383:O383),0,IF($C$17="custo",(MAX(L383:O383)-N383)/(MAX(L383:O383)-MIN(L383:O383)),(N383-MIN(L383:O383))/(MAX(L383:O383)-MIN(L383:O383))))</f>
        <v>0.992289309557561</v>
      </c>
      <c r="AI383" s="0" t="n">
        <f aca="false">IF(MAX(L383:O383)=MIN(L383:O383),0,IF($C$17="custo",(MAX(L383:O383)-O383)/(MAX(L383:O383)-MIN(L383:O383)),(O383-MIN(L383:O383))/(MAX(L383:O383)-MIN(L383:O383))))</f>
        <v>0</v>
      </c>
      <c r="AJ383" s="0" t="n">
        <f aca="false">IF(MAX(P383:S383)=MIN(P383:S383),0,IF($D$17="custo",(MAX(P383:S383)-P383)/(MAX(P383:S383)-MIN(P383:S383)),(P383-MIN(P383:S383))/(MAX(P383:S383)-MIN(P383:S383))))</f>
        <v>0.266214464719617</v>
      </c>
      <c r="AK383" s="0" t="n">
        <f aca="false">IF(MAX(P383:S383)=MIN(P383:S383),0,IF($D$17="custo",(MAX(P383:S383)-Q383)/(MAX(P383:S383)-MIN(P383:S383)),(Q383-MIN(P383:S383))/(MAX(P383:S383)-MIN(P383:S383))))</f>
        <v>0</v>
      </c>
      <c r="AL383" s="0" t="n">
        <f aca="false">IF(MAX(P383:S383)=MIN(P383:S383),0,IF($D$17="custo",(MAX(P383:S383)-R383)/(MAX(P383:S383)-MIN(P383:S383)),(R383-MIN(P383:S383))/(MAX(P383:S383)-MIN(P383:S383))))</f>
        <v>0.792641176765836</v>
      </c>
      <c r="AM383" s="0" t="n">
        <f aca="false">IF(MAX(P383:S383)=MIN(P383:S383),0,IF($D$17="custo",(MAX(P383:S383)-S383)/(MAX(P383:S383)-MIN(P383:S383)),(S383-MIN(P383:S383))/(MAX(P383:S383)-MIN(P383:S383))))</f>
        <v>1</v>
      </c>
      <c r="AN383" s="0" t="n">
        <f aca="false">IF(MAX(T383:W383)=MIN(T383:W383),0,IF($E$17="custo",(MAX(T383:W383)-T383)/(MAX(T383:W383)-MIN(T383:W383)),(T383-MIN(T383:W383))/(MAX(T383:W383)-MIN(T383:W383))))</f>
        <v>0</v>
      </c>
      <c r="AO383" s="0" t="n">
        <f aca="false">IF(MAX(T383:W383)=MIN(T383:W383),0,IF($E$17="custo",(MAX(T383:W383)-U383)/(MAX(T383:W383)-MIN(T383:W383)),(U383-MIN(T383:W383))/(MAX(T383:W383)-MIN(T383:W383))))</f>
        <v>0.703703703703704</v>
      </c>
      <c r="AP383" s="0" t="n">
        <f aca="false">IF(MAX(T383:W383)=MIN(T383:W383),0,IF($E$17="custo",(MAX(T383:W383)-V383)/(MAX(T383:W383)-MIN(T383:W383)),(V383-MIN(T383:W383))/(MAX(T383:W383)-MIN(T383:W383))))</f>
        <v>0.814814814814815</v>
      </c>
      <c r="AQ383" s="0" t="n">
        <f aca="false">IF(MAX(T383:W383)=MIN(T383:W383),0,IF($E$17="custo",(MAX(T383:W383)-W383)/(MAX(T383:W383)-MIN(T383:W383)),(W383-MIN(T383:W383))/(MAX(T383:W383)-MIN(T383:W383))))</f>
        <v>1</v>
      </c>
      <c r="AR383" s="0" t="n">
        <f aca="false">IF(MAX(X383:AA383)=MIN(X383:AA383),0,IF($F$17="custo",(MAX(X383:AA383)-X383)/(MAX(X383:AA383)-MIN(X383:AA383)),(X383-MIN(X383:AA383))/(MAX(X383:AA383)-MIN(X383:AA383))))</f>
        <v>0</v>
      </c>
      <c r="AS383" s="0" t="n">
        <f aca="false">IF(MAX(X383:AA383)=MIN(X383:AA383),0,IF($F$17="custo",(MAX(X383:AA383)-Y383)/(MAX(X383:AA383)-MIN(X383:AA383)),(Y383-MIN(X383:AA383))/(MAX(X383:AA383)-MIN(X383:AA383))))</f>
        <v>0.678571428571429</v>
      </c>
      <c r="AT383" s="0" t="n">
        <f aca="false">IF(MAX(X383:AA383)=MIN(X383:AA383),0,IF($F$17="custo",(MAX(X383:AA383)-Z383)/(MAX(X383:AA383)-MIN(X383:AA383)),(Z383-MIN(X383:AA383))/(MAX(X383:AA383)-MIN(X383:AA383))))</f>
        <v>0.25</v>
      </c>
      <c r="AU383" s="0" t="n">
        <f aca="false">IF(MAX(X383:AA383)=MIN(X383:AA383),0,IF($F$17="custo",(MAX(X383:AA383)-AA383)/(MAX(X383:AA383)-MIN(X383:AA383)),(AA383-MIN(X383:AA383))/(MAX(X383:AA383)-MIN(X383:AA383))))</f>
        <v>1</v>
      </c>
      <c r="AV383" s="0" t="n">
        <f aca="false">STDEVP(AB383:AE383)</f>
        <v>0.392375162848204</v>
      </c>
      <c r="AW383" s="0" t="n">
        <f aca="false">STDEVP(AF383:AI383)</f>
        <v>0.415164957021765</v>
      </c>
      <c r="AX383" s="0" t="n">
        <f aca="false">STDEVP(AJ383:AM383)</f>
        <v>0.399821378308978</v>
      </c>
      <c r="AY383" s="0" t="n">
        <f aca="false">STDEVP(AN383:AQ383)</f>
        <v>0.378612005560387</v>
      </c>
      <c r="AZ383" s="0" t="n">
        <f aca="false">STDEVP(AR383:AU383)</f>
        <v>0.38506890451514</v>
      </c>
      <c r="BA383" s="0" t="n">
        <f aca="false">AV383*((1-IFERROR(CORREL(AB383:AE383,AF383:AI383),0))+(1-IFERROR(CORREL(AB383:AE383,AJ383:AM383),0))+(1-IFERROR(CORREL(AB383:AE383,AN383:AQ383),0))+(1-IFERROR(CORREL(AB383:AE383,AR383:AU383),0)))</f>
        <v>1.15852997947912</v>
      </c>
      <c r="BB383" s="0" t="n">
        <f aca="false">AW383*((1-IFERROR(CORREL(AF383:AI383,AB383:AE383),0))+(1-IFERROR(CORREL(AF383:AI383,AJ383:AM383),0))+(1-IFERROR(CORREL(AF383:AI383,AN383:AQ383),0))+(1-IFERROR(CORREL(AF383:AI383,AR383:AU383),0)))</f>
        <v>2.68777439209668</v>
      </c>
      <c r="BC383" s="0" t="n">
        <f aca="false">AX383*((1-IFERROR(CORREL(AJ383:AM383,AB383:AE383),0))+(1-IFERROR(CORREL(AJ383:AM383,AF383:AI383),0))+(1-IFERROR(CORREL(AJ383:AM383,AN383:AQ383),0))+(1-IFERROR(CORREL(AJ383:AM383,AR383:AU383),0)))</f>
        <v>1.11036859604062</v>
      </c>
      <c r="BD383" s="0" t="n">
        <f aca="false">AY383*((1-IFERROR(CORREL(AN383:AQ383,AB383:AE383),0))+(1-IFERROR(CORREL(AN383:AQ383,AF383:AI383),0))+(1-IFERROR(CORREL(AN383:AQ383,AJ383:AM383),0))+(1-IFERROR(CORREL(AN383:AQ383,AR383:AU383),0)))</f>
        <v>0.982326576868716</v>
      </c>
      <c r="BE383" s="0" t="n">
        <f aca="false">AZ383*((1-IFERROR(CORREL(AR383:AU383,AB383:AE383),0))+(1-IFERROR(CORREL(AR383:AU383,AF383:AI383),0))+(1-IFERROR(CORREL(AR383:AU383,AJ383:AM383),0))+(1-IFERROR(CORREL(AR383:AU383,AN383:AQ383),0)))</f>
        <v>1.28578674669524</v>
      </c>
      <c r="BF383" s="0" t="n">
        <f aca="false">IF(SUM(BA383:BE383)&gt;0,BA383/SUM(BA383:BE383),1/5)</f>
        <v>0.160354913320189</v>
      </c>
      <c r="BG383" s="0" t="n">
        <f aca="false">IF(SUM(BA383:BE383)&gt;0,BB383/SUM(BA383:BE383),1/5)</f>
        <v>0.372021300530062</v>
      </c>
      <c r="BH383" s="0" t="n">
        <f aca="false">IF(SUM(BA383:BE383)&gt;0,BC383/SUM(BA383:BE383),1/5)</f>
        <v>0.153688780718136</v>
      </c>
      <c r="BI383" s="0" t="n">
        <f aca="false">IF(SUM(BA383:BE383)&gt;0,BD383/SUM(BA383:BE383),1/5)</f>
        <v>0.135966177721809</v>
      </c>
      <c r="BJ383" s="0" t="n">
        <f aca="false">IF(SUM(BA383:BE383)&gt;0,BE383/SUM(BA383:BE383),1/5)</f>
        <v>0.177968827709805</v>
      </c>
      <c r="BK383" s="0" t="n">
        <f aca="false">BF383*AB383+BG383*AF383+BH383*AJ383+BI383*AN383+BJ383*AR383</f>
        <v>0.421693801018531</v>
      </c>
      <c r="BL383" s="0" t="n">
        <f aca="false">BF383*AC383+BG383*AG383+BH383*AK383+BI383*AO383+BJ383*AS383</f>
        <v>0.588465765031559</v>
      </c>
      <c r="BM383" s="0" t="n">
        <f aca="false">BF383*AD383+BG383*AH383+BH383*AL383+BI383*AP383+BJ383*AT383</f>
        <v>0.781009176923133</v>
      </c>
      <c r="BN383" s="0" t="n">
        <f aca="false">BF383*AE383+BG383*AI383+BH383*AM383+BI383*AQ383+BJ383*AU383</f>
        <v>0.627978699469939</v>
      </c>
      <c r="BO383" s="0" t="n">
        <f aca="false">RANK(BK383,$BK383:$BN383)</f>
        <v>4</v>
      </c>
      <c r="BP383" s="0" t="n">
        <f aca="false">RANK(BL383,$BK383:$BN383)</f>
        <v>3</v>
      </c>
      <c r="BQ383" s="0" t="n">
        <f aca="false">RANK(BM383,$BK383:$BN383)</f>
        <v>1</v>
      </c>
      <c r="BR383" s="0" t="n">
        <f aca="false">RANK(BN383,$BK383:$BN383)</f>
        <v>2</v>
      </c>
    </row>
    <row r="384" customFormat="false" ht="15" hidden="false" customHeight="false" outlineLevel="0" collapsed="false">
      <c r="A384" s="0" t="n">
        <v>361</v>
      </c>
      <c r="B384" s="0" t="n">
        <f aca="false">RANDBETWEEN(1,$B$5)</f>
        <v>3</v>
      </c>
      <c r="C384" s="0" t="n">
        <f aca="false">RANDBETWEEN(1,$B$5)</f>
        <v>2</v>
      </c>
      <c r="D384" s="0" t="n">
        <f aca="false">RANDBETWEEN(1,$B$5)</f>
        <v>1</v>
      </c>
      <c r="E384" s="0" t="n">
        <f aca="false">RANDBETWEEN(1,$B$5)</f>
        <v>4</v>
      </c>
      <c r="F384" s="0" t="n">
        <f aca="false">RANDBETWEEN(1,$B$5)</f>
        <v>1</v>
      </c>
      <c r="G384" s="0" t="n">
        <f aca="false">RANDBETWEEN(1,$B$5)</f>
        <v>3</v>
      </c>
      <c r="H384" s="0" t="n">
        <f aca="true">NORMINV(RAND(),$B$8,$B$13)</f>
        <v>48.4212511719702</v>
      </c>
      <c r="I384" s="0" t="n">
        <f aca="true">NORMINV(RAND(),$C$8,$C$13)</f>
        <v>63.1540526834846</v>
      </c>
      <c r="J384" s="0" t="n">
        <f aca="true">NORMINV(RAND(),$D$8,$D$13)</f>
        <v>11.4669714134293</v>
      </c>
      <c r="K384" s="0" t="n">
        <f aca="true">NORMINV(RAND(),$E$8,$E$13)</f>
        <v>3.08405727394831</v>
      </c>
      <c r="L384" s="0" t="n">
        <f aca="true">NORMINV(RAND(),$B$9,$B$14)</f>
        <v>45.6045251515143</v>
      </c>
      <c r="M384" s="0" t="n">
        <f aca="true">NORMINV(RAND(),$C$9,$C$14)</f>
        <v>55.7513396797316</v>
      </c>
      <c r="N384" s="0" t="n">
        <f aca="true">NORMINV(RAND(),$D$9,$D$14)</f>
        <v>48.821212503247</v>
      </c>
      <c r="O384" s="0" t="n">
        <f aca="true">NORMINV(RAND(),$E$9,$E$14)</f>
        <v>24.4552059154077</v>
      </c>
      <c r="P384" s="0" t="n">
        <f aca="true">NORMINV(RAND(),$B$10,$B$15)</f>
        <v>25.0820291002975</v>
      </c>
      <c r="Q384" s="0" t="n">
        <f aca="true">NORMINV(RAND(),$C$10,$C$15)</f>
        <v>31.30485505304</v>
      </c>
      <c r="R384" s="0" t="n">
        <f aca="true">NORMINV(RAND(),$D$10,$D$15)</f>
        <v>9.8728092242751</v>
      </c>
      <c r="S384" s="0" t="n">
        <f aca="true">NORMINV(RAND(),$E$10,$E$15)</f>
        <v>3.86958456136771</v>
      </c>
      <c r="T384" s="0" t="n">
        <f aca="false">MEDIAN(INDEX(Avaliadores!$B$17:$B$22,$B384),INDEX(Avaliadores!$B$17:$B$22,$C384),INDEX(Avaliadores!$B$17:$B$22,$D384),INDEX(Avaliadores!$B$17:$B$22,$E384),INDEX(Avaliadores!$B$17:$B$22,$F384),INDEX(Avaliadores!$B$17:$B$22,$G384))</f>
        <v>2.79166666666667</v>
      </c>
      <c r="U384" s="0" t="n">
        <f aca="false">MEDIAN(INDEX(Avaliadores!$C$17:$C$22,$B384),INDEX(Avaliadores!$C$17:$C$22,$C384),INDEX(Avaliadores!$C$17:$C$22,$D384),INDEX(Avaliadores!$C$17:$C$22,$E384),INDEX(Avaliadores!$C$17:$C$22,$F384),INDEX(Avaliadores!$C$17:$C$22,$G384))</f>
        <v>4.79166666666667</v>
      </c>
      <c r="V384" s="0" t="n">
        <f aca="false">MEDIAN(INDEX(Avaliadores!$D$17:$D$22,$B384),INDEX(Avaliadores!$D$17:$D$22,$C384),INDEX(Avaliadores!$D$17:$D$22,$D384),INDEX(Avaliadores!$D$17:$D$22,$E384),INDEX(Avaliadores!$D$17:$D$22,$F384),INDEX(Avaliadores!$D$17:$D$22,$G384))</f>
        <v>5.91666666666667</v>
      </c>
      <c r="W384" s="0" t="n">
        <f aca="false">MEDIAN(INDEX(Avaliadores!$E$17:$E$22,$B384),INDEX(Avaliadores!$E$17:$E$22,$C384),INDEX(Avaliadores!$E$17:$E$22,$D384),INDEX(Avaliadores!$E$17:$E$22,$E384),INDEX(Avaliadores!$E$17:$E$22,$F384),INDEX(Avaliadores!$E$17:$E$22,$G384))</f>
        <v>6.29166666666667</v>
      </c>
      <c r="X384" s="0" t="n">
        <f aca="false">MEDIAN(INDEX(Avaliadores!$F$17:$F$22,$B384),INDEX(Avaliadores!$F$17:$F$22,$C384),INDEX(Avaliadores!$F$17:$F$22,$D384),INDEX(Avaliadores!$F$17:$F$22,$E384),INDEX(Avaliadores!$F$17:$F$22,$F384),INDEX(Avaliadores!$F$17:$F$22,$G384))</f>
        <v>2.41666666666667</v>
      </c>
      <c r="Y384" s="0" t="n">
        <f aca="false">MEDIAN(INDEX(Avaliadores!$G$17:$G$22,$B384),INDEX(Avaliadores!$G$17:$G$22,$C384),INDEX(Avaliadores!$G$17:$G$22,$D384),INDEX(Avaliadores!$G$17:$G$22,$E384),INDEX(Avaliadores!$G$17:$G$22,$F384),INDEX(Avaliadores!$G$17:$G$22,$G384))</f>
        <v>5.41666666666667</v>
      </c>
      <c r="Z384" s="0" t="n">
        <f aca="false">MEDIAN(INDEX(Avaliadores!$H$17:$H$22,$B384),INDEX(Avaliadores!$H$17:$H$22,$C384),INDEX(Avaliadores!$H$17:$H$22,$D384),INDEX(Avaliadores!$H$17:$H$22,$E384),INDEX(Avaliadores!$H$17:$H$22,$F384),INDEX(Avaliadores!$H$17:$H$22,$G384))</f>
        <v>3.91666666666667</v>
      </c>
      <c r="AA384" s="0" t="n">
        <f aca="false">MEDIAN(INDEX(Avaliadores!$I$17:$I$22,$B384),INDEX(Avaliadores!$I$17:$I$22,$C384),INDEX(Avaliadores!$I$17:$I$22,$D384),INDEX(Avaliadores!$I$17:$I$22,$E384),INDEX(Avaliadores!$I$17:$I$22,$F384),INDEX(Avaliadores!$I$17:$I$22,$G384))</f>
        <v>6.79166666666667</v>
      </c>
      <c r="AB384" s="0" t="n">
        <f aca="false">IF(MAX(H384:K384)=MIN(H384:K384),0,IF($B$17="custo",(MAX(H384:K384)-H384)/(MAX(H384:K384)-MIN(H384:K384)),(H384-MIN(H384:K384))/(MAX(H384:K384)-MIN(H384:K384))))</f>
        <v>0.2452605732874</v>
      </c>
      <c r="AC384" s="0" t="n">
        <f aca="false">IF(MAX(H384:K384)=MIN(H384:K384),0,IF($B$17="custo",(MAX(H384:K384)-I384)/(MAX(H384:K384)-MIN(H384:K384)),(I384-MIN(H384:K384))/(MAX(H384:K384)-MIN(H384:K384))))</f>
        <v>0</v>
      </c>
      <c r="AD384" s="0" t="n">
        <f aca="false">IF(MAX(H384:K384)=MIN(H384:K384),0,IF($B$17="custo",(MAX(H384:K384)-J384)/(MAX(H384:K384)-MIN(H384:K384)),(J384-MIN(H384:K384))/(MAX(H384:K384)-MIN(H384:K384))))</f>
        <v>0.860447564839498</v>
      </c>
      <c r="AE384" s="0" t="n">
        <f aca="false">IF(MAX(H384:K384)=MIN(H384:K384),0,IF($B$17="custo",(MAX(H384:K384)-K384)/(MAX(H384:K384)-MIN(H384:K384)),(K384-MIN(H384:K384))/(MAX(H384:K384)-MIN(H384:K384))))</f>
        <v>1</v>
      </c>
      <c r="AF384" s="0" t="n">
        <f aca="false">IF(MAX(L384:O384)=MIN(L384:O384),0,IF($C$17="custo",(MAX(L384:O384)-L384)/(MAX(L384:O384)-MIN(L384:O384)),(L384-MIN(L384:O384))/(MAX(L384:O384)-MIN(L384:O384))))</f>
        <v>0.675780573900021</v>
      </c>
      <c r="AG384" s="0" t="n">
        <f aca="false">IF(MAX(L384:O384)=MIN(L384:O384),0,IF($C$17="custo",(MAX(L384:O384)-M384)/(MAX(L384:O384)-MIN(L384:O384)),(M384-MIN(L384:O384))/(MAX(L384:O384)-MIN(L384:O384))))</f>
        <v>1</v>
      </c>
      <c r="AH384" s="0" t="n">
        <f aca="false">IF(MAX(L384:O384)=MIN(L384:O384),0,IF($C$17="custo",(MAX(L384:O384)-N384)/(MAX(L384:O384)-MIN(L384:O384)),(N384-MIN(L384:O384))/(MAX(L384:O384)-MIN(L384:O384))))</f>
        <v>0.778562833713837</v>
      </c>
      <c r="AI384" s="0" t="n">
        <f aca="false">IF(MAX(L384:O384)=MIN(L384:O384),0,IF($C$17="custo",(MAX(L384:O384)-O384)/(MAX(L384:O384)-MIN(L384:O384)),(O384-MIN(L384:O384))/(MAX(L384:O384)-MIN(L384:O384))))</f>
        <v>0</v>
      </c>
      <c r="AJ384" s="0" t="n">
        <f aca="false">IF(MAX(P384:S384)=MIN(P384:S384),0,IF($D$17="custo",(MAX(P384:S384)-P384)/(MAX(P384:S384)-MIN(P384:S384)),(P384-MIN(P384:S384))/(MAX(P384:S384)-MIN(P384:S384))))</f>
        <v>0.226818465472443</v>
      </c>
      <c r="AK384" s="0" t="n">
        <f aca="false">IF(MAX(P384:S384)=MIN(P384:S384),0,IF($D$17="custo",(MAX(P384:S384)-Q384)/(MAX(P384:S384)-MIN(P384:S384)),(Q384-MIN(P384:S384))/(MAX(P384:S384)-MIN(P384:S384))))</f>
        <v>0</v>
      </c>
      <c r="AL384" s="0" t="n">
        <f aca="false">IF(MAX(P384:S384)=MIN(P384:S384),0,IF($D$17="custo",(MAX(P384:S384)-R384)/(MAX(P384:S384)-MIN(P384:S384)),(R384-MIN(P384:S384))/(MAX(P384:S384)-MIN(P384:S384))))</f>
        <v>0.781185876598898</v>
      </c>
      <c r="AM384" s="0" t="n">
        <f aca="false">IF(MAX(P384:S384)=MIN(P384:S384),0,IF($D$17="custo",(MAX(P384:S384)-S384)/(MAX(P384:S384)-MIN(P384:S384)),(S384-MIN(P384:S384))/(MAX(P384:S384)-MIN(P384:S384))))</f>
        <v>1</v>
      </c>
      <c r="AN384" s="0" t="n">
        <f aca="false">IF(MAX(T384:W384)=MIN(T384:W384),0,IF($E$17="custo",(MAX(T384:W384)-T384)/(MAX(T384:W384)-MIN(T384:W384)),(T384-MIN(T384:W384))/(MAX(T384:W384)-MIN(T384:W384))))</f>
        <v>0</v>
      </c>
      <c r="AO384" s="0" t="n">
        <f aca="false">IF(MAX(T384:W384)=MIN(T384:W384),0,IF($E$17="custo",(MAX(T384:W384)-U384)/(MAX(T384:W384)-MIN(T384:W384)),(U384-MIN(T384:W384))/(MAX(T384:W384)-MIN(T384:W384))))</f>
        <v>0.571428571428571</v>
      </c>
      <c r="AP384" s="0" t="n">
        <f aca="false">IF(MAX(T384:W384)=MIN(T384:W384),0,IF($E$17="custo",(MAX(T384:W384)-V384)/(MAX(T384:W384)-MIN(T384:W384)),(V384-MIN(T384:W384))/(MAX(T384:W384)-MIN(T384:W384))))</f>
        <v>0.892857142857143</v>
      </c>
      <c r="AQ384" s="0" t="n">
        <f aca="false">IF(MAX(T384:W384)=MIN(T384:W384),0,IF($E$17="custo",(MAX(T384:W384)-W384)/(MAX(T384:W384)-MIN(T384:W384)),(W384-MIN(T384:W384))/(MAX(T384:W384)-MIN(T384:W384))))</f>
        <v>1</v>
      </c>
      <c r="AR384" s="0" t="n">
        <f aca="false">IF(MAX(X384:AA384)=MIN(X384:AA384),0,IF($F$17="custo",(MAX(X384:AA384)-X384)/(MAX(X384:AA384)-MIN(X384:AA384)),(X384-MIN(X384:AA384))/(MAX(X384:AA384)-MIN(X384:AA384))))</f>
        <v>0</v>
      </c>
      <c r="AS384" s="0" t="n">
        <f aca="false">IF(MAX(X384:AA384)=MIN(X384:AA384),0,IF($F$17="custo",(MAX(X384:AA384)-Y384)/(MAX(X384:AA384)-MIN(X384:AA384)),(Y384-MIN(X384:AA384))/(MAX(X384:AA384)-MIN(X384:AA384))))</f>
        <v>0.685714285714286</v>
      </c>
      <c r="AT384" s="0" t="n">
        <f aca="false">IF(MAX(X384:AA384)=MIN(X384:AA384),0,IF($F$17="custo",(MAX(X384:AA384)-Z384)/(MAX(X384:AA384)-MIN(X384:AA384)),(Z384-MIN(X384:AA384))/(MAX(X384:AA384)-MIN(X384:AA384))))</f>
        <v>0.342857142857143</v>
      </c>
      <c r="AU384" s="0" t="n">
        <f aca="false">IF(MAX(X384:AA384)=MIN(X384:AA384),0,IF($F$17="custo",(MAX(X384:AA384)-AA384)/(MAX(X384:AA384)-MIN(X384:AA384)),(AA384-MIN(X384:AA384))/(MAX(X384:AA384)-MIN(X384:AA384))))</f>
        <v>1</v>
      </c>
      <c r="AV384" s="0" t="n">
        <f aca="false">STDEVP(AB384:AE384)</f>
        <v>0.415939018939082</v>
      </c>
      <c r="AW384" s="0" t="n">
        <f aca="false">STDEVP(AF384:AI384)</f>
        <v>0.373125005687357</v>
      </c>
      <c r="AX384" s="0" t="n">
        <f aca="false">STDEVP(AJ384:AM384)</f>
        <v>0.404251663766682</v>
      </c>
      <c r="AY384" s="0" t="n">
        <f aca="false">STDEVP(AN384:AQ384)</f>
        <v>0.389084974455374</v>
      </c>
      <c r="AZ384" s="0" t="n">
        <f aca="false">STDEVP(AR384:AU384)</f>
        <v>0.373824688803701</v>
      </c>
      <c r="BA384" s="0" t="n">
        <f aca="false">AV384*((1-IFERROR(CORREL(AB384:AE384,AF384:AI384),0))+(1-IFERROR(CORREL(AB384:AE384,AJ384:AM384),0))+(1-IFERROR(CORREL(AB384:AE384,AN384:AQ384),0))+(1-IFERROR(CORREL(AB384:AE384,AR384:AU384),0)))</f>
        <v>1.10022545392495</v>
      </c>
      <c r="BB384" s="0" t="n">
        <f aca="false">AW384*((1-IFERROR(CORREL(AF384:AI384,AB384:AE384),0))+(1-IFERROR(CORREL(AF384:AI384,AJ384:AM384),0))+(1-IFERROR(CORREL(AF384:AI384,AN384:AQ384),0))+(1-IFERROR(CORREL(AF384:AI384,AR384:AU384),0)))</f>
        <v>2.41087908072474</v>
      </c>
      <c r="BC384" s="0" t="n">
        <f aca="false">AX384*((1-IFERROR(CORREL(AJ384:AM384,AB384:AE384),0))+(1-IFERROR(CORREL(AJ384:AM384,AF384:AI384),0))+(1-IFERROR(CORREL(AJ384:AM384,AN384:AQ384),0))+(1-IFERROR(CORREL(AJ384:AM384,AR384:AU384),0)))</f>
        <v>1.06649406489141</v>
      </c>
      <c r="BD384" s="0" t="n">
        <f aca="false">AY384*((1-IFERROR(CORREL(AN384:AQ384,AB384:AE384),0))+(1-IFERROR(CORREL(AN384:AQ384,AF384:AI384),0))+(1-IFERROR(CORREL(AN384:AQ384,AJ384:AM384),0))+(1-IFERROR(CORREL(AN384:AQ384,AR384:AU384),0)))</f>
        <v>0.853244241205449</v>
      </c>
      <c r="BE384" s="0" t="n">
        <f aca="false">AZ384*((1-IFERROR(CORREL(AR384:AU384,AB384:AE384),0))+(1-IFERROR(CORREL(AR384:AU384,AF384:AI384),0))+(1-IFERROR(CORREL(AR384:AU384,AJ384:AM384),0))+(1-IFERROR(CORREL(AR384:AU384,AN384:AQ384),0)))</f>
        <v>1.1121871850656</v>
      </c>
      <c r="BF384" s="0" t="n">
        <f aca="false">IF(SUM(BA384:BE384)&gt;0,BA384/SUM(BA384:BE384),1/5)</f>
        <v>0.168152285651232</v>
      </c>
      <c r="BG384" s="0" t="n">
        <f aca="false">IF(SUM(BA384:BE384)&gt;0,BB384/SUM(BA384:BE384),1/5)</f>
        <v>0.368465232654269</v>
      </c>
      <c r="BH384" s="0" t="n">
        <f aca="false">IF(SUM(BA384:BE384)&gt;0,BC384/SUM(BA384:BE384),1/5)</f>
        <v>0.162996969398598</v>
      </c>
      <c r="BI384" s="0" t="n">
        <f aca="false">IF(SUM(BA384:BE384)&gt;0,BD384/SUM(BA384:BE384),1/5)</f>
        <v>0.130405062767466</v>
      </c>
      <c r="BJ384" s="0" t="n">
        <f aca="false">IF(SUM(BA384:BE384)&gt;0,BE384/SUM(BA384:BE384),1/5)</f>
        <v>0.169980449528435</v>
      </c>
      <c r="BK384" s="0" t="n">
        <f aca="false">BF384*AB384+BG384*AF384+BH384*AJ384+BI384*AN384+BJ384*AR384</f>
        <v>0.327213494839363</v>
      </c>
      <c r="BL384" s="0" t="n">
        <f aca="false">BF384*AC384+BG384*AG384+BH384*AK384+BI384*AO384+BJ384*AS384</f>
        <v>0.55954043391232</v>
      </c>
      <c r="BM384" s="0" t="n">
        <f aca="false">BF384*AD384+BG384*AH384+BH384*AL384+BI384*AP384+BJ384*AT384</f>
        <v>0.7336025938173</v>
      </c>
      <c r="BN384" s="0" t="n">
        <f aca="false">BF384*AE384+BG384*AI384+BH384*AM384+BI384*AQ384+BJ384*AU384</f>
        <v>0.631534767345731</v>
      </c>
      <c r="BO384" s="0" t="n">
        <f aca="false">RANK(BK384,$BK384:$BN384)</f>
        <v>4</v>
      </c>
      <c r="BP384" s="0" t="n">
        <f aca="false">RANK(BL384,$BK384:$BN384)</f>
        <v>3</v>
      </c>
      <c r="BQ384" s="0" t="n">
        <f aca="false">RANK(BM384,$BK384:$BN384)</f>
        <v>1</v>
      </c>
      <c r="BR384" s="0" t="n">
        <f aca="false">RANK(BN384,$BK384:$BN384)</f>
        <v>2</v>
      </c>
    </row>
    <row r="385" customFormat="false" ht="15" hidden="false" customHeight="false" outlineLevel="0" collapsed="false">
      <c r="A385" s="0" t="n">
        <v>362</v>
      </c>
      <c r="B385" s="0" t="n">
        <f aca="false">RANDBETWEEN(1,$B$5)</f>
        <v>4</v>
      </c>
      <c r="C385" s="0" t="n">
        <f aca="false">RANDBETWEEN(1,$B$5)</f>
        <v>5</v>
      </c>
      <c r="D385" s="0" t="n">
        <f aca="false">RANDBETWEEN(1,$B$5)</f>
        <v>1</v>
      </c>
      <c r="E385" s="0" t="n">
        <f aca="false">RANDBETWEEN(1,$B$5)</f>
        <v>1</v>
      </c>
      <c r="F385" s="0" t="n">
        <f aca="false">RANDBETWEEN(1,$B$5)</f>
        <v>2</v>
      </c>
      <c r="G385" s="0" t="n">
        <f aca="false">RANDBETWEEN(1,$B$5)</f>
        <v>2</v>
      </c>
      <c r="H385" s="0" t="n">
        <f aca="true">NORMINV(RAND(),$B$8,$B$13)</f>
        <v>46.6968205516053</v>
      </c>
      <c r="I385" s="0" t="n">
        <f aca="true">NORMINV(RAND(),$C$8,$C$13)</f>
        <v>62.3553781104104</v>
      </c>
      <c r="J385" s="0" t="n">
        <f aca="true">NORMINV(RAND(),$D$8,$D$13)</f>
        <v>12.109578700165</v>
      </c>
      <c r="K385" s="0" t="n">
        <f aca="true">NORMINV(RAND(),$E$8,$E$13)</f>
        <v>2.86883072160688</v>
      </c>
      <c r="L385" s="0" t="n">
        <f aca="true">NORMINV(RAND(),$B$9,$B$14)</f>
        <v>56.8584031590446</v>
      </c>
      <c r="M385" s="0" t="n">
        <f aca="true">NORMINV(RAND(),$C$9,$C$14)</f>
        <v>57.9277506244388</v>
      </c>
      <c r="N385" s="0" t="n">
        <f aca="true">NORMINV(RAND(),$D$9,$D$14)</f>
        <v>47.330564456392</v>
      </c>
      <c r="O385" s="0" t="n">
        <f aca="true">NORMINV(RAND(),$E$9,$E$14)</f>
        <v>22.0408958942617</v>
      </c>
      <c r="P385" s="0" t="n">
        <f aca="true">NORMINV(RAND(),$B$10,$B$15)</f>
        <v>27.3223556225364</v>
      </c>
      <c r="Q385" s="0" t="n">
        <f aca="true">NORMINV(RAND(),$C$10,$C$15)</f>
        <v>28.6297502289785</v>
      </c>
      <c r="R385" s="0" t="n">
        <f aca="true">NORMINV(RAND(),$D$10,$D$15)</f>
        <v>9.74760084690613</v>
      </c>
      <c r="S385" s="0" t="n">
        <f aca="true">NORMINV(RAND(),$E$10,$E$15)</f>
        <v>3.84462519548683</v>
      </c>
      <c r="T385" s="0" t="n">
        <f aca="false">MEDIAN(INDEX(Avaliadores!$B$17:$B$22,$B385),INDEX(Avaliadores!$B$17:$B$22,$C385),INDEX(Avaliadores!$B$17:$B$22,$D385),INDEX(Avaliadores!$B$17:$B$22,$E385),INDEX(Avaliadores!$B$17:$B$22,$F385),INDEX(Avaliadores!$B$17:$B$22,$G385))</f>
        <v>2.79166666666667</v>
      </c>
      <c r="U385" s="0" t="n">
        <f aca="false">MEDIAN(INDEX(Avaliadores!$C$17:$C$22,$B385),INDEX(Avaliadores!$C$17:$C$22,$C385),INDEX(Avaliadores!$C$17:$C$22,$D385),INDEX(Avaliadores!$C$17:$C$22,$E385),INDEX(Avaliadores!$C$17:$C$22,$F385),INDEX(Avaliadores!$C$17:$C$22,$G385))</f>
        <v>5.04166666666667</v>
      </c>
      <c r="V385" s="0" t="n">
        <f aca="false">MEDIAN(INDEX(Avaliadores!$D$17:$D$22,$B385),INDEX(Avaliadores!$D$17:$D$22,$C385),INDEX(Avaliadores!$D$17:$D$22,$D385),INDEX(Avaliadores!$D$17:$D$22,$E385),INDEX(Avaliadores!$D$17:$D$22,$F385),INDEX(Avaliadores!$D$17:$D$22,$G385))</f>
        <v>6.04166666666667</v>
      </c>
      <c r="W385" s="0" t="n">
        <f aca="false">MEDIAN(INDEX(Avaliadores!$E$17:$E$22,$B385),INDEX(Avaliadores!$E$17:$E$22,$C385),INDEX(Avaliadores!$E$17:$E$22,$D385),INDEX(Avaliadores!$E$17:$E$22,$E385),INDEX(Avaliadores!$E$17:$E$22,$F385),INDEX(Avaliadores!$E$17:$E$22,$G385))</f>
        <v>6.79166666666667</v>
      </c>
      <c r="X385" s="0" t="n">
        <f aca="false">MEDIAN(INDEX(Avaliadores!$F$17:$F$22,$B385),INDEX(Avaliadores!$F$17:$F$22,$C385),INDEX(Avaliadores!$F$17:$F$22,$D385),INDEX(Avaliadores!$F$17:$F$22,$E385),INDEX(Avaliadores!$F$17:$F$22,$F385),INDEX(Avaliadores!$F$17:$F$22,$G385))</f>
        <v>2.04166666666667</v>
      </c>
      <c r="Y385" s="0" t="n">
        <f aca="false">MEDIAN(INDEX(Avaliadores!$G$17:$G$22,$B385),INDEX(Avaliadores!$G$17:$G$22,$C385),INDEX(Avaliadores!$G$17:$G$22,$D385),INDEX(Avaliadores!$G$17:$G$22,$E385),INDEX(Avaliadores!$G$17:$G$22,$F385),INDEX(Avaliadores!$G$17:$G$22,$G385))</f>
        <v>5.04166666666667</v>
      </c>
      <c r="Z385" s="0" t="n">
        <f aca="false">MEDIAN(INDEX(Avaliadores!$H$17:$H$22,$B385),INDEX(Avaliadores!$H$17:$H$22,$C385),INDEX(Avaliadores!$H$17:$H$22,$D385),INDEX(Avaliadores!$H$17:$H$22,$E385),INDEX(Avaliadores!$H$17:$H$22,$F385),INDEX(Avaliadores!$H$17:$H$22,$G385))</f>
        <v>4.04166666666667</v>
      </c>
      <c r="AA385" s="0" t="n">
        <f aca="false">MEDIAN(INDEX(Avaliadores!$I$17:$I$22,$B385),INDEX(Avaliadores!$I$17:$I$22,$C385),INDEX(Avaliadores!$I$17:$I$22,$D385),INDEX(Avaliadores!$I$17:$I$22,$E385),INDEX(Avaliadores!$I$17:$I$22,$F385),INDEX(Avaliadores!$I$17:$I$22,$G385))</f>
        <v>6.29166666666667</v>
      </c>
      <c r="AB385" s="0" t="n">
        <f aca="false">IF(MAX(H385:K385)=MIN(H385:K385),0,IF($B$17="custo",(MAX(H385:K385)-H385)/(MAX(H385:K385)-MIN(H385:K385)),(H385-MIN(H385:K385))/(MAX(H385:K385)-MIN(H385:K385))))</f>
        <v>0.263228549077844</v>
      </c>
      <c r="AC385" s="0" t="n">
        <f aca="false">IF(MAX(H385:K385)=MIN(H385:K385),0,IF($B$17="custo",(MAX(H385:K385)-I385)/(MAX(H385:K385)-MIN(H385:K385)),(I385-MIN(H385:K385))/(MAX(H385:K385)-MIN(H385:K385))))</f>
        <v>0</v>
      </c>
      <c r="AD385" s="0" t="n">
        <f aca="false">IF(MAX(H385:K385)=MIN(H385:K385),0,IF($B$17="custo",(MAX(H385:K385)-J385)/(MAX(H385:K385)-MIN(H385:K385)),(J385-MIN(H385:K385))/(MAX(H385:K385)-MIN(H385:K385))))</f>
        <v>0.844658189385902</v>
      </c>
      <c r="AE385" s="0" t="n">
        <f aca="false">IF(MAX(H385:K385)=MIN(H385:K385),0,IF($B$17="custo",(MAX(H385:K385)-K385)/(MAX(H385:K385)-MIN(H385:K385)),(K385-MIN(H385:K385))/(MAX(H385:K385)-MIN(H385:K385))))</f>
        <v>1</v>
      </c>
      <c r="AF385" s="0" t="n">
        <f aca="false">IF(MAX(L385:O385)=MIN(L385:O385),0,IF($C$17="custo",(MAX(L385:O385)-L385)/(MAX(L385:O385)-MIN(L385:O385)),(L385-MIN(L385:O385))/(MAX(L385:O385)-MIN(L385:O385))))</f>
        <v>0.970202251675874</v>
      </c>
      <c r="AG385" s="0" t="n">
        <f aca="false">IF(MAX(L385:O385)=MIN(L385:O385),0,IF($C$17="custo",(MAX(L385:O385)-M385)/(MAX(L385:O385)-MIN(L385:O385)),(M385-MIN(L385:O385))/(MAX(L385:O385)-MIN(L385:O385))))</f>
        <v>1</v>
      </c>
      <c r="AH385" s="0" t="n">
        <f aca="false">IF(MAX(L385:O385)=MIN(L385:O385),0,IF($C$17="custo",(MAX(L385:O385)-N385)/(MAX(L385:O385)-MIN(L385:O385)),(N385-MIN(L385:O385))/(MAX(L385:O385)-MIN(L385:O385))))</f>
        <v>0.704705629743145</v>
      </c>
      <c r="AI385" s="0" t="n">
        <f aca="false">IF(MAX(L385:O385)=MIN(L385:O385),0,IF($C$17="custo",(MAX(L385:O385)-O385)/(MAX(L385:O385)-MIN(L385:O385)),(O385-MIN(L385:O385))/(MAX(L385:O385)-MIN(L385:O385))))</f>
        <v>0</v>
      </c>
      <c r="AJ385" s="0" t="n">
        <f aca="false">IF(MAX(P385:S385)=MIN(P385:S385),0,IF($D$17="custo",(MAX(P385:S385)-P385)/(MAX(P385:S385)-MIN(P385:S385)),(P385-MIN(P385:S385))/(MAX(P385:S385)-MIN(P385:S385))))</f>
        <v>0.0527491632451073</v>
      </c>
      <c r="AK385" s="0" t="n">
        <f aca="false">IF(MAX(P385:S385)=MIN(P385:S385),0,IF($D$17="custo",(MAX(P385:S385)-Q385)/(MAX(P385:S385)-MIN(P385:S385)),(Q385-MIN(P385:S385))/(MAX(P385:S385)-MIN(P385:S385))))</f>
        <v>0</v>
      </c>
      <c r="AL385" s="0" t="n">
        <f aca="false">IF(MAX(P385:S385)=MIN(P385:S385),0,IF($D$17="custo",(MAX(P385:S385)-R385)/(MAX(P385:S385)-MIN(P385:S385)),(R385-MIN(P385:S385))/(MAX(P385:S385)-MIN(P385:S385))))</f>
        <v>0.76183393695038</v>
      </c>
      <c r="AM385" s="0" t="n">
        <f aca="false">IF(MAX(P385:S385)=MIN(P385:S385),0,IF($D$17="custo",(MAX(P385:S385)-S385)/(MAX(P385:S385)-MIN(P385:S385)),(S385-MIN(P385:S385))/(MAX(P385:S385)-MIN(P385:S385))))</f>
        <v>1</v>
      </c>
      <c r="AN385" s="0" t="n">
        <f aca="false">IF(MAX(T385:W385)=MIN(T385:W385),0,IF($E$17="custo",(MAX(T385:W385)-T385)/(MAX(T385:W385)-MIN(T385:W385)),(T385-MIN(T385:W385))/(MAX(T385:W385)-MIN(T385:W385))))</f>
        <v>0</v>
      </c>
      <c r="AO385" s="0" t="n">
        <f aca="false">IF(MAX(T385:W385)=MIN(T385:W385),0,IF($E$17="custo",(MAX(T385:W385)-U385)/(MAX(T385:W385)-MIN(T385:W385)),(U385-MIN(T385:W385))/(MAX(T385:W385)-MIN(T385:W385))))</f>
        <v>0.5625</v>
      </c>
      <c r="AP385" s="0" t="n">
        <f aca="false">IF(MAX(T385:W385)=MIN(T385:W385),0,IF($E$17="custo",(MAX(T385:W385)-V385)/(MAX(T385:W385)-MIN(T385:W385)),(V385-MIN(T385:W385))/(MAX(T385:W385)-MIN(T385:W385))))</f>
        <v>0.8125</v>
      </c>
      <c r="AQ385" s="0" t="n">
        <f aca="false">IF(MAX(T385:W385)=MIN(T385:W385),0,IF($E$17="custo",(MAX(T385:W385)-W385)/(MAX(T385:W385)-MIN(T385:W385)),(W385-MIN(T385:W385))/(MAX(T385:W385)-MIN(T385:W385))))</f>
        <v>1</v>
      </c>
      <c r="AR385" s="0" t="n">
        <f aca="false">IF(MAX(X385:AA385)=MIN(X385:AA385),0,IF($F$17="custo",(MAX(X385:AA385)-X385)/(MAX(X385:AA385)-MIN(X385:AA385)),(X385-MIN(X385:AA385))/(MAX(X385:AA385)-MIN(X385:AA385))))</f>
        <v>0</v>
      </c>
      <c r="AS385" s="0" t="n">
        <f aca="false">IF(MAX(X385:AA385)=MIN(X385:AA385),0,IF($F$17="custo",(MAX(X385:AA385)-Y385)/(MAX(X385:AA385)-MIN(X385:AA385)),(Y385-MIN(X385:AA385))/(MAX(X385:AA385)-MIN(X385:AA385))))</f>
        <v>0.705882352941177</v>
      </c>
      <c r="AT385" s="0" t="n">
        <f aca="false">IF(MAX(X385:AA385)=MIN(X385:AA385),0,IF($F$17="custo",(MAX(X385:AA385)-Z385)/(MAX(X385:AA385)-MIN(X385:AA385)),(Z385-MIN(X385:AA385))/(MAX(X385:AA385)-MIN(X385:AA385))))</f>
        <v>0.470588235294118</v>
      </c>
      <c r="AU385" s="0" t="n">
        <f aca="false">IF(MAX(X385:AA385)=MIN(X385:AA385),0,IF($F$17="custo",(MAX(X385:AA385)-AA385)/(MAX(X385:AA385)-MIN(X385:AA385)),(AA385-MIN(X385:AA385))/(MAX(X385:AA385)-MIN(X385:AA385))))</f>
        <v>1</v>
      </c>
      <c r="AV385" s="0" t="n">
        <f aca="false">STDEVP(AB385:AE385)</f>
        <v>0.40985976272332</v>
      </c>
      <c r="AW385" s="0" t="n">
        <f aca="false">STDEVP(AF385:AI385)</f>
        <v>0.402839729368028</v>
      </c>
      <c r="AX385" s="0" t="n">
        <f aca="false">STDEVP(AJ385:AM385)</f>
        <v>0.43588859380397</v>
      </c>
      <c r="AY385" s="0" t="n">
        <f aca="false">STDEVP(AN385:AQ385)</f>
        <v>0.376299830587259</v>
      </c>
      <c r="AZ385" s="0" t="n">
        <f aca="false">STDEVP(AR385:AU385)</f>
        <v>0.365878097194845</v>
      </c>
      <c r="BA385" s="0" t="n">
        <f aca="false">AV385*((1-IFERROR(CORREL(AB385:AE385,AF385:AI385),0))+(1-IFERROR(CORREL(AB385:AE385,AJ385:AM385),0))+(1-IFERROR(CORREL(AB385:AE385,AN385:AQ385),0))+(1-IFERROR(CORREL(AB385:AE385,AR385:AU385),0)))</f>
        <v>1.12419305262919</v>
      </c>
      <c r="BB385" s="0" t="n">
        <f aca="false">AW385*((1-IFERROR(CORREL(AF385:AI385,AB385:AE385),0))+(1-IFERROR(CORREL(AF385:AI385,AJ385:AM385),0))+(1-IFERROR(CORREL(AF385:AI385,AN385:AQ385),0))+(1-IFERROR(CORREL(AF385:AI385,AR385:AU385),0)))</f>
        <v>2.89766105696238</v>
      </c>
      <c r="BC385" s="0" t="n">
        <f aca="false">AX385*((1-IFERROR(CORREL(AJ385:AM385,AB385:AE385),0))+(1-IFERROR(CORREL(AJ385:AM385,AF385:AI385),0))+(1-IFERROR(CORREL(AJ385:AM385,AN385:AQ385),0))+(1-IFERROR(CORREL(AJ385:AM385,AR385:AU385),0)))</f>
        <v>1.09059367565218</v>
      </c>
      <c r="BD385" s="0" t="n">
        <f aca="false">AY385*((1-IFERROR(CORREL(AN385:AQ385,AB385:AE385),0))+(1-IFERROR(CORREL(AN385:AQ385,AF385:AI385),0))+(1-IFERROR(CORREL(AN385:AQ385,AJ385:AM385),0))+(1-IFERROR(CORREL(AN385:AQ385,AR385:AU385),0)))</f>
        <v>0.877784755710969</v>
      </c>
      <c r="BE385" s="0" t="n">
        <f aca="false">AZ385*((1-IFERROR(CORREL(AR385:AU385,AB385:AE385),0))+(1-IFERROR(CORREL(AR385:AU385,AF385:AI385),0))+(1-IFERROR(CORREL(AR385:AU385,AJ385:AM385),0))+(1-IFERROR(CORREL(AR385:AU385,AN385:AQ385),0)))</f>
        <v>1.03355758251417</v>
      </c>
      <c r="BF385" s="0" t="n">
        <f aca="false">IF(SUM(BA385:BE385)&gt;0,BA385/SUM(BA385:BE385),1/5)</f>
        <v>0.160055046188364</v>
      </c>
      <c r="BG385" s="0" t="n">
        <f aca="false">IF(SUM(BA385:BE385)&gt;0,BB385/SUM(BA385:BE385),1/5)</f>
        <v>0.412549493368303</v>
      </c>
      <c r="BH385" s="0" t="n">
        <f aca="false">IF(SUM(BA385:BE385)&gt;0,BC385/SUM(BA385:BE385),1/5)</f>
        <v>0.155271392863539</v>
      </c>
      <c r="BI385" s="0" t="n">
        <f aca="false">IF(SUM(BA385:BE385)&gt;0,BD385/SUM(BA385:BE385),1/5)</f>
        <v>0.124973090066856</v>
      </c>
      <c r="BJ385" s="0" t="n">
        <f aca="false">IF(SUM(BA385:BE385)&gt;0,BE385/SUM(BA385:BE385),1/5)</f>
        <v>0.147150977512938</v>
      </c>
      <c r="BK385" s="0" t="n">
        <f aca="false">BF385*AB385+BG385*AF385+BH385*AJ385+BI385*AN385+BJ385*AR385</f>
        <v>0.450577941023873</v>
      </c>
      <c r="BL385" s="0" t="n">
        <f aca="false">BF385*AC385+BG385*AG385+BH385*AK385+BI385*AO385+BJ385*AS385</f>
        <v>0.586718134775336</v>
      </c>
      <c r="BM385" s="0" t="n">
        <f aca="false">BF385*AD385+BG385*AH385+BH385*AL385+BI385*AP385+BJ385*AT385</f>
        <v>0.714996927069803</v>
      </c>
      <c r="BN385" s="0" t="n">
        <f aca="false">BF385*AE385+BG385*AI385+BH385*AM385+BI385*AQ385+BJ385*AU385</f>
        <v>0.587450506631697</v>
      </c>
      <c r="BO385" s="0" t="n">
        <f aca="false">RANK(BK385,$BK385:$BN385)</f>
        <v>4</v>
      </c>
      <c r="BP385" s="0" t="n">
        <f aca="false">RANK(BL385,$BK385:$BN385)</f>
        <v>3</v>
      </c>
      <c r="BQ385" s="0" t="n">
        <f aca="false">RANK(BM385,$BK385:$BN385)</f>
        <v>1</v>
      </c>
      <c r="BR385" s="0" t="n">
        <f aca="false">RANK(BN385,$BK385:$BN385)</f>
        <v>2</v>
      </c>
    </row>
    <row r="386" customFormat="false" ht="15" hidden="false" customHeight="false" outlineLevel="0" collapsed="false">
      <c r="A386" s="0" t="n">
        <v>363</v>
      </c>
      <c r="B386" s="0" t="n">
        <f aca="false">RANDBETWEEN(1,$B$5)</f>
        <v>2</v>
      </c>
      <c r="C386" s="0" t="n">
        <f aca="false">RANDBETWEEN(1,$B$5)</f>
        <v>1</v>
      </c>
      <c r="D386" s="0" t="n">
        <f aca="false">RANDBETWEEN(1,$B$5)</f>
        <v>6</v>
      </c>
      <c r="E386" s="0" t="n">
        <f aca="false">RANDBETWEEN(1,$B$5)</f>
        <v>5</v>
      </c>
      <c r="F386" s="0" t="n">
        <f aca="false">RANDBETWEEN(1,$B$5)</f>
        <v>3</v>
      </c>
      <c r="G386" s="0" t="n">
        <f aca="false">RANDBETWEEN(1,$B$5)</f>
        <v>6</v>
      </c>
      <c r="H386" s="0" t="n">
        <f aca="true">NORMINV(RAND(),$B$8,$B$13)</f>
        <v>51.9760916672627</v>
      </c>
      <c r="I386" s="0" t="n">
        <f aca="true">NORMINV(RAND(),$C$8,$C$13)</f>
        <v>62.4181653538754</v>
      </c>
      <c r="J386" s="0" t="n">
        <f aca="true">NORMINV(RAND(),$D$8,$D$13)</f>
        <v>13.6027786023121</v>
      </c>
      <c r="K386" s="0" t="n">
        <f aca="true">NORMINV(RAND(),$E$8,$E$13)</f>
        <v>3.60652204520739</v>
      </c>
      <c r="L386" s="0" t="n">
        <f aca="true">NORMINV(RAND(),$B$9,$B$14)</f>
        <v>47.3625119522898</v>
      </c>
      <c r="M386" s="0" t="n">
        <f aca="true">NORMINV(RAND(),$C$9,$C$14)</f>
        <v>61.715045242164</v>
      </c>
      <c r="N386" s="0" t="n">
        <f aca="true">NORMINV(RAND(),$D$9,$D$14)</f>
        <v>51.2112728239091</v>
      </c>
      <c r="O386" s="0" t="n">
        <f aca="true">NORMINV(RAND(),$E$9,$E$14)</f>
        <v>23.0734754647938</v>
      </c>
      <c r="P386" s="0" t="n">
        <f aca="true">NORMINV(RAND(),$B$10,$B$15)</f>
        <v>26.1424388533209</v>
      </c>
      <c r="Q386" s="0" t="n">
        <f aca="true">NORMINV(RAND(),$C$10,$C$15)</f>
        <v>28.7241743507685</v>
      </c>
      <c r="R386" s="0" t="n">
        <f aca="true">NORMINV(RAND(),$D$10,$D$15)</f>
        <v>9.39862495944329</v>
      </c>
      <c r="S386" s="0" t="n">
        <f aca="true">NORMINV(RAND(),$E$10,$E$15)</f>
        <v>3.9242487124177</v>
      </c>
      <c r="T386" s="0" t="n">
        <f aca="false">MEDIAN(INDEX(Avaliadores!$B$17:$B$22,$B386),INDEX(Avaliadores!$B$17:$B$22,$C386),INDEX(Avaliadores!$B$17:$B$22,$D386),INDEX(Avaliadores!$B$17:$B$22,$E386),INDEX(Avaliadores!$B$17:$B$22,$F386),INDEX(Avaliadores!$B$17:$B$22,$G386))</f>
        <v>2.29166666666667</v>
      </c>
      <c r="U386" s="0" t="n">
        <f aca="false">MEDIAN(INDEX(Avaliadores!$C$17:$C$22,$B386),INDEX(Avaliadores!$C$17:$C$22,$C386),INDEX(Avaliadores!$C$17:$C$22,$D386),INDEX(Avaliadores!$C$17:$C$22,$E386),INDEX(Avaliadores!$C$17:$C$22,$F386),INDEX(Avaliadores!$C$17:$C$22,$G386))</f>
        <v>5.29166666666667</v>
      </c>
      <c r="V386" s="0" t="n">
        <f aca="false">MEDIAN(INDEX(Avaliadores!$D$17:$D$22,$B386),INDEX(Avaliadores!$D$17:$D$22,$C386),INDEX(Avaliadores!$D$17:$D$22,$D386),INDEX(Avaliadores!$D$17:$D$22,$E386),INDEX(Avaliadores!$D$17:$D$22,$F386),INDEX(Avaliadores!$D$17:$D$22,$G386))</f>
        <v>5.66666666666667</v>
      </c>
      <c r="W386" s="0" t="n">
        <f aca="false">MEDIAN(INDEX(Avaliadores!$E$17:$E$22,$B386),INDEX(Avaliadores!$E$17:$E$22,$C386),INDEX(Avaliadores!$E$17:$E$22,$D386),INDEX(Avaliadores!$E$17:$E$22,$E386),INDEX(Avaliadores!$E$17:$E$22,$F386),INDEX(Avaliadores!$E$17:$E$22,$G386))</f>
        <v>6.04166666666667</v>
      </c>
      <c r="X386" s="0" t="n">
        <f aca="false">MEDIAN(INDEX(Avaliadores!$F$17:$F$22,$B386),INDEX(Avaliadores!$F$17:$F$22,$C386),INDEX(Avaliadores!$F$17:$F$22,$D386),INDEX(Avaliadores!$F$17:$F$22,$E386),INDEX(Avaliadores!$F$17:$F$22,$F386),INDEX(Avaliadores!$F$17:$F$22,$G386))</f>
        <v>2.66666666666667</v>
      </c>
      <c r="Y386" s="0" t="n">
        <f aca="false">MEDIAN(INDEX(Avaliadores!$G$17:$G$22,$B386),INDEX(Avaliadores!$G$17:$G$22,$C386),INDEX(Avaliadores!$G$17:$G$22,$D386),INDEX(Avaliadores!$G$17:$G$22,$E386),INDEX(Avaliadores!$G$17:$G$22,$F386),INDEX(Avaliadores!$G$17:$G$22,$G386))</f>
        <v>5.04166666666667</v>
      </c>
      <c r="Z386" s="0" t="n">
        <f aca="false">MEDIAN(INDEX(Avaliadores!$H$17:$H$22,$B386),INDEX(Avaliadores!$H$17:$H$22,$C386),INDEX(Avaliadores!$H$17:$H$22,$D386),INDEX(Avaliadores!$H$17:$H$22,$E386),INDEX(Avaliadores!$H$17:$H$22,$F386),INDEX(Avaliadores!$H$17:$H$22,$G386))</f>
        <v>4.04166666666667</v>
      </c>
      <c r="AA386" s="0" t="n">
        <f aca="false">MEDIAN(INDEX(Avaliadores!$I$17:$I$22,$B386),INDEX(Avaliadores!$I$17:$I$22,$C386),INDEX(Avaliadores!$I$17:$I$22,$D386),INDEX(Avaliadores!$I$17:$I$22,$E386),INDEX(Avaliadores!$I$17:$I$22,$F386),INDEX(Avaliadores!$I$17:$I$22,$G386))</f>
        <v>6.91666666666667</v>
      </c>
      <c r="AB386" s="0" t="n">
        <f aca="false">IF(MAX(H386:K386)=MIN(H386:K386),0,IF($B$17="custo",(MAX(H386:K386)-H386)/(MAX(H386:K386)-MIN(H386:K386)),(H386-MIN(H386:K386))/(MAX(H386:K386)-MIN(H386:K386))))</f>
        <v>0.177551129319892</v>
      </c>
      <c r="AC386" s="0" t="n">
        <f aca="false">IF(MAX(H386:K386)=MIN(H386:K386),0,IF($B$17="custo",(MAX(H386:K386)-I386)/(MAX(H386:K386)-MIN(H386:K386)),(I386-MIN(H386:K386))/(MAX(H386:K386)-MIN(H386:K386))))</f>
        <v>0</v>
      </c>
      <c r="AD386" s="0" t="n">
        <f aca="false">IF(MAX(H386:K386)=MIN(H386:K386),0,IF($B$17="custo",(MAX(H386:K386)-J386)/(MAX(H386:K386)-MIN(H386:K386)),(J386-MIN(H386:K386))/(MAX(H386:K386)-MIN(H386:K386))))</f>
        <v>0.830029293610447</v>
      </c>
      <c r="AE386" s="0" t="n">
        <f aca="false">IF(MAX(H386:K386)=MIN(H386:K386),0,IF($B$17="custo",(MAX(H386:K386)-K386)/(MAX(H386:K386)-MIN(H386:K386)),(K386-MIN(H386:K386))/(MAX(H386:K386)-MIN(H386:K386))))</f>
        <v>1</v>
      </c>
      <c r="AF386" s="0" t="n">
        <f aca="false">IF(MAX(L386:O386)=MIN(L386:O386),0,IF($C$17="custo",(MAX(L386:O386)-L386)/(MAX(L386:O386)-MIN(L386:O386)),(L386-MIN(L386:O386))/(MAX(L386:O386)-MIN(L386:O386))))</f>
        <v>0.628572716570136</v>
      </c>
      <c r="AG386" s="0" t="n">
        <f aca="false">IF(MAX(L386:O386)=MIN(L386:O386),0,IF($C$17="custo",(MAX(L386:O386)-M386)/(MAX(L386:O386)-MIN(L386:O386)),(M386-MIN(L386:O386))/(MAX(L386:O386)-MIN(L386:O386))))</f>
        <v>1</v>
      </c>
      <c r="AH386" s="0" t="n">
        <f aca="false">IF(MAX(L386:O386)=MIN(L386:O386),0,IF($C$17="custo",(MAX(L386:O386)-N386)/(MAX(L386:O386)-MIN(L386:O386)),(N386-MIN(L386:O386))/(MAX(L386:O386)-MIN(L386:O386))))</f>
        <v>0.728174282805501</v>
      </c>
      <c r="AI386" s="0" t="n">
        <f aca="false">IF(MAX(L386:O386)=MIN(L386:O386),0,IF($C$17="custo",(MAX(L386:O386)-O386)/(MAX(L386:O386)-MIN(L386:O386)),(O386-MIN(L386:O386))/(MAX(L386:O386)-MIN(L386:O386))))</f>
        <v>0</v>
      </c>
      <c r="AJ386" s="0" t="n">
        <f aca="false">IF(MAX(P386:S386)=MIN(P386:S386),0,IF($D$17="custo",(MAX(P386:S386)-P386)/(MAX(P386:S386)-MIN(P386:S386)),(P386-MIN(P386:S386))/(MAX(P386:S386)-MIN(P386:S386))))</f>
        <v>0.104102549946971</v>
      </c>
      <c r="AK386" s="0" t="n">
        <f aca="false">IF(MAX(P386:S386)=MIN(P386:S386),0,IF($D$17="custo",(MAX(P386:S386)-Q386)/(MAX(P386:S386)-MIN(P386:S386)),(Q386-MIN(P386:S386))/(MAX(P386:S386)-MIN(P386:S386))))</f>
        <v>0</v>
      </c>
      <c r="AL386" s="0" t="n">
        <f aca="false">IF(MAX(P386:S386)=MIN(P386:S386),0,IF($D$17="custo",(MAX(P386:S386)-R386)/(MAX(P386:S386)-MIN(P386:S386)),(R386-MIN(P386:S386))/(MAX(P386:S386)-MIN(P386:S386))))</f>
        <v>0.779258360413792</v>
      </c>
      <c r="AM386" s="0" t="n">
        <f aca="false">IF(MAX(P386:S386)=MIN(P386:S386),0,IF($D$17="custo",(MAX(P386:S386)-S386)/(MAX(P386:S386)-MIN(P386:S386)),(S386-MIN(P386:S386))/(MAX(P386:S386)-MIN(P386:S386))))</f>
        <v>1</v>
      </c>
      <c r="AN386" s="0" t="n">
        <f aca="false">IF(MAX(T386:W386)=MIN(T386:W386),0,IF($E$17="custo",(MAX(T386:W386)-T386)/(MAX(T386:W386)-MIN(T386:W386)),(T386-MIN(T386:W386))/(MAX(T386:W386)-MIN(T386:W386))))</f>
        <v>0</v>
      </c>
      <c r="AO386" s="0" t="n">
        <f aca="false">IF(MAX(T386:W386)=MIN(T386:W386),0,IF($E$17="custo",(MAX(T386:W386)-U386)/(MAX(T386:W386)-MIN(T386:W386)),(U386-MIN(T386:W386))/(MAX(T386:W386)-MIN(T386:W386))))</f>
        <v>0.8</v>
      </c>
      <c r="AP386" s="0" t="n">
        <f aca="false">IF(MAX(T386:W386)=MIN(T386:W386),0,IF($E$17="custo",(MAX(T386:W386)-V386)/(MAX(T386:W386)-MIN(T386:W386)),(V386-MIN(T386:W386))/(MAX(T386:W386)-MIN(T386:W386))))</f>
        <v>0.9</v>
      </c>
      <c r="AQ386" s="0" t="n">
        <f aca="false">IF(MAX(T386:W386)=MIN(T386:W386),0,IF($E$17="custo",(MAX(T386:W386)-W386)/(MAX(T386:W386)-MIN(T386:W386)),(W386-MIN(T386:W386))/(MAX(T386:W386)-MIN(T386:W386))))</f>
        <v>1</v>
      </c>
      <c r="AR386" s="0" t="n">
        <f aca="false">IF(MAX(X386:AA386)=MIN(X386:AA386),0,IF($F$17="custo",(MAX(X386:AA386)-X386)/(MAX(X386:AA386)-MIN(X386:AA386)),(X386-MIN(X386:AA386))/(MAX(X386:AA386)-MIN(X386:AA386))))</f>
        <v>0</v>
      </c>
      <c r="AS386" s="0" t="n">
        <f aca="false">IF(MAX(X386:AA386)=MIN(X386:AA386),0,IF($F$17="custo",(MAX(X386:AA386)-Y386)/(MAX(X386:AA386)-MIN(X386:AA386)),(Y386-MIN(X386:AA386))/(MAX(X386:AA386)-MIN(X386:AA386))))</f>
        <v>0.558823529411765</v>
      </c>
      <c r="AT386" s="0" t="n">
        <f aca="false">IF(MAX(X386:AA386)=MIN(X386:AA386),0,IF($F$17="custo",(MAX(X386:AA386)-Z386)/(MAX(X386:AA386)-MIN(X386:AA386)),(Z386-MIN(X386:AA386))/(MAX(X386:AA386)-MIN(X386:AA386))))</f>
        <v>0.323529411764706</v>
      </c>
      <c r="AU386" s="0" t="n">
        <f aca="false">IF(MAX(X386:AA386)=MIN(X386:AA386),0,IF($F$17="custo",(MAX(X386:AA386)-AA386)/(MAX(X386:AA386)-MIN(X386:AA386)),(AA386-MIN(X386:AA386))/(MAX(X386:AA386)-MIN(X386:AA386))))</f>
        <v>1</v>
      </c>
      <c r="AV386" s="0" t="n">
        <f aca="false">STDEVP(AB386:AE386)</f>
        <v>0.42216058648959</v>
      </c>
      <c r="AW386" s="0" t="n">
        <f aca="false">STDEVP(AF386:AI386)</f>
        <v>0.36632545004038</v>
      </c>
      <c r="AX386" s="0" t="n">
        <f aca="false">STDEVP(AJ386:AM386)</f>
        <v>0.427585913446503</v>
      </c>
      <c r="AY386" s="0" t="n">
        <f aca="false">STDEVP(AN386:AQ386)</f>
        <v>0.396074487943872</v>
      </c>
      <c r="AZ386" s="0" t="n">
        <f aca="false">STDEVP(AR386:AU386)</f>
        <v>0.364397402745996</v>
      </c>
      <c r="BA386" s="0" t="n">
        <f aca="false">AV386*((1-IFERROR(CORREL(AB386:AE386,AF386:AI386),0))+(1-IFERROR(CORREL(AB386:AE386,AJ386:AM386),0))+(1-IFERROR(CORREL(AB386:AE386,AN386:AQ386),0))+(1-IFERROR(CORREL(AB386:AE386,AR386:AU386),0)))</f>
        <v>1.11672451607065</v>
      </c>
      <c r="BB386" s="0" t="n">
        <f aca="false">AW386*((1-IFERROR(CORREL(AF386:AI386,AB386:AE386),0))+(1-IFERROR(CORREL(AF386:AI386,AJ386:AM386),0))+(1-IFERROR(CORREL(AF386:AI386,AN386:AQ386),0))+(1-IFERROR(CORREL(AF386:AI386,AR386:AU386),0)))</f>
        <v>2.32187938081338</v>
      </c>
      <c r="BC386" s="0" t="n">
        <f aca="false">AX386*((1-IFERROR(CORREL(AJ386:AM386,AB386:AE386),0))+(1-IFERROR(CORREL(AJ386:AM386,AF386:AI386),0))+(1-IFERROR(CORREL(AJ386:AM386,AN386:AQ386),0))+(1-IFERROR(CORREL(AJ386:AM386,AR386:AU386),0)))</f>
        <v>1.08688717566127</v>
      </c>
      <c r="BD386" s="0" t="n">
        <f aca="false">AY386*((1-IFERROR(CORREL(AN386:AQ386,AB386:AE386),0))+(1-IFERROR(CORREL(AN386:AQ386,AF386:AI386),0))+(1-IFERROR(CORREL(AN386:AQ386,AJ386:AM386),0))+(1-IFERROR(CORREL(AN386:AQ386,AR386:AU386),0)))</f>
        <v>0.872364129250536</v>
      </c>
      <c r="BE386" s="0" t="n">
        <f aca="false">AZ386*((1-IFERROR(CORREL(AR386:AU386,AB386:AE386),0))+(1-IFERROR(CORREL(AR386:AU386,AF386:AI386),0))+(1-IFERROR(CORREL(AR386:AU386,AJ386:AM386),0))+(1-IFERROR(CORREL(AR386:AU386,AN386:AQ386),0)))</f>
        <v>0.97150714492135</v>
      </c>
      <c r="BF386" s="0" t="n">
        <f aca="false">IF(SUM(BA386:BE386)&gt;0,BA386/SUM(BA386:BE386),1/5)</f>
        <v>0.175327521858796</v>
      </c>
      <c r="BG386" s="0" t="n">
        <f aca="false">IF(SUM(BA386:BE386)&gt;0,BB386/SUM(BA386:BE386),1/5)</f>
        <v>0.364538748845101</v>
      </c>
      <c r="BH386" s="0" t="n">
        <f aca="false">IF(SUM(BA386:BE386)&gt;0,BC386/SUM(BA386:BE386),1/5)</f>
        <v>0.170643012046796</v>
      </c>
      <c r="BI386" s="0" t="n">
        <f aca="false">IF(SUM(BA386:BE386)&gt;0,BD386/SUM(BA386:BE386),1/5)</f>
        <v>0.136962553198148</v>
      </c>
      <c r="BJ386" s="0" t="n">
        <f aca="false">IF(SUM(BA386:BE386)&gt;0,BE386/SUM(BA386:BE386),1/5)</f>
        <v>0.152528164051158</v>
      </c>
      <c r="BK386" s="0" t="n">
        <f aca="false">BF386*AB386+BG386*AF386+BH386*AJ386+BI386*AN386+BJ386*AR386</f>
        <v>0.278033083848234</v>
      </c>
      <c r="BL386" s="0" t="n">
        <f aca="false">BF386*AC386+BG386*AG386+BH386*AK386+BI386*AO386+BJ386*AS386</f>
        <v>0.559345118373385</v>
      </c>
      <c r="BM386" s="0" t="n">
        <f aca="false">BF386*AD386+BG386*AH386+BH386*AL386+BI386*AP386+BJ386*AT386</f>
        <v>0.716563359969035</v>
      </c>
      <c r="BN386" s="0" t="n">
        <f aca="false">BF386*AE386+BG386*AI386+BH386*AM386+BI386*AQ386+BJ386*AU386</f>
        <v>0.635461251154899</v>
      </c>
      <c r="BO386" s="0" t="n">
        <f aca="false">RANK(BK386,$BK386:$BN386)</f>
        <v>4</v>
      </c>
      <c r="BP386" s="0" t="n">
        <f aca="false">RANK(BL386,$BK386:$BN386)</f>
        <v>3</v>
      </c>
      <c r="BQ386" s="0" t="n">
        <f aca="false">RANK(BM386,$BK386:$BN386)</f>
        <v>1</v>
      </c>
      <c r="BR386" s="0" t="n">
        <f aca="false">RANK(BN386,$BK386:$BN386)</f>
        <v>2</v>
      </c>
    </row>
    <row r="387" customFormat="false" ht="15" hidden="false" customHeight="false" outlineLevel="0" collapsed="false">
      <c r="A387" s="0" t="n">
        <v>364</v>
      </c>
      <c r="B387" s="0" t="n">
        <f aca="false">RANDBETWEEN(1,$B$5)</f>
        <v>1</v>
      </c>
      <c r="C387" s="0" t="n">
        <f aca="false">RANDBETWEEN(1,$B$5)</f>
        <v>5</v>
      </c>
      <c r="D387" s="0" t="n">
        <f aca="false">RANDBETWEEN(1,$B$5)</f>
        <v>1</v>
      </c>
      <c r="E387" s="0" t="n">
        <f aca="false">RANDBETWEEN(1,$B$5)</f>
        <v>3</v>
      </c>
      <c r="F387" s="0" t="n">
        <f aca="false">RANDBETWEEN(1,$B$5)</f>
        <v>2</v>
      </c>
      <c r="G387" s="0" t="n">
        <f aca="false">RANDBETWEEN(1,$B$5)</f>
        <v>4</v>
      </c>
      <c r="H387" s="0" t="n">
        <f aca="true">NORMINV(RAND(),$B$8,$B$13)</f>
        <v>46.5765144091568</v>
      </c>
      <c r="I387" s="0" t="n">
        <f aca="true">NORMINV(RAND(),$C$8,$C$13)</f>
        <v>66.1948040719232</v>
      </c>
      <c r="J387" s="0" t="n">
        <f aca="true">NORMINV(RAND(),$D$8,$D$13)</f>
        <v>14.5110721106866</v>
      </c>
      <c r="K387" s="0" t="n">
        <f aca="true">NORMINV(RAND(),$E$8,$E$13)</f>
        <v>3.35336549188596</v>
      </c>
      <c r="L387" s="0" t="n">
        <f aca="true">NORMINV(RAND(),$B$9,$B$14)</f>
        <v>47.4488598411018</v>
      </c>
      <c r="M387" s="0" t="n">
        <f aca="true">NORMINV(RAND(),$C$9,$C$14)</f>
        <v>47.3374529643557</v>
      </c>
      <c r="N387" s="0" t="n">
        <f aca="true">NORMINV(RAND(),$D$9,$D$14)</f>
        <v>44.8981682149623</v>
      </c>
      <c r="O387" s="0" t="n">
        <f aca="true">NORMINV(RAND(),$E$9,$E$14)</f>
        <v>27.9191571738974</v>
      </c>
      <c r="P387" s="0" t="n">
        <f aca="true">NORMINV(RAND(),$B$10,$B$15)</f>
        <v>23.115900465113</v>
      </c>
      <c r="Q387" s="0" t="n">
        <f aca="true">NORMINV(RAND(),$C$10,$C$15)</f>
        <v>30.763430463449</v>
      </c>
      <c r="R387" s="0" t="n">
        <f aca="true">NORMINV(RAND(),$D$10,$D$15)</f>
        <v>10.2149263491458</v>
      </c>
      <c r="S387" s="0" t="n">
        <f aca="true">NORMINV(RAND(),$E$10,$E$15)</f>
        <v>4.01515533826442</v>
      </c>
      <c r="T387" s="0" t="n">
        <f aca="false">MEDIAN(INDEX(Avaliadores!$B$17:$B$22,$B387),INDEX(Avaliadores!$B$17:$B$22,$C387),INDEX(Avaliadores!$B$17:$B$22,$D387),INDEX(Avaliadores!$B$17:$B$22,$E387),INDEX(Avaliadores!$B$17:$B$22,$F387),INDEX(Avaliadores!$B$17:$B$22,$G387))</f>
        <v>2.66666666666667</v>
      </c>
      <c r="U387" s="0" t="n">
        <f aca="false">MEDIAN(INDEX(Avaliadores!$C$17:$C$22,$B387),INDEX(Avaliadores!$C$17:$C$22,$C387),INDEX(Avaliadores!$C$17:$C$22,$D387),INDEX(Avaliadores!$C$17:$C$22,$E387),INDEX(Avaliadores!$C$17:$C$22,$F387),INDEX(Avaliadores!$C$17:$C$22,$G387))</f>
        <v>4.91666666666667</v>
      </c>
      <c r="V387" s="0" t="n">
        <f aca="false">MEDIAN(INDEX(Avaliadores!$D$17:$D$22,$B387),INDEX(Avaliadores!$D$17:$D$22,$C387),INDEX(Avaliadores!$D$17:$D$22,$D387),INDEX(Avaliadores!$D$17:$D$22,$E387),INDEX(Avaliadores!$D$17:$D$22,$F387),INDEX(Avaliadores!$D$17:$D$22,$G387))</f>
        <v>5.91666666666667</v>
      </c>
      <c r="W387" s="0" t="n">
        <f aca="false">MEDIAN(INDEX(Avaliadores!$E$17:$E$22,$B387),INDEX(Avaliadores!$E$17:$E$22,$C387),INDEX(Avaliadores!$E$17:$E$22,$D387),INDEX(Avaliadores!$E$17:$E$22,$E387),INDEX(Avaliadores!$E$17:$E$22,$F387),INDEX(Avaliadores!$E$17:$E$22,$G387))</f>
        <v>6.79166666666667</v>
      </c>
      <c r="X387" s="0" t="n">
        <f aca="false">MEDIAN(INDEX(Avaliadores!$F$17:$F$22,$B387),INDEX(Avaliadores!$F$17:$F$22,$C387),INDEX(Avaliadores!$F$17:$F$22,$D387),INDEX(Avaliadores!$F$17:$F$22,$E387),INDEX(Avaliadores!$F$17:$F$22,$F387),INDEX(Avaliadores!$F$17:$F$22,$G387))</f>
        <v>2.29166666666667</v>
      </c>
      <c r="Y387" s="0" t="n">
        <f aca="false">MEDIAN(INDEX(Avaliadores!$G$17:$G$22,$B387),INDEX(Avaliadores!$G$17:$G$22,$C387),INDEX(Avaliadores!$G$17:$G$22,$D387),INDEX(Avaliadores!$G$17:$G$22,$E387),INDEX(Avaliadores!$G$17:$G$22,$F387),INDEX(Avaliadores!$G$17:$G$22,$G387))</f>
        <v>5.04166666666667</v>
      </c>
      <c r="Z387" s="0" t="n">
        <f aca="false">MEDIAN(INDEX(Avaliadores!$H$17:$H$22,$B387),INDEX(Avaliadores!$H$17:$H$22,$C387),INDEX(Avaliadores!$H$17:$H$22,$D387),INDEX(Avaliadores!$H$17:$H$22,$E387),INDEX(Avaliadores!$H$17:$H$22,$F387),INDEX(Avaliadores!$H$17:$H$22,$G387))</f>
        <v>3.91666666666667</v>
      </c>
      <c r="AA387" s="0" t="n">
        <f aca="false">MEDIAN(INDEX(Avaliadores!$I$17:$I$22,$B387),INDEX(Avaliadores!$I$17:$I$22,$C387),INDEX(Avaliadores!$I$17:$I$22,$D387),INDEX(Avaliadores!$I$17:$I$22,$E387),INDEX(Avaliadores!$I$17:$I$22,$F387),INDEX(Avaliadores!$I$17:$I$22,$G387))</f>
        <v>6.66666666666667</v>
      </c>
      <c r="AB387" s="0" t="n">
        <f aca="false">IF(MAX(H387:K387)=MIN(H387:K387),0,IF($B$17="custo",(MAX(H387:K387)-H387)/(MAX(H387:K387)-MIN(H387:K387)),(H387-MIN(H387:K387))/(MAX(H387:K387)-MIN(H387:K387))))</f>
        <v>0.312187150804636</v>
      </c>
      <c r="AC387" s="0" t="n">
        <f aca="false">IF(MAX(H387:K387)=MIN(H387:K387),0,IF($B$17="custo",(MAX(H387:K387)-I387)/(MAX(H387:K387)-MIN(H387:K387)),(I387-MIN(H387:K387))/(MAX(H387:K387)-MIN(H387:K387))))</f>
        <v>0</v>
      </c>
      <c r="AD387" s="0" t="n">
        <f aca="false">IF(MAX(H387:K387)=MIN(H387:K387),0,IF($B$17="custo",(MAX(H387:K387)-J387)/(MAX(H387:K387)-MIN(H387:K387)),(J387-MIN(H387:K387))/(MAX(H387:K387)-MIN(H387:K387))))</f>
        <v>0.822446671003724</v>
      </c>
      <c r="AE387" s="0" t="n">
        <f aca="false">IF(MAX(H387:K387)=MIN(H387:K387),0,IF($B$17="custo",(MAX(H387:K387)-K387)/(MAX(H387:K387)-MIN(H387:K387)),(K387-MIN(H387:K387))/(MAX(H387:K387)-MIN(H387:K387))))</f>
        <v>1</v>
      </c>
      <c r="AF387" s="0" t="n">
        <f aca="false">IF(MAX(L387:O387)=MIN(L387:O387),0,IF($C$17="custo",(MAX(L387:O387)-L387)/(MAX(L387:O387)-MIN(L387:O387)),(L387-MIN(L387:O387))/(MAX(L387:O387)-MIN(L387:O387))))</f>
        <v>1</v>
      </c>
      <c r="AG387" s="0" t="n">
        <f aca="false">IF(MAX(L387:O387)=MIN(L387:O387),0,IF($C$17="custo",(MAX(L387:O387)-M387)/(MAX(L387:O387)-MIN(L387:O387)),(M387-MIN(L387:O387))/(MAX(L387:O387)-MIN(L387:O387))))</f>
        <v>0.994295515981755</v>
      </c>
      <c r="AH387" s="0" t="n">
        <f aca="false">IF(MAX(L387:O387)=MIN(L387:O387),0,IF($C$17="custo",(MAX(L387:O387)-N387)/(MAX(L387:O387)-MIN(L387:O387)),(N387-MIN(L387:O387))/(MAX(L387:O387)-MIN(L387:O387))))</f>
        <v>0.869394241704312</v>
      </c>
      <c r="AI387" s="0" t="n">
        <f aca="false">IF(MAX(L387:O387)=MIN(L387:O387),0,IF($C$17="custo",(MAX(L387:O387)-O387)/(MAX(L387:O387)-MIN(L387:O387)),(O387-MIN(L387:O387))/(MAX(L387:O387)-MIN(L387:O387))))</f>
        <v>0</v>
      </c>
      <c r="AJ387" s="0" t="n">
        <f aca="false">IF(MAX(P387:S387)=MIN(P387:S387),0,IF($D$17="custo",(MAX(P387:S387)-P387)/(MAX(P387:S387)-MIN(P387:S387)),(P387-MIN(P387:S387))/(MAX(P387:S387)-MIN(P387:S387))))</f>
        <v>0.285907407582164</v>
      </c>
      <c r="AK387" s="0" t="n">
        <f aca="false">IF(MAX(P387:S387)=MIN(P387:S387),0,IF($D$17="custo",(MAX(P387:S387)-Q387)/(MAX(P387:S387)-MIN(P387:S387)),(Q387-MIN(P387:S387))/(MAX(P387:S387)-MIN(P387:S387))))</f>
        <v>0</v>
      </c>
      <c r="AL387" s="0" t="n">
        <f aca="false">IF(MAX(P387:S387)=MIN(P387:S387),0,IF($D$17="custo",(MAX(P387:S387)-R387)/(MAX(P387:S387)-MIN(P387:S387)),(R387-MIN(P387:S387))/(MAX(P387:S387)-MIN(P387:S387))))</f>
        <v>0.768217913795718</v>
      </c>
      <c r="AM387" s="0" t="n">
        <f aca="false">IF(MAX(P387:S387)=MIN(P387:S387),0,IF($D$17="custo",(MAX(P387:S387)-S387)/(MAX(P387:S387)-MIN(P387:S387)),(S387-MIN(P387:S387))/(MAX(P387:S387)-MIN(P387:S387))))</f>
        <v>1</v>
      </c>
      <c r="AN387" s="0" t="n">
        <f aca="false">IF(MAX(T387:W387)=MIN(T387:W387),0,IF($E$17="custo",(MAX(T387:W387)-T387)/(MAX(T387:W387)-MIN(T387:W387)),(T387-MIN(T387:W387))/(MAX(T387:W387)-MIN(T387:W387))))</f>
        <v>0</v>
      </c>
      <c r="AO387" s="0" t="n">
        <f aca="false">IF(MAX(T387:W387)=MIN(T387:W387),0,IF($E$17="custo",(MAX(T387:W387)-U387)/(MAX(T387:W387)-MIN(T387:W387)),(U387-MIN(T387:W387))/(MAX(T387:W387)-MIN(T387:W387))))</f>
        <v>0.545454545454545</v>
      </c>
      <c r="AP387" s="0" t="n">
        <f aca="false">IF(MAX(T387:W387)=MIN(T387:W387),0,IF($E$17="custo",(MAX(T387:W387)-V387)/(MAX(T387:W387)-MIN(T387:W387)),(V387-MIN(T387:W387))/(MAX(T387:W387)-MIN(T387:W387))))</f>
        <v>0.787878787878788</v>
      </c>
      <c r="AQ387" s="0" t="n">
        <f aca="false">IF(MAX(T387:W387)=MIN(T387:W387),0,IF($E$17="custo",(MAX(T387:W387)-W387)/(MAX(T387:W387)-MIN(T387:W387)),(W387-MIN(T387:W387))/(MAX(T387:W387)-MIN(T387:W387))))</f>
        <v>1</v>
      </c>
      <c r="AR387" s="0" t="n">
        <f aca="false">IF(MAX(X387:AA387)=MIN(X387:AA387),0,IF($F$17="custo",(MAX(X387:AA387)-X387)/(MAX(X387:AA387)-MIN(X387:AA387)),(X387-MIN(X387:AA387))/(MAX(X387:AA387)-MIN(X387:AA387))))</f>
        <v>0</v>
      </c>
      <c r="AS387" s="0" t="n">
        <f aca="false">IF(MAX(X387:AA387)=MIN(X387:AA387),0,IF($F$17="custo",(MAX(X387:AA387)-Y387)/(MAX(X387:AA387)-MIN(X387:AA387)),(Y387-MIN(X387:AA387))/(MAX(X387:AA387)-MIN(X387:AA387))))</f>
        <v>0.628571428571429</v>
      </c>
      <c r="AT387" s="0" t="n">
        <f aca="false">IF(MAX(X387:AA387)=MIN(X387:AA387),0,IF($F$17="custo",(MAX(X387:AA387)-Z387)/(MAX(X387:AA387)-MIN(X387:AA387)),(Z387-MIN(X387:AA387))/(MAX(X387:AA387)-MIN(X387:AA387))))</f>
        <v>0.371428571428571</v>
      </c>
      <c r="AU387" s="0" t="n">
        <f aca="false">IF(MAX(X387:AA387)=MIN(X387:AA387),0,IF($F$17="custo",(MAX(X387:AA387)-AA387)/(MAX(X387:AA387)-MIN(X387:AA387)),(AA387-MIN(X387:AA387))/(MAX(X387:AA387)-MIN(X387:AA387))))</f>
        <v>1</v>
      </c>
      <c r="AV387" s="0" t="n">
        <f aca="false">STDEVP(AB387:AE387)</f>
        <v>0.398344686004026</v>
      </c>
      <c r="AW387" s="0" t="n">
        <f aca="false">STDEVP(AF387:AI387)</f>
        <v>0.416620379824673</v>
      </c>
      <c r="AX387" s="0" t="n">
        <f aca="false">STDEVP(AJ387:AM387)</f>
        <v>0.392760773183102</v>
      </c>
      <c r="AY387" s="0" t="n">
        <f aca="false">STDEVP(AN387:AQ387)</f>
        <v>0.373216604144049</v>
      </c>
      <c r="AZ387" s="0" t="n">
        <f aca="false">STDEVP(AR387:AU387)</f>
        <v>0.365055209690875</v>
      </c>
      <c r="BA387" s="0" t="n">
        <f aca="false">AV387*((1-IFERROR(CORREL(AB387:AE387,AF387:AI387),0))+(1-IFERROR(CORREL(AB387:AE387,AJ387:AM387),0))+(1-IFERROR(CORREL(AB387:AE387,AN387:AQ387),0))+(1-IFERROR(CORREL(AB387:AE387,AR387:AU387),0)))</f>
        <v>1.06336912536914</v>
      </c>
      <c r="BB387" s="0" t="n">
        <f aca="false">AW387*((1-IFERROR(CORREL(AF387:AI387,AB387:AE387),0))+(1-IFERROR(CORREL(AF387:AI387,AJ387:AM387),0))+(1-IFERROR(CORREL(AF387:AI387,AN387:AQ387),0))+(1-IFERROR(CORREL(AF387:AI387,AR387:AU387),0)))</f>
        <v>2.93814397031847</v>
      </c>
      <c r="BC387" s="0" t="n">
        <f aca="false">AX387*((1-IFERROR(CORREL(AJ387:AM387,AB387:AE387),0))+(1-IFERROR(CORREL(AJ387:AM387,AF387:AI387),0))+(1-IFERROR(CORREL(AJ387:AM387,AN387:AQ387),0))+(1-IFERROR(CORREL(AJ387:AM387,AR387:AU387),0)))</f>
        <v>1.03947094211603</v>
      </c>
      <c r="BD387" s="0" t="n">
        <f aca="false">AY387*((1-IFERROR(CORREL(AN387:AQ387,AB387:AE387),0))+(1-IFERROR(CORREL(AN387:AQ387,AF387:AI387),0))+(1-IFERROR(CORREL(AN387:AQ387,AJ387:AM387),0))+(1-IFERROR(CORREL(AN387:AQ387,AR387:AU387),0)))</f>
        <v>0.92586157634491</v>
      </c>
      <c r="BE387" s="0" t="n">
        <f aca="false">AZ387*((1-IFERROR(CORREL(AR387:AU387,AB387:AE387),0))+(1-IFERROR(CORREL(AR387:AU387,AF387:AI387),0))+(1-IFERROR(CORREL(AR387:AU387,AJ387:AM387),0))+(1-IFERROR(CORREL(AR387:AU387,AN387:AQ387),0)))</f>
        <v>1.12270220486167</v>
      </c>
      <c r="BF387" s="0" t="n">
        <f aca="false">IF(SUM(BA387:BE387)&gt;0,BA387/SUM(BA387:BE387),1/5)</f>
        <v>0.14999110698115</v>
      </c>
      <c r="BG387" s="0" t="n">
        <f aca="false">IF(SUM(BA387:BE387)&gt;0,BB387/SUM(BA387:BE387),1/5)</f>
        <v>0.414433197338765</v>
      </c>
      <c r="BH387" s="0" t="n">
        <f aca="false">IF(SUM(BA387:BE387)&gt;0,BC387/SUM(BA387:BE387),1/5)</f>
        <v>0.146620203241841</v>
      </c>
      <c r="BI387" s="0" t="n">
        <f aca="false">IF(SUM(BA387:BE387)&gt;0,BD387/SUM(BA387:BE387),1/5)</f>
        <v>0.130595293237499</v>
      </c>
      <c r="BJ387" s="0" t="n">
        <f aca="false">IF(SUM(BA387:BE387)&gt;0,BE387/SUM(BA387:BE387),1/5)</f>
        <v>0.158360199200746</v>
      </c>
      <c r="BK387" s="0" t="n">
        <f aca="false">BF387*AB387+BG387*AF387+BH387*AJ387+BI387*AN387+BJ387*AR387</f>
        <v>0.503178295881288</v>
      </c>
      <c r="BL387" s="0" t="n">
        <f aca="false">BF387*AC387+BG387*AG387+BH387*AK387+BI387*AO387+BJ387*AS387</f>
        <v>0.582843562739747</v>
      </c>
      <c r="BM387" s="0" t="n">
        <f aca="false">BF387*AD387+BG387*AH387+BH387*AL387+BI387*AP387+BJ387*AT387</f>
        <v>0.758014552507902</v>
      </c>
      <c r="BN387" s="0" t="n">
        <f aca="false">BF387*AE387+BG387*AI387+BH387*AM387+BI387*AQ387+BJ387*AU387</f>
        <v>0.585566802661235</v>
      </c>
      <c r="BO387" s="0" t="n">
        <f aca="false">RANK(BK387,$BK387:$BN387)</f>
        <v>4</v>
      </c>
      <c r="BP387" s="0" t="n">
        <f aca="false">RANK(BL387,$BK387:$BN387)</f>
        <v>3</v>
      </c>
      <c r="BQ387" s="0" t="n">
        <f aca="false">RANK(BM387,$BK387:$BN387)</f>
        <v>1</v>
      </c>
      <c r="BR387" s="0" t="n">
        <f aca="false">RANK(BN387,$BK387:$BN387)</f>
        <v>2</v>
      </c>
    </row>
    <row r="388" customFormat="false" ht="15" hidden="false" customHeight="false" outlineLevel="0" collapsed="false">
      <c r="A388" s="0" t="n">
        <v>365</v>
      </c>
      <c r="B388" s="0" t="n">
        <f aca="false">RANDBETWEEN(1,$B$5)</f>
        <v>2</v>
      </c>
      <c r="C388" s="0" t="n">
        <f aca="false">RANDBETWEEN(1,$B$5)</f>
        <v>3</v>
      </c>
      <c r="D388" s="0" t="n">
        <f aca="false">RANDBETWEEN(1,$B$5)</f>
        <v>3</v>
      </c>
      <c r="E388" s="0" t="n">
        <f aca="false">RANDBETWEEN(1,$B$5)</f>
        <v>1</v>
      </c>
      <c r="F388" s="0" t="n">
        <f aca="false">RANDBETWEEN(1,$B$5)</f>
        <v>4</v>
      </c>
      <c r="G388" s="0" t="n">
        <f aca="false">RANDBETWEEN(1,$B$5)</f>
        <v>5</v>
      </c>
      <c r="H388" s="0" t="n">
        <f aca="true">NORMINV(RAND(),$B$8,$B$13)</f>
        <v>48.567907528617</v>
      </c>
      <c r="I388" s="0" t="n">
        <f aca="true">NORMINV(RAND(),$C$8,$C$13)</f>
        <v>58.5133082183265</v>
      </c>
      <c r="J388" s="0" t="n">
        <f aca="true">NORMINV(RAND(),$D$8,$D$13)</f>
        <v>13.2438918198842</v>
      </c>
      <c r="K388" s="0" t="n">
        <f aca="true">NORMINV(RAND(),$E$8,$E$13)</f>
        <v>3.16758376172612</v>
      </c>
      <c r="L388" s="0" t="n">
        <f aca="true">NORMINV(RAND(),$B$9,$B$14)</f>
        <v>46.7724479753608</v>
      </c>
      <c r="M388" s="0" t="n">
        <f aca="true">NORMINV(RAND(),$C$9,$C$14)</f>
        <v>50.410834089509</v>
      </c>
      <c r="N388" s="0" t="n">
        <f aca="true">NORMINV(RAND(),$D$9,$D$14)</f>
        <v>52.9579818860642</v>
      </c>
      <c r="O388" s="0" t="n">
        <f aca="true">NORMINV(RAND(),$E$9,$E$14)</f>
        <v>23.5320563731656</v>
      </c>
      <c r="P388" s="0" t="n">
        <f aca="true">NORMINV(RAND(),$B$10,$B$15)</f>
        <v>27.1148433783422</v>
      </c>
      <c r="Q388" s="0" t="n">
        <f aca="true">NORMINV(RAND(),$C$10,$C$15)</f>
        <v>29.8397911002424</v>
      </c>
      <c r="R388" s="0" t="n">
        <f aca="true">NORMINV(RAND(),$D$10,$D$15)</f>
        <v>9.89266687912259</v>
      </c>
      <c r="S388" s="0" t="n">
        <f aca="true">NORMINV(RAND(),$E$10,$E$15)</f>
        <v>4.01870823059279</v>
      </c>
      <c r="T388" s="0" t="n">
        <f aca="false">MEDIAN(INDEX(Avaliadores!$B$17:$B$22,$B388),INDEX(Avaliadores!$B$17:$B$22,$C388),INDEX(Avaliadores!$B$17:$B$22,$D388),INDEX(Avaliadores!$B$17:$B$22,$E388),INDEX(Avaliadores!$B$17:$B$22,$F388),INDEX(Avaliadores!$B$17:$B$22,$G388))</f>
        <v>2.79166666666667</v>
      </c>
      <c r="U388" s="0" t="n">
        <f aca="false">MEDIAN(INDEX(Avaliadores!$C$17:$C$22,$B388),INDEX(Avaliadores!$C$17:$C$22,$C388),INDEX(Avaliadores!$C$17:$C$22,$D388),INDEX(Avaliadores!$C$17:$C$22,$E388),INDEX(Avaliadores!$C$17:$C$22,$F388),INDEX(Avaliadores!$C$17:$C$22,$G388))</f>
        <v>4.91666666666667</v>
      </c>
      <c r="V388" s="0" t="n">
        <f aca="false">MEDIAN(INDEX(Avaliadores!$D$17:$D$22,$B388),INDEX(Avaliadores!$D$17:$D$22,$C388),INDEX(Avaliadores!$D$17:$D$22,$D388),INDEX(Avaliadores!$D$17:$D$22,$E388),INDEX(Avaliadores!$D$17:$D$22,$F388),INDEX(Avaliadores!$D$17:$D$22,$G388))</f>
        <v>5.79166666666667</v>
      </c>
      <c r="W388" s="0" t="n">
        <f aca="false">MEDIAN(INDEX(Avaliadores!$E$17:$E$22,$B388),INDEX(Avaliadores!$E$17:$E$22,$C388),INDEX(Avaliadores!$E$17:$E$22,$D388),INDEX(Avaliadores!$E$17:$E$22,$E388),INDEX(Avaliadores!$E$17:$E$22,$F388),INDEX(Avaliadores!$E$17:$E$22,$G388))</f>
        <v>6.29166666666667</v>
      </c>
      <c r="X388" s="0" t="n">
        <f aca="false">MEDIAN(INDEX(Avaliadores!$F$17:$F$22,$B388),INDEX(Avaliadores!$F$17:$F$22,$C388),INDEX(Avaliadores!$F$17:$F$22,$D388),INDEX(Avaliadores!$F$17:$F$22,$E388),INDEX(Avaliadores!$F$17:$F$22,$F388),INDEX(Avaliadores!$F$17:$F$22,$G388))</f>
        <v>2.66666666666667</v>
      </c>
      <c r="Y388" s="0" t="n">
        <f aca="false">MEDIAN(INDEX(Avaliadores!$G$17:$G$22,$B388),INDEX(Avaliadores!$G$17:$G$22,$C388),INDEX(Avaliadores!$G$17:$G$22,$D388),INDEX(Avaliadores!$G$17:$G$22,$E388),INDEX(Avaliadores!$G$17:$G$22,$F388),INDEX(Avaliadores!$G$17:$G$22,$G388))</f>
        <v>5.41666666666667</v>
      </c>
      <c r="Z388" s="0" t="n">
        <f aca="false">MEDIAN(INDEX(Avaliadores!$H$17:$H$22,$B388),INDEX(Avaliadores!$H$17:$H$22,$C388),INDEX(Avaliadores!$H$17:$H$22,$D388),INDEX(Avaliadores!$H$17:$H$22,$E388),INDEX(Avaliadores!$H$17:$H$22,$F388),INDEX(Avaliadores!$H$17:$H$22,$G388))</f>
        <v>3.79166666666667</v>
      </c>
      <c r="AA388" s="0" t="n">
        <f aca="false">MEDIAN(INDEX(Avaliadores!$I$17:$I$22,$B388),INDEX(Avaliadores!$I$17:$I$22,$C388),INDEX(Avaliadores!$I$17:$I$22,$D388),INDEX(Avaliadores!$I$17:$I$22,$E388),INDEX(Avaliadores!$I$17:$I$22,$F388),INDEX(Avaliadores!$I$17:$I$22,$G388))</f>
        <v>6.66666666666667</v>
      </c>
      <c r="AB388" s="0" t="n">
        <f aca="false">IF(MAX(H388:K388)=MIN(H388:K388),0,IF($B$17="custo",(MAX(H388:K388)-H388)/(MAX(H388:K388)-MIN(H388:K388)),(H388-MIN(H388:K388))/(MAX(H388:K388)-MIN(H388:K388))))</f>
        <v>0.179695916664859</v>
      </c>
      <c r="AC388" s="0" t="n">
        <f aca="false">IF(MAX(H388:K388)=MIN(H388:K388),0,IF($B$17="custo",(MAX(H388:K388)-I388)/(MAX(H388:K388)-MIN(H388:K388)),(I388-MIN(H388:K388))/(MAX(H388:K388)-MIN(H388:K388))))</f>
        <v>0</v>
      </c>
      <c r="AD388" s="0" t="n">
        <f aca="false">IF(MAX(H388:K388)=MIN(H388:K388),0,IF($B$17="custo",(MAX(H388:K388)-J388)/(MAX(H388:K388)-MIN(H388:K388)),(J388-MIN(H388:K388))/(MAX(H388:K388)-MIN(H388:K388))))</f>
        <v>0.817938817187958</v>
      </c>
      <c r="AE388" s="0" t="n">
        <f aca="false">IF(MAX(H388:K388)=MIN(H388:K388),0,IF($B$17="custo",(MAX(H388:K388)-K388)/(MAX(H388:K388)-MIN(H388:K388)),(K388-MIN(H388:K388))/(MAX(H388:K388)-MIN(H388:K388))))</f>
        <v>1</v>
      </c>
      <c r="AF388" s="0" t="n">
        <f aca="false">IF(MAX(L388:O388)=MIN(L388:O388),0,IF($C$17="custo",(MAX(L388:O388)-L388)/(MAX(L388:O388)-MIN(L388:O388)),(L388-MIN(L388:O388))/(MAX(L388:O388)-MIN(L388:O388))))</f>
        <v>0.789793054835539</v>
      </c>
      <c r="AG388" s="0" t="n">
        <f aca="false">IF(MAX(L388:O388)=MIN(L388:O388),0,IF($C$17="custo",(MAX(L388:O388)-M388)/(MAX(L388:O388)-MIN(L388:O388)),(M388-MIN(L388:O388))/(MAX(L388:O388)-MIN(L388:O388))))</f>
        <v>0.913438651387918</v>
      </c>
      <c r="AH388" s="0" t="n">
        <f aca="false">IF(MAX(L388:O388)=MIN(L388:O388),0,IF($C$17="custo",(MAX(L388:O388)-N388)/(MAX(L388:O388)-MIN(L388:O388)),(N388-MIN(L388:O388))/(MAX(L388:O388)-MIN(L388:O388))))</f>
        <v>1</v>
      </c>
      <c r="AI388" s="0" t="n">
        <f aca="false">IF(MAX(L388:O388)=MIN(L388:O388),0,IF($C$17="custo",(MAX(L388:O388)-O388)/(MAX(L388:O388)-MIN(L388:O388)),(O388-MIN(L388:O388))/(MAX(L388:O388)-MIN(L388:O388))))</f>
        <v>0</v>
      </c>
      <c r="AJ388" s="0" t="n">
        <f aca="false">IF(MAX(P388:S388)=MIN(P388:S388),0,IF($D$17="custo",(MAX(P388:S388)-P388)/(MAX(P388:S388)-MIN(P388:S388)),(P388-MIN(P388:S388))/(MAX(P388:S388)-MIN(P388:S388))))</f>
        <v>0.105531891735769</v>
      </c>
      <c r="AK388" s="0" t="n">
        <f aca="false">IF(MAX(P388:S388)=MIN(P388:S388),0,IF($D$17="custo",(MAX(P388:S388)-Q388)/(MAX(P388:S388)-MIN(P388:S388)),(Q388-MIN(P388:S388))/(MAX(P388:S388)-MIN(P388:S388))))</f>
        <v>0</v>
      </c>
      <c r="AL388" s="0" t="n">
        <f aca="false">IF(MAX(P388:S388)=MIN(P388:S388),0,IF($D$17="custo",(MAX(P388:S388)-R388)/(MAX(P388:S388)-MIN(P388:S388)),(R388-MIN(P388:S388))/(MAX(P388:S388)-MIN(P388:S388))))</f>
        <v>0.772513078627151</v>
      </c>
      <c r="AM388" s="0" t="n">
        <f aca="false">IF(MAX(P388:S388)=MIN(P388:S388),0,IF($D$17="custo",(MAX(P388:S388)-S388)/(MAX(P388:S388)-MIN(P388:S388)),(S388-MIN(P388:S388))/(MAX(P388:S388)-MIN(P388:S388))))</f>
        <v>1</v>
      </c>
      <c r="AN388" s="0" t="n">
        <f aca="false">IF(MAX(T388:W388)=MIN(T388:W388),0,IF($E$17="custo",(MAX(T388:W388)-T388)/(MAX(T388:W388)-MIN(T388:W388)),(T388-MIN(T388:W388))/(MAX(T388:W388)-MIN(T388:W388))))</f>
        <v>0</v>
      </c>
      <c r="AO388" s="0" t="n">
        <f aca="false">IF(MAX(T388:W388)=MIN(T388:W388),0,IF($E$17="custo",(MAX(T388:W388)-U388)/(MAX(T388:W388)-MIN(T388:W388)),(U388-MIN(T388:W388))/(MAX(T388:W388)-MIN(T388:W388))))</f>
        <v>0.607142857142857</v>
      </c>
      <c r="AP388" s="0" t="n">
        <f aca="false">IF(MAX(T388:W388)=MIN(T388:W388),0,IF($E$17="custo",(MAX(T388:W388)-V388)/(MAX(T388:W388)-MIN(T388:W388)),(V388-MIN(T388:W388))/(MAX(T388:W388)-MIN(T388:W388))))</f>
        <v>0.857142857142857</v>
      </c>
      <c r="AQ388" s="0" t="n">
        <f aca="false">IF(MAX(T388:W388)=MIN(T388:W388),0,IF($E$17="custo",(MAX(T388:W388)-W388)/(MAX(T388:W388)-MIN(T388:W388)),(W388-MIN(T388:W388))/(MAX(T388:W388)-MIN(T388:W388))))</f>
        <v>1</v>
      </c>
      <c r="AR388" s="0" t="n">
        <f aca="false">IF(MAX(X388:AA388)=MIN(X388:AA388),0,IF($F$17="custo",(MAX(X388:AA388)-X388)/(MAX(X388:AA388)-MIN(X388:AA388)),(X388-MIN(X388:AA388))/(MAX(X388:AA388)-MIN(X388:AA388))))</f>
        <v>0</v>
      </c>
      <c r="AS388" s="0" t="n">
        <f aca="false">IF(MAX(X388:AA388)=MIN(X388:AA388),0,IF($F$17="custo",(MAX(X388:AA388)-Y388)/(MAX(X388:AA388)-MIN(X388:AA388)),(Y388-MIN(X388:AA388))/(MAX(X388:AA388)-MIN(X388:AA388))))</f>
        <v>0.6875</v>
      </c>
      <c r="AT388" s="0" t="n">
        <f aca="false">IF(MAX(X388:AA388)=MIN(X388:AA388),0,IF($F$17="custo",(MAX(X388:AA388)-Z388)/(MAX(X388:AA388)-MIN(X388:AA388)),(Z388-MIN(X388:AA388))/(MAX(X388:AA388)-MIN(X388:AA388))))</f>
        <v>0.28125</v>
      </c>
      <c r="AU388" s="0" t="n">
        <f aca="false">IF(MAX(X388:AA388)=MIN(X388:AA388),0,IF($F$17="custo",(MAX(X388:AA388)-AA388)/(MAX(X388:AA388)-MIN(X388:AA388)),(AA388-MIN(X388:AA388))/(MAX(X388:AA388)-MIN(X388:AA388))))</f>
        <v>1</v>
      </c>
      <c r="AV388" s="0" t="n">
        <f aca="false">STDEVP(AB388:AE388)</f>
        <v>0.419427704931093</v>
      </c>
      <c r="AW388" s="0" t="n">
        <f aca="false">STDEVP(AF388:AI388)</f>
        <v>0.397264969803809</v>
      </c>
      <c r="AX388" s="0" t="n">
        <f aca="false">STDEVP(AJ388:AM388)</f>
        <v>0.426072238343149</v>
      </c>
      <c r="AY388" s="0" t="n">
        <f aca="false">STDEVP(AN388:AQ388)</f>
        <v>0.382472321260784</v>
      </c>
      <c r="AZ388" s="0" t="n">
        <f aca="false">STDEVP(AR388:AU388)</f>
        <v>0.381694796884566</v>
      </c>
      <c r="BA388" s="0" t="n">
        <f aca="false">AV388*((1-IFERROR(CORREL(AB388:AE388,AF388:AI388),0))+(1-IFERROR(CORREL(AB388:AE388,AJ388:AM388),0))+(1-IFERROR(CORREL(AB388:AE388,AN388:AQ388),0))+(1-IFERROR(CORREL(AB388:AE388,AR388:AU388),0)))</f>
        <v>1.03578133896304</v>
      </c>
      <c r="BB388" s="0" t="n">
        <f aca="false">AW388*((1-IFERROR(CORREL(AF388:AI388,AB388:AE388),0))+(1-IFERROR(CORREL(AF388:AI388,AJ388:AM388),0))+(1-IFERROR(CORREL(AF388:AI388,AN388:AQ388),0))+(1-IFERROR(CORREL(AF388:AI388,AR388:AU388),0)))</f>
        <v>2.50585067181685</v>
      </c>
      <c r="BC388" s="0" t="n">
        <f aca="false">AX388*((1-IFERROR(CORREL(AJ388:AM388,AB388:AE388),0))+(1-IFERROR(CORREL(AJ388:AM388,AF388:AI388),0))+(1-IFERROR(CORREL(AJ388:AM388,AN388:AQ388),0))+(1-IFERROR(CORREL(AJ388:AM388,AR388:AU388),0)))</f>
        <v>1.01742867552941</v>
      </c>
      <c r="BD388" s="0" t="n">
        <f aca="false">AY388*((1-IFERROR(CORREL(AN388:AQ388,AB388:AE388),0))+(1-IFERROR(CORREL(AN388:AQ388,AF388:AI388),0))+(1-IFERROR(CORREL(AN388:AQ388,AJ388:AM388),0))+(1-IFERROR(CORREL(AN388:AQ388,AR388:AU388),0)))</f>
        <v>0.820882576370183</v>
      </c>
      <c r="BE388" s="0" t="n">
        <f aca="false">AZ388*((1-IFERROR(CORREL(AR388:AU388,AB388:AE388),0))+(1-IFERROR(CORREL(AR388:AU388,AF388:AI388),0))+(1-IFERROR(CORREL(AR388:AU388,AJ388:AM388),0))+(1-IFERROR(CORREL(AR388:AU388,AN388:AQ388),0)))</f>
        <v>1.18162312862666</v>
      </c>
      <c r="BF388" s="0" t="n">
        <f aca="false">IF(SUM(BA388:BE388)&gt;0,BA388/SUM(BA388:BE388),1/5)</f>
        <v>0.157855804116441</v>
      </c>
      <c r="BG388" s="0" t="n">
        <f aca="false">IF(SUM(BA388:BE388)&gt;0,BB388/SUM(BA388:BE388),1/5)</f>
        <v>0.381898242336924</v>
      </c>
      <c r="BH388" s="0" t="n">
        <f aca="false">IF(SUM(BA388:BE388)&gt;0,BC388/SUM(BA388:BE388),1/5)</f>
        <v>0.155058809871598</v>
      </c>
      <c r="BI388" s="0" t="n">
        <f aca="false">IF(SUM(BA388:BE388)&gt;0,BD388/SUM(BA388:BE388),1/5)</f>
        <v>0.12510466669328</v>
      </c>
      <c r="BJ388" s="0" t="n">
        <f aca="false">IF(SUM(BA388:BE388)&gt;0,BE388/SUM(BA388:BE388),1/5)</f>
        <v>0.180082476981757</v>
      </c>
      <c r="BK388" s="0" t="n">
        <f aca="false">BF388*AB388+BG388*AF388+BH388*AJ388+BI388*AN388+BJ388*AR388</f>
        <v>0.346350272409221</v>
      </c>
      <c r="BL388" s="0" t="n">
        <f aca="false">BF388*AC388+BG388*AG388+BH388*AK388+BI388*AO388+BJ388*AS388</f>
        <v>0.548603723150677</v>
      </c>
      <c r="BM388" s="0" t="n">
        <f aca="false">BF388*AD388+BG388*AH388+BH388*AL388+BI388*AP388+BJ388*AT388</f>
        <v>0.788680358726852</v>
      </c>
      <c r="BN388" s="0" t="n">
        <f aca="false">BF388*AE388+BG388*AI388+BH388*AM388+BI388*AQ388+BJ388*AU388</f>
        <v>0.618101757663076</v>
      </c>
      <c r="BO388" s="0" t="n">
        <f aca="false">RANK(BK388,$BK388:$BN388)</f>
        <v>4</v>
      </c>
      <c r="BP388" s="0" t="n">
        <f aca="false">RANK(BL388,$BK388:$BN388)</f>
        <v>3</v>
      </c>
      <c r="BQ388" s="0" t="n">
        <f aca="false">RANK(BM388,$BK388:$BN388)</f>
        <v>1</v>
      </c>
      <c r="BR388" s="0" t="n">
        <f aca="false">RANK(BN388,$BK388:$BN388)</f>
        <v>2</v>
      </c>
    </row>
    <row r="389" customFormat="false" ht="15" hidden="false" customHeight="false" outlineLevel="0" collapsed="false">
      <c r="A389" s="0" t="n">
        <v>366</v>
      </c>
      <c r="B389" s="0" t="n">
        <f aca="false">RANDBETWEEN(1,$B$5)</f>
        <v>4</v>
      </c>
      <c r="C389" s="0" t="n">
        <f aca="false">RANDBETWEEN(1,$B$5)</f>
        <v>1</v>
      </c>
      <c r="D389" s="0" t="n">
        <f aca="false">RANDBETWEEN(1,$B$5)</f>
        <v>1</v>
      </c>
      <c r="E389" s="0" t="n">
        <f aca="false">RANDBETWEEN(1,$B$5)</f>
        <v>1</v>
      </c>
      <c r="F389" s="0" t="n">
        <f aca="false">RANDBETWEEN(1,$B$5)</f>
        <v>4</v>
      </c>
      <c r="G389" s="0" t="n">
        <f aca="false">RANDBETWEEN(1,$B$5)</f>
        <v>4</v>
      </c>
      <c r="H389" s="0" t="n">
        <f aca="true">NORMINV(RAND(),$B$8,$B$13)</f>
        <v>48.657845254364</v>
      </c>
      <c r="I389" s="0" t="n">
        <f aca="true">NORMINV(RAND(),$C$8,$C$13)</f>
        <v>68.2965380984501</v>
      </c>
      <c r="J389" s="0" t="n">
        <f aca="true">NORMINV(RAND(),$D$8,$D$13)</f>
        <v>15.2243530974969</v>
      </c>
      <c r="K389" s="0" t="n">
        <f aca="true">NORMINV(RAND(),$E$8,$E$13)</f>
        <v>3.16019237466309</v>
      </c>
      <c r="L389" s="0" t="n">
        <f aca="true">NORMINV(RAND(),$B$9,$B$14)</f>
        <v>47.3117515507215</v>
      </c>
      <c r="M389" s="0" t="n">
        <f aca="true">NORMINV(RAND(),$C$9,$C$14)</f>
        <v>56.6745772969516</v>
      </c>
      <c r="N389" s="0" t="n">
        <f aca="true">NORMINV(RAND(),$D$9,$D$14)</f>
        <v>38.1609255413256</v>
      </c>
      <c r="O389" s="0" t="n">
        <f aca="true">NORMINV(RAND(),$E$9,$E$14)</f>
        <v>27.0268889389632</v>
      </c>
      <c r="P389" s="0" t="n">
        <f aca="true">NORMINV(RAND(),$B$10,$B$15)</f>
        <v>24.5014694689168</v>
      </c>
      <c r="Q389" s="0" t="n">
        <f aca="true">NORMINV(RAND(),$C$10,$C$15)</f>
        <v>29.6756010859385</v>
      </c>
      <c r="R389" s="0" t="n">
        <f aca="true">NORMINV(RAND(),$D$10,$D$15)</f>
        <v>10.2245803074152</v>
      </c>
      <c r="S389" s="0" t="n">
        <f aca="true">NORMINV(RAND(),$E$10,$E$15)</f>
        <v>3.95230866249421</v>
      </c>
      <c r="T389" s="0" t="n">
        <f aca="false">MEDIAN(INDEX(Avaliadores!$B$17:$B$22,$B389),INDEX(Avaliadores!$B$17:$B$22,$C389),INDEX(Avaliadores!$B$17:$B$22,$D389),INDEX(Avaliadores!$B$17:$B$22,$E389),INDEX(Avaliadores!$B$17:$B$22,$F389),INDEX(Avaliadores!$B$17:$B$22,$G389))</f>
        <v>2.79166666666667</v>
      </c>
      <c r="U389" s="0" t="n">
        <f aca="false">MEDIAN(INDEX(Avaliadores!$C$17:$C$22,$B389),INDEX(Avaliadores!$C$17:$C$22,$C389),INDEX(Avaliadores!$C$17:$C$22,$D389),INDEX(Avaliadores!$C$17:$C$22,$E389),INDEX(Avaliadores!$C$17:$C$22,$F389),INDEX(Avaliadores!$C$17:$C$22,$G389))</f>
        <v>4.79166666666667</v>
      </c>
      <c r="V389" s="0" t="n">
        <f aca="false">MEDIAN(INDEX(Avaliadores!$D$17:$D$22,$B389),INDEX(Avaliadores!$D$17:$D$22,$C389),INDEX(Avaliadores!$D$17:$D$22,$D389),INDEX(Avaliadores!$D$17:$D$22,$E389),INDEX(Avaliadores!$D$17:$D$22,$F389),INDEX(Avaliadores!$D$17:$D$22,$G389))</f>
        <v>6.29166666666667</v>
      </c>
      <c r="W389" s="0" t="n">
        <f aca="false">MEDIAN(INDEX(Avaliadores!$E$17:$E$22,$B389),INDEX(Avaliadores!$E$17:$E$22,$C389),INDEX(Avaliadores!$E$17:$E$22,$D389),INDEX(Avaliadores!$E$17:$E$22,$E389),INDEX(Avaliadores!$E$17:$E$22,$F389),INDEX(Avaliadores!$E$17:$E$22,$G389))</f>
        <v>6.79166666666667</v>
      </c>
      <c r="X389" s="0" t="n">
        <f aca="false">MEDIAN(INDEX(Avaliadores!$F$17:$F$22,$B389),INDEX(Avaliadores!$F$17:$F$22,$C389),INDEX(Avaliadores!$F$17:$F$22,$D389),INDEX(Avaliadores!$F$17:$F$22,$E389),INDEX(Avaliadores!$F$17:$F$22,$F389),INDEX(Avaliadores!$F$17:$F$22,$G389))</f>
        <v>2.79166666666667</v>
      </c>
      <c r="Y389" s="0" t="n">
        <f aca="false">MEDIAN(INDEX(Avaliadores!$G$17:$G$22,$B389),INDEX(Avaliadores!$G$17:$G$22,$C389),INDEX(Avaliadores!$G$17:$G$22,$D389),INDEX(Avaliadores!$G$17:$G$22,$E389),INDEX(Avaliadores!$G$17:$G$22,$F389),INDEX(Avaliadores!$G$17:$G$22,$G389))</f>
        <v>4.79166666666667</v>
      </c>
      <c r="Z389" s="0" t="n">
        <f aca="false">MEDIAN(INDEX(Avaliadores!$H$17:$H$22,$B389),INDEX(Avaliadores!$H$17:$H$22,$C389),INDEX(Avaliadores!$H$17:$H$22,$D389),INDEX(Avaliadores!$H$17:$H$22,$E389),INDEX(Avaliadores!$H$17:$H$22,$F389),INDEX(Avaliadores!$H$17:$H$22,$G389))</f>
        <v>3.79166666666667</v>
      </c>
      <c r="AA389" s="0" t="n">
        <f aca="false">MEDIAN(INDEX(Avaliadores!$I$17:$I$22,$B389),INDEX(Avaliadores!$I$17:$I$22,$C389),INDEX(Avaliadores!$I$17:$I$22,$D389),INDEX(Avaliadores!$I$17:$I$22,$E389),INDEX(Avaliadores!$I$17:$I$22,$F389),INDEX(Avaliadores!$I$17:$I$22,$G389))</f>
        <v>6.29166666666667</v>
      </c>
      <c r="AB389" s="0" t="n">
        <f aca="false">IF(MAX(H389:K389)=MIN(H389:K389),0,IF($B$17="custo",(MAX(H389:K389)-H389)/(MAX(H389:K389)-MIN(H389:K389)),(H389-MIN(H389:K389))/(MAX(H389:K389)-MIN(H389:K389))))</f>
        <v>0.301501298942446</v>
      </c>
      <c r="AC389" s="0" t="n">
        <f aca="false">IF(MAX(H389:K389)=MIN(H389:K389),0,IF($B$17="custo",(MAX(H389:K389)-I389)/(MAX(H389:K389)-MIN(H389:K389)),(I389-MIN(H389:K389))/(MAX(H389:K389)-MIN(H389:K389))))</f>
        <v>0</v>
      </c>
      <c r="AD389" s="0" t="n">
        <f aca="false">IF(MAX(H389:K389)=MIN(H389:K389),0,IF($B$17="custo",(MAX(H389:K389)-J389)/(MAX(H389:K389)-MIN(H389:K389)),(J389-MIN(H389:K389))/(MAX(H389:K389)-MIN(H389:K389))))</f>
        <v>0.814786037061515</v>
      </c>
      <c r="AE389" s="0" t="n">
        <f aca="false">IF(MAX(H389:K389)=MIN(H389:K389),0,IF($B$17="custo",(MAX(H389:K389)-K389)/(MAX(H389:K389)-MIN(H389:K389)),(K389-MIN(H389:K389))/(MAX(H389:K389)-MIN(H389:K389))))</f>
        <v>1</v>
      </c>
      <c r="AF389" s="0" t="n">
        <f aca="false">IF(MAX(L389:O389)=MIN(L389:O389),0,IF($C$17="custo",(MAX(L389:O389)-L389)/(MAX(L389:O389)-MIN(L389:O389)),(L389-MIN(L389:O389))/(MAX(L389:O389)-MIN(L389:O389))))</f>
        <v>0.684197107269331</v>
      </c>
      <c r="AG389" s="0" t="n">
        <f aca="false">IF(MAX(L389:O389)=MIN(L389:O389),0,IF($C$17="custo",(MAX(L389:O389)-M389)/(MAX(L389:O389)-MIN(L389:O389)),(M389-MIN(L389:O389))/(MAX(L389:O389)-MIN(L389:O389))))</f>
        <v>1</v>
      </c>
      <c r="AH389" s="0" t="n">
        <f aca="false">IF(MAX(L389:O389)=MIN(L389:O389),0,IF($C$17="custo",(MAX(L389:O389)-N389)/(MAX(L389:O389)-MIN(L389:O389)),(N389-MIN(L389:O389))/(MAX(L389:O389)-MIN(L389:O389))))</f>
        <v>0.375544847474166</v>
      </c>
      <c r="AI389" s="0" t="n">
        <f aca="false">IF(MAX(L389:O389)=MIN(L389:O389),0,IF($C$17="custo",(MAX(L389:O389)-O389)/(MAX(L389:O389)-MIN(L389:O389)),(O389-MIN(L389:O389))/(MAX(L389:O389)-MIN(L389:O389))))</f>
        <v>0</v>
      </c>
      <c r="AJ389" s="0" t="n">
        <f aca="false">IF(MAX(P389:S389)=MIN(P389:S389),0,IF($D$17="custo",(MAX(P389:S389)-P389)/(MAX(P389:S389)-MIN(P389:S389)),(P389-MIN(P389:S389))/(MAX(P389:S389)-MIN(P389:S389))))</f>
        <v>0.201145776047935</v>
      </c>
      <c r="AK389" s="0" t="n">
        <f aca="false">IF(MAX(P389:S389)=MIN(P389:S389),0,IF($D$17="custo",(MAX(P389:S389)-Q389)/(MAX(P389:S389)-MIN(P389:S389)),(Q389-MIN(P389:S389))/(MAX(P389:S389)-MIN(P389:S389))))</f>
        <v>0</v>
      </c>
      <c r="AL389" s="0" t="n">
        <f aca="false">IF(MAX(P389:S389)=MIN(P389:S389),0,IF($D$17="custo",(MAX(P389:S389)-R389)/(MAX(P389:S389)-MIN(P389:S389)),(R389-MIN(P389:S389))/(MAX(P389:S389)-MIN(P389:S389))))</f>
        <v>0.75616373123355</v>
      </c>
      <c r="AM389" s="0" t="n">
        <f aca="false">IF(MAX(P389:S389)=MIN(P389:S389),0,IF($D$17="custo",(MAX(P389:S389)-S389)/(MAX(P389:S389)-MIN(P389:S389)),(S389-MIN(P389:S389))/(MAX(P389:S389)-MIN(P389:S389))))</f>
        <v>1</v>
      </c>
      <c r="AN389" s="0" t="n">
        <f aca="false">IF(MAX(T389:W389)=MIN(T389:W389),0,IF($E$17="custo",(MAX(T389:W389)-T389)/(MAX(T389:W389)-MIN(T389:W389)),(T389-MIN(T389:W389))/(MAX(T389:W389)-MIN(T389:W389))))</f>
        <v>0</v>
      </c>
      <c r="AO389" s="0" t="n">
        <f aca="false">IF(MAX(T389:W389)=MIN(T389:W389),0,IF($E$17="custo",(MAX(T389:W389)-U389)/(MAX(T389:W389)-MIN(T389:W389)),(U389-MIN(T389:W389))/(MAX(T389:W389)-MIN(T389:W389))))</f>
        <v>0.5</v>
      </c>
      <c r="AP389" s="0" t="n">
        <f aca="false">IF(MAX(T389:W389)=MIN(T389:W389),0,IF($E$17="custo",(MAX(T389:W389)-V389)/(MAX(T389:W389)-MIN(T389:W389)),(V389-MIN(T389:W389))/(MAX(T389:W389)-MIN(T389:W389))))</f>
        <v>0.875</v>
      </c>
      <c r="AQ389" s="0" t="n">
        <f aca="false">IF(MAX(T389:W389)=MIN(T389:W389),0,IF($E$17="custo",(MAX(T389:W389)-W389)/(MAX(T389:W389)-MIN(T389:W389)),(W389-MIN(T389:W389))/(MAX(T389:W389)-MIN(T389:W389))))</f>
        <v>1</v>
      </c>
      <c r="AR389" s="0" t="n">
        <f aca="false">IF(MAX(X389:AA389)=MIN(X389:AA389),0,IF($F$17="custo",(MAX(X389:AA389)-X389)/(MAX(X389:AA389)-MIN(X389:AA389)),(X389-MIN(X389:AA389))/(MAX(X389:AA389)-MIN(X389:AA389))))</f>
        <v>0</v>
      </c>
      <c r="AS389" s="0" t="n">
        <f aca="false">IF(MAX(X389:AA389)=MIN(X389:AA389),0,IF($F$17="custo",(MAX(X389:AA389)-Y389)/(MAX(X389:AA389)-MIN(X389:AA389)),(Y389-MIN(X389:AA389))/(MAX(X389:AA389)-MIN(X389:AA389))))</f>
        <v>0.571428571428571</v>
      </c>
      <c r="AT389" s="0" t="n">
        <f aca="false">IF(MAX(X389:AA389)=MIN(X389:AA389),0,IF($F$17="custo",(MAX(X389:AA389)-Z389)/(MAX(X389:AA389)-MIN(X389:AA389)),(Z389-MIN(X389:AA389))/(MAX(X389:AA389)-MIN(X389:AA389))))</f>
        <v>0.285714285714286</v>
      </c>
      <c r="AU389" s="0" t="n">
        <f aca="false">IF(MAX(X389:AA389)=MIN(X389:AA389),0,IF($F$17="custo",(MAX(X389:AA389)-AA389)/(MAX(X389:AA389)-MIN(X389:AA389)),(AA389-MIN(X389:AA389))/(MAX(X389:AA389)-MIN(X389:AA389))))</f>
        <v>1</v>
      </c>
      <c r="AV389" s="0" t="n">
        <f aca="false">STDEVP(AB389:AE389)</f>
        <v>0.398469351808174</v>
      </c>
      <c r="AW389" s="0" t="n">
        <f aca="false">STDEVP(AF389:AI389)</f>
        <v>0.370312497772987</v>
      </c>
      <c r="AX389" s="0" t="n">
        <f aca="false">STDEVP(AJ389:AM389)</f>
        <v>0.404499099143418</v>
      </c>
      <c r="AY389" s="0" t="n">
        <f aca="false">STDEVP(AN389:AQ389)</f>
        <v>0.389059362437148</v>
      </c>
      <c r="AZ389" s="0" t="n">
        <f aca="false">STDEVP(AR389:AU389)</f>
        <v>0.369431444028164</v>
      </c>
      <c r="BA389" s="0" t="n">
        <f aca="false">AV389*((1-IFERROR(CORREL(AB389:AE389,AF389:AI389),0))+(1-IFERROR(CORREL(AB389:AE389,AJ389:AM389),0))+(1-IFERROR(CORREL(AB389:AE389,AN389:AQ389),0))+(1-IFERROR(CORREL(AB389:AE389,AR389:AU389),0)))</f>
        <v>1.12483862686313</v>
      </c>
      <c r="BB389" s="0" t="n">
        <f aca="false">AW389*((1-IFERROR(CORREL(AF389:AI389,AB389:AE389),0))+(1-IFERROR(CORREL(AF389:AI389,AJ389:AM389),0))+(1-IFERROR(CORREL(AF389:AI389,AN389:AQ389),0))+(1-IFERROR(CORREL(AF389:AI389,AR389:AU389),0)))</f>
        <v>2.64717194286847</v>
      </c>
      <c r="BC389" s="0" t="n">
        <f aca="false">AX389*((1-IFERROR(CORREL(AJ389:AM389,AB389:AE389),0))+(1-IFERROR(CORREL(AJ389:AM389,AF389:AI389),0))+(1-IFERROR(CORREL(AJ389:AM389,AN389:AQ389),0))+(1-IFERROR(CORREL(AJ389:AM389,AR389:AU389),0)))</f>
        <v>1.08260306032388</v>
      </c>
      <c r="BD389" s="0" t="n">
        <f aca="false">AY389*((1-IFERROR(CORREL(AN389:AQ389,AB389:AE389),0))+(1-IFERROR(CORREL(AN389:AQ389,AF389:AI389),0))+(1-IFERROR(CORREL(AN389:AQ389,AJ389:AM389),0))+(1-IFERROR(CORREL(AN389:AQ389,AR389:AU389),0)))</f>
        <v>0.93438657526024</v>
      </c>
      <c r="BE389" s="0" t="n">
        <f aca="false">AZ389*((1-IFERROR(CORREL(AR389:AU389,AB389:AE389),0))+(1-IFERROR(CORREL(AR389:AU389,AF389:AI389),0))+(1-IFERROR(CORREL(AR389:AU389,AJ389:AM389),0))+(1-IFERROR(CORREL(AR389:AU389,AN389:AQ389),0)))</f>
        <v>1.03994377206445</v>
      </c>
      <c r="BF389" s="0" t="n">
        <f aca="false">IF(SUM(BA389:BE389)&gt;0,BA389/SUM(BA389:BE389),1/5)</f>
        <v>0.164716335437659</v>
      </c>
      <c r="BG389" s="0" t="n">
        <f aca="false">IF(SUM(BA389:BE389)&gt;0,BB389/SUM(BA389:BE389),1/5)</f>
        <v>0.38764001456694</v>
      </c>
      <c r="BH389" s="0" t="n">
        <f aca="false">IF(SUM(BA389:BE389)&gt;0,BC389/SUM(BA389:BE389),1/5)</f>
        <v>0.158531548056308</v>
      </c>
      <c r="BI389" s="0" t="n">
        <f aca="false">IF(SUM(BA389:BE389)&gt;0,BD389/SUM(BA389:BE389),1/5)</f>
        <v>0.1368273891769</v>
      </c>
      <c r="BJ389" s="0" t="n">
        <f aca="false">IF(SUM(BA389:BE389)&gt;0,BE389/SUM(BA389:BE389),1/5)</f>
        <v>0.152284712762193</v>
      </c>
      <c r="BK389" s="0" t="n">
        <f aca="false">BF389*AB389+BG389*AF389+BH389*AJ389+BI389*AN389+BJ389*AR389</f>
        <v>0.346772316981902</v>
      </c>
      <c r="BL389" s="0" t="n">
        <f aca="false">BF389*AC389+BG389*AG389+BH389*AK389+BI389*AO389+BJ389*AS389</f>
        <v>0.543073545019501</v>
      </c>
      <c r="BM389" s="0" t="n">
        <f aca="false">BF389*AD389+BG389*AH389+BH389*AL389+BI389*AP389+BJ389*AT389</f>
        <v>0.562894470694301</v>
      </c>
      <c r="BN389" s="0" t="n">
        <f aca="false">BF389*AE389+BG389*AI389+BH389*AM389+BI389*AQ389+BJ389*AU389</f>
        <v>0.61235998543306</v>
      </c>
      <c r="BO389" s="0" t="n">
        <f aca="false">RANK(BK389,$BK389:$BN389)</f>
        <v>4</v>
      </c>
      <c r="BP389" s="0" t="n">
        <f aca="false">RANK(BL389,$BK389:$BN389)</f>
        <v>3</v>
      </c>
      <c r="BQ389" s="0" t="n">
        <f aca="false">RANK(BM389,$BK389:$BN389)</f>
        <v>2</v>
      </c>
      <c r="BR389" s="0" t="n">
        <f aca="false">RANK(BN389,$BK389:$BN389)</f>
        <v>1</v>
      </c>
    </row>
    <row r="390" customFormat="false" ht="15" hidden="false" customHeight="false" outlineLevel="0" collapsed="false">
      <c r="A390" s="0" t="n">
        <v>367</v>
      </c>
      <c r="B390" s="0" t="n">
        <f aca="false">RANDBETWEEN(1,$B$5)</f>
        <v>1</v>
      </c>
      <c r="C390" s="0" t="n">
        <f aca="false">RANDBETWEEN(1,$B$5)</f>
        <v>1</v>
      </c>
      <c r="D390" s="0" t="n">
        <f aca="false">RANDBETWEEN(1,$B$5)</f>
        <v>5</v>
      </c>
      <c r="E390" s="0" t="n">
        <f aca="false">RANDBETWEEN(1,$B$5)</f>
        <v>4</v>
      </c>
      <c r="F390" s="0" t="n">
        <f aca="false">RANDBETWEEN(1,$B$5)</f>
        <v>5</v>
      </c>
      <c r="G390" s="0" t="n">
        <f aca="false">RANDBETWEEN(1,$B$5)</f>
        <v>6</v>
      </c>
      <c r="H390" s="0" t="n">
        <f aca="true">NORMINV(RAND(),$B$8,$B$13)</f>
        <v>57.1701064238678</v>
      </c>
      <c r="I390" s="0" t="n">
        <f aca="true">NORMINV(RAND(),$C$8,$C$13)</f>
        <v>63.4955529002726</v>
      </c>
      <c r="J390" s="0" t="n">
        <f aca="true">NORMINV(RAND(),$D$8,$D$13)</f>
        <v>13.9434026025875</v>
      </c>
      <c r="K390" s="0" t="n">
        <f aca="true">NORMINV(RAND(),$E$8,$E$13)</f>
        <v>3.08163567197608</v>
      </c>
      <c r="L390" s="0" t="n">
        <f aca="true">NORMINV(RAND(),$B$9,$B$14)</f>
        <v>42.1232043728414</v>
      </c>
      <c r="M390" s="0" t="n">
        <f aca="true">NORMINV(RAND(),$C$9,$C$14)</f>
        <v>52.1079070214767</v>
      </c>
      <c r="N390" s="0" t="n">
        <f aca="true">NORMINV(RAND(),$D$9,$D$14)</f>
        <v>48.4942909509925</v>
      </c>
      <c r="O390" s="0" t="n">
        <f aca="true">NORMINV(RAND(),$E$9,$E$14)</f>
        <v>23.7620935462266</v>
      </c>
      <c r="P390" s="0" t="n">
        <f aca="true">NORMINV(RAND(),$B$10,$B$15)</f>
        <v>24.2336615950928</v>
      </c>
      <c r="Q390" s="0" t="n">
        <f aca="true">NORMINV(RAND(),$C$10,$C$15)</f>
        <v>30.1657032122894</v>
      </c>
      <c r="R390" s="0" t="n">
        <f aca="true">NORMINV(RAND(),$D$10,$D$15)</f>
        <v>9.74977474135581</v>
      </c>
      <c r="S390" s="0" t="n">
        <f aca="true">NORMINV(RAND(),$E$10,$E$15)</f>
        <v>4.19730395576843</v>
      </c>
      <c r="T390" s="0" t="n">
        <f aca="false">MEDIAN(INDEX(Avaliadores!$B$17:$B$22,$B390),INDEX(Avaliadores!$B$17:$B$22,$C390),INDEX(Avaliadores!$B$17:$B$22,$D390),INDEX(Avaliadores!$B$17:$B$22,$E390),INDEX(Avaliadores!$B$17:$B$22,$F390),INDEX(Avaliadores!$B$17:$B$22,$G390))</f>
        <v>2.29166666666667</v>
      </c>
      <c r="U390" s="0" t="n">
        <f aca="false">MEDIAN(INDEX(Avaliadores!$C$17:$C$22,$B390),INDEX(Avaliadores!$C$17:$C$22,$C390),INDEX(Avaliadores!$C$17:$C$22,$D390),INDEX(Avaliadores!$C$17:$C$22,$E390),INDEX(Avaliadores!$C$17:$C$22,$F390),INDEX(Avaliadores!$C$17:$C$22,$G390))</f>
        <v>5.54166666666667</v>
      </c>
      <c r="V390" s="0" t="n">
        <f aca="false">MEDIAN(INDEX(Avaliadores!$D$17:$D$22,$B390),INDEX(Avaliadores!$D$17:$D$22,$C390),INDEX(Avaliadores!$D$17:$D$22,$D390),INDEX(Avaliadores!$D$17:$D$22,$E390),INDEX(Avaliadores!$D$17:$D$22,$F390),INDEX(Avaliadores!$D$17:$D$22,$G390))</f>
        <v>5.54166666666667</v>
      </c>
      <c r="W390" s="0" t="n">
        <f aca="false">MEDIAN(INDEX(Avaliadores!$E$17:$E$22,$B390),INDEX(Avaliadores!$E$17:$E$22,$C390),INDEX(Avaliadores!$E$17:$E$22,$D390),INDEX(Avaliadores!$E$17:$E$22,$E390),INDEX(Avaliadores!$E$17:$E$22,$F390),INDEX(Avaliadores!$E$17:$E$22,$G390))</f>
        <v>7.04166666666667</v>
      </c>
      <c r="X390" s="0" t="n">
        <f aca="false">MEDIAN(INDEX(Avaliadores!$F$17:$F$22,$B390),INDEX(Avaliadores!$F$17:$F$22,$C390),INDEX(Avaliadores!$F$17:$F$22,$D390),INDEX(Avaliadores!$F$17:$F$22,$E390),INDEX(Avaliadores!$F$17:$F$22,$F390),INDEX(Avaliadores!$F$17:$F$22,$G390))</f>
        <v>2.54166666666667</v>
      </c>
      <c r="Y390" s="0" t="n">
        <f aca="false">MEDIAN(INDEX(Avaliadores!$G$17:$G$22,$B390),INDEX(Avaliadores!$G$17:$G$22,$C390),INDEX(Avaliadores!$G$17:$G$22,$D390),INDEX(Avaliadores!$G$17:$G$22,$E390),INDEX(Avaliadores!$G$17:$G$22,$F390),INDEX(Avaliadores!$G$17:$G$22,$G390))</f>
        <v>4.79166666666667</v>
      </c>
      <c r="Z390" s="0" t="n">
        <f aca="false">MEDIAN(INDEX(Avaliadores!$H$17:$H$22,$B390),INDEX(Avaliadores!$H$17:$H$22,$C390),INDEX(Avaliadores!$H$17:$H$22,$D390),INDEX(Avaliadores!$H$17:$H$22,$E390),INDEX(Avaliadores!$H$17:$H$22,$F390),INDEX(Avaliadores!$H$17:$H$22,$G390))</f>
        <v>3.79166666666667</v>
      </c>
      <c r="AA390" s="0" t="n">
        <f aca="false">MEDIAN(INDEX(Avaliadores!$I$17:$I$22,$B390),INDEX(Avaliadores!$I$17:$I$22,$C390),INDEX(Avaliadores!$I$17:$I$22,$D390),INDEX(Avaliadores!$I$17:$I$22,$E390),INDEX(Avaliadores!$I$17:$I$22,$F390),INDEX(Avaliadores!$I$17:$I$22,$G390))</f>
        <v>6.79166666666667</v>
      </c>
      <c r="AB390" s="0" t="n">
        <f aca="false">IF(MAX(H390:K390)=MIN(H390:K390),0,IF($B$17="custo",(MAX(H390:K390)-H390)/(MAX(H390:K390)-MIN(H390:K390)),(H390-MIN(H390:K390))/(MAX(H390:K390)-MIN(H390:K390))))</f>
        <v>0.104701809890951</v>
      </c>
      <c r="AC390" s="0" t="n">
        <f aca="false">IF(MAX(H390:K390)=MIN(H390:K390),0,IF($B$17="custo",(MAX(H390:K390)-I390)/(MAX(H390:K390)-MIN(H390:K390)),(I390-MIN(H390:K390))/(MAX(H390:K390)-MIN(H390:K390))))</f>
        <v>0</v>
      </c>
      <c r="AD390" s="0" t="n">
        <f aca="false">IF(MAX(H390:K390)=MIN(H390:K390),0,IF($B$17="custo",(MAX(H390:K390)-J390)/(MAX(H390:K390)-MIN(H390:K390)),(J390-MIN(H390:K390))/(MAX(H390:K390)-MIN(H390:K390))))</f>
        <v>0.820210848279111</v>
      </c>
      <c r="AE390" s="0" t="n">
        <f aca="false">IF(MAX(H390:K390)=MIN(H390:K390),0,IF($B$17="custo",(MAX(H390:K390)-K390)/(MAX(H390:K390)-MIN(H390:K390)),(K390-MIN(H390:K390))/(MAX(H390:K390)-MIN(H390:K390))))</f>
        <v>1</v>
      </c>
      <c r="AF390" s="0" t="n">
        <f aca="false">IF(MAX(L390:O390)=MIN(L390:O390),0,IF($C$17="custo",(MAX(L390:O390)-L390)/(MAX(L390:O390)-MIN(L390:O390)),(L390-MIN(L390:O390))/(MAX(L390:O390)-MIN(L390:O390))))</f>
        <v>0.647753885865602</v>
      </c>
      <c r="AG390" s="0" t="n">
        <f aca="false">IF(MAX(L390:O390)=MIN(L390:O390),0,IF($C$17="custo",(MAX(L390:O390)-M390)/(MAX(L390:O390)-MIN(L390:O390)),(M390-MIN(L390:O390))/(MAX(L390:O390)-MIN(L390:O390))))</f>
        <v>1</v>
      </c>
      <c r="AH390" s="0" t="n">
        <f aca="false">IF(MAX(L390:O390)=MIN(L390:O390),0,IF($C$17="custo",(MAX(L390:O390)-N390)/(MAX(L390:O390)-MIN(L390:O390)),(N390-MIN(L390:O390))/(MAX(L390:O390)-MIN(L390:O390))))</f>
        <v>0.87251676253217</v>
      </c>
      <c r="AI390" s="0" t="n">
        <f aca="false">IF(MAX(L390:O390)=MIN(L390:O390),0,IF($C$17="custo",(MAX(L390:O390)-O390)/(MAX(L390:O390)-MIN(L390:O390)),(O390-MIN(L390:O390))/(MAX(L390:O390)-MIN(L390:O390))))</f>
        <v>0</v>
      </c>
      <c r="AJ390" s="0" t="n">
        <f aca="false">IF(MAX(P390:S390)=MIN(P390:S390),0,IF($D$17="custo",(MAX(P390:S390)-P390)/(MAX(P390:S390)-MIN(P390:S390)),(P390-MIN(P390:S390))/(MAX(P390:S390)-MIN(P390:S390))))</f>
        <v>0.228433087407456</v>
      </c>
      <c r="AK390" s="0" t="n">
        <f aca="false">IF(MAX(P390:S390)=MIN(P390:S390),0,IF($D$17="custo",(MAX(P390:S390)-Q390)/(MAX(P390:S390)-MIN(P390:S390)),(Q390-MIN(P390:S390))/(MAX(P390:S390)-MIN(P390:S390))))</f>
        <v>0</v>
      </c>
      <c r="AL390" s="0" t="n">
        <f aca="false">IF(MAX(P390:S390)=MIN(P390:S390),0,IF($D$17="custo",(MAX(P390:S390)-R390)/(MAX(P390:S390)-MIN(P390:S390)),(R390-MIN(P390:S390))/(MAX(P390:S390)-MIN(P390:S390))))</f>
        <v>0.786183555992845</v>
      </c>
      <c r="AM390" s="0" t="n">
        <f aca="false">IF(MAX(P390:S390)=MIN(P390:S390),0,IF($D$17="custo",(MAX(P390:S390)-S390)/(MAX(P390:S390)-MIN(P390:S390)),(S390-MIN(P390:S390))/(MAX(P390:S390)-MIN(P390:S390))))</f>
        <v>1</v>
      </c>
      <c r="AN390" s="0" t="n">
        <f aca="false">IF(MAX(T390:W390)=MIN(T390:W390),0,IF($E$17="custo",(MAX(T390:W390)-T390)/(MAX(T390:W390)-MIN(T390:W390)),(T390-MIN(T390:W390))/(MAX(T390:W390)-MIN(T390:W390))))</f>
        <v>0</v>
      </c>
      <c r="AO390" s="0" t="n">
        <f aca="false">IF(MAX(T390:W390)=MIN(T390:W390),0,IF($E$17="custo",(MAX(T390:W390)-U390)/(MAX(T390:W390)-MIN(T390:W390)),(U390-MIN(T390:W390))/(MAX(T390:W390)-MIN(T390:W390))))</f>
        <v>0.68421052631579</v>
      </c>
      <c r="AP390" s="0" t="n">
        <f aca="false">IF(MAX(T390:W390)=MIN(T390:W390),0,IF($E$17="custo",(MAX(T390:W390)-V390)/(MAX(T390:W390)-MIN(T390:W390)),(V390-MIN(T390:W390))/(MAX(T390:W390)-MIN(T390:W390))))</f>
        <v>0.68421052631579</v>
      </c>
      <c r="AQ390" s="0" t="n">
        <f aca="false">IF(MAX(T390:W390)=MIN(T390:W390),0,IF($E$17="custo",(MAX(T390:W390)-W390)/(MAX(T390:W390)-MIN(T390:W390)),(W390-MIN(T390:W390))/(MAX(T390:W390)-MIN(T390:W390))))</f>
        <v>1</v>
      </c>
      <c r="AR390" s="0" t="n">
        <f aca="false">IF(MAX(X390:AA390)=MIN(X390:AA390),0,IF($F$17="custo",(MAX(X390:AA390)-X390)/(MAX(X390:AA390)-MIN(X390:AA390)),(X390-MIN(X390:AA390))/(MAX(X390:AA390)-MIN(X390:AA390))))</f>
        <v>0</v>
      </c>
      <c r="AS390" s="0" t="n">
        <f aca="false">IF(MAX(X390:AA390)=MIN(X390:AA390),0,IF($F$17="custo",(MAX(X390:AA390)-Y390)/(MAX(X390:AA390)-MIN(X390:AA390)),(Y390-MIN(X390:AA390))/(MAX(X390:AA390)-MIN(X390:AA390))))</f>
        <v>0.529411764705882</v>
      </c>
      <c r="AT390" s="0" t="n">
        <f aca="false">IF(MAX(X390:AA390)=MIN(X390:AA390),0,IF($F$17="custo",(MAX(X390:AA390)-Z390)/(MAX(X390:AA390)-MIN(X390:AA390)),(Z390-MIN(X390:AA390))/(MAX(X390:AA390)-MIN(X390:AA390))))</f>
        <v>0.294117647058824</v>
      </c>
      <c r="AU390" s="0" t="n">
        <f aca="false">IF(MAX(X390:AA390)=MIN(X390:AA390),0,IF($F$17="custo",(MAX(X390:AA390)-AA390)/(MAX(X390:AA390)-MIN(X390:AA390)),(AA390-MIN(X390:AA390))/(MAX(X390:AA390)-MIN(X390:AA390))))</f>
        <v>1</v>
      </c>
      <c r="AV390" s="0" t="n">
        <f aca="false">STDEVP(AB390:AE390)</f>
        <v>0.435139667013175</v>
      </c>
      <c r="AW390" s="0" t="n">
        <f aca="false">STDEVP(AF390:AI390)</f>
        <v>0.385009598016652</v>
      </c>
      <c r="AX390" s="0" t="n">
        <f aca="false">STDEVP(AJ390:AM390)</f>
        <v>0.404844477599017</v>
      </c>
      <c r="AY390" s="0" t="n">
        <f aca="false">STDEVP(AN390:AQ390)</f>
        <v>0.365353773076706</v>
      </c>
      <c r="AZ390" s="0" t="n">
        <f aca="false">STDEVP(AR390:AU390)</f>
        <v>0.365878097194845</v>
      </c>
      <c r="BA390" s="0" t="n">
        <f aca="false">AV390*((1-IFERROR(CORREL(AB390:AE390,AF390:AI390),0))+(1-IFERROR(CORREL(AB390:AE390,AJ390:AM390),0))+(1-IFERROR(CORREL(AB390:AE390,AN390:AQ390),0))+(1-IFERROR(CORREL(AB390:AE390,AR390:AU390),0)))</f>
        <v>1.05064765435631</v>
      </c>
      <c r="BB390" s="0" t="n">
        <f aca="false">AW390*((1-IFERROR(CORREL(AF390:AI390,AB390:AE390),0))+(1-IFERROR(CORREL(AF390:AI390,AJ390:AM390),0))+(1-IFERROR(CORREL(AF390:AI390,AN390:AQ390),0))+(1-IFERROR(CORREL(AF390:AI390,AR390:AU390),0)))</f>
        <v>2.44799771113815</v>
      </c>
      <c r="BC390" s="0" t="n">
        <f aca="false">AX390*((1-IFERROR(CORREL(AJ390:AM390,AB390:AE390),0))+(1-IFERROR(CORREL(AJ390:AM390,AF390:AI390),0))+(1-IFERROR(CORREL(AJ390:AM390,AN390:AQ390),0))+(1-IFERROR(CORREL(AJ390:AM390,AR390:AU390),0)))</f>
        <v>1.05052265984654</v>
      </c>
      <c r="BD390" s="0" t="n">
        <f aca="false">AY390*((1-IFERROR(CORREL(AN390:AQ390,AB390:AE390),0))+(1-IFERROR(CORREL(AN390:AQ390,AF390:AI390),0))+(1-IFERROR(CORREL(AN390:AQ390,AJ390:AM390),0))+(1-IFERROR(CORREL(AN390:AQ390,AR390:AU390),0)))</f>
        <v>0.812724026907329</v>
      </c>
      <c r="BE390" s="0" t="n">
        <f aca="false">AZ390*((1-IFERROR(CORREL(AR390:AU390,AB390:AE390),0))+(1-IFERROR(CORREL(AR390:AU390,AF390:AI390),0))+(1-IFERROR(CORREL(AR390:AU390,AJ390:AM390),0))+(1-IFERROR(CORREL(AR390:AU390,AN390:AQ390),0)))</f>
        <v>0.96603124847859</v>
      </c>
      <c r="BF390" s="0" t="n">
        <f aca="false">IF(SUM(BA390:BE390)&gt;0,BA390/SUM(BA390:BE390),1/5)</f>
        <v>0.166033563370722</v>
      </c>
      <c r="BG390" s="0" t="n">
        <f aca="false">IF(SUM(BA390:BE390)&gt;0,BB390/SUM(BA390:BE390),1/5)</f>
        <v>0.386856413202249</v>
      </c>
      <c r="BH390" s="0" t="n">
        <f aca="false">IF(SUM(BA390:BE390)&gt;0,BC390/SUM(BA390:BE390),1/5)</f>
        <v>0.166013810522302</v>
      </c>
      <c r="BI390" s="0" t="n">
        <f aca="false">IF(SUM(BA390:BE390)&gt;0,BD390/SUM(BA390:BE390),1/5)</f>
        <v>0.128434557165692</v>
      </c>
      <c r="BJ390" s="0" t="n">
        <f aca="false">IF(SUM(BA390:BE390)&gt;0,BE390/SUM(BA390:BE390),1/5)</f>
        <v>0.152661655739035</v>
      </c>
      <c r="BK390" s="0" t="n">
        <f aca="false">BF390*AB390+BG390*AF390+BH390*AJ390+BI390*AN390+BJ390*AR390</f>
        <v>0.30589480680123</v>
      </c>
      <c r="BL390" s="0" t="n">
        <f aca="false">BF390*AC390+BG390*AG390+BH390*AK390+BI390*AO390+BJ390*AS390</f>
        <v>0.555553565725447</v>
      </c>
      <c r="BM390" s="0" t="n">
        <f aca="false">BF390*AD390+BG390*AH390+BH390*AL390+BI390*AP390+BJ390*AT390</f>
        <v>0.737015325905026</v>
      </c>
      <c r="BN390" s="0" t="n">
        <f aca="false">BF390*AE390+BG390*AI390+BH390*AM390+BI390*AQ390+BJ390*AU390</f>
        <v>0.613143586797751</v>
      </c>
      <c r="BO390" s="0" t="n">
        <f aca="false">RANK(BK390,$BK390:$BN390)</f>
        <v>4</v>
      </c>
      <c r="BP390" s="0" t="n">
        <f aca="false">RANK(BL390,$BK390:$BN390)</f>
        <v>3</v>
      </c>
      <c r="BQ390" s="0" t="n">
        <f aca="false">RANK(BM390,$BK390:$BN390)</f>
        <v>1</v>
      </c>
      <c r="BR390" s="0" t="n">
        <f aca="false">RANK(BN390,$BK390:$BN390)</f>
        <v>2</v>
      </c>
    </row>
    <row r="391" customFormat="false" ht="15" hidden="false" customHeight="false" outlineLevel="0" collapsed="false">
      <c r="A391" s="0" t="n">
        <v>368</v>
      </c>
      <c r="B391" s="0" t="n">
        <f aca="false">RANDBETWEEN(1,$B$5)</f>
        <v>4</v>
      </c>
      <c r="C391" s="0" t="n">
        <f aca="false">RANDBETWEEN(1,$B$5)</f>
        <v>1</v>
      </c>
      <c r="D391" s="0" t="n">
        <f aca="false">RANDBETWEEN(1,$B$5)</f>
        <v>5</v>
      </c>
      <c r="E391" s="0" t="n">
        <f aca="false">RANDBETWEEN(1,$B$5)</f>
        <v>5</v>
      </c>
      <c r="F391" s="0" t="n">
        <f aca="false">RANDBETWEEN(1,$B$5)</f>
        <v>2</v>
      </c>
      <c r="G391" s="0" t="n">
        <f aca="false">RANDBETWEEN(1,$B$5)</f>
        <v>3</v>
      </c>
      <c r="H391" s="0" t="n">
        <f aca="true">NORMINV(RAND(),$B$8,$B$13)</f>
        <v>42.4417887567212</v>
      </c>
      <c r="I391" s="0" t="n">
        <f aca="true">NORMINV(RAND(),$C$8,$C$13)</f>
        <v>63.2217682456092</v>
      </c>
      <c r="J391" s="0" t="n">
        <f aca="true">NORMINV(RAND(),$D$8,$D$13)</f>
        <v>13.701009151913</v>
      </c>
      <c r="K391" s="0" t="n">
        <f aca="true">NORMINV(RAND(),$E$8,$E$13)</f>
        <v>3.09998952548773</v>
      </c>
      <c r="L391" s="0" t="n">
        <f aca="true">NORMINV(RAND(),$B$9,$B$14)</f>
        <v>43.5814625440149</v>
      </c>
      <c r="M391" s="0" t="n">
        <f aca="true">NORMINV(RAND(),$C$9,$C$14)</f>
        <v>47.2163682187833</v>
      </c>
      <c r="N391" s="0" t="n">
        <f aca="true">NORMINV(RAND(),$D$9,$D$14)</f>
        <v>48.9129731442443</v>
      </c>
      <c r="O391" s="0" t="n">
        <f aca="true">NORMINV(RAND(),$E$9,$E$14)</f>
        <v>22.6358923082525</v>
      </c>
      <c r="P391" s="0" t="n">
        <f aca="true">NORMINV(RAND(),$B$10,$B$15)</f>
        <v>26.3309601953232</v>
      </c>
      <c r="Q391" s="0" t="n">
        <f aca="true">NORMINV(RAND(),$C$10,$C$15)</f>
        <v>32.5725887371985</v>
      </c>
      <c r="R391" s="0" t="n">
        <f aca="true">NORMINV(RAND(),$D$10,$D$15)</f>
        <v>10.7945035438466</v>
      </c>
      <c r="S391" s="0" t="n">
        <f aca="true">NORMINV(RAND(),$E$10,$E$15)</f>
        <v>4.02601986822443</v>
      </c>
      <c r="T391" s="0" t="n">
        <f aca="false">MEDIAN(INDEX(Avaliadores!$B$17:$B$22,$B391),INDEX(Avaliadores!$B$17:$B$22,$C391),INDEX(Avaliadores!$B$17:$B$22,$D391),INDEX(Avaliadores!$B$17:$B$22,$E391),INDEX(Avaliadores!$B$17:$B$22,$F391),INDEX(Avaliadores!$B$17:$B$22,$G391))</f>
        <v>2.66666666666667</v>
      </c>
      <c r="U391" s="0" t="n">
        <f aca="false">MEDIAN(INDEX(Avaliadores!$C$17:$C$22,$B391),INDEX(Avaliadores!$C$17:$C$22,$C391),INDEX(Avaliadores!$C$17:$C$22,$D391),INDEX(Avaliadores!$C$17:$C$22,$E391),INDEX(Avaliadores!$C$17:$C$22,$F391),INDEX(Avaliadores!$C$17:$C$22,$G391))</f>
        <v>5.29166666666667</v>
      </c>
      <c r="V391" s="0" t="n">
        <f aca="false">MEDIAN(INDEX(Avaliadores!$D$17:$D$22,$B391),INDEX(Avaliadores!$D$17:$D$22,$C391),INDEX(Avaliadores!$D$17:$D$22,$D391),INDEX(Avaliadores!$D$17:$D$22,$E391),INDEX(Avaliadores!$D$17:$D$22,$F391),INDEX(Avaliadores!$D$17:$D$22,$G391))</f>
        <v>5.66666666666667</v>
      </c>
      <c r="W391" s="0" t="n">
        <f aca="false">MEDIAN(INDEX(Avaliadores!$E$17:$E$22,$B391),INDEX(Avaliadores!$E$17:$E$22,$C391),INDEX(Avaliadores!$E$17:$E$22,$D391),INDEX(Avaliadores!$E$17:$E$22,$E391),INDEX(Avaliadores!$E$17:$E$22,$F391),INDEX(Avaliadores!$E$17:$E$22,$G391))</f>
        <v>6.79166666666667</v>
      </c>
      <c r="X391" s="0" t="n">
        <f aca="false">MEDIAN(INDEX(Avaliadores!$F$17:$F$22,$B391),INDEX(Avaliadores!$F$17:$F$22,$C391),INDEX(Avaliadores!$F$17:$F$22,$D391),INDEX(Avaliadores!$F$17:$F$22,$E391),INDEX(Avaliadores!$F$17:$F$22,$F391),INDEX(Avaliadores!$F$17:$F$22,$G391))</f>
        <v>2.54166666666667</v>
      </c>
      <c r="Y391" s="0" t="n">
        <f aca="false">MEDIAN(INDEX(Avaliadores!$G$17:$G$22,$B391),INDEX(Avaliadores!$G$17:$G$22,$C391),INDEX(Avaliadores!$G$17:$G$22,$D391),INDEX(Avaliadores!$G$17:$G$22,$E391),INDEX(Avaliadores!$G$17:$G$22,$F391),INDEX(Avaliadores!$G$17:$G$22,$G391))</f>
        <v>4.79166666666667</v>
      </c>
      <c r="Z391" s="0" t="n">
        <f aca="false">MEDIAN(INDEX(Avaliadores!$H$17:$H$22,$B391),INDEX(Avaliadores!$H$17:$H$22,$C391),INDEX(Avaliadores!$H$17:$H$22,$D391),INDEX(Avaliadores!$H$17:$H$22,$E391),INDEX(Avaliadores!$H$17:$H$22,$F391),INDEX(Avaliadores!$H$17:$H$22,$G391))</f>
        <v>3.66666666666667</v>
      </c>
      <c r="AA391" s="0" t="n">
        <f aca="false">MEDIAN(INDEX(Avaliadores!$I$17:$I$22,$B391),INDEX(Avaliadores!$I$17:$I$22,$C391),INDEX(Avaliadores!$I$17:$I$22,$D391),INDEX(Avaliadores!$I$17:$I$22,$E391),INDEX(Avaliadores!$I$17:$I$22,$F391),INDEX(Avaliadores!$I$17:$I$22,$G391))</f>
        <v>6.54166666666667</v>
      </c>
      <c r="AB391" s="0" t="n">
        <f aca="false">IF(MAX(H391:K391)=MIN(H391:K391),0,IF($B$17="custo",(MAX(H391:K391)-H391)/(MAX(H391:K391)-MIN(H391:K391)),(H391-MIN(H391:K391))/(MAX(H391:K391)-MIN(H391:K391))))</f>
        <v>0.345631482155956</v>
      </c>
      <c r="AC391" s="0" t="n">
        <f aca="false">IF(MAX(H391:K391)=MIN(H391:K391),0,IF($B$17="custo",(MAX(H391:K391)-I391)/(MAX(H391:K391)-MIN(H391:K391)),(I391-MIN(H391:K391))/(MAX(H391:K391)-MIN(H391:K391))))</f>
        <v>0</v>
      </c>
      <c r="AD391" s="0" t="n">
        <f aca="false">IF(MAX(H391:K391)=MIN(H391:K391),0,IF($B$17="custo",(MAX(H391:K391)-J391)/(MAX(H391:K391)-MIN(H391:K391)),(J391-MIN(H391:K391))/(MAX(H391:K391)-MIN(H391:K391))))</f>
        <v>0.823674218359788</v>
      </c>
      <c r="AE391" s="0" t="n">
        <f aca="false">IF(MAX(H391:K391)=MIN(H391:K391),0,IF($B$17="custo",(MAX(H391:K391)-K391)/(MAX(H391:K391)-MIN(H391:K391)),(K391-MIN(H391:K391))/(MAX(H391:K391)-MIN(H391:K391))))</f>
        <v>1</v>
      </c>
      <c r="AF391" s="0" t="n">
        <f aca="false">IF(MAX(L391:O391)=MIN(L391:O391),0,IF($C$17="custo",(MAX(L391:O391)-L391)/(MAX(L391:O391)-MIN(L391:O391)),(L391-MIN(L391:O391))/(MAX(L391:O391)-MIN(L391:O391))))</f>
        <v>0.797104151960181</v>
      </c>
      <c r="AG391" s="0" t="n">
        <f aca="false">IF(MAX(L391:O391)=MIN(L391:O391),0,IF($C$17="custo",(MAX(L391:O391)-M391)/(MAX(L391:O391)-MIN(L391:O391)),(M391-MIN(L391:O391))/(MAX(L391:O391)-MIN(L391:O391))))</f>
        <v>0.935434040940453</v>
      </c>
      <c r="AH391" s="0" t="n">
        <f aca="false">IF(MAX(L391:O391)=MIN(L391:O391),0,IF($C$17="custo",(MAX(L391:O391)-N391)/(MAX(L391:O391)-MIN(L391:O391)),(N391-MIN(L391:O391))/(MAX(L391:O391)-MIN(L391:O391))))</f>
        <v>1</v>
      </c>
      <c r="AI391" s="0" t="n">
        <f aca="false">IF(MAX(L391:O391)=MIN(L391:O391),0,IF($C$17="custo",(MAX(L391:O391)-O391)/(MAX(L391:O391)-MIN(L391:O391)),(O391-MIN(L391:O391))/(MAX(L391:O391)-MIN(L391:O391))))</f>
        <v>0</v>
      </c>
      <c r="AJ391" s="0" t="n">
        <f aca="false">IF(MAX(P391:S391)=MIN(P391:S391),0,IF($D$17="custo",(MAX(P391:S391)-P391)/(MAX(P391:S391)-MIN(P391:S391)),(P391-MIN(P391:S391))/(MAX(P391:S391)-MIN(P391:S391))))</f>
        <v>0.218647241653584</v>
      </c>
      <c r="AK391" s="0" t="n">
        <f aca="false">IF(MAX(P391:S391)=MIN(P391:S391),0,IF($D$17="custo",(MAX(P391:S391)-Q391)/(MAX(P391:S391)-MIN(P391:S391)),(Q391-MIN(P391:S391))/(MAX(P391:S391)-MIN(P391:S391))))</f>
        <v>0</v>
      </c>
      <c r="AL391" s="0" t="n">
        <f aca="false">IF(MAX(P391:S391)=MIN(P391:S391),0,IF($D$17="custo",(MAX(P391:S391)-R391)/(MAX(P391:S391)-MIN(P391:S391)),(R391-MIN(P391:S391))/(MAX(P391:S391)-MIN(P391:S391))))</f>
        <v>0.762896770302277</v>
      </c>
      <c r="AM391" s="0" t="n">
        <f aca="false">IF(MAX(P391:S391)=MIN(P391:S391),0,IF($D$17="custo",(MAX(P391:S391)-S391)/(MAX(P391:S391)-MIN(P391:S391)),(S391-MIN(P391:S391))/(MAX(P391:S391)-MIN(P391:S391))))</f>
        <v>1</v>
      </c>
      <c r="AN391" s="0" t="n">
        <f aca="false">IF(MAX(T391:W391)=MIN(T391:W391),0,IF($E$17="custo",(MAX(T391:W391)-T391)/(MAX(T391:W391)-MIN(T391:W391)),(T391-MIN(T391:W391))/(MAX(T391:W391)-MIN(T391:W391))))</f>
        <v>0</v>
      </c>
      <c r="AO391" s="0" t="n">
        <f aca="false">IF(MAX(T391:W391)=MIN(T391:W391),0,IF($E$17="custo",(MAX(T391:W391)-U391)/(MAX(T391:W391)-MIN(T391:W391)),(U391-MIN(T391:W391))/(MAX(T391:W391)-MIN(T391:W391))))</f>
        <v>0.636363636363636</v>
      </c>
      <c r="AP391" s="0" t="n">
        <f aca="false">IF(MAX(T391:W391)=MIN(T391:W391),0,IF($E$17="custo",(MAX(T391:W391)-V391)/(MAX(T391:W391)-MIN(T391:W391)),(V391-MIN(T391:W391))/(MAX(T391:W391)-MIN(T391:W391))))</f>
        <v>0.727272727272727</v>
      </c>
      <c r="AQ391" s="0" t="n">
        <f aca="false">IF(MAX(T391:W391)=MIN(T391:W391),0,IF($E$17="custo",(MAX(T391:W391)-W391)/(MAX(T391:W391)-MIN(T391:W391)),(W391-MIN(T391:W391))/(MAX(T391:W391)-MIN(T391:W391))))</f>
        <v>1</v>
      </c>
      <c r="AR391" s="0" t="n">
        <f aca="false">IF(MAX(X391:AA391)=MIN(X391:AA391),0,IF($F$17="custo",(MAX(X391:AA391)-X391)/(MAX(X391:AA391)-MIN(X391:AA391)),(X391-MIN(X391:AA391))/(MAX(X391:AA391)-MIN(X391:AA391))))</f>
        <v>0</v>
      </c>
      <c r="AS391" s="0" t="n">
        <f aca="false">IF(MAX(X391:AA391)=MIN(X391:AA391),0,IF($F$17="custo",(MAX(X391:AA391)-Y391)/(MAX(X391:AA391)-MIN(X391:AA391)),(Y391-MIN(X391:AA391))/(MAX(X391:AA391)-MIN(X391:AA391))))</f>
        <v>0.5625</v>
      </c>
      <c r="AT391" s="0" t="n">
        <f aca="false">IF(MAX(X391:AA391)=MIN(X391:AA391),0,IF($F$17="custo",(MAX(X391:AA391)-Z391)/(MAX(X391:AA391)-MIN(X391:AA391)),(Z391-MIN(X391:AA391))/(MAX(X391:AA391)-MIN(X391:AA391))))</f>
        <v>0.28125</v>
      </c>
      <c r="AU391" s="0" t="n">
        <f aca="false">IF(MAX(X391:AA391)=MIN(X391:AA391),0,IF($F$17="custo",(MAX(X391:AA391)-AA391)/(MAX(X391:AA391)-MIN(X391:AA391)),(AA391-MIN(X391:AA391))/(MAX(X391:AA391)-MIN(X391:AA391))))</f>
        <v>1</v>
      </c>
      <c r="AV391" s="0" t="n">
        <f aca="false">STDEVP(AB391:AE391)</f>
        <v>0.394153692699753</v>
      </c>
      <c r="AW391" s="0" t="n">
        <f aca="false">STDEVP(AF391:AI391)</f>
        <v>0.401161011972493</v>
      </c>
      <c r="AX391" s="0" t="n">
        <f aca="false">STDEVP(AJ391:AM391)</f>
        <v>0.402550906902106</v>
      </c>
      <c r="AY391" s="0" t="n">
        <f aca="false">STDEVP(AN391:AQ391)</f>
        <v>0.366466261286298</v>
      </c>
      <c r="AZ391" s="0" t="n">
        <f aca="false">STDEVP(AR391:AU391)</f>
        <v>0.36934208292415</v>
      </c>
      <c r="BA391" s="0" t="n">
        <f aca="false">AV391*((1-IFERROR(CORREL(AB391:AE391,AF391:AI391),0))+(1-IFERROR(CORREL(AB391:AE391,AJ391:AM391),0))+(1-IFERROR(CORREL(AB391:AE391,AN391:AQ391),0))+(1-IFERROR(CORREL(AB391:AE391,AR391:AU391),0)))</f>
        <v>1.05108121372463</v>
      </c>
      <c r="BB391" s="0" t="n">
        <f aca="false">AW391*((1-IFERROR(CORREL(AF391:AI391,AB391:AE391),0))+(1-IFERROR(CORREL(AF391:AI391,AJ391:AM391),0))+(1-IFERROR(CORREL(AF391:AI391,AN391:AQ391),0))+(1-IFERROR(CORREL(AF391:AI391,AR391:AU391),0)))</f>
        <v>2.61136674351286</v>
      </c>
      <c r="BC391" s="0" t="n">
        <f aca="false">AX391*((1-IFERROR(CORREL(AJ391:AM391,AB391:AE391),0))+(1-IFERROR(CORREL(AJ391:AM391,AF391:AI391),0))+(1-IFERROR(CORREL(AJ391:AM391,AN391:AQ391),0))+(1-IFERROR(CORREL(AJ391:AM391,AR391:AU391),0)))</f>
        <v>1.00481819592227</v>
      </c>
      <c r="BD391" s="0" t="n">
        <f aca="false">AY391*((1-IFERROR(CORREL(AN391:AQ391,AB391:AE391),0))+(1-IFERROR(CORREL(AN391:AQ391,AF391:AI391),0))+(1-IFERROR(CORREL(AN391:AQ391,AJ391:AM391),0))+(1-IFERROR(CORREL(AN391:AQ391,AR391:AU391),0)))</f>
        <v>0.888143857139454</v>
      </c>
      <c r="BE391" s="0" t="n">
        <f aca="false">AZ391*((1-IFERROR(CORREL(AR391:AU391,AB391:AE391),0))+(1-IFERROR(CORREL(AR391:AU391,AF391:AI391),0))+(1-IFERROR(CORREL(AR391:AU391,AJ391:AM391),0))+(1-IFERROR(CORREL(AR391:AU391,AN391:AQ391),0)))</f>
        <v>1.10238404784617</v>
      </c>
      <c r="BF391" s="0" t="n">
        <f aca="false">IF(SUM(BA391:BE391)&gt;0,BA391/SUM(BA391:BE391),1/5)</f>
        <v>0.157872292916405</v>
      </c>
      <c r="BG391" s="0" t="n">
        <f aca="false">IF(SUM(BA391:BE391)&gt;0,BB391/SUM(BA391:BE391),1/5)</f>
        <v>0.392227023050979</v>
      </c>
      <c r="BH391" s="0" t="n">
        <f aca="false">IF(SUM(BA391:BE391)&gt;0,BC391/SUM(BA391:BE391),1/5)</f>
        <v>0.150923592280981</v>
      </c>
      <c r="BI391" s="0" t="n">
        <f aca="false">IF(SUM(BA391:BE391)&gt;0,BD391/SUM(BA391:BE391),1/5)</f>
        <v>0.133399118293974</v>
      </c>
      <c r="BJ391" s="0" t="n">
        <f aca="false">IF(SUM(BA391:BE391)&gt;0,BE391/SUM(BA391:BE391),1/5)</f>
        <v>0.165577973457661</v>
      </c>
      <c r="BK391" s="0" t="n">
        <f aca="false">BF391*AB391+BG391*AF391+BH391*AJ391+BI391*AN391+BJ391*AR391</f>
        <v>0.40021045032966</v>
      </c>
      <c r="BL391" s="0" t="n">
        <f aca="false">BF391*AC391+BG391*AG391+BH391*AK391+BI391*AO391+BJ391*AS391</f>
        <v>0.544930467213812</v>
      </c>
      <c r="BM391" s="0" t="n">
        <f aca="false">BF391*AD391+BG391*AH391+BH391*AL391+BI391*AP391+BJ391*AT391</f>
        <v>0.780987827245547</v>
      </c>
      <c r="BN391" s="0" t="n">
        <f aca="false">BF391*AE391+BG391*AI391+BH391*AM391+BI391*AQ391+BJ391*AU391</f>
        <v>0.607772976949021</v>
      </c>
      <c r="BO391" s="0" t="n">
        <f aca="false">RANK(BK391,$BK391:$BN391)</f>
        <v>4</v>
      </c>
      <c r="BP391" s="0" t="n">
        <f aca="false">RANK(BL391,$BK391:$BN391)</f>
        <v>3</v>
      </c>
      <c r="BQ391" s="0" t="n">
        <f aca="false">RANK(BM391,$BK391:$BN391)</f>
        <v>1</v>
      </c>
      <c r="BR391" s="0" t="n">
        <f aca="false">RANK(BN391,$BK391:$BN391)</f>
        <v>2</v>
      </c>
    </row>
    <row r="392" customFormat="false" ht="15" hidden="false" customHeight="false" outlineLevel="0" collapsed="false">
      <c r="A392" s="0" t="n">
        <v>369</v>
      </c>
      <c r="B392" s="0" t="n">
        <f aca="false">RANDBETWEEN(1,$B$5)</f>
        <v>2</v>
      </c>
      <c r="C392" s="0" t="n">
        <f aca="false">RANDBETWEEN(1,$B$5)</f>
        <v>6</v>
      </c>
      <c r="D392" s="0" t="n">
        <f aca="false">RANDBETWEEN(1,$B$5)</f>
        <v>5</v>
      </c>
      <c r="E392" s="0" t="n">
        <f aca="false">RANDBETWEEN(1,$B$5)</f>
        <v>3</v>
      </c>
      <c r="F392" s="0" t="n">
        <f aca="false">RANDBETWEEN(1,$B$5)</f>
        <v>2</v>
      </c>
      <c r="G392" s="0" t="n">
        <f aca="false">RANDBETWEEN(1,$B$5)</f>
        <v>1</v>
      </c>
      <c r="H392" s="0" t="n">
        <f aca="true">NORMINV(RAND(),$B$8,$B$13)</f>
        <v>50.2368281680598</v>
      </c>
      <c r="I392" s="0" t="n">
        <f aca="true">NORMINV(RAND(),$C$8,$C$13)</f>
        <v>60.6699422333857</v>
      </c>
      <c r="J392" s="0" t="n">
        <f aca="true">NORMINV(RAND(),$D$8,$D$13)</f>
        <v>12.6012132026666</v>
      </c>
      <c r="K392" s="0" t="n">
        <f aca="true">NORMINV(RAND(),$E$8,$E$13)</f>
        <v>3.20957867635223</v>
      </c>
      <c r="L392" s="0" t="n">
        <f aca="true">NORMINV(RAND(),$B$9,$B$14)</f>
        <v>46.0108333385237</v>
      </c>
      <c r="M392" s="0" t="n">
        <f aca="true">NORMINV(RAND(),$C$9,$C$14)</f>
        <v>54.3792507692904</v>
      </c>
      <c r="N392" s="0" t="n">
        <f aca="true">NORMINV(RAND(),$D$9,$D$14)</f>
        <v>42.0612274838102</v>
      </c>
      <c r="O392" s="0" t="n">
        <f aca="true">NORMINV(RAND(),$E$9,$E$14)</f>
        <v>22.1031250816605</v>
      </c>
      <c r="P392" s="0" t="n">
        <f aca="true">NORMINV(RAND(),$B$10,$B$15)</f>
        <v>23.86554320672</v>
      </c>
      <c r="Q392" s="0" t="n">
        <f aca="true">NORMINV(RAND(),$C$10,$C$15)</f>
        <v>28.7246968642894</v>
      </c>
      <c r="R392" s="0" t="n">
        <f aca="true">NORMINV(RAND(),$D$10,$D$15)</f>
        <v>9.50218667381359</v>
      </c>
      <c r="S392" s="0" t="n">
        <f aca="true">NORMINV(RAND(),$E$10,$E$15)</f>
        <v>3.91102252552756</v>
      </c>
      <c r="T392" s="0" t="n">
        <f aca="false">MEDIAN(INDEX(Avaliadores!$B$17:$B$22,$B392),INDEX(Avaliadores!$B$17:$B$22,$C392),INDEX(Avaliadores!$B$17:$B$22,$D392),INDEX(Avaliadores!$B$17:$B$22,$E392),INDEX(Avaliadores!$B$17:$B$22,$F392),INDEX(Avaliadores!$B$17:$B$22,$G392))</f>
        <v>2.66666666666667</v>
      </c>
      <c r="U392" s="0" t="n">
        <f aca="false">MEDIAN(INDEX(Avaliadores!$C$17:$C$22,$B392),INDEX(Avaliadores!$C$17:$C$22,$C392),INDEX(Avaliadores!$C$17:$C$22,$D392),INDEX(Avaliadores!$C$17:$C$22,$E392),INDEX(Avaliadores!$C$17:$C$22,$F392),INDEX(Avaliadores!$C$17:$C$22,$G392))</f>
        <v>5.04166666666667</v>
      </c>
      <c r="V392" s="0" t="n">
        <f aca="false">MEDIAN(INDEX(Avaliadores!$D$17:$D$22,$B392),INDEX(Avaliadores!$D$17:$D$22,$C392),INDEX(Avaliadores!$D$17:$D$22,$D392),INDEX(Avaliadores!$D$17:$D$22,$E392),INDEX(Avaliadores!$D$17:$D$22,$F392),INDEX(Avaliadores!$D$17:$D$22,$G392))</f>
        <v>5.91666666666667</v>
      </c>
      <c r="W392" s="0" t="n">
        <f aca="false">MEDIAN(INDEX(Avaliadores!$E$17:$E$22,$B392),INDEX(Avaliadores!$E$17:$E$22,$C392),INDEX(Avaliadores!$E$17:$E$22,$D392),INDEX(Avaliadores!$E$17:$E$22,$E392),INDEX(Avaliadores!$E$17:$E$22,$F392),INDEX(Avaliadores!$E$17:$E$22,$G392))</f>
        <v>6.04166666666667</v>
      </c>
      <c r="X392" s="0" t="n">
        <f aca="false">MEDIAN(INDEX(Avaliadores!$F$17:$F$22,$B392),INDEX(Avaliadores!$F$17:$F$22,$C392),INDEX(Avaliadores!$F$17:$F$22,$D392),INDEX(Avaliadores!$F$17:$F$22,$E392),INDEX(Avaliadores!$F$17:$F$22,$F392),INDEX(Avaliadores!$F$17:$F$22,$G392))</f>
        <v>2.29166666666667</v>
      </c>
      <c r="Y392" s="0" t="n">
        <f aca="false">MEDIAN(INDEX(Avaliadores!$G$17:$G$22,$B392),INDEX(Avaliadores!$G$17:$G$22,$C392),INDEX(Avaliadores!$G$17:$G$22,$D392),INDEX(Avaliadores!$G$17:$G$22,$E392),INDEX(Avaliadores!$G$17:$G$22,$F392),INDEX(Avaliadores!$G$17:$G$22,$G392))</f>
        <v>5.41666666666667</v>
      </c>
      <c r="Z392" s="0" t="n">
        <f aca="false">MEDIAN(INDEX(Avaliadores!$H$17:$H$22,$B392),INDEX(Avaliadores!$H$17:$H$22,$C392),INDEX(Avaliadores!$H$17:$H$22,$D392),INDEX(Avaliadores!$H$17:$H$22,$E392),INDEX(Avaliadores!$H$17:$H$22,$F392),INDEX(Avaliadores!$H$17:$H$22,$G392))</f>
        <v>4.04166666666667</v>
      </c>
      <c r="AA392" s="0" t="n">
        <f aca="false">MEDIAN(INDEX(Avaliadores!$I$17:$I$22,$B392),INDEX(Avaliadores!$I$17:$I$22,$C392),INDEX(Avaliadores!$I$17:$I$22,$D392),INDEX(Avaliadores!$I$17:$I$22,$E392),INDEX(Avaliadores!$I$17:$I$22,$F392),INDEX(Avaliadores!$I$17:$I$22,$G392))</f>
        <v>6.66666666666667</v>
      </c>
      <c r="AB392" s="0" t="n">
        <f aca="false">IF(MAX(H392:K392)=MIN(H392:K392),0,IF($B$17="custo",(MAX(H392:K392)-H392)/(MAX(H392:K392)-MIN(H392:K392)),(H392-MIN(H392:K392))/(MAX(H392:K392)-MIN(H392:K392))))</f>
        <v>0.181570623982743</v>
      </c>
      <c r="AC392" s="0" t="n">
        <f aca="false">IF(MAX(H392:K392)=MIN(H392:K392),0,IF($B$17="custo",(MAX(H392:K392)-I392)/(MAX(H392:K392)-MIN(H392:K392)),(I392-MIN(H392:K392))/(MAX(H392:K392)-MIN(H392:K392))))</f>
        <v>0</v>
      </c>
      <c r="AD392" s="0" t="n">
        <f aca="false">IF(MAX(H392:K392)=MIN(H392:K392),0,IF($B$17="custo",(MAX(H392:K392)-J392)/(MAX(H392:K392)-MIN(H392:K392)),(J392-MIN(H392:K392))/(MAX(H392:K392)-MIN(H392:K392))))</f>
        <v>0.836554557873751</v>
      </c>
      <c r="AE392" s="0" t="n">
        <f aca="false">IF(MAX(H392:K392)=MIN(H392:K392),0,IF($B$17="custo",(MAX(H392:K392)-K392)/(MAX(H392:K392)-MIN(H392:K392)),(K392-MIN(H392:K392))/(MAX(H392:K392)-MIN(H392:K392))))</f>
        <v>1</v>
      </c>
      <c r="AF392" s="0" t="n">
        <f aca="false">IF(MAX(L392:O392)=MIN(L392:O392),0,IF($C$17="custo",(MAX(L392:O392)-L392)/(MAX(L392:O392)-MIN(L392:O392)),(L392-MIN(L392:O392))/(MAX(L392:O392)-MIN(L392:O392))))</f>
        <v>0.740724227196389</v>
      </c>
      <c r="AG392" s="0" t="n">
        <f aca="false">IF(MAX(L392:O392)=MIN(L392:O392),0,IF($C$17="custo",(MAX(L392:O392)-M392)/(MAX(L392:O392)-MIN(L392:O392)),(M392-MIN(L392:O392))/(MAX(L392:O392)-MIN(L392:O392))))</f>
        <v>1</v>
      </c>
      <c r="AH392" s="0" t="n">
        <f aca="false">IF(MAX(L392:O392)=MIN(L392:O392),0,IF($C$17="custo",(MAX(L392:O392)-N392)/(MAX(L392:O392)-MIN(L392:O392)),(N392-MIN(L392:O392))/(MAX(L392:O392)-MIN(L392:O392))))</f>
        <v>0.61835495980234</v>
      </c>
      <c r="AI392" s="0" t="n">
        <f aca="false">IF(MAX(L392:O392)=MIN(L392:O392),0,IF($C$17="custo",(MAX(L392:O392)-O392)/(MAX(L392:O392)-MIN(L392:O392)),(O392-MIN(L392:O392))/(MAX(L392:O392)-MIN(L392:O392))))</f>
        <v>0</v>
      </c>
      <c r="AJ392" s="0" t="n">
        <f aca="false">IF(MAX(P392:S392)=MIN(P392:S392),0,IF($D$17="custo",(MAX(P392:S392)-P392)/(MAX(P392:S392)-MIN(P392:S392)),(P392-MIN(P392:S392))/(MAX(P392:S392)-MIN(P392:S392))))</f>
        <v>0.195825639977019</v>
      </c>
      <c r="AK392" s="0" t="n">
        <f aca="false">IF(MAX(P392:S392)=MIN(P392:S392),0,IF($D$17="custo",(MAX(P392:S392)-Q392)/(MAX(P392:S392)-MIN(P392:S392)),(Q392-MIN(P392:S392))/(MAX(P392:S392)-MIN(P392:S392))))</f>
        <v>0</v>
      </c>
      <c r="AL392" s="0" t="n">
        <f aca="false">IF(MAX(P392:S392)=MIN(P392:S392),0,IF($D$17="custo",(MAX(P392:S392)-R392)/(MAX(P392:S392)-MIN(P392:S392)),(R392-MIN(P392:S392))/(MAX(P392:S392)-MIN(P392:S392))))</f>
        <v>0.774674073982184</v>
      </c>
      <c r="AM392" s="0" t="n">
        <f aca="false">IF(MAX(P392:S392)=MIN(P392:S392),0,IF($D$17="custo",(MAX(P392:S392)-S392)/(MAX(P392:S392)-MIN(P392:S392)),(S392-MIN(P392:S392))/(MAX(P392:S392)-MIN(P392:S392))))</f>
        <v>1</v>
      </c>
      <c r="AN392" s="0" t="n">
        <f aca="false">IF(MAX(T392:W392)=MIN(T392:W392),0,IF($E$17="custo",(MAX(T392:W392)-T392)/(MAX(T392:W392)-MIN(T392:W392)),(T392-MIN(T392:W392))/(MAX(T392:W392)-MIN(T392:W392))))</f>
        <v>0</v>
      </c>
      <c r="AO392" s="0" t="n">
        <f aca="false">IF(MAX(T392:W392)=MIN(T392:W392),0,IF($E$17="custo",(MAX(T392:W392)-U392)/(MAX(T392:W392)-MIN(T392:W392)),(U392-MIN(T392:W392))/(MAX(T392:W392)-MIN(T392:W392))))</f>
        <v>0.703703703703704</v>
      </c>
      <c r="AP392" s="0" t="n">
        <f aca="false">IF(MAX(T392:W392)=MIN(T392:W392),0,IF($E$17="custo",(MAX(T392:W392)-V392)/(MAX(T392:W392)-MIN(T392:W392)),(V392-MIN(T392:W392))/(MAX(T392:W392)-MIN(T392:W392))))</f>
        <v>0.962962962962963</v>
      </c>
      <c r="AQ392" s="0" t="n">
        <f aca="false">IF(MAX(T392:W392)=MIN(T392:W392),0,IF($E$17="custo",(MAX(T392:W392)-W392)/(MAX(T392:W392)-MIN(T392:W392)),(W392-MIN(T392:W392))/(MAX(T392:W392)-MIN(T392:W392))))</f>
        <v>1</v>
      </c>
      <c r="AR392" s="0" t="n">
        <f aca="false">IF(MAX(X392:AA392)=MIN(X392:AA392),0,IF($F$17="custo",(MAX(X392:AA392)-X392)/(MAX(X392:AA392)-MIN(X392:AA392)),(X392-MIN(X392:AA392))/(MAX(X392:AA392)-MIN(X392:AA392))))</f>
        <v>0</v>
      </c>
      <c r="AS392" s="0" t="n">
        <f aca="false">IF(MAX(X392:AA392)=MIN(X392:AA392),0,IF($F$17="custo",(MAX(X392:AA392)-Y392)/(MAX(X392:AA392)-MIN(X392:AA392)),(Y392-MIN(X392:AA392))/(MAX(X392:AA392)-MIN(X392:AA392))))</f>
        <v>0.714285714285714</v>
      </c>
      <c r="AT392" s="0" t="n">
        <f aca="false">IF(MAX(X392:AA392)=MIN(X392:AA392),0,IF($F$17="custo",(MAX(X392:AA392)-Z392)/(MAX(X392:AA392)-MIN(X392:AA392)),(Z392-MIN(X392:AA392))/(MAX(X392:AA392)-MIN(X392:AA392))))</f>
        <v>0.4</v>
      </c>
      <c r="AU392" s="0" t="n">
        <f aca="false">IF(MAX(X392:AA392)=MIN(X392:AA392),0,IF($F$17="custo",(MAX(X392:AA392)-AA392)/(MAX(X392:AA392)-MIN(X392:AA392)),(AA392-MIN(X392:AA392))/(MAX(X392:AA392)-MIN(X392:AA392))))</f>
        <v>1</v>
      </c>
      <c r="AV392" s="0" t="n">
        <f aca="false">STDEVP(AB392:AE392)</f>
        <v>0.422665384016128</v>
      </c>
      <c r="AW392" s="0" t="n">
        <f aca="false">STDEVP(AF392:AI392)</f>
        <v>0.36732873030679</v>
      </c>
      <c r="AX392" s="0" t="n">
        <f aca="false">STDEVP(AJ392:AM392)</f>
        <v>0.408579955912621</v>
      </c>
      <c r="AY392" s="0" t="n">
        <f aca="false">STDEVP(AN392:AQ392)</f>
        <v>0.401471914605163</v>
      </c>
      <c r="AZ392" s="0" t="n">
        <f aca="false">STDEVP(AR392:AU392)</f>
        <v>0.371703195178791</v>
      </c>
      <c r="BA392" s="0" t="n">
        <f aca="false">AV392*((1-IFERROR(CORREL(AB392:AE392,AF392:AI392),0))+(1-IFERROR(CORREL(AB392:AE392,AJ392:AM392),0))+(1-IFERROR(CORREL(AB392:AE392,AN392:AQ392),0))+(1-IFERROR(CORREL(AB392:AE392,AR392:AU392),0)))</f>
        <v>1.16855030043627</v>
      </c>
      <c r="BB392" s="0" t="n">
        <f aca="false">AW392*((1-IFERROR(CORREL(AF392:AI392,AB392:AE392),0))+(1-IFERROR(CORREL(AF392:AI392,AJ392:AM392),0))+(1-IFERROR(CORREL(AF392:AI392,AN392:AQ392),0))+(1-IFERROR(CORREL(AF392:AI392,AR392:AU392),0)))</f>
        <v>2.47927348611589</v>
      </c>
      <c r="BC392" s="0" t="n">
        <f aca="false">AX392*((1-IFERROR(CORREL(AJ392:AM392,AB392:AE392),0))+(1-IFERROR(CORREL(AJ392:AM392,AF392:AI392),0))+(1-IFERROR(CORREL(AJ392:AM392,AN392:AQ392),0))+(1-IFERROR(CORREL(AJ392:AM392,AR392:AU392),0)))</f>
        <v>1.14305792759898</v>
      </c>
      <c r="BD392" s="0" t="n">
        <f aca="false">AY392*((1-IFERROR(CORREL(AN392:AQ392,AB392:AE392),0))+(1-IFERROR(CORREL(AN392:AQ392,AF392:AI392),0))+(1-IFERROR(CORREL(AN392:AQ392,AJ392:AM392),0))+(1-IFERROR(CORREL(AN392:AQ392,AR392:AU392),0)))</f>
        <v>0.933674553712991</v>
      </c>
      <c r="BE392" s="0" t="n">
        <f aca="false">AZ392*((1-IFERROR(CORREL(AR392:AU392,AB392:AE392),0))+(1-IFERROR(CORREL(AR392:AU392,AF392:AI392),0))+(1-IFERROR(CORREL(AR392:AU392,AJ392:AM392),0))+(1-IFERROR(CORREL(AR392:AU392,AN392:AQ392),0)))</f>
        <v>1.06051269041922</v>
      </c>
      <c r="BF392" s="0" t="n">
        <f aca="false">IF(SUM(BA392:BE392)&gt;0,BA392/SUM(BA392:BE392),1/5)</f>
        <v>0.17222379133077</v>
      </c>
      <c r="BG392" s="0" t="n">
        <f aca="false">IF(SUM(BA392:BE392)&gt;0,BB392/SUM(BA392:BE392),1/5)</f>
        <v>0.365401368999963</v>
      </c>
      <c r="BH392" s="0" t="n">
        <f aca="false">IF(SUM(BA392:BE392)&gt;0,BC392/SUM(BA392:BE392),1/5)</f>
        <v>0.168466663290652</v>
      </c>
      <c r="BI392" s="0" t="n">
        <f aca="false">IF(SUM(BA392:BE392)&gt;0,BD392/SUM(BA392:BE392),1/5)</f>
        <v>0.137607231327125</v>
      </c>
      <c r="BJ392" s="0" t="n">
        <f aca="false">IF(SUM(BA392:BE392)&gt;0,BE392/SUM(BA392:BE392),1/5)</f>
        <v>0.15630094505149</v>
      </c>
      <c r="BK392" s="0" t="n">
        <f aca="false">BF392*AB392+BG392*AF392+BH392*AJ392+BI392*AN392+BJ392*AR392</f>
        <v>0.334922520079287</v>
      </c>
      <c r="BL392" s="0" t="n">
        <f aca="false">BF392*AC392+BG392*AG392+BH392*AK392+BI392*AO392+BJ392*AS392</f>
        <v>0.573879619520909</v>
      </c>
      <c r="BM392" s="0" t="n">
        <f aca="false">BF392*AD392+BG392*AH392+BH392*AL392+BI392*AP392+BJ392*AT392</f>
        <v>0.695560148057794</v>
      </c>
      <c r="BN392" s="0" t="n">
        <f aca="false">BF392*AE392+BG392*AI392+BH392*AM392+BI392*AQ392+BJ392*AU392</f>
        <v>0.634598631000037</v>
      </c>
      <c r="BO392" s="0" t="n">
        <f aca="false">RANK(BK392,$BK392:$BN392)</f>
        <v>4</v>
      </c>
      <c r="BP392" s="0" t="n">
        <f aca="false">RANK(BL392,$BK392:$BN392)</f>
        <v>3</v>
      </c>
      <c r="BQ392" s="0" t="n">
        <f aca="false">RANK(BM392,$BK392:$BN392)</f>
        <v>1</v>
      </c>
      <c r="BR392" s="0" t="n">
        <f aca="false">RANK(BN392,$BK392:$BN392)</f>
        <v>2</v>
      </c>
    </row>
    <row r="393" customFormat="false" ht="15" hidden="false" customHeight="false" outlineLevel="0" collapsed="false">
      <c r="A393" s="0" t="n">
        <v>370</v>
      </c>
      <c r="B393" s="0" t="n">
        <f aca="false">RANDBETWEEN(1,$B$5)</f>
        <v>2</v>
      </c>
      <c r="C393" s="0" t="n">
        <f aca="false">RANDBETWEEN(1,$B$5)</f>
        <v>5</v>
      </c>
      <c r="D393" s="0" t="n">
        <f aca="false">RANDBETWEEN(1,$B$5)</f>
        <v>3</v>
      </c>
      <c r="E393" s="0" t="n">
        <f aca="false">RANDBETWEEN(1,$B$5)</f>
        <v>5</v>
      </c>
      <c r="F393" s="0" t="n">
        <f aca="false">RANDBETWEEN(1,$B$5)</f>
        <v>3</v>
      </c>
      <c r="G393" s="0" t="n">
        <f aca="false">RANDBETWEEN(1,$B$5)</f>
        <v>4</v>
      </c>
      <c r="H393" s="0" t="n">
        <f aca="true">NORMINV(RAND(),$B$8,$B$13)</f>
        <v>49.2556556909808</v>
      </c>
      <c r="I393" s="0" t="n">
        <f aca="true">NORMINV(RAND(),$C$8,$C$13)</f>
        <v>58.3248325297854</v>
      </c>
      <c r="J393" s="0" t="n">
        <f aca="true">NORMINV(RAND(),$D$8,$D$13)</f>
        <v>13.973076041936</v>
      </c>
      <c r="K393" s="0" t="n">
        <f aca="true">NORMINV(RAND(),$E$8,$E$13)</f>
        <v>3.30572336818241</v>
      </c>
      <c r="L393" s="0" t="n">
        <f aca="true">NORMINV(RAND(),$B$9,$B$14)</f>
        <v>51.9388939275191</v>
      </c>
      <c r="M393" s="0" t="n">
        <f aca="true">NORMINV(RAND(),$C$9,$C$14)</f>
        <v>57.6253141323386</v>
      </c>
      <c r="N393" s="0" t="n">
        <f aca="true">NORMINV(RAND(),$D$9,$D$14)</f>
        <v>45.6965660556472</v>
      </c>
      <c r="O393" s="0" t="n">
        <f aca="true">NORMINV(RAND(),$E$9,$E$14)</f>
        <v>27.5837625516884</v>
      </c>
      <c r="P393" s="0" t="n">
        <f aca="true">NORMINV(RAND(),$B$10,$B$15)</f>
        <v>23.9098904354853</v>
      </c>
      <c r="Q393" s="0" t="n">
        <f aca="true">NORMINV(RAND(),$C$10,$C$15)</f>
        <v>31.1907141243134</v>
      </c>
      <c r="R393" s="0" t="n">
        <f aca="true">NORMINV(RAND(),$D$10,$D$15)</f>
        <v>10.6150720955409</v>
      </c>
      <c r="S393" s="0" t="n">
        <f aca="true">NORMINV(RAND(),$E$10,$E$15)</f>
        <v>3.99956276716577</v>
      </c>
      <c r="T393" s="0" t="n">
        <f aca="false">MEDIAN(INDEX(Avaliadores!$B$17:$B$22,$B393),INDEX(Avaliadores!$B$17:$B$22,$C393),INDEX(Avaliadores!$B$17:$B$22,$D393),INDEX(Avaliadores!$B$17:$B$22,$E393),INDEX(Avaliadores!$B$17:$B$22,$F393),INDEX(Avaliadores!$B$17:$B$22,$G393))</f>
        <v>2.79166666666667</v>
      </c>
      <c r="U393" s="0" t="n">
        <f aca="false">MEDIAN(INDEX(Avaliadores!$C$17:$C$22,$B393),INDEX(Avaliadores!$C$17:$C$22,$C393),INDEX(Avaliadores!$C$17:$C$22,$D393),INDEX(Avaliadores!$C$17:$C$22,$E393),INDEX(Avaliadores!$C$17:$C$22,$F393),INDEX(Avaliadores!$C$17:$C$22,$G393))</f>
        <v>5.29166666666667</v>
      </c>
      <c r="V393" s="0" t="n">
        <f aca="false">MEDIAN(INDEX(Avaliadores!$D$17:$D$22,$B393),INDEX(Avaliadores!$D$17:$D$22,$C393),INDEX(Avaliadores!$D$17:$D$22,$D393),INDEX(Avaliadores!$D$17:$D$22,$E393),INDEX(Avaliadores!$D$17:$D$22,$F393),INDEX(Avaliadores!$D$17:$D$22,$G393))</f>
        <v>5.66666666666667</v>
      </c>
      <c r="W393" s="0" t="n">
        <f aca="false">MEDIAN(INDEX(Avaliadores!$E$17:$E$22,$B393),INDEX(Avaliadores!$E$17:$E$22,$C393),INDEX(Avaliadores!$E$17:$E$22,$D393),INDEX(Avaliadores!$E$17:$E$22,$E393),INDEX(Avaliadores!$E$17:$E$22,$F393),INDEX(Avaliadores!$E$17:$E$22,$G393))</f>
        <v>6.29166666666667</v>
      </c>
      <c r="X393" s="0" t="n">
        <f aca="false">MEDIAN(INDEX(Avaliadores!$F$17:$F$22,$B393),INDEX(Avaliadores!$F$17:$F$22,$C393),INDEX(Avaliadores!$F$17:$F$22,$D393),INDEX(Avaliadores!$F$17:$F$22,$E393),INDEX(Avaliadores!$F$17:$F$22,$F393),INDEX(Avaliadores!$F$17:$F$22,$G393))</f>
        <v>2.66666666666667</v>
      </c>
      <c r="Y393" s="0" t="n">
        <f aca="false">MEDIAN(INDEX(Avaliadores!$G$17:$G$22,$B393),INDEX(Avaliadores!$G$17:$G$22,$C393),INDEX(Avaliadores!$G$17:$G$22,$D393),INDEX(Avaliadores!$G$17:$G$22,$E393),INDEX(Avaliadores!$G$17:$G$22,$F393),INDEX(Avaliadores!$G$17:$G$22,$G393))</f>
        <v>5.16666666666667</v>
      </c>
      <c r="Z393" s="0" t="n">
        <f aca="false">MEDIAN(INDEX(Avaliadores!$H$17:$H$22,$B393),INDEX(Avaliadores!$H$17:$H$22,$C393),INDEX(Avaliadores!$H$17:$H$22,$D393),INDEX(Avaliadores!$H$17:$H$22,$E393),INDEX(Avaliadores!$H$17:$H$22,$F393),INDEX(Avaliadores!$H$17:$H$22,$G393))</f>
        <v>3.66666666666667</v>
      </c>
      <c r="AA393" s="0" t="n">
        <f aca="false">MEDIAN(INDEX(Avaliadores!$I$17:$I$22,$B393),INDEX(Avaliadores!$I$17:$I$22,$C393),INDEX(Avaliadores!$I$17:$I$22,$D393),INDEX(Avaliadores!$I$17:$I$22,$E393),INDEX(Avaliadores!$I$17:$I$22,$F393),INDEX(Avaliadores!$I$17:$I$22,$G393))</f>
        <v>6.54166666666667</v>
      </c>
      <c r="AB393" s="0" t="n">
        <f aca="false">IF(MAX(H393:K393)=MIN(H393:K393),0,IF($B$17="custo",(MAX(H393:K393)-H393)/(MAX(H393:K393)-MIN(H393:K393)),(H393-MIN(H393:K393))/(MAX(H393:K393)-MIN(H393:K393))))</f>
        <v>0.164836853540584</v>
      </c>
      <c r="AC393" s="0" t="n">
        <f aca="false">IF(MAX(H393:K393)=MIN(H393:K393),0,IF($B$17="custo",(MAX(H393:K393)-I393)/(MAX(H393:K393)-MIN(H393:K393)),(I393-MIN(H393:K393))/(MAX(H393:K393)-MIN(H393:K393))))</f>
        <v>0</v>
      </c>
      <c r="AD393" s="0" t="n">
        <f aca="false">IF(MAX(H393:K393)=MIN(H393:K393),0,IF($B$17="custo",(MAX(H393:K393)-J393)/(MAX(H393:K393)-MIN(H393:K393)),(J393-MIN(H393:K393))/(MAX(H393:K393)-MIN(H393:K393))))</f>
        <v>0.80611549630109</v>
      </c>
      <c r="AE393" s="0" t="n">
        <f aca="false">IF(MAX(H393:K393)=MIN(H393:K393),0,IF($B$17="custo",(MAX(H393:K393)-K393)/(MAX(H393:K393)-MIN(H393:K393)),(K393-MIN(H393:K393))/(MAX(H393:K393)-MIN(H393:K393))))</f>
        <v>1</v>
      </c>
      <c r="AF393" s="0" t="n">
        <f aca="false">IF(MAX(L393:O393)=MIN(L393:O393),0,IF($C$17="custo",(MAX(L393:O393)-L393)/(MAX(L393:O393)-MIN(L393:O393)),(L393-MIN(L393:O393))/(MAX(L393:O393)-MIN(L393:O393))))</f>
        <v>0.810714829773234</v>
      </c>
      <c r="AG393" s="0" t="n">
        <f aca="false">IF(MAX(L393:O393)=MIN(L393:O393),0,IF($C$17="custo",(MAX(L393:O393)-M393)/(MAX(L393:O393)-MIN(L393:O393)),(M393-MIN(L393:O393))/(MAX(L393:O393)-MIN(L393:O393))))</f>
        <v>1</v>
      </c>
      <c r="AH393" s="0" t="n">
        <f aca="false">IF(MAX(L393:O393)=MIN(L393:O393),0,IF($C$17="custo",(MAX(L393:O393)-N393)/(MAX(L393:O393)-MIN(L393:O393)),(N393-MIN(L393:O393))/(MAX(L393:O393)-MIN(L393:O393))))</f>
        <v>0.602925033859612</v>
      </c>
      <c r="AI393" s="0" t="n">
        <f aca="false">IF(MAX(L393:O393)=MIN(L393:O393),0,IF($C$17="custo",(MAX(L393:O393)-O393)/(MAX(L393:O393)-MIN(L393:O393)),(O393-MIN(L393:O393))/(MAX(L393:O393)-MIN(L393:O393))))</f>
        <v>0</v>
      </c>
      <c r="AJ393" s="0" t="n">
        <f aca="false">IF(MAX(P393:S393)=MIN(P393:S393),0,IF($D$17="custo",(MAX(P393:S393)-P393)/(MAX(P393:S393)-MIN(P393:S393)),(P393-MIN(P393:S393))/(MAX(P393:S393)-MIN(P393:S393))))</f>
        <v>0.267764450029963</v>
      </c>
      <c r="AK393" s="0" t="n">
        <f aca="false">IF(MAX(P393:S393)=MIN(P393:S393),0,IF($D$17="custo",(MAX(P393:S393)-Q393)/(MAX(P393:S393)-MIN(P393:S393)),(Q393-MIN(P393:S393))/(MAX(P393:S393)-MIN(P393:S393))))</f>
        <v>0</v>
      </c>
      <c r="AL393" s="0" t="n">
        <f aca="false">IF(MAX(P393:S393)=MIN(P393:S393),0,IF($D$17="custo",(MAX(P393:S393)-R393)/(MAX(P393:S393)-MIN(P393:S393)),(R393-MIN(P393:S393))/(MAX(P393:S393)-MIN(P393:S393))))</f>
        <v>0.756703596641333</v>
      </c>
      <c r="AM393" s="0" t="n">
        <f aca="false">IF(MAX(P393:S393)=MIN(P393:S393),0,IF($D$17="custo",(MAX(P393:S393)-S393)/(MAX(P393:S393)-MIN(P393:S393)),(S393-MIN(P393:S393))/(MAX(P393:S393)-MIN(P393:S393))))</f>
        <v>1</v>
      </c>
      <c r="AN393" s="0" t="n">
        <f aca="false">IF(MAX(T393:W393)=MIN(T393:W393),0,IF($E$17="custo",(MAX(T393:W393)-T393)/(MAX(T393:W393)-MIN(T393:W393)),(T393-MIN(T393:W393))/(MAX(T393:W393)-MIN(T393:W393))))</f>
        <v>0</v>
      </c>
      <c r="AO393" s="0" t="n">
        <f aca="false">IF(MAX(T393:W393)=MIN(T393:W393),0,IF($E$17="custo",(MAX(T393:W393)-U393)/(MAX(T393:W393)-MIN(T393:W393)),(U393-MIN(T393:W393))/(MAX(T393:W393)-MIN(T393:W393))))</f>
        <v>0.714285714285714</v>
      </c>
      <c r="AP393" s="0" t="n">
        <f aca="false">IF(MAX(T393:W393)=MIN(T393:W393),0,IF($E$17="custo",(MAX(T393:W393)-V393)/(MAX(T393:W393)-MIN(T393:W393)),(V393-MIN(T393:W393))/(MAX(T393:W393)-MIN(T393:W393))))</f>
        <v>0.821428571428571</v>
      </c>
      <c r="AQ393" s="0" t="n">
        <f aca="false">IF(MAX(T393:W393)=MIN(T393:W393),0,IF($E$17="custo",(MAX(T393:W393)-W393)/(MAX(T393:W393)-MIN(T393:W393)),(W393-MIN(T393:W393))/(MAX(T393:W393)-MIN(T393:W393))))</f>
        <v>1</v>
      </c>
      <c r="AR393" s="0" t="n">
        <f aca="false">IF(MAX(X393:AA393)=MIN(X393:AA393),0,IF($F$17="custo",(MAX(X393:AA393)-X393)/(MAX(X393:AA393)-MIN(X393:AA393)),(X393-MIN(X393:AA393))/(MAX(X393:AA393)-MIN(X393:AA393))))</f>
        <v>0</v>
      </c>
      <c r="AS393" s="0" t="n">
        <f aca="false">IF(MAX(X393:AA393)=MIN(X393:AA393),0,IF($F$17="custo",(MAX(X393:AA393)-Y393)/(MAX(X393:AA393)-MIN(X393:AA393)),(Y393-MIN(X393:AA393))/(MAX(X393:AA393)-MIN(X393:AA393))))</f>
        <v>0.645161290322581</v>
      </c>
      <c r="AT393" s="0" t="n">
        <f aca="false">IF(MAX(X393:AA393)=MIN(X393:AA393),0,IF($F$17="custo",(MAX(X393:AA393)-Z393)/(MAX(X393:AA393)-MIN(X393:AA393)),(Z393-MIN(X393:AA393))/(MAX(X393:AA393)-MIN(X393:AA393))))</f>
        <v>0.258064516129032</v>
      </c>
      <c r="AU393" s="0" t="n">
        <f aca="false">IF(MAX(X393:AA393)=MIN(X393:AA393),0,IF($F$17="custo",(MAX(X393:AA393)-AA393)/(MAX(X393:AA393)-MIN(X393:AA393)),(AA393-MIN(X393:AA393))/(MAX(X393:AA393)-MIN(X393:AA393))))</f>
        <v>1</v>
      </c>
      <c r="AV393" s="0" t="n">
        <f aca="false">STDEVP(AB393:AE393)</f>
        <v>0.420068473681764</v>
      </c>
      <c r="AW393" s="0" t="n">
        <f aca="false">STDEVP(AF393:AI393)</f>
        <v>0.375620414727242</v>
      </c>
      <c r="AX393" s="0" t="n">
        <f aca="false">STDEVP(AJ393:AM393)</f>
        <v>0.393598912559316</v>
      </c>
      <c r="AY393" s="0" t="n">
        <f aca="false">STDEVP(AN393:AQ393)</f>
        <v>0.379962907695593</v>
      </c>
      <c r="AZ393" s="0" t="n">
        <f aca="false">STDEVP(AR393:AU393)</f>
        <v>0.379889216558512</v>
      </c>
      <c r="BA393" s="0" t="n">
        <f aca="false">AV393*((1-IFERROR(CORREL(AB393:AE393,AF393:AI393),0))+(1-IFERROR(CORREL(AB393:AE393,AJ393:AM393),0))+(1-IFERROR(CORREL(AB393:AE393,AN393:AQ393),0))+(1-IFERROR(CORREL(AB393:AE393,AR393:AU393),0)))</f>
        <v>1.19295860173031</v>
      </c>
      <c r="BB393" s="0" t="n">
        <f aca="false">AW393*((1-IFERROR(CORREL(AF393:AI393,AB393:AE393),0))+(1-IFERROR(CORREL(AF393:AI393,AJ393:AM393),0))+(1-IFERROR(CORREL(AF393:AI393,AN393:AQ393),0))+(1-IFERROR(CORREL(AF393:AI393,AR393:AU393),0)))</f>
        <v>2.62942455916231</v>
      </c>
      <c r="BC393" s="0" t="n">
        <f aca="false">AX393*((1-IFERROR(CORREL(AJ393:AM393,AB393:AE393),0))+(1-IFERROR(CORREL(AJ393:AM393,AF393:AI393),0))+(1-IFERROR(CORREL(AJ393:AM393,AN393:AQ393),0))+(1-IFERROR(CORREL(AJ393:AM393,AR393:AU393),0)))</f>
        <v>1.17331739179979</v>
      </c>
      <c r="BD393" s="0" t="n">
        <f aca="false">AY393*((1-IFERROR(CORREL(AN393:AQ393,AB393:AE393),0))+(1-IFERROR(CORREL(AN393:AQ393,AF393:AI393),0))+(1-IFERROR(CORREL(AN393:AQ393,AJ393:AM393),0))+(1-IFERROR(CORREL(AN393:AQ393,AR393:AU393),0)))</f>
        <v>0.965870761254637</v>
      </c>
      <c r="BE393" s="0" t="n">
        <f aca="false">AZ393*((1-IFERROR(CORREL(AR393:AU393,AB393:AE393),0))+(1-IFERROR(CORREL(AR393:AU393,AF393:AI393),0))+(1-IFERROR(CORREL(AR393:AU393,AJ393:AM393),0))+(1-IFERROR(CORREL(AR393:AU393,AN393:AQ393),0)))</f>
        <v>1.13594424154557</v>
      </c>
      <c r="BF393" s="0" t="n">
        <f aca="false">IF(SUM(BA393:BE393)&gt;0,BA393/SUM(BA393:BE393),1/5)</f>
        <v>0.168081153525208</v>
      </c>
      <c r="BG393" s="0" t="n">
        <f aca="false">IF(SUM(BA393:BE393)&gt;0,BB393/SUM(BA393:BE393),1/5)</f>
        <v>0.370471123113982</v>
      </c>
      <c r="BH393" s="0" t="n">
        <f aca="false">IF(SUM(BA393:BE393)&gt;0,BC393/SUM(BA393:BE393),1/5)</f>
        <v>0.165313817578292</v>
      </c>
      <c r="BI393" s="0" t="n">
        <f aca="false">IF(SUM(BA393:BE393)&gt;0,BD393/SUM(BA393:BE393),1/5)</f>
        <v>0.13608575475501</v>
      </c>
      <c r="BJ393" s="0" t="n">
        <f aca="false">IF(SUM(BA393:BE393)&gt;0,BE393/SUM(BA393:BE393),1/5)</f>
        <v>0.160048151027508</v>
      </c>
      <c r="BK393" s="0" t="n">
        <f aca="false">BF393*AB393+BG393*AF393+BH393*AJ393+BI393*AN393+BJ393*AR393</f>
        <v>0.372317565444023</v>
      </c>
      <c r="BL393" s="0" t="n">
        <f aca="false">BF393*AC393+BG393*AG393+BH393*AK393+BI393*AO393+BJ393*AS393</f>
        <v>0.570932105283925</v>
      </c>
      <c r="BM393" s="0" t="n">
        <f aca="false">BF393*AD393+BG393*AH393+BH393*AL393+BI393*AP393+BJ393*AT393</f>
        <v>0.637040173048789</v>
      </c>
      <c r="BN393" s="0" t="n">
        <f aca="false">BF393*AE393+BG393*AI393+BH393*AM393+BI393*AQ393+BJ393*AU393</f>
        <v>0.629528876886018</v>
      </c>
      <c r="BO393" s="0" t="n">
        <f aca="false">RANK(BK393,$BK393:$BN393)</f>
        <v>4</v>
      </c>
      <c r="BP393" s="0" t="n">
        <f aca="false">RANK(BL393,$BK393:$BN393)</f>
        <v>3</v>
      </c>
      <c r="BQ393" s="0" t="n">
        <f aca="false">RANK(BM393,$BK393:$BN393)</f>
        <v>1</v>
      </c>
      <c r="BR393" s="0" t="n">
        <f aca="false">RANK(BN393,$BK393:$BN393)</f>
        <v>2</v>
      </c>
    </row>
    <row r="394" customFormat="false" ht="15" hidden="false" customHeight="false" outlineLevel="0" collapsed="false">
      <c r="A394" s="0" t="n">
        <v>371</v>
      </c>
      <c r="B394" s="0" t="n">
        <f aca="false">RANDBETWEEN(1,$B$5)</f>
        <v>6</v>
      </c>
      <c r="C394" s="0" t="n">
        <f aca="false">RANDBETWEEN(1,$B$5)</f>
        <v>2</v>
      </c>
      <c r="D394" s="0" t="n">
        <f aca="false">RANDBETWEEN(1,$B$5)</f>
        <v>4</v>
      </c>
      <c r="E394" s="0" t="n">
        <f aca="false">RANDBETWEEN(1,$B$5)</f>
        <v>2</v>
      </c>
      <c r="F394" s="0" t="n">
        <f aca="false">RANDBETWEEN(1,$B$5)</f>
        <v>1</v>
      </c>
      <c r="G394" s="0" t="n">
        <f aca="false">RANDBETWEEN(1,$B$5)</f>
        <v>3</v>
      </c>
      <c r="H394" s="0" t="n">
        <f aca="true">NORMINV(RAND(),$B$8,$B$13)</f>
        <v>48.8341387519416</v>
      </c>
      <c r="I394" s="0" t="n">
        <f aca="true">NORMINV(RAND(),$C$8,$C$13)</f>
        <v>66.774557048527</v>
      </c>
      <c r="J394" s="0" t="n">
        <f aca="true">NORMINV(RAND(),$D$8,$D$13)</f>
        <v>14.0728664622543</v>
      </c>
      <c r="K394" s="0" t="n">
        <f aca="true">NORMINV(RAND(),$E$8,$E$13)</f>
        <v>2.88418370069763</v>
      </c>
      <c r="L394" s="0" t="n">
        <f aca="true">NORMINV(RAND(),$B$9,$B$14)</f>
        <v>51.8460070312958</v>
      </c>
      <c r="M394" s="0" t="n">
        <f aca="true">NORMINV(RAND(),$C$9,$C$14)</f>
        <v>61.022947841491</v>
      </c>
      <c r="N394" s="0" t="n">
        <f aca="true">NORMINV(RAND(),$D$9,$D$14)</f>
        <v>48.5023161708323</v>
      </c>
      <c r="O394" s="0" t="n">
        <f aca="true">NORMINV(RAND(),$E$9,$E$14)</f>
        <v>22.1685349034914</v>
      </c>
      <c r="P394" s="0" t="n">
        <f aca="true">NORMINV(RAND(),$B$10,$B$15)</f>
        <v>23.2282883227701</v>
      </c>
      <c r="Q394" s="0" t="n">
        <f aca="true">NORMINV(RAND(),$C$10,$C$15)</f>
        <v>30.0051979058193</v>
      </c>
      <c r="R394" s="0" t="n">
        <f aca="true">NORMINV(RAND(),$D$10,$D$15)</f>
        <v>10.8206968883633</v>
      </c>
      <c r="S394" s="0" t="n">
        <f aca="true">NORMINV(RAND(),$E$10,$E$15)</f>
        <v>3.92193622568005</v>
      </c>
      <c r="T394" s="0" t="n">
        <f aca="false">MEDIAN(INDEX(Avaliadores!$B$17:$B$22,$B394),INDEX(Avaliadores!$B$17:$B$22,$C394),INDEX(Avaliadores!$B$17:$B$22,$D394),INDEX(Avaliadores!$B$17:$B$22,$E394),INDEX(Avaliadores!$B$17:$B$22,$F394),INDEX(Avaliadores!$B$17:$B$22,$G394))</f>
        <v>2.91666666666667</v>
      </c>
      <c r="U394" s="0" t="n">
        <f aca="false">MEDIAN(INDEX(Avaliadores!$C$17:$C$22,$B394),INDEX(Avaliadores!$C$17:$C$22,$C394),INDEX(Avaliadores!$C$17:$C$22,$D394),INDEX(Avaliadores!$C$17:$C$22,$E394),INDEX(Avaliadores!$C$17:$C$22,$F394),INDEX(Avaliadores!$C$17:$C$22,$G394))</f>
        <v>5.04166666666667</v>
      </c>
      <c r="V394" s="0" t="n">
        <f aca="false">MEDIAN(INDEX(Avaliadores!$D$17:$D$22,$B394),INDEX(Avaliadores!$D$17:$D$22,$C394),INDEX(Avaliadores!$D$17:$D$22,$D394),INDEX(Avaliadores!$D$17:$D$22,$E394),INDEX(Avaliadores!$D$17:$D$22,$F394),INDEX(Avaliadores!$D$17:$D$22,$G394))</f>
        <v>5.91666666666667</v>
      </c>
      <c r="W394" s="0" t="n">
        <f aca="false">MEDIAN(INDEX(Avaliadores!$E$17:$E$22,$B394),INDEX(Avaliadores!$E$17:$E$22,$C394),INDEX(Avaliadores!$E$17:$E$22,$D394),INDEX(Avaliadores!$E$17:$E$22,$E394),INDEX(Avaliadores!$E$17:$E$22,$F394),INDEX(Avaliadores!$E$17:$E$22,$G394))</f>
        <v>6.04166666666667</v>
      </c>
      <c r="X394" s="0" t="n">
        <f aca="false">MEDIAN(INDEX(Avaliadores!$F$17:$F$22,$B394),INDEX(Avaliadores!$F$17:$F$22,$C394),INDEX(Avaliadores!$F$17:$F$22,$D394),INDEX(Avaliadores!$F$17:$F$22,$E394),INDEX(Avaliadores!$F$17:$F$22,$F394),INDEX(Avaliadores!$F$17:$F$22,$G394))</f>
        <v>2.41666666666667</v>
      </c>
      <c r="Y394" s="0" t="n">
        <f aca="false">MEDIAN(INDEX(Avaliadores!$G$17:$G$22,$B394),INDEX(Avaliadores!$G$17:$G$22,$C394),INDEX(Avaliadores!$G$17:$G$22,$D394),INDEX(Avaliadores!$G$17:$G$22,$E394),INDEX(Avaliadores!$G$17:$G$22,$F394),INDEX(Avaliadores!$G$17:$G$22,$G394))</f>
        <v>5.41666666666667</v>
      </c>
      <c r="Z394" s="0" t="n">
        <f aca="false">MEDIAN(INDEX(Avaliadores!$H$17:$H$22,$B394),INDEX(Avaliadores!$H$17:$H$22,$C394),INDEX(Avaliadores!$H$17:$H$22,$D394),INDEX(Avaliadores!$H$17:$H$22,$E394),INDEX(Avaliadores!$H$17:$H$22,$F394),INDEX(Avaliadores!$H$17:$H$22,$G394))</f>
        <v>4.04166666666667</v>
      </c>
      <c r="AA394" s="0" t="n">
        <f aca="false">MEDIAN(INDEX(Avaliadores!$I$17:$I$22,$B394),INDEX(Avaliadores!$I$17:$I$22,$C394),INDEX(Avaliadores!$I$17:$I$22,$D394),INDEX(Avaliadores!$I$17:$I$22,$E394),INDEX(Avaliadores!$I$17:$I$22,$F394),INDEX(Avaliadores!$I$17:$I$22,$G394))</f>
        <v>6.41666666666667</v>
      </c>
      <c r="AB394" s="0" t="n">
        <f aca="false">IF(MAX(H394:K394)=MIN(H394:K394),0,IF($B$17="custo",(MAX(H394:K394)-H394)/(MAX(H394:K394)-MIN(H394:K394)),(H394-MIN(H394:K394))/(MAX(H394:K394)-MIN(H394:K394))))</f>
        <v>0.280800022859702</v>
      </c>
      <c r="AC394" s="0" t="n">
        <f aca="false">IF(MAX(H394:K394)=MIN(H394:K394),0,IF($B$17="custo",(MAX(H394:K394)-I394)/(MAX(H394:K394)-MIN(H394:K394)),(I394-MIN(H394:K394))/(MAX(H394:K394)-MIN(H394:K394))))</f>
        <v>0</v>
      </c>
      <c r="AD394" s="0" t="n">
        <f aca="false">IF(MAX(H394:K394)=MIN(H394:K394),0,IF($B$17="custo",(MAX(H394:K394)-J394)/(MAX(H394:K394)-MIN(H394:K394)),(J394-MIN(H394:K394))/(MAX(H394:K394)-MIN(H394:K394))))</f>
        <v>0.824876860546054</v>
      </c>
      <c r="AE394" s="0" t="n">
        <f aca="false">IF(MAX(H394:K394)=MIN(H394:K394),0,IF($B$17="custo",(MAX(H394:K394)-K394)/(MAX(H394:K394)-MIN(H394:K394)),(K394-MIN(H394:K394))/(MAX(H394:K394)-MIN(H394:K394))))</f>
        <v>1</v>
      </c>
      <c r="AF394" s="0" t="n">
        <f aca="false">IF(MAX(L394:O394)=MIN(L394:O394),0,IF($C$17="custo",(MAX(L394:O394)-L394)/(MAX(L394:O394)-MIN(L394:O394)),(L394-MIN(L394:O394))/(MAX(L394:O394)-MIN(L394:O394))))</f>
        <v>0.763812135706725</v>
      </c>
      <c r="AG394" s="0" t="n">
        <f aca="false">IF(MAX(L394:O394)=MIN(L394:O394),0,IF($C$17="custo",(MAX(L394:O394)-M394)/(MAX(L394:O394)-MIN(L394:O394)),(M394-MIN(L394:O394))/(MAX(L394:O394)-MIN(L394:O394))))</f>
        <v>1</v>
      </c>
      <c r="AH394" s="0" t="n">
        <f aca="false">IF(MAX(L394:O394)=MIN(L394:O394),0,IF($C$17="custo",(MAX(L394:O394)-N394)/(MAX(L394:O394)-MIN(L394:O394)),(N394-MIN(L394:O394))/(MAX(L394:O394)-MIN(L394:O394))))</f>
        <v>0.677755222022322</v>
      </c>
      <c r="AI394" s="0" t="n">
        <f aca="false">IF(MAX(L394:O394)=MIN(L394:O394),0,IF($C$17="custo",(MAX(L394:O394)-O394)/(MAX(L394:O394)-MIN(L394:O394)),(O394-MIN(L394:O394))/(MAX(L394:O394)-MIN(L394:O394))))</f>
        <v>0</v>
      </c>
      <c r="AJ394" s="0" t="n">
        <f aca="false">IF(MAX(P394:S394)=MIN(P394:S394),0,IF($D$17="custo",(MAX(P394:S394)-P394)/(MAX(P394:S394)-MIN(P394:S394)),(P394-MIN(P394:S394))/(MAX(P394:S394)-MIN(P394:S394))))</f>
        <v>0.259818333541064</v>
      </c>
      <c r="AK394" s="0" t="n">
        <f aca="false">IF(MAX(P394:S394)=MIN(P394:S394),0,IF($D$17="custo",(MAX(P394:S394)-Q394)/(MAX(P394:S394)-MIN(P394:S394)),(Q394-MIN(P394:S394))/(MAX(P394:S394)-MIN(P394:S394))))</f>
        <v>0</v>
      </c>
      <c r="AL394" s="0" t="n">
        <f aca="false">IF(MAX(P394:S394)=MIN(P394:S394),0,IF($D$17="custo",(MAX(P394:S394)-R394)/(MAX(P394:S394)-MIN(P394:S394)),(R394-MIN(P394:S394))/(MAX(P394:S394)-MIN(P394:S394))))</f>
        <v>0.735510046738665</v>
      </c>
      <c r="AM394" s="0" t="n">
        <f aca="false">IF(MAX(P394:S394)=MIN(P394:S394),0,IF($D$17="custo",(MAX(P394:S394)-S394)/(MAX(P394:S394)-MIN(P394:S394)),(S394-MIN(P394:S394))/(MAX(P394:S394)-MIN(P394:S394))))</f>
        <v>1</v>
      </c>
      <c r="AN394" s="0" t="n">
        <f aca="false">IF(MAX(T394:W394)=MIN(T394:W394),0,IF($E$17="custo",(MAX(T394:W394)-T394)/(MAX(T394:W394)-MIN(T394:W394)),(T394-MIN(T394:W394))/(MAX(T394:W394)-MIN(T394:W394))))</f>
        <v>0</v>
      </c>
      <c r="AO394" s="0" t="n">
        <f aca="false">IF(MAX(T394:W394)=MIN(T394:W394),0,IF($E$17="custo",(MAX(T394:W394)-U394)/(MAX(T394:W394)-MIN(T394:W394)),(U394-MIN(T394:W394))/(MAX(T394:W394)-MIN(T394:W394))))</f>
        <v>0.68</v>
      </c>
      <c r="AP394" s="0" t="n">
        <f aca="false">IF(MAX(T394:W394)=MIN(T394:W394),0,IF($E$17="custo",(MAX(T394:W394)-V394)/(MAX(T394:W394)-MIN(T394:W394)),(V394-MIN(T394:W394))/(MAX(T394:W394)-MIN(T394:W394))))</f>
        <v>0.96</v>
      </c>
      <c r="AQ394" s="0" t="n">
        <f aca="false">IF(MAX(T394:W394)=MIN(T394:W394),0,IF($E$17="custo",(MAX(T394:W394)-W394)/(MAX(T394:W394)-MIN(T394:W394)),(W394-MIN(T394:W394))/(MAX(T394:W394)-MIN(T394:W394))))</f>
        <v>1</v>
      </c>
      <c r="AR394" s="0" t="n">
        <f aca="false">IF(MAX(X394:AA394)=MIN(X394:AA394),0,IF($F$17="custo",(MAX(X394:AA394)-X394)/(MAX(X394:AA394)-MIN(X394:AA394)),(X394-MIN(X394:AA394))/(MAX(X394:AA394)-MIN(X394:AA394))))</f>
        <v>0</v>
      </c>
      <c r="AS394" s="0" t="n">
        <f aca="false">IF(MAX(X394:AA394)=MIN(X394:AA394),0,IF($F$17="custo",(MAX(X394:AA394)-Y394)/(MAX(X394:AA394)-MIN(X394:AA394)),(Y394-MIN(X394:AA394))/(MAX(X394:AA394)-MIN(X394:AA394))))</f>
        <v>0.75</v>
      </c>
      <c r="AT394" s="0" t="n">
        <f aca="false">IF(MAX(X394:AA394)=MIN(X394:AA394),0,IF($F$17="custo",(MAX(X394:AA394)-Z394)/(MAX(X394:AA394)-MIN(X394:AA394)),(Z394-MIN(X394:AA394))/(MAX(X394:AA394)-MIN(X394:AA394))))</f>
        <v>0.40625</v>
      </c>
      <c r="AU394" s="0" t="n">
        <f aca="false">IF(MAX(X394:AA394)=MIN(X394:AA394),0,IF($F$17="custo",(MAX(X394:AA394)-AA394)/(MAX(X394:AA394)-MIN(X394:AA394)),(AA394-MIN(X394:AA394))/(MAX(X394:AA394)-MIN(X394:AA394))))</f>
        <v>1</v>
      </c>
      <c r="AV394" s="0" t="n">
        <f aca="false">STDEVP(AB394:AE394)</f>
        <v>0.403361408533024</v>
      </c>
      <c r="AW394" s="0" t="n">
        <f aca="false">STDEVP(AF394:AI394)</f>
        <v>0.371634339455262</v>
      </c>
      <c r="AX394" s="0" t="n">
        <f aca="false">STDEVP(AJ394:AM394)</f>
        <v>0.391518441139794</v>
      </c>
      <c r="AY394" s="0" t="n">
        <f aca="false">STDEVP(AN394:AQ394)</f>
        <v>0.400499687890016</v>
      </c>
      <c r="AZ394" s="0" t="n">
        <f aca="false">STDEVP(AR394:AU394)</f>
        <v>0.375894116366232</v>
      </c>
      <c r="BA394" s="0" t="n">
        <f aca="false">AV394*((1-IFERROR(CORREL(AB394:AE394,AF394:AI394),0))+(1-IFERROR(CORREL(AB394:AE394,AJ394:AM394),0))+(1-IFERROR(CORREL(AB394:AE394,AN394:AQ394),0))+(1-IFERROR(CORREL(AB394:AE394,AR394:AU394),0)))</f>
        <v>1.1718297157539</v>
      </c>
      <c r="BB394" s="0" t="n">
        <f aca="false">AW394*((1-IFERROR(CORREL(AF394:AI394,AB394:AE394),0))+(1-IFERROR(CORREL(AF394:AI394,AJ394:AM394),0))+(1-IFERROR(CORREL(AF394:AI394,AN394:AQ394),0))+(1-IFERROR(CORREL(AF394:AI394,AR394:AU394),0)))</f>
        <v>2.50507425406392</v>
      </c>
      <c r="BC394" s="0" t="n">
        <f aca="false">AX394*((1-IFERROR(CORREL(AJ394:AM394,AB394:AE394),0))+(1-IFERROR(CORREL(AJ394:AM394,AF394:AI394),0))+(1-IFERROR(CORREL(AJ394:AM394,AN394:AQ394),0))+(1-IFERROR(CORREL(AJ394:AM394,AR394:AU394),0)))</f>
        <v>1.13514577660312</v>
      </c>
      <c r="BD394" s="0" t="n">
        <f aca="false">AY394*((1-IFERROR(CORREL(AN394:AQ394,AB394:AE394),0))+(1-IFERROR(CORREL(AN394:AQ394,AF394:AI394),0))+(1-IFERROR(CORREL(AN394:AQ394,AJ394:AM394),0))+(1-IFERROR(CORREL(AN394:AQ394,AR394:AU394),0)))</f>
        <v>0.975984348613468</v>
      </c>
      <c r="BE394" s="0" t="n">
        <f aca="false">AZ394*((1-IFERROR(CORREL(AR394:AU394,AB394:AE394),0))+(1-IFERROR(CORREL(AR394:AU394,AF394:AI394),0))+(1-IFERROR(CORREL(AR394:AU394,AJ394:AM394),0))+(1-IFERROR(CORREL(AR394:AU394,AN394:AQ394),0)))</f>
        <v>1.13505103591311</v>
      </c>
      <c r="BF394" s="0" t="n">
        <f aca="false">IF(SUM(BA394:BE394)&gt;0,BA394/SUM(BA394:BE394),1/5)</f>
        <v>0.16926409159922</v>
      </c>
      <c r="BG394" s="0" t="n">
        <f aca="false">IF(SUM(BA394:BE394)&gt;0,BB394/SUM(BA394:BE394),1/5)</f>
        <v>0.3618436299253</v>
      </c>
      <c r="BH394" s="0" t="n">
        <f aca="false">IF(SUM(BA394:BE394)&gt;0,BC394/SUM(BA394:BE394),1/5)</f>
        <v>0.163965306670693</v>
      </c>
      <c r="BI394" s="0" t="n">
        <f aca="false">IF(SUM(BA394:BE394)&gt;0,BD394/SUM(BA394:BE394),1/5)</f>
        <v>0.140975349884206</v>
      </c>
      <c r="BJ394" s="0" t="n">
        <f aca="false">IF(SUM(BA394:BE394)&gt;0,BE394/SUM(BA394:BE394),1/5)</f>
        <v>0.163951621920582</v>
      </c>
      <c r="BK394" s="0" t="n">
        <f aca="false">BF394*AB394+BG394*AF394+BH394*AJ394+BI394*AN394+BJ394*AR394</f>
        <v>0.366511109293234</v>
      </c>
      <c r="BL394" s="0" t="n">
        <f aca="false">BF394*AC394+BG394*AG394+BH394*AK394+BI394*AO394+BJ394*AS394</f>
        <v>0.580670584286996</v>
      </c>
      <c r="BM394" s="0" t="n">
        <f aca="false">BF394*AD394+BG394*AH394+BH394*AL394+BI394*AP394+BJ394*AT394</f>
        <v>0.707403254885883</v>
      </c>
      <c r="BN394" s="0" t="n">
        <f aca="false">BF394*AE394+BG394*AI394+BH394*AM394+BI394*AQ394+BJ394*AU394</f>
        <v>0.6381563700747</v>
      </c>
      <c r="BO394" s="0" t="n">
        <f aca="false">RANK(BK394,$BK394:$BN394)</f>
        <v>4</v>
      </c>
      <c r="BP394" s="0" t="n">
        <f aca="false">RANK(BL394,$BK394:$BN394)</f>
        <v>3</v>
      </c>
      <c r="BQ394" s="0" t="n">
        <f aca="false">RANK(BM394,$BK394:$BN394)</f>
        <v>1</v>
      </c>
      <c r="BR394" s="0" t="n">
        <f aca="false">RANK(BN394,$BK394:$BN394)</f>
        <v>2</v>
      </c>
    </row>
    <row r="395" customFormat="false" ht="15" hidden="false" customHeight="false" outlineLevel="0" collapsed="false">
      <c r="A395" s="0" t="n">
        <v>372</v>
      </c>
      <c r="B395" s="0" t="n">
        <f aca="false">RANDBETWEEN(1,$B$5)</f>
        <v>5</v>
      </c>
      <c r="C395" s="0" t="n">
        <f aca="false">RANDBETWEEN(1,$B$5)</f>
        <v>5</v>
      </c>
      <c r="D395" s="0" t="n">
        <f aca="false">RANDBETWEEN(1,$B$5)</f>
        <v>1</v>
      </c>
      <c r="E395" s="0" t="n">
        <f aca="false">RANDBETWEEN(1,$B$5)</f>
        <v>2</v>
      </c>
      <c r="F395" s="0" t="n">
        <f aca="false">RANDBETWEEN(1,$B$5)</f>
        <v>2</v>
      </c>
      <c r="G395" s="0" t="n">
        <f aca="false">RANDBETWEEN(1,$B$5)</f>
        <v>1</v>
      </c>
      <c r="H395" s="0" t="n">
        <f aca="true">NORMINV(RAND(),$B$8,$B$13)</f>
        <v>51.423223961789</v>
      </c>
      <c r="I395" s="0" t="n">
        <f aca="true">NORMINV(RAND(),$C$8,$C$13)</f>
        <v>65.0199348332947</v>
      </c>
      <c r="J395" s="0" t="n">
        <f aca="true">NORMINV(RAND(),$D$8,$D$13)</f>
        <v>14.5132212910732</v>
      </c>
      <c r="K395" s="0" t="n">
        <f aca="true">NORMINV(RAND(),$E$8,$E$13)</f>
        <v>2.77936589018509</v>
      </c>
      <c r="L395" s="0" t="n">
        <f aca="true">NORMINV(RAND(),$B$9,$B$14)</f>
        <v>53.8994524631196</v>
      </c>
      <c r="M395" s="0" t="n">
        <f aca="true">NORMINV(RAND(),$C$9,$C$14)</f>
        <v>59.0037103947044</v>
      </c>
      <c r="N395" s="0" t="n">
        <f aca="true">NORMINV(RAND(),$D$9,$D$14)</f>
        <v>47.2095214284527</v>
      </c>
      <c r="O395" s="0" t="n">
        <f aca="true">NORMINV(RAND(),$E$9,$E$14)</f>
        <v>28.5249789763315</v>
      </c>
      <c r="P395" s="0" t="n">
        <f aca="true">NORMINV(RAND(),$B$10,$B$15)</f>
        <v>24.0072083126159</v>
      </c>
      <c r="Q395" s="0" t="n">
        <f aca="true">NORMINV(RAND(),$C$10,$C$15)</f>
        <v>29.294709199316</v>
      </c>
      <c r="R395" s="0" t="n">
        <f aca="true">NORMINV(RAND(),$D$10,$D$15)</f>
        <v>9.67238072000632</v>
      </c>
      <c r="S395" s="0" t="n">
        <f aca="true">NORMINV(RAND(),$E$10,$E$15)</f>
        <v>3.86490692207182</v>
      </c>
      <c r="T395" s="0" t="n">
        <f aca="false">MEDIAN(INDEX(Avaliadores!$B$17:$B$22,$B395),INDEX(Avaliadores!$B$17:$B$22,$C395),INDEX(Avaliadores!$B$17:$B$22,$D395),INDEX(Avaliadores!$B$17:$B$22,$E395),INDEX(Avaliadores!$B$17:$B$22,$F395),INDEX(Avaliadores!$B$17:$B$22,$G395))</f>
        <v>2.54166666666667</v>
      </c>
      <c r="U395" s="0" t="n">
        <f aca="false">MEDIAN(INDEX(Avaliadores!$C$17:$C$22,$B395),INDEX(Avaliadores!$C$17:$C$22,$C395),INDEX(Avaliadores!$C$17:$C$22,$D395),INDEX(Avaliadores!$C$17:$C$22,$E395),INDEX(Avaliadores!$C$17:$C$22,$F395),INDEX(Avaliadores!$C$17:$C$22,$G395))</f>
        <v>5.04166666666667</v>
      </c>
      <c r="V395" s="0" t="n">
        <f aca="false">MEDIAN(INDEX(Avaliadores!$D$17:$D$22,$B395),INDEX(Avaliadores!$D$17:$D$22,$C395),INDEX(Avaliadores!$D$17:$D$22,$D395),INDEX(Avaliadores!$D$17:$D$22,$E395),INDEX(Avaliadores!$D$17:$D$22,$F395),INDEX(Avaliadores!$D$17:$D$22,$G395))</f>
        <v>6.04166666666667</v>
      </c>
      <c r="W395" s="0" t="n">
        <f aca="false">MEDIAN(INDEX(Avaliadores!$E$17:$E$22,$B395),INDEX(Avaliadores!$E$17:$E$22,$C395),INDEX(Avaliadores!$E$17:$E$22,$D395),INDEX(Avaliadores!$E$17:$E$22,$E395),INDEX(Avaliadores!$E$17:$E$22,$F395),INDEX(Avaliadores!$E$17:$E$22,$G395))</f>
        <v>7.04166666666667</v>
      </c>
      <c r="X395" s="0" t="n">
        <f aca="false">MEDIAN(INDEX(Avaliadores!$F$17:$F$22,$B395),INDEX(Avaliadores!$F$17:$F$22,$C395),INDEX(Avaliadores!$F$17:$F$22,$D395),INDEX(Avaliadores!$F$17:$F$22,$E395),INDEX(Avaliadores!$F$17:$F$22,$F395),INDEX(Avaliadores!$F$17:$F$22,$G395))</f>
        <v>2.04166666666667</v>
      </c>
      <c r="Y395" s="0" t="n">
        <f aca="false">MEDIAN(INDEX(Avaliadores!$G$17:$G$22,$B395),INDEX(Avaliadores!$G$17:$G$22,$C395),INDEX(Avaliadores!$G$17:$G$22,$D395),INDEX(Avaliadores!$G$17:$G$22,$E395),INDEX(Avaliadores!$G$17:$G$22,$F395),INDEX(Avaliadores!$G$17:$G$22,$G395))</f>
        <v>5.04166666666667</v>
      </c>
      <c r="Z395" s="0" t="n">
        <f aca="false">MEDIAN(INDEX(Avaliadores!$H$17:$H$22,$B395),INDEX(Avaliadores!$H$17:$H$22,$C395),INDEX(Avaliadores!$H$17:$H$22,$D395),INDEX(Avaliadores!$H$17:$H$22,$E395),INDEX(Avaliadores!$H$17:$H$22,$F395),INDEX(Avaliadores!$H$17:$H$22,$G395))</f>
        <v>4.04166666666667</v>
      </c>
      <c r="AA395" s="0" t="n">
        <f aca="false">MEDIAN(INDEX(Avaliadores!$I$17:$I$22,$B395),INDEX(Avaliadores!$I$17:$I$22,$C395),INDEX(Avaliadores!$I$17:$I$22,$D395),INDEX(Avaliadores!$I$17:$I$22,$E395),INDEX(Avaliadores!$I$17:$I$22,$F395),INDEX(Avaliadores!$I$17:$I$22,$G395))</f>
        <v>6.54166666666667</v>
      </c>
      <c r="AB395" s="0" t="n">
        <f aca="false">IF(MAX(H395:K395)=MIN(H395:K395),0,IF($B$17="custo",(MAX(H395:K395)-H395)/(MAX(H395:K395)-MIN(H395:K395)),(H395-MIN(H395:K395))/(MAX(H395:K395)-MIN(H395:K395))))</f>
        <v>0.218454154619532</v>
      </c>
      <c r="AC395" s="0" t="n">
        <f aca="false">IF(MAX(H395:K395)=MIN(H395:K395),0,IF($B$17="custo",(MAX(H395:K395)-I395)/(MAX(H395:K395)-MIN(H395:K395)),(I395-MIN(H395:K395))/(MAX(H395:K395)-MIN(H395:K395))))</f>
        <v>0</v>
      </c>
      <c r="AD395" s="0" t="n">
        <f aca="false">IF(MAX(H395:K395)=MIN(H395:K395),0,IF($B$17="custo",(MAX(H395:K395)-J395)/(MAX(H395:K395)-MIN(H395:K395)),(J395-MIN(H395:K395))/(MAX(H395:K395)-MIN(H395:K395))))</f>
        <v>0.811475768937566</v>
      </c>
      <c r="AE395" s="0" t="n">
        <f aca="false">IF(MAX(H395:K395)=MIN(H395:K395),0,IF($B$17="custo",(MAX(H395:K395)-K395)/(MAX(H395:K395)-MIN(H395:K395)),(K395-MIN(H395:K395))/(MAX(H395:K395)-MIN(H395:K395))))</f>
        <v>1</v>
      </c>
      <c r="AF395" s="0" t="n">
        <f aca="false">IF(MAX(L395:O395)=MIN(L395:O395),0,IF($C$17="custo",(MAX(L395:O395)-L395)/(MAX(L395:O395)-MIN(L395:O395)),(L395-MIN(L395:O395))/(MAX(L395:O395)-MIN(L395:O395))))</f>
        <v>0.83253049933345</v>
      </c>
      <c r="AG395" s="0" t="n">
        <f aca="false">IF(MAX(L395:O395)=MIN(L395:O395),0,IF($C$17="custo",(MAX(L395:O395)-M395)/(MAX(L395:O395)-MIN(L395:O395)),(M395-MIN(L395:O395))/(MAX(L395:O395)-MIN(L395:O395))))</f>
        <v>1</v>
      </c>
      <c r="AH395" s="0" t="n">
        <f aca="false">IF(MAX(L395:O395)=MIN(L395:O395),0,IF($C$17="custo",(MAX(L395:O395)-N395)/(MAX(L395:O395)-MIN(L395:O395)),(N395-MIN(L395:O395))/(MAX(L395:O395)-MIN(L395:O395))))</f>
        <v>0.613035437585762</v>
      </c>
      <c r="AI395" s="0" t="n">
        <f aca="false">IF(MAX(L395:O395)=MIN(L395:O395),0,IF($C$17="custo",(MAX(L395:O395)-O395)/(MAX(L395:O395)-MIN(L395:O395)),(O395-MIN(L395:O395))/(MAX(L395:O395)-MIN(L395:O395))))</f>
        <v>0</v>
      </c>
      <c r="AJ395" s="0" t="n">
        <f aca="false">IF(MAX(P395:S395)=MIN(P395:S395),0,IF($D$17="custo",(MAX(P395:S395)-P395)/(MAX(P395:S395)-MIN(P395:S395)),(P395-MIN(P395:S395))/(MAX(P395:S395)-MIN(P395:S395))))</f>
        <v>0.207925363675815</v>
      </c>
      <c r="AK395" s="0" t="n">
        <f aca="false">IF(MAX(P395:S395)=MIN(P395:S395),0,IF($D$17="custo",(MAX(P395:S395)-Q395)/(MAX(P395:S395)-MIN(P395:S395)),(Q395-MIN(P395:S395))/(MAX(P395:S395)-MIN(P395:S395))))</f>
        <v>0</v>
      </c>
      <c r="AL395" s="0" t="n">
        <f aca="false">IF(MAX(P395:S395)=MIN(P395:S395),0,IF($D$17="custo",(MAX(P395:S395)-R395)/(MAX(P395:S395)-MIN(P395:S395)),(R395-MIN(P395:S395))/(MAX(P395:S395)-MIN(P395:S395))))</f>
        <v>0.771627253148904</v>
      </c>
      <c r="AM395" s="0" t="n">
        <f aca="false">IF(MAX(P395:S395)=MIN(P395:S395),0,IF($D$17="custo",(MAX(P395:S395)-S395)/(MAX(P395:S395)-MIN(P395:S395)),(S395-MIN(P395:S395))/(MAX(P395:S395)-MIN(P395:S395))))</f>
        <v>1</v>
      </c>
      <c r="AN395" s="0" t="n">
        <f aca="false">IF(MAX(T395:W395)=MIN(T395:W395),0,IF($E$17="custo",(MAX(T395:W395)-T395)/(MAX(T395:W395)-MIN(T395:W395)),(T395-MIN(T395:W395))/(MAX(T395:W395)-MIN(T395:W395))))</f>
        <v>0</v>
      </c>
      <c r="AO395" s="0" t="n">
        <f aca="false">IF(MAX(T395:W395)=MIN(T395:W395),0,IF($E$17="custo",(MAX(T395:W395)-U395)/(MAX(T395:W395)-MIN(T395:W395)),(U395-MIN(T395:W395))/(MAX(T395:W395)-MIN(T395:W395))))</f>
        <v>0.555555555555556</v>
      </c>
      <c r="AP395" s="0" t="n">
        <f aca="false">IF(MAX(T395:W395)=MIN(T395:W395),0,IF($E$17="custo",(MAX(T395:W395)-V395)/(MAX(T395:W395)-MIN(T395:W395)),(V395-MIN(T395:W395))/(MAX(T395:W395)-MIN(T395:W395))))</f>
        <v>0.777777777777778</v>
      </c>
      <c r="AQ395" s="0" t="n">
        <f aca="false">IF(MAX(T395:W395)=MIN(T395:W395),0,IF($E$17="custo",(MAX(T395:W395)-W395)/(MAX(T395:W395)-MIN(T395:W395)),(W395-MIN(T395:W395))/(MAX(T395:W395)-MIN(T395:W395))))</f>
        <v>1</v>
      </c>
      <c r="AR395" s="0" t="n">
        <f aca="false">IF(MAX(X395:AA395)=MIN(X395:AA395),0,IF($F$17="custo",(MAX(X395:AA395)-X395)/(MAX(X395:AA395)-MIN(X395:AA395)),(X395-MIN(X395:AA395))/(MAX(X395:AA395)-MIN(X395:AA395))))</f>
        <v>0</v>
      </c>
      <c r="AS395" s="0" t="n">
        <f aca="false">IF(MAX(X395:AA395)=MIN(X395:AA395),0,IF($F$17="custo",(MAX(X395:AA395)-Y395)/(MAX(X395:AA395)-MIN(X395:AA395)),(Y395-MIN(X395:AA395))/(MAX(X395:AA395)-MIN(X395:AA395))))</f>
        <v>0.666666666666667</v>
      </c>
      <c r="AT395" s="0" t="n">
        <f aca="false">IF(MAX(X395:AA395)=MIN(X395:AA395),0,IF($F$17="custo",(MAX(X395:AA395)-Z395)/(MAX(X395:AA395)-MIN(X395:AA395)),(Z395-MIN(X395:AA395))/(MAX(X395:AA395)-MIN(X395:AA395))))</f>
        <v>0.444444444444444</v>
      </c>
      <c r="AU395" s="0" t="n">
        <f aca="false">IF(MAX(X395:AA395)=MIN(X395:AA395),0,IF($F$17="custo",(MAX(X395:AA395)-AA395)/(MAX(X395:AA395)-MIN(X395:AA395)),(AA395-MIN(X395:AA395))/(MAX(X395:AA395)-MIN(X395:AA395))))</f>
        <v>1</v>
      </c>
      <c r="AV395" s="0" t="n">
        <f aca="false">STDEVP(AB395:AE395)</f>
        <v>0.411114724743963</v>
      </c>
      <c r="AW395" s="0" t="n">
        <f aca="false">STDEVP(AF395:AI395)</f>
        <v>0.37872196005166</v>
      </c>
      <c r="AX395" s="0" t="n">
        <f aca="false">STDEVP(AJ395:AM395)</f>
        <v>0.405889281075346</v>
      </c>
      <c r="AY395" s="0" t="n">
        <f aca="false">STDEVP(AN395:AQ395)</f>
        <v>0.37164133778499</v>
      </c>
      <c r="AZ395" s="0" t="n">
        <f aca="false">STDEVP(AR395:AU395)</f>
        <v>0.363241578628389</v>
      </c>
      <c r="BA395" s="0" t="n">
        <f aca="false">AV395*((1-IFERROR(CORREL(AB395:AE395,AF395:AI395),0))+(1-IFERROR(CORREL(AB395:AE395,AJ395:AM395),0))+(1-IFERROR(CORREL(AB395:AE395,AN395:AQ395),0))+(1-IFERROR(CORREL(AB395:AE395,AR395:AU395),0)))</f>
        <v>1.10463636785139</v>
      </c>
      <c r="BB395" s="0" t="n">
        <f aca="false">AW395*((1-IFERROR(CORREL(AF395:AI395,AB395:AE395),0))+(1-IFERROR(CORREL(AF395:AI395,AJ395:AM395),0))+(1-IFERROR(CORREL(AF395:AI395,AN395:AQ395),0))+(1-IFERROR(CORREL(AF395:AI395,AR395:AU395),0)))</f>
        <v>2.71112972541697</v>
      </c>
      <c r="BC395" s="0" t="n">
        <f aca="false">AX395*((1-IFERROR(CORREL(AJ395:AM395,AB395:AE395),0))+(1-IFERROR(CORREL(AJ395:AM395,AF395:AI395),0))+(1-IFERROR(CORREL(AJ395:AM395,AN395:AQ395),0))+(1-IFERROR(CORREL(AJ395:AM395,AR395:AU395),0)))</f>
        <v>1.08550723876822</v>
      </c>
      <c r="BD395" s="0" t="n">
        <f aca="false">AY395*((1-IFERROR(CORREL(AN395:AQ395,AB395:AE395),0))+(1-IFERROR(CORREL(AN395:AQ395,AF395:AI395),0))+(1-IFERROR(CORREL(AN395:AQ395,AJ395:AM395),0))+(1-IFERROR(CORREL(AN395:AQ395,AR395:AU395),0)))</f>
        <v>0.867112051483592</v>
      </c>
      <c r="BE395" s="0" t="n">
        <f aca="false">AZ395*((1-IFERROR(CORREL(AR395:AU395,AB395:AE395),0))+(1-IFERROR(CORREL(AR395:AU395,AF395:AI395),0))+(1-IFERROR(CORREL(AR395:AU395,AJ395:AM395),0))+(1-IFERROR(CORREL(AR395:AU395,AN395:AQ395),0)))</f>
        <v>0.999504380776194</v>
      </c>
      <c r="BF395" s="0" t="n">
        <f aca="false">IF(SUM(BA395:BE395)&gt;0,BA395/SUM(BA395:BE395),1/5)</f>
        <v>0.163217251805553</v>
      </c>
      <c r="BG395" s="0" t="n">
        <f aca="false">IF(SUM(BA395:BE395)&gt;0,BB395/SUM(BA395:BE395),1/5)</f>
        <v>0.400587157864093</v>
      </c>
      <c r="BH395" s="0" t="n">
        <f aca="false">IF(SUM(BA395:BE395)&gt;0,BC395/SUM(BA395:BE395),1/5)</f>
        <v>0.160390797807428</v>
      </c>
      <c r="BI395" s="0" t="n">
        <f aca="false">IF(SUM(BA395:BE395)&gt;0,BD395/SUM(BA395:BE395),1/5)</f>
        <v>0.128121479764342</v>
      </c>
      <c r="BJ395" s="0" t="n">
        <f aca="false">IF(SUM(BA395:BE395)&gt;0,BE395/SUM(BA395:BE395),1/5)</f>
        <v>0.147683312758583</v>
      </c>
      <c r="BK395" s="0" t="n">
        <f aca="false">BF395*AB395+BG395*AF395+BH395*AJ395+BI395*AN395+BJ395*AR395</f>
        <v>0.40250582829003</v>
      </c>
      <c r="BL395" s="0" t="n">
        <f aca="false">BF395*AC395+BG395*AG395+BH395*AK395+BI395*AO395+BJ395*AS395</f>
        <v>0.570221299572228</v>
      </c>
      <c r="BM395" s="0" t="n">
        <f aca="false">BF395*AD395+BG395*AH395+BH395*AL395+BI395*AP395+BJ395*AT395</f>
        <v>0.66706994697716</v>
      </c>
      <c r="BN395" s="0" t="n">
        <f aca="false">BF395*AE395+BG395*AI395+BH395*AM395+BI395*AQ395+BJ395*AU395</f>
        <v>0.599412842135907</v>
      </c>
      <c r="BO395" s="0" t="n">
        <f aca="false">RANK(BK395,$BK395:$BN395)</f>
        <v>4</v>
      </c>
      <c r="BP395" s="0" t="n">
        <f aca="false">RANK(BL395,$BK395:$BN395)</f>
        <v>3</v>
      </c>
      <c r="BQ395" s="0" t="n">
        <f aca="false">RANK(BM395,$BK395:$BN395)</f>
        <v>1</v>
      </c>
      <c r="BR395" s="0" t="n">
        <f aca="false">RANK(BN395,$BK395:$BN395)</f>
        <v>2</v>
      </c>
    </row>
    <row r="396" customFormat="false" ht="15" hidden="false" customHeight="false" outlineLevel="0" collapsed="false">
      <c r="A396" s="0" t="n">
        <v>373</v>
      </c>
      <c r="B396" s="0" t="n">
        <f aca="false">RANDBETWEEN(1,$B$5)</f>
        <v>6</v>
      </c>
      <c r="C396" s="0" t="n">
        <f aca="false">RANDBETWEEN(1,$B$5)</f>
        <v>6</v>
      </c>
      <c r="D396" s="0" t="n">
        <f aca="false">RANDBETWEEN(1,$B$5)</f>
        <v>2</v>
      </c>
      <c r="E396" s="0" t="n">
        <f aca="false">RANDBETWEEN(1,$B$5)</f>
        <v>2</v>
      </c>
      <c r="F396" s="0" t="n">
        <f aca="false">RANDBETWEEN(1,$B$5)</f>
        <v>3</v>
      </c>
      <c r="G396" s="0" t="n">
        <f aca="false">RANDBETWEEN(1,$B$5)</f>
        <v>3</v>
      </c>
      <c r="H396" s="0" t="n">
        <f aca="true">NORMINV(RAND(),$B$8,$B$13)</f>
        <v>46.74092295904</v>
      </c>
      <c r="I396" s="0" t="n">
        <f aca="true">NORMINV(RAND(),$C$8,$C$13)</f>
        <v>72.2621730533291</v>
      </c>
      <c r="J396" s="0" t="n">
        <f aca="true">NORMINV(RAND(),$D$8,$D$13)</f>
        <v>13.34404790594</v>
      </c>
      <c r="K396" s="0" t="n">
        <f aca="true">NORMINV(RAND(),$E$8,$E$13)</f>
        <v>2.65050511558638</v>
      </c>
      <c r="L396" s="0" t="n">
        <f aca="true">NORMINV(RAND(),$B$9,$B$14)</f>
        <v>51.5643658715902</v>
      </c>
      <c r="M396" s="0" t="n">
        <f aca="true">NORMINV(RAND(),$C$9,$C$14)</f>
        <v>50.5718319824055</v>
      </c>
      <c r="N396" s="0" t="n">
        <f aca="true">NORMINV(RAND(),$D$9,$D$14)</f>
        <v>48.2176035514851</v>
      </c>
      <c r="O396" s="0" t="n">
        <f aca="true">NORMINV(RAND(),$E$9,$E$14)</f>
        <v>24.6863521429302</v>
      </c>
      <c r="P396" s="0" t="n">
        <f aca="true">NORMINV(RAND(),$B$10,$B$15)</f>
        <v>20.5329950712798</v>
      </c>
      <c r="Q396" s="0" t="n">
        <f aca="true">NORMINV(RAND(),$C$10,$C$15)</f>
        <v>32.9040560324823</v>
      </c>
      <c r="R396" s="0" t="n">
        <f aca="true">NORMINV(RAND(),$D$10,$D$15)</f>
        <v>9.52566412912699</v>
      </c>
      <c r="S396" s="0" t="n">
        <f aca="true">NORMINV(RAND(),$E$10,$E$15)</f>
        <v>4.01871125880804</v>
      </c>
      <c r="T396" s="0" t="n">
        <f aca="false">MEDIAN(INDEX(Avaliadores!$B$17:$B$22,$B396),INDEX(Avaliadores!$B$17:$B$22,$C396),INDEX(Avaliadores!$B$17:$B$22,$D396),INDEX(Avaliadores!$B$17:$B$22,$E396),INDEX(Avaliadores!$B$17:$B$22,$F396),INDEX(Avaliadores!$B$17:$B$22,$G396))</f>
        <v>2.79166666666667</v>
      </c>
      <c r="U396" s="0" t="n">
        <f aca="false">MEDIAN(INDEX(Avaliadores!$C$17:$C$22,$B396),INDEX(Avaliadores!$C$17:$C$22,$C396),INDEX(Avaliadores!$C$17:$C$22,$D396),INDEX(Avaliadores!$C$17:$C$22,$E396),INDEX(Avaliadores!$C$17:$C$22,$F396),INDEX(Avaliadores!$C$17:$C$22,$G396))</f>
        <v>5.04166666666667</v>
      </c>
      <c r="V396" s="0" t="n">
        <f aca="false">MEDIAN(INDEX(Avaliadores!$D$17:$D$22,$B396),INDEX(Avaliadores!$D$17:$D$22,$C396),INDEX(Avaliadores!$D$17:$D$22,$D396),INDEX(Avaliadores!$D$17:$D$22,$E396),INDEX(Avaliadores!$D$17:$D$22,$F396),INDEX(Avaliadores!$D$17:$D$22,$G396))</f>
        <v>5.79166666666667</v>
      </c>
      <c r="W396" s="0" t="n">
        <f aca="false">MEDIAN(INDEX(Avaliadores!$E$17:$E$22,$B396),INDEX(Avaliadores!$E$17:$E$22,$C396),INDEX(Avaliadores!$E$17:$E$22,$D396),INDEX(Avaliadores!$E$17:$E$22,$E396),INDEX(Avaliadores!$E$17:$E$22,$F396),INDEX(Avaliadores!$E$17:$E$22,$G396))</f>
        <v>6.04166666666667</v>
      </c>
      <c r="X396" s="0" t="n">
        <f aca="false">MEDIAN(INDEX(Avaliadores!$F$17:$F$22,$B396),INDEX(Avaliadores!$F$17:$F$22,$C396),INDEX(Avaliadores!$F$17:$F$22,$D396),INDEX(Avaliadores!$F$17:$F$22,$E396),INDEX(Avaliadores!$F$17:$F$22,$F396),INDEX(Avaliadores!$F$17:$F$22,$G396))</f>
        <v>2.79166666666667</v>
      </c>
      <c r="Y396" s="0" t="n">
        <f aca="false">MEDIAN(INDEX(Avaliadores!$G$17:$G$22,$B396),INDEX(Avaliadores!$G$17:$G$22,$C396),INDEX(Avaliadores!$G$17:$G$22,$D396),INDEX(Avaliadores!$G$17:$G$22,$E396),INDEX(Avaliadores!$G$17:$G$22,$F396),INDEX(Avaliadores!$G$17:$G$22,$G396))</f>
        <v>5.79166666666667</v>
      </c>
      <c r="Z396" s="0" t="n">
        <f aca="false">MEDIAN(INDEX(Avaliadores!$H$17:$H$22,$B396),INDEX(Avaliadores!$H$17:$H$22,$C396),INDEX(Avaliadores!$H$17:$H$22,$D396),INDEX(Avaliadores!$H$17:$H$22,$E396),INDEX(Avaliadores!$H$17:$H$22,$F396),INDEX(Avaliadores!$H$17:$H$22,$G396))</f>
        <v>4.04166666666667</v>
      </c>
      <c r="AA396" s="0" t="n">
        <f aca="false">MEDIAN(INDEX(Avaliadores!$I$17:$I$22,$B396),INDEX(Avaliadores!$I$17:$I$22,$C396),INDEX(Avaliadores!$I$17:$I$22,$D396),INDEX(Avaliadores!$I$17:$I$22,$E396),INDEX(Avaliadores!$I$17:$I$22,$F396),INDEX(Avaliadores!$I$17:$I$22,$G396))</f>
        <v>6.79166666666667</v>
      </c>
      <c r="AB396" s="0" t="n">
        <f aca="false">IF(MAX(H396:K396)=MIN(H396:K396),0,IF($B$17="custo",(MAX(H396:K396)-H396)/(MAX(H396:K396)-MIN(H396:K396)),(H396-MIN(H396:K396))/(MAX(H396:K396)-MIN(H396:K396))))</f>
        <v>0.366623166063397</v>
      </c>
      <c r="AC396" s="0" t="n">
        <f aca="false">IF(MAX(H396:K396)=MIN(H396:K396),0,IF($B$17="custo",(MAX(H396:K396)-I396)/(MAX(H396:K396)-MIN(H396:K396)),(I396-MIN(H396:K396))/(MAX(H396:K396)-MIN(H396:K396))))</f>
        <v>0</v>
      </c>
      <c r="AD396" s="0" t="n">
        <f aca="false">IF(MAX(H396:K396)=MIN(H396:K396),0,IF($B$17="custo",(MAX(H396:K396)-J396)/(MAX(H396:K396)-MIN(H396:K396)),(J396-MIN(H396:K396))/(MAX(H396:K396)-MIN(H396:K396))))</f>
        <v>0.846382896615587</v>
      </c>
      <c r="AE396" s="0" t="n">
        <f aca="false">IF(MAX(H396:K396)=MIN(H396:K396),0,IF($B$17="custo",(MAX(H396:K396)-K396)/(MAX(H396:K396)-MIN(H396:K396)),(K396-MIN(H396:K396))/(MAX(H396:K396)-MIN(H396:K396))))</f>
        <v>1</v>
      </c>
      <c r="AF396" s="0" t="n">
        <f aca="false">IF(MAX(L396:O396)=MIN(L396:O396),0,IF($C$17="custo",(MAX(L396:O396)-L396)/(MAX(L396:O396)-MIN(L396:O396)),(L396-MIN(L396:O396))/(MAX(L396:O396)-MIN(L396:O396))))</f>
        <v>1</v>
      </c>
      <c r="AG396" s="0" t="n">
        <f aca="false">IF(MAX(L396:O396)=MIN(L396:O396),0,IF($C$17="custo",(MAX(L396:O396)-M396)/(MAX(L396:O396)-MIN(L396:O396)),(M396-MIN(L396:O396))/(MAX(L396:O396)-MIN(L396:O396))))</f>
        <v>0.963072647435762</v>
      </c>
      <c r="AH396" s="0" t="n">
        <f aca="false">IF(MAX(L396:O396)=MIN(L396:O396),0,IF($C$17="custo",(MAX(L396:O396)-N396)/(MAX(L396:O396)-MIN(L396:O396)),(N396-MIN(L396:O396))/(MAX(L396:O396)-MIN(L396:O396))))</f>
        <v>0.875483272168418</v>
      </c>
      <c r="AI396" s="0" t="n">
        <f aca="false">IF(MAX(L396:O396)=MIN(L396:O396),0,IF($C$17="custo",(MAX(L396:O396)-O396)/(MAX(L396:O396)-MIN(L396:O396)),(O396-MIN(L396:O396))/(MAX(L396:O396)-MIN(L396:O396))))</f>
        <v>0</v>
      </c>
      <c r="AJ396" s="0" t="n">
        <f aca="false">IF(MAX(P396:S396)=MIN(P396:S396),0,IF($D$17="custo",(MAX(P396:S396)-P396)/(MAX(P396:S396)-MIN(P396:S396)),(P396-MIN(P396:S396))/(MAX(P396:S396)-MIN(P396:S396))))</f>
        <v>0.428281575246328</v>
      </c>
      <c r="AK396" s="0" t="n">
        <f aca="false">IF(MAX(P396:S396)=MIN(P396:S396),0,IF($D$17="custo",(MAX(P396:S396)-Q396)/(MAX(P396:S396)-MIN(P396:S396)),(Q396-MIN(P396:S396))/(MAX(P396:S396)-MIN(P396:S396))))</f>
        <v>0</v>
      </c>
      <c r="AL396" s="0" t="n">
        <f aca="false">IF(MAX(P396:S396)=MIN(P396:S396),0,IF($D$17="custo",(MAX(P396:S396)-R396)/(MAX(P396:S396)-MIN(P396:S396)),(R396-MIN(P396:S396))/(MAX(P396:S396)-MIN(P396:S396))))</f>
        <v>0.809351319381242</v>
      </c>
      <c r="AM396" s="0" t="n">
        <f aca="false">IF(MAX(P396:S396)=MIN(P396:S396),0,IF($D$17="custo",(MAX(P396:S396)-S396)/(MAX(P396:S396)-MIN(P396:S396)),(S396-MIN(P396:S396))/(MAX(P396:S396)-MIN(P396:S396))))</f>
        <v>1</v>
      </c>
      <c r="AN396" s="0" t="n">
        <f aca="false">IF(MAX(T396:W396)=MIN(T396:W396),0,IF($E$17="custo",(MAX(T396:W396)-T396)/(MAX(T396:W396)-MIN(T396:W396)),(T396-MIN(T396:W396))/(MAX(T396:W396)-MIN(T396:W396))))</f>
        <v>0</v>
      </c>
      <c r="AO396" s="0" t="n">
        <f aca="false">IF(MAX(T396:W396)=MIN(T396:W396),0,IF($E$17="custo",(MAX(T396:W396)-U396)/(MAX(T396:W396)-MIN(T396:W396)),(U396-MIN(T396:W396))/(MAX(T396:W396)-MIN(T396:W396))))</f>
        <v>0.692307692307692</v>
      </c>
      <c r="AP396" s="0" t="n">
        <f aca="false">IF(MAX(T396:W396)=MIN(T396:W396),0,IF($E$17="custo",(MAX(T396:W396)-V396)/(MAX(T396:W396)-MIN(T396:W396)),(V396-MIN(T396:W396))/(MAX(T396:W396)-MIN(T396:W396))))</f>
        <v>0.923076923076923</v>
      </c>
      <c r="AQ396" s="0" t="n">
        <f aca="false">IF(MAX(T396:W396)=MIN(T396:W396),0,IF($E$17="custo",(MAX(T396:W396)-W396)/(MAX(T396:W396)-MIN(T396:W396)),(W396-MIN(T396:W396))/(MAX(T396:W396)-MIN(T396:W396))))</f>
        <v>1</v>
      </c>
      <c r="AR396" s="0" t="n">
        <f aca="false">IF(MAX(X396:AA396)=MIN(X396:AA396),0,IF($F$17="custo",(MAX(X396:AA396)-X396)/(MAX(X396:AA396)-MIN(X396:AA396)),(X396-MIN(X396:AA396))/(MAX(X396:AA396)-MIN(X396:AA396))))</f>
        <v>0</v>
      </c>
      <c r="AS396" s="0" t="n">
        <f aca="false">IF(MAX(X396:AA396)=MIN(X396:AA396),0,IF($F$17="custo",(MAX(X396:AA396)-Y396)/(MAX(X396:AA396)-MIN(X396:AA396)),(Y396-MIN(X396:AA396))/(MAX(X396:AA396)-MIN(X396:AA396))))</f>
        <v>0.75</v>
      </c>
      <c r="AT396" s="0" t="n">
        <f aca="false">IF(MAX(X396:AA396)=MIN(X396:AA396),0,IF($F$17="custo",(MAX(X396:AA396)-Z396)/(MAX(X396:AA396)-MIN(X396:AA396)),(Z396-MIN(X396:AA396))/(MAX(X396:AA396)-MIN(X396:AA396))))</f>
        <v>0.3125</v>
      </c>
      <c r="AU396" s="0" t="n">
        <f aca="false">IF(MAX(X396:AA396)=MIN(X396:AA396),0,IF($F$17="custo",(MAX(X396:AA396)-AA396)/(MAX(X396:AA396)-MIN(X396:AA396)),(AA396-MIN(X396:AA396))/(MAX(X396:AA396)-MIN(X396:AA396))))</f>
        <v>1</v>
      </c>
      <c r="AV396" s="0" t="n">
        <f aca="false">STDEVP(AB396:AE396)</f>
        <v>0.395735895267998</v>
      </c>
      <c r="AW396" s="0" t="n">
        <f aca="false">STDEVP(AF396:AI396)</f>
        <v>0.412198361503798</v>
      </c>
      <c r="AX396" s="0" t="n">
        <f aca="false">STDEVP(AJ396:AM396)</f>
        <v>0.382989694084512</v>
      </c>
      <c r="AY396" s="0" t="n">
        <f aca="false">STDEVP(AN396:AQ396)</f>
        <v>0.394113490998446</v>
      </c>
      <c r="AZ396" s="0" t="n">
        <f aca="false">STDEVP(AR396:AU396)</f>
        <v>0.386225221697134</v>
      </c>
      <c r="BA396" s="0" t="n">
        <f aca="false">AV396*((1-IFERROR(CORREL(AB396:AE396,AF396:AI396),0))+(1-IFERROR(CORREL(AB396:AE396,AJ396:AM396),0))+(1-IFERROR(CORREL(AB396:AE396,AN396:AQ396),0))+(1-IFERROR(CORREL(AB396:AE396,AR396:AU396),0)))</f>
        <v>1.17738604371888</v>
      </c>
      <c r="BB396" s="0" t="n">
        <f aca="false">AW396*((1-IFERROR(CORREL(AF396:AI396,AB396:AE396),0))+(1-IFERROR(CORREL(AF396:AI396,AJ396:AM396),0))+(1-IFERROR(CORREL(AF396:AI396,AN396:AQ396),0))+(1-IFERROR(CORREL(AF396:AI396,AR396:AU396),0)))</f>
        <v>2.78010857071498</v>
      </c>
      <c r="BC396" s="0" t="n">
        <f aca="false">AX396*((1-IFERROR(CORREL(AJ396:AM396,AB396:AE396),0))+(1-IFERROR(CORREL(AJ396:AM396,AF396:AI396),0))+(1-IFERROR(CORREL(AJ396:AM396,AN396:AQ396),0))+(1-IFERROR(CORREL(AJ396:AM396,AR396:AU396),0)))</f>
        <v>1.17957570637729</v>
      </c>
      <c r="BD396" s="0" t="n">
        <f aca="false">AY396*((1-IFERROR(CORREL(AN396:AQ396,AB396:AE396),0))+(1-IFERROR(CORREL(AN396:AQ396,AF396:AI396),0))+(1-IFERROR(CORREL(AN396:AQ396,AJ396:AM396),0))+(1-IFERROR(CORREL(AN396:AQ396,AR396:AU396),0)))</f>
        <v>1.11380156096727</v>
      </c>
      <c r="BE396" s="0" t="n">
        <f aca="false">AZ396*((1-IFERROR(CORREL(AR396:AU396,AB396:AE396),0))+(1-IFERROR(CORREL(AR396:AU396,AF396:AI396),0))+(1-IFERROR(CORREL(AR396:AU396,AJ396:AM396),0))+(1-IFERROR(CORREL(AR396:AU396,AN396:AQ396),0)))</f>
        <v>1.39465947714005</v>
      </c>
      <c r="BF396" s="0" t="n">
        <f aca="false">IF(SUM(BA396:BE396)&gt;0,BA396/SUM(BA396:BE396),1/5)</f>
        <v>0.153996627369197</v>
      </c>
      <c r="BG396" s="0" t="n">
        <f aca="false">IF(SUM(BA396:BE396)&gt;0,BB396/SUM(BA396:BE396),1/5)</f>
        <v>0.363625291716579</v>
      </c>
      <c r="BH396" s="0" t="n">
        <f aca="false">IF(SUM(BA396:BE396)&gt;0,BC396/SUM(BA396:BE396),1/5)</f>
        <v>0.154283025077299</v>
      </c>
      <c r="BI396" s="0" t="n">
        <f aca="false">IF(SUM(BA396:BE396)&gt;0,BD396/SUM(BA396:BE396),1/5)</f>
        <v>0.145680072277517</v>
      </c>
      <c r="BJ396" s="0" t="n">
        <f aca="false">IF(SUM(BA396:BE396)&gt;0,BE396/SUM(BA396:BE396),1/5)</f>
        <v>0.182414983559408</v>
      </c>
      <c r="BK396" s="0" t="n">
        <f aca="false">BF396*AB396+BG396*AF396+BH396*AJ396+BI396*AN396+BJ396*AR396</f>
        <v>0.486160599819633</v>
      </c>
      <c r="BL396" s="0" t="n">
        <f aca="false">BF396*AC396+BG396*AG396+BH396*AK396+BI396*AO396+BJ396*AS396</f>
        <v>0.587864244691308</v>
      </c>
      <c r="BM396" s="0" t="n">
        <f aca="false">BF396*AD396+BG396*AH396+BH396*AL396+BI396*AP396+BJ396*AT396</f>
        <v>0.765035736915308</v>
      </c>
      <c r="BN396" s="0" t="n">
        <f aca="false">BF396*AE396+BG396*AI396+BH396*AM396+BI396*AQ396+BJ396*AU396</f>
        <v>0.636374708283421</v>
      </c>
      <c r="BO396" s="0" t="n">
        <f aca="false">RANK(BK396,$BK396:$BN396)</f>
        <v>4</v>
      </c>
      <c r="BP396" s="0" t="n">
        <f aca="false">RANK(BL396,$BK396:$BN396)</f>
        <v>3</v>
      </c>
      <c r="BQ396" s="0" t="n">
        <f aca="false">RANK(BM396,$BK396:$BN396)</f>
        <v>1</v>
      </c>
      <c r="BR396" s="0" t="n">
        <f aca="false">RANK(BN396,$BK396:$BN396)</f>
        <v>2</v>
      </c>
    </row>
    <row r="397" customFormat="false" ht="15" hidden="false" customHeight="false" outlineLevel="0" collapsed="false">
      <c r="A397" s="0" t="n">
        <v>374</v>
      </c>
      <c r="B397" s="0" t="n">
        <f aca="false">RANDBETWEEN(1,$B$5)</f>
        <v>2</v>
      </c>
      <c r="C397" s="0" t="n">
        <f aca="false">RANDBETWEEN(1,$B$5)</f>
        <v>4</v>
      </c>
      <c r="D397" s="0" t="n">
        <f aca="false">RANDBETWEEN(1,$B$5)</f>
        <v>4</v>
      </c>
      <c r="E397" s="0" t="n">
        <f aca="false">RANDBETWEEN(1,$B$5)</f>
        <v>4</v>
      </c>
      <c r="F397" s="0" t="n">
        <f aca="false">RANDBETWEEN(1,$B$5)</f>
        <v>6</v>
      </c>
      <c r="G397" s="0" t="n">
        <f aca="false">RANDBETWEEN(1,$B$5)</f>
        <v>2</v>
      </c>
      <c r="H397" s="0" t="n">
        <f aca="true">NORMINV(RAND(),$B$8,$B$13)</f>
        <v>49.860344705179</v>
      </c>
      <c r="I397" s="0" t="n">
        <f aca="true">NORMINV(RAND(),$C$8,$C$13)</f>
        <v>62.9307706036071</v>
      </c>
      <c r="J397" s="0" t="n">
        <f aca="true">NORMINV(RAND(),$D$8,$D$13)</f>
        <v>14.2083571943888</v>
      </c>
      <c r="K397" s="0" t="n">
        <f aca="true">NORMINV(RAND(),$E$8,$E$13)</f>
        <v>3.42317794308842</v>
      </c>
      <c r="L397" s="0" t="n">
        <f aca="true">NORMINV(RAND(),$B$9,$B$14)</f>
        <v>49.9442068045379</v>
      </c>
      <c r="M397" s="0" t="n">
        <f aca="true">NORMINV(RAND(),$C$9,$C$14)</f>
        <v>63.3627366302894</v>
      </c>
      <c r="N397" s="0" t="n">
        <f aca="true">NORMINV(RAND(),$D$9,$D$14)</f>
        <v>43.7208044226721</v>
      </c>
      <c r="O397" s="0" t="n">
        <f aca="true">NORMINV(RAND(),$E$9,$E$14)</f>
        <v>25.74361945235</v>
      </c>
      <c r="P397" s="0" t="n">
        <f aca="true">NORMINV(RAND(),$B$10,$B$15)</f>
        <v>24.0804750897206</v>
      </c>
      <c r="Q397" s="0" t="n">
        <f aca="true">NORMINV(RAND(),$C$10,$C$15)</f>
        <v>29.4970804855259</v>
      </c>
      <c r="R397" s="0" t="n">
        <f aca="true">NORMINV(RAND(),$D$10,$D$15)</f>
        <v>10.2384123843031</v>
      </c>
      <c r="S397" s="0" t="n">
        <f aca="true">NORMINV(RAND(),$E$10,$E$15)</f>
        <v>3.9981283327408</v>
      </c>
      <c r="T397" s="0" t="n">
        <f aca="false">MEDIAN(INDEX(Avaliadores!$B$17:$B$22,$B397),INDEX(Avaliadores!$B$17:$B$22,$C397),INDEX(Avaliadores!$B$17:$B$22,$D397),INDEX(Avaliadores!$B$17:$B$22,$E397),INDEX(Avaliadores!$B$17:$B$22,$F397),INDEX(Avaliadores!$B$17:$B$22,$G397))</f>
        <v>3.29166666666667</v>
      </c>
      <c r="U397" s="0" t="n">
        <f aca="false">MEDIAN(INDEX(Avaliadores!$C$17:$C$22,$B397),INDEX(Avaliadores!$C$17:$C$22,$C397),INDEX(Avaliadores!$C$17:$C$22,$D397),INDEX(Avaliadores!$C$17:$C$22,$E397),INDEX(Avaliadores!$C$17:$C$22,$F397),INDEX(Avaliadores!$C$17:$C$22,$G397))</f>
        <v>5.54166666666667</v>
      </c>
      <c r="V397" s="0" t="n">
        <f aca="false">MEDIAN(INDEX(Avaliadores!$D$17:$D$22,$B397),INDEX(Avaliadores!$D$17:$D$22,$C397),INDEX(Avaliadores!$D$17:$D$22,$D397),INDEX(Avaliadores!$D$17:$D$22,$E397),INDEX(Avaliadores!$D$17:$D$22,$F397),INDEX(Avaliadores!$D$17:$D$22,$G397))</f>
        <v>5.54166666666667</v>
      </c>
      <c r="W397" s="0" t="n">
        <f aca="false">MEDIAN(INDEX(Avaliadores!$E$17:$E$22,$B397),INDEX(Avaliadores!$E$17:$E$22,$C397),INDEX(Avaliadores!$E$17:$E$22,$D397),INDEX(Avaliadores!$E$17:$E$22,$E397),INDEX(Avaliadores!$E$17:$E$22,$F397),INDEX(Avaliadores!$E$17:$E$22,$G397))</f>
        <v>6.29166666666667</v>
      </c>
      <c r="X397" s="0" t="n">
        <f aca="false">MEDIAN(INDEX(Avaliadores!$F$17:$F$22,$B397),INDEX(Avaliadores!$F$17:$F$22,$C397),INDEX(Avaliadores!$F$17:$F$22,$D397),INDEX(Avaliadores!$F$17:$F$22,$E397),INDEX(Avaliadores!$F$17:$F$22,$F397),INDEX(Avaliadores!$F$17:$F$22,$G397))</f>
        <v>3.29166666666667</v>
      </c>
      <c r="Y397" s="0" t="n">
        <f aca="false">MEDIAN(INDEX(Avaliadores!$G$17:$G$22,$B397),INDEX(Avaliadores!$G$17:$G$22,$C397),INDEX(Avaliadores!$G$17:$G$22,$D397),INDEX(Avaliadores!$G$17:$G$22,$E397),INDEX(Avaliadores!$G$17:$G$22,$F397),INDEX(Avaliadores!$G$17:$G$22,$G397))</f>
        <v>4.79166666666667</v>
      </c>
      <c r="Z397" s="0" t="n">
        <f aca="false">MEDIAN(INDEX(Avaliadores!$H$17:$H$22,$B397),INDEX(Avaliadores!$H$17:$H$22,$C397),INDEX(Avaliadores!$H$17:$H$22,$D397),INDEX(Avaliadores!$H$17:$H$22,$E397),INDEX(Avaliadores!$H$17:$H$22,$F397),INDEX(Avaliadores!$H$17:$H$22,$G397))</f>
        <v>3.79166666666667</v>
      </c>
      <c r="AA397" s="0" t="n">
        <f aca="false">MEDIAN(INDEX(Avaliadores!$I$17:$I$22,$B397),INDEX(Avaliadores!$I$17:$I$22,$C397),INDEX(Avaliadores!$I$17:$I$22,$D397),INDEX(Avaliadores!$I$17:$I$22,$E397),INDEX(Avaliadores!$I$17:$I$22,$F397),INDEX(Avaliadores!$I$17:$I$22,$G397))</f>
        <v>5.79166666666667</v>
      </c>
      <c r="AB397" s="0" t="n">
        <f aca="false">IF(MAX(H397:K397)=MIN(H397:K397),0,IF($B$17="custo",(MAX(H397:K397)-H397)/(MAX(H397:K397)-MIN(H397:K397)),(H397-MIN(H397:K397))/(MAX(H397:K397)-MIN(H397:K397))))</f>
        <v>0.21964299535679</v>
      </c>
      <c r="AC397" s="0" t="n">
        <f aca="false">IF(MAX(H397:K397)=MIN(H397:K397),0,IF($B$17="custo",(MAX(H397:K397)-I397)/(MAX(H397:K397)-MIN(H397:K397)),(I397-MIN(H397:K397))/(MAX(H397:K397)-MIN(H397:K397))))</f>
        <v>0</v>
      </c>
      <c r="AD397" s="0" t="n">
        <f aca="false">IF(MAX(H397:K397)=MIN(H397:K397),0,IF($B$17="custo",(MAX(H397:K397)-J397)/(MAX(H397:K397)-MIN(H397:K397)),(J397-MIN(H397:K397))/(MAX(H397:K397)-MIN(H397:K397))))</f>
        <v>0.818759610847845</v>
      </c>
      <c r="AE397" s="0" t="n">
        <f aca="false">IF(MAX(H397:K397)=MIN(H397:K397),0,IF($B$17="custo",(MAX(H397:K397)-K397)/(MAX(H397:K397)-MIN(H397:K397)),(K397-MIN(H397:K397))/(MAX(H397:K397)-MIN(H397:K397))))</f>
        <v>1</v>
      </c>
      <c r="AF397" s="0" t="n">
        <f aca="false">IF(MAX(L397:O397)=MIN(L397:O397),0,IF($C$17="custo",(MAX(L397:O397)-L397)/(MAX(L397:O397)-MIN(L397:O397)),(L397-MIN(L397:O397))/(MAX(L397:O397)-MIN(L397:O397))))</f>
        <v>0.643305562906181</v>
      </c>
      <c r="AG397" s="0" t="n">
        <f aca="false">IF(MAX(L397:O397)=MIN(L397:O397),0,IF($C$17="custo",(MAX(L397:O397)-M397)/(MAX(L397:O397)-MIN(L397:O397)),(M397-MIN(L397:O397))/(MAX(L397:O397)-MIN(L397:O397))))</f>
        <v>1</v>
      </c>
      <c r="AH397" s="0" t="n">
        <f aca="false">IF(MAX(L397:O397)=MIN(L397:O397),0,IF($C$17="custo",(MAX(L397:O397)-N397)/(MAX(L397:O397)-MIN(L397:O397)),(N397-MIN(L397:O397))/(MAX(L397:O397)-MIN(L397:O397))))</f>
        <v>0.477873653581224</v>
      </c>
      <c r="AI397" s="0" t="n">
        <f aca="false">IF(MAX(L397:O397)=MIN(L397:O397),0,IF($C$17="custo",(MAX(L397:O397)-O397)/(MAX(L397:O397)-MIN(L397:O397)),(O397-MIN(L397:O397))/(MAX(L397:O397)-MIN(L397:O397))))</f>
        <v>0</v>
      </c>
      <c r="AJ397" s="0" t="n">
        <f aca="false">IF(MAX(P397:S397)=MIN(P397:S397),0,IF($D$17="custo",(MAX(P397:S397)-P397)/(MAX(P397:S397)-MIN(P397:S397)),(P397-MIN(P397:S397))/(MAX(P397:S397)-MIN(P397:S397))))</f>
        <v>0.212424626837602</v>
      </c>
      <c r="AK397" s="0" t="n">
        <f aca="false">IF(MAX(P397:S397)=MIN(P397:S397),0,IF($D$17="custo",(MAX(P397:S397)-Q397)/(MAX(P397:S397)-MIN(P397:S397)),(Q397-MIN(P397:S397))/(MAX(P397:S397)-MIN(P397:S397))))</f>
        <v>0</v>
      </c>
      <c r="AL397" s="0" t="n">
        <f aca="false">IF(MAX(P397:S397)=MIN(P397:S397),0,IF($D$17="custo",(MAX(P397:S397)-R397)/(MAX(P397:S397)-MIN(P397:S397)),(R397-MIN(P397:S397))/(MAX(P397:S397)-MIN(P397:S397))))</f>
        <v>0.755272922033359</v>
      </c>
      <c r="AM397" s="0" t="n">
        <f aca="false">IF(MAX(P397:S397)=MIN(P397:S397),0,IF($D$17="custo",(MAX(P397:S397)-S397)/(MAX(P397:S397)-MIN(P397:S397)),(S397-MIN(P397:S397))/(MAX(P397:S397)-MIN(P397:S397))))</f>
        <v>1</v>
      </c>
      <c r="AN397" s="0" t="n">
        <f aca="false">IF(MAX(T397:W397)=MIN(T397:W397),0,IF($E$17="custo",(MAX(T397:W397)-T397)/(MAX(T397:W397)-MIN(T397:W397)),(T397-MIN(T397:W397))/(MAX(T397:W397)-MIN(T397:W397))))</f>
        <v>0</v>
      </c>
      <c r="AO397" s="0" t="n">
        <f aca="false">IF(MAX(T397:W397)=MIN(T397:W397),0,IF($E$17="custo",(MAX(T397:W397)-U397)/(MAX(T397:W397)-MIN(T397:W397)),(U397-MIN(T397:W397))/(MAX(T397:W397)-MIN(T397:W397))))</f>
        <v>0.75</v>
      </c>
      <c r="AP397" s="0" t="n">
        <f aca="false">IF(MAX(T397:W397)=MIN(T397:W397),0,IF($E$17="custo",(MAX(T397:W397)-V397)/(MAX(T397:W397)-MIN(T397:W397)),(V397-MIN(T397:W397))/(MAX(T397:W397)-MIN(T397:W397))))</f>
        <v>0.75</v>
      </c>
      <c r="AQ397" s="0" t="n">
        <f aca="false">IF(MAX(T397:W397)=MIN(T397:W397),0,IF($E$17="custo",(MAX(T397:W397)-W397)/(MAX(T397:W397)-MIN(T397:W397)),(W397-MIN(T397:W397))/(MAX(T397:W397)-MIN(T397:W397))))</f>
        <v>1</v>
      </c>
      <c r="AR397" s="0" t="n">
        <f aca="false">IF(MAX(X397:AA397)=MIN(X397:AA397),0,IF($F$17="custo",(MAX(X397:AA397)-X397)/(MAX(X397:AA397)-MIN(X397:AA397)),(X397-MIN(X397:AA397))/(MAX(X397:AA397)-MIN(X397:AA397))))</f>
        <v>0</v>
      </c>
      <c r="AS397" s="0" t="n">
        <f aca="false">IF(MAX(X397:AA397)=MIN(X397:AA397),0,IF($F$17="custo",(MAX(X397:AA397)-Y397)/(MAX(X397:AA397)-MIN(X397:AA397)),(Y397-MIN(X397:AA397))/(MAX(X397:AA397)-MIN(X397:AA397))))</f>
        <v>0.6</v>
      </c>
      <c r="AT397" s="0" t="n">
        <f aca="false">IF(MAX(X397:AA397)=MIN(X397:AA397),0,IF($F$17="custo",(MAX(X397:AA397)-Z397)/(MAX(X397:AA397)-MIN(X397:AA397)),(Z397-MIN(X397:AA397))/(MAX(X397:AA397)-MIN(X397:AA397))))</f>
        <v>0.2</v>
      </c>
      <c r="AU397" s="0" t="n">
        <f aca="false">IF(MAX(X397:AA397)=MIN(X397:AA397),0,IF($F$17="custo",(MAX(X397:AA397)-AA397)/(MAX(X397:AA397)-MIN(X397:AA397)),(AA397-MIN(X397:AA397))/(MAX(X397:AA397)-MIN(X397:AA397))))</f>
        <v>1</v>
      </c>
      <c r="AV397" s="0" t="n">
        <f aca="false">STDEVP(AB397:AE397)</f>
        <v>0.412261764392344</v>
      </c>
      <c r="AW397" s="0" t="n">
        <f aca="false">STDEVP(AF397:AI397)</f>
        <v>0.359636955462928</v>
      </c>
      <c r="AX397" s="0" t="n">
        <f aca="false">STDEVP(AJ397:AM397)</f>
        <v>0.402368922099392</v>
      </c>
      <c r="AY397" s="0" t="n">
        <f aca="false">STDEVP(AN397:AQ397)</f>
        <v>0.375</v>
      </c>
      <c r="AZ397" s="0" t="n">
        <f aca="false">STDEVP(AR397:AU397)</f>
        <v>0.38405728739343</v>
      </c>
      <c r="BA397" s="0" t="n">
        <f aca="false">AV397*((1-IFERROR(CORREL(AB397:AE397,AF397:AI397),0))+(1-IFERROR(CORREL(AB397:AE397,AJ397:AM397),0))+(1-IFERROR(CORREL(AB397:AE397,AN397:AQ397),0))+(1-IFERROR(CORREL(AB397:AE397,AR397:AU397),0)))</f>
        <v>1.23160587162932</v>
      </c>
      <c r="BB397" s="0" t="n">
        <f aca="false">AW397*((1-IFERROR(CORREL(AF397:AI397,AB397:AE397),0))+(1-IFERROR(CORREL(AF397:AI397,AJ397:AM397),0))+(1-IFERROR(CORREL(AF397:AI397,AN397:AQ397),0))+(1-IFERROR(CORREL(AF397:AI397,AR397:AU397),0)))</f>
        <v>2.42371998868416</v>
      </c>
      <c r="BC397" s="0" t="n">
        <f aca="false">AX397*((1-IFERROR(CORREL(AJ397:AM397,AB397:AE397),0))+(1-IFERROR(CORREL(AJ397:AM397,AF397:AI397),0))+(1-IFERROR(CORREL(AJ397:AM397,AN397:AQ397),0))+(1-IFERROR(CORREL(AJ397:AM397,AR397:AU397),0)))</f>
        <v>1.18999962069513</v>
      </c>
      <c r="BD397" s="0" t="n">
        <f aca="false">AY397*((1-IFERROR(CORREL(AN397:AQ397,AB397:AE397),0))+(1-IFERROR(CORREL(AN397:AQ397,AF397:AI397),0))+(1-IFERROR(CORREL(AN397:AQ397,AJ397:AM397),0))+(1-IFERROR(CORREL(AN397:AQ397,AR397:AU397),0)))</f>
        <v>0.926493967879778</v>
      </c>
      <c r="BE397" s="0" t="n">
        <f aca="false">AZ397*((1-IFERROR(CORREL(AR397:AU397,AB397:AE397),0))+(1-IFERROR(CORREL(AR397:AU397,AF397:AI397),0))+(1-IFERROR(CORREL(AR397:AU397,AJ397:AM397),0))+(1-IFERROR(CORREL(AR397:AU397,AN397:AQ397),0)))</f>
        <v>1.08509508336934</v>
      </c>
      <c r="BF397" s="0" t="n">
        <f aca="false">IF(SUM(BA397:BE397)&gt;0,BA397/SUM(BA397:BE397),1/5)</f>
        <v>0.179615170327025</v>
      </c>
      <c r="BG397" s="0" t="n">
        <f aca="false">IF(SUM(BA397:BE397)&gt;0,BB397/SUM(BA397:BE397),1/5)</f>
        <v>0.353470934672145</v>
      </c>
      <c r="BH397" s="0" t="n">
        <f aca="false">IF(SUM(BA397:BE397)&gt;0,BC397/SUM(BA397:BE397),1/5)</f>
        <v>0.173547390024607</v>
      </c>
      <c r="BI397" s="0" t="n">
        <f aca="false">IF(SUM(BA397:BE397)&gt;0,BD397/SUM(BA397:BE397),1/5)</f>
        <v>0.135118202731151</v>
      </c>
      <c r="BJ397" s="0" t="n">
        <f aca="false">IF(SUM(BA397:BE397)&gt;0,BE397/SUM(BA397:BE397),1/5)</f>
        <v>0.158248302245071</v>
      </c>
      <c r="BK397" s="0" t="n">
        <f aca="false">BF397*AB397+BG397*AF397+BH397*AJ397+BI397*AN397+BJ397*AR397</f>
        <v>0.303706772187003</v>
      </c>
      <c r="BL397" s="0" t="n">
        <f aca="false">BF397*AC397+BG397*AG397+BH397*AK397+BI397*AO397+BJ397*AS397</f>
        <v>0.549758568067552</v>
      </c>
      <c r="BM397" s="0" t="n">
        <f aca="false">BF397*AD397+BG397*AH397+BH397*AL397+BI397*AP397+BJ397*AT397</f>
        <v>0.580040050818398</v>
      </c>
      <c r="BN397" s="0" t="n">
        <f aca="false">BF397*AE397+BG397*AI397+BH397*AM397+BI397*AQ397+BJ397*AU397</f>
        <v>0.646529065327855</v>
      </c>
      <c r="BO397" s="0" t="n">
        <f aca="false">RANK(BK397,$BK397:$BN397)</f>
        <v>4</v>
      </c>
      <c r="BP397" s="0" t="n">
        <f aca="false">RANK(BL397,$BK397:$BN397)</f>
        <v>3</v>
      </c>
      <c r="BQ397" s="0" t="n">
        <f aca="false">RANK(BM397,$BK397:$BN397)</f>
        <v>2</v>
      </c>
      <c r="BR397" s="0" t="n">
        <f aca="false">RANK(BN397,$BK397:$BN397)</f>
        <v>1</v>
      </c>
    </row>
    <row r="398" customFormat="false" ht="15" hidden="false" customHeight="false" outlineLevel="0" collapsed="false">
      <c r="A398" s="0" t="n">
        <v>375</v>
      </c>
      <c r="B398" s="0" t="n">
        <f aca="false">RANDBETWEEN(1,$B$5)</f>
        <v>6</v>
      </c>
      <c r="C398" s="0" t="n">
        <f aca="false">RANDBETWEEN(1,$B$5)</f>
        <v>6</v>
      </c>
      <c r="D398" s="0" t="n">
        <f aca="false">RANDBETWEEN(1,$B$5)</f>
        <v>5</v>
      </c>
      <c r="E398" s="0" t="n">
        <f aca="false">RANDBETWEEN(1,$B$5)</f>
        <v>6</v>
      </c>
      <c r="F398" s="0" t="n">
        <f aca="false">RANDBETWEEN(1,$B$5)</f>
        <v>2</v>
      </c>
      <c r="G398" s="0" t="n">
        <f aca="false">RANDBETWEEN(1,$B$5)</f>
        <v>5</v>
      </c>
      <c r="H398" s="0" t="n">
        <f aca="true">NORMINV(RAND(),$B$8,$B$13)</f>
        <v>49.9242353228294</v>
      </c>
      <c r="I398" s="0" t="n">
        <f aca="true">NORMINV(RAND(),$C$8,$C$13)</f>
        <v>60.6176696649492</v>
      </c>
      <c r="J398" s="0" t="n">
        <f aca="true">NORMINV(RAND(),$D$8,$D$13)</f>
        <v>14.6124695859563</v>
      </c>
      <c r="K398" s="0" t="n">
        <f aca="true">NORMINV(RAND(),$E$8,$E$13)</f>
        <v>3.04605149921153</v>
      </c>
      <c r="L398" s="0" t="n">
        <f aca="true">NORMINV(RAND(),$B$9,$B$14)</f>
        <v>49.8695188289768</v>
      </c>
      <c r="M398" s="0" t="n">
        <f aca="true">NORMINV(RAND(),$C$9,$C$14)</f>
        <v>51.8742302431165</v>
      </c>
      <c r="N398" s="0" t="n">
        <f aca="true">NORMINV(RAND(),$D$9,$D$14)</f>
        <v>42.0838595539196</v>
      </c>
      <c r="O398" s="0" t="n">
        <f aca="true">NORMINV(RAND(),$E$9,$E$14)</f>
        <v>27.8843051193315</v>
      </c>
      <c r="P398" s="0" t="n">
        <f aca="true">NORMINV(RAND(),$B$10,$B$15)</f>
        <v>21.8605249291674</v>
      </c>
      <c r="Q398" s="0" t="n">
        <f aca="true">NORMINV(RAND(),$C$10,$C$15)</f>
        <v>29.4949046314914</v>
      </c>
      <c r="R398" s="0" t="n">
        <f aca="true">NORMINV(RAND(),$D$10,$D$15)</f>
        <v>9.05693516518067</v>
      </c>
      <c r="S398" s="0" t="n">
        <f aca="true">NORMINV(RAND(),$E$10,$E$15)</f>
        <v>4.2539512602026</v>
      </c>
      <c r="T398" s="0" t="n">
        <f aca="false">MEDIAN(INDEX(Avaliadores!$B$17:$B$22,$B398),INDEX(Avaliadores!$B$17:$B$22,$C398),INDEX(Avaliadores!$B$17:$B$22,$D398),INDEX(Avaliadores!$B$17:$B$22,$E398),INDEX(Avaliadores!$B$17:$B$22,$F398),INDEX(Avaliadores!$B$17:$B$22,$G398))</f>
        <v>2.29166666666667</v>
      </c>
      <c r="U398" s="0" t="n">
        <f aca="false">MEDIAN(INDEX(Avaliadores!$C$17:$C$22,$B398),INDEX(Avaliadores!$C$17:$C$22,$C398),INDEX(Avaliadores!$C$17:$C$22,$D398),INDEX(Avaliadores!$C$17:$C$22,$E398),INDEX(Avaliadores!$C$17:$C$22,$F398),INDEX(Avaliadores!$C$17:$C$22,$G398))</f>
        <v>5.79166666666667</v>
      </c>
      <c r="V398" s="0" t="n">
        <f aca="false">MEDIAN(INDEX(Avaliadores!$D$17:$D$22,$B398),INDEX(Avaliadores!$D$17:$D$22,$C398),INDEX(Avaliadores!$D$17:$D$22,$D398),INDEX(Avaliadores!$D$17:$D$22,$E398),INDEX(Avaliadores!$D$17:$D$22,$F398),INDEX(Avaliadores!$D$17:$D$22,$G398))</f>
        <v>5.29166666666667</v>
      </c>
      <c r="W398" s="0" t="n">
        <f aca="false">MEDIAN(INDEX(Avaliadores!$E$17:$E$22,$B398),INDEX(Avaliadores!$E$17:$E$22,$C398),INDEX(Avaliadores!$E$17:$E$22,$D398),INDEX(Avaliadores!$E$17:$E$22,$E398),INDEX(Avaliadores!$E$17:$E$22,$F398),INDEX(Avaliadores!$E$17:$E$22,$G398))</f>
        <v>6.04166666666667</v>
      </c>
      <c r="X398" s="0" t="n">
        <f aca="false">MEDIAN(INDEX(Avaliadores!$F$17:$F$22,$B398),INDEX(Avaliadores!$F$17:$F$22,$C398),INDEX(Avaliadores!$F$17:$F$22,$D398),INDEX(Avaliadores!$F$17:$F$22,$E398),INDEX(Avaliadores!$F$17:$F$22,$F398),INDEX(Avaliadores!$F$17:$F$22,$G398))</f>
        <v>2.79166666666667</v>
      </c>
      <c r="Y398" s="0" t="n">
        <f aca="false">MEDIAN(INDEX(Avaliadores!$G$17:$G$22,$B398),INDEX(Avaliadores!$G$17:$G$22,$C398),INDEX(Avaliadores!$G$17:$G$22,$D398),INDEX(Avaliadores!$G$17:$G$22,$E398),INDEX(Avaliadores!$G$17:$G$22,$F398),INDEX(Avaliadores!$G$17:$G$22,$G398))</f>
        <v>5.04166666666667</v>
      </c>
      <c r="Z398" s="0" t="n">
        <f aca="false">MEDIAN(INDEX(Avaliadores!$H$17:$H$22,$B398),INDEX(Avaliadores!$H$17:$H$22,$C398),INDEX(Avaliadores!$H$17:$H$22,$D398),INDEX(Avaliadores!$H$17:$H$22,$E398),INDEX(Avaliadores!$H$17:$H$22,$F398),INDEX(Avaliadores!$H$17:$H$22,$G398))</f>
        <v>4.04166666666667</v>
      </c>
      <c r="AA398" s="0" t="n">
        <f aca="false">MEDIAN(INDEX(Avaliadores!$I$17:$I$22,$B398),INDEX(Avaliadores!$I$17:$I$22,$C398),INDEX(Avaliadores!$I$17:$I$22,$D398),INDEX(Avaliadores!$I$17:$I$22,$E398),INDEX(Avaliadores!$I$17:$I$22,$F398),INDEX(Avaliadores!$I$17:$I$22,$G398))</f>
        <v>6.79166666666667</v>
      </c>
      <c r="AB398" s="0" t="n">
        <f aca="false">IF(MAX(H398:K398)=MIN(H398:K398),0,IF($B$17="custo",(MAX(H398:K398)-H398)/(MAX(H398:K398)-MIN(H398:K398)),(H398-MIN(H398:K398))/(MAX(H398:K398)-MIN(H398:K398))))</f>
        <v>0.185741424035284</v>
      </c>
      <c r="AC398" s="0" t="n">
        <f aca="false">IF(MAX(H398:K398)=MIN(H398:K398),0,IF($B$17="custo",(MAX(H398:K398)-I398)/(MAX(H398:K398)-MIN(H398:K398)),(I398-MIN(H398:K398))/(MAX(H398:K398)-MIN(H398:K398))))</f>
        <v>0</v>
      </c>
      <c r="AD398" s="0" t="n">
        <f aca="false">IF(MAX(H398:K398)=MIN(H398:K398),0,IF($B$17="custo",(MAX(H398:K398)-J398)/(MAX(H398:K398)-MIN(H398:K398)),(J398-MIN(H398:K398))/(MAX(H398:K398)-MIN(H398:K398))))</f>
        <v>0.799095136540243</v>
      </c>
      <c r="AE398" s="0" t="n">
        <f aca="false">IF(MAX(H398:K398)=MIN(H398:K398),0,IF($B$17="custo",(MAX(H398:K398)-K398)/(MAX(H398:K398)-MIN(H398:K398)),(K398-MIN(H398:K398))/(MAX(H398:K398)-MIN(H398:K398))))</f>
        <v>1</v>
      </c>
      <c r="AF398" s="0" t="n">
        <f aca="false">IF(MAX(L398:O398)=MIN(L398:O398),0,IF($C$17="custo",(MAX(L398:O398)-L398)/(MAX(L398:O398)-MIN(L398:O398)),(L398-MIN(L398:O398))/(MAX(L398:O398)-MIN(L398:O398))))</f>
        <v>0.916435278401425</v>
      </c>
      <c r="AG398" s="0" t="n">
        <f aca="false">IF(MAX(L398:O398)=MIN(L398:O398),0,IF($C$17="custo",(MAX(L398:O398)-M398)/(MAX(L398:O398)-MIN(L398:O398)),(M398-MIN(L398:O398))/(MAX(L398:O398)-MIN(L398:O398))))</f>
        <v>1</v>
      </c>
      <c r="AH398" s="0" t="n">
        <f aca="false">IF(MAX(L398:O398)=MIN(L398:O398),0,IF($C$17="custo",(MAX(L398:O398)-N398)/(MAX(L398:O398)-MIN(L398:O398)),(N398-MIN(L398:O398))/(MAX(L398:O398)-MIN(L398:O398))))</f>
        <v>0.59189657163664</v>
      </c>
      <c r="AI398" s="0" t="n">
        <f aca="false">IF(MAX(L398:O398)=MIN(L398:O398),0,IF($C$17="custo",(MAX(L398:O398)-O398)/(MAX(L398:O398)-MIN(L398:O398)),(O398-MIN(L398:O398))/(MAX(L398:O398)-MIN(L398:O398))))</f>
        <v>0</v>
      </c>
      <c r="AJ398" s="0" t="n">
        <f aca="false">IF(MAX(P398:S398)=MIN(P398:S398),0,IF($D$17="custo",(MAX(P398:S398)-P398)/(MAX(P398:S398)-MIN(P398:S398)),(P398-MIN(P398:S398))/(MAX(P398:S398)-MIN(P398:S398))))</f>
        <v>0.302460037464671</v>
      </c>
      <c r="AK398" s="0" t="n">
        <f aca="false">IF(MAX(P398:S398)=MIN(P398:S398),0,IF($D$17="custo",(MAX(P398:S398)-Q398)/(MAX(P398:S398)-MIN(P398:S398)),(Q398-MIN(P398:S398))/(MAX(P398:S398)-MIN(P398:S398))))</f>
        <v>0</v>
      </c>
      <c r="AL398" s="0" t="n">
        <f aca="false">IF(MAX(P398:S398)=MIN(P398:S398),0,IF($D$17="custo",(MAX(P398:S398)-R398)/(MAX(P398:S398)-MIN(P398:S398)),(R398-MIN(P398:S398))/(MAX(P398:S398)-MIN(P398:S398))))</f>
        <v>0.809714639763117</v>
      </c>
      <c r="AM398" s="0" t="n">
        <f aca="false">IF(MAX(P398:S398)=MIN(P398:S398),0,IF($D$17="custo",(MAX(P398:S398)-S398)/(MAX(P398:S398)-MIN(P398:S398)),(S398-MIN(P398:S398))/(MAX(P398:S398)-MIN(P398:S398))))</f>
        <v>1</v>
      </c>
      <c r="AN398" s="0" t="n">
        <f aca="false">IF(MAX(T398:W398)=MIN(T398:W398),0,IF($E$17="custo",(MAX(T398:W398)-T398)/(MAX(T398:W398)-MIN(T398:W398)),(T398-MIN(T398:W398))/(MAX(T398:W398)-MIN(T398:W398))))</f>
        <v>0</v>
      </c>
      <c r="AO398" s="0" t="n">
        <f aca="false">IF(MAX(T398:W398)=MIN(T398:W398),0,IF($E$17="custo",(MAX(T398:W398)-U398)/(MAX(T398:W398)-MIN(T398:W398)),(U398-MIN(T398:W398))/(MAX(T398:W398)-MIN(T398:W398))))</f>
        <v>0.933333333333333</v>
      </c>
      <c r="AP398" s="0" t="n">
        <f aca="false">IF(MAX(T398:W398)=MIN(T398:W398),0,IF($E$17="custo",(MAX(T398:W398)-V398)/(MAX(T398:W398)-MIN(T398:W398)),(V398-MIN(T398:W398))/(MAX(T398:W398)-MIN(T398:W398))))</f>
        <v>0.8</v>
      </c>
      <c r="AQ398" s="0" t="n">
        <f aca="false">IF(MAX(T398:W398)=MIN(T398:W398),0,IF($E$17="custo",(MAX(T398:W398)-W398)/(MAX(T398:W398)-MIN(T398:W398)),(W398-MIN(T398:W398))/(MAX(T398:W398)-MIN(T398:W398))))</f>
        <v>1</v>
      </c>
      <c r="AR398" s="0" t="n">
        <f aca="false">IF(MAX(X398:AA398)=MIN(X398:AA398),0,IF($F$17="custo",(MAX(X398:AA398)-X398)/(MAX(X398:AA398)-MIN(X398:AA398)),(X398-MIN(X398:AA398))/(MAX(X398:AA398)-MIN(X398:AA398))))</f>
        <v>0</v>
      </c>
      <c r="AS398" s="0" t="n">
        <f aca="false">IF(MAX(X398:AA398)=MIN(X398:AA398),0,IF($F$17="custo",(MAX(X398:AA398)-Y398)/(MAX(X398:AA398)-MIN(X398:AA398)),(Y398-MIN(X398:AA398))/(MAX(X398:AA398)-MIN(X398:AA398))))</f>
        <v>0.5625</v>
      </c>
      <c r="AT398" s="0" t="n">
        <f aca="false">IF(MAX(X398:AA398)=MIN(X398:AA398),0,IF($F$17="custo",(MAX(X398:AA398)-Z398)/(MAX(X398:AA398)-MIN(X398:AA398)),(Z398-MIN(X398:AA398))/(MAX(X398:AA398)-MIN(X398:AA398))))</f>
        <v>0.3125</v>
      </c>
      <c r="AU398" s="0" t="n">
        <f aca="false">IF(MAX(X398:AA398)=MIN(X398:AA398),0,IF($F$17="custo",(MAX(X398:AA398)-AA398)/(MAX(X398:AA398)-MIN(X398:AA398)),(AA398-MIN(X398:AA398))/(MAX(X398:AA398)-MIN(X398:AA398))))</f>
        <v>1</v>
      </c>
      <c r="AV398" s="0" t="n">
        <f aca="false">STDEVP(AB398:AE398)</f>
        <v>0.414776708240591</v>
      </c>
      <c r="AW398" s="0" t="n">
        <f aca="false">STDEVP(AF398:AI398)</f>
        <v>0.392830435281898</v>
      </c>
      <c r="AX398" s="0" t="n">
        <f aca="false">STDEVP(AJ398:AM398)</f>
        <v>0.397429051948039</v>
      </c>
      <c r="AY398" s="0" t="n">
        <f aca="false">STDEVP(AN398:AQ398)</f>
        <v>0.401040313850532</v>
      </c>
      <c r="AZ398" s="0" t="n">
        <f aca="false">STDEVP(AR398:AU398)</f>
        <v>0.365771872209988</v>
      </c>
      <c r="BA398" s="0" t="n">
        <f aca="false">AV398*((1-IFERROR(CORREL(AB398:AE398,AF398:AI398),0))+(1-IFERROR(CORREL(AB398:AE398,AJ398:AM398),0))+(1-IFERROR(CORREL(AB398:AE398,AN398:AQ398),0))+(1-IFERROR(CORREL(AB398:AE398,AR398:AU398),0)))</f>
        <v>1.2351147903947</v>
      </c>
      <c r="BB398" s="0" t="n">
        <f aca="false">AW398*((1-IFERROR(CORREL(AF398:AI398,AB398:AE398),0))+(1-IFERROR(CORREL(AF398:AI398,AJ398:AM398),0))+(1-IFERROR(CORREL(AF398:AI398,AN398:AQ398),0))+(1-IFERROR(CORREL(AF398:AI398,AR398:AU398),0)))</f>
        <v>2.77540434630752</v>
      </c>
      <c r="BC398" s="0" t="n">
        <f aca="false">AX398*((1-IFERROR(CORREL(AJ398:AM398,AB398:AE398),0))+(1-IFERROR(CORREL(AJ398:AM398,AF398:AI398),0))+(1-IFERROR(CORREL(AJ398:AM398,AN398:AQ398),0))+(1-IFERROR(CORREL(AJ398:AM398,AR398:AU398),0)))</f>
        <v>1.2491806803416</v>
      </c>
      <c r="BD398" s="0" t="n">
        <f aca="false">AY398*((1-IFERROR(CORREL(AN398:AQ398,AB398:AE398),0))+(1-IFERROR(CORREL(AN398:AQ398,AF398:AI398),0))+(1-IFERROR(CORREL(AN398:AQ398,AJ398:AM398),0))+(1-IFERROR(CORREL(AN398:AQ398,AR398:AU398),0)))</f>
        <v>1.16301337728588</v>
      </c>
      <c r="BE398" s="0" t="n">
        <f aca="false">AZ398*((1-IFERROR(CORREL(AR398:AU398,AB398:AE398),0))+(1-IFERROR(CORREL(AR398:AU398,AF398:AI398),0))+(1-IFERROR(CORREL(AR398:AU398,AJ398:AM398),0))+(1-IFERROR(CORREL(AR398:AU398,AN398:AQ398),0)))</f>
        <v>1.06999807875458</v>
      </c>
      <c r="BF398" s="0" t="n">
        <f aca="false">IF(SUM(BA398:BE398)&gt;0,BA398/SUM(BA398:BE398),1/5)</f>
        <v>0.164842170661446</v>
      </c>
      <c r="BG398" s="0" t="n">
        <f aca="false">IF(SUM(BA398:BE398)&gt;0,BB398/SUM(BA398:BE398),1/5)</f>
        <v>0.370413892268541</v>
      </c>
      <c r="BH398" s="0" t="n">
        <f aca="false">IF(SUM(BA398:BE398)&gt;0,BC398/SUM(BA398:BE398),1/5)</f>
        <v>0.166719447048356</v>
      </c>
      <c r="BI398" s="0" t="n">
        <f aca="false">IF(SUM(BA398:BE398)&gt;0,BD398/SUM(BA398:BE398),1/5)</f>
        <v>0.155219297113946</v>
      </c>
      <c r="BJ398" s="0" t="n">
        <f aca="false">IF(SUM(BA398:BE398)&gt;0,BE398/SUM(BA398:BE398),1/5)</f>
        <v>0.142805192907711</v>
      </c>
      <c r="BK398" s="0" t="n">
        <f aca="false">BF398*AB398+BG398*AF398+BH398*AJ398+BI398*AN398+BJ398*AR398</f>
        <v>0.420504348204936</v>
      </c>
      <c r="BL398" s="0" t="n">
        <f aca="false">BF398*AC398+BG398*AG398+BH398*AK398+BI398*AO398+BJ398*AS398</f>
        <v>0.595613157252145</v>
      </c>
      <c r="BM398" s="0" t="n">
        <f aca="false">BF398*AD398+BG398*AH398+BH398*AL398+BI398*AP398+BJ398*AT398</f>
        <v>0.654768527275713</v>
      </c>
      <c r="BN398" s="0" t="n">
        <f aca="false">BF398*AE398+BG398*AI398+BH398*AM398+BI398*AQ398+BJ398*AU398</f>
        <v>0.629586107731459</v>
      </c>
      <c r="BO398" s="0" t="n">
        <f aca="false">RANK(BK398,$BK398:$BN398)</f>
        <v>4</v>
      </c>
      <c r="BP398" s="0" t="n">
        <f aca="false">RANK(BL398,$BK398:$BN398)</f>
        <v>3</v>
      </c>
      <c r="BQ398" s="0" t="n">
        <f aca="false">RANK(BM398,$BK398:$BN398)</f>
        <v>1</v>
      </c>
      <c r="BR398" s="0" t="n">
        <f aca="false">RANK(BN398,$BK398:$BN398)</f>
        <v>2</v>
      </c>
    </row>
    <row r="399" customFormat="false" ht="15" hidden="false" customHeight="false" outlineLevel="0" collapsed="false">
      <c r="A399" s="0" t="n">
        <v>376</v>
      </c>
      <c r="B399" s="0" t="n">
        <f aca="false">RANDBETWEEN(1,$B$5)</f>
        <v>2</v>
      </c>
      <c r="C399" s="0" t="n">
        <f aca="false">RANDBETWEEN(1,$B$5)</f>
        <v>4</v>
      </c>
      <c r="D399" s="0" t="n">
        <f aca="false">RANDBETWEEN(1,$B$5)</f>
        <v>1</v>
      </c>
      <c r="E399" s="0" t="n">
        <f aca="false">RANDBETWEEN(1,$B$5)</f>
        <v>1</v>
      </c>
      <c r="F399" s="0" t="n">
        <f aca="false">RANDBETWEEN(1,$B$5)</f>
        <v>3</v>
      </c>
      <c r="G399" s="0" t="n">
        <f aca="false">RANDBETWEEN(1,$B$5)</f>
        <v>3</v>
      </c>
      <c r="H399" s="0" t="n">
        <f aca="true">NORMINV(RAND(),$B$8,$B$13)</f>
        <v>47.5573724133649</v>
      </c>
      <c r="I399" s="0" t="n">
        <f aca="true">NORMINV(RAND(),$C$8,$C$13)</f>
        <v>58.6282696274284</v>
      </c>
      <c r="J399" s="0" t="n">
        <f aca="true">NORMINV(RAND(),$D$8,$D$13)</f>
        <v>13.2303037720057</v>
      </c>
      <c r="K399" s="0" t="n">
        <f aca="true">NORMINV(RAND(),$E$8,$E$13)</f>
        <v>3.45092581607249</v>
      </c>
      <c r="L399" s="0" t="n">
        <f aca="true">NORMINV(RAND(),$B$9,$B$14)</f>
        <v>43.57821543222</v>
      </c>
      <c r="M399" s="0" t="n">
        <f aca="true">NORMINV(RAND(),$C$9,$C$14)</f>
        <v>47.0630389991584</v>
      </c>
      <c r="N399" s="0" t="n">
        <f aca="true">NORMINV(RAND(),$D$9,$D$14)</f>
        <v>49.3756802749854</v>
      </c>
      <c r="O399" s="0" t="n">
        <f aca="true">NORMINV(RAND(),$E$9,$E$14)</f>
        <v>22.3236782479602</v>
      </c>
      <c r="P399" s="0" t="n">
        <f aca="true">NORMINV(RAND(),$B$10,$B$15)</f>
        <v>26.6785713986855</v>
      </c>
      <c r="Q399" s="0" t="n">
        <f aca="true">NORMINV(RAND(),$C$10,$C$15)</f>
        <v>30.5970204993208</v>
      </c>
      <c r="R399" s="0" t="n">
        <f aca="true">NORMINV(RAND(),$D$10,$D$15)</f>
        <v>10.1023924040457</v>
      </c>
      <c r="S399" s="0" t="n">
        <f aca="true">NORMINV(RAND(),$E$10,$E$15)</f>
        <v>3.76374062711921</v>
      </c>
      <c r="T399" s="0" t="n">
        <f aca="false">MEDIAN(INDEX(Avaliadores!$B$17:$B$22,$B399),INDEX(Avaliadores!$B$17:$B$22,$C399),INDEX(Avaliadores!$B$17:$B$22,$D399),INDEX(Avaliadores!$B$17:$B$22,$E399),INDEX(Avaliadores!$B$17:$B$22,$F399),INDEX(Avaliadores!$B$17:$B$22,$G399))</f>
        <v>2.79166666666667</v>
      </c>
      <c r="U399" s="0" t="n">
        <f aca="false">MEDIAN(INDEX(Avaliadores!$C$17:$C$22,$B399),INDEX(Avaliadores!$C$17:$C$22,$C399),INDEX(Avaliadores!$C$17:$C$22,$D399),INDEX(Avaliadores!$C$17:$C$22,$E399),INDEX(Avaliadores!$C$17:$C$22,$F399),INDEX(Avaliadores!$C$17:$C$22,$G399))</f>
        <v>4.79166666666667</v>
      </c>
      <c r="V399" s="0" t="n">
        <f aca="false">MEDIAN(INDEX(Avaliadores!$D$17:$D$22,$B399),INDEX(Avaliadores!$D$17:$D$22,$C399),INDEX(Avaliadores!$D$17:$D$22,$D399),INDEX(Avaliadores!$D$17:$D$22,$E399),INDEX(Avaliadores!$D$17:$D$22,$F399),INDEX(Avaliadores!$D$17:$D$22,$G399))</f>
        <v>5.91666666666667</v>
      </c>
      <c r="W399" s="0" t="n">
        <f aca="false">MEDIAN(INDEX(Avaliadores!$E$17:$E$22,$B399),INDEX(Avaliadores!$E$17:$E$22,$C399),INDEX(Avaliadores!$E$17:$E$22,$D399),INDEX(Avaliadores!$E$17:$E$22,$E399),INDEX(Avaliadores!$E$17:$E$22,$F399),INDEX(Avaliadores!$E$17:$E$22,$G399))</f>
        <v>6.29166666666667</v>
      </c>
      <c r="X399" s="0" t="n">
        <f aca="false">MEDIAN(INDEX(Avaliadores!$F$17:$F$22,$B399),INDEX(Avaliadores!$F$17:$F$22,$C399),INDEX(Avaliadores!$F$17:$F$22,$D399),INDEX(Avaliadores!$F$17:$F$22,$E399),INDEX(Avaliadores!$F$17:$F$22,$F399),INDEX(Avaliadores!$F$17:$F$22,$G399))</f>
        <v>2.41666666666667</v>
      </c>
      <c r="Y399" s="0" t="n">
        <f aca="false">MEDIAN(INDEX(Avaliadores!$G$17:$G$22,$B399),INDEX(Avaliadores!$G$17:$G$22,$C399),INDEX(Avaliadores!$G$17:$G$22,$D399),INDEX(Avaliadores!$G$17:$G$22,$E399),INDEX(Avaliadores!$G$17:$G$22,$F399),INDEX(Avaliadores!$G$17:$G$22,$G399))</f>
        <v>5.41666666666667</v>
      </c>
      <c r="Z399" s="0" t="n">
        <f aca="false">MEDIAN(INDEX(Avaliadores!$H$17:$H$22,$B399),INDEX(Avaliadores!$H$17:$H$22,$C399),INDEX(Avaliadores!$H$17:$H$22,$D399),INDEX(Avaliadores!$H$17:$H$22,$E399),INDEX(Avaliadores!$H$17:$H$22,$F399),INDEX(Avaliadores!$H$17:$H$22,$G399))</f>
        <v>3.91666666666667</v>
      </c>
      <c r="AA399" s="0" t="n">
        <f aca="false">MEDIAN(INDEX(Avaliadores!$I$17:$I$22,$B399),INDEX(Avaliadores!$I$17:$I$22,$C399),INDEX(Avaliadores!$I$17:$I$22,$D399),INDEX(Avaliadores!$I$17:$I$22,$E399),INDEX(Avaliadores!$I$17:$I$22,$F399),INDEX(Avaliadores!$I$17:$I$22,$G399))</f>
        <v>6.79166666666667</v>
      </c>
      <c r="AB399" s="0" t="n">
        <f aca="false">IF(MAX(H399:K399)=MIN(H399:K399),0,IF($B$17="custo",(MAX(H399:K399)-H399)/(MAX(H399:K399)-MIN(H399:K399)),(H399-MIN(H399:K399))/(MAX(H399:K399)-MIN(H399:K399))))</f>
        <v>0.200642083314366</v>
      </c>
      <c r="AC399" s="0" t="n">
        <f aca="false">IF(MAX(H399:K399)=MIN(H399:K399),0,IF($B$17="custo",(MAX(H399:K399)-I399)/(MAX(H399:K399)-MIN(H399:K399)),(I399-MIN(H399:K399))/(MAX(H399:K399)-MIN(H399:K399))))</f>
        <v>0</v>
      </c>
      <c r="AD399" s="0" t="n">
        <f aca="false">IF(MAX(H399:K399)=MIN(H399:K399),0,IF($B$17="custo",(MAX(H399:K399)-J399)/(MAX(H399:K399)-MIN(H399:K399)),(J399-MIN(H399:K399))/(MAX(H399:K399)-MIN(H399:K399))))</f>
        <v>0.82276461169701</v>
      </c>
      <c r="AE399" s="0" t="n">
        <f aca="false">IF(MAX(H399:K399)=MIN(H399:K399),0,IF($B$17="custo",(MAX(H399:K399)-K399)/(MAX(H399:K399)-MIN(H399:K399)),(K399-MIN(H399:K399))/(MAX(H399:K399)-MIN(H399:K399))))</f>
        <v>1</v>
      </c>
      <c r="AF399" s="0" t="n">
        <f aca="false">IF(MAX(L399:O399)=MIN(L399:O399),0,IF($C$17="custo",(MAX(L399:O399)-L399)/(MAX(L399:O399)-MIN(L399:O399)),(L399-MIN(L399:O399))/(MAX(L399:O399)-MIN(L399:O399))))</f>
        <v>0.785691837632805</v>
      </c>
      <c r="AG399" s="0" t="n">
        <f aca="false">IF(MAX(L399:O399)=MIN(L399:O399),0,IF($C$17="custo",(MAX(L399:O399)-M399)/(MAX(L399:O399)-MIN(L399:O399)),(M399-MIN(L399:O399))/(MAX(L399:O399)-MIN(L399:O399))))</f>
        <v>0.91451127079184</v>
      </c>
      <c r="AH399" s="0" t="n">
        <f aca="false">IF(MAX(L399:O399)=MIN(L399:O399),0,IF($C$17="custo",(MAX(L399:O399)-N399)/(MAX(L399:O399)-MIN(L399:O399)),(N399-MIN(L399:O399))/(MAX(L399:O399)-MIN(L399:O399))))</f>
        <v>1</v>
      </c>
      <c r="AI399" s="0" t="n">
        <f aca="false">IF(MAX(L399:O399)=MIN(L399:O399),0,IF($C$17="custo",(MAX(L399:O399)-O399)/(MAX(L399:O399)-MIN(L399:O399)),(O399-MIN(L399:O399))/(MAX(L399:O399)-MIN(L399:O399))))</f>
        <v>0</v>
      </c>
      <c r="AJ399" s="0" t="n">
        <f aca="false">IF(MAX(P399:S399)=MIN(P399:S399),0,IF($D$17="custo",(MAX(P399:S399)-P399)/(MAX(P399:S399)-MIN(P399:S399)),(P399-MIN(P399:S399))/(MAX(P399:S399)-MIN(P399:S399))))</f>
        <v>0.146029449970248</v>
      </c>
      <c r="AK399" s="0" t="n">
        <f aca="false">IF(MAX(P399:S399)=MIN(P399:S399),0,IF($D$17="custo",(MAX(P399:S399)-Q399)/(MAX(P399:S399)-MIN(P399:S399)),(Q399-MIN(P399:S399))/(MAX(P399:S399)-MIN(P399:S399))))</f>
        <v>0</v>
      </c>
      <c r="AL399" s="0" t="n">
        <f aca="false">IF(MAX(P399:S399)=MIN(P399:S399),0,IF($D$17="custo",(MAX(P399:S399)-R399)/(MAX(P399:S399)-MIN(P399:S399)),(R399-MIN(P399:S399))/(MAX(P399:S399)-MIN(P399:S399))))</f>
        <v>0.763776481775041</v>
      </c>
      <c r="AM399" s="0" t="n">
        <f aca="false">IF(MAX(P399:S399)=MIN(P399:S399),0,IF($D$17="custo",(MAX(P399:S399)-S399)/(MAX(P399:S399)-MIN(P399:S399)),(S399-MIN(P399:S399))/(MAX(P399:S399)-MIN(P399:S399))))</f>
        <v>1</v>
      </c>
      <c r="AN399" s="0" t="n">
        <f aca="false">IF(MAX(T399:W399)=MIN(T399:W399),0,IF($E$17="custo",(MAX(T399:W399)-T399)/(MAX(T399:W399)-MIN(T399:W399)),(T399-MIN(T399:W399))/(MAX(T399:W399)-MIN(T399:W399))))</f>
        <v>0</v>
      </c>
      <c r="AO399" s="0" t="n">
        <f aca="false">IF(MAX(T399:W399)=MIN(T399:W399),0,IF($E$17="custo",(MAX(T399:W399)-U399)/(MAX(T399:W399)-MIN(T399:W399)),(U399-MIN(T399:W399))/(MAX(T399:W399)-MIN(T399:W399))))</f>
        <v>0.571428571428571</v>
      </c>
      <c r="AP399" s="0" t="n">
        <f aca="false">IF(MAX(T399:W399)=MIN(T399:W399),0,IF($E$17="custo",(MAX(T399:W399)-V399)/(MAX(T399:W399)-MIN(T399:W399)),(V399-MIN(T399:W399))/(MAX(T399:W399)-MIN(T399:W399))))</f>
        <v>0.892857142857143</v>
      </c>
      <c r="AQ399" s="0" t="n">
        <f aca="false">IF(MAX(T399:W399)=MIN(T399:W399),0,IF($E$17="custo",(MAX(T399:W399)-W399)/(MAX(T399:W399)-MIN(T399:W399)),(W399-MIN(T399:W399))/(MAX(T399:W399)-MIN(T399:W399))))</f>
        <v>1</v>
      </c>
      <c r="AR399" s="0" t="n">
        <f aca="false">IF(MAX(X399:AA399)=MIN(X399:AA399),0,IF($F$17="custo",(MAX(X399:AA399)-X399)/(MAX(X399:AA399)-MIN(X399:AA399)),(X399-MIN(X399:AA399))/(MAX(X399:AA399)-MIN(X399:AA399))))</f>
        <v>0</v>
      </c>
      <c r="AS399" s="0" t="n">
        <f aca="false">IF(MAX(X399:AA399)=MIN(X399:AA399),0,IF($F$17="custo",(MAX(X399:AA399)-Y399)/(MAX(X399:AA399)-MIN(X399:AA399)),(Y399-MIN(X399:AA399))/(MAX(X399:AA399)-MIN(X399:AA399))))</f>
        <v>0.685714285714286</v>
      </c>
      <c r="AT399" s="0" t="n">
        <f aca="false">IF(MAX(X399:AA399)=MIN(X399:AA399),0,IF($F$17="custo",(MAX(X399:AA399)-Z399)/(MAX(X399:AA399)-MIN(X399:AA399)),(Z399-MIN(X399:AA399))/(MAX(X399:AA399)-MIN(X399:AA399))))</f>
        <v>0.342857142857143</v>
      </c>
      <c r="AU399" s="0" t="n">
        <f aca="false">IF(MAX(X399:AA399)=MIN(X399:AA399),0,IF($F$17="custo",(MAX(X399:AA399)-AA399)/(MAX(X399:AA399)-MIN(X399:AA399)),(AA399-MIN(X399:AA399))/(MAX(X399:AA399)-MIN(X399:AA399))))</f>
        <v>1</v>
      </c>
      <c r="AV399" s="0" t="n">
        <f aca="false">STDEVP(AB399:AE399)</f>
        <v>0.416429822570216</v>
      </c>
      <c r="AW399" s="0" t="n">
        <f aca="false">STDEVP(AF399:AI399)</f>
        <v>0.397136098032397</v>
      </c>
      <c r="AX399" s="0" t="n">
        <f aca="false">STDEVP(AJ399:AM399)</f>
        <v>0.416184886840842</v>
      </c>
      <c r="AY399" s="0" t="n">
        <f aca="false">STDEVP(AN399:AQ399)</f>
        <v>0.389084974455374</v>
      </c>
      <c r="AZ399" s="0" t="n">
        <f aca="false">STDEVP(AR399:AU399)</f>
        <v>0.373824688803701</v>
      </c>
      <c r="BA399" s="0" t="n">
        <f aca="false">AV399*((1-IFERROR(CORREL(AB399:AE399,AF399:AI399),0))+(1-IFERROR(CORREL(AB399:AE399,AJ399:AM399),0))+(1-IFERROR(CORREL(AB399:AE399,AN399:AQ399),0))+(1-IFERROR(CORREL(AB399:AE399,AR399:AU399),0)))</f>
        <v>1.00818641632813</v>
      </c>
      <c r="BB399" s="0" t="n">
        <f aca="false">AW399*((1-IFERROR(CORREL(AF399:AI399,AB399:AE399),0))+(1-IFERROR(CORREL(AF399:AI399,AJ399:AM399),0))+(1-IFERROR(CORREL(AF399:AI399,AN399:AQ399),0))+(1-IFERROR(CORREL(AF399:AI399,AR399:AU399),0)))</f>
        <v>2.49321215033974</v>
      </c>
      <c r="BC399" s="0" t="n">
        <f aca="false">AX399*((1-IFERROR(CORREL(AJ399:AM399,AB399:AE399),0))+(1-IFERROR(CORREL(AJ399:AM399,AF399:AI399),0))+(1-IFERROR(CORREL(AJ399:AM399,AN399:AQ399),0))+(1-IFERROR(CORREL(AJ399:AM399,AR399:AU399),0)))</f>
        <v>0.987190490700319</v>
      </c>
      <c r="BD399" s="0" t="n">
        <f aca="false">AY399*((1-IFERROR(CORREL(AN399:AQ399,AB399:AE399),0))+(1-IFERROR(CORREL(AN399:AQ399,AF399:AI399),0))+(1-IFERROR(CORREL(AN399:AQ399,AJ399:AM399),0))+(1-IFERROR(CORREL(AN399:AQ399,AR399:AU399),0)))</f>
        <v>0.816194577689205</v>
      </c>
      <c r="BE399" s="0" t="n">
        <f aca="false">AZ399*((1-IFERROR(CORREL(AR399:AU399,AB399:AE399),0))+(1-IFERROR(CORREL(AR399:AU399,AF399:AI399),0))+(1-IFERROR(CORREL(AR399:AU399,AJ399:AM399),0))+(1-IFERROR(CORREL(AR399:AU399,AN399:AQ399),0)))</f>
        <v>1.12891053639614</v>
      </c>
      <c r="BF399" s="0" t="n">
        <f aca="false">IF(SUM(BA399:BE399)&gt;0,BA399/SUM(BA399:BE399),1/5)</f>
        <v>0.15670412510459</v>
      </c>
      <c r="BG399" s="0" t="n">
        <f aca="false">IF(SUM(BA399:BE399)&gt;0,BB399/SUM(BA399:BE399),1/5)</f>
        <v>0.387524194327138</v>
      </c>
      <c r="BH399" s="0" t="n">
        <f aca="false">IF(SUM(BA399:BE399)&gt;0,BC399/SUM(BA399:BE399),1/5)</f>
        <v>0.153440692764121</v>
      </c>
      <c r="BI399" s="0" t="n">
        <f aca="false">IF(SUM(BA399:BE399)&gt;0,BD399/SUM(BA399:BE399),1/5)</f>
        <v>0.126862507905751</v>
      </c>
      <c r="BJ399" s="0" t="n">
        <f aca="false">IF(SUM(BA399:BE399)&gt;0,BE399/SUM(BA399:BE399),1/5)</f>
        <v>0.1754684798984</v>
      </c>
      <c r="BK399" s="0" t="n">
        <f aca="false">BF399*AB399+BG399*AF399+BH399*AJ399+BI399*AN399+BJ399*AR399</f>
        <v>0.3583228984604</v>
      </c>
      <c r="BL399" s="0" t="n">
        <f aca="false">BF399*AC399+BG399*AG399+BH399*AK399+BI399*AO399+BJ399*AS399</f>
        <v>0.547209348436027</v>
      </c>
      <c r="BM399" s="0" t="n">
        <f aca="false">BF399*AD399+BG399*AH399+BH399*AL399+BI399*AP399+BJ399*AT399</f>
        <v>0.807079913474513</v>
      </c>
      <c r="BN399" s="0" t="n">
        <f aca="false">BF399*AE399+BG399*AI399+BH399*AM399+BI399*AQ399+BJ399*AU399</f>
        <v>0.612475805672862</v>
      </c>
      <c r="BO399" s="0" t="n">
        <f aca="false">RANK(BK399,$BK399:$BN399)</f>
        <v>4</v>
      </c>
      <c r="BP399" s="0" t="n">
        <f aca="false">RANK(BL399,$BK399:$BN399)</f>
        <v>3</v>
      </c>
      <c r="BQ399" s="0" t="n">
        <f aca="false">RANK(BM399,$BK399:$BN399)</f>
        <v>1</v>
      </c>
      <c r="BR399" s="0" t="n">
        <f aca="false">RANK(BN399,$BK399:$BN399)</f>
        <v>2</v>
      </c>
    </row>
    <row r="400" customFormat="false" ht="15" hidden="false" customHeight="false" outlineLevel="0" collapsed="false">
      <c r="A400" s="0" t="n">
        <v>377</v>
      </c>
      <c r="B400" s="0" t="n">
        <f aca="false">RANDBETWEEN(1,$B$5)</f>
        <v>2</v>
      </c>
      <c r="C400" s="0" t="n">
        <f aca="false">RANDBETWEEN(1,$B$5)</f>
        <v>3</v>
      </c>
      <c r="D400" s="0" t="n">
        <f aca="false">RANDBETWEEN(1,$B$5)</f>
        <v>4</v>
      </c>
      <c r="E400" s="0" t="n">
        <f aca="false">RANDBETWEEN(1,$B$5)</f>
        <v>3</v>
      </c>
      <c r="F400" s="0" t="n">
        <f aca="false">RANDBETWEEN(1,$B$5)</f>
        <v>2</v>
      </c>
      <c r="G400" s="0" t="n">
        <f aca="false">RANDBETWEEN(1,$B$5)</f>
        <v>1</v>
      </c>
      <c r="H400" s="0" t="n">
        <f aca="true">NORMINV(RAND(),$B$8,$B$13)</f>
        <v>56.1522908371638</v>
      </c>
      <c r="I400" s="0" t="n">
        <f aca="true">NORMINV(RAND(),$C$8,$C$13)</f>
        <v>64.9156669033106</v>
      </c>
      <c r="J400" s="0" t="n">
        <f aca="true">NORMINV(RAND(),$D$8,$D$13)</f>
        <v>11.7773613188918</v>
      </c>
      <c r="K400" s="0" t="n">
        <f aca="true">NORMINV(RAND(),$E$8,$E$13)</f>
        <v>3.06340903963462</v>
      </c>
      <c r="L400" s="0" t="n">
        <f aca="true">NORMINV(RAND(),$B$9,$B$14)</f>
        <v>44.6853478347382</v>
      </c>
      <c r="M400" s="0" t="n">
        <f aca="true">NORMINV(RAND(),$C$9,$C$14)</f>
        <v>57.7418134800637</v>
      </c>
      <c r="N400" s="0" t="n">
        <f aca="true">NORMINV(RAND(),$D$9,$D$14)</f>
        <v>45.7531399156267</v>
      </c>
      <c r="O400" s="0" t="n">
        <f aca="true">NORMINV(RAND(),$E$9,$E$14)</f>
        <v>27.7946957361789</v>
      </c>
      <c r="P400" s="0" t="n">
        <f aca="true">NORMINV(RAND(),$B$10,$B$15)</f>
        <v>24.6685778388253</v>
      </c>
      <c r="Q400" s="0" t="n">
        <f aca="true">NORMINV(RAND(),$C$10,$C$15)</f>
        <v>31.7568244079425</v>
      </c>
      <c r="R400" s="0" t="n">
        <f aca="true">NORMINV(RAND(),$D$10,$D$15)</f>
        <v>9.53979901751953</v>
      </c>
      <c r="S400" s="0" t="n">
        <f aca="true">NORMINV(RAND(),$E$10,$E$15)</f>
        <v>4.19951410492053</v>
      </c>
      <c r="T400" s="0" t="n">
        <f aca="false">MEDIAN(INDEX(Avaliadores!$B$17:$B$22,$B400),INDEX(Avaliadores!$B$17:$B$22,$C400),INDEX(Avaliadores!$B$17:$B$22,$D400),INDEX(Avaliadores!$B$17:$B$22,$E400),INDEX(Avaliadores!$B$17:$B$22,$F400),INDEX(Avaliadores!$B$17:$B$22,$G400))</f>
        <v>2.91666666666667</v>
      </c>
      <c r="U400" s="0" t="n">
        <f aca="false">MEDIAN(INDEX(Avaliadores!$C$17:$C$22,$B400),INDEX(Avaliadores!$C$17:$C$22,$C400),INDEX(Avaliadores!$C$17:$C$22,$D400),INDEX(Avaliadores!$C$17:$C$22,$E400),INDEX(Avaliadores!$C$17:$C$22,$F400),INDEX(Avaliadores!$C$17:$C$22,$G400))</f>
        <v>4.91666666666667</v>
      </c>
      <c r="V400" s="0" t="n">
        <f aca="false">MEDIAN(INDEX(Avaliadores!$D$17:$D$22,$B400),INDEX(Avaliadores!$D$17:$D$22,$C400),INDEX(Avaliadores!$D$17:$D$22,$D400),INDEX(Avaliadores!$D$17:$D$22,$E400),INDEX(Avaliadores!$D$17:$D$22,$F400),INDEX(Avaliadores!$D$17:$D$22,$G400))</f>
        <v>5.91666666666667</v>
      </c>
      <c r="W400" s="0" t="n">
        <f aca="false">MEDIAN(INDEX(Avaliadores!$E$17:$E$22,$B400),INDEX(Avaliadores!$E$17:$E$22,$C400),INDEX(Avaliadores!$E$17:$E$22,$D400),INDEX(Avaliadores!$E$17:$E$22,$E400),INDEX(Avaliadores!$E$17:$E$22,$F400),INDEX(Avaliadores!$E$17:$E$22,$G400))</f>
        <v>6.04166666666667</v>
      </c>
      <c r="X400" s="0" t="n">
        <f aca="false">MEDIAN(INDEX(Avaliadores!$F$17:$F$22,$B400),INDEX(Avaliadores!$F$17:$F$22,$C400),INDEX(Avaliadores!$F$17:$F$22,$D400),INDEX(Avaliadores!$F$17:$F$22,$E400),INDEX(Avaliadores!$F$17:$F$22,$F400),INDEX(Avaliadores!$F$17:$F$22,$G400))</f>
        <v>2.41666666666667</v>
      </c>
      <c r="Y400" s="0" t="n">
        <f aca="false">MEDIAN(INDEX(Avaliadores!$G$17:$G$22,$B400),INDEX(Avaliadores!$G$17:$G$22,$C400),INDEX(Avaliadores!$G$17:$G$22,$D400),INDEX(Avaliadores!$G$17:$G$22,$E400),INDEX(Avaliadores!$G$17:$G$22,$F400),INDEX(Avaliadores!$G$17:$G$22,$G400))</f>
        <v>5.79166666666667</v>
      </c>
      <c r="Z400" s="0" t="n">
        <f aca="false">MEDIAN(INDEX(Avaliadores!$H$17:$H$22,$B400),INDEX(Avaliadores!$H$17:$H$22,$C400),INDEX(Avaliadores!$H$17:$H$22,$D400),INDEX(Avaliadores!$H$17:$H$22,$E400),INDEX(Avaliadores!$H$17:$H$22,$F400),INDEX(Avaliadores!$H$17:$H$22,$G400))</f>
        <v>3.91666666666667</v>
      </c>
      <c r="AA400" s="0" t="n">
        <f aca="false">MEDIAN(INDEX(Avaliadores!$I$17:$I$22,$B400),INDEX(Avaliadores!$I$17:$I$22,$C400),INDEX(Avaliadores!$I$17:$I$22,$D400),INDEX(Avaliadores!$I$17:$I$22,$E400),INDEX(Avaliadores!$I$17:$I$22,$F400),INDEX(Avaliadores!$I$17:$I$22,$G400))</f>
        <v>6.41666666666667</v>
      </c>
      <c r="AB400" s="0" t="n">
        <f aca="false">IF(MAX(H400:K400)=MIN(H400:K400),0,IF($B$17="custo",(MAX(H400:K400)-H400)/(MAX(H400:K400)-MIN(H400:K400)),(H400-MIN(H400:K400))/(MAX(H400:K400)-MIN(H400:K400))))</f>
        <v>0.141682395579827</v>
      </c>
      <c r="AC400" s="0" t="n">
        <f aca="false">IF(MAX(H400:K400)=MIN(H400:K400),0,IF($B$17="custo",(MAX(H400:K400)-I400)/(MAX(H400:K400)-MIN(H400:K400)),(I400-MIN(H400:K400))/(MAX(H400:K400)-MIN(H400:K400))))</f>
        <v>0</v>
      </c>
      <c r="AD400" s="0" t="n">
        <f aca="false">IF(MAX(H400:K400)=MIN(H400:K400),0,IF($B$17="custo",(MAX(H400:K400)-J400)/(MAX(H400:K400)-MIN(H400:K400)),(J400-MIN(H400:K400))/(MAX(H400:K400)-MIN(H400:K400))))</f>
        <v>0.859116666388105</v>
      </c>
      <c r="AE400" s="0" t="n">
        <f aca="false">IF(MAX(H400:K400)=MIN(H400:K400),0,IF($B$17="custo",(MAX(H400:K400)-K400)/(MAX(H400:K400)-MIN(H400:K400)),(K400-MIN(H400:K400))/(MAX(H400:K400)-MIN(H400:K400))))</f>
        <v>1</v>
      </c>
      <c r="AF400" s="0" t="n">
        <f aca="false">IF(MAX(L400:O400)=MIN(L400:O400),0,IF($C$17="custo",(MAX(L400:O400)-L400)/(MAX(L400:O400)-MIN(L400:O400)),(L400-MIN(L400:O400))/(MAX(L400:O400)-MIN(L400:O400))))</f>
        <v>0.564015951151369</v>
      </c>
      <c r="AG400" s="0" t="n">
        <f aca="false">IF(MAX(L400:O400)=MIN(L400:O400),0,IF($C$17="custo",(MAX(L400:O400)-M400)/(MAX(L400:O400)-MIN(L400:O400)),(M400-MIN(L400:O400))/(MAX(L400:O400)-MIN(L400:O400))))</f>
        <v>1</v>
      </c>
      <c r="AH400" s="0" t="n">
        <f aca="false">IF(MAX(L400:O400)=MIN(L400:O400),0,IF($C$17="custo",(MAX(L400:O400)-N400)/(MAX(L400:O400)-MIN(L400:O400)),(N400-MIN(L400:O400))/(MAX(L400:O400)-MIN(L400:O400))))</f>
        <v>0.599671872700165</v>
      </c>
      <c r="AI400" s="0" t="n">
        <f aca="false">IF(MAX(L400:O400)=MIN(L400:O400),0,IF($C$17="custo",(MAX(L400:O400)-O400)/(MAX(L400:O400)-MIN(L400:O400)),(O400-MIN(L400:O400))/(MAX(L400:O400)-MIN(L400:O400))))</f>
        <v>0</v>
      </c>
      <c r="AJ400" s="0" t="n">
        <f aca="false">IF(MAX(P400:S400)=MIN(P400:S400),0,IF($D$17="custo",(MAX(P400:S400)-P400)/(MAX(P400:S400)-MIN(P400:S400)),(P400-MIN(P400:S400))/(MAX(P400:S400)-MIN(P400:S400))))</f>
        <v>0.257218374767872</v>
      </c>
      <c r="AK400" s="0" t="n">
        <f aca="false">IF(MAX(P400:S400)=MIN(P400:S400),0,IF($D$17="custo",(MAX(P400:S400)-Q400)/(MAX(P400:S400)-MIN(P400:S400)),(Q400-MIN(P400:S400))/(MAX(P400:S400)-MIN(P400:S400))))</f>
        <v>0</v>
      </c>
      <c r="AL400" s="0" t="n">
        <f aca="false">IF(MAX(P400:S400)=MIN(P400:S400),0,IF($D$17="custo",(MAX(P400:S400)-R400)/(MAX(P400:S400)-MIN(P400:S400)),(R400-MIN(P400:S400))/(MAX(P400:S400)-MIN(P400:S400))))</f>
        <v>0.806211678357689</v>
      </c>
      <c r="AM400" s="0" t="n">
        <f aca="false">IF(MAX(P400:S400)=MIN(P400:S400),0,IF($D$17="custo",(MAX(P400:S400)-S400)/(MAX(P400:S400)-MIN(P400:S400)),(S400-MIN(P400:S400))/(MAX(P400:S400)-MIN(P400:S400))))</f>
        <v>1</v>
      </c>
      <c r="AN400" s="0" t="n">
        <f aca="false">IF(MAX(T400:W400)=MIN(T400:W400),0,IF($E$17="custo",(MAX(T400:W400)-T400)/(MAX(T400:W400)-MIN(T400:W400)),(T400-MIN(T400:W400))/(MAX(T400:W400)-MIN(T400:W400))))</f>
        <v>0</v>
      </c>
      <c r="AO400" s="0" t="n">
        <f aca="false">IF(MAX(T400:W400)=MIN(T400:W400),0,IF($E$17="custo",(MAX(T400:W400)-U400)/(MAX(T400:W400)-MIN(T400:W400)),(U400-MIN(T400:W400))/(MAX(T400:W400)-MIN(T400:W400))))</f>
        <v>0.64</v>
      </c>
      <c r="AP400" s="0" t="n">
        <f aca="false">IF(MAX(T400:W400)=MIN(T400:W400),0,IF($E$17="custo",(MAX(T400:W400)-V400)/(MAX(T400:W400)-MIN(T400:W400)),(V400-MIN(T400:W400))/(MAX(T400:W400)-MIN(T400:W400))))</f>
        <v>0.96</v>
      </c>
      <c r="AQ400" s="0" t="n">
        <f aca="false">IF(MAX(T400:W400)=MIN(T400:W400),0,IF($E$17="custo",(MAX(T400:W400)-W400)/(MAX(T400:W400)-MIN(T400:W400)),(W400-MIN(T400:W400))/(MAX(T400:W400)-MIN(T400:W400))))</f>
        <v>1</v>
      </c>
      <c r="AR400" s="0" t="n">
        <f aca="false">IF(MAX(X400:AA400)=MIN(X400:AA400),0,IF($F$17="custo",(MAX(X400:AA400)-X400)/(MAX(X400:AA400)-MIN(X400:AA400)),(X400-MIN(X400:AA400))/(MAX(X400:AA400)-MIN(X400:AA400))))</f>
        <v>0</v>
      </c>
      <c r="AS400" s="0" t="n">
        <f aca="false">IF(MAX(X400:AA400)=MIN(X400:AA400),0,IF($F$17="custo",(MAX(X400:AA400)-Y400)/(MAX(X400:AA400)-MIN(X400:AA400)),(Y400-MIN(X400:AA400))/(MAX(X400:AA400)-MIN(X400:AA400))))</f>
        <v>0.84375</v>
      </c>
      <c r="AT400" s="0" t="n">
        <f aca="false">IF(MAX(X400:AA400)=MIN(X400:AA400),0,IF($F$17="custo",(MAX(X400:AA400)-Z400)/(MAX(X400:AA400)-MIN(X400:AA400)),(Z400-MIN(X400:AA400))/(MAX(X400:AA400)-MIN(X400:AA400))))</f>
        <v>0.375</v>
      </c>
      <c r="AU400" s="0" t="n">
        <f aca="false">IF(MAX(X400:AA400)=MIN(X400:AA400),0,IF($F$17="custo",(MAX(X400:AA400)-AA400)/(MAX(X400:AA400)-MIN(X400:AA400)),(AA400-MIN(X400:AA400))/(MAX(X400:AA400)-MIN(X400:AA400))))</f>
        <v>1</v>
      </c>
      <c r="AV400" s="0" t="n">
        <f aca="false">STDEVP(AB400:AE400)</f>
        <v>0.435131050974907</v>
      </c>
      <c r="AW400" s="0" t="n">
        <f aca="false">STDEVP(AF400:AI400)</f>
        <v>0.356136946373884</v>
      </c>
      <c r="AX400" s="0" t="n">
        <f aca="false">STDEVP(AJ400:AM400)</f>
        <v>0.403640516611969</v>
      </c>
      <c r="AY400" s="0" t="n">
        <f aca="false">STDEVP(AN400:AQ400)</f>
        <v>0.400374824383352</v>
      </c>
      <c r="AZ400" s="0" t="n">
        <f aca="false">STDEVP(AR400:AU400)</f>
        <v>0.394279777529548</v>
      </c>
      <c r="BA400" s="0" t="n">
        <f aca="false">AV400*((1-IFERROR(CORREL(AB400:AE400,AF400:AI400),0))+(1-IFERROR(CORREL(AB400:AE400,AJ400:AM400),0))+(1-IFERROR(CORREL(AB400:AE400,AN400:AQ400),0))+(1-IFERROR(CORREL(AB400:AE400,AR400:AU400),0)))</f>
        <v>1.18886550465743</v>
      </c>
      <c r="BB400" s="0" t="n">
        <f aca="false">AW400*((1-IFERROR(CORREL(AF400:AI400,AB400:AE400),0))+(1-IFERROR(CORREL(AF400:AI400,AJ400:AM400),0))+(1-IFERROR(CORREL(AF400:AI400,AN400:AQ400),0))+(1-IFERROR(CORREL(AF400:AI400,AR400:AU400),0)))</f>
        <v>2.20895306118574</v>
      </c>
      <c r="BC400" s="0" t="n">
        <f aca="false">AX400*((1-IFERROR(CORREL(AJ400:AM400,AB400:AE400),0))+(1-IFERROR(CORREL(AJ400:AM400,AF400:AI400),0))+(1-IFERROR(CORREL(AJ400:AM400,AN400:AQ400),0))+(1-IFERROR(CORREL(AJ400:AM400,AR400:AU400),0)))</f>
        <v>1.18619243828873</v>
      </c>
      <c r="BD400" s="0" t="n">
        <f aca="false">AY400*((1-IFERROR(CORREL(AN400:AQ400,AB400:AE400),0))+(1-IFERROR(CORREL(AN400:AQ400,AF400:AI400),0))+(1-IFERROR(CORREL(AN400:AQ400,AJ400:AM400),0))+(1-IFERROR(CORREL(AN400:AQ400,AR400:AU400),0)))</f>
        <v>0.87587919392186</v>
      </c>
      <c r="BE400" s="0" t="n">
        <f aca="false">AZ400*((1-IFERROR(CORREL(AR400:AU400,AB400:AE400),0))+(1-IFERROR(CORREL(AR400:AU400,AF400:AI400),0))+(1-IFERROR(CORREL(AR400:AU400,AJ400:AM400),0))+(1-IFERROR(CORREL(AR400:AU400,AN400:AQ400),0)))</f>
        <v>1.16387380239715</v>
      </c>
      <c r="BF400" s="0" t="n">
        <f aca="false">IF(SUM(BA400:BE400)&gt;0,BA400/SUM(BA400:BE400),1/5)</f>
        <v>0.179484882700606</v>
      </c>
      <c r="BG400" s="0" t="n">
        <f aca="false">IF(SUM(BA400:BE400)&gt;0,BB400/SUM(BA400:BE400),1/5)</f>
        <v>0.333489094876473</v>
      </c>
      <c r="BH400" s="0" t="n">
        <f aca="false">IF(SUM(BA400:BE400)&gt;0,BC400/SUM(BA400:BE400),1/5)</f>
        <v>0.179081325694573</v>
      </c>
      <c r="BI400" s="0" t="n">
        <f aca="false">IF(SUM(BA400:BE400)&gt;0,BD400/SUM(BA400:BE400),1/5)</f>
        <v>0.132232850364571</v>
      </c>
      <c r="BJ400" s="0" t="n">
        <f aca="false">IF(SUM(BA400:BE400)&gt;0,BE400/SUM(BA400:BE400),1/5)</f>
        <v>0.175711846363778</v>
      </c>
      <c r="BK400" s="0" t="n">
        <f aca="false">BF400*AB400+BG400*AF400+BH400*AJ400+BI400*AN400+BJ400*AR400</f>
        <v>0.259586024743183</v>
      </c>
      <c r="BL400" s="0" t="n">
        <f aca="false">BF400*AC400+BG400*AG400+BH400*AK400+BI400*AO400+BJ400*AS400</f>
        <v>0.566374989479236</v>
      </c>
      <c r="BM400" s="0" t="n">
        <f aca="false">BF400*AD400+BG400*AH400+BH400*AL400+BI400*AP400+BJ400*AT400</f>
        <v>0.691395419029608</v>
      </c>
      <c r="BN400" s="0" t="n">
        <f aca="false">BF400*AE400+BG400*AI400+BH400*AM400+BI400*AQ400+BJ400*AU400</f>
        <v>0.666510905123528</v>
      </c>
      <c r="BO400" s="0" t="n">
        <f aca="false">RANK(BK400,$BK400:$BN400)</f>
        <v>4</v>
      </c>
      <c r="BP400" s="0" t="n">
        <f aca="false">RANK(BL400,$BK400:$BN400)</f>
        <v>3</v>
      </c>
      <c r="BQ400" s="0" t="n">
        <f aca="false">RANK(BM400,$BK400:$BN400)</f>
        <v>1</v>
      </c>
      <c r="BR400" s="0" t="n">
        <f aca="false">RANK(BN400,$BK400:$BN400)</f>
        <v>2</v>
      </c>
    </row>
    <row r="401" customFormat="false" ht="15" hidden="false" customHeight="false" outlineLevel="0" collapsed="false">
      <c r="A401" s="0" t="n">
        <v>378</v>
      </c>
      <c r="B401" s="0" t="n">
        <f aca="false">RANDBETWEEN(1,$B$5)</f>
        <v>5</v>
      </c>
      <c r="C401" s="0" t="n">
        <f aca="false">RANDBETWEEN(1,$B$5)</f>
        <v>4</v>
      </c>
      <c r="D401" s="0" t="n">
        <f aca="false">RANDBETWEEN(1,$B$5)</f>
        <v>5</v>
      </c>
      <c r="E401" s="0" t="n">
        <f aca="false">RANDBETWEEN(1,$B$5)</f>
        <v>4</v>
      </c>
      <c r="F401" s="0" t="n">
        <f aca="false">RANDBETWEEN(1,$B$5)</f>
        <v>5</v>
      </c>
      <c r="G401" s="0" t="n">
        <f aca="false">RANDBETWEEN(1,$B$5)</f>
        <v>5</v>
      </c>
      <c r="H401" s="0" t="n">
        <f aca="true">NORMINV(RAND(),$B$8,$B$13)</f>
        <v>43.5704845707759</v>
      </c>
      <c r="I401" s="0" t="n">
        <f aca="true">NORMINV(RAND(),$C$8,$C$13)</f>
        <v>65.5112807762779</v>
      </c>
      <c r="J401" s="0" t="n">
        <f aca="true">NORMINV(RAND(),$D$8,$D$13)</f>
        <v>13.0937771700162</v>
      </c>
      <c r="K401" s="0" t="n">
        <f aca="true">NORMINV(RAND(),$E$8,$E$13)</f>
        <v>3.44881898987686</v>
      </c>
      <c r="L401" s="0" t="n">
        <f aca="true">NORMINV(RAND(),$B$9,$B$14)</f>
        <v>52.0004966814376</v>
      </c>
      <c r="M401" s="0" t="n">
        <f aca="true">NORMINV(RAND(),$C$9,$C$14)</f>
        <v>54.7040327849407</v>
      </c>
      <c r="N401" s="0" t="n">
        <f aca="true">NORMINV(RAND(),$D$9,$D$14)</f>
        <v>39.6668450915969</v>
      </c>
      <c r="O401" s="0" t="n">
        <f aca="true">NORMINV(RAND(),$E$9,$E$14)</f>
        <v>30.8931140690551</v>
      </c>
      <c r="P401" s="0" t="n">
        <f aca="true">NORMINV(RAND(),$B$10,$B$15)</f>
        <v>22.2532194790734</v>
      </c>
      <c r="Q401" s="0" t="n">
        <f aca="true">NORMINV(RAND(),$C$10,$C$15)</f>
        <v>30.2924588617868</v>
      </c>
      <c r="R401" s="0" t="n">
        <f aca="true">NORMINV(RAND(),$D$10,$D$15)</f>
        <v>9.95848634715212</v>
      </c>
      <c r="S401" s="0" t="n">
        <f aca="true">NORMINV(RAND(),$E$10,$E$15)</f>
        <v>4.10833827863396</v>
      </c>
      <c r="T401" s="0" t="n">
        <f aca="false">MEDIAN(INDEX(Avaliadores!$B$17:$B$22,$B401),INDEX(Avaliadores!$B$17:$B$22,$C401),INDEX(Avaliadores!$B$17:$B$22,$D401),INDEX(Avaliadores!$B$17:$B$22,$E401),INDEX(Avaliadores!$B$17:$B$22,$F401),INDEX(Avaliadores!$B$17:$B$22,$G401))</f>
        <v>2.54166666666667</v>
      </c>
      <c r="U401" s="0" t="n">
        <f aca="false">MEDIAN(INDEX(Avaliadores!$C$17:$C$22,$B401),INDEX(Avaliadores!$C$17:$C$22,$C401),INDEX(Avaliadores!$C$17:$C$22,$D401),INDEX(Avaliadores!$C$17:$C$22,$E401),INDEX(Avaliadores!$C$17:$C$22,$F401),INDEX(Avaliadores!$C$17:$C$22,$G401))</f>
        <v>5.54166666666667</v>
      </c>
      <c r="V401" s="0" t="n">
        <f aca="false">MEDIAN(INDEX(Avaliadores!$D$17:$D$22,$B401),INDEX(Avaliadores!$D$17:$D$22,$C401),INDEX(Avaliadores!$D$17:$D$22,$D401),INDEX(Avaliadores!$D$17:$D$22,$E401),INDEX(Avaliadores!$D$17:$D$22,$F401),INDEX(Avaliadores!$D$17:$D$22,$G401))</f>
        <v>5.54166666666667</v>
      </c>
      <c r="W401" s="0" t="n">
        <f aca="false">MEDIAN(INDEX(Avaliadores!$E$17:$E$22,$B401),INDEX(Avaliadores!$E$17:$E$22,$C401),INDEX(Avaliadores!$E$17:$E$22,$D401),INDEX(Avaliadores!$E$17:$E$22,$E401),INDEX(Avaliadores!$E$17:$E$22,$F401),INDEX(Avaliadores!$E$17:$E$22,$G401))</f>
        <v>7.54166666666667</v>
      </c>
      <c r="X401" s="0" t="n">
        <f aca="false">MEDIAN(INDEX(Avaliadores!$F$17:$F$22,$B401),INDEX(Avaliadores!$F$17:$F$22,$C401),INDEX(Avaliadores!$F$17:$F$22,$D401),INDEX(Avaliadores!$F$17:$F$22,$E401),INDEX(Avaliadores!$F$17:$F$22,$F401),INDEX(Avaliadores!$F$17:$F$22,$G401))</f>
        <v>2.54166666666667</v>
      </c>
      <c r="Y401" s="0" t="n">
        <f aca="false">MEDIAN(INDEX(Avaliadores!$G$17:$G$22,$B401),INDEX(Avaliadores!$G$17:$G$22,$C401),INDEX(Avaliadores!$G$17:$G$22,$D401),INDEX(Avaliadores!$G$17:$G$22,$E401),INDEX(Avaliadores!$G$17:$G$22,$F401),INDEX(Avaliadores!$G$17:$G$22,$G401))</f>
        <v>4.54166666666667</v>
      </c>
      <c r="Z401" s="0" t="n">
        <f aca="false">MEDIAN(INDEX(Avaliadores!$H$17:$H$22,$B401),INDEX(Avaliadores!$H$17:$H$22,$C401),INDEX(Avaliadores!$H$17:$H$22,$D401),INDEX(Avaliadores!$H$17:$H$22,$E401),INDEX(Avaliadores!$H$17:$H$22,$F401),INDEX(Avaliadores!$H$17:$H$22,$G401))</f>
        <v>3.54166666666667</v>
      </c>
      <c r="AA401" s="0" t="n">
        <f aca="false">MEDIAN(INDEX(Avaliadores!$I$17:$I$22,$B401),INDEX(Avaliadores!$I$17:$I$22,$C401),INDEX(Avaliadores!$I$17:$I$22,$D401),INDEX(Avaliadores!$I$17:$I$22,$E401),INDEX(Avaliadores!$I$17:$I$22,$F401),INDEX(Avaliadores!$I$17:$I$22,$G401))</f>
        <v>6.54166666666667</v>
      </c>
      <c r="AB401" s="0" t="n">
        <f aca="false">IF(MAX(H401:K401)=MIN(H401:K401),0,IF($B$17="custo",(MAX(H401:K401)-H401)/(MAX(H401:K401)-MIN(H401:K401)),(H401-MIN(H401:K401))/(MAX(H401:K401)-MIN(H401:K401))))</f>
        <v>0.35352764898394</v>
      </c>
      <c r="AC401" s="0" t="n">
        <f aca="false">IF(MAX(H401:K401)=MIN(H401:K401),0,IF($B$17="custo",(MAX(H401:K401)-I401)/(MAX(H401:K401)-MIN(H401:K401)),(I401-MIN(H401:K401))/(MAX(H401:K401)-MIN(H401:K401))))</f>
        <v>0</v>
      </c>
      <c r="AD401" s="0" t="n">
        <f aca="false">IF(MAX(H401:K401)=MIN(H401:K401),0,IF($B$17="custo",(MAX(H401:K401)-J401)/(MAX(H401:K401)-MIN(H401:K401)),(J401-MIN(H401:K401))/(MAX(H401:K401)-MIN(H401:K401))))</f>
        <v>0.844592723161157</v>
      </c>
      <c r="AE401" s="0" t="n">
        <f aca="false">IF(MAX(H401:K401)=MIN(H401:K401),0,IF($B$17="custo",(MAX(H401:K401)-K401)/(MAX(H401:K401)-MIN(H401:K401)),(K401-MIN(H401:K401))/(MAX(H401:K401)-MIN(H401:K401))))</f>
        <v>1</v>
      </c>
      <c r="AF401" s="0" t="n">
        <f aca="false">IF(MAX(L401:O401)=MIN(L401:O401),0,IF($C$17="custo",(MAX(L401:O401)-L401)/(MAX(L401:O401)-MIN(L401:O401)),(L401-MIN(L401:O401))/(MAX(L401:O401)-MIN(L401:O401))))</f>
        <v>0.886458135624164</v>
      </c>
      <c r="AG401" s="0" t="n">
        <f aca="false">IF(MAX(L401:O401)=MIN(L401:O401),0,IF($C$17="custo",(MAX(L401:O401)-M401)/(MAX(L401:O401)-MIN(L401:O401)),(M401-MIN(L401:O401))/(MAX(L401:O401)-MIN(L401:O401))))</f>
        <v>1</v>
      </c>
      <c r="AH401" s="0" t="n">
        <f aca="false">IF(MAX(L401:O401)=MIN(L401:O401),0,IF($C$17="custo",(MAX(L401:O401)-N401)/(MAX(L401:O401)-MIN(L401:O401)),(N401-MIN(L401:O401))/(MAX(L401:O401)-MIN(L401:O401))))</f>
        <v>0.368475115438882</v>
      </c>
      <c r="AI401" s="0" t="n">
        <f aca="false">IF(MAX(L401:O401)=MIN(L401:O401),0,IF($C$17="custo",(MAX(L401:O401)-O401)/(MAX(L401:O401)-MIN(L401:O401)),(O401-MIN(L401:O401))/(MAX(L401:O401)-MIN(L401:O401))))</f>
        <v>0</v>
      </c>
      <c r="AJ401" s="0" t="n">
        <f aca="false">IF(MAX(P401:S401)=MIN(P401:S401),0,IF($D$17="custo",(MAX(P401:S401)-P401)/(MAX(P401:S401)-MIN(P401:S401)),(P401-MIN(P401:S401))/(MAX(P401:S401)-MIN(P401:S401))))</f>
        <v>0.307027282324919</v>
      </c>
      <c r="AK401" s="0" t="n">
        <f aca="false">IF(MAX(P401:S401)=MIN(P401:S401),0,IF($D$17="custo",(MAX(P401:S401)-Q401)/(MAX(P401:S401)-MIN(P401:S401)),(Q401-MIN(P401:S401))/(MAX(P401:S401)-MIN(P401:S401))))</f>
        <v>0</v>
      </c>
      <c r="AL401" s="0" t="n">
        <f aca="false">IF(MAX(P401:S401)=MIN(P401:S401),0,IF($D$17="custo",(MAX(P401:S401)-R401)/(MAX(P401:S401)-MIN(P401:S401)),(R401-MIN(P401:S401))/(MAX(P401:S401)-MIN(P401:S401))))</f>
        <v>0.776576492231623</v>
      </c>
      <c r="AM401" s="0" t="n">
        <f aca="false">IF(MAX(P401:S401)=MIN(P401:S401),0,IF($D$17="custo",(MAX(P401:S401)-S401)/(MAX(P401:S401)-MIN(P401:S401)),(S401-MIN(P401:S401))/(MAX(P401:S401)-MIN(P401:S401))))</f>
        <v>1</v>
      </c>
      <c r="AN401" s="0" t="n">
        <f aca="false">IF(MAX(T401:W401)=MIN(T401:W401),0,IF($E$17="custo",(MAX(T401:W401)-T401)/(MAX(T401:W401)-MIN(T401:W401)),(T401-MIN(T401:W401))/(MAX(T401:W401)-MIN(T401:W401))))</f>
        <v>0</v>
      </c>
      <c r="AO401" s="0" t="n">
        <f aca="false">IF(MAX(T401:W401)=MIN(T401:W401),0,IF($E$17="custo",(MAX(T401:W401)-U401)/(MAX(T401:W401)-MIN(T401:W401)),(U401-MIN(T401:W401))/(MAX(T401:W401)-MIN(T401:W401))))</f>
        <v>0.6</v>
      </c>
      <c r="AP401" s="0" t="n">
        <f aca="false">IF(MAX(T401:W401)=MIN(T401:W401),0,IF($E$17="custo",(MAX(T401:W401)-V401)/(MAX(T401:W401)-MIN(T401:W401)),(V401-MIN(T401:W401))/(MAX(T401:W401)-MIN(T401:W401))))</f>
        <v>0.6</v>
      </c>
      <c r="AQ401" s="0" t="n">
        <f aca="false">IF(MAX(T401:W401)=MIN(T401:W401),0,IF($E$17="custo",(MAX(T401:W401)-W401)/(MAX(T401:W401)-MIN(T401:W401)),(W401-MIN(T401:W401))/(MAX(T401:W401)-MIN(T401:W401))))</f>
        <v>1</v>
      </c>
      <c r="AR401" s="0" t="n">
        <f aca="false">IF(MAX(X401:AA401)=MIN(X401:AA401),0,IF($F$17="custo",(MAX(X401:AA401)-X401)/(MAX(X401:AA401)-MIN(X401:AA401)),(X401-MIN(X401:AA401))/(MAX(X401:AA401)-MIN(X401:AA401))))</f>
        <v>0</v>
      </c>
      <c r="AS401" s="0" t="n">
        <f aca="false">IF(MAX(X401:AA401)=MIN(X401:AA401),0,IF($F$17="custo",(MAX(X401:AA401)-Y401)/(MAX(X401:AA401)-MIN(X401:AA401)),(Y401-MIN(X401:AA401))/(MAX(X401:AA401)-MIN(X401:AA401))))</f>
        <v>0.5</v>
      </c>
      <c r="AT401" s="0" t="n">
        <f aca="false">IF(MAX(X401:AA401)=MIN(X401:AA401),0,IF($F$17="custo",(MAX(X401:AA401)-Z401)/(MAX(X401:AA401)-MIN(X401:AA401)),(Z401-MIN(X401:AA401))/(MAX(X401:AA401)-MIN(X401:AA401))))</f>
        <v>0.25</v>
      </c>
      <c r="AU401" s="0" t="n">
        <f aca="false">IF(MAX(X401:AA401)=MIN(X401:AA401),0,IF($F$17="custo",(MAX(X401:AA401)-AA401)/(MAX(X401:AA401)-MIN(X401:AA401)),(AA401-MIN(X401:AA401))/(MAX(X401:AA401)-MIN(X401:AA401))))</f>
        <v>1</v>
      </c>
      <c r="AV401" s="0" t="n">
        <f aca="false">STDEVP(AB401:AE401)</f>
        <v>0.396984059504618</v>
      </c>
      <c r="AW401" s="0" t="n">
        <f aca="false">STDEVP(AF401:AI401)</f>
        <v>0.403237196084552</v>
      </c>
      <c r="AX401" s="0" t="n">
        <f aca="false">STDEVP(AJ401:AM401)</f>
        <v>0.391147551456618</v>
      </c>
      <c r="AY401" s="0" t="n">
        <f aca="false">STDEVP(AN401:AQ401)</f>
        <v>0.357071421427143</v>
      </c>
      <c r="AZ401" s="0" t="n">
        <f aca="false">STDEVP(AR401:AU401)</f>
        <v>0.369754986443726</v>
      </c>
      <c r="BA401" s="0" t="n">
        <f aca="false">AV401*((1-IFERROR(CORREL(AB401:AE401,AF401:AI401),0))+(1-IFERROR(CORREL(AB401:AE401,AJ401:AM401),0))+(1-IFERROR(CORREL(AB401:AE401,AN401:AQ401),0))+(1-IFERROR(CORREL(AB401:AE401,AR401:AU401),0)))</f>
        <v>1.19587639192118</v>
      </c>
      <c r="BB401" s="0" t="n">
        <f aca="false">AW401*((1-IFERROR(CORREL(AF401:AI401,AB401:AE401),0))+(1-IFERROR(CORREL(AF401:AI401,AJ401:AM401),0))+(1-IFERROR(CORREL(AF401:AI401,AN401:AQ401),0))+(1-IFERROR(CORREL(AF401:AI401,AR401:AU401),0)))</f>
        <v>2.95397777632259</v>
      </c>
      <c r="BC401" s="0" t="n">
        <f aca="false">AX401*((1-IFERROR(CORREL(AJ401:AM401,AB401:AE401),0))+(1-IFERROR(CORREL(AJ401:AM401,AF401:AI401),0))+(1-IFERROR(CORREL(AJ401:AM401,AN401:AQ401),0))+(1-IFERROR(CORREL(AJ401:AM401,AR401:AU401),0)))</f>
        <v>1.14151836254986</v>
      </c>
      <c r="BD401" s="0" t="n">
        <f aca="false">AY401*((1-IFERROR(CORREL(AN401:AQ401,AB401:AE401),0))+(1-IFERROR(CORREL(AN401:AQ401,AF401:AI401),0))+(1-IFERROR(CORREL(AN401:AQ401,AJ401:AM401),0))+(1-IFERROR(CORREL(AN401:AQ401,AR401:AU401),0)))</f>
        <v>0.966492048967011</v>
      </c>
      <c r="BE401" s="0" t="n">
        <f aca="false">AZ401*((1-IFERROR(CORREL(AR401:AU401,AB401:AE401),0))+(1-IFERROR(CORREL(AR401:AU401,AF401:AI401),0))+(1-IFERROR(CORREL(AR401:AU401,AJ401:AM401),0))+(1-IFERROR(CORREL(AR401:AU401,AN401:AQ401),0)))</f>
        <v>1.04452657267693</v>
      </c>
      <c r="BF401" s="0" t="n">
        <f aca="false">IF(SUM(BA401:BE401)&gt;0,BA401/SUM(BA401:BE401),1/5)</f>
        <v>0.163765041745537</v>
      </c>
      <c r="BG401" s="0" t="n">
        <f aca="false">IF(SUM(BA401:BE401)&gt;0,BB401/SUM(BA401:BE401),1/5)</f>
        <v>0.404521986655911</v>
      </c>
      <c r="BH401" s="0" t="n">
        <f aca="false">IF(SUM(BA401:BE401)&gt;0,BC401/SUM(BA401:BE401),1/5)</f>
        <v>0.156321174629055</v>
      </c>
      <c r="BI401" s="0" t="n">
        <f aca="false">IF(SUM(BA401:BE401)&gt;0,BD401/SUM(BA401:BE401),1/5)</f>
        <v>0.132352818246992</v>
      </c>
      <c r="BJ401" s="0" t="n">
        <f aca="false">IF(SUM(BA401:BE401)&gt;0,BE401/SUM(BA401:BE401),1/5)</f>
        <v>0.143038978722505</v>
      </c>
      <c r="BK401" s="0" t="n">
        <f aca="false">BF401*AB401+BG401*AF401+BH401*AJ401+BI401*AN401+BJ401*AR401</f>
        <v>0.464482141720236</v>
      </c>
      <c r="BL401" s="0" t="n">
        <f aca="false">BF401*AC401+BG401*AG401+BH401*AK401+BI401*AO401+BJ401*AS401</f>
        <v>0.555453166965358</v>
      </c>
      <c r="BM401" s="0" t="n">
        <f aca="false">BF401*AD401+BG401*AH401+BH401*AL401+BI401*AP401+BJ401*AT401</f>
        <v>0.523937833380846</v>
      </c>
      <c r="BN401" s="0" t="n">
        <f aca="false">BF401*AE401+BG401*AI401+BH401*AM401+BI401*AQ401+BJ401*AU401</f>
        <v>0.595478013344089</v>
      </c>
      <c r="BO401" s="0" t="n">
        <f aca="false">RANK(BK401,$BK401:$BN401)</f>
        <v>4</v>
      </c>
      <c r="BP401" s="0" t="n">
        <f aca="false">RANK(BL401,$BK401:$BN401)</f>
        <v>2</v>
      </c>
      <c r="BQ401" s="0" t="n">
        <f aca="false">RANK(BM401,$BK401:$BN401)</f>
        <v>3</v>
      </c>
      <c r="BR401" s="0" t="n">
        <f aca="false">RANK(BN401,$BK401:$BN401)</f>
        <v>1</v>
      </c>
    </row>
    <row r="402" customFormat="false" ht="15" hidden="false" customHeight="false" outlineLevel="0" collapsed="false">
      <c r="A402" s="0" t="n">
        <v>379</v>
      </c>
      <c r="B402" s="0" t="n">
        <f aca="false">RANDBETWEEN(1,$B$5)</f>
        <v>3</v>
      </c>
      <c r="C402" s="0" t="n">
        <f aca="false">RANDBETWEEN(1,$B$5)</f>
        <v>3</v>
      </c>
      <c r="D402" s="0" t="n">
        <f aca="false">RANDBETWEEN(1,$B$5)</f>
        <v>3</v>
      </c>
      <c r="E402" s="0" t="n">
        <f aca="false">RANDBETWEEN(1,$B$5)</f>
        <v>3</v>
      </c>
      <c r="F402" s="0" t="n">
        <f aca="false">RANDBETWEEN(1,$B$5)</f>
        <v>2</v>
      </c>
      <c r="G402" s="0" t="n">
        <f aca="false">RANDBETWEEN(1,$B$5)</f>
        <v>3</v>
      </c>
      <c r="H402" s="0" t="n">
        <f aca="true">NORMINV(RAND(),$B$8,$B$13)</f>
        <v>44.8460217997936</v>
      </c>
      <c r="I402" s="0" t="n">
        <f aca="true">NORMINV(RAND(),$C$8,$C$13)</f>
        <v>58.0003144504266</v>
      </c>
      <c r="J402" s="0" t="n">
        <f aca="true">NORMINV(RAND(),$D$8,$D$13)</f>
        <v>16.2977008089751</v>
      </c>
      <c r="K402" s="0" t="n">
        <f aca="true">NORMINV(RAND(),$E$8,$E$13)</f>
        <v>3.36926315597429</v>
      </c>
      <c r="L402" s="0" t="n">
        <f aca="true">NORMINV(RAND(),$B$9,$B$14)</f>
        <v>38.0312204013613</v>
      </c>
      <c r="M402" s="0" t="n">
        <f aca="true">NORMINV(RAND(),$C$9,$C$14)</f>
        <v>54.3052694164236</v>
      </c>
      <c r="N402" s="0" t="n">
        <f aca="true">NORMINV(RAND(),$D$9,$D$14)</f>
        <v>40.8290001063684</v>
      </c>
      <c r="O402" s="0" t="n">
        <f aca="true">NORMINV(RAND(),$E$9,$E$14)</f>
        <v>27.3346417271495</v>
      </c>
      <c r="P402" s="0" t="n">
        <f aca="true">NORMINV(RAND(),$B$10,$B$15)</f>
        <v>23.0486491839361</v>
      </c>
      <c r="Q402" s="0" t="n">
        <f aca="true">NORMINV(RAND(),$C$10,$C$15)</f>
        <v>28.5631647451611</v>
      </c>
      <c r="R402" s="0" t="n">
        <f aca="true">NORMINV(RAND(),$D$10,$D$15)</f>
        <v>9.71413213637229</v>
      </c>
      <c r="S402" s="0" t="n">
        <f aca="true">NORMINV(RAND(),$E$10,$E$15)</f>
        <v>4.25698635760457</v>
      </c>
      <c r="T402" s="0" t="n">
        <f aca="false">MEDIAN(INDEX(Avaliadores!$B$17:$B$22,$B402),INDEX(Avaliadores!$B$17:$B$22,$C402),INDEX(Avaliadores!$B$17:$B$22,$D402),INDEX(Avaliadores!$B$17:$B$22,$E402),INDEX(Avaliadores!$B$17:$B$22,$F402),INDEX(Avaliadores!$B$17:$B$22,$G402))</f>
        <v>2.79166666666667</v>
      </c>
      <c r="U402" s="0" t="n">
        <f aca="false">MEDIAN(INDEX(Avaliadores!$C$17:$C$22,$B402),INDEX(Avaliadores!$C$17:$C$22,$C402),INDEX(Avaliadores!$C$17:$C$22,$D402),INDEX(Avaliadores!$C$17:$C$22,$E402),INDEX(Avaliadores!$C$17:$C$22,$F402),INDEX(Avaliadores!$C$17:$C$22,$G402))</f>
        <v>4.79166666666667</v>
      </c>
      <c r="V402" s="0" t="n">
        <f aca="false">MEDIAN(INDEX(Avaliadores!$D$17:$D$22,$B402),INDEX(Avaliadores!$D$17:$D$22,$C402),INDEX(Avaliadores!$D$17:$D$22,$D402),INDEX(Avaliadores!$D$17:$D$22,$E402),INDEX(Avaliadores!$D$17:$D$22,$F402),INDEX(Avaliadores!$D$17:$D$22,$G402))</f>
        <v>5.79166666666667</v>
      </c>
      <c r="W402" s="0" t="n">
        <f aca="false">MEDIAN(INDEX(Avaliadores!$E$17:$E$22,$B402),INDEX(Avaliadores!$E$17:$E$22,$C402),INDEX(Avaliadores!$E$17:$E$22,$D402),INDEX(Avaliadores!$E$17:$E$22,$E402),INDEX(Avaliadores!$E$17:$E$22,$F402),INDEX(Avaliadores!$E$17:$E$22,$G402))</f>
        <v>5.79166666666667</v>
      </c>
      <c r="X402" s="0" t="n">
        <f aca="false">MEDIAN(INDEX(Avaliadores!$F$17:$F$22,$B402),INDEX(Avaliadores!$F$17:$F$22,$C402),INDEX(Avaliadores!$F$17:$F$22,$D402),INDEX(Avaliadores!$F$17:$F$22,$E402),INDEX(Avaliadores!$F$17:$F$22,$F402),INDEX(Avaliadores!$F$17:$F$22,$G402))</f>
        <v>2.79166666666667</v>
      </c>
      <c r="Y402" s="0" t="n">
        <f aca="false">MEDIAN(INDEX(Avaliadores!$G$17:$G$22,$B402),INDEX(Avaliadores!$G$17:$G$22,$C402),INDEX(Avaliadores!$G$17:$G$22,$D402),INDEX(Avaliadores!$G$17:$G$22,$E402),INDEX(Avaliadores!$G$17:$G$22,$F402),INDEX(Avaliadores!$G$17:$G$22,$G402))</f>
        <v>5.79166666666667</v>
      </c>
      <c r="Z402" s="0" t="n">
        <f aca="false">MEDIAN(INDEX(Avaliadores!$H$17:$H$22,$B402),INDEX(Avaliadores!$H$17:$H$22,$C402),INDEX(Avaliadores!$H$17:$H$22,$D402),INDEX(Avaliadores!$H$17:$H$22,$E402),INDEX(Avaliadores!$H$17:$H$22,$F402),INDEX(Avaliadores!$H$17:$H$22,$G402))</f>
        <v>3.79166666666667</v>
      </c>
      <c r="AA402" s="0" t="n">
        <f aca="false">MEDIAN(INDEX(Avaliadores!$I$17:$I$22,$B402),INDEX(Avaliadores!$I$17:$I$22,$C402),INDEX(Avaliadores!$I$17:$I$22,$D402),INDEX(Avaliadores!$I$17:$I$22,$E402),INDEX(Avaliadores!$I$17:$I$22,$F402),INDEX(Avaliadores!$I$17:$I$22,$G402))</f>
        <v>6.79166666666667</v>
      </c>
      <c r="AB402" s="0" t="n">
        <f aca="false">IF(MAX(H402:K402)=MIN(H402:K402),0,IF($B$17="custo",(MAX(H402:K402)-H402)/(MAX(H402:K402)-MIN(H402:K402)),(H402-MIN(H402:K402))/(MAX(H402:K402)-MIN(H402:K402))))</f>
        <v>0.240784175646437</v>
      </c>
      <c r="AC402" s="0" t="n">
        <f aca="false">IF(MAX(H402:K402)=MIN(H402:K402),0,IF($B$17="custo",(MAX(H402:K402)-I402)/(MAX(H402:K402)-MIN(H402:K402)),(I402-MIN(H402:K402))/(MAX(H402:K402)-MIN(H402:K402))))</f>
        <v>0</v>
      </c>
      <c r="AD402" s="0" t="n">
        <f aca="false">IF(MAX(H402:K402)=MIN(H402:K402),0,IF($B$17="custo",(MAX(H402:K402)-J402)/(MAX(H402:K402)-MIN(H402:K402)),(J402-MIN(H402:K402))/(MAX(H402:K402)-MIN(H402:K402))))</f>
        <v>0.763350011638643</v>
      </c>
      <c r="AE402" s="0" t="n">
        <f aca="false">IF(MAX(H402:K402)=MIN(H402:K402),0,IF($B$17="custo",(MAX(H402:K402)-K402)/(MAX(H402:K402)-MIN(H402:K402)),(K402-MIN(H402:K402))/(MAX(H402:K402)-MIN(H402:K402))))</f>
        <v>1</v>
      </c>
      <c r="AF402" s="0" t="n">
        <f aca="false">IF(MAX(L402:O402)=MIN(L402:O402),0,IF($C$17="custo",(MAX(L402:O402)-L402)/(MAX(L402:O402)-MIN(L402:O402)),(L402-MIN(L402:O402))/(MAX(L402:O402)-MIN(L402:O402))))</f>
        <v>0.396601028253625</v>
      </c>
      <c r="AG402" s="0" t="n">
        <f aca="false">IF(MAX(L402:O402)=MIN(L402:O402),0,IF($C$17="custo",(MAX(L402:O402)-M402)/(MAX(L402:O402)-MIN(L402:O402)),(M402-MIN(L402:O402))/(MAX(L402:O402)-MIN(L402:O402))))</f>
        <v>1</v>
      </c>
      <c r="AH402" s="0" t="n">
        <f aca="false">IF(MAX(L402:O402)=MIN(L402:O402),0,IF($C$17="custo",(MAX(L402:O402)-N402)/(MAX(L402:O402)-MIN(L402:O402)),(N402-MIN(L402:O402))/(MAX(L402:O402)-MIN(L402:O402))))</f>
        <v>0.500335347574629</v>
      </c>
      <c r="AI402" s="0" t="n">
        <f aca="false">IF(MAX(L402:O402)=MIN(L402:O402),0,IF($C$17="custo",(MAX(L402:O402)-O402)/(MAX(L402:O402)-MIN(L402:O402)),(O402-MIN(L402:O402))/(MAX(L402:O402)-MIN(L402:O402))))</f>
        <v>0</v>
      </c>
      <c r="AJ402" s="0" t="n">
        <f aca="false">IF(MAX(P402:S402)=MIN(P402:S402),0,IF($D$17="custo",(MAX(P402:S402)-P402)/(MAX(P402:S402)-MIN(P402:S402)),(P402-MIN(P402:S402))/(MAX(P402:S402)-MIN(P402:S402))))</f>
        <v>0.226877112201568</v>
      </c>
      <c r="AK402" s="0" t="n">
        <f aca="false">IF(MAX(P402:S402)=MIN(P402:S402),0,IF($D$17="custo",(MAX(P402:S402)-Q402)/(MAX(P402:S402)-MIN(P402:S402)),(Q402-MIN(P402:S402))/(MAX(P402:S402)-MIN(P402:S402))))</f>
        <v>0</v>
      </c>
      <c r="AL402" s="0" t="n">
        <f aca="false">IF(MAX(P402:S402)=MIN(P402:S402),0,IF($D$17="custo",(MAX(P402:S402)-R402)/(MAX(P402:S402)-MIN(P402:S402)),(R402-MIN(P402:S402))/(MAX(P402:S402)-MIN(P402:S402))))</f>
        <v>0.775483184079588</v>
      </c>
      <c r="AM402" s="0" t="n">
        <f aca="false">IF(MAX(P402:S402)=MIN(P402:S402),0,IF($D$17="custo",(MAX(P402:S402)-S402)/(MAX(P402:S402)-MIN(P402:S402)),(S402-MIN(P402:S402))/(MAX(P402:S402)-MIN(P402:S402))))</f>
        <v>1</v>
      </c>
      <c r="AN402" s="0" t="n">
        <f aca="false">IF(MAX(T402:W402)=MIN(T402:W402),0,IF($E$17="custo",(MAX(T402:W402)-T402)/(MAX(T402:W402)-MIN(T402:W402)),(T402-MIN(T402:W402))/(MAX(T402:W402)-MIN(T402:W402))))</f>
        <v>0</v>
      </c>
      <c r="AO402" s="0" t="n">
        <f aca="false">IF(MAX(T402:W402)=MIN(T402:W402),0,IF($E$17="custo",(MAX(T402:W402)-U402)/(MAX(T402:W402)-MIN(T402:W402)),(U402-MIN(T402:W402))/(MAX(T402:W402)-MIN(T402:W402))))</f>
        <v>0.666666666666667</v>
      </c>
      <c r="AP402" s="0" t="n">
        <f aca="false">IF(MAX(T402:W402)=MIN(T402:W402),0,IF($E$17="custo",(MAX(T402:W402)-V402)/(MAX(T402:W402)-MIN(T402:W402)),(V402-MIN(T402:W402))/(MAX(T402:W402)-MIN(T402:W402))))</f>
        <v>1</v>
      </c>
      <c r="AQ402" s="0" t="n">
        <f aca="false">IF(MAX(T402:W402)=MIN(T402:W402),0,IF($E$17="custo",(MAX(T402:W402)-W402)/(MAX(T402:W402)-MIN(T402:W402)),(W402-MIN(T402:W402))/(MAX(T402:W402)-MIN(T402:W402))))</f>
        <v>1</v>
      </c>
      <c r="AR402" s="0" t="n">
        <f aca="false">IF(MAX(X402:AA402)=MIN(X402:AA402),0,IF($F$17="custo",(MAX(X402:AA402)-X402)/(MAX(X402:AA402)-MIN(X402:AA402)),(X402-MIN(X402:AA402))/(MAX(X402:AA402)-MIN(X402:AA402))))</f>
        <v>0</v>
      </c>
      <c r="AS402" s="0" t="n">
        <f aca="false">IF(MAX(X402:AA402)=MIN(X402:AA402),0,IF($F$17="custo",(MAX(X402:AA402)-Y402)/(MAX(X402:AA402)-MIN(X402:AA402)),(Y402-MIN(X402:AA402))/(MAX(X402:AA402)-MIN(X402:AA402))))</f>
        <v>0.75</v>
      </c>
      <c r="AT402" s="0" t="n">
        <f aca="false">IF(MAX(X402:AA402)=MIN(X402:AA402),0,IF($F$17="custo",(MAX(X402:AA402)-Z402)/(MAX(X402:AA402)-MIN(X402:AA402)),(Z402-MIN(X402:AA402))/(MAX(X402:AA402)-MIN(X402:AA402))))</f>
        <v>0.25</v>
      </c>
      <c r="AU402" s="0" t="n">
        <f aca="false">IF(MAX(X402:AA402)=MIN(X402:AA402),0,IF($F$17="custo",(MAX(X402:AA402)-AA402)/(MAX(X402:AA402)-MIN(X402:AA402)),(AA402-MIN(X402:AA402))/(MAX(X402:AA402)-MIN(X402:AA402))))</f>
        <v>1</v>
      </c>
      <c r="AV402" s="0" t="n">
        <f aca="false">STDEVP(AB402:AE402)</f>
        <v>0.398917848481753</v>
      </c>
      <c r="AW402" s="0" t="n">
        <f aca="false">STDEVP(AF402:AI402)</f>
        <v>0.356383196910064</v>
      </c>
      <c r="AX402" s="0" t="n">
        <f aca="false">STDEVP(AJ402:AM402)</f>
        <v>0.403263469644955</v>
      </c>
      <c r="AY402" s="0" t="n">
        <f aca="false">STDEVP(AN402:AQ402)</f>
        <v>0.408248290463863</v>
      </c>
      <c r="AZ402" s="0" t="n">
        <f aca="false">STDEVP(AR402:AU402)</f>
        <v>0.395284707521047</v>
      </c>
      <c r="BA402" s="0" t="n">
        <f aca="false">AV402*((1-IFERROR(CORREL(AB402:AE402,AF402:AI402),0))+(1-IFERROR(CORREL(AB402:AE402,AJ402:AM402),0))+(1-IFERROR(CORREL(AB402:AE402,AN402:AQ402),0))+(1-IFERROR(CORREL(AB402:AE402,AR402:AU402),0)))</f>
        <v>1.14761152567709</v>
      </c>
      <c r="BB402" s="0" t="n">
        <f aca="false">AW402*((1-IFERROR(CORREL(AF402:AI402,AB402:AE402),0))+(1-IFERROR(CORREL(AF402:AI402,AJ402:AM402),0))+(1-IFERROR(CORREL(AF402:AI402,AN402:AQ402),0))+(1-IFERROR(CORREL(AF402:AI402,AR402:AU402),0)))</f>
        <v>2.12052333742332</v>
      </c>
      <c r="BC402" s="0" t="n">
        <f aca="false">AX402*((1-IFERROR(CORREL(AJ402:AM402,AB402:AE402),0))+(1-IFERROR(CORREL(AJ402:AM402,AF402:AI402),0))+(1-IFERROR(CORREL(AJ402:AM402,AN402:AQ402),0))+(1-IFERROR(CORREL(AJ402:AM402,AR402:AU402),0)))</f>
        <v>1.14903617590609</v>
      </c>
      <c r="BD402" s="0" t="n">
        <f aca="false">AY402*((1-IFERROR(CORREL(AN402:AQ402,AB402:AE402),0))+(1-IFERROR(CORREL(AN402:AQ402,AF402:AI402),0))+(1-IFERROR(CORREL(AN402:AQ402,AJ402:AM402),0))+(1-IFERROR(CORREL(AN402:AQ402,AR402:AU402),0)))</f>
        <v>0.897057201093612</v>
      </c>
      <c r="BE402" s="0" t="n">
        <f aca="false">AZ402*((1-IFERROR(CORREL(AR402:AU402,AB402:AE402),0))+(1-IFERROR(CORREL(AR402:AU402,AF402:AI402),0))+(1-IFERROR(CORREL(AR402:AU402,AJ402:AM402),0))+(1-IFERROR(CORREL(AR402:AU402,AN402:AQ402),0)))</f>
        <v>1.13970359147686</v>
      </c>
      <c r="BF402" s="0" t="n">
        <f aca="false">IF(SUM(BA402:BE402)&gt;0,BA402/SUM(BA402:BE402),1/5)</f>
        <v>0.177815873428071</v>
      </c>
      <c r="BG402" s="0" t="n">
        <f aca="false">IF(SUM(BA402:BE402)&gt;0,BB402/SUM(BA402:BE402),1/5)</f>
        <v>0.32856302061455</v>
      </c>
      <c r="BH402" s="0" t="n">
        <f aca="false">IF(SUM(BA402:BE402)&gt;0,BC402/SUM(BA402:BE402),1/5)</f>
        <v>0.178036614871609</v>
      </c>
      <c r="BI402" s="0" t="n">
        <f aca="false">IF(SUM(BA402:BE402)&gt;0,BD402/SUM(BA402:BE402),1/5)</f>
        <v>0.138993907048197</v>
      </c>
      <c r="BJ402" s="0" t="n">
        <f aca="false">IF(SUM(BA402:BE402)&gt;0,BE402/SUM(BA402:BE402),1/5)</f>
        <v>0.176590584037573</v>
      </c>
      <c r="BK402" s="0" t="n">
        <f aca="false">BF402*AB402+BG402*AF402+BH402*AJ402+BI402*AN402+BJ402*AR402</f>
        <v>0.21351611337029</v>
      </c>
      <c r="BL402" s="0" t="n">
        <f aca="false">BF402*AC402+BG402*AG402+BH402*AK402+BI402*AO402+BJ402*AS402</f>
        <v>0.553668563341528</v>
      </c>
      <c r="BM402" s="0" t="n">
        <f aca="false">BF402*AD402+BG402*AH402+BH402*AL402+BI402*AP402+BJ402*AT402</f>
        <v>0.621333396211181</v>
      </c>
      <c r="BN402" s="0" t="n">
        <f aca="false">BF402*AE402+BG402*AI402+BH402*AM402+BI402*AQ402+BJ402*AU402</f>
        <v>0.67143697938545</v>
      </c>
      <c r="BO402" s="0" t="n">
        <f aca="false">RANK(BK402,$BK402:$BN402)</f>
        <v>4</v>
      </c>
      <c r="BP402" s="0" t="n">
        <f aca="false">RANK(BL402,$BK402:$BN402)</f>
        <v>3</v>
      </c>
      <c r="BQ402" s="0" t="n">
        <f aca="false">RANK(BM402,$BK402:$BN402)</f>
        <v>2</v>
      </c>
      <c r="BR402" s="0" t="n">
        <f aca="false">RANK(BN402,$BK402:$BN402)</f>
        <v>1</v>
      </c>
    </row>
    <row r="403" customFormat="false" ht="15" hidden="false" customHeight="false" outlineLevel="0" collapsed="false">
      <c r="A403" s="0" t="n">
        <v>380</v>
      </c>
      <c r="B403" s="0" t="n">
        <f aca="false">RANDBETWEEN(1,$B$5)</f>
        <v>1</v>
      </c>
      <c r="C403" s="0" t="n">
        <f aca="false">RANDBETWEEN(1,$B$5)</f>
        <v>4</v>
      </c>
      <c r="D403" s="0" t="n">
        <f aca="false">RANDBETWEEN(1,$B$5)</f>
        <v>2</v>
      </c>
      <c r="E403" s="0" t="n">
        <f aca="false">RANDBETWEEN(1,$B$5)</f>
        <v>4</v>
      </c>
      <c r="F403" s="0" t="n">
        <f aca="false">RANDBETWEEN(1,$B$5)</f>
        <v>2</v>
      </c>
      <c r="G403" s="0" t="n">
        <f aca="false">RANDBETWEEN(1,$B$5)</f>
        <v>6</v>
      </c>
      <c r="H403" s="0" t="n">
        <f aca="true">NORMINV(RAND(),$B$8,$B$13)</f>
        <v>53.6523498973529</v>
      </c>
      <c r="I403" s="0" t="n">
        <f aca="true">NORMINV(RAND(),$C$8,$C$13)</f>
        <v>64.4799383041225</v>
      </c>
      <c r="J403" s="0" t="n">
        <f aca="true">NORMINV(RAND(),$D$8,$D$13)</f>
        <v>13.3113205609436</v>
      </c>
      <c r="K403" s="0" t="n">
        <f aca="true">NORMINV(RAND(),$E$8,$E$13)</f>
        <v>3.26006863261879</v>
      </c>
      <c r="L403" s="0" t="n">
        <f aca="true">NORMINV(RAND(),$B$9,$B$14)</f>
        <v>45.9393771942836</v>
      </c>
      <c r="M403" s="0" t="n">
        <f aca="true">NORMINV(RAND(),$C$9,$C$14)</f>
        <v>62.2201857447194</v>
      </c>
      <c r="N403" s="0" t="n">
        <f aca="true">NORMINV(RAND(),$D$9,$D$14)</f>
        <v>45.0868508281288</v>
      </c>
      <c r="O403" s="0" t="n">
        <f aca="true">NORMINV(RAND(),$E$9,$E$14)</f>
        <v>20.3135065654168</v>
      </c>
      <c r="P403" s="0" t="n">
        <f aca="true">NORMINV(RAND(),$B$10,$B$15)</f>
        <v>25.0136325505926</v>
      </c>
      <c r="Q403" s="0" t="n">
        <f aca="true">NORMINV(RAND(),$C$10,$C$15)</f>
        <v>29.8587465969124</v>
      </c>
      <c r="R403" s="0" t="n">
        <f aca="true">NORMINV(RAND(),$D$10,$D$15)</f>
        <v>10.0859930416704</v>
      </c>
      <c r="S403" s="0" t="n">
        <f aca="true">NORMINV(RAND(),$E$10,$E$15)</f>
        <v>4.04521767240174</v>
      </c>
      <c r="T403" s="0" t="n">
        <f aca="false">MEDIAN(INDEX(Avaliadores!$B$17:$B$22,$B403),INDEX(Avaliadores!$B$17:$B$22,$C403),INDEX(Avaliadores!$B$17:$B$22,$D403),INDEX(Avaliadores!$B$17:$B$22,$E403),INDEX(Avaliadores!$B$17:$B$22,$F403),INDEX(Avaliadores!$B$17:$B$22,$G403))</f>
        <v>3.04166666666667</v>
      </c>
      <c r="U403" s="0" t="n">
        <f aca="false">MEDIAN(INDEX(Avaliadores!$C$17:$C$22,$B403),INDEX(Avaliadores!$C$17:$C$22,$C403),INDEX(Avaliadores!$C$17:$C$22,$D403),INDEX(Avaliadores!$C$17:$C$22,$E403),INDEX(Avaliadores!$C$17:$C$22,$F403),INDEX(Avaliadores!$C$17:$C$22,$G403))</f>
        <v>5.29166666666667</v>
      </c>
      <c r="V403" s="0" t="n">
        <f aca="false">MEDIAN(INDEX(Avaliadores!$D$17:$D$22,$B403),INDEX(Avaliadores!$D$17:$D$22,$C403),INDEX(Avaliadores!$D$17:$D$22,$D403),INDEX(Avaliadores!$D$17:$D$22,$E403),INDEX(Avaliadores!$D$17:$D$22,$F403),INDEX(Avaliadores!$D$17:$D$22,$G403))</f>
        <v>5.79166666666667</v>
      </c>
      <c r="W403" s="0" t="n">
        <f aca="false">MEDIAN(INDEX(Avaliadores!$E$17:$E$22,$B403),INDEX(Avaliadores!$E$17:$E$22,$C403),INDEX(Avaliadores!$E$17:$E$22,$D403),INDEX(Avaliadores!$E$17:$E$22,$E403),INDEX(Avaliadores!$E$17:$E$22,$F403),INDEX(Avaliadores!$E$17:$E$22,$G403))</f>
        <v>6.29166666666667</v>
      </c>
      <c r="X403" s="0" t="n">
        <f aca="false">MEDIAN(INDEX(Avaliadores!$F$17:$F$22,$B403),INDEX(Avaliadores!$F$17:$F$22,$C403),INDEX(Avaliadores!$F$17:$F$22,$D403),INDEX(Avaliadores!$F$17:$F$22,$E403),INDEX(Avaliadores!$F$17:$F$22,$F403),INDEX(Avaliadores!$F$17:$F$22,$G403))</f>
        <v>2.54166666666667</v>
      </c>
      <c r="Y403" s="0" t="n">
        <f aca="false">MEDIAN(INDEX(Avaliadores!$G$17:$G$22,$B403),INDEX(Avaliadores!$G$17:$G$22,$C403),INDEX(Avaliadores!$G$17:$G$22,$D403),INDEX(Avaliadores!$G$17:$G$22,$E403),INDEX(Avaliadores!$G$17:$G$22,$F403),INDEX(Avaliadores!$G$17:$G$22,$G403))</f>
        <v>5.04166666666667</v>
      </c>
      <c r="Z403" s="0" t="n">
        <f aca="false">MEDIAN(INDEX(Avaliadores!$H$17:$H$22,$B403),INDEX(Avaliadores!$H$17:$H$22,$C403),INDEX(Avaliadores!$H$17:$H$22,$D403),INDEX(Avaliadores!$H$17:$H$22,$E403),INDEX(Avaliadores!$H$17:$H$22,$F403),INDEX(Avaliadores!$H$17:$H$22,$G403))</f>
        <v>4.04166666666667</v>
      </c>
      <c r="AA403" s="0" t="n">
        <f aca="false">MEDIAN(INDEX(Avaliadores!$I$17:$I$22,$B403),INDEX(Avaliadores!$I$17:$I$22,$C403),INDEX(Avaliadores!$I$17:$I$22,$D403),INDEX(Avaliadores!$I$17:$I$22,$E403),INDEX(Avaliadores!$I$17:$I$22,$F403),INDEX(Avaliadores!$I$17:$I$22,$G403))</f>
        <v>6.04166666666667</v>
      </c>
      <c r="AB403" s="0" t="n">
        <f aca="false">IF(MAX(H403:K403)=MIN(H403:K403),0,IF($B$17="custo",(MAX(H403:K403)-H403)/(MAX(H403:K403)-MIN(H403:K403)),(H403-MIN(H403:K403))/(MAX(H403:K403)-MIN(H403:K403))))</f>
        <v>0.176863957157517</v>
      </c>
      <c r="AC403" s="0" t="n">
        <f aca="false">IF(MAX(H403:K403)=MIN(H403:K403),0,IF($B$17="custo",(MAX(H403:K403)-I403)/(MAX(H403:K403)-MIN(H403:K403)),(I403-MIN(H403:K403))/(MAX(H403:K403)-MIN(H403:K403))))</f>
        <v>0</v>
      </c>
      <c r="AD403" s="0" t="n">
        <f aca="false">IF(MAX(H403:K403)=MIN(H403:K403),0,IF($B$17="custo",(MAX(H403:K403)-J403)/(MAX(H403:K403)-MIN(H403:K403)),(J403-MIN(H403:K403))/(MAX(H403:K403)-MIN(H403:K403))))</f>
        <v>0.835817162266789</v>
      </c>
      <c r="AE403" s="0" t="n">
        <f aca="false">IF(MAX(H403:K403)=MIN(H403:K403),0,IF($B$17="custo",(MAX(H403:K403)-K403)/(MAX(H403:K403)-MIN(H403:K403)),(K403-MIN(H403:K403))/(MAX(H403:K403)-MIN(H403:K403))))</f>
        <v>1</v>
      </c>
      <c r="AF403" s="0" t="n">
        <f aca="false">IF(MAX(L403:O403)=MIN(L403:O403),0,IF($C$17="custo",(MAX(L403:O403)-L403)/(MAX(L403:O403)-MIN(L403:O403)),(L403-MIN(L403:O403))/(MAX(L403:O403)-MIN(L403:O403))))</f>
        <v>0.611498480211794</v>
      </c>
      <c r="AG403" s="0" t="n">
        <f aca="false">IF(MAX(L403:O403)=MIN(L403:O403),0,IF($C$17="custo",(MAX(L403:O403)-M403)/(MAX(L403:O403)-MIN(L403:O403)),(M403-MIN(L403:O403))/(MAX(L403:O403)-MIN(L403:O403))))</f>
        <v>1</v>
      </c>
      <c r="AH403" s="0" t="n">
        <f aca="false">IF(MAX(L403:O403)=MIN(L403:O403),0,IF($C$17="custo",(MAX(L403:O403)-N403)/(MAX(L403:O403)-MIN(L403:O403)),(N403-MIN(L403:O403))/(MAX(L403:O403)-MIN(L403:O403))))</f>
        <v>0.591155031796156</v>
      </c>
      <c r="AI403" s="0" t="n">
        <f aca="false">IF(MAX(L403:O403)=MIN(L403:O403),0,IF($C$17="custo",(MAX(L403:O403)-O403)/(MAX(L403:O403)-MIN(L403:O403)),(O403-MIN(L403:O403))/(MAX(L403:O403)-MIN(L403:O403))))</f>
        <v>0</v>
      </c>
      <c r="AJ403" s="0" t="n">
        <f aca="false">IF(MAX(P403:S403)=MIN(P403:S403),0,IF($D$17="custo",(MAX(P403:S403)-P403)/(MAX(P403:S403)-MIN(P403:S403)),(P403-MIN(P403:S403))/(MAX(P403:S403)-MIN(P403:S403))))</f>
        <v>0.187696694260166</v>
      </c>
      <c r="AK403" s="0" t="n">
        <f aca="false">IF(MAX(P403:S403)=MIN(P403:S403),0,IF($D$17="custo",(MAX(P403:S403)-Q403)/(MAX(P403:S403)-MIN(P403:S403)),(Q403-MIN(P403:S403))/(MAX(P403:S403)-MIN(P403:S403))))</f>
        <v>0</v>
      </c>
      <c r="AL403" s="0" t="n">
        <f aca="false">IF(MAX(P403:S403)=MIN(P403:S403),0,IF($D$17="custo",(MAX(P403:S403)-R403)/(MAX(P403:S403)-MIN(P403:S403)),(R403-MIN(P403:S403))/(MAX(P403:S403)-MIN(P403:S403))))</f>
        <v>0.765984132315487</v>
      </c>
      <c r="AM403" s="0" t="n">
        <f aca="false">IF(MAX(P403:S403)=MIN(P403:S403),0,IF($D$17="custo",(MAX(P403:S403)-S403)/(MAX(P403:S403)-MIN(P403:S403)),(S403-MIN(P403:S403))/(MAX(P403:S403)-MIN(P403:S403))))</f>
        <v>1</v>
      </c>
      <c r="AN403" s="0" t="n">
        <f aca="false">IF(MAX(T403:W403)=MIN(T403:W403),0,IF($E$17="custo",(MAX(T403:W403)-T403)/(MAX(T403:W403)-MIN(T403:W403)),(T403-MIN(T403:W403))/(MAX(T403:W403)-MIN(T403:W403))))</f>
        <v>0</v>
      </c>
      <c r="AO403" s="0" t="n">
        <f aca="false">IF(MAX(T403:W403)=MIN(T403:W403),0,IF($E$17="custo",(MAX(T403:W403)-U403)/(MAX(T403:W403)-MIN(T403:W403)),(U403-MIN(T403:W403))/(MAX(T403:W403)-MIN(T403:W403))))</f>
        <v>0.692307692307692</v>
      </c>
      <c r="AP403" s="0" t="n">
        <f aca="false">IF(MAX(T403:W403)=MIN(T403:W403),0,IF($E$17="custo",(MAX(T403:W403)-V403)/(MAX(T403:W403)-MIN(T403:W403)),(V403-MIN(T403:W403))/(MAX(T403:W403)-MIN(T403:W403))))</f>
        <v>0.846153846153846</v>
      </c>
      <c r="AQ403" s="0" t="n">
        <f aca="false">IF(MAX(T403:W403)=MIN(T403:W403),0,IF($E$17="custo",(MAX(T403:W403)-W403)/(MAX(T403:W403)-MIN(T403:W403)),(W403-MIN(T403:W403))/(MAX(T403:W403)-MIN(T403:W403))))</f>
        <v>1</v>
      </c>
      <c r="AR403" s="0" t="n">
        <f aca="false">IF(MAX(X403:AA403)=MIN(X403:AA403),0,IF($F$17="custo",(MAX(X403:AA403)-X403)/(MAX(X403:AA403)-MIN(X403:AA403)),(X403-MIN(X403:AA403))/(MAX(X403:AA403)-MIN(X403:AA403))))</f>
        <v>0</v>
      </c>
      <c r="AS403" s="0" t="n">
        <f aca="false">IF(MAX(X403:AA403)=MIN(X403:AA403),0,IF($F$17="custo",(MAX(X403:AA403)-Y403)/(MAX(X403:AA403)-MIN(X403:AA403)),(Y403-MIN(X403:AA403))/(MAX(X403:AA403)-MIN(X403:AA403))))</f>
        <v>0.714285714285714</v>
      </c>
      <c r="AT403" s="0" t="n">
        <f aca="false">IF(MAX(X403:AA403)=MIN(X403:AA403),0,IF($F$17="custo",(MAX(X403:AA403)-Z403)/(MAX(X403:AA403)-MIN(X403:AA403)),(Z403-MIN(X403:AA403))/(MAX(X403:AA403)-MIN(X403:AA403))))</f>
        <v>0.428571428571429</v>
      </c>
      <c r="AU403" s="0" t="n">
        <f aca="false">IF(MAX(X403:AA403)=MIN(X403:AA403),0,IF($F$17="custo",(MAX(X403:AA403)-AA403)/(MAX(X403:AA403)-MIN(X403:AA403)),(AA403-MIN(X403:AA403))/(MAX(X403:AA403)-MIN(X403:AA403))))</f>
        <v>1</v>
      </c>
      <c r="AV403" s="0" t="n">
        <f aca="false">STDEVP(AB403:AE403)</f>
        <v>0.423423507247577</v>
      </c>
      <c r="AW403" s="0" t="n">
        <f aca="false">STDEVP(AF403:AI403)</f>
        <v>0.357237329876445</v>
      </c>
      <c r="AX403" s="0" t="n">
        <f aca="false">STDEVP(AJ403:AM403)</f>
        <v>0.408578189262157</v>
      </c>
      <c r="AY403" s="0" t="n">
        <f aca="false">STDEVP(AN403:AQ403)</f>
        <v>0.38220397912215</v>
      </c>
      <c r="AZ403" s="0" t="n">
        <f aca="false">STDEVP(AR403:AU403)</f>
        <v>0.369431444028164</v>
      </c>
      <c r="BA403" s="0" t="n">
        <f aca="false">AV403*((1-IFERROR(CORREL(AB403:AE403,AF403:AI403),0))+(1-IFERROR(CORREL(AB403:AE403,AJ403:AM403),0))+(1-IFERROR(CORREL(AB403:AE403,AN403:AQ403),0))+(1-IFERROR(CORREL(AB403:AE403,AR403:AU403),0)))</f>
        <v>1.15470878878121</v>
      </c>
      <c r="BB403" s="0" t="n">
        <f aca="false">AW403*((1-IFERROR(CORREL(AF403:AI403,AB403:AE403),0))+(1-IFERROR(CORREL(AF403:AI403,AJ403:AM403),0))+(1-IFERROR(CORREL(AF403:AI403,AN403:AQ403),0))+(1-IFERROR(CORREL(AF403:AI403,AR403:AU403),0)))</f>
        <v>2.31671950529419</v>
      </c>
      <c r="BC403" s="0" t="n">
        <f aca="false">AX403*((1-IFERROR(CORREL(AJ403:AM403,AB403:AE403),0))+(1-IFERROR(CORREL(AJ403:AM403,AF403:AI403),0))+(1-IFERROR(CORREL(AJ403:AM403,AN403:AQ403),0))+(1-IFERROR(CORREL(AJ403:AM403,AR403:AU403),0)))</f>
        <v>1.12467891765087</v>
      </c>
      <c r="BD403" s="0" t="n">
        <f aca="false">AY403*((1-IFERROR(CORREL(AN403:AQ403,AB403:AE403),0))+(1-IFERROR(CORREL(AN403:AQ403,AF403:AI403),0))+(1-IFERROR(CORREL(AN403:AQ403,AJ403:AM403),0))+(1-IFERROR(CORREL(AN403:AQ403,AR403:AU403),0)))</f>
        <v>0.832317814869871</v>
      </c>
      <c r="BE403" s="0" t="n">
        <f aca="false">AZ403*((1-IFERROR(CORREL(AR403:AU403,AB403:AE403),0))+(1-IFERROR(CORREL(AR403:AU403,AF403:AI403),0))+(1-IFERROR(CORREL(AR403:AU403,AJ403:AM403),0))+(1-IFERROR(CORREL(AR403:AU403,AN403:AQ403),0)))</f>
        <v>0.963426942486334</v>
      </c>
      <c r="BF403" s="0" t="n">
        <f aca="false">IF(SUM(BA403:BE403)&gt;0,BA403/SUM(BA403:BE403),1/5)</f>
        <v>0.180653243280126</v>
      </c>
      <c r="BG403" s="0" t="n">
        <f aca="false">IF(SUM(BA403:BE403)&gt;0,BB403/SUM(BA403:BE403),1/5)</f>
        <v>0.36244886716717</v>
      </c>
      <c r="BH403" s="0" t="n">
        <f aca="false">IF(SUM(BA403:BE403)&gt;0,BC403/SUM(BA403:BE403),1/5)</f>
        <v>0.175955094562729</v>
      </c>
      <c r="BI403" s="0" t="n">
        <f aca="false">IF(SUM(BA403:BE403)&gt;0,BD403/SUM(BA403:BE403),1/5)</f>
        <v>0.130215439734182</v>
      </c>
      <c r="BJ403" s="0" t="n">
        <f aca="false">IF(SUM(BA403:BE403)&gt;0,BE403/SUM(BA403:BE403),1/5)</f>
        <v>0.150727355255793</v>
      </c>
      <c r="BK403" s="0" t="n">
        <f aca="false">BF403*AB403+BG403*AF403+BH403*AJ403+BI403*AN403+BJ403*AR403</f>
        <v>0.286614168494733</v>
      </c>
      <c r="BL403" s="0" t="n">
        <f aca="false">BF403*AC403+BG403*AG403+BH403*AK403+BI403*AO403+BJ403*AS403</f>
        <v>0.560260414363654</v>
      </c>
      <c r="BM403" s="0" t="n">
        <f aca="false">BF403*AD403+BG403*AH403+BH403*AL403+BI403*AP403+BJ403*AT403</f>
        <v>0.674815096308958</v>
      </c>
      <c r="BN403" s="0" t="n">
        <f aca="false">BF403*AE403+BG403*AI403+BH403*AM403+BI403*AQ403+BJ403*AU403</f>
        <v>0.63755113283283</v>
      </c>
      <c r="BO403" s="0" t="n">
        <f aca="false">RANK(BK403,$BK403:$BN403)</f>
        <v>4</v>
      </c>
      <c r="BP403" s="0" t="n">
        <f aca="false">RANK(BL403,$BK403:$BN403)</f>
        <v>3</v>
      </c>
      <c r="BQ403" s="0" t="n">
        <f aca="false">RANK(BM403,$BK403:$BN403)</f>
        <v>1</v>
      </c>
      <c r="BR403" s="0" t="n">
        <f aca="false">RANK(BN403,$BK403:$BN403)</f>
        <v>2</v>
      </c>
    </row>
    <row r="404" customFormat="false" ht="15" hidden="false" customHeight="false" outlineLevel="0" collapsed="false">
      <c r="A404" s="0" t="n">
        <v>381</v>
      </c>
      <c r="B404" s="0" t="n">
        <f aca="false">RANDBETWEEN(1,$B$5)</f>
        <v>4</v>
      </c>
      <c r="C404" s="0" t="n">
        <f aca="false">RANDBETWEEN(1,$B$5)</f>
        <v>5</v>
      </c>
      <c r="D404" s="0" t="n">
        <f aca="false">RANDBETWEEN(1,$B$5)</f>
        <v>5</v>
      </c>
      <c r="E404" s="0" t="n">
        <f aca="false">RANDBETWEEN(1,$B$5)</f>
        <v>5</v>
      </c>
      <c r="F404" s="0" t="n">
        <f aca="false">RANDBETWEEN(1,$B$5)</f>
        <v>4</v>
      </c>
      <c r="G404" s="0" t="n">
        <f aca="false">RANDBETWEEN(1,$B$5)</f>
        <v>6</v>
      </c>
      <c r="H404" s="0" t="n">
        <f aca="true">NORMINV(RAND(),$B$8,$B$13)</f>
        <v>45.2072926774887</v>
      </c>
      <c r="I404" s="0" t="n">
        <f aca="true">NORMINV(RAND(),$C$8,$C$13)</f>
        <v>63.6517881566471</v>
      </c>
      <c r="J404" s="0" t="n">
        <f aca="true">NORMINV(RAND(),$D$8,$D$13)</f>
        <v>13.0845467639309</v>
      </c>
      <c r="K404" s="0" t="n">
        <f aca="true">NORMINV(RAND(),$E$8,$E$13)</f>
        <v>3.55601717421132</v>
      </c>
      <c r="L404" s="0" t="n">
        <f aca="true">NORMINV(RAND(),$B$9,$B$14)</f>
        <v>38.7720479690182</v>
      </c>
      <c r="M404" s="0" t="n">
        <f aca="true">NORMINV(RAND(),$C$9,$C$14)</f>
        <v>59.5478227210925</v>
      </c>
      <c r="N404" s="0" t="n">
        <f aca="true">NORMINV(RAND(),$D$9,$D$14)</f>
        <v>48.7239929294901</v>
      </c>
      <c r="O404" s="0" t="n">
        <f aca="true">NORMINV(RAND(),$E$9,$E$14)</f>
        <v>21.5397234980514</v>
      </c>
      <c r="P404" s="0" t="n">
        <f aca="true">NORMINV(RAND(),$B$10,$B$15)</f>
        <v>24.7834871535332</v>
      </c>
      <c r="Q404" s="0" t="n">
        <f aca="true">NORMINV(RAND(),$C$10,$C$15)</f>
        <v>30.6332155323174</v>
      </c>
      <c r="R404" s="0" t="n">
        <f aca="true">NORMINV(RAND(),$D$10,$D$15)</f>
        <v>10.7339651817792</v>
      </c>
      <c r="S404" s="0" t="n">
        <f aca="true">NORMINV(RAND(),$E$10,$E$15)</f>
        <v>3.78904912271135</v>
      </c>
      <c r="T404" s="0" t="n">
        <f aca="false">MEDIAN(INDEX(Avaliadores!$B$17:$B$22,$B404),INDEX(Avaliadores!$B$17:$B$22,$C404),INDEX(Avaliadores!$B$17:$B$22,$D404),INDEX(Avaliadores!$B$17:$B$22,$E404),INDEX(Avaliadores!$B$17:$B$22,$F404),INDEX(Avaliadores!$B$17:$B$22,$G404))</f>
        <v>2.54166666666667</v>
      </c>
      <c r="U404" s="0" t="n">
        <f aca="false">MEDIAN(INDEX(Avaliadores!$C$17:$C$22,$B404),INDEX(Avaliadores!$C$17:$C$22,$C404),INDEX(Avaliadores!$C$17:$C$22,$D404),INDEX(Avaliadores!$C$17:$C$22,$E404),INDEX(Avaliadores!$C$17:$C$22,$F404),INDEX(Avaliadores!$C$17:$C$22,$G404))</f>
        <v>5.54166666666667</v>
      </c>
      <c r="V404" s="0" t="n">
        <f aca="false">MEDIAN(INDEX(Avaliadores!$D$17:$D$22,$B404),INDEX(Avaliadores!$D$17:$D$22,$C404),INDEX(Avaliadores!$D$17:$D$22,$D404),INDEX(Avaliadores!$D$17:$D$22,$E404),INDEX(Avaliadores!$D$17:$D$22,$F404),INDEX(Avaliadores!$D$17:$D$22,$G404))</f>
        <v>5.54166666666667</v>
      </c>
      <c r="W404" s="0" t="n">
        <f aca="false">MEDIAN(INDEX(Avaliadores!$E$17:$E$22,$B404),INDEX(Avaliadores!$E$17:$E$22,$C404),INDEX(Avaliadores!$E$17:$E$22,$D404),INDEX(Avaliadores!$E$17:$E$22,$E404),INDEX(Avaliadores!$E$17:$E$22,$F404),INDEX(Avaliadores!$E$17:$E$22,$G404))</f>
        <v>7.04166666666667</v>
      </c>
      <c r="X404" s="0" t="n">
        <f aca="false">MEDIAN(INDEX(Avaliadores!$F$17:$F$22,$B404),INDEX(Avaliadores!$F$17:$F$22,$C404),INDEX(Avaliadores!$F$17:$F$22,$D404),INDEX(Avaliadores!$F$17:$F$22,$E404),INDEX(Avaliadores!$F$17:$F$22,$F404),INDEX(Avaliadores!$F$17:$F$22,$G404))</f>
        <v>2.79166666666667</v>
      </c>
      <c r="Y404" s="0" t="n">
        <f aca="false">MEDIAN(INDEX(Avaliadores!$G$17:$G$22,$B404),INDEX(Avaliadores!$G$17:$G$22,$C404),INDEX(Avaliadores!$G$17:$G$22,$D404),INDEX(Avaliadores!$G$17:$G$22,$E404),INDEX(Avaliadores!$G$17:$G$22,$F404),INDEX(Avaliadores!$G$17:$G$22,$G404))</f>
        <v>4.54166666666667</v>
      </c>
      <c r="Z404" s="0" t="n">
        <f aca="false">MEDIAN(INDEX(Avaliadores!$H$17:$H$22,$B404),INDEX(Avaliadores!$H$17:$H$22,$C404),INDEX(Avaliadores!$H$17:$H$22,$D404),INDEX(Avaliadores!$H$17:$H$22,$E404),INDEX(Avaliadores!$H$17:$H$22,$F404),INDEX(Avaliadores!$H$17:$H$22,$G404))</f>
        <v>3.54166666666667</v>
      </c>
      <c r="AA404" s="0" t="n">
        <f aca="false">MEDIAN(INDEX(Avaliadores!$I$17:$I$22,$B404),INDEX(Avaliadores!$I$17:$I$22,$C404),INDEX(Avaliadores!$I$17:$I$22,$D404),INDEX(Avaliadores!$I$17:$I$22,$E404),INDEX(Avaliadores!$I$17:$I$22,$F404),INDEX(Avaliadores!$I$17:$I$22,$G404))</f>
        <v>6.54166666666667</v>
      </c>
      <c r="AB404" s="0" t="n">
        <f aca="false">IF(MAX(H404:K404)=MIN(H404:K404),0,IF($B$17="custo",(MAX(H404:K404)-H404)/(MAX(H404:K404)-MIN(H404:K404)),(H404-MIN(H404:K404))/(MAX(H404:K404)-MIN(H404:K404))))</f>
        <v>0.306918360104727</v>
      </c>
      <c r="AC404" s="0" t="n">
        <f aca="false">IF(MAX(H404:K404)=MIN(H404:K404),0,IF($B$17="custo",(MAX(H404:K404)-I404)/(MAX(H404:K404)-MIN(H404:K404)),(I404-MIN(H404:K404))/(MAX(H404:K404)-MIN(H404:K404))))</f>
        <v>0</v>
      </c>
      <c r="AD404" s="0" t="n">
        <f aca="false">IF(MAX(H404:K404)=MIN(H404:K404),0,IF($B$17="custo",(MAX(H404:K404)-J404)/(MAX(H404:K404)-MIN(H404:K404)),(J404-MIN(H404:K404))/(MAX(H404:K404)-MIN(H404:K404))))</f>
        <v>0.841444257491854</v>
      </c>
      <c r="AE404" s="0" t="n">
        <f aca="false">IF(MAX(H404:K404)=MIN(H404:K404),0,IF($B$17="custo",(MAX(H404:K404)-K404)/(MAX(H404:K404)-MIN(H404:K404)),(K404-MIN(H404:K404))/(MAX(H404:K404)-MIN(H404:K404))))</f>
        <v>1</v>
      </c>
      <c r="AF404" s="0" t="n">
        <f aca="false">IF(MAX(L404:O404)=MIN(L404:O404),0,IF($C$17="custo",(MAX(L404:O404)-L404)/(MAX(L404:O404)-MIN(L404:O404)),(L404-MIN(L404:O404))/(MAX(L404:O404)-MIN(L404:O404))))</f>
        <v>0.453385589472474</v>
      </c>
      <c r="AG404" s="0" t="n">
        <f aca="false">IF(MAX(L404:O404)=MIN(L404:O404),0,IF($C$17="custo",(MAX(L404:O404)-M404)/(MAX(L404:O404)-MIN(L404:O404)),(M404-MIN(L404:O404))/(MAX(L404:O404)-MIN(L404:O404))))</f>
        <v>1</v>
      </c>
      <c r="AH404" s="0" t="n">
        <f aca="false">IF(MAX(L404:O404)=MIN(L404:O404),0,IF($C$17="custo",(MAX(L404:O404)-N404)/(MAX(L404:O404)-MIN(L404:O404)),(N404-MIN(L404:O404))/(MAX(L404:O404)-MIN(L404:O404))))</f>
        <v>0.715223070533324</v>
      </c>
      <c r="AI404" s="0" t="n">
        <f aca="false">IF(MAX(L404:O404)=MIN(L404:O404),0,IF($C$17="custo",(MAX(L404:O404)-O404)/(MAX(L404:O404)-MIN(L404:O404)),(O404-MIN(L404:O404))/(MAX(L404:O404)-MIN(L404:O404))))</f>
        <v>0</v>
      </c>
      <c r="AJ404" s="0" t="n">
        <f aca="false">IF(MAX(P404:S404)=MIN(P404:S404),0,IF($D$17="custo",(MAX(P404:S404)-P404)/(MAX(P404:S404)-MIN(P404:S404)),(P404-MIN(P404:S404))/(MAX(P404:S404)-MIN(P404:S404))))</f>
        <v>0.217914324085361</v>
      </c>
      <c r="AK404" s="0" t="n">
        <f aca="false">IF(MAX(P404:S404)=MIN(P404:S404),0,IF($D$17="custo",(MAX(P404:S404)-Q404)/(MAX(P404:S404)-MIN(P404:S404)),(Q404-MIN(P404:S404))/(MAX(P404:S404)-MIN(P404:S404))))</f>
        <v>0</v>
      </c>
      <c r="AL404" s="0" t="n">
        <f aca="false">IF(MAX(P404:S404)=MIN(P404:S404),0,IF($D$17="custo",(MAX(P404:S404)-R404)/(MAX(P404:S404)-MIN(P404:S404)),(R404-MIN(P404:S404))/(MAX(P404:S404)-MIN(P404:S404))))</f>
        <v>0.741287699044266</v>
      </c>
      <c r="AM404" s="0" t="n">
        <f aca="false">IF(MAX(P404:S404)=MIN(P404:S404),0,IF($D$17="custo",(MAX(P404:S404)-S404)/(MAX(P404:S404)-MIN(P404:S404)),(S404-MIN(P404:S404))/(MAX(P404:S404)-MIN(P404:S404))))</f>
        <v>1</v>
      </c>
      <c r="AN404" s="0" t="n">
        <f aca="false">IF(MAX(T404:W404)=MIN(T404:W404),0,IF($E$17="custo",(MAX(T404:W404)-T404)/(MAX(T404:W404)-MIN(T404:W404)),(T404-MIN(T404:W404))/(MAX(T404:W404)-MIN(T404:W404))))</f>
        <v>0</v>
      </c>
      <c r="AO404" s="0" t="n">
        <f aca="false">IF(MAX(T404:W404)=MIN(T404:W404),0,IF($E$17="custo",(MAX(T404:W404)-U404)/(MAX(T404:W404)-MIN(T404:W404)),(U404-MIN(T404:W404))/(MAX(T404:W404)-MIN(T404:W404))))</f>
        <v>0.666666666666667</v>
      </c>
      <c r="AP404" s="0" t="n">
        <f aca="false">IF(MAX(T404:W404)=MIN(T404:W404),0,IF($E$17="custo",(MAX(T404:W404)-V404)/(MAX(T404:W404)-MIN(T404:W404)),(V404-MIN(T404:W404))/(MAX(T404:W404)-MIN(T404:W404))))</f>
        <v>0.666666666666667</v>
      </c>
      <c r="AQ404" s="0" t="n">
        <f aca="false">IF(MAX(T404:W404)=MIN(T404:W404),0,IF($E$17="custo",(MAX(T404:W404)-W404)/(MAX(T404:W404)-MIN(T404:W404)),(W404-MIN(T404:W404))/(MAX(T404:W404)-MIN(T404:W404))))</f>
        <v>1</v>
      </c>
      <c r="AR404" s="0" t="n">
        <f aca="false">IF(MAX(X404:AA404)=MIN(X404:AA404),0,IF($F$17="custo",(MAX(X404:AA404)-X404)/(MAX(X404:AA404)-MIN(X404:AA404)),(X404-MIN(X404:AA404))/(MAX(X404:AA404)-MIN(X404:AA404))))</f>
        <v>0</v>
      </c>
      <c r="AS404" s="0" t="n">
        <f aca="false">IF(MAX(X404:AA404)=MIN(X404:AA404),0,IF($F$17="custo",(MAX(X404:AA404)-Y404)/(MAX(X404:AA404)-MIN(X404:AA404)),(Y404-MIN(X404:AA404))/(MAX(X404:AA404)-MIN(X404:AA404))))</f>
        <v>0.466666666666667</v>
      </c>
      <c r="AT404" s="0" t="n">
        <f aca="false">IF(MAX(X404:AA404)=MIN(X404:AA404),0,IF($F$17="custo",(MAX(X404:AA404)-Z404)/(MAX(X404:AA404)-MIN(X404:AA404)),(Z404-MIN(X404:AA404))/(MAX(X404:AA404)-MIN(X404:AA404))))</f>
        <v>0.2</v>
      </c>
      <c r="AU404" s="0" t="n">
        <f aca="false">IF(MAX(X404:AA404)=MIN(X404:AA404),0,IF($F$17="custo",(MAX(X404:AA404)-AA404)/(MAX(X404:AA404)-MIN(X404:AA404)),(AA404-MIN(X404:AA404))/(MAX(X404:AA404)-MIN(X404:AA404))))</f>
        <v>1</v>
      </c>
      <c r="AV404" s="0" t="n">
        <f aca="false">STDEVP(AB404:AE404)</f>
        <v>0.402604593262355</v>
      </c>
      <c r="AW404" s="0" t="n">
        <f aca="false">STDEVP(AF404:AI404)</f>
        <v>0.36789490799051</v>
      </c>
      <c r="AX404" s="0" t="n">
        <f aca="false">STDEVP(AJ404:AM404)</f>
        <v>0.399179146354465</v>
      </c>
      <c r="AY404" s="0" t="n">
        <f aca="false">STDEVP(AN404:AQ404)</f>
        <v>0.363241578628389</v>
      </c>
      <c r="AZ404" s="0" t="n">
        <f aca="false">STDEVP(AR404:AU404)</f>
        <v>0.375277674973257</v>
      </c>
      <c r="BA404" s="0" t="n">
        <f aca="false">AV404*((1-IFERROR(CORREL(AB404:AE404,AF404:AI404),0))+(1-IFERROR(CORREL(AB404:AE404,AJ404:AM404),0))+(1-IFERROR(CORREL(AB404:AE404,AN404:AQ404),0))+(1-IFERROR(CORREL(AB404:AE404,AR404:AU404),0)))</f>
        <v>1.10482091478072</v>
      </c>
      <c r="BB404" s="0" t="n">
        <f aca="false">AW404*((1-IFERROR(CORREL(AF404:AI404,AB404:AE404),0))+(1-IFERROR(CORREL(AF404:AI404,AJ404:AM404),0))+(1-IFERROR(CORREL(AF404:AI404,AN404:AQ404),0))+(1-IFERROR(CORREL(AF404:AI404,AR404:AU404),0)))</f>
        <v>2.2854488599645</v>
      </c>
      <c r="BC404" s="0" t="n">
        <f aca="false">AX404*((1-IFERROR(CORREL(AJ404:AM404,AB404:AE404),0))+(1-IFERROR(CORREL(AJ404:AM404,AF404:AI404),0))+(1-IFERROR(CORREL(AJ404:AM404,AN404:AQ404),0))+(1-IFERROR(CORREL(AJ404:AM404,AR404:AU404),0)))</f>
        <v>1.03178107606506</v>
      </c>
      <c r="BD404" s="0" t="n">
        <f aca="false">AY404*((1-IFERROR(CORREL(AN404:AQ404,AB404:AE404),0))+(1-IFERROR(CORREL(AN404:AQ404,AF404:AI404),0))+(1-IFERROR(CORREL(AN404:AQ404,AJ404:AM404),0))+(1-IFERROR(CORREL(AN404:AQ404,AR404:AU404),0)))</f>
        <v>0.809846511576747</v>
      </c>
      <c r="BE404" s="0" t="n">
        <f aca="false">AZ404*((1-IFERROR(CORREL(AR404:AU404,AB404:AE404),0))+(1-IFERROR(CORREL(AR404:AU404,AF404:AI404),0))+(1-IFERROR(CORREL(AR404:AU404,AJ404:AM404),0))+(1-IFERROR(CORREL(AR404:AU404,AN404:AQ404),0)))</f>
        <v>0.998320491616805</v>
      </c>
      <c r="BF404" s="0" t="n">
        <f aca="false">IF(SUM(BA404:BE404)&gt;0,BA404/SUM(BA404:BE404),1/5)</f>
        <v>0.177332629559769</v>
      </c>
      <c r="BG404" s="0" t="n">
        <f aca="false">IF(SUM(BA404:BE404)&gt;0,BB404/SUM(BA404:BE404),1/5)</f>
        <v>0.366832896300049</v>
      </c>
      <c r="BH404" s="0" t="n">
        <f aca="false">IF(SUM(BA404:BE404)&gt;0,BC404/SUM(BA404:BE404),1/5)</f>
        <v>0.165609148868204</v>
      </c>
      <c r="BI404" s="0" t="n">
        <f aca="false">IF(SUM(BA404:BE404)&gt;0,BD404/SUM(BA404:BE404),1/5)</f>
        <v>0.129986868927272</v>
      </c>
      <c r="BJ404" s="0" t="n">
        <f aca="false">IF(SUM(BA404:BE404)&gt;0,BE404/SUM(BA404:BE404),1/5)</f>
        <v>0.160238456344706</v>
      </c>
      <c r="BK404" s="0" t="n">
        <f aca="false">BF404*AB404+BG404*AF404+BH404*AJ404+BI404*AN404+BJ404*AR404</f>
        <v>0.256831994522402</v>
      </c>
      <c r="BL404" s="0" t="n">
        <f aca="false">BF404*AC404+BG404*AG404+BH404*AK404+BI404*AO404+BJ404*AS404</f>
        <v>0.528268755212427</v>
      </c>
      <c r="BM404" s="0" t="n">
        <f aca="false">BF404*AD404+BG404*AH404+BH404*AL404+BI404*AP404+BJ404*AT404</f>
        <v>0.653052502065664</v>
      </c>
      <c r="BN404" s="0" t="n">
        <f aca="false">BF404*AE404+BG404*AI404+BH404*AM404+BI404*AQ404+BJ404*AU404</f>
        <v>0.633167103699951</v>
      </c>
      <c r="BO404" s="0" t="n">
        <f aca="false">RANK(BK404,$BK404:$BN404)</f>
        <v>4</v>
      </c>
      <c r="BP404" s="0" t="n">
        <f aca="false">RANK(BL404,$BK404:$BN404)</f>
        <v>3</v>
      </c>
      <c r="BQ404" s="0" t="n">
        <f aca="false">RANK(BM404,$BK404:$BN404)</f>
        <v>1</v>
      </c>
      <c r="BR404" s="0" t="n">
        <f aca="false">RANK(BN404,$BK404:$BN404)</f>
        <v>2</v>
      </c>
    </row>
    <row r="405" customFormat="false" ht="15" hidden="false" customHeight="false" outlineLevel="0" collapsed="false">
      <c r="A405" s="0" t="n">
        <v>382</v>
      </c>
      <c r="B405" s="0" t="n">
        <f aca="false">RANDBETWEEN(1,$B$5)</f>
        <v>1</v>
      </c>
      <c r="C405" s="0" t="n">
        <f aca="false">RANDBETWEEN(1,$B$5)</f>
        <v>5</v>
      </c>
      <c r="D405" s="0" t="n">
        <f aca="false">RANDBETWEEN(1,$B$5)</f>
        <v>6</v>
      </c>
      <c r="E405" s="0" t="n">
        <f aca="false">RANDBETWEEN(1,$B$5)</f>
        <v>1</v>
      </c>
      <c r="F405" s="0" t="n">
        <f aca="false">RANDBETWEEN(1,$B$5)</f>
        <v>1</v>
      </c>
      <c r="G405" s="0" t="n">
        <f aca="false">RANDBETWEEN(1,$B$5)</f>
        <v>3</v>
      </c>
      <c r="H405" s="0" t="n">
        <f aca="true">NORMINV(RAND(),$B$8,$B$13)</f>
        <v>54.1190861179084</v>
      </c>
      <c r="I405" s="0" t="n">
        <f aca="true">NORMINV(RAND(),$C$8,$C$13)</f>
        <v>55.2044744047828</v>
      </c>
      <c r="J405" s="0" t="n">
        <f aca="true">NORMINV(RAND(),$D$8,$D$13)</f>
        <v>14.5308672752741</v>
      </c>
      <c r="K405" s="0" t="n">
        <f aca="true">NORMINV(RAND(),$E$8,$E$13)</f>
        <v>3.26983450302015</v>
      </c>
      <c r="L405" s="0" t="n">
        <f aca="true">NORMINV(RAND(),$B$9,$B$14)</f>
        <v>43.3395673699206</v>
      </c>
      <c r="M405" s="0" t="n">
        <f aca="true">NORMINV(RAND(),$C$9,$C$14)</f>
        <v>48.8374136561906</v>
      </c>
      <c r="N405" s="0" t="n">
        <f aca="true">NORMINV(RAND(),$D$9,$D$14)</f>
        <v>52.4422396071532</v>
      </c>
      <c r="O405" s="0" t="n">
        <f aca="true">NORMINV(RAND(),$E$9,$E$14)</f>
        <v>24.2476850264079</v>
      </c>
      <c r="P405" s="0" t="n">
        <f aca="true">NORMINV(RAND(),$B$10,$B$15)</f>
        <v>24.9061514542243</v>
      </c>
      <c r="Q405" s="0" t="n">
        <f aca="true">NORMINV(RAND(),$C$10,$C$15)</f>
        <v>30.8178446254396</v>
      </c>
      <c r="R405" s="0" t="n">
        <f aca="true">NORMINV(RAND(),$D$10,$D$15)</f>
        <v>9.65657584030855</v>
      </c>
      <c r="S405" s="0" t="n">
        <f aca="true">NORMINV(RAND(),$E$10,$E$15)</f>
        <v>3.98876185910234</v>
      </c>
      <c r="T405" s="0" t="n">
        <f aca="false">MEDIAN(INDEX(Avaliadores!$B$17:$B$22,$B405),INDEX(Avaliadores!$B$17:$B$22,$C405),INDEX(Avaliadores!$B$17:$B$22,$D405),INDEX(Avaliadores!$B$17:$B$22,$E405),INDEX(Avaliadores!$B$17:$B$22,$F405),INDEX(Avaliadores!$B$17:$B$22,$G405))</f>
        <v>2.04166666666667</v>
      </c>
      <c r="U405" s="0" t="n">
        <f aca="false">MEDIAN(INDEX(Avaliadores!$C$17:$C$22,$B405),INDEX(Avaliadores!$C$17:$C$22,$C405),INDEX(Avaliadores!$C$17:$C$22,$D405),INDEX(Avaliadores!$C$17:$C$22,$E405),INDEX(Avaliadores!$C$17:$C$22,$F405),INDEX(Avaliadores!$C$17:$C$22,$G405))</f>
        <v>4.41666666666667</v>
      </c>
      <c r="V405" s="0" t="n">
        <f aca="false">MEDIAN(INDEX(Avaliadores!$D$17:$D$22,$B405),INDEX(Avaliadores!$D$17:$D$22,$C405),INDEX(Avaliadores!$D$17:$D$22,$D405),INDEX(Avaliadores!$D$17:$D$22,$E405),INDEX(Avaliadores!$D$17:$D$22,$F405),INDEX(Avaliadores!$D$17:$D$22,$G405))</f>
        <v>6.41666666666667</v>
      </c>
      <c r="W405" s="0" t="n">
        <f aca="false">MEDIAN(INDEX(Avaliadores!$E$17:$E$22,$B405),INDEX(Avaliadores!$E$17:$E$22,$C405),INDEX(Avaliadores!$E$17:$E$22,$D405),INDEX(Avaliadores!$E$17:$E$22,$E405),INDEX(Avaliadores!$E$17:$E$22,$F405),INDEX(Avaliadores!$E$17:$E$22,$G405))</f>
        <v>7.04166666666667</v>
      </c>
      <c r="X405" s="0" t="n">
        <f aca="false">MEDIAN(INDEX(Avaliadores!$F$17:$F$22,$B405),INDEX(Avaliadores!$F$17:$F$22,$C405),INDEX(Avaliadores!$F$17:$F$22,$D405),INDEX(Avaliadores!$F$17:$F$22,$E405),INDEX(Avaliadores!$F$17:$F$22,$F405),INDEX(Avaliadores!$F$17:$F$22,$G405))</f>
        <v>2.29166666666667</v>
      </c>
      <c r="Y405" s="0" t="n">
        <f aca="false">MEDIAN(INDEX(Avaliadores!$G$17:$G$22,$B405),INDEX(Avaliadores!$G$17:$G$22,$C405),INDEX(Avaliadores!$G$17:$G$22,$D405),INDEX(Avaliadores!$G$17:$G$22,$E405),INDEX(Avaliadores!$G$17:$G$22,$F405),INDEX(Avaliadores!$G$17:$G$22,$G405))</f>
        <v>5.04166666666667</v>
      </c>
      <c r="Z405" s="0" t="n">
        <f aca="false">MEDIAN(INDEX(Avaliadores!$H$17:$H$22,$B405),INDEX(Avaliadores!$H$17:$H$22,$C405),INDEX(Avaliadores!$H$17:$H$22,$D405),INDEX(Avaliadores!$H$17:$H$22,$E405),INDEX(Avaliadores!$H$17:$H$22,$F405),INDEX(Avaliadores!$H$17:$H$22,$G405))</f>
        <v>4.04166666666667</v>
      </c>
      <c r="AA405" s="0" t="n">
        <f aca="false">MEDIAN(INDEX(Avaliadores!$I$17:$I$22,$B405),INDEX(Avaliadores!$I$17:$I$22,$C405),INDEX(Avaliadores!$I$17:$I$22,$D405),INDEX(Avaliadores!$I$17:$I$22,$E405),INDEX(Avaliadores!$I$17:$I$22,$F405),INDEX(Avaliadores!$I$17:$I$22,$G405))</f>
        <v>7.04166666666667</v>
      </c>
      <c r="AB405" s="0" t="n">
        <f aca="false">IF(MAX(H405:K405)=MIN(H405:K405),0,IF($B$17="custo",(MAX(H405:K405)-H405)/(MAX(H405:K405)-MIN(H405:K405)),(H405-MIN(H405:K405))/(MAX(H405:K405)-MIN(H405:K405))))</f>
        <v>0.0208991202967327</v>
      </c>
      <c r="AC405" s="0" t="n">
        <f aca="false">IF(MAX(H405:K405)=MIN(H405:K405),0,IF($B$17="custo",(MAX(H405:K405)-I405)/(MAX(H405:K405)-MIN(H405:K405)),(I405-MIN(H405:K405))/(MAX(H405:K405)-MIN(H405:K405))))</f>
        <v>0</v>
      </c>
      <c r="AD405" s="0" t="n">
        <f aca="false">IF(MAX(H405:K405)=MIN(H405:K405),0,IF($B$17="custo",(MAX(H405:K405)-J405)/(MAX(H405:K405)-MIN(H405:K405)),(J405-MIN(H405:K405))/(MAX(H405:K405)-MIN(H405:K405))))</f>
        <v>0.783169137331945</v>
      </c>
      <c r="AE405" s="0" t="n">
        <f aca="false">IF(MAX(H405:K405)=MIN(H405:K405),0,IF($B$17="custo",(MAX(H405:K405)-K405)/(MAX(H405:K405)-MIN(H405:K405)),(K405-MIN(H405:K405))/(MAX(H405:K405)-MIN(H405:K405))))</f>
        <v>1</v>
      </c>
      <c r="AF405" s="0" t="n">
        <f aca="false">IF(MAX(L405:O405)=MIN(L405:O405),0,IF($C$17="custo",(MAX(L405:O405)-L405)/(MAX(L405:O405)-MIN(L405:O405)),(L405-MIN(L405:O405))/(MAX(L405:O405)-MIN(L405:O405))))</f>
        <v>0.677147861614065</v>
      </c>
      <c r="AG405" s="0" t="n">
        <f aca="false">IF(MAX(L405:O405)=MIN(L405:O405),0,IF($C$17="custo",(MAX(L405:O405)-M405)/(MAX(L405:O405)-MIN(L405:O405)),(M405-MIN(L405:O405))/(MAX(L405:O405)-MIN(L405:O405))))</f>
        <v>0.8721446036454</v>
      </c>
      <c r="AH405" s="0" t="n">
        <f aca="false">IF(MAX(L405:O405)=MIN(L405:O405),0,IF($C$17="custo",(MAX(L405:O405)-N405)/(MAX(L405:O405)-MIN(L405:O405)),(N405-MIN(L405:O405))/(MAX(L405:O405)-MIN(L405:O405))))</f>
        <v>1</v>
      </c>
      <c r="AI405" s="0" t="n">
        <f aca="false">IF(MAX(L405:O405)=MIN(L405:O405),0,IF($C$17="custo",(MAX(L405:O405)-O405)/(MAX(L405:O405)-MIN(L405:O405)),(O405-MIN(L405:O405))/(MAX(L405:O405)-MIN(L405:O405))))</f>
        <v>0</v>
      </c>
      <c r="AJ405" s="0" t="n">
        <f aca="false">IF(MAX(P405:S405)=MIN(P405:S405),0,IF($D$17="custo",(MAX(P405:S405)-P405)/(MAX(P405:S405)-MIN(P405:S405)),(P405-MIN(P405:S405))/(MAX(P405:S405)-MIN(P405:S405))))</f>
        <v>0.220346451002522</v>
      </c>
      <c r="AK405" s="0" t="n">
        <f aca="false">IF(MAX(P405:S405)=MIN(P405:S405),0,IF($D$17="custo",(MAX(P405:S405)-Q405)/(MAX(P405:S405)-MIN(P405:S405)),(Q405-MIN(P405:S405))/(MAX(P405:S405)-MIN(P405:S405))))</f>
        <v>0</v>
      </c>
      <c r="AL405" s="0" t="n">
        <f aca="false">IF(MAX(P405:S405)=MIN(P405:S405),0,IF($D$17="custo",(MAX(P405:S405)-R405)/(MAX(P405:S405)-MIN(P405:S405)),(R405-MIN(P405:S405))/(MAX(P405:S405)-MIN(P405:S405))))</f>
        <v>0.788743654392924</v>
      </c>
      <c r="AM405" s="0" t="n">
        <f aca="false">IF(MAX(P405:S405)=MIN(P405:S405),0,IF($D$17="custo",(MAX(P405:S405)-S405)/(MAX(P405:S405)-MIN(P405:S405)),(S405-MIN(P405:S405))/(MAX(P405:S405)-MIN(P405:S405))))</f>
        <v>1</v>
      </c>
      <c r="AN405" s="0" t="n">
        <f aca="false">IF(MAX(T405:W405)=MIN(T405:W405),0,IF($E$17="custo",(MAX(T405:W405)-T405)/(MAX(T405:W405)-MIN(T405:W405)),(T405-MIN(T405:W405))/(MAX(T405:W405)-MIN(T405:W405))))</f>
        <v>0</v>
      </c>
      <c r="AO405" s="0" t="n">
        <f aca="false">IF(MAX(T405:W405)=MIN(T405:W405),0,IF($E$17="custo",(MAX(T405:W405)-U405)/(MAX(T405:W405)-MIN(T405:W405)),(U405-MIN(T405:W405))/(MAX(T405:W405)-MIN(T405:W405))))</f>
        <v>0.475</v>
      </c>
      <c r="AP405" s="0" t="n">
        <f aca="false">IF(MAX(T405:W405)=MIN(T405:W405),0,IF($E$17="custo",(MAX(T405:W405)-V405)/(MAX(T405:W405)-MIN(T405:W405)),(V405-MIN(T405:W405))/(MAX(T405:W405)-MIN(T405:W405))))</f>
        <v>0.875</v>
      </c>
      <c r="AQ405" s="0" t="n">
        <f aca="false">IF(MAX(T405:W405)=MIN(T405:W405),0,IF($E$17="custo",(MAX(T405:W405)-W405)/(MAX(T405:W405)-MIN(T405:W405)),(W405-MIN(T405:W405))/(MAX(T405:W405)-MIN(T405:W405))))</f>
        <v>1</v>
      </c>
      <c r="AR405" s="0" t="n">
        <f aca="false">IF(MAX(X405:AA405)=MIN(X405:AA405),0,IF($F$17="custo",(MAX(X405:AA405)-X405)/(MAX(X405:AA405)-MIN(X405:AA405)),(X405-MIN(X405:AA405))/(MAX(X405:AA405)-MIN(X405:AA405))))</f>
        <v>0</v>
      </c>
      <c r="AS405" s="0" t="n">
        <f aca="false">IF(MAX(X405:AA405)=MIN(X405:AA405),0,IF($F$17="custo",(MAX(X405:AA405)-Y405)/(MAX(X405:AA405)-MIN(X405:AA405)),(Y405-MIN(X405:AA405))/(MAX(X405:AA405)-MIN(X405:AA405))))</f>
        <v>0.578947368421053</v>
      </c>
      <c r="AT405" s="0" t="n">
        <f aca="false">IF(MAX(X405:AA405)=MIN(X405:AA405),0,IF($F$17="custo",(MAX(X405:AA405)-Z405)/(MAX(X405:AA405)-MIN(X405:AA405)),(Z405-MIN(X405:AA405))/(MAX(X405:AA405)-MIN(X405:AA405))))</f>
        <v>0.368421052631579</v>
      </c>
      <c r="AU405" s="0" t="n">
        <f aca="false">IF(MAX(X405:AA405)=MIN(X405:AA405),0,IF($F$17="custo",(MAX(X405:AA405)-AA405)/(MAX(X405:AA405)-MIN(X405:AA405)),(AA405-MIN(X405:AA405))/(MAX(X405:AA405)-MIN(X405:AA405))))</f>
        <v>1</v>
      </c>
      <c r="AV405" s="0" t="n">
        <f aca="false">STDEVP(AB405:AE405)</f>
        <v>0.447248561024124</v>
      </c>
      <c r="AW405" s="0" t="n">
        <f aca="false">STDEVP(AF405:AI405)</f>
        <v>0.385500459727068</v>
      </c>
      <c r="AX405" s="0" t="n">
        <f aca="false">STDEVP(AJ405:AM405)</f>
        <v>0.40668118591688</v>
      </c>
      <c r="AY405" s="0" t="n">
        <f aca="false">STDEVP(AN405:AQ405)</f>
        <v>0.390712490202195</v>
      </c>
      <c r="AZ405" s="0" t="n">
        <f aca="false">STDEVP(AR405:AU405)</f>
        <v>0.361542938527213</v>
      </c>
      <c r="BA405" s="0" t="n">
        <f aca="false">AV405*((1-IFERROR(CORREL(AB405:AE405,AF405:AI405),0))+(1-IFERROR(CORREL(AB405:AE405,AJ405:AM405),0))+(1-IFERROR(CORREL(AB405:AE405,AN405:AQ405),0))+(1-IFERROR(CORREL(AB405:AE405,AR405:AU405),0)))</f>
        <v>0.893469260796493</v>
      </c>
      <c r="BB405" s="0" t="n">
        <f aca="false">AW405*((1-IFERROR(CORREL(AF405:AI405,AB405:AE405),0))+(1-IFERROR(CORREL(AF405:AI405,AJ405:AM405),0))+(1-IFERROR(CORREL(AF405:AI405,AN405:AQ405),0))+(1-IFERROR(CORREL(AF405:AI405,AR405:AU405),0)))</f>
        <v>2.33722115532178</v>
      </c>
      <c r="BC405" s="0" t="n">
        <f aca="false">AX405*((1-IFERROR(CORREL(AJ405:AM405,AB405:AE405),0))+(1-IFERROR(CORREL(AJ405:AM405,AF405:AI405),0))+(1-IFERROR(CORREL(AJ405:AM405,AN405:AQ405),0))+(1-IFERROR(CORREL(AJ405:AM405,AR405:AU405),0)))</f>
        <v>0.906220305602688</v>
      </c>
      <c r="BD405" s="0" t="n">
        <f aca="false">AY405*((1-IFERROR(CORREL(AN405:AQ405,AB405:AE405),0))+(1-IFERROR(CORREL(AN405:AQ405,AF405:AI405),0))+(1-IFERROR(CORREL(AN405:AQ405,AJ405:AM405),0))+(1-IFERROR(CORREL(AN405:AQ405,AR405:AU405),0)))</f>
        <v>0.721615250169128</v>
      </c>
      <c r="BE405" s="0" t="n">
        <f aca="false">AZ405*((1-IFERROR(CORREL(AR405:AU405,AB405:AE405),0))+(1-IFERROR(CORREL(AR405:AU405,AF405:AI405),0))+(1-IFERROR(CORREL(AR405:AU405,AJ405:AM405),0))+(1-IFERROR(CORREL(AR405:AU405,AN405:AQ405),0)))</f>
        <v>0.973219502305381</v>
      </c>
      <c r="BF405" s="0" t="n">
        <f aca="false">IF(SUM(BA405:BE405)&gt;0,BA405/SUM(BA405:BE405),1/5)</f>
        <v>0.153207862851688</v>
      </c>
      <c r="BG405" s="0" t="n">
        <f aca="false">IF(SUM(BA405:BE405)&gt;0,BB405/SUM(BA405:BE405),1/5)</f>
        <v>0.400775576654297</v>
      </c>
      <c r="BH405" s="0" t="n">
        <f aca="false">IF(SUM(BA405:BE405)&gt;0,BC405/SUM(BA405:BE405),1/5)</f>
        <v>0.155394351418896</v>
      </c>
      <c r="BI405" s="0" t="n">
        <f aca="false">IF(SUM(BA405:BE405)&gt;0,BD405/SUM(BA405:BE405),1/5)</f>
        <v>0.123739153802607</v>
      </c>
      <c r="BJ405" s="0" t="n">
        <f aca="false">IF(SUM(BA405:BE405)&gt;0,BE405/SUM(BA405:BE405),1/5)</f>
        <v>0.166883055272512</v>
      </c>
      <c r="BK405" s="0" t="n">
        <f aca="false">BF405*AB405+BG405*AF405+BH405*AJ405+BI405*AN405+BJ405*AR405</f>
        <v>0.308826828115736</v>
      </c>
      <c r="BL405" s="0" t="n">
        <f aca="false">BF405*AC405+BG405*AG405+BH405*AK405+BI405*AO405+BJ405*AS405</f>
        <v>0.504926860192242</v>
      </c>
      <c r="BM405" s="0" t="n">
        <f aca="false">BF405*AD405+BG405*AH405+BH405*AL405+BI405*AP405+BJ405*AT405</f>
        <v>0.813084545513637</v>
      </c>
      <c r="BN405" s="0" t="n">
        <f aca="false">BF405*AE405+BG405*AI405+BH405*AM405+BI405*AQ405+BJ405*AU405</f>
        <v>0.599224423345703</v>
      </c>
      <c r="BO405" s="0" t="n">
        <f aca="false">RANK(BK405,$BK405:$BN405)</f>
        <v>4</v>
      </c>
      <c r="BP405" s="0" t="n">
        <f aca="false">RANK(BL405,$BK405:$BN405)</f>
        <v>3</v>
      </c>
      <c r="BQ405" s="0" t="n">
        <f aca="false">RANK(BM405,$BK405:$BN405)</f>
        <v>1</v>
      </c>
      <c r="BR405" s="0" t="n">
        <f aca="false">RANK(BN405,$BK405:$BN405)</f>
        <v>2</v>
      </c>
    </row>
    <row r="406" customFormat="false" ht="15" hidden="false" customHeight="false" outlineLevel="0" collapsed="false">
      <c r="A406" s="0" t="n">
        <v>383</v>
      </c>
      <c r="B406" s="0" t="n">
        <f aca="false">RANDBETWEEN(1,$B$5)</f>
        <v>2</v>
      </c>
      <c r="C406" s="0" t="n">
        <f aca="false">RANDBETWEEN(1,$B$5)</f>
        <v>6</v>
      </c>
      <c r="D406" s="0" t="n">
        <f aca="false">RANDBETWEEN(1,$B$5)</f>
        <v>2</v>
      </c>
      <c r="E406" s="0" t="n">
        <f aca="false">RANDBETWEEN(1,$B$5)</f>
        <v>4</v>
      </c>
      <c r="F406" s="0" t="n">
        <f aca="false">RANDBETWEEN(1,$B$5)</f>
        <v>3</v>
      </c>
      <c r="G406" s="0" t="n">
        <f aca="false">RANDBETWEEN(1,$B$5)</f>
        <v>1</v>
      </c>
      <c r="H406" s="0" t="n">
        <f aca="true">NORMINV(RAND(),$B$8,$B$13)</f>
        <v>48.3417322166662</v>
      </c>
      <c r="I406" s="0" t="n">
        <f aca="true">NORMINV(RAND(),$C$8,$C$13)</f>
        <v>53.6017446590014</v>
      </c>
      <c r="J406" s="0" t="n">
        <f aca="true">NORMINV(RAND(),$D$8,$D$13)</f>
        <v>13.6777315826229</v>
      </c>
      <c r="K406" s="0" t="n">
        <f aca="true">NORMINV(RAND(),$E$8,$E$13)</f>
        <v>3.34279357281583</v>
      </c>
      <c r="L406" s="0" t="n">
        <f aca="true">NORMINV(RAND(),$B$9,$B$14)</f>
        <v>42.8928957319267</v>
      </c>
      <c r="M406" s="0" t="n">
        <f aca="true">NORMINV(RAND(),$C$9,$C$14)</f>
        <v>57.6797659408315</v>
      </c>
      <c r="N406" s="0" t="n">
        <f aca="true">NORMINV(RAND(),$D$9,$D$14)</f>
        <v>55.9953839667613</v>
      </c>
      <c r="O406" s="0" t="n">
        <f aca="true">NORMINV(RAND(),$E$9,$E$14)</f>
        <v>24.0251967411994</v>
      </c>
      <c r="P406" s="0" t="n">
        <f aca="true">NORMINV(RAND(),$B$10,$B$15)</f>
        <v>24.6691650901351</v>
      </c>
      <c r="Q406" s="0" t="n">
        <f aca="true">NORMINV(RAND(),$C$10,$C$15)</f>
        <v>28.9844647693126</v>
      </c>
      <c r="R406" s="0" t="n">
        <f aca="true">NORMINV(RAND(),$D$10,$D$15)</f>
        <v>10.3252326632259</v>
      </c>
      <c r="S406" s="0" t="n">
        <f aca="true">NORMINV(RAND(),$E$10,$E$15)</f>
        <v>4.06597763079836</v>
      </c>
      <c r="T406" s="0" t="n">
        <f aca="false">MEDIAN(INDEX(Avaliadores!$B$17:$B$22,$B406),INDEX(Avaliadores!$B$17:$B$22,$C406),INDEX(Avaliadores!$B$17:$B$22,$D406),INDEX(Avaliadores!$B$17:$B$22,$E406),INDEX(Avaliadores!$B$17:$B$22,$F406),INDEX(Avaliadores!$B$17:$B$22,$G406))</f>
        <v>2.91666666666667</v>
      </c>
      <c r="U406" s="0" t="n">
        <f aca="false">MEDIAN(INDEX(Avaliadores!$C$17:$C$22,$B406),INDEX(Avaliadores!$C$17:$C$22,$C406),INDEX(Avaliadores!$C$17:$C$22,$D406),INDEX(Avaliadores!$C$17:$C$22,$E406),INDEX(Avaliadores!$C$17:$C$22,$F406),INDEX(Avaliadores!$C$17:$C$22,$G406))</f>
        <v>5.04166666666667</v>
      </c>
      <c r="V406" s="0" t="n">
        <f aca="false">MEDIAN(INDEX(Avaliadores!$D$17:$D$22,$B406),INDEX(Avaliadores!$D$17:$D$22,$C406),INDEX(Avaliadores!$D$17:$D$22,$D406),INDEX(Avaliadores!$D$17:$D$22,$E406),INDEX(Avaliadores!$D$17:$D$22,$F406),INDEX(Avaliadores!$D$17:$D$22,$G406))</f>
        <v>5.91666666666667</v>
      </c>
      <c r="W406" s="0" t="n">
        <f aca="false">MEDIAN(INDEX(Avaliadores!$E$17:$E$22,$B406),INDEX(Avaliadores!$E$17:$E$22,$C406),INDEX(Avaliadores!$E$17:$E$22,$D406),INDEX(Avaliadores!$E$17:$E$22,$E406),INDEX(Avaliadores!$E$17:$E$22,$F406),INDEX(Avaliadores!$E$17:$E$22,$G406))</f>
        <v>6.04166666666667</v>
      </c>
      <c r="X406" s="0" t="n">
        <f aca="false">MEDIAN(INDEX(Avaliadores!$F$17:$F$22,$B406),INDEX(Avaliadores!$F$17:$F$22,$C406),INDEX(Avaliadores!$F$17:$F$22,$D406),INDEX(Avaliadores!$F$17:$F$22,$E406),INDEX(Avaliadores!$F$17:$F$22,$F406),INDEX(Avaliadores!$F$17:$F$22,$G406))</f>
        <v>2.41666666666667</v>
      </c>
      <c r="Y406" s="0" t="n">
        <f aca="false">MEDIAN(INDEX(Avaliadores!$G$17:$G$22,$B406),INDEX(Avaliadores!$G$17:$G$22,$C406),INDEX(Avaliadores!$G$17:$G$22,$D406),INDEX(Avaliadores!$G$17:$G$22,$E406),INDEX(Avaliadores!$G$17:$G$22,$F406),INDEX(Avaliadores!$G$17:$G$22,$G406))</f>
        <v>5.41666666666667</v>
      </c>
      <c r="Z406" s="0" t="n">
        <f aca="false">MEDIAN(INDEX(Avaliadores!$H$17:$H$22,$B406),INDEX(Avaliadores!$H$17:$H$22,$C406),INDEX(Avaliadores!$H$17:$H$22,$D406),INDEX(Avaliadores!$H$17:$H$22,$E406),INDEX(Avaliadores!$H$17:$H$22,$F406),INDEX(Avaliadores!$H$17:$H$22,$G406))</f>
        <v>4.04166666666667</v>
      </c>
      <c r="AA406" s="0" t="n">
        <f aca="false">MEDIAN(INDEX(Avaliadores!$I$17:$I$22,$B406),INDEX(Avaliadores!$I$17:$I$22,$C406),INDEX(Avaliadores!$I$17:$I$22,$D406),INDEX(Avaliadores!$I$17:$I$22,$E406),INDEX(Avaliadores!$I$17:$I$22,$F406),INDEX(Avaliadores!$I$17:$I$22,$G406))</f>
        <v>6.41666666666667</v>
      </c>
      <c r="AB406" s="0" t="n">
        <f aca="false">IF(MAX(H406:K406)=MIN(H406:K406),0,IF($B$17="custo",(MAX(H406:K406)-H406)/(MAX(H406:K406)-MIN(H406:K406)),(H406-MIN(H406:K406))/(MAX(H406:K406)-MIN(H406:K406))))</f>
        <v>0.10465822164325</v>
      </c>
      <c r="AC406" s="0" t="n">
        <f aca="false">IF(MAX(H406:K406)=MIN(H406:K406),0,IF($B$17="custo",(MAX(H406:K406)-I406)/(MAX(H406:K406)-MIN(H406:K406)),(I406-MIN(H406:K406))/(MAX(H406:K406)-MIN(H406:K406))))</f>
        <v>0</v>
      </c>
      <c r="AD406" s="0" t="n">
        <f aca="false">IF(MAX(H406:K406)=MIN(H406:K406),0,IF($B$17="custo",(MAX(H406:K406)-J406)/(MAX(H406:K406)-MIN(H406:K406)),(J406-MIN(H406:K406))/(MAX(H406:K406)-MIN(H406:K406))))</f>
        <v>0.794366221609273</v>
      </c>
      <c r="AE406" s="0" t="n">
        <f aca="false">IF(MAX(H406:K406)=MIN(H406:K406),0,IF($B$17="custo",(MAX(H406:K406)-K406)/(MAX(H406:K406)-MIN(H406:K406)),(K406-MIN(H406:K406))/(MAX(H406:K406)-MIN(H406:K406))))</f>
        <v>1</v>
      </c>
      <c r="AF406" s="0" t="n">
        <f aca="false">IF(MAX(L406:O406)=MIN(L406:O406),0,IF($C$17="custo",(MAX(L406:O406)-L406)/(MAX(L406:O406)-MIN(L406:O406)),(L406-MIN(L406:O406))/(MAX(L406:O406)-MIN(L406:O406))))</f>
        <v>0.560628153603984</v>
      </c>
      <c r="AG406" s="0" t="n">
        <f aca="false">IF(MAX(L406:O406)=MIN(L406:O406),0,IF($C$17="custo",(MAX(L406:O406)-M406)/(MAX(L406:O406)-MIN(L406:O406)),(M406-MIN(L406:O406))/(MAX(L406:O406)-MIN(L406:O406))))</f>
        <v>1</v>
      </c>
      <c r="AH406" s="0" t="n">
        <f aca="false">IF(MAX(L406:O406)=MIN(L406:O406),0,IF($C$17="custo",(MAX(L406:O406)-N406)/(MAX(L406:O406)-MIN(L406:O406)),(N406-MIN(L406:O406))/(MAX(L406:O406)-MIN(L406:O406))))</f>
        <v>0.949950868065529</v>
      </c>
      <c r="AI406" s="0" t="n">
        <f aca="false">IF(MAX(L406:O406)=MIN(L406:O406),0,IF($C$17="custo",(MAX(L406:O406)-O406)/(MAX(L406:O406)-MIN(L406:O406)),(O406-MIN(L406:O406))/(MAX(L406:O406)-MIN(L406:O406))))</f>
        <v>0</v>
      </c>
      <c r="AJ406" s="0" t="n">
        <f aca="false">IF(MAX(P406:S406)=MIN(P406:S406),0,IF($D$17="custo",(MAX(P406:S406)-P406)/(MAX(P406:S406)-MIN(P406:S406)),(P406-MIN(P406:S406))/(MAX(P406:S406)-MIN(P406:S406))))</f>
        <v>0.17317663208003</v>
      </c>
      <c r="AK406" s="0" t="n">
        <f aca="false">IF(MAX(P406:S406)=MIN(P406:S406),0,IF($D$17="custo",(MAX(P406:S406)-Q406)/(MAX(P406:S406)-MIN(P406:S406)),(Q406-MIN(P406:S406))/(MAX(P406:S406)-MIN(P406:S406))))</f>
        <v>0</v>
      </c>
      <c r="AL406" s="0" t="n">
        <f aca="false">IF(MAX(P406:S406)=MIN(P406:S406),0,IF($D$17="custo",(MAX(P406:S406)-R406)/(MAX(P406:S406)-MIN(P406:S406)),(R406-MIN(P406:S406))/(MAX(P406:S406)-MIN(P406:S406))))</f>
        <v>0.748810792660312</v>
      </c>
      <c r="AM406" s="0" t="n">
        <f aca="false">IF(MAX(P406:S406)=MIN(P406:S406),0,IF($D$17="custo",(MAX(P406:S406)-S406)/(MAX(P406:S406)-MIN(P406:S406)),(S406-MIN(P406:S406))/(MAX(P406:S406)-MIN(P406:S406))))</f>
        <v>1</v>
      </c>
      <c r="AN406" s="0" t="n">
        <f aca="false">IF(MAX(T406:W406)=MIN(T406:W406),0,IF($E$17="custo",(MAX(T406:W406)-T406)/(MAX(T406:W406)-MIN(T406:W406)),(T406-MIN(T406:W406))/(MAX(T406:W406)-MIN(T406:W406))))</f>
        <v>0</v>
      </c>
      <c r="AO406" s="0" t="n">
        <f aca="false">IF(MAX(T406:W406)=MIN(T406:W406),0,IF($E$17="custo",(MAX(T406:W406)-U406)/(MAX(T406:W406)-MIN(T406:W406)),(U406-MIN(T406:W406))/(MAX(T406:W406)-MIN(T406:W406))))</f>
        <v>0.68</v>
      </c>
      <c r="AP406" s="0" t="n">
        <f aca="false">IF(MAX(T406:W406)=MIN(T406:W406),0,IF($E$17="custo",(MAX(T406:W406)-V406)/(MAX(T406:W406)-MIN(T406:W406)),(V406-MIN(T406:W406))/(MAX(T406:W406)-MIN(T406:W406))))</f>
        <v>0.96</v>
      </c>
      <c r="AQ406" s="0" t="n">
        <f aca="false">IF(MAX(T406:W406)=MIN(T406:W406),0,IF($E$17="custo",(MAX(T406:W406)-W406)/(MAX(T406:W406)-MIN(T406:W406)),(W406-MIN(T406:W406))/(MAX(T406:W406)-MIN(T406:W406))))</f>
        <v>1</v>
      </c>
      <c r="AR406" s="0" t="n">
        <f aca="false">IF(MAX(X406:AA406)=MIN(X406:AA406),0,IF($F$17="custo",(MAX(X406:AA406)-X406)/(MAX(X406:AA406)-MIN(X406:AA406)),(X406-MIN(X406:AA406))/(MAX(X406:AA406)-MIN(X406:AA406))))</f>
        <v>0</v>
      </c>
      <c r="AS406" s="0" t="n">
        <f aca="false">IF(MAX(X406:AA406)=MIN(X406:AA406),0,IF($F$17="custo",(MAX(X406:AA406)-Y406)/(MAX(X406:AA406)-MIN(X406:AA406)),(Y406-MIN(X406:AA406))/(MAX(X406:AA406)-MIN(X406:AA406))))</f>
        <v>0.75</v>
      </c>
      <c r="AT406" s="0" t="n">
        <f aca="false">IF(MAX(X406:AA406)=MIN(X406:AA406),0,IF($F$17="custo",(MAX(X406:AA406)-Z406)/(MAX(X406:AA406)-MIN(X406:AA406)),(Z406-MIN(X406:AA406))/(MAX(X406:AA406)-MIN(X406:AA406))))</f>
        <v>0.40625</v>
      </c>
      <c r="AU406" s="0" t="n">
        <f aca="false">IF(MAX(X406:AA406)=MIN(X406:AA406),0,IF($F$17="custo",(MAX(X406:AA406)-AA406)/(MAX(X406:AA406)-MIN(X406:AA406)),(AA406-MIN(X406:AA406))/(MAX(X406:AA406)-MIN(X406:AA406))))</f>
        <v>1</v>
      </c>
      <c r="AV406" s="0" t="n">
        <f aca="false">STDEVP(AB406:AE406)</f>
        <v>0.430231791704681</v>
      </c>
      <c r="AW406" s="0" t="n">
        <f aca="false">STDEVP(AF406:AI406)</f>
        <v>0.400299519841113</v>
      </c>
      <c r="AX406" s="0" t="n">
        <f aca="false">STDEVP(AJ406:AM406)</f>
        <v>0.408411200228441</v>
      </c>
      <c r="AY406" s="0" t="n">
        <f aca="false">STDEVP(AN406:AQ406)</f>
        <v>0.400499687890016</v>
      </c>
      <c r="AZ406" s="0" t="n">
        <f aca="false">STDEVP(AR406:AU406)</f>
        <v>0.375894116366232</v>
      </c>
      <c r="BA406" s="0" t="n">
        <f aca="false">AV406*((1-IFERROR(CORREL(AB406:AE406,AF406:AI406),0))+(1-IFERROR(CORREL(AB406:AE406,AJ406:AM406),0))+(1-IFERROR(CORREL(AB406:AE406,AN406:AQ406),0))+(1-IFERROR(CORREL(AB406:AE406,AR406:AU406),0)))</f>
        <v>1.01186407072759</v>
      </c>
      <c r="BB406" s="0" t="n">
        <f aca="false">AW406*((1-IFERROR(CORREL(AF406:AI406,AB406:AE406),0))+(1-IFERROR(CORREL(AF406:AI406,AJ406:AM406),0))+(1-IFERROR(CORREL(AF406:AI406,AN406:AQ406),0))+(1-IFERROR(CORREL(AF406:AI406,AR406:AU406),0)))</f>
        <v>2.24999004612188</v>
      </c>
      <c r="BC406" s="0" t="n">
        <f aca="false">AX406*((1-IFERROR(CORREL(AJ406:AM406,AB406:AE406),0))+(1-IFERROR(CORREL(AJ406:AM406,AF406:AI406),0))+(1-IFERROR(CORREL(AJ406:AM406,AN406:AQ406),0))+(1-IFERROR(CORREL(AJ406:AM406,AR406:AU406),0)))</f>
        <v>1.01566730626849</v>
      </c>
      <c r="BD406" s="0" t="n">
        <f aca="false">AY406*((1-IFERROR(CORREL(AN406:AQ406,AB406:AE406),0))+(1-IFERROR(CORREL(AN406:AQ406,AF406:AI406),0))+(1-IFERROR(CORREL(AN406:AQ406,AJ406:AM406),0))+(1-IFERROR(CORREL(AN406:AQ406,AR406:AU406),0)))</f>
        <v>0.75387372468098</v>
      </c>
      <c r="BE406" s="0" t="n">
        <f aca="false">AZ406*((1-IFERROR(CORREL(AR406:AU406,AB406:AE406),0))+(1-IFERROR(CORREL(AR406:AU406,AF406:AI406),0))+(1-IFERROR(CORREL(AR406:AU406,AJ406:AM406),0))+(1-IFERROR(CORREL(AR406:AU406,AN406:AQ406),0)))</f>
        <v>1.00381464211683</v>
      </c>
      <c r="BF406" s="0" t="n">
        <f aca="false">IF(SUM(BA406:BE406)&gt;0,BA406/SUM(BA406:BE406),1/5)</f>
        <v>0.16766013211642</v>
      </c>
      <c r="BG406" s="0" t="n">
        <f aca="false">IF(SUM(BA406:BE406)&gt;0,BB406/SUM(BA406:BE406),1/5)</f>
        <v>0.372810577335918</v>
      </c>
      <c r="BH406" s="0" t="n">
        <f aca="false">IF(SUM(BA406:BE406)&gt;0,BC406/SUM(BA406:BE406),1/5)</f>
        <v>0.168290306654389</v>
      </c>
      <c r="BI406" s="0" t="n">
        <f aca="false">IF(SUM(BA406:BE406)&gt;0,BD406/SUM(BA406:BE406),1/5)</f>
        <v>0.124912596400647</v>
      </c>
      <c r="BJ406" s="0" t="n">
        <f aca="false">IF(SUM(BA406:BE406)&gt;0,BE406/SUM(BA406:BE406),1/5)</f>
        <v>0.166326387492627</v>
      </c>
      <c r="BK406" s="0" t="n">
        <f aca="false">BF406*AB406+BG406*AF406+BH406*AJ406+BI406*AN406+BJ406*AR406</f>
        <v>0.25569906540177</v>
      </c>
      <c r="BL406" s="0" t="n">
        <f aca="false">BF406*AC406+BG406*AG406+BH406*AK406+BI406*AO406+BJ406*AS406</f>
        <v>0.582495933507828</v>
      </c>
      <c r="BM406" s="0" t="n">
        <f aca="false">BF406*AD406+BG406*AH406+BH406*AL406+BI406*AP406+BJ406*AT406</f>
        <v>0.800839062614519</v>
      </c>
      <c r="BN406" s="0" t="n">
        <f aca="false">BF406*AE406+BG406*AI406+BH406*AM406+BI406*AQ406+BJ406*AU406</f>
        <v>0.627189422664082</v>
      </c>
      <c r="BO406" s="0" t="n">
        <f aca="false">RANK(BK406,$BK406:$BN406)</f>
        <v>4</v>
      </c>
      <c r="BP406" s="0" t="n">
        <f aca="false">RANK(BL406,$BK406:$BN406)</f>
        <v>3</v>
      </c>
      <c r="BQ406" s="0" t="n">
        <f aca="false">RANK(BM406,$BK406:$BN406)</f>
        <v>1</v>
      </c>
      <c r="BR406" s="0" t="n">
        <f aca="false">RANK(BN406,$BK406:$BN406)</f>
        <v>2</v>
      </c>
    </row>
    <row r="407" customFormat="false" ht="15" hidden="false" customHeight="false" outlineLevel="0" collapsed="false">
      <c r="A407" s="0" t="n">
        <v>384</v>
      </c>
      <c r="B407" s="0" t="n">
        <f aca="false">RANDBETWEEN(1,$B$5)</f>
        <v>1</v>
      </c>
      <c r="C407" s="0" t="n">
        <f aca="false">RANDBETWEEN(1,$B$5)</f>
        <v>4</v>
      </c>
      <c r="D407" s="0" t="n">
        <f aca="false">RANDBETWEEN(1,$B$5)</f>
        <v>6</v>
      </c>
      <c r="E407" s="0" t="n">
        <f aca="false">RANDBETWEEN(1,$B$5)</f>
        <v>6</v>
      </c>
      <c r="F407" s="0" t="n">
        <f aca="false">RANDBETWEEN(1,$B$5)</f>
        <v>5</v>
      </c>
      <c r="G407" s="0" t="n">
        <f aca="false">RANDBETWEEN(1,$B$5)</f>
        <v>5</v>
      </c>
      <c r="H407" s="0" t="n">
        <f aca="true">NORMINV(RAND(),$B$8,$B$13)</f>
        <v>57.2499166225536</v>
      </c>
      <c r="I407" s="0" t="n">
        <f aca="true">NORMINV(RAND(),$C$8,$C$13)</f>
        <v>66.7176805318231</v>
      </c>
      <c r="J407" s="0" t="n">
        <f aca="true">NORMINV(RAND(),$D$8,$D$13)</f>
        <v>14.280683584309</v>
      </c>
      <c r="K407" s="0" t="n">
        <f aca="true">NORMINV(RAND(),$E$8,$E$13)</f>
        <v>2.99905334884977</v>
      </c>
      <c r="L407" s="0" t="n">
        <f aca="true">NORMINV(RAND(),$B$9,$B$14)</f>
        <v>50.7841719970141</v>
      </c>
      <c r="M407" s="0" t="n">
        <f aca="true">NORMINV(RAND(),$C$9,$C$14)</f>
        <v>53.7705842603307</v>
      </c>
      <c r="N407" s="0" t="n">
        <f aca="true">NORMINV(RAND(),$D$9,$D$14)</f>
        <v>40.7359677845231</v>
      </c>
      <c r="O407" s="0" t="n">
        <f aca="true">NORMINV(RAND(),$E$9,$E$14)</f>
        <v>19.6015561024142</v>
      </c>
      <c r="P407" s="0" t="n">
        <f aca="true">NORMINV(RAND(),$B$10,$B$15)</f>
        <v>23.1848191577644</v>
      </c>
      <c r="Q407" s="0" t="n">
        <f aca="true">NORMINV(RAND(),$C$10,$C$15)</f>
        <v>30.6458402603322</v>
      </c>
      <c r="R407" s="0" t="n">
        <f aca="true">NORMINV(RAND(),$D$10,$D$15)</f>
        <v>9.48053949122492</v>
      </c>
      <c r="S407" s="0" t="n">
        <f aca="true">NORMINV(RAND(),$E$10,$E$15)</f>
        <v>4.35564159716363</v>
      </c>
      <c r="T407" s="0" t="n">
        <f aca="false">MEDIAN(INDEX(Avaliadores!$B$17:$B$22,$B407),INDEX(Avaliadores!$B$17:$B$22,$C407),INDEX(Avaliadores!$B$17:$B$22,$D407),INDEX(Avaliadores!$B$17:$B$22,$E407),INDEX(Avaliadores!$B$17:$B$22,$F407),INDEX(Avaliadores!$B$17:$B$22,$G407))</f>
        <v>2.29166666666667</v>
      </c>
      <c r="U407" s="0" t="n">
        <f aca="false">MEDIAN(INDEX(Avaliadores!$C$17:$C$22,$B407),INDEX(Avaliadores!$C$17:$C$22,$C407),INDEX(Avaliadores!$C$17:$C$22,$D407),INDEX(Avaliadores!$C$17:$C$22,$E407),INDEX(Avaliadores!$C$17:$C$22,$F407),INDEX(Avaliadores!$C$17:$C$22,$G407))</f>
        <v>5.54166666666667</v>
      </c>
      <c r="V407" s="0" t="n">
        <f aca="false">MEDIAN(INDEX(Avaliadores!$D$17:$D$22,$B407),INDEX(Avaliadores!$D$17:$D$22,$C407),INDEX(Avaliadores!$D$17:$D$22,$D407),INDEX(Avaliadores!$D$17:$D$22,$E407),INDEX(Avaliadores!$D$17:$D$22,$F407),INDEX(Avaliadores!$D$17:$D$22,$G407))</f>
        <v>5.54166666666667</v>
      </c>
      <c r="W407" s="0" t="n">
        <f aca="false">MEDIAN(INDEX(Avaliadores!$E$17:$E$22,$B407),INDEX(Avaliadores!$E$17:$E$22,$C407),INDEX(Avaliadores!$E$17:$E$22,$D407),INDEX(Avaliadores!$E$17:$E$22,$E407),INDEX(Avaliadores!$E$17:$E$22,$F407),INDEX(Avaliadores!$E$17:$E$22,$G407))</f>
        <v>6.79166666666667</v>
      </c>
      <c r="X407" s="0" t="n">
        <f aca="false">MEDIAN(INDEX(Avaliadores!$F$17:$F$22,$B407),INDEX(Avaliadores!$F$17:$F$22,$C407),INDEX(Avaliadores!$F$17:$F$22,$D407),INDEX(Avaliadores!$F$17:$F$22,$E407),INDEX(Avaliadores!$F$17:$F$22,$F407),INDEX(Avaliadores!$F$17:$F$22,$G407))</f>
        <v>2.79166666666667</v>
      </c>
      <c r="Y407" s="0" t="n">
        <f aca="false">MEDIAN(INDEX(Avaliadores!$G$17:$G$22,$B407),INDEX(Avaliadores!$G$17:$G$22,$C407),INDEX(Avaliadores!$G$17:$G$22,$D407),INDEX(Avaliadores!$G$17:$G$22,$E407),INDEX(Avaliadores!$G$17:$G$22,$F407),INDEX(Avaliadores!$G$17:$G$22,$G407))</f>
        <v>4.79166666666667</v>
      </c>
      <c r="Z407" s="0" t="n">
        <f aca="false">MEDIAN(INDEX(Avaliadores!$H$17:$H$22,$B407),INDEX(Avaliadores!$H$17:$H$22,$C407),INDEX(Avaliadores!$H$17:$H$22,$D407),INDEX(Avaliadores!$H$17:$H$22,$E407),INDEX(Avaliadores!$H$17:$H$22,$F407),INDEX(Avaliadores!$H$17:$H$22,$G407))</f>
        <v>3.79166666666667</v>
      </c>
      <c r="AA407" s="0" t="n">
        <f aca="false">MEDIAN(INDEX(Avaliadores!$I$17:$I$22,$B407),INDEX(Avaliadores!$I$17:$I$22,$C407),INDEX(Avaliadores!$I$17:$I$22,$D407),INDEX(Avaliadores!$I$17:$I$22,$E407),INDEX(Avaliadores!$I$17:$I$22,$F407),INDEX(Avaliadores!$I$17:$I$22,$G407))</f>
        <v>6.79166666666667</v>
      </c>
      <c r="AB407" s="0" t="n">
        <f aca="false">IF(MAX(H407:K407)=MIN(H407:K407),0,IF($B$17="custo",(MAX(H407:K407)-H407)/(MAX(H407:K407)-MIN(H407:K407)),(H407-MIN(H407:K407))/(MAX(H407:K407)-MIN(H407:K407))))</f>
        <v>0.148587066731397</v>
      </c>
      <c r="AC407" s="0" t="n">
        <f aca="false">IF(MAX(H407:K407)=MIN(H407:K407),0,IF($B$17="custo",(MAX(H407:K407)-I407)/(MAX(H407:K407)-MIN(H407:K407)),(I407-MIN(H407:K407))/(MAX(H407:K407)-MIN(H407:K407))))</f>
        <v>0</v>
      </c>
      <c r="AD407" s="0" t="n">
        <f aca="false">IF(MAX(H407:K407)=MIN(H407:K407),0,IF($B$17="custo",(MAX(H407:K407)-J407)/(MAX(H407:K407)-MIN(H407:K407)),(J407-MIN(H407:K407))/(MAX(H407:K407)-MIN(H407:K407))))</f>
        <v>0.822946118988673</v>
      </c>
      <c r="AE407" s="0" t="n">
        <f aca="false">IF(MAX(H407:K407)=MIN(H407:K407),0,IF($B$17="custo",(MAX(H407:K407)-K407)/(MAX(H407:K407)-MIN(H407:K407)),(K407-MIN(H407:K407))/(MAX(H407:K407)-MIN(H407:K407))))</f>
        <v>1</v>
      </c>
      <c r="AF407" s="0" t="n">
        <f aca="false">IF(MAX(L407:O407)=MIN(L407:O407),0,IF($C$17="custo",(MAX(L407:O407)-L407)/(MAX(L407:O407)-MIN(L407:O407)),(L407-MIN(L407:O407))/(MAX(L407:O407)-MIN(L407:O407))))</f>
        <v>0.912598852694476</v>
      </c>
      <c r="AG407" s="0" t="n">
        <f aca="false">IF(MAX(L407:O407)=MIN(L407:O407),0,IF($C$17="custo",(MAX(L407:O407)-M407)/(MAX(L407:O407)-MIN(L407:O407)),(M407-MIN(L407:O407))/(MAX(L407:O407)-MIN(L407:O407))))</f>
        <v>1</v>
      </c>
      <c r="AH407" s="0" t="n">
        <f aca="false">IF(MAX(L407:O407)=MIN(L407:O407),0,IF($C$17="custo",(MAX(L407:O407)-N407)/(MAX(L407:O407)-MIN(L407:O407)),(N407-MIN(L407:O407))/(MAX(L407:O407)-MIN(L407:O407))))</f>
        <v>0.618525396286765</v>
      </c>
      <c r="AI407" s="0" t="n">
        <f aca="false">IF(MAX(L407:O407)=MIN(L407:O407),0,IF($C$17="custo",(MAX(L407:O407)-O407)/(MAX(L407:O407)-MIN(L407:O407)),(O407-MIN(L407:O407))/(MAX(L407:O407)-MIN(L407:O407))))</f>
        <v>0</v>
      </c>
      <c r="AJ407" s="0" t="n">
        <f aca="false">IF(MAX(P407:S407)=MIN(P407:S407),0,IF($D$17="custo",(MAX(P407:S407)-P407)/(MAX(P407:S407)-MIN(P407:S407)),(P407-MIN(P407:S407))/(MAX(P407:S407)-MIN(P407:S407))))</f>
        <v>0.283794778356712</v>
      </c>
      <c r="AK407" s="0" t="n">
        <f aca="false">IF(MAX(P407:S407)=MIN(P407:S407),0,IF($D$17="custo",(MAX(P407:S407)-Q407)/(MAX(P407:S407)-MIN(P407:S407)),(Q407-MIN(P407:S407))/(MAX(P407:S407)-MIN(P407:S407))))</f>
        <v>0</v>
      </c>
      <c r="AL407" s="0" t="n">
        <f aca="false">IF(MAX(P407:S407)=MIN(P407:S407),0,IF($D$17="custo",(MAX(P407:S407)-R407)/(MAX(P407:S407)-MIN(P407:S407)),(R407-MIN(P407:S407))/(MAX(P407:S407)-MIN(P407:S407))))</f>
        <v>0.805064314662595</v>
      </c>
      <c r="AM407" s="0" t="n">
        <f aca="false">IF(MAX(P407:S407)=MIN(P407:S407),0,IF($D$17="custo",(MAX(P407:S407)-S407)/(MAX(P407:S407)-MIN(P407:S407)),(S407-MIN(P407:S407))/(MAX(P407:S407)-MIN(P407:S407))))</f>
        <v>1</v>
      </c>
      <c r="AN407" s="0" t="n">
        <f aca="false">IF(MAX(T407:W407)=MIN(T407:W407),0,IF($E$17="custo",(MAX(T407:W407)-T407)/(MAX(T407:W407)-MIN(T407:W407)),(T407-MIN(T407:W407))/(MAX(T407:W407)-MIN(T407:W407))))</f>
        <v>0</v>
      </c>
      <c r="AO407" s="0" t="n">
        <f aca="false">IF(MAX(T407:W407)=MIN(T407:W407),0,IF($E$17="custo",(MAX(T407:W407)-U407)/(MAX(T407:W407)-MIN(T407:W407)),(U407-MIN(T407:W407))/(MAX(T407:W407)-MIN(T407:W407))))</f>
        <v>0.722222222222222</v>
      </c>
      <c r="AP407" s="0" t="n">
        <f aca="false">IF(MAX(T407:W407)=MIN(T407:W407),0,IF($E$17="custo",(MAX(T407:W407)-V407)/(MAX(T407:W407)-MIN(T407:W407)),(V407-MIN(T407:W407))/(MAX(T407:W407)-MIN(T407:W407))))</f>
        <v>0.722222222222222</v>
      </c>
      <c r="AQ407" s="0" t="n">
        <f aca="false">IF(MAX(T407:W407)=MIN(T407:W407),0,IF($E$17="custo",(MAX(T407:W407)-W407)/(MAX(T407:W407)-MIN(T407:W407)),(W407-MIN(T407:W407))/(MAX(T407:W407)-MIN(T407:W407))))</f>
        <v>1</v>
      </c>
      <c r="AR407" s="0" t="n">
        <f aca="false">IF(MAX(X407:AA407)=MIN(X407:AA407),0,IF($F$17="custo",(MAX(X407:AA407)-X407)/(MAX(X407:AA407)-MIN(X407:AA407)),(X407-MIN(X407:AA407))/(MAX(X407:AA407)-MIN(X407:AA407))))</f>
        <v>0</v>
      </c>
      <c r="AS407" s="0" t="n">
        <f aca="false">IF(MAX(X407:AA407)=MIN(X407:AA407),0,IF($F$17="custo",(MAX(X407:AA407)-Y407)/(MAX(X407:AA407)-MIN(X407:AA407)),(Y407-MIN(X407:AA407))/(MAX(X407:AA407)-MIN(X407:AA407))))</f>
        <v>0.5</v>
      </c>
      <c r="AT407" s="0" t="n">
        <f aca="false">IF(MAX(X407:AA407)=MIN(X407:AA407),0,IF($F$17="custo",(MAX(X407:AA407)-Z407)/(MAX(X407:AA407)-MIN(X407:AA407)),(Z407-MIN(X407:AA407))/(MAX(X407:AA407)-MIN(X407:AA407))))</f>
        <v>0.25</v>
      </c>
      <c r="AU407" s="0" t="n">
        <f aca="false">IF(MAX(X407:AA407)=MIN(X407:AA407),0,IF($F$17="custo",(MAX(X407:AA407)-AA407)/(MAX(X407:AA407)-MIN(X407:AA407)),(AA407-MIN(X407:AA407))/(MAX(X407:AA407)-MIN(X407:AA407))))</f>
        <v>1</v>
      </c>
      <c r="AV407" s="0" t="n">
        <f aca="false">STDEVP(AB407:AE407)</f>
        <v>0.42649227881624</v>
      </c>
      <c r="AW407" s="0" t="n">
        <f aca="false">STDEVP(AF407:AI407)</f>
        <v>0.39171508805692</v>
      </c>
      <c r="AX407" s="0" t="n">
        <f aca="false">STDEVP(AJ407:AM407)</f>
        <v>0.399322848502101</v>
      </c>
      <c r="AY407" s="0" t="n">
        <f aca="false">STDEVP(AN407:AQ407)</f>
        <v>0.370601779559065</v>
      </c>
      <c r="AZ407" s="0" t="n">
        <f aca="false">STDEVP(AR407:AU407)</f>
        <v>0.369754986443726</v>
      </c>
      <c r="BA407" s="0" t="n">
        <f aca="false">AV407*((1-IFERROR(CORREL(AB407:AE407,AF407:AI407),0))+(1-IFERROR(CORREL(AB407:AE407,AJ407:AM407),0))+(1-IFERROR(CORREL(AB407:AE407,AN407:AQ407),0))+(1-IFERROR(CORREL(AB407:AE407,AR407:AU407),0)))</f>
        <v>1.17329882833174</v>
      </c>
      <c r="BB407" s="0" t="n">
        <f aca="false">AW407*((1-IFERROR(CORREL(AF407:AI407,AB407:AE407),0))+(1-IFERROR(CORREL(AF407:AI407,AJ407:AM407),0))+(1-IFERROR(CORREL(AF407:AI407,AN407:AQ407),0))+(1-IFERROR(CORREL(AF407:AI407,AR407:AU407),0)))</f>
        <v>2.83491870286678</v>
      </c>
      <c r="BC407" s="0" t="n">
        <f aca="false">AX407*((1-IFERROR(CORREL(AJ407:AM407,AB407:AE407),0))+(1-IFERROR(CORREL(AJ407:AM407,AF407:AI407),0))+(1-IFERROR(CORREL(AJ407:AM407,AN407:AQ407),0))+(1-IFERROR(CORREL(AJ407:AM407,AR407:AU407),0)))</f>
        <v>1.16204505267427</v>
      </c>
      <c r="BD407" s="0" t="n">
        <f aca="false">AY407*((1-IFERROR(CORREL(AN407:AQ407,AB407:AE407),0))+(1-IFERROR(CORREL(AN407:AQ407,AF407:AI407),0))+(1-IFERROR(CORREL(AN407:AQ407,AJ407:AM407),0))+(1-IFERROR(CORREL(AN407:AQ407,AR407:AU407),0)))</f>
        <v>0.985063806786206</v>
      </c>
      <c r="BE407" s="0" t="n">
        <f aca="false">AZ407*((1-IFERROR(CORREL(AR407:AU407,AB407:AE407),0))+(1-IFERROR(CORREL(AR407:AU407,AF407:AI407),0))+(1-IFERROR(CORREL(AR407:AU407,AJ407:AM407),0))+(1-IFERROR(CORREL(AR407:AU407,AN407:AQ407),0)))</f>
        <v>1.06831932988637</v>
      </c>
      <c r="BF407" s="0" t="n">
        <f aca="false">IF(SUM(BA407:BE407)&gt;0,BA407/SUM(BA407:BE407),1/5)</f>
        <v>0.162424746966018</v>
      </c>
      <c r="BG407" s="0" t="n">
        <f aca="false">IF(SUM(BA407:BE407)&gt;0,BB407/SUM(BA407:BE407),1/5)</f>
        <v>0.392449853237369</v>
      </c>
      <c r="BH407" s="0" t="n">
        <f aca="false">IF(SUM(BA407:BE407)&gt;0,BC407/SUM(BA407:BE407),1/5)</f>
        <v>0.160866838938295</v>
      </c>
      <c r="BI407" s="0" t="n">
        <f aca="false">IF(SUM(BA407:BE407)&gt;0,BD407/SUM(BA407:BE407),1/5)</f>
        <v>0.136366572350649</v>
      </c>
      <c r="BJ407" s="0" t="n">
        <f aca="false">IF(SUM(BA407:BE407)&gt;0,BE407/SUM(BA407:BE407),1/5)</f>
        <v>0.147891988507669</v>
      </c>
      <c r="BK407" s="0" t="n">
        <f aca="false">BF407*AB407+BG407*AF407+BH407*AJ407+BI407*AN407+BJ407*AR407</f>
        <v>0.427936671422247</v>
      </c>
      <c r="BL407" s="0" t="n">
        <f aca="false">BF407*AC407+BG407*AG407+BH407*AK407+BI407*AO407+BJ407*AS407</f>
        <v>0.564882816411117</v>
      </c>
      <c r="BM407" s="0" t="n">
        <f aca="false">BF407*AD407+BG407*AH407+BH407*AL407+BI407*AP407+BJ407*AT407</f>
        <v>0.641375133628355</v>
      </c>
      <c r="BN407" s="0" t="n">
        <f aca="false">BF407*AE407+BG407*AI407+BH407*AM407+BI407*AQ407+BJ407*AU407</f>
        <v>0.607550146762631</v>
      </c>
      <c r="BO407" s="0" t="n">
        <f aca="false">RANK(BK407,$BK407:$BN407)</f>
        <v>4</v>
      </c>
      <c r="BP407" s="0" t="n">
        <f aca="false">RANK(BL407,$BK407:$BN407)</f>
        <v>3</v>
      </c>
      <c r="BQ407" s="0" t="n">
        <f aca="false">RANK(BM407,$BK407:$BN407)</f>
        <v>1</v>
      </c>
      <c r="BR407" s="0" t="n">
        <f aca="false">RANK(BN407,$BK407:$BN407)</f>
        <v>2</v>
      </c>
    </row>
    <row r="408" customFormat="false" ht="15" hidden="false" customHeight="false" outlineLevel="0" collapsed="false">
      <c r="A408" s="0" t="n">
        <v>385</v>
      </c>
      <c r="B408" s="0" t="n">
        <f aca="false">RANDBETWEEN(1,$B$5)</f>
        <v>3</v>
      </c>
      <c r="C408" s="0" t="n">
        <f aca="false">RANDBETWEEN(1,$B$5)</f>
        <v>2</v>
      </c>
      <c r="D408" s="0" t="n">
        <f aca="false">RANDBETWEEN(1,$B$5)</f>
        <v>6</v>
      </c>
      <c r="E408" s="0" t="n">
        <f aca="false">RANDBETWEEN(1,$B$5)</f>
        <v>5</v>
      </c>
      <c r="F408" s="0" t="n">
        <f aca="false">RANDBETWEEN(1,$B$5)</f>
        <v>2</v>
      </c>
      <c r="G408" s="0" t="n">
        <f aca="false">RANDBETWEEN(1,$B$5)</f>
        <v>4</v>
      </c>
      <c r="H408" s="0" t="n">
        <f aca="true">NORMINV(RAND(),$B$8,$B$13)</f>
        <v>47.2233227468958</v>
      </c>
      <c r="I408" s="0" t="n">
        <f aca="true">NORMINV(RAND(),$C$8,$C$13)</f>
        <v>63.5012810184254</v>
      </c>
      <c r="J408" s="0" t="n">
        <f aca="true">NORMINV(RAND(),$D$8,$D$13)</f>
        <v>12.8736544326363</v>
      </c>
      <c r="K408" s="0" t="n">
        <f aca="true">NORMINV(RAND(),$E$8,$E$13)</f>
        <v>3.39324348765579</v>
      </c>
      <c r="L408" s="0" t="n">
        <f aca="true">NORMINV(RAND(),$B$9,$B$14)</f>
        <v>42.3492059382182</v>
      </c>
      <c r="M408" s="0" t="n">
        <f aca="true">NORMINV(RAND(),$C$9,$C$14)</f>
        <v>58.5484056481876</v>
      </c>
      <c r="N408" s="0" t="n">
        <f aca="true">NORMINV(RAND(),$D$9,$D$14)</f>
        <v>39.4275846285463</v>
      </c>
      <c r="O408" s="0" t="n">
        <f aca="true">NORMINV(RAND(),$E$9,$E$14)</f>
        <v>24.1484519856326</v>
      </c>
      <c r="P408" s="0" t="n">
        <f aca="true">NORMINV(RAND(),$B$10,$B$15)</f>
        <v>23.718338710542</v>
      </c>
      <c r="Q408" s="0" t="n">
        <f aca="true">NORMINV(RAND(),$C$10,$C$15)</f>
        <v>31.0584529499023</v>
      </c>
      <c r="R408" s="0" t="n">
        <f aca="true">NORMINV(RAND(),$D$10,$D$15)</f>
        <v>9.23550001620503</v>
      </c>
      <c r="S408" s="0" t="n">
        <f aca="true">NORMINV(RAND(),$E$10,$E$15)</f>
        <v>4.2255551032683</v>
      </c>
      <c r="T408" s="0" t="n">
        <f aca="false">MEDIAN(INDEX(Avaliadores!$B$17:$B$22,$B408),INDEX(Avaliadores!$B$17:$B$22,$C408),INDEX(Avaliadores!$B$17:$B$22,$D408),INDEX(Avaliadores!$B$17:$B$22,$E408),INDEX(Avaliadores!$B$17:$B$22,$F408),INDEX(Avaliadores!$B$17:$B$22,$G408))</f>
        <v>2.91666666666667</v>
      </c>
      <c r="U408" s="0" t="n">
        <f aca="false">MEDIAN(INDEX(Avaliadores!$C$17:$C$22,$B408),INDEX(Avaliadores!$C$17:$C$22,$C408),INDEX(Avaliadores!$C$17:$C$22,$D408),INDEX(Avaliadores!$C$17:$C$22,$E408),INDEX(Avaliadores!$C$17:$C$22,$F408),INDEX(Avaliadores!$C$17:$C$22,$G408))</f>
        <v>5.29166666666667</v>
      </c>
      <c r="V408" s="0" t="n">
        <f aca="false">MEDIAN(INDEX(Avaliadores!$D$17:$D$22,$B408),INDEX(Avaliadores!$D$17:$D$22,$C408),INDEX(Avaliadores!$D$17:$D$22,$D408),INDEX(Avaliadores!$D$17:$D$22,$E408),INDEX(Avaliadores!$D$17:$D$22,$F408),INDEX(Avaliadores!$D$17:$D$22,$G408))</f>
        <v>5.66666666666667</v>
      </c>
      <c r="W408" s="0" t="n">
        <f aca="false">MEDIAN(INDEX(Avaliadores!$E$17:$E$22,$B408),INDEX(Avaliadores!$E$17:$E$22,$C408),INDEX(Avaliadores!$E$17:$E$22,$D408),INDEX(Avaliadores!$E$17:$E$22,$E408),INDEX(Avaliadores!$E$17:$E$22,$F408),INDEX(Avaliadores!$E$17:$E$22,$G408))</f>
        <v>6.04166666666667</v>
      </c>
      <c r="X408" s="0" t="n">
        <f aca="false">MEDIAN(INDEX(Avaliadores!$F$17:$F$22,$B408),INDEX(Avaliadores!$F$17:$F$22,$C408),INDEX(Avaliadores!$F$17:$F$22,$D408),INDEX(Avaliadores!$F$17:$F$22,$E408),INDEX(Avaliadores!$F$17:$F$22,$F408),INDEX(Avaliadores!$F$17:$F$22,$G408))</f>
        <v>2.66666666666667</v>
      </c>
      <c r="Y408" s="0" t="n">
        <f aca="false">MEDIAN(INDEX(Avaliadores!$G$17:$G$22,$B408),INDEX(Avaliadores!$G$17:$G$22,$C408),INDEX(Avaliadores!$G$17:$G$22,$D408),INDEX(Avaliadores!$G$17:$G$22,$E408),INDEX(Avaliadores!$G$17:$G$22,$F408),INDEX(Avaliadores!$G$17:$G$22,$G408))</f>
        <v>5.41666666666667</v>
      </c>
      <c r="Z408" s="0" t="n">
        <f aca="false">MEDIAN(INDEX(Avaliadores!$H$17:$H$22,$B408),INDEX(Avaliadores!$H$17:$H$22,$C408),INDEX(Avaliadores!$H$17:$H$22,$D408),INDEX(Avaliadores!$H$17:$H$22,$E408),INDEX(Avaliadores!$H$17:$H$22,$F408),INDEX(Avaliadores!$H$17:$H$22,$G408))</f>
        <v>3.91666666666667</v>
      </c>
      <c r="AA408" s="0" t="n">
        <f aca="false">MEDIAN(INDEX(Avaliadores!$I$17:$I$22,$B408),INDEX(Avaliadores!$I$17:$I$22,$C408),INDEX(Avaliadores!$I$17:$I$22,$D408),INDEX(Avaliadores!$I$17:$I$22,$E408),INDEX(Avaliadores!$I$17:$I$22,$F408),INDEX(Avaliadores!$I$17:$I$22,$G408))</f>
        <v>6.29166666666667</v>
      </c>
      <c r="AB408" s="0" t="n">
        <f aca="false">IF(MAX(H408:K408)=MIN(H408:K408),0,IF($B$17="custo",(MAX(H408:K408)-H408)/(MAX(H408:K408)-MIN(H408:K408)),(H408-MIN(H408:K408))/(MAX(H408:K408)-MIN(H408:K408))))</f>
        <v>0.270811674115909</v>
      </c>
      <c r="AC408" s="0" t="n">
        <f aca="false">IF(MAX(H408:K408)=MIN(H408:K408),0,IF($B$17="custo",(MAX(H408:K408)-I408)/(MAX(H408:K408)-MIN(H408:K408)),(I408-MIN(H408:K408))/(MAX(H408:K408)-MIN(H408:K408))))</f>
        <v>0</v>
      </c>
      <c r="AD408" s="0" t="n">
        <f aca="false">IF(MAX(H408:K408)=MIN(H408:K408),0,IF($B$17="custo",(MAX(H408:K408)-J408)/(MAX(H408:K408)-MIN(H408:K408)),(J408-MIN(H408:K408))/(MAX(H408:K408)-MIN(H408:K408))))</f>
        <v>0.84227715070339</v>
      </c>
      <c r="AE408" s="0" t="n">
        <f aca="false">IF(MAX(H408:K408)=MIN(H408:K408),0,IF($B$17="custo",(MAX(H408:K408)-K408)/(MAX(H408:K408)-MIN(H408:K408)),(K408-MIN(H408:K408))/(MAX(H408:K408)-MIN(H408:K408))))</f>
        <v>1</v>
      </c>
      <c r="AF408" s="0" t="n">
        <f aca="false">IF(MAX(L408:O408)=MIN(L408:O408),0,IF($C$17="custo",(MAX(L408:O408)-L408)/(MAX(L408:O408)-MIN(L408:O408)),(L408-MIN(L408:O408))/(MAX(L408:O408)-MIN(L408:O408))))</f>
        <v>0.529092397365567</v>
      </c>
      <c r="AG408" s="0" t="n">
        <f aca="false">IF(MAX(L408:O408)=MIN(L408:O408),0,IF($C$17="custo",(MAX(L408:O408)-M408)/(MAX(L408:O408)-MIN(L408:O408)),(M408-MIN(L408:O408))/(MAX(L408:O408)-MIN(L408:O408))))</f>
        <v>1</v>
      </c>
      <c r="AH408" s="0" t="n">
        <f aca="false">IF(MAX(L408:O408)=MIN(L408:O408),0,IF($C$17="custo",(MAX(L408:O408)-N408)/(MAX(L408:O408)-MIN(L408:O408)),(N408-MIN(L408:O408))/(MAX(L408:O408)-MIN(L408:O408))))</f>
        <v>0.444161430936617</v>
      </c>
      <c r="AI408" s="0" t="n">
        <f aca="false">IF(MAX(L408:O408)=MIN(L408:O408),0,IF($C$17="custo",(MAX(L408:O408)-O408)/(MAX(L408:O408)-MIN(L408:O408)),(O408-MIN(L408:O408))/(MAX(L408:O408)-MIN(L408:O408))))</f>
        <v>0</v>
      </c>
      <c r="AJ408" s="0" t="n">
        <f aca="false">IF(MAX(P408:S408)=MIN(P408:S408),0,IF($D$17="custo",(MAX(P408:S408)-P408)/(MAX(P408:S408)-MIN(P408:S408)),(P408-MIN(P408:S408))/(MAX(P408:S408)-MIN(P408:S408))))</f>
        <v>0.273549069553108</v>
      </c>
      <c r="AK408" s="0" t="n">
        <f aca="false">IF(MAX(P408:S408)=MIN(P408:S408),0,IF($D$17="custo",(MAX(P408:S408)-Q408)/(MAX(P408:S408)-MIN(P408:S408)),(Q408-MIN(P408:S408))/(MAX(P408:S408)-MIN(P408:S408))))</f>
        <v>0</v>
      </c>
      <c r="AL408" s="0" t="n">
        <f aca="false">IF(MAX(P408:S408)=MIN(P408:S408),0,IF($D$17="custo",(MAX(P408:S408)-R408)/(MAX(P408:S408)-MIN(P408:S408)),(R408-MIN(P408:S408))/(MAX(P408:S408)-MIN(P408:S408))))</f>
        <v>0.813290948239301</v>
      </c>
      <c r="AM408" s="0" t="n">
        <f aca="false">IF(MAX(P408:S408)=MIN(P408:S408),0,IF($D$17="custo",(MAX(P408:S408)-S408)/(MAX(P408:S408)-MIN(P408:S408)),(S408-MIN(P408:S408))/(MAX(P408:S408)-MIN(P408:S408))))</f>
        <v>1</v>
      </c>
      <c r="AN408" s="0" t="n">
        <f aca="false">IF(MAX(T408:W408)=MIN(T408:W408),0,IF($E$17="custo",(MAX(T408:W408)-T408)/(MAX(T408:W408)-MIN(T408:W408)),(T408-MIN(T408:W408))/(MAX(T408:W408)-MIN(T408:W408))))</f>
        <v>0</v>
      </c>
      <c r="AO408" s="0" t="n">
        <f aca="false">IF(MAX(T408:W408)=MIN(T408:W408),0,IF($E$17="custo",(MAX(T408:W408)-U408)/(MAX(T408:W408)-MIN(T408:W408)),(U408-MIN(T408:W408))/(MAX(T408:W408)-MIN(T408:W408))))</f>
        <v>0.76</v>
      </c>
      <c r="AP408" s="0" t="n">
        <f aca="false">IF(MAX(T408:W408)=MIN(T408:W408),0,IF($E$17="custo",(MAX(T408:W408)-V408)/(MAX(T408:W408)-MIN(T408:W408)),(V408-MIN(T408:W408))/(MAX(T408:W408)-MIN(T408:W408))))</f>
        <v>0.88</v>
      </c>
      <c r="AQ408" s="0" t="n">
        <f aca="false">IF(MAX(T408:W408)=MIN(T408:W408),0,IF($E$17="custo",(MAX(T408:W408)-W408)/(MAX(T408:W408)-MIN(T408:W408)),(W408-MIN(T408:W408))/(MAX(T408:W408)-MIN(T408:W408))))</f>
        <v>1</v>
      </c>
      <c r="AR408" s="0" t="n">
        <f aca="false">IF(MAX(X408:AA408)=MIN(X408:AA408),0,IF($F$17="custo",(MAX(X408:AA408)-X408)/(MAX(X408:AA408)-MIN(X408:AA408)),(X408-MIN(X408:AA408))/(MAX(X408:AA408)-MIN(X408:AA408))))</f>
        <v>0</v>
      </c>
      <c r="AS408" s="0" t="n">
        <f aca="false">IF(MAX(X408:AA408)=MIN(X408:AA408),0,IF($F$17="custo",(MAX(X408:AA408)-Y408)/(MAX(X408:AA408)-MIN(X408:AA408)),(Y408-MIN(X408:AA408))/(MAX(X408:AA408)-MIN(X408:AA408))))</f>
        <v>0.758620689655172</v>
      </c>
      <c r="AT408" s="0" t="n">
        <f aca="false">IF(MAX(X408:AA408)=MIN(X408:AA408),0,IF($F$17="custo",(MAX(X408:AA408)-Z408)/(MAX(X408:AA408)-MIN(X408:AA408)),(Z408-MIN(X408:AA408))/(MAX(X408:AA408)-MIN(X408:AA408))))</f>
        <v>0.344827586206897</v>
      </c>
      <c r="AU408" s="0" t="n">
        <f aca="false">IF(MAX(X408:AA408)=MIN(X408:AA408),0,IF($F$17="custo",(MAX(X408:AA408)-AA408)/(MAX(X408:AA408)-MIN(X408:AA408)),(AA408-MIN(X408:AA408))/(MAX(X408:AA408)-MIN(X408:AA408))))</f>
        <v>1</v>
      </c>
      <c r="AV408" s="0" t="n">
        <f aca="false">STDEVP(AB408:AE408)</f>
        <v>0.408192254348497</v>
      </c>
      <c r="AW408" s="0" t="n">
        <f aca="false">STDEVP(AF408:AI408)</f>
        <v>0.354889234111997</v>
      </c>
      <c r="AX408" s="0" t="n">
        <f aca="false">STDEVP(AJ408:AM408)</f>
        <v>0.402351197642183</v>
      </c>
      <c r="AY408" s="0" t="n">
        <f aca="false">STDEVP(AN408:AQ408)</f>
        <v>0.390384425918863</v>
      </c>
      <c r="AZ408" s="0" t="n">
        <f aca="false">STDEVP(AR408:AU408)</f>
        <v>0.383499593440262</v>
      </c>
      <c r="BA408" s="0" t="n">
        <f aca="false">AV408*((1-IFERROR(CORREL(AB408:AE408,AF408:AI408),0))+(1-IFERROR(CORREL(AB408:AE408,AJ408:AM408),0))+(1-IFERROR(CORREL(AB408:AE408,AN408:AQ408),0))+(1-IFERROR(CORREL(AB408:AE408,AR408:AU408),0)))</f>
        <v>1.25580654631049</v>
      </c>
      <c r="BB408" s="0" t="n">
        <f aca="false">AW408*((1-IFERROR(CORREL(AF408:AI408,AB408:AE408),0))+(1-IFERROR(CORREL(AF408:AI408,AJ408:AM408),0))+(1-IFERROR(CORREL(AF408:AI408,AN408:AQ408),0))+(1-IFERROR(CORREL(AF408:AI408,AR408:AU408),0)))</f>
        <v>2.24545752832514</v>
      </c>
      <c r="BC408" s="0" t="n">
        <f aca="false">AX408*((1-IFERROR(CORREL(AJ408:AM408,AB408:AE408),0))+(1-IFERROR(CORREL(AJ408:AM408,AF408:AI408),0))+(1-IFERROR(CORREL(AJ408:AM408,AN408:AQ408),0))+(1-IFERROR(CORREL(AJ408:AM408,AR408:AU408),0)))</f>
        <v>1.23996669427251</v>
      </c>
      <c r="BD408" s="0" t="n">
        <f aca="false">AY408*((1-IFERROR(CORREL(AN408:AQ408,AB408:AE408),0))+(1-IFERROR(CORREL(AN408:AQ408,AF408:AI408),0))+(1-IFERROR(CORREL(AN408:AQ408,AJ408:AM408),0))+(1-IFERROR(CORREL(AN408:AQ408,AR408:AU408),0)))</f>
        <v>0.925191479267571</v>
      </c>
      <c r="BE408" s="0" t="n">
        <f aca="false">AZ408*((1-IFERROR(CORREL(AR408:AU408,AB408:AE408),0))+(1-IFERROR(CORREL(AR408:AU408,AF408:AI408),0))+(1-IFERROR(CORREL(AR408:AU408,AJ408:AM408),0))+(1-IFERROR(CORREL(AR408:AU408,AN408:AQ408),0)))</f>
        <v>1.08425424822943</v>
      </c>
      <c r="BF408" s="0" t="n">
        <f aca="false">IF(SUM(BA408:BE408)&gt;0,BA408/SUM(BA408:BE408),1/5)</f>
        <v>0.186026770350976</v>
      </c>
      <c r="BG408" s="0" t="n">
        <f aca="false">IF(SUM(BA408:BE408)&gt;0,BB408/SUM(BA408:BE408),1/5)</f>
        <v>0.332627038122903</v>
      </c>
      <c r="BH408" s="0" t="n">
        <f aca="false">IF(SUM(BA408:BE408)&gt;0,BC408/SUM(BA408:BE408),1/5)</f>
        <v>0.183680360765741</v>
      </c>
      <c r="BI408" s="0" t="n">
        <f aca="false">IF(SUM(BA408:BE408)&gt;0,BD408/SUM(BA408:BE408),1/5)</f>
        <v>0.137051668786121</v>
      </c>
      <c r="BJ408" s="0" t="n">
        <f aca="false">IF(SUM(BA408:BE408)&gt;0,BE408/SUM(BA408:BE408),1/5)</f>
        <v>0.160614161974258</v>
      </c>
      <c r="BK408" s="0" t="n">
        <f aca="false">BF408*AB408+BG408*AF408+BH408*AJ408+BI408*AN408+BJ408*AR408</f>
        <v>0.276614249920826</v>
      </c>
      <c r="BL408" s="0" t="n">
        <f aca="false">BF408*AC408+BG408*AG408+BH408*AK408+BI408*AO408+BJ408*AS408</f>
        <v>0.558631532725655</v>
      </c>
      <c r="BM408" s="0" t="n">
        <f aca="false">BF408*AD408+BG408*AH408+BH408*AL408+BI408*AP408+BJ408*AT408</f>
        <v>0.629801436402772</v>
      </c>
      <c r="BN408" s="0" t="n">
        <f aca="false">BF408*AE408+BG408*AI408+BH408*AM408+BI408*AQ408+BJ408*AU408</f>
        <v>0.667372961877097</v>
      </c>
      <c r="BO408" s="0" t="n">
        <f aca="false">RANK(BK408,$BK408:$BN408)</f>
        <v>4</v>
      </c>
      <c r="BP408" s="0" t="n">
        <f aca="false">RANK(BL408,$BK408:$BN408)</f>
        <v>3</v>
      </c>
      <c r="BQ408" s="0" t="n">
        <f aca="false">RANK(BM408,$BK408:$BN408)</f>
        <v>2</v>
      </c>
      <c r="BR408" s="0" t="n">
        <f aca="false">RANK(BN408,$BK408:$BN408)</f>
        <v>1</v>
      </c>
    </row>
    <row r="409" customFormat="false" ht="15" hidden="false" customHeight="false" outlineLevel="0" collapsed="false">
      <c r="A409" s="0" t="n">
        <v>386</v>
      </c>
      <c r="B409" s="0" t="n">
        <f aca="false">RANDBETWEEN(1,$B$5)</f>
        <v>2</v>
      </c>
      <c r="C409" s="0" t="n">
        <f aca="false">RANDBETWEEN(1,$B$5)</f>
        <v>5</v>
      </c>
      <c r="D409" s="0" t="n">
        <f aca="false">RANDBETWEEN(1,$B$5)</f>
        <v>6</v>
      </c>
      <c r="E409" s="0" t="n">
        <f aca="false">RANDBETWEEN(1,$B$5)</f>
        <v>6</v>
      </c>
      <c r="F409" s="0" t="n">
        <f aca="false">RANDBETWEEN(1,$B$5)</f>
        <v>5</v>
      </c>
      <c r="G409" s="0" t="n">
        <f aca="false">RANDBETWEEN(1,$B$5)</f>
        <v>5</v>
      </c>
      <c r="H409" s="0" t="n">
        <f aca="true">NORMINV(RAND(),$B$8,$B$13)</f>
        <v>59.2845348565419</v>
      </c>
      <c r="I409" s="0" t="n">
        <f aca="true">NORMINV(RAND(),$C$8,$C$13)</f>
        <v>66.973886172748</v>
      </c>
      <c r="J409" s="0" t="n">
        <f aca="true">NORMINV(RAND(),$D$8,$D$13)</f>
        <v>14.8822169562213</v>
      </c>
      <c r="K409" s="0" t="n">
        <f aca="true">NORMINV(RAND(),$E$8,$E$13)</f>
        <v>3.10610049325684</v>
      </c>
      <c r="L409" s="0" t="n">
        <f aca="true">NORMINV(RAND(),$B$9,$B$14)</f>
        <v>45.010086169661</v>
      </c>
      <c r="M409" s="0" t="n">
        <f aca="true">NORMINV(RAND(),$C$9,$C$14)</f>
        <v>51.8383097409933</v>
      </c>
      <c r="N409" s="0" t="n">
        <f aca="true">NORMINV(RAND(),$D$9,$D$14)</f>
        <v>49.4882455482027</v>
      </c>
      <c r="O409" s="0" t="n">
        <f aca="true">NORMINV(RAND(),$E$9,$E$14)</f>
        <v>23.0896392635862</v>
      </c>
      <c r="P409" s="0" t="n">
        <f aca="true">NORMINV(RAND(),$B$10,$B$15)</f>
        <v>24.1182898326762</v>
      </c>
      <c r="Q409" s="0" t="n">
        <f aca="true">NORMINV(RAND(),$C$10,$C$15)</f>
        <v>28.8670229949569</v>
      </c>
      <c r="R409" s="0" t="n">
        <f aca="true">NORMINV(RAND(),$D$10,$D$15)</f>
        <v>10.2162134186454</v>
      </c>
      <c r="S409" s="0" t="n">
        <f aca="true">NORMINV(RAND(),$E$10,$E$15)</f>
        <v>4.19717433242307</v>
      </c>
      <c r="T409" s="0" t="n">
        <f aca="false">MEDIAN(INDEX(Avaliadores!$B$17:$B$22,$B409),INDEX(Avaliadores!$B$17:$B$22,$C409),INDEX(Avaliadores!$B$17:$B$22,$D409),INDEX(Avaliadores!$B$17:$B$22,$E409),INDEX(Avaliadores!$B$17:$B$22,$F409),INDEX(Avaliadores!$B$17:$B$22,$G409))</f>
        <v>2.54166666666667</v>
      </c>
      <c r="U409" s="0" t="n">
        <f aca="false">MEDIAN(INDEX(Avaliadores!$C$17:$C$22,$B409),INDEX(Avaliadores!$C$17:$C$22,$C409),INDEX(Avaliadores!$C$17:$C$22,$D409),INDEX(Avaliadores!$C$17:$C$22,$E409),INDEX(Avaliadores!$C$17:$C$22,$F409),INDEX(Avaliadores!$C$17:$C$22,$G409))</f>
        <v>5.54166666666667</v>
      </c>
      <c r="V409" s="0" t="n">
        <f aca="false">MEDIAN(INDEX(Avaliadores!$D$17:$D$22,$B409),INDEX(Avaliadores!$D$17:$D$22,$C409),INDEX(Avaliadores!$D$17:$D$22,$D409),INDEX(Avaliadores!$D$17:$D$22,$E409),INDEX(Avaliadores!$D$17:$D$22,$F409),INDEX(Avaliadores!$D$17:$D$22,$G409))</f>
        <v>5.54166666666667</v>
      </c>
      <c r="W409" s="0" t="n">
        <f aca="false">MEDIAN(INDEX(Avaliadores!$E$17:$E$22,$B409),INDEX(Avaliadores!$E$17:$E$22,$C409),INDEX(Avaliadores!$E$17:$E$22,$D409),INDEX(Avaliadores!$E$17:$E$22,$E409),INDEX(Avaliadores!$E$17:$E$22,$F409),INDEX(Avaliadores!$E$17:$E$22,$G409))</f>
        <v>6.79166666666667</v>
      </c>
      <c r="X409" s="0" t="n">
        <f aca="false">MEDIAN(INDEX(Avaliadores!$F$17:$F$22,$B409),INDEX(Avaliadores!$F$17:$F$22,$C409),INDEX(Avaliadores!$F$17:$F$22,$D409),INDEX(Avaliadores!$F$17:$F$22,$E409),INDEX(Avaliadores!$F$17:$F$22,$F409),INDEX(Avaliadores!$F$17:$F$22,$G409))</f>
        <v>2.54166666666667</v>
      </c>
      <c r="Y409" s="0" t="n">
        <f aca="false">MEDIAN(INDEX(Avaliadores!$G$17:$G$22,$B409),INDEX(Avaliadores!$G$17:$G$22,$C409),INDEX(Avaliadores!$G$17:$G$22,$D409),INDEX(Avaliadores!$G$17:$G$22,$E409),INDEX(Avaliadores!$G$17:$G$22,$F409),INDEX(Avaliadores!$G$17:$G$22,$G409))</f>
        <v>4.79166666666667</v>
      </c>
      <c r="Z409" s="0" t="n">
        <f aca="false">MEDIAN(INDEX(Avaliadores!$H$17:$H$22,$B409),INDEX(Avaliadores!$H$17:$H$22,$C409),INDEX(Avaliadores!$H$17:$H$22,$D409),INDEX(Avaliadores!$H$17:$H$22,$E409),INDEX(Avaliadores!$H$17:$H$22,$F409),INDEX(Avaliadores!$H$17:$H$22,$G409))</f>
        <v>3.79166666666667</v>
      </c>
      <c r="AA409" s="0" t="n">
        <f aca="false">MEDIAN(INDEX(Avaliadores!$I$17:$I$22,$B409),INDEX(Avaliadores!$I$17:$I$22,$C409),INDEX(Avaliadores!$I$17:$I$22,$D409),INDEX(Avaliadores!$I$17:$I$22,$E409),INDEX(Avaliadores!$I$17:$I$22,$F409),INDEX(Avaliadores!$I$17:$I$22,$G409))</f>
        <v>6.54166666666667</v>
      </c>
      <c r="AB409" s="0" t="n">
        <f aca="false">IF(MAX(H409:K409)=MIN(H409:K409),0,IF($B$17="custo",(MAX(H409:K409)-H409)/(MAX(H409:K409)-MIN(H409:K409)),(H409-MIN(H409:K409))/(MAX(H409:K409)-MIN(H409:K409))))</f>
        <v>0.12039483182952</v>
      </c>
      <c r="AC409" s="0" t="n">
        <f aca="false">IF(MAX(H409:K409)=MIN(H409:K409),0,IF($B$17="custo",(MAX(H409:K409)-I409)/(MAX(H409:K409)-MIN(H409:K409)),(I409-MIN(H409:K409))/(MAX(H409:K409)-MIN(H409:K409))))</f>
        <v>0</v>
      </c>
      <c r="AD409" s="0" t="n">
        <f aca="false">IF(MAX(H409:K409)=MIN(H409:K409),0,IF($B$17="custo",(MAX(H409:K409)-J409)/(MAX(H409:K409)-MIN(H409:K409)),(J409-MIN(H409:K409))/(MAX(H409:K409)-MIN(H409:K409))))</f>
        <v>0.815617273439527</v>
      </c>
      <c r="AE409" s="0" t="n">
        <f aca="false">IF(MAX(H409:K409)=MIN(H409:K409),0,IF($B$17="custo",(MAX(H409:K409)-K409)/(MAX(H409:K409)-MIN(H409:K409)),(K409-MIN(H409:K409))/(MAX(H409:K409)-MIN(H409:K409))))</f>
        <v>1</v>
      </c>
      <c r="AF409" s="0" t="n">
        <f aca="false">IF(MAX(L409:O409)=MIN(L409:O409),0,IF($C$17="custo",(MAX(L409:O409)-L409)/(MAX(L409:O409)-MIN(L409:O409)),(L409-MIN(L409:O409))/(MAX(L409:O409)-MIN(L409:O409))))</f>
        <v>0.762485587752712</v>
      </c>
      <c r="AG409" s="0" t="n">
        <f aca="false">IF(MAX(L409:O409)=MIN(L409:O409),0,IF($C$17="custo",(MAX(L409:O409)-M409)/(MAX(L409:O409)-MIN(L409:O409)),(M409-MIN(L409:O409))/(MAX(L409:O409)-MIN(L409:O409))))</f>
        <v>1</v>
      </c>
      <c r="AH409" s="0" t="n">
        <f aca="false">IF(MAX(L409:O409)=MIN(L409:O409),0,IF($C$17="custo",(MAX(L409:O409)-N409)/(MAX(L409:O409)-MIN(L409:O409)),(N409-MIN(L409:O409))/(MAX(L409:O409)-MIN(L409:O409))))</f>
        <v>0.918254856528499</v>
      </c>
      <c r="AI409" s="0" t="n">
        <f aca="false">IF(MAX(L409:O409)=MIN(L409:O409),0,IF($C$17="custo",(MAX(L409:O409)-O409)/(MAX(L409:O409)-MIN(L409:O409)),(O409-MIN(L409:O409))/(MAX(L409:O409)-MIN(L409:O409))))</f>
        <v>0</v>
      </c>
      <c r="AJ409" s="0" t="n">
        <f aca="false">IF(MAX(P409:S409)=MIN(P409:S409),0,IF($D$17="custo",(MAX(P409:S409)-P409)/(MAX(P409:S409)-MIN(P409:S409)),(P409-MIN(P409:S409))/(MAX(P409:S409)-MIN(P409:S409))))</f>
        <v>0.192491377926151</v>
      </c>
      <c r="AK409" s="0" t="n">
        <f aca="false">IF(MAX(P409:S409)=MIN(P409:S409),0,IF($D$17="custo",(MAX(P409:S409)-Q409)/(MAX(P409:S409)-MIN(P409:S409)),(Q409-MIN(P409:S409))/(MAX(P409:S409)-MIN(P409:S409))))</f>
        <v>0</v>
      </c>
      <c r="AL409" s="0" t="n">
        <f aca="false">IF(MAX(P409:S409)=MIN(P409:S409),0,IF($D$17="custo",(MAX(P409:S409)-R409)/(MAX(P409:S409)-MIN(P409:S409)),(R409-MIN(P409:S409))/(MAX(P409:S409)-MIN(P409:S409))))</f>
        <v>0.756016375756554</v>
      </c>
      <c r="AM409" s="0" t="n">
        <f aca="false">IF(MAX(P409:S409)=MIN(P409:S409),0,IF($D$17="custo",(MAX(P409:S409)-S409)/(MAX(P409:S409)-MIN(P409:S409)),(S409-MIN(P409:S409))/(MAX(P409:S409)-MIN(P409:S409))))</f>
        <v>1</v>
      </c>
      <c r="AN409" s="0" t="n">
        <f aca="false">IF(MAX(T409:W409)=MIN(T409:W409),0,IF($E$17="custo",(MAX(T409:W409)-T409)/(MAX(T409:W409)-MIN(T409:W409)),(T409-MIN(T409:W409))/(MAX(T409:W409)-MIN(T409:W409))))</f>
        <v>0</v>
      </c>
      <c r="AO409" s="0" t="n">
        <f aca="false">IF(MAX(T409:W409)=MIN(T409:W409),0,IF($E$17="custo",(MAX(T409:W409)-U409)/(MAX(T409:W409)-MIN(T409:W409)),(U409-MIN(T409:W409))/(MAX(T409:W409)-MIN(T409:W409))))</f>
        <v>0.705882352941177</v>
      </c>
      <c r="AP409" s="0" t="n">
        <f aca="false">IF(MAX(T409:W409)=MIN(T409:W409),0,IF($E$17="custo",(MAX(T409:W409)-V409)/(MAX(T409:W409)-MIN(T409:W409)),(V409-MIN(T409:W409))/(MAX(T409:W409)-MIN(T409:W409))))</f>
        <v>0.705882352941177</v>
      </c>
      <c r="AQ409" s="0" t="n">
        <f aca="false">IF(MAX(T409:W409)=MIN(T409:W409),0,IF($E$17="custo",(MAX(T409:W409)-W409)/(MAX(T409:W409)-MIN(T409:W409)),(W409-MIN(T409:W409))/(MAX(T409:W409)-MIN(T409:W409))))</f>
        <v>1</v>
      </c>
      <c r="AR409" s="0" t="n">
        <f aca="false">IF(MAX(X409:AA409)=MIN(X409:AA409),0,IF($F$17="custo",(MAX(X409:AA409)-X409)/(MAX(X409:AA409)-MIN(X409:AA409)),(X409-MIN(X409:AA409))/(MAX(X409:AA409)-MIN(X409:AA409))))</f>
        <v>0</v>
      </c>
      <c r="AS409" s="0" t="n">
        <f aca="false">IF(MAX(X409:AA409)=MIN(X409:AA409),0,IF($F$17="custo",(MAX(X409:AA409)-Y409)/(MAX(X409:AA409)-MIN(X409:AA409)),(Y409-MIN(X409:AA409))/(MAX(X409:AA409)-MIN(X409:AA409))))</f>
        <v>0.5625</v>
      </c>
      <c r="AT409" s="0" t="n">
        <f aca="false">IF(MAX(X409:AA409)=MIN(X409:AA409),0,IF($F$17="custo",(MAX(X409:AA409)-Z409)/(MAX(X409:AA409)-MIN(X409:AA409)),(Z409-MIN(X409:AA409))/(MAX(X409:AA409)-MIN(X409:AA409))))</f>
        <v>0.3125</v>
      </c>
      <c r="AU409" s="0" t="n">
        <f aca="false">IF(MAX(X409:AA409)=MIN(X409:AA409),0,IF($F$17="custo",(MAX(X409:AA409)-AA409)/(MAX(X409:AA409)-MIN(X409:AA409)),(AA409-MIN(X409:AA409))/(MAX(X409:AA409)-MIN(X409:AA409))))</f>
        <v>1</v>
      </c>
      <c r="AV409" s="0" t="n">
        <f aca="false">STDEVP(AB409:AE409)</f>
        <v>0.430897532577965</v>
      </c>
      <c r="AW409" s="0" t="n">
        <f aca="false">STDEVP(AF409:AI409)</f>
        <v>0.396227182518917</v>
      </c>
      <c r="AX409" s="0" t="n">
        <f aca="false">STDEVP(AJ409:AM409)</f>
        <v>0.406030502070835</v>
      </c>
      <c r="AY409" s="0" t="n">
        <f aca="false">STDEVP(AN409:AQ409)</f>
        <v>0.36823482428085</v>
      </c>
      <c r="AZ409" s="0" t="n">
        <f aca="false">STDEVP(AR409:AU409)</f>
        <v>0.365771872209988</v>
      </c>
      <c r="BA409" s="0" t="n">
        <f aca="false">AV409*((1-IFERROR(CORREL(AB409:AE409,AF409:AI409),0))+(1-IFERROR(CORREL(AB409:AE409,AJ409:AM409),0))+(1-IFERROR(CORREL(AB409:AE409,AN409:AQ409),0))+(1-IFERROR(CORREL(AB409:AE409,AR409:AU409),0)))</f>
        <v>1.06808139044682</v>
      </c>
      <c r="BB409" s="0" t="n">
        <f aca="false">AW409*((1-IFERROR(CORREL(AF409:AI409,AB409:AE409),0))+(1-IFERROR(CORREL(AF409:AI409,AJ409:AM409),0))+(1-IFERROR(CORREL(AF409:AI409,AN409:AQ409),0))+(1-IFERROR(CORREL(AF409:AI409,AR409:AU409),0)))</f>
        <v>2.59246696770406</v>
      </c>
      <c r="BC409" s="0" t="n">
        <f aca="false">AX409*((1-IFERROR(CORREL(AJ409:AM409,AB409:AE409),0))+(1-IFERROR(CORREL(AJ409:AM409,AF409:AI409),0))+(1-IFERROR(CORREL(AJ409:AM409,AN409:AQ409),0))+(1-IFERROR(CORREL(AJ409:AM409,AR409:AU409),0)))</f>
        <v>1.04891084394783</v>
      </c>
      <c r="BD409" s="0" t="n">
        <f aca="false">AY409*((1-IFERROR(CORREL(AN409:AQ409,AB409:AE409),0))+(1-IFERROR(CORREL(AN409:AQ409,AF409:AI409),0))+(1-IFERROR(CORREL(AN409:AQ409,AJ409:AM409),0))+(1-IFERROR(CORREL(AN409:AQ409,AR409:AU409),0)))</f>
        <v>0.847571136029887</v>
      </c>
      <c r="BE409" s="0" t="n">
        <f aca="false">AZ409*((1-IFERROR(CORREL(AR409:AU409,AB409:AE409),0))+(1-IFERROR(CORREL(AR409:AU409,AF409:AI409),0))+(1-IFERROR(CORREL(AR409:AU409,AJ409:AM409),0))+(1-IFERROR(CORREL(AR409:AU409,AN409:AQ409),0)))</f>
        <v>0.988901587328869</v>
      </c>
      <c r="BF409" s="0" t="n">
        <f aca="false">IF(SUM(BA409:BE409)&gt;0,BA409/SUM(BA409:BE409),1/5)</f>
        <v>0.163167201035653</v>
      </c>
      <c r="BG409" s="0" t="n">
        <f aca="false">IF(SUM(BA409:BE409)&gt;0,BB409/SUM(BA409:BE409),1/5)</f>
        <v>0.396042457701373</v>
      </c>
      <c r="BH409" s="0" t="n">
        <f aca="false">IF(SUM(BA409:BE409)&gt;0,BC409/SUM(BA409:BE409),1/5)</f>
        <v>0.160238581135951</v>
      </c>
      <c r="BI409" s="0" t="n">
        <f aca="false">IF(SUM(BA409:BE409)&gt;0,BD409/SUM(BA409:BE409),1/5)</f>
        <v>0.12948059125602</v>
      </c>
      <c r="BJ409" s="0" t="n">
        <f aca="false">IF(SUM(BA409:BE409)&gt;0,BE409/SUM(BA409:BE409),1/5)</f>
        <v>0.151071168871002</v>
      </c>
      <c r="BK409" s="0" t="n">
        <f aca="false">BF409*AB409+BG409*AF409+BH409*AJ409+BI409*AN409+BJ409*AR409</f>
        <v>0.352465699144032</v>
      </c>
      <c r="BL409" s="0" t="n">
        <f aca="false">BF409*AC409+BG409*AG409+BH409*AK409+BI409*AO409+BJ409*AS409</f>
        <v>0.572418054607326</v>
      </c>
      <c r="BM409" s="0" t="n">
        <f aca="false">BF409*AD409+BG409*AH409+BH409*AL409+BI409*AP409+BJ409*AT409</f>
        <v>0.756500693854204</v>
      </c>
      <c r="BN409" s="0" t="n">
        <f aca="false">BF409*AE409+BG409*AI409+BH409*AM409+BI409*AQ409+BJ409*AU409</f>
        <v>0.603957542298627</v>
      </c>
      <c r="BO409" s="0" t="n">
        <f aca="false">RANK(BK409,$BK409:$BN409)</f>
        <v>4</v>
      </c>
      <c r="BP409" s="0" t="n">
        <f aca="false">RANK(BL409,$BK409:$BN409)</f>
        <v>3</v>
      </c>
      <c r="BQ409" s="0" t="n">
        <f aca="false">RANK(BM409,$BK409:$BN409)</f>
        <v>1</v>
      </c>
      <c r="BR409" s="0" t="n">
        <f aca="false">RANK(BN409,$BK409:$BN409)</f>
        <v>2</v>
      </c>
    </row>
    <row r="410" customFormat="false" ht="15" hidden="false" customHeight="false" outlineLevel="0" collapsed="false">
      <c r="A410" s="0" t="n">
        <v>387</v>
      </c>
      <c r="B410" s="0" t="n">
        <f aca="false">RANDBETWEEN(1,$B$5)</f>
        <v>6</v>
      </c>
      <c r="C410" s="0" t="n">
        <f aca="false">RANDBETWEEN(1,$B$5)</f>
        <v>6</v>
      </c>
      <c r="D410" s="0" t="n">
        <f aca="false">RANDBETWEEN(1,$B$5)</f>
        <v>5</v>
      </c>
      <c r="E410" s="0" t="n">
        <f aca="false">RANDBETWEEN(1,$B$5)</f>
        <v>4</v>
      </c>
      <c r="F410" s="0" t="n">
        <f aca="false">RANDBETWEEN(1,$B$5)</f>
        <v>2</v>
      </c>
      <c r="G410" s="0" t="n">
        <f aca="false">RANDBETWEEN(1,$B$5)</f>
        <v>1</v>
      </c>
      <c r="H410" s="0" t="n">
        <f aca="true">NORMINV(RAND(),$B$8,$B$13)</f>
        <v>53.1637262321875</v>
      </c>
      <c r="I410" s="0" t="n">
        <f aca="true">NORMINV(RAND(),$C$8,$C$13)</f>
        <v>65.6023617078419</v>
      </c>
      <c r="J410" s="0" t="n">
        <f aca="true">NORMINV(RAND(),$D$8,$D$13)</f>
        <v>15.6554215861236</v>
      </c>
      <c r="K410" s="0" t="n">
        <f aca="true">NORMINV(RAND(),$E$8,$E$13)</f>
        <v>2.95352179906532</v>
      </c>
      <c r="L410" s="0" t="n">
        <f aca="true">NORMINV(RAND(),$B$9,$B$14)</f>
        <v>43.8931780490484</v>
      </c>
      <c r="M410" s="0" t="n">
        <f aca="true">NORMINV(RAND(),$C$9,$C$14)</f>
        <v>45.2209904093437</v>
      </c>
      <c r="N410" s="0" t="n">
        <f aca="true">NORMINV(RAND(),$D$9,$D$14)</f>
        <v>43.441791760958</v>
      </c>
      <c r="O410" s="0" t="n">
        <f aca="true">NORMINV(RAND(),$E$9,$E$14)</f>
        <v>25.4185187941115</v>
      </c>
      <c r="P410" s="0" t="n">
        <f aca="true">NORMINV(RAND(),$B$10,$B$15)</f>
        <v>24.8719725257776</v>
      </c>
      <c r="Q410" s="0" t="n">
        <f aca="true">NORMINV(RAND(),$C$10,$C$15)</f>
        <v>30.4682066818316</v>
      </c>
      <c r="R410" s="0" t="n">
        <f aca="true">NORMINV(RAND(),$D$10,$D$15)</f>
        <v>10.7074353725956</v>
      </c>
      <c r="S410" s="0" t="n">
        <f aca="true">NORMINV(RAND(),$E$10,$E$15)</f>
        <v>4.1699429721077</v>
      </c>
      <c r="T410" s="0" t="n">
        <f aca="false">MEDIAN(INDEX(Avaliadores!$B$17:$B$22,$B410),INDEX(Avaliadores!$B$17:$B$22,$C410),INDEX(Avaliadores!$B$17:$B$22,$D410),INDEX(Avaliadores!$B$17:$B$22,$E410),INDEX(Avaliadores!$B$17:$B$22,$F410),INDEX(Avaliadores!$B$17:$B$22,$G410))</f>
        <v>2.29166666666667</v>
      </c>
      <c r="U410" s="0" t="n">
        <f aca="false">MEDIAN(INDEX(Avaliadores!$C$17:$C$22,$B410),INDEX(Avaliadores!$C$17:$C$22,$C410),INDEX(Avaliadores!$C$17:$C$22,$D410),INDEX(Avaliadores!$C$17:$C$22,$E410),INDEX(Avaliadores!$C$17:$C$22,$F410),INDEX(Avaliadores!$C$17:$C$22,$G410))</f>
        <v>5.54166666666667</v>
      </c>
      <c r="V410" s="0" t="n">
        <f aca="false">MEDIAN(INDEX(Avaliadores!$D$17:$D$22,$B410),INDEX(Avaliadores!$D$17:$D$22,$C410),INDEX(Avaliadores!$D$17:$D$22,$D410),INDEX(Avaliadores!$D$17:$D$22,$E410),INDEX(Avaliadores!$D$17:$D$22,$F410),INDEX(Avaliadores!$D$17:$D$22,$G410))</f>
        <v>5.54166666666667</v>
      </c>
      <c r="W410" s="0" t="n">
        <f aca="false">MEDIAN(INDEX(Avaliadores!$E$17:$E$22,$B410),INDEX(Avaliadores!$E$17:$E$22,$C410),INDEX(Avaliadores!$E$17:$E$22,$D410),INDEX(Avaliadores!$E$17:$E$22,$E410),INDEX(Avaliadores!$E$17:$E$22,$F410),INDEX(Avaliadores!$E$17:$E$22,$G410))</f>
        <v>6.29166666666667</v>
      </c>
      <c r="X410" s="0" t="n">
        <f aca="false">MEDIAN(INDEX(Avaliadores!$F$17:$F$22,$B410),INDEX(Avaliadores!$F$17:$F$22,$C410),INDEX(Avaliadores!$F$17:$F$22,$D410),INDEX(Avaliadores!$F$17:$F$22,$E410),INDEX(Avaliadores!$F$17:$F$22,$F410),INDEX(Avaliadores!$F$17:$F$22,$G410))</f>
        <v>2.79166666666667</v>
      </c>
      <c r="Y410" s="0" t="n">
        <f aca="false">MEDIAN(INDEX(Avaliadores!$G$17:$G$22,$B410),INDEX(Avaliadores!$G$17:$G$22,$C410),INDEX(Avaliadores!$G$17:$G$22,$D410),INDEX(Avaliadores!$G$17:$G$22,$E410),INDEX(Avaliadores!$G$17:$G$22,$F410),INDEX(Avaliadores!$G$17:$G$22,$G410))</f>
        <v>5.04166666666667</v>
      </c>
      <c r="Z410" s="0" t="n">
        <f aca="false">MEDIAN(INDEX(Avaliadores!$H$17:$H$22,$B410),INDEX(Avaliadores!$H$17:$H$22,$C410),INDEX(Avaliadores!$H$17:$H$22,$D410),INDEX(Avaliadores!$H$17:$H$22,$E410),INDEX(Avaliadores!$H$17:$H$22,$F410),INDEX(Avaliadores!$H$17:$H$22,$G410))</f>
        <v>4.04166666666667</v>
      </c>
      <c r="AA410" s="0" t="n">
        <f aca="false">MEDIAN(INDEX(Avaliadores!$I$17:$I$22,$B410),INDEX(Avaliadores!$I$17:$I$22,$C410),INDEX(Avaliadores!$I$17:$I$22,$D410),INDEX(Avaliadores!$I$17:$I$22,$E410),INDEX(Avaliadores!$I$17:$I$22,$F410),INDEX(Avaliadores!$I$17:$I$22,$G410))</f>
        <v>6.79166666666667</v>
      </c>
      <c r="AB410" s="0" t="n">
        <f aca="false">IF(MAX(H410:K410)=MIN(H410:K410),0,IF($B$17="custo",(MAX(H410:K410)-H410)/(MAX(H410:K410)-MIN(H410:K410)),(H410-MIN(H410:K410))/(MAX(H410:K410)-MIN(H410:K410))))</f>
        <v>0.198545344076066</v>
      </c>
      <c r="AC410" s="0" t="n">
        <f aca="false">IF(MAX(H410:K410)=MIN(H410:K410),0,IF($B$17="custo",(MAX(H410:K410)-I410)/(MAX(H410:K410)-MIN(H410:K410)),(I410-MIN(H410:K410))/(MAX(H410:K410)-MIN(H410:K410))))</f>
        <v>0</v>
      </c>
      <c r="AD410" s="0" t="n">
        <f aca="false">IF(MAX(H410:K410)=MIN(H410:K410),0,IF($B$17="custo",(MAX(H410:K410)-J410)/(MAX(H410:K410)-MIN(H410:K410)),(J410-MIN(H410:K410))/(MAX(H410:K410)-MIN(H410:K410))))</f>
        <v>0.797252434274065</v>
      </c>
      <c r="AE410" s="0" t="n">
        <f aca="false">IF(MAX(H410:K410)=MIN(H410:K410),0,IF($B$17="custo",(MAX(H410:K410)-K410)/(MAX(H410:K410)-MIN(H410:K410)),(K410-MIN(H410:K410))/(MAX(H410:K410)-MIN(H410:K410))))</f>
        <v>1</v>
      </c>
      <c r="AF410" s="0" t="n">
        <f aca="false">IF(MAX(L410:O410)=MIN(L410:O410),0,IF($C$17="custo",(MAX(L410:O410)-L410)/(MAX(L410:O410)-MIN(L410:O410)),(L410-MIN(L410:O410))/(MAX(L410:O410)-MIN(L410:O410))))</f>
        <v>0.932947139827031</v>
      </c>
      <c r="AG410" s="0" t="n">
        <f aca="false">IF(MAX(L410:O410)=MIN(L410:O410),0,IF($C$17="custo",(MAX(L410:O410)-M410)/(MAX(L410:O410)-MIN(L410:O410)),(M410-MIN(L410:O410))/(MAX(L410:O410)-MIN(L410:O410))))</f>
        <v>1</v>
      </c>
      <c r="AH410" s="0" t="n">
        <f aca="false">IF(MAX(L410:O410)=MIN(L410:O410),0,IF($C$17="custo",(MAX(L410:O410)-N410)/(MAX(L410:O410)-MIN(L410:O410)),(N410-MIN(L410:O410))/(MAX(L410:O410)-MIN(L410:O410))))</f>
        <v>0.910152697958313</v>
      </c>
      <c r="AI410" s="0" t="n">
        <f aca="false">IF(MAX(L410:O410)=MIN(L410:O410),0,IF($C$17="custo",(MAX(L410:O410)-O410)/(MAX(L410:O410)-MIN(L410:O410)),(O410-MIN(L410:O410))/(MAX(L410:O410)-MIN(L410:O410))))</f>
        <v>0</v>
      </c>
      <c r="AJ410" s="0" t="n">
        <f aca="false">IF(MAX(P410:S410)=MIN(P410:S410),0,IF($D$17="custo",(MAX(P410:S410)-P410)/(MAX(P410:S410)-MIN(P410:S410)),(P410-MIN(P410:S410))/(MAX(P410:S410)-MIN(P410:S410))))</f>
        <v>0.212798617346922</v>
      </c>
      <c r="AK410" s="0" t="n">
        <f aca="false">IF(MAX(P410:S410)=MIN(P410:S410),0,IF($D$17="custo",(MAX(P410:S410)-Q410)/(MAX(P410:S410)-MIN(P410:S410)),(Q410-MIN(P410:S410))/(MAX(P410:S410)-MIN(P410:S410))))</f>
        <v>0</v>
      </c>
      <c r="AL410" s="0" t="n">
        <f aca="false">IF(MAX(P410:S410)=MIN(P410:S410),0,IF($D$17="custo",(MAX(P410:S410)-R410)/(MAX(P410:S410)-MIN(P410:S410)),(R410-MIN(P410:S410))/(MAX(P410:S410)-MIN(P410:S410))))</f>
        <v>0.751409732876371</v>
      </c>
      <c r="AM410" s="0" t="n">
        <f aca="false">IF(MAX(P410:S410)=MIN(P410:S410),0,IF($D$17="custo",(MAX(P410:S410)-S410)/(MAX(P410:S410)-MIN(P410:S410)),(S410-MIN(P410:S410))/(MAX(P410:S410)-MIN(P410:S410))))</f>
        <v>1</v>
      </c>
      <c r="AN410" s="0" t="n">
        <f aca="false">IF(MAX(T410:W410)=MIN(T410:W410),0,IF($E$17="custo",(MAX(T410:W410)-T410)/(MAX(T410:W410)-MIN(T410:W410)),(T410-MIN(T410:W410))/(MAX(T410:W410)-MIN(T410:W410))))</f>
        <v>0</v>
      </c>
      <c r="AO410" s="0" t="n">
        <f aca="false">IF(MAX(T410:W410)=MIN(T410:W410),0,IF($E$17="custo",(MAX(T410:W410)-U410)/(MAX(T410:W410)-MIN(T410:W410)),(U410-MIN(T410:W410))/(MAX(T410:W410)-MIN(T410:W410))))</f>
        <v>0.8125</v>
      </c>
      <c r="AP410" s="0" t="n">
        <f aca="false">IF(MAX(T410:W410)=MIN(T410:W410),0,IF($E$17="custo",(MAX(T410:W410)-V410)/(MAX(T410:W410)-MIN(T410:W410)),(V410-MIN(T410:W410))/(MAX(T410:W410)-MIN(T410:W410))))</f>
        <v>0.8125</v>
      </c>
      <c r="AQ410" s="0" t="n">
        <f aca="false">IF(MAX(T410:W410)=MIN(T410:W410),0,IF($E$17="custo",(MAX(T410:W410)-W410)/(MAX(T410:W410)-MIN(T410:W410)),(W410-MIN(T410:W410))/(MAX(T410:W410)-MIN(T410:W410))))</f>
        <v>1</v>
      </c>
      <c r="AR410" s="0" t="n">
        <f aca="false">IF(MAX(X410:AA410)=MIN(X410:AA410),0,IF($F$17="custo",(MAX(X410:AA410)-X410)/(MAX(X410:AA410)-MIN(X410:AA410)),(X410-MIN(X410:AA410))/(MAX(X410:AA410)-MIN(X410:AA410))))</f>
        <v>0</v>
      </c>
      <c r="AS410" s="0" t="n">
        <f aca="false">IF(MAX(X410:AA410)=MIN(X410:AA410),0,IF($F$17="custo",(MAX(X410:AA410)-Y410)/(MAX(X410:AA410)-MIN(X410:AA410)),(Y410-MIN(X410:AA410))/(MAX(X410:AA410)-MIN(X410:AA410))))</f>
        <v>0.5625</v>
      </c>
      <c r="AT410" s="0" t="n">
        <f aca="false">IF(MAX(X410:AA410)=MIN(X410:AA410),0,IF($F$17="custo",(MAX(X410:AA410)-Z410)/(MAX(X410:AA410)-MIN(X410:AA410)),(Z410-MIN(X410:AA410))/(MAX(X410:AA410)-MIN(X410:AA410))))</f>
        <v>0.3125</v>
      </c>
      <c r="AU410" s="0" t="n">
        <f aca="false">IF(MAX(X410:AA410)=MIN(X410:AA410),0,IF($F$17="custo",(MAX(X410:AA410)-AA410)/(MAX(X410:AA410)-MIN(X410:AA410)),(AA410-MIN(X410:AA410))/(MAX(X410:AA410)-MIN(X410:AA410))))</f>
        <v>1</v>
      </c>
      <c r="AV410" s="0" t="n">
        <f aca="false">STDEVP(AB410:AE410)</f>
        <v>0.412076905623628</v>
      </c>
      <c r="AW410" s="0" t="n">
        <f aca="false">STDEVP(AF410:AI410)</f>
        <v>0.411692885355234</v>
      </c>
      <c r="AX410" s="0" t="n">
        <f aca="false">STDEVP(AJ410:AM410)</f>
        <v>0.401675001535562</v>
      </c>
      <c r="AY410" s="0" t="n">
        <f aca="false">STDEVP(AN410:AQ410)</f>
        <v>0.386541152401656</v>
      </c>
      <c r="AZ410" s="0" t="n">
        <f aca="false">STDEVP(AR410:AU410)</f>
        <v>0.365771872209988</v>
      </c>
      <c r="BA410" s="0" t="n">
        <f aca="false">AV410*((1-IFERROR(CORREL(AB410:AE410,AF410:AI410),0))+(1-IFERROR(CORREL(AB410:AE410,AJ410:AM410),0))+(1-IFERROR(CORREL(AB410:AE410,AN410:AQ410),0))+(1-IFERROR(CORREL(AB410:AE410,AR410:AU410),0)))</f>
        <v>1.11207077467699</v>
      </c>
      <c r="BB410" s="0" t="n">
        <f aca="false">AW410*((1-IFERROR(CORREL(AF410:AI410,AB410:AE410),0))+(1-IFERROR(CORREL(AF410:AI410,AJ410:AM410),0))+(1-IFERROR(CORREL(AF410:AI410,AN410:AQ410),0))+(1-IFERROR(CORREL(AF410:AI410,AR410:AU410),0)))</f>
        <v>2.80947130510134</v>
      </c>
      <c r="BC410" s="0" t="n">
        <f aca="false">AX410*((1-IFERROR(CORREL(AJ410:AM410,AB410:AE410),0))+(1-IFERROR(CORREL(AJ410:AM410,AF410:AI410),0))+(1-IFERROR(CORREL(AJ410:AM410,AN410:AQ410),0))+(1-IFERROR(CORREL(AJ410:AM410,AR410:AU410),0)))</f>
        <v>1.0948327062603</v>
      </c>
      <c r="BD410" s="0" t="n">
        <f aca="false">AY410*((1-IFERROR(CORREL(AN410:AQ410,AB410:AE410),0))+(1-IFERROR(CORREL(AN410:AQ410,AF410:AI410),0))+(1-IFERROR(CORREL(AN410:AQ410,AJ410:AM410),0))+(1-IFERROR(CORREL(AN410:AQ410,AR410:AU410),0)))</f>
        <v>1.0031374145549</v>
      </c>
      <c r="BE410" s="0" t="n">
        <f aca="false">AZ410*((1-IFERROR(CORREL(AR410:AU410,AB410:AE410),0))+(1-IFERROR(CORREL(AR410:AU410,AF410:AI410),0))+(1-IFERROR(CORREL(AR410:AU410,AJ410:AM410),0))+(1-IFERROR(CORREL(AR410:AU410,AN410:AQ410),0)))</f>
        <v>1.06157626496842</v>
      </c>
      <c r="BF410" s="0" t="n">
        <f aca="false">IF(SUM(BA410:BE410)&gt;0,BA410/SUM(BA410:BE410),1/5)</f>
        <v>0.157047999059102</v>
      </c>
      <c r="BG410" s="0" t="n">
        <f aca="false">IF(SUM(BA410:BE410)&gt;0,BB410/SUM(BA410:BE410),1/5)</f>
        <v>0.396756984292016</v>
      </c>
      <c r="BH410" s="0" t="n">
        <f aca="false">IF(SUM(BA410:BE410)&gt;0,BC410/SUM(BA410:BE410),1/5)</f>
        <v>0.154613617890087</v>
      </c>
      <c r="BI410" s="0" t="n">
        <f aca="false">IF(SUM(BA410:BE410)&gt;0,BD410/SUM(BA410:BE410),1/5)</f>
        <v>0.141664296306076</v>
      </c>
      <c r="BJ410" s="0" t="n">
        <f aca="false">IF(SUM(BA410:BE410)&gt;0,BE410/SUM(BA410:BE410),1/5)</f>
        <v>0.149917102452719</v>
      </c>
      <c r="BK410" s="0" t="n">
        <f aca="false">BF410*AB410+BG410*AF410+BH410*AJ410+BI410*AN410+BJ410*AR410</f>
        <v>0.434236006821298</v>
      </c>
      <c r="BL410" s="0" t="n">
        <f aca="false">BF410*AC410+BG410*AG410+BH410*AK410+BI410*AO410+BJ410*AS410</f>
        <v>0.596187595170358</v>
      </c>
      <c r="BM410" s="0" t="n">
        <f aca="false">BF410*AD410+BG410*AH410+BH410*AL410+BI410*AP410+BJ410*AT410</f>
        <v>0.764445851817923</v>
      </c>
      <c r="BN410" s="0" t="n">
        <f aca="false">BF410*AE410+BG410*AI410+BH410*AM410+BI410*AQ410+BJ410*AU410</f>
        <v>0.603243015707984</v>
      </c>
      <c r="BO410" s="0" t="n">
        <f aca="false">RANK(BK410,$BK410:$BN410)</f>
        <v>4</v>
      </c>
      <c r="BP410" s="0" t="n">
        <f aca="false">RANK(BL410,$BK410:$BN410)</f>
        <v>3</v>
      </c>
      <c r="BQ410" s="0" t="n">
        <f aca="false">RANK(BM410,$BK410:$BN410)</f>
        <v>1</v>
      </c>
      <c r="BR410" s="0" t="n">
        <f aca="false">RANK(BN410,$BK410:$BN410)</f>
        <v>2</v>
      </c>
    </row>
    <row r="411" customFormat="false" ht="15" hidden="false" customHeight="false" outlineLevel="0" collapsed="false">
      <c r="A411" s="0" t="n">
        <v>388</v>
      </c>
      <c r="B411" s="0" t="n">
        <f aca="false">RANDBETWEEN(1,$B$5)</f>
        <v>3</v>
      </c>
      <c r="C411" s="0" t="n">
        <f aca="false">RANDBETWEEN(1,$B$5)</f>
        <v>6</v>
      </c>
      <c r="D411" s="0" t="n">
        <f aca="false">RANDBETWEEN(1,$B$5)</f>
        <v>4</v>
      </c>
      <c r="E411" s="0" t="n">
        <f aca="false">RANDBETWEEN(1,$B$5)</f>
        <v>1</v>
      </c>
      <c r="F411" s="0" t="n">
        <f aca="false">RANDBETWEEN(1,$B$5)</f>
        <v>2</v>
      </c>
      <c r="G411" s="0" t="n">
        <f aca="false">RANDBETWEEN(1,$B$5)</f>
        <v>3</v>
      </c>
      <c r="H411" s="0" t="n">
        <f aca="true">NORMINV(RAND(),$B$8,$B$13)</f>
        <v>45.2944648536646</v>
      </c>
      <c r="I411" s="0" t="n">
        <f aca="true">NORMINV(RAND(),$C$8,$C$13)</f>
        <v>63.0422758128766</v>
      </c>
      <c r="J411" s="0" t="n">
        <f aca="true">NORMINV(RAND(),$D$8,$D$13)</f>
        <v>13.2664381660746</v>
      </c>
      <c r="K411" s="0" t="n">
        <f aca="true">NORMINV(RAND(),$E$8,$E$13)</f>
        <v>3.29798933159498</v>
      </c>
      <c r="L411" s="0" t="n">
        <f aca="true">NORMINV(RAND(),$B$9,$B$14)</f>
        <v>48.3264814582</v>
      </c>
      <c r="M411" s="0" t="n">
        <f aca="true">NORMINV(RAND(),$C$9,$C$14)</f>
        <v>59.8220203763266</v>
      </c>
      <c r="N411" s="0" t="n">
        <f aca="true">NORMINV(RAND(),$D$9,$D$14)</f>
        <v>42.2526066455339</v>
      </c>
      <c r="O411" s="0" t="n">
        <f aca="true">NORMINV(RAND(),$E$9,$E$14)</f>
        <v>25.681550792336</v>
      </c>
      <c r="P411" s="0" t="n">
        <f aca="true">NORMINV(RAND(),$B$10,$B$15)</f>
        <v>23.9905615532278</v>
      </c>
      <c r="Q411" s="0" t="n">
        <f aca="true">NORMINV(RAND(),$C$10,$C$15)</f>
        <v>28.8911121003135</v>
      </c>
      <c r="R411" s="0" t="n">
        <f aca="true">NORMINV(RAND(),$D$10,$D$15)</f>
        <v>10.9622105238089</v>
      </c>
      <c r="S411" s="0" t="n">
        <f aca="true">NORMINV(RAND(),$E$10,$E$15)</f>
        <v>4.17320314017261</v>
      </c>
      <c r="T411" s="0" t="n">
        <f aca="false">MEDIAN(INDEX(Avaliadores!$B$17:$B$22,$B411),INDEX(Avaliadores!$B$17:$B$22,$C411),INDEX(Avaliadores!$B$17:$B$22,$D411),INDEX(Avaliadores!$B$17:$B$22,$E411),INDEX(Avaliadores!$B$17:$B$22,$F411),INDEX(Avaliadores!$B$17:$B$22,$G411))</f>
        <v>2.79166666666667</v>
      </c>
      <c r="U411" s="0" t="n">
        <f aca="false">MEDIAN(INDEX(Avaliadores!$C$17:$C$22,$B411),INDEX(Avaliadores!$C$17:$C$22,$C411),INDEX(Avaliadores!$C$17:$C$22,$D411),INDEX(Avaliadores!$C$17:$C$22,$E411),INDEX(Avaliadores!$C$17:$C$22,$F411),INDEX(Avaliadores!$C$17:$C$22,$G411))</f>
        <v>4.91666666666667</v>
      </c>
      <c r="V411" s="0" t="n">
        <f aca="false">MEDIAN(INDEX(Avaliadores!$D$17:$D$22,$B411),INDEX(Avaliadores!$D$17:$D$22,$C411),INDEX(Avaliadores!$D$17:$D$22,$D411),INDEX(Avaliadores!$D$17:$D$22,$E411),INDEX(Avaliadores!$D$17:$D$22,$F411),INDEX(Avaliadores!$D$17:$D$22,$G411))</f>
        <v>5.79166666666667</v>
      </c>
      <c r="W411" s="0" t="n">
        <f aca="false">MEDIAN(INDEX(Avaliadores!$E$17:$E$22,$B411),INDEX(Avaliadores!$E$17:$E$22,$C411),INDEX(Avaliadores!$E$17:$E$22,$D411),INDEX(Avaliadores!$E$17:$E$22,$E411),INDEX(Avaliadores!$E$17:$E$22,$F411),INDEX(Avaliadores!$E$17:$E$22,$G411))</f>
        <v>6.04166666666667</v>
      </c>
      <c r="X411" s="0" t="n">
        <f aca="false">MEDIAN(INDEX(Avaliadores!$F$17:$F$22,$B411),INDEX(Avaliadores!$F$17:$F$22,$C411),INDEX(Avaliadores!$F$17:$F$22,$D411),INDEX(Avaliadores!$F$17:$F$22,$E411),INDEX(Avaliadores!$F$17:$F$22,$F411),INDEX(Avaliadores!$F$17:$F$22,$G411))</f>
        <v>2.79166666666667</v>
      </c>
      <c r="Y411" s="0" t="n">
        <f aca="false">MEDIAN(INDEX(Avaliadores!$G$17:$G$22,$B411),INDEX(Avaliadores!$G$17:$G$22,$C411),INDEX(Avaliadores!$G$17:$G$22,$D411),INDEX(Avaliadores!$G$17:$G$22,$E411),INDEX(Avaliadores!$G$17:$G$22,$F411),INDEX(Avaliadores!$G$17:$G$22,$G411))</f>
        <v>5.41666666666667</v>
      </c>
      <c r="Z411" s="0" t="n">
        <f aca="false">MEDIAN(INDEX(Avaliadores!$H$17:$H$22,$B411),INDEX(Avaliadores!$H$17:$H$22,$C411),INDEX(Avaliadores!$H$17:$H$22,$D411),INDEX(Avaliadores!$H$17:$H$22,$E411),INDEX(Avaliadores!$H$17:$H$22,$F411),INDEX(Avaliadores!$H$17:$H$22,$G411))</f>
        <v>3.91666666666667</v>
      </c>
      <c r="AA411" s="0" t="n">
        <f aca="false">MEDIAN(INDEX(Avaliadores!$I$17:$I$22,$B411),INDEX(Avaliadores!$I$17:$I$22,$C411),INDEX(Avaliadores!$I$17:$I$22,$D411),INDEX(Avaliadores!$I$17:$I$22,$E411),INDEX(Avaliadores!$I$17:$I$22,$F411),INDEX(Avaliadores!$I$17:$I$22,$G411))</f>
        <v>6.79166666666667</v>
      </c>
      <c r="AB411" s="0" t="n">
        <f aca="false">IF(MAX(H411:K411)=MIN(H411:K411),0,IF($B$17="custo",(MAX(H411:K411)-H411)/(MAX(H411:K411)-MIN(H411:K411)),(H411-MIN(H411:K411))/(MAX(H411:K411)-MIN(H411:K411))))</f>
        <v>0.297062899307912</v>
      </c>
      <c r="AC411" s="0" t="n">
        <f aca="false">IF(MAX(H411:K411)=MIN(H411:K411),0,IF($B$17="custo",(MAX(H411:K411)-I411)/(MAX(H411:K411)-MIN(H411:K411)),(I411-MIN(H411:K411))/(MAX(H411:K411)-MIN(H411:K411))))</f>
        <v>0</v>
      </c>
      <c r="AD411" s="0" t="n">
        <f aca="false">IF(MAX(H411:K411)=MIN(H411:K411),0,IF($B$17="custo",(MAX(H411:K411)-J411)/(MAX(H411:K411)-MIN(H411:K411)),(J411-MIN(H411:K411))/(MAX(H411:K411)-MIN(H411:K411))))</f>
        <v>0.833148081237813</v>
      </c>
      <c r="AE411" s="0" t="n">
        <f aca="false">IF(MAX(H411:K411)=MIN(H411:K411),0,IF($B$17="custo",(MAX(H411:K411)-K411)/(MAX(H411:K411)-MIN(H411:K411)),(K411-MIN(H411:K411))/(MAX(H411:K411)-MIN(H411:K411))))</f>
        <v>1</v>
      </c>
      <c r="AF411" s="0" t="n">
        <f aca="false">IF(MAX(L411:O411)=MIN(L411:O411),0,IF($C$17="custo",(MAX(L411:O411)-L411)/(MAX(L411:O411)-MIN(L411:O411)),(L411-MIN(L411:O411))/(MAX(L411:O411)-MIN(L411:O411))))</f>
        <v>0.663287029785987</v>
      </c>
      <c r="AG411" s="0" t="n">
        <f aca="false">IF(MAX(L411:O411)=MIN(L411:O411),0,IF($C$17="custo",(MAX(L411:O411)-M411)/(MAX(L411:O411)-MIN(L411:O411)),(M411-MIN(L411:O411))/(MAX(L411:O411)-MIN(L411:O411))))</f>
        <v>1</v>
      </c>
      <c r="AH411" s="0" t="n">
        <f aca="false">IF(MAX(L411:O411)=MIN(L411:O411),0,IF($C$17="custo",(MAX(L411:O411)-N411)/(MAX(L411:O411)-MIN(L411:O411)),(N411-MIN(L411:O411))/(MAX(L411:O411)-MIN(L411:O411))))</f>
        <v>0.485378673905777</v>
      </c>
      <c r="AI411" s="0" t="n">
        <f aca="false">IF(MAX(L411:O411)=MIN(L411:O411),0,IF($C$17="custo",(MAX(L411:O411)-O411)/(MAX(L411:O411)-MIN(L411:O411)),(O411-MIN(L411:O411))/(MAX(L411:O411)-MIN(L411:O411))))</f>
        <v>0</v>
      </c>
      <c r="AJ411" s="0" t="n">
        <f aca="false">IF(MAX(P411:S411)=MIN(P411:S411),0,IF($D$17="custo",(MAX(P411:S411)-P411)/(MAX(P411:S411)-MIN(P411:S411)),(P411-MIN(P411:S411))/(MAX(P411:S411)-MIN(P411:S411))))</f>
        <v>0.19825910658495</v>
      </c>
      <c r="AK411" s="0" t="n">
        <f aca="false">IF(MAX(P411:S411)=MIN(P411:S411),0,IF($D$17="custo",(MAX(P411:S411)-Q411)/(MAX(P411:S411)-MIN(P411:S411)),(Q411-MIN(P411:S411))/(MAX(P411:S411)-MIN(P411:S411))))</f>
        <v>0</v>
      </c>
      <c r="AL411" s="0" t="n">
        <f aca="false">IF(MAX(P411:S411)=MIN(P411:S411),0,IF($D$17="custo",(MAX(P411:S411)-R411)/(MAX(P411:S411)-MIN(P411:S411)),(R411-MIN(P411:S411))/(MAX(P411:S411)-MIN(P411:S411))))</f>
        <v>0.725340545812999</v>
      </c>
      <c r="AM411" s="0" t="n">
        <f aca="false">IF(MAX(P411:S411)=MIN(P411:S411),0,IF($D$17="custo",(MAX(P411:S411)-S411)/(MAX(P411:S411)-MIN(P411:S411)),(S411-MIN(P411:S411))/(MAX(P411:S411)-MIN(P411:S411))))</f>
        <v>1</v>
      </c>
      <c r="AN411" s="0" t="n">
        <f aca="false">IF(MAX(T411:W411)=MIN(T411:W411),0,IF($E$17="custo",(MAX(T411:W411)-T411)/(MAX(T411:W411)-MIN(T411:W411)),(T411-MIN(T411:W411))/(MAX(T411:W411)-MIN(T411:W411))))</f>
        <v>0</v>
      </c>
      <c r="AO411" s="0" t="n">
        <f aca="false">IF(MAX(T411:W411)=MIN(T411:W411),0,IF($E$17="custo",(MAX(T411:W411)-U411)/(MAX(T411:W411)-MIN(T411:W411)),(U411-MIN(T411:W411))/(MAX(T411:W411)-MIN(T411:W411))))</f>
        <v>0.653846153846154</v>
      </c>
      <c r="AP411" s="0" t="n">
        <f aca="false">IF(MAX(T411:W411)=MIN(T411:W411),0,IF($E$17="custo",(MAX(T411:W411)-V411)/(MAX(T411:W411)-MIN(T411:W411)),(V411-MIN(T411:W411))/(MAX(T411:W411)-MIN(T411:W411))))</f>
        <v>0.923076923076923</v>
      </c>
      <c r="AQ411" s="0" t="n">
        <f aca="false">IF(MAX(T411:W411)=MIN(T411:W411),0,IF($E$17="custo",(MAX(T411:W411)-W411)/(MAX(T411:W411)-MIN(T411:W411)),(W411-MIN(T411:W411))/(MAX(T411:W411)-MIN(T411:W411))))</f>
        <v>1</v>
      </c>
      <c r="AR411" s="0" t="n">
        <f aca="false">IF(MAX(X411:AA411)=MIN(X411:AA411),0,IF($F$17="custo",(MAX(X411:AA411)-X411)/(MAX(X411:AA411)-MIN(X411:AA411)),(X411-MIN(X411:AA411))/(MAX(X411:AA411)-MIN(X411:AA411))))</f>
        <v>0</v>
      </c>
      <c r="AS411" s="0" t="n">
        <f aca="false">IF(MAX(X411:AA411)=MIN(X411:AA411),0,IF($F$17="custo",(MAX(X411:AA411)-Y411)/(MAX(X411:AA411)-MIN(X411:AA411)),(Y411-MIN(X411:AA411))/(MAX(X411:AA411)-MIN(X411:AA411))))</f>
        <v>0.65625</v>
      </c>
      <c r="AT411" s="0" t="n">
        <f aca="false">IF(MAX(X411:AA411)=MIN(X411:AA411),0,IF($F$17="custo",(MAX(X411:AA411)-Z411)/(MAX(X411:AA411)-MIN(X411:AA411)),(Z411-MIN(X411:AA411))/(MAX(X411:AA411)-MIN(X411:AA411))))</f>
        <v>0.28125</v>
      </c>
      <c r="AU411" s="0" t="n">
        <f aca="false">IF(MAX(X411:AA411)=MIN(X411:AA411),0,IF($F$17="custo",(MAX(X411:AA411)-AA411)/(MAX(X411:AA411)-MIN(X411:AA411)),(AA411-MIN(X411:AA411))/(MAX(X411:AA411)-MIN(X411:AA411))))</f>
        <v>1</v>
      </c>
      <c r="AV411" s="0" t="n">
        <f aca="false">STDEVP(AB411:AE411)</f>
        <v>0.402471236862362</v>
      </c>
      <c r="AW411" s="0" t="n">
        <f aca="false">STDEVP(AF411:AI411)</f>
        <v>0.361023221001621</v>
      </c>
      <c r="AX411" s="0" t="n">
        <f aca="false">STDEVP(AJ411:AM411)</f>
        <v>0.400114569550955</v>
      </c>
      <c r="AY411" s="0" t="n">
        <f aca="false">STDEVP(AN411:AQ411)</f>
        <v>0.393526575570791</v>
      </c>
      <c r="AZ411" s="0" t="n">
        <f aca="false">STDEVP(AR411:AU411)</f>
        <v>0.377918331951495</v>
      </c>
      <c r="BA411" s="0" t="n">
        <f aca="false">AV411*((1-IFERROR(CORREL(AB411:AE411,AF411:AI411),0))+(1-IFERROR(CORREL(AB411:AE411,AJ411:AM411),0))+(1-IFERROR(CORREL(AB411:AE411,AN411:AQ411),0))+(1-IFERROR(CORREL(AB411:AE411,AR411:AU411),0)))</f>
        <v>1.20067987448315</v>
      </c>
      <c r="BB411" s="0" t="n">
        <f aca="false">AW411*((1-IFERROR(CORREL(AF411:AI411,AB411:AE411),0))+(1-IFERROR(CORREL(AF411:AI411,AJ411:AM411),0))+(1-IFERROR(CORREL(AF411:AI411,AN411:AQ411),0))+(1-IFERROR(CORREL(AF411:AI411,AR411:AU411),0)))</f>
        <v>2.46819495706923</v>
      </c>
      <c r="BC411" s="0" t="n">
        <f aca="false">AX411*((1-IFERROR(CORREL(AJ411:AM411,AB411:AE411),0))+(1-IFERROR(CORREL(AJ411:AM411,AF411:AI411),0))+(1-IFERROR(CORREL(AJ411:AM411,AN411:AQ411),0))+(1-IFERROR(CORREL(AJ411:AM411,AR411:AU411),0)))</f>
        <v>1.13086845566612</v>
      </c>
      <c r="BD411" s="0" t="n">
        <f aca="false">AY411*((1-IFERROR(CORREL(AN411:AQ411,AB411:AE411),0))+(1-IFERROR(CORREL(AN411:AQ411,AF411:AI411),0))+(1-IFERROR(CORREL(AN411:AQ411,AJ411:AM411),0))+(1-IFERROR(CORREL(AN411:AQ411,AR411:AU411),0)))</f>
        <v>0.962938688449654</v>
      </c>
      <c r="BE411" s="0" t="n">
        <f aca="false">AZ411*((1-IFERROR(CORREL(AR411:AU411,AB411:AE411),0))+(1-IFERROR(CORREL(AR411:AU411,AF411:AI411),0))+(1-IFERROR(CORREL(AR411:AU411,AJ411:AM411),0))+(1-IFERROR(CORREL(AR411:AU411,AN411:AQ411),0)))</f>
        <v>1.1076617047879</v>
      </c>
      <c r="BF411" s="0" t="n">
        <f aca="false">IF(SUM(BA411:BE411)&gt;0,BA411/SUM(BA411:BE411),1/5)</f>
        <v>0.174762709163838</v>
      </c>
      <c r="BG411" s="0" t="n">
        <f aca="false">IF(SUM(BA411:BE411)&gt;0,BB411/SUM(BA411:BE411),1/5)</f>
        <v>0.359253491799902</v>
      </c>
      <c r="BH411" s="0" t="n">
        <f aca="false">IF(SUM(BA411:BE411)&gt;0,BC411/SUM(BA411:BE411),1/5)</f>
        <v>0.164601438918272</v>
      </c>
      <c r="BI411" s="0" t="n">
        <f aca="false">IF(SUM(BA411:BE411)&gt;0,BD411/SUM(BA411:BE411),1/5)</f>
        <v>0.140158736336424</v>
      </c>
      <c r="BJ411" s="0" t="n">
        <f aca="false">IF(SUM(BA411:BE411)&gt;0,BE411/SUM(BA411:BE411),1/5)</f>
        <v>0.161223623781565</v>
      </c>
      <c r="BK411" s="0" t="n">
        <f aca="false">BF411*AB411+BG411*AF411+BH411*AJ411+BI411*AN411+BJ411*AR411</f>
        <v>0.32283743281385</v>
      </c>
      <c r="BL411" s="0" t="n">
        <f aca="false">BF411*AC411+BG411*AG411+BH411*AK411+BI411*AO411+BJ411*AS411</f>
        <v>0.556698745588061</v>
      </c>
      <c r="BM411" s="0" t="n">
        <f aca="false">BF411*AD411+BG411*AH411+BH411*AL411+BI411*AP411+BJ411*AT411</f>
        <v>0.614090736072555</v>
      </c>
      <c r="BN411" s="0" t="n">
        <f aca="false">BF411*AE411+BG411*AI411+BH411*AM411+BI411*AQ411+BJ411*AU411</f>
        <v>0.640746508200098</v>
      </c>
      <c r="BO411" s="0" t="n">
        <f aca="false">RANK(BK411,$BK411:$BN411)</f>
        <v>4</v>
      </c>
      <c r="BP411" s="0" t="n">
        <f aca="false">RANK(BL411,$BK411:$BN411)</f>
        <v>3</v>
      </c>
      <c r="BQ411" s="0" t="n">
        <f aca="false">RANK(BM411,$BK411:$BN411)</f>
        <v>2</v>
      </c>
      <c r="BR411" s="0" t="n">
        <f aca="false">RANK(BN411,$BK411:$BN411)</f>
        <v>1</v>
      </c>
    </row>
    <row r="412" customFormat="false" ht="15" hidden="false" customHeight="false" outlineLevel="0" collapsed="false">
      <c r="A412" s="0" t="n">
        <v>389</v>
      </c>
      <c r="B412" s="0" t="n">
        <f aca="false">RANDBETWEEN(1,$B$5)</f>
        <v>6</v>
      </c>
      <c r="C412" s="0" t="n">
        <f aca="false">RANDBETWEEN(1,$B$5)</f>
        <v>2</v>
      </c>
      <c r="D412" s="0" t="n">
        <f aca="false">RANDBETWEEN(1,$B$5)</f>
        <v>5</v>
      </c>
      <c r="E412" s="0" t="n">
        <f aca="false">RANDBETWEEN(1,$B$5)</f>
        <v>5</v>
      </c>
      <c r="F412" s="0" t="n">
        <f aca="false">RANDBETWEEN(1,$B$5)</f>
        <v>5</v>
      </c>
      <c r="G412" s="0" t="n">
        <f aca="false">RANDBETWEEN(1,$B$5)</f>
        <v>3</v>
      </c>
      <c r="H412" s="0" t="n">
        <f aca="true">NORMINV(RAND(),$B$8,$B$13)</f>
        <v>47.6364999208364</v>
      </c>
      <c r="I412" s="0" t="n">
        <f aca="true">NORMINV(RAND(),$C$8,$C$13)</f>
        <v>65.9805686432116</v>
      </c>
      <c r="J412" s="0" t="n">
        <f aca="true">NORMINV(RAND(),$D$8,$D$13)</f>
        <v>13.9909353060835</v>
      </c>
      <c r="K412" s="0" t="n">
        <f aca="true">NORMINV(RAND(),$E$8,$E$13)</f>
        <v>3.20051960194444</v>
      </c>
      <c r="L412" s="0" t="n">
        <f aca="true">NORMINV(RAND(),$B$9,$B$14)</f>
        <v>53.2228333900912</v>
      </c>
      <c r="M412" s="0" t="n">
        <f aca="true">NORMINV(RAND(),$C$9,$C$14)</f>
        <v>56.61262265441</v>
      </c>
      <c r="N412" s="0" t="n">
        <f aca="true">NORMINV(RAND(),$D$9,$D$14)</f>
        <v>41.2269261006053</v>
      </c>
      <c r="O412" s="0" t="n">
        <f aca="true">NORMINV(RAND(),$E$9,$E$14)</f>
        <v>26.2972325923277</v>
      </c>
      <c r="P412" s="0" t="n">
        <f aca="true">NORMINV(RAND(),$B$10,$B$15)</f>
        <v>22.336656313212</v>
      </c>
      <c r="Q412" s="0" t="n">
        <f aca="true">NORMINV(RAND(),$C$10,$C$15)</f>
        <v>31.8608206297161</v>
      </c>
      <c r="R412" s="0" t="n">
        <f aca="true">NORMINV(RAND(),$D$10,$D$15)</f>
        <v>10.2882827778897</v>
      </c>
      <c r="S412" s="0" t="n">
        <f aca="true">NORMINV(RAND(),$E$10,$E$15)</f>
        <v>4.2083395356092</v>
      </c>
      <c r="T412" s="0" t="n">
        <f aca="false">MEDIAN(INDEX(Avaliadores!$B$17:$B$22,$B412),INDEX(Avaliadores!$B$17:$B$22,$C412),INDEX(Avaliadores!$B$17:$B$22,$D412),INDEX(Avaliadores!$B$17:$B$22,$E412),INDEX(Avaliadores!$B$17:$B$22,$F412),INDEX(Avaliadores!$B$17:$B$22,$G412))</f>
        <v>2.54166666666667</v>
      </c>
      <c r="U412" s="0" t="n">
        <f aca="false">MEDIAN(INDEX(Avaliadores!$C$17:$C$22,$B412),INDEX(Avaliadores!$C$17:$C$22,$C412),INDEX(Avaliadores!$C$17:$C$22,$D412),INDEX(Avaliadores!$C$17:$C$22,$E412),INDEX(Avaliadores!$C$17:$C$22,$F412),INDEX(Avaliadores!$C$17:$C$22,$G412))</f>
        <v>5.54166666666667</v>
      </c>
      <c r="V412" s="0" t="n">
        <f aca="false">MEDIAN(INDEX(Avaliadores!$D$17:$D$22,$B412),INDEX(Avaliadores!$D$17:$D$22,$C412),INDEX(Avaliadores!$D$17:$D$22,$D412),INDEX(Avaliadores!$D$17:$D$22,$E412),INDEX(Avaliadores!$D$17:$D$22,$F412),INDEX(Avaliadores!$D$17:$D$22,$G412))</f>
        <v>5.54166666666667</v>
      </c>
      <c r="W412" s="0" t="n">
        <f aca="false">MEDIAN(INDEX(Avaliadores!$E$17:$E$22,$B412),INDEX(Avaliadores!$E$17:$E$22,$C412),INDEX(Avaliadores!$E$17:$E$22,$D412),INDEX(Avaliadores!$E$17:$E$22,$E412),INDEX(Avaliadores!$E$17:$E$22,$F412),INDEX(Avaliadores!$E$17:$E$22,$G412))</f>
        <v>6.79166666666667</v>
      </c>
      <c r="X412" s="0" t="n">
        <f aca="false">MEDIAN(INDEX(Avaliadores!$F$17:$F$22,$B412),INDEX(Avaliadores!$F$17:$F$22,$C412),INDEX(Avaliadores!$F$17:$F$22,$D412),INDEX(Avaliadores!$F$17:$F$22,$E412),INDEX(Avaliadores!$F$17:$F$22,$F412),INDEX(Avaliadores!$F$17:$F$22,$G412))</f>
        <v>2.54166666666667</v>
      </c>
      <c r="Y412" s="0" t="n">
        <f aca="false">MEDIAN(INDEX(Avaliadores!$G$17:$G$22,$B412),INDEX(Avaliadores!$G$17:$G$22,$C412),INDEX(Avaliadores!$G$17:$G$22,$D412),INDEX(Avaliadores!$G$17:$G$22,$E412),INDEX(Avaliadores!$G$17:$G$22,$F412),INDEX(Avaliadores!$G$17:$G$22,$G412))</f>
        <v>4.79166666666667</v>
      </c>
      <c r="Z412" s="0" t="n">
        <f aca="false">MEDIAN(INDEX(Avaliadores!$H$17:$H$22,$B412),INDEX(Avaliadores!$H$17:$H$22,$C412),INDEX(Avaliadores!$H$17:$H$22,$D412),INDEX(Avaliadores!$H$17:$H$22,$E412),INDEX(Avaliadores!$H$17:$H$22,$F412),INDEX(Avaliadores!$H$17:$H$22,$G412))</f>
        <v>3.66666666666667</v>
      </c>
      <c r="AA412" s="0" t="n">
        <f aca="false">MEDIAN(INDEX(Avaliadores!$I$17:$I$22,$B412),INDEX(Avaliadores!$I$17:$I$22,$C412),INDEX(Avaliadores!$I$17:$I$22,$D412),INDEX(Avaliadores!$I$17:$I$22,$E412),INDEX(Avaliadores!$I$17:$I$22,$F412),INDEX(Avaliadores!$I$17:$I$22,$G412))</f>
        <v>6.54166666666667</v>
      </c>
      <c r="AB412" s="0" t="n">
        <f aca="false">IF(MAX(H412:K412)=MIN(H412:K412),0,IF($B$17="custo",(MAX(H412:K412)-H412)/(MAX(H412:K412)-MIN(H412:K412)),(H412-MIN(H412:K412))/(MAX(H412:K412)-MIN(H412:K412))))</f>
        <v>0.292195832951916</v>
      </c>
      <c r="AC412" s="0" t="n">
        <f aca="false">IF(MAX(H412:K412)=MIN(H412:K412),0,IF($B$17="custo",(MAX(H412:K412)-I412)/(MAX(H412:K412)-MIN(H412:K412)),(I412-MIN(H412:K412))/(MAX(H412:K412)-MIN(H412:K412))))</f>
        <v>0</v>
      </c>
      <c r="AD412" s="0" t="n">
        <f aca="false">IF(MAX(H412:K412)=MIN(H412:K412),0,IF($B$17="custo",(MAX(H412:K412)-J412)/(MAX(H412:K412)-MIN(H412:K412)),(J412-MIN(H412:K412))/(MAX(H412:K412)-MIN(H412:K412))))</f>
        <v>0.828123490361625</v>
      </c>
      <c r="AE412" s="0" t="n">
        <f aca="false">IF(MAX(H412:K412)=MIN(H412:K412),0,IF($B$17="custo",(MAX(H412:K412)-K412)/(MAX(H412:K412)-MIN(H412:K412)),(K412-MIN(H412:K412))/(MAX(H412:K412)-MIN(H412:K412))))</f>
        <v>1</v>
      </c>
      <c r="AF412" s="0" t="n">
        <f aca="false">IF(MAX(L412:O412)=MIN(L412:O412),0,IF($C$17="custo",(MAX(L412:O412)-L412)/(MAX(L412:O412)-MIN(L412:O412)),(L412-MIN(L412:O412))/(MAX(L412:O412)-MIN(L412:O412))))</f>
        <v>0.88818256148521</v>
      </c>
      <c r="AG412" s="0" t="n">
        <f aca="false">IF(MAX(L412:O412)=MIN(L412:O412),0,IF($C$17="custo",(MAX(L412:O412)-M412)/(MAX(L412:O412)-MIN(L412:O412)),(M412-MIN(L412:O412))/(MAX(L412:O412)-MIN(L412:O412))))</f>
        <v>1</v>
      </c>
      <c r="AH412" s="0" t="n">
        <f aca="false">IF(MAX(L412:O412)=MIN(L412:O412),0,IF($C$17="custo",(MAX(L412:O412)-N412)/(MAX(L412:O412)-MIN(L412:O412)),(N412-MIN(L412:O412))/(MAX(L412:O412)-MIN(L412:O412))))</f>
        <v>0.492479017347407</v>
      </c>
      <c r="AI412" s="0" t="n">
        <f aca="false">IF(MAX(L412:O412)=MIN(L412:O412),0,IF($C$17="custo",(MAX(L412:O412)-O412)/(MAX(L412:O412)-MIN(L412:O412)),(O412-MIN(L412:O412))/(MAX(L412:O412)-MIN(L412:O412))))</f>
        <v>0</v>
      </c>
      <c r="AJ412" s="0" t="n">
        <f aca="false">IF(MAX(P412:S412)=MIN(P412:S412),0,IF($D$17="custo",(MAX(P412:S412)-P412)/(MAX(P412:S412)-MIN(P412:S412)),(P412-MIN(P412:S412))/(MAX(P412:S412)-MIN(P412:S412))))</f>
        <v>0.344423499797054</v>
      </c>
      <c r="AK412" s="0" t="n">
        <f aca="false">IF(MAX(P412:S412)=MIN(P412:S412),0,IF($D$17="custo",(MAX(P412:S412)-Q412)/(MAX(P412:S412)-MIN(P412:S412)),(Q412-MIN(P412:S412))/(MAX(P412:S412)-MIN(P412:S412))))</f>
        <v>0</v>
      </c>
      <c r="AL412" s="0" t="n">
        <f aca="false">IF(MAX(P412:S412)=MIN(P412:S412),0,IF($D$17="custo",(MAX(P412:S412)-R412)/(MAX(P412:S412)-MIN(P412:S412)),(R412-MIN(P412:S412))/(MAX(P412:S412)-MIN(P412:S412))))</f>
        <v>0.780130281200111</v>
      </c>
      <c r="AM412" s="0" t="n">
        <f aca="false">IF(MAX(P412:S412)=MIN(P412:S412),0,IF($D$17="custo",(MAX(P412:S412)-S412)/(MAX(P412:S412)-MIN(P412:S412)),(S412-MIN(P412:S412))/(MAX(P412:S412)-MIN(P412:S412))))</f>
        <v>1</v>
      </c>
      <c r="AN412" s="0" t="n">
        <f aca="false">IF(MAX(T412:W412)=MIN(T412:W412),0,IF($E$17="custo",(MAX(T412:W412)-T412)/(MAX(T412:W412)-MIN(T412:W412)),(T412-MIN(T412:W412))/(MAX(T412:W412)-MIN(T412:W412))))</f>
        <v>0</v>
      </c>
      <c r="AO412" s="0" t="n">
        <f aca="false">IF(MAX(T412:W412)=MIN(T412:W412),0,IF($E$17="custo",(MAX(T412:W412)-U412)/(MAX(T412:W412)-MIN(T412:W412)),(U412-MIN(T412:W412))/(MAX(T412:W412)-MIN(T412:W412))))</f>
        <v>0.705882352941177</v>
      </c>
      <c r="AP412" s="0" t="n">
        <f aca="false">IF(MAX(T412:W412)=MIN(T412:W412),0,IF($E$17="custo",(MAX(T412:W412)-V412)/(MAX(T412:W412)-MIN(T412:W412)),(V412-MIN(T412:W412))/(MAX(T412:W412)-MIN(T412:W412))))</f>
        <v>0.705882352941177</v>
      </c>
      <c r="AQ412" s="0" t="n">
        <f aca="false">IF(MAX(T412:W412)=MIN(T412:W412),0,IF($E$17="custo",(MAX(T412:W412)-W412)/(MAX(T412:W412)-MIN(T412:W412)),(W412-MIN(T412:W412))/(MAX(T412:W412)-MIN(T412:W412))))</f>
        <v>1</v>
      </c>
      <c r="AR412" s="0" t="n">
        <f aca="false">IF(MAX(X412:AA412)=MIN(X412:AA412),0,IF($F$17="custo",(MAX(X412:AA412)-X412)/(MAX(X412:AA412)-MIN(X412:AA412)),(X412-MIN(X412:AA412))/(MAX(X412:AA412)-MIN(X412:AA412))))</f>
        <v>0</v>
      </c>
      <c r="AS412" s="0" t="n">
        <f aca="false">IF(MAX(X412:AA412)=MIN(X412:AA412),0,IF($F$17="custo",(MAX(X412:AA412)-Y412)/(MAX(X412:AA412)-MIN(X412:AA412)),(Y412-MIN(X412:AA412))/(MAX(X412:AA412)-MIN(X412:AA412))))</f>
        <v>0.5625</v>
      </c>
      <c r="AT412" s="0" t="n">
        <f aca="false">IF(MAX(X412:AA412)=MIN(X412:AA412),0,IF($F$17="custo",(MAX(X412:AA412)-Z412)/(MAX(X412:AA412)-MIN(X412:AA412)),(Z412-MIN(X412:AA412))/(MAX(X412:AA412)-MIN(X412:AA412))))</f>
        <v>0.28125</v>
      </c>
      <c r="AU412" s="0" t="n">
        <f aca="false">IF(MAX(X412:AA412)=MIN(X412:AA412),0,IF($F$17="custo",(MAX(X412:AA412)-AA412)/(MAX(X412:AA412)-MIN(X412:AA412)),(AA412-MIN(X412:AA412))/(MAX(X412:AA412)-MIN(X412:AA412))))</f>
        <v>1</v>
      </c>
      <c r="AV412" s="0" t="n">
        <f aca="false">STDEVP(AB412:AE412)</f>
        <v>0.402252536312385</v>
      </c>
      <c r="AW412" s="0" t="n">
        <f aca="false">STDEVP(AF412:AI412)</f>
        <v>0.391955500287164</v>
      </c>
      <c r="AX412" s="0" t="n">
        <f aca="false">STDEVP(AJ412:AM412)</f>
        <v>0.386910393621856</v>
      </c>
      <c r="AY412" s="0" t="n">
        <f aca="false">STDEVP(AN412:AQ412)</f>
        <v>0.36823482428085</v>
      </c>
      <c r="AZ412" s="0" t="n">
        <f aca="false">STDEVP(AR412:AU412)</f>
        <v>0.36934208292415</v>
      </c>
      <c r="BA412" s="0" t="n">
        <f aca="false">AV412*((1-IFERROR(CORREL(AB412:AE412,AF412:AI412),0))+(1-IFERROR(CORREL(AB412:AE412,AJ412:AM412),0))+(1-IFERROR(CORREL(AB412:AE412,AN412:AQ412),0))+(1-IFERROR(CORREL(AB412:AE412,AR412:AU412),0)))</f>
        <v>1.20648988290863</v>
      </c>
      <c r="BB412" s="0" t="n">
        <f aca="false">AW412*((1-IFERROR(CORREL(AF412:AI412,AB412:AE412),0))+(1-IFERROR(CORREL(AF412:AI412,AJ412:AM412),0))+(1-IFERROR(CORREL(AF412:AI412,AN412:AQ412),0))+(1-IFERROR(CORREL(AF412:AI412,AR412:AU412),0)))</f>
        <v>2.83600247552492</v>
      </c>
      <c r="BC412" s="0" t="n">
        <f aca="false">AX412*((1-IFERROR(CORREL(AJ412:AM412,AB412:AE412),0))+(1-IFERROR(CORREL(AJ412:AM412,AF412:AI412),0))+(1-IFERROR(CORREL(AJ412:AM412,AN412:AQ412),0))+(1-IFERROR(CORREL(AJ412:AM412,AR412:AU412),0)))</f>
        <v>1.18269973681305</v>
      </c>
      <c r="BD412" s="0" t="n">
        <f aca="false">AY412*((1-IFERROR(CORREL(AN412:AQ412,AB412:AE412),0))+(1-IFERROR(CORREL(AN412:AQ412,AF412:AI412),0))+(1-IFERROR(CORREL(AN412:AQ412,AJ412:AM412),0))+(1-IFERROR(CORREL(AN412:AQ412,AR412:AU412),0)))</f>
        <v>1.02443881750937</v>
      </c>
      <c r="BE412" s="0" t="n">
        <f aca="false">AZ412*((1-IFERROR(CORREL(AR412:AU412,AB412:AE412),0))+(1-IFERROR(CORREL(AR412:AU412,AF412:AI412),0))+(1-IFERROR(CORREL(AR412:AU412,AJ412:AM412),0))+(1-IFERROR(CORREL(AR412:AU412,AN412:AQ412),0)))</f>
        <v>1.08762355755848</v>
      </c>
      <c r="BF412" s="0" t="n">
        <f aca="false">IF(SUM(BA412:BE412)&gt;0,BA412/SUM(BA412:BE412),1/5)</f>
        <v>0.164433425035199</v>
      </c>
      <c r="BG412" s="0" t="n">
        <f aca="false">IF(SUM(BA412:BE412)&gt;0,BB412/SUM(BA412:BE412),1/5)</f>
        <v>0.386520937361381</v>
      </c>
      <c r="BH412" s="0" t="n">
        <f aca="false">IF(SUM(BA412:BE412)&gt;0,BC412/SUM(BA412:BE412),1/5)</f>
        <v>0.161191047904648</v>
      </c>
      <c r="BI412" s="0" t="n">
        <f aca="false">IF(SUM(BA412:BE412)&gt;0,BD412/SUM(BA412:BE412),1/5)</f>
        <v>0.139621546677182</v>
      </c>
      <c r="BJ412" s="0" t="n">
        <f aca="false">IF(SUM(BA412:BE412)&gt;0,BE412/SUM(BA412:BE412),1/5)</f>
        <v>0.148233043021591</v>
      </c>
      <c r="BK412" s="0" t="n">
        <f aca="false">BF412*AB412+BG412*AF412+BH412*AJ412+BI412*AN412+BJ412*AR412</f>
        <v>0.446865902661865</v>
      </c>
      <c r="BL412" s="0" t="n">
        <f aca="false">BF412*AC412+BG412*AG412+BH412*AK412+BI412*AO412+BJ412*AS412</f>
        <v>0.568458409950801</v>
      </c>
      <c r="BM412" s="0" t="n">
        <f aca="false">BF412*AD412+BG412*AH412+BH412*AL412+BI412*AP412+BJ412*AT412</f>
        <v>0.592521580056588</v>
      </c>
      <c r="BN412" s="0" t="n">
        <f aca="false">BF412*AE412+BG412*AI412+BH412*AM412+BI412*AQ412+BJ412*AU412</f>
        <v>0.613479062638619</v>
      </c>
      <c r="BO412" s="0" t="n">
        <f aca="false">RANK(BK412,$BK412:$BN412)</f>
        <v>4</v>
      </c>
      <c r="BP412" s="0" t="n">
        <f aca="false">RANK(BL412,$BK412:$BN412)</f>
        <v>3</v>
      </c>
      <c r="BQ412" s="0" t="n">
        <f aca="false">RANK(BM412,$BK412:$BN412)</f>
        <v>2</v>
      </c>
      <c r="BR412" s="0" t="n">
        <f aca="false">RANK(BN412,$BK412:$BN412)</f>
        <v>1</v>
      </c>
    </row>
    <row r="413" customFormat="false" ht="15" hidden="false" customHeight="false" outlineLevel="0" collapsed="false">
      <c r="A413" s="0" t="n">
        <v>390</v>
      </c>
      <c r="B413" s="0" t="n">
        <f aca="false">RANDBETWEEN(1,$B$5)</f>
        <v>3</v>
      </c>
      <c r="C413" s="0" t="n">
        <f aca="false">RANDBETWEEN(1,$B$5)</f>
        <v>5</v>
      </c>
      <c r="D413" s="0" t="n">
        <f aca="false">RANDBETWEEN(1,$B$5)</f>
        <v>3</v>
      </c>
      <c r="E413" s="0" t="n">
        <f aca="false">RANDBETWEEN(1,$B$5)</f>
        <v>4</v>
      </c>
      <c r="F413" s="0" t="n">
        <f aca="false">RANDBETWEEN(1,$B$5)</f>
        <v>5</v>
      </c>
      <c r="G413" s="0" t="n">
        <f aca="false">RANDBETWEEN(1,$B$5)</f>
        <v>2</v>
      </c>
      <c r="H413" s="0" t="n">
        <f aca="true">NORMINV(RAND(),$B$8,$B$13)</f>
        <v>51.4139473524562</v>
      </c>
      <c r="I413" s="0" t="n">
        <f aca="true">NORMINV(RAND(),$C$8,$C$13)</f>
        <v>68.7605335443261</v>
      </c>
      <c r="J413" s="0" t="n">
        <f aca="true">NORMINV(RAND(),$D$8,$D$13)</f>
        <v>16.0312816452996</v>
      </c>
      <c r="K413" s="0" t="n">
        <f aca="true">NORMINV(RAND(),$E$8,$E$13)</f>
        <v>3.36783943449712</v>
      </c>
      <c r="L413" s="0" t="n">
        <f aca="true">NORMINV(RAND(),$B$9,$B$14)</f>
        <v>54.3648053886333</v>
      </c>
      <c r="M413" s="0" t="n">
        <f aca="true">NORMINV(RAND(),$C$9,$C$14)</f>
        <v>58.1514262700871</v>
      </c>
      <c r="N413" s="0" t="n">
        <f aca="true">NORMINV(RAND(),$D$9,$D$14)</f>
        <v>45.6949169352123</v>
      </c>
      <c r="O413" s="0" t="n">
        <f aca="true">NORMINV(RAND(),$E$9,$E$14)</f>
        <v>27.1080458303166</v>
      </c>
      <c r="P413" s="0" t="n">
        <f aca="true">NORMINV(RAND(),$B$10,$B$15)</f>
        <v>22.8652892620248</v>
      </c>
      <c r="Q413" s="0" t="n">
        <f aca="true">NORMINV(RAND(),$C$10,$C$15)</f>
        <v>30.5329490999</v>
      </c>
      <c r="R413" s="0" t="n">
        <f aca="true">NORMINV(RAND(),$D$10,$D$15)</f>
        <v>10.3784762910619</v>
      </c>
      <c r="S413" s="0" t="n">
        <f aca="true">NORMINV(RAND(),$E$10,$E$15)</f>
        <v>3.96045865037013</v>
      </c>
      <c r="T413" s="0" t="n">
        <f aca="false">MEDIAN(INDEX(Avaliadores!$B$17:$B$22,$B413),INDEX(Avaliadores!$B$17:$B$22,$C413),INDEX(Avaliadores!$B$17:$B$22,$D413),INDEX(Avaliadores!$B$17:$B$22,$E413),INDEX(Avaliadores!$B$17:$B$22,$F413),INDEX(Avaliadores!$B$17:$B$22,$G413))</f>
        <v>2.79166666666667</v>
      </c>
      <c r="U413" s="0" t="n">
        <f aca="false">MEDIAN(INDEX(Avaliadores!$C$17:$C$22,$B413),INDEX(Avaliadores!$C$17:$C$22,$C413),INDEX(Avaliadores!$C$17:$C$22,$D413),INDEX(Avaliadores!$C$17:$C$22,$E413),INDEX(Avaliadores!$C$17:$C$22,$F413),INDEX(Avaliadores!$C$17:$C$22,$G413))</f>
        <v>5.29166666666667</v>
      </c>
      <c r="V413" s="0" t="n">
        <f aca="false">MEDIAN(INDEX(Avaliadores!$D$17:$D$22,$B413),INDEX(Avaliadores!$D$17:$D$22,$C413),INDEX(Avaliadores!$D$17:$D$22,$D413),INDEX(Avaliadores!$D$17:$D$22,$E413),INDEX(Avaliadores!$D$17:$D$22,$F413),INDEX(Avaliadores!$D$17:$D$22,$G413))</f>
        <v>5.66666666666667</v>
      </c>
      <c r="W413" s="0" t="n">
        <f aca="false">MEDIAN(INDEX(Avaliadores!$E$17:$E$22,$B413),INDEX(Avaliadores!$E$17:$E$22,$C413),INDEX(Avaliadores!$E$17:$E$22,$D413),INDEX(Avaliadores!$E$17:$E$22,$E413),INDEX(Avaliadores!$E$17:$E$22,$F413),INDEX(Avaliadores!$E$17:$E$22,$G413))</f>
        <v>6.29166666666667</v>
      </c>
      <c r="X413" s="0" t="n">
        <f aca="false">MEDIAN(INDEX(Avaliadores!$F$17:$F$22,$B413),INDEX(Avaliadores!$F$17:$F$22,$C413),INDEX(Avaliadores!$F$17:$F$22,$D413),INDEX(Avaliadores!$F$17:$F$22,$E413),INDEX(Avaliadores!$F$17:$F$22,$F413),INDEX(Avaliadores!$F$17:$F$22,$G413))</f>
        <v>2.66666666666667</v>
      </c>
      <c r="Y413" s="0" t="n">
        <f aca="false">MEDIAN(INDEX(Avaliadores!$G$17:$G$22,$B413),INDEX(Avaliadores!$G$17:$G$22,$C413),INDEX(Avaliadores!$G$17:$G$22,$D413),INDEX(Avaliadores!$G$17:$G$22,$E413),INDEX(Avaliadores!$G$17:$G$22,$F413),INDEX(Avaliadores!$G$17:$G$22,$G413))</f>
        <v>5.16666666666667</v>
      </c>
      <c r="Z413" s="0" t="n">
        <f aca="false">MEDIAN(INDEX(Avaliadores!$H$17:$H$22,$B413),INDEX(Avaliadores!$H$17:$H$22,$C413),INDEX(Avaliadores!$H$17:$H$22,$D413),INDEX(Avaliadores!$H$17:$H$22,$E413),INDEX(Avaliadores!$H$17:$H$22,$F413),INDEX(Avaliadores!$H$17:$H$22,$G413))</f>
        <v>3.66666666666667</v>
      </c>
      <c r="AA413" s="0" t="n">
        <f aca="false">MEDIAN(INDEX(Avaliadores!$I$17:$I$22,$B413),INDEX(Avaliadores!$I$17:$I$22,$C413),INDEX(Avaliadores!$I$17:$I$22,$D413),INDEX(Avaliadores!$I$17:$I$22,$E413),INDEX(Avaliadores!$I$17:$I$22,$F413),INDEX(Avaliadores!$I$17:$I$22,$G413))</f>
        <v>6.54166666666667</v>
      </c>
      <c r="AB413" s="0" t="n">
        <f aca="false">IF(MAX(H413:K413)=MIN(H413:K413),0,IF($B$17="custo",(MAX(H413:K413)-H413)/(MAX(H413:K413)-MIN(H413:K413)),(H413-MIN(H413:K413))/(MAX(H413:K413)-MIN(H413:K413))))</f>
        <v>0.265267954287613</v>
      </c>
      <c r="AC413" s="0" t="n">
        <f aca="false">IF(MAX(H413:K413)=MIN(H413:K413),0,IF($B$17="custo",(MAX(H413:K413)-I413)/(MAX(H413:K413)-MIN(H413:K413)),(I413-MIN(H413:K413))/(MAX(H413:K413)-MIN(H413:K413))))</f>
        <v>0</v>
      </c>
      <c r="AD413" s="0" t="n">
        <f aca="false">IF(MAX(H413:K413)=MIN(H413:K413),0,IF($B$17="custo",(MAX(H413:K413)-J413)/(MAX(H413:K413)-MIN(H413:K413)),(J413-MIN(H413:K413))/(MAX(H413:K413)-MIN(H413:K413))))</f>
        <v>0.806347752096987</v>
      </c>
      <c r="AE413" s="0" t="n">
        <f aca="false">IF(MAX(H413:K413)=MIN(H413:K413),0,IF($B$17="custo",(MAX(H413:K413)-K413)/(MAX(H413:K413)-MIN(H413:K413)),(K413-MIN(H413:K413))/(MAX(H413:K413)-MIN(H413:K413))))</f>
        <v>1</v>
      </c>
      <c r="AF413" s="0" t="n">
        <f aca="false">IF(MAX(L413:O413)=MIN(L413:O413),0,IF($C$17="custo",(MAX(L413:O413)-L413)/(MAX(L413:O413)-MIN(L413:O413)),(L413-MIN(L413:O413))/(MAX(L413:O413)-MIN(L413:O413))))</f>
        <v>0.878021632057743</v>
      </c>
      <c r="AG413" s="0" t="n">
        <f aca="false">IF(MAX(L413:O413)=MIN(L413:O413),0,IF($C$17="custo",(MAX(L413:O413)-M413)/(MAX(L413:O413)-MIN(L413:O413)),(M413-MIN(L413:O413))/(MAX(L413:O413)-MIN(L413:O413))))</f>
        <v>1</v>
      </c>
      <c r="AH413" s="0" t="n">
        <f aca="false">IF(MAX(L413:O413)=MIN(L413:O413),0,IF($C$17="custo",(MAX(L413:O413)-N413)/(MAX(L413:O413)-MIN(L413:O413)),(N413-MIN(L413:O413))/(MAX(L413:O413)-MIN(L413:O413))))</f>
        <v>0.59873863096055</v>
      </c>
      <c r="AI413" s="0" t="n">
        <f aca="false">IF(MAX(L413:O413)=MIN(L413:O413),0,IF($C$17="custo",(MAX(L413:O413)-O413)/(MAX(L413:O413)-MIN(L413:O413)),(O413-MIN(L413:O413))/(MAX(L413:O413)-MIN(L413:O413))))</f>
        <v>0</v>
      </c>
      <c r="AJ413" s="0" t="n">
        <f aca="false">IF(MAX(P413:S413)=MIN(P413:S413),0,IF($D$17="custo",(MAX(P413:S413)-P413)/(MAX(P413:S413)-MIN(P413:S413)),(P413-MIN(P413:S413))/(MAX(P413:S413)-MIN(P413:S413))))</f>
        <v>0.288556311740469</v>
      </c>
      <c r="AK413" s="0" t="n">
        <f aca="false">IF(MAX(P413:S413)=MIN(P413:S413),0,IF($D$17="custo",(MAX(P413:S413)-Q413)/(MAX(P413:S413)-MIN(P413:S413)),(Q413-MIN(P413:S413))/(MAX(P413:S413)-MIN(P413:S413))))</f>
        <v>0</v>
      </c>
      <c r="AL413" s="0" t="n">
        <f aca="false">IF(MAX(P413:S413)=MIN(P413:S413),0,IF($D$17="custo",(MAX(P413:S413)-R413)/(MAX(P413:S413)-MIN(P413:S413)),(R413-MIN(P413:S413))/(MAX(P413:S413)-MIN(P413:S413))))</f>
        <v>0.758471353940959</v>
      </c>
      <c r="AM413" s="0" t="n">
        <f aca="false">IF(MAX(P413:S413)=MIN(P413:S413),0,IF($D$17="custo",(MAX(P413:S413)-S413)/(MAX(P413:S413)-MIN(P413:S413)),(S413-MIN(P413:S413))/(MAX(P413:S413)-MIN(P413:S413))))</f>
        <v>1</v>
      </c>
      <c r="AN413" s="0" t="n">
        <f aca="false">IF(MAX(T413:W413)=MIN(T413:W413),0,IF($E$17="custo",(MAX(T413:W413)-T413)/(MAX(T413:W413)-MIN(T413:W413)),(T413-MIN(T413:W413))/(MAX(T413:W413)-MIN(T413:W413))))</f>
        <v>0</v>
      </c>
      <c r="AO413" s="0" t="n">
        <f aca="false">IF(MAX(T413:W413)=MIN(T413:W413),0,IF($E$17="custo",(MAX(T413:W413)-U413)/(MAX(T413:W413)-MIN(T413:W413)),(U413-MIN(T413:W413))/(MAX(T413:W413)-MIN(T413:W413))))</f>
        <v>0.714285714285714</v>
      </c>
      <c r="AP413" s="0" t="n">
        <f aca="false">IF(MAX(T413:W413)=MIN(T413:W413),0,IF($E$17="custo",(MAX(T413:W413)-V413)/(MAX(T413:W413)-MIN(T413:W413)),(V413-MIN(T413:W413))/(MAX(T413:W413)-MIN(T413:W413))))</f>
        <v>0.821428571428571</v>
      </c>
      <c r="AQ413" s="0" t="n">
        <f aca="false">IF(MAX(T413:W413)=MIN(T413:W413),0,IF($E$17="custo",(MAX(T413:W413)-W413)/(MAX(T413:W413)-MIN(T413:W413)),(W413-MIN(T413:W413))/(MAX(T413:W413)-MIN(T413:W413))))</f>
        <v>1</v>
      </c>
      <c r="AR413" s="0" t="n">
        <f aca="false">IF(MAX(X413:AA413)=MIN(X413:AA413),0,IF($F$17="custo",(MAX(X413:AA413)-X413)/(MAX(X413:AA413)-MIN(X413:AA413)),(X413-MIN(X413:AA413))/(MAX(X413:AA413)-MIN(X413:AA413))))</f>
        <v>0</v>
      </c>
      <c r="AS413" s="0" t="n">
        <f aca="false">IF(MAX(X413:AA413)=MIN(X413:AA413),0,IF($F$17="custo",(MAX(X413:AA413)-Y413)/(MAX(X413:AA413)-MIN(X413:AA413)),(Y413-MIN(X413:AA413))/(MAX(X413:AA413)-MIN(X413:AA413))))</f>
        <v>0.645161290322581</v>
      </c>
      <c r="AT413" s="0" t="n">
        <f aca="false">IF(MAX(X413:AA413)=MIN(X413:AA413),0,IF($F$17="custo",(MAX(X413:AA413)-Z413)/(MAX(X413:AA413)-MIN(X413:AA413)),(Z413-MIN(X413:AA413))/(MAX(X413:AA413)-MIN(X413:AA413))))</f>
        <v>0.258064516129032</v>
      </c>
      <c r="AU413" s="0" t="n">
        <f aca="false">IF(MAX(X413:AA413)=MIN(X413:AA413),0,IF($F$17="custo",(MAX(X413:AA413)-AA413)/(MAX(X413:AA413)-MIN(X413:AA413)),(AA413-MIN(X413:AA413))/(MAX(X413:AA413)-MIN(X413:AA413))))</f>
        <v>1</v>
      </c>
      <c r="AV413" s="0" t="n">
        <f aca="false">STDEVP(AB413:AE413)</f>
        <v>0.402388455397567</v>
      </c>
      <c r="AW413" s="0" t="n">
        <f aca="false">STDEVP(AF413:AI413)</f>
        <v>0.385948372340539</v>
      </c>
      <c r="AX413" s="0" t="n">
        <f aca="false">STDEVP(AJ413:AM413)</f>
        <v>0.390820602635661</v>
      </c>
      <c r="AY413" s="0" t="n">
        <f aca="false">STDEVP(AN413:AQ413)</f>
        <v>0.379962907695593</v>
      </c>
      <c r="AZ413" s="0" t="n">
        <f aca="false">STDEVP(AR413:AU413)</f>
        <v>0.379889216558512</v>
      </c>
      <c r="BA413" s="0" t="n">
        <f aca="false">AV413*((1-IFERROR(CORREL(AB413:AE413,AF413:AI413),0))+(1-IFERROR(CORREL(AB413:AE413,AJ413:AM413),0))+(1-IFERROR(CORREL(AB413:AE413,AN413:AQ413),0))+(1-IFERROR(CORREL(AB413:AE413,AR413:AU413),0)))</f>
        <v>1.19908986236382</v>
      </c>
      <c r="BB413" s="0" t="n">
        <f aca="false">AW413*((1-IFERROR(CORREL(AF413:AI413,AB413:AE413),0))+(1-IFERROR(CORREL(AF413:AI413,AJ413:AM413),0))+(1-IFERROR(CORREL(AF413:AI413,AN413:AQ413),0))+(1-IFERROR(CORREL(AF413:AI413,AR413:AU413),0)))</f>
        <v>2.7430662582615</v>
      </c>
      <c r="BC413" s="0" t="n">
        <f aca="false">AX413*((1-IFERROR(CORREL(AJ413:AM413,AB413:AE413),0))+(1-IFERROR(CORREL(AJ413:AM413,AF413:AI413),0))+(1-IFERROR(CORREL(AJ413:AM413,AN413:AQ413),0))+(1-IFERROR(CORREL(AJ413:AM413,AR413:AU413),0)))</f>
        <v>1.17587946709624</v>
      </c>
      <c r="BD413" s="0" t="n">
        <f aca="false">AY413*((1-IFERROR(CORREL(AN413:AQ413,AB413:AE413),0))+(1-IFERROR(CORREL(AN413:AQ413,AF413:AI413),0))+(1-IFERROR(CORREL(AN413:AQ413,AJ413:AM413),0))+(1-IFERROR(CORREL(AN413:AQ413,AR413:AU413),0)))</f>
        <v>1.02373656720014</v>
      </c>
      <c r="BE413" s="0" t="n">
        <f aca="false">AZ413*((1-IFERROR(CORREL(AR413:AU413,AB413:AE413),0))+(1-IFERROR(CORREL(AR413:AU413,AF413:AI413),0))+(1-IFERROR(CORREL(AR413:AU413,AJ413:AM413),0))+(1-IFERROR(CORREL(AR413:AU413,AN413:AQ413),0)))</f>
        <v>1.17808656335841</v>
      </c>
      <c r="BF413" s="0" t="n">
        <f aca="false">IF(SUM(BA413:BE413)&gt;0,BA413/SUM(BA413:BE413),1/5)</f>
        <v>0.163813252210633</v>
      </c>
      <c r="BG413" s="0" t="n">
        <f aca="false">IF(SUM(BA413:BE413)&gt;0,BB413/SUM(BA413:BE413),1/5)</f>
        <v>0.374743060465246</v>
      </c>
      <c r="BH413" s="0" t="n">
        <f aca="false">IF(SUM(BA413:BE413)&gt;0,BC413/SUM(BA413:BE413),1/5)</f>
        <v>0.160642371984542</v>
      </c>
      <c r="BI413" s="0" t="n">
        <f aca="false">IF(SUM(BA413:BE413)&gt;0,BD413/SUM(BA413:BE413),1/5)</f>
        <v>0.139857421652624</v>
      </c>
      <c r="BJ413" s="0" t="n">
        <f aca="false">IF(SUM(BA413:BE413)&gt;0,BE413/SUM(BA413:BE413),1/5)</f>
        <v>0.160943893686955</v>
      </c>
      <c r="BK413" s="0" t="n">
        <f aca="false">BF413*AB413+BG413*AF413+BH413*AJ413+BI413*AN413+BJ413*AR413</f>
        <v>0.418841290220224</v>
      </c>
      <c r="BL413" s="0" t="n">
        <f aca="false">BF413*AC413+BG413*AG413+BH413*AK413+BI413*AO413+BJ413*AS413</f>
        <v>0.578475988909165</v>
      </c>
      <c r="BM413" s="0" t="n">
        <f aca="false">BF413*AD413+BG413*AH413+BH413*AL413+BI413*AP413+BJ413*AT413</f>
        <v>0.634723022168116</v>
      </c>
      <c r="BN413" s="0" t="n">
        <f aca="false">BF413*AE413+BG413*AI413+BH413*AM413+BI413*AQ413+BJ413*AU413</f>
        <v>0.625256939534754</v>
      </c>
      <c r="BO413" s="0" t="n">
        <f aca="false">RANK(BK413,$BK413:$BN413)</f>
        <v>4</v>
      </c>
      <c r="BP413" s="0" t="n">
        <f aca="false">RANK(BL413,$BK413:$BN413)</f>
        <v>3</v>
      </c>
      <c r="BQ413" s="0" t="n">
        <f aca="false">RANK(BM413,$BK413:$BN413)</f>
        <v>1</v>
      </c>
      <c r="BR413" s="0" t="n">
        <f aca="false">RANK(BN413,$BK413:$BN413)</f>
        <v>2</v>
      </c>
    </row>
    <row r="414" customFormat="false" ht="15" hidden="false" customHeight="false" outlineLevel="0" collapsed="false">
      <c r="A414" s="0" t="n">
        <v>391</v>
      </c>
      <c r="B414" s="0" t="n">
        <f aca="false">RANDBETWEEN(1,$B$5)</f>
        <v>6</v>
      </c>
      <c r="C414" s="0" t="n">
        <f aca="false">RANDBETWEEN(1,$B$5)</f>
        <v>5</v>
      </c>
      <c r="D414" s="0" t="n">
        <f aca="false">RANDBETWEEN(1,$B$5)</f>
        <v>3</v>
      </c>
      <c r="E414" s="0" t="n">
        <f aca="false">RANDBETWEEN(1,$B$5)</f>
        <v>2</v>
      </c>
      <c r="F414" s="0" t="n">
        <f aca="false">RANDBETWEEN(1,$B$5)</f>
        <v>2</v>
      </c>
      <c r="G414" s="0" t="n">
        <f aca="false">RANDBETWEEN(1,$B$5)</f>
        <v>3</v>
      </c>
      <c r="H414" s="0" t="n">
        <f aca="true">NORMINV(RAND(),$B$8,$B$13)</f>
        <v>47.1582344140973</v>
      </c>
      <c r="I414" s="0" t="n">
        <f aca="true">NORMINV(RAND(),$C$8,$C$13)</f>
        <v>66.2232248223529</v>
      </c>
      <c r="J414" s="0" t="n">
        <f aca="true">NORMINV(RAND(),$D$8,$D$13)</f>
        <v>14.2949328074431</v>
      </c>
      <c r="K414" s="0" t="n">
        <f aca="true">NORMINV(RAND(),$E$8,$E$13)</f>
        <v>2.71008061862543</v>
      </c>
      <c r="L414" s="0" t="n">
        <f aca="true">NORMINV(RAND(),$B$9,$B$14)</f>
        <v>46.5114444537453</v>
      </c>
      <c r="M414" s="0" t="n">
        <f aca="true">NORMINV(RAND(),$C$9,$C$14)</f>
        <v>52.9936385680044</v>
      </c>
      <c r="N414" s="0" t="n">
        <f aca="true">NORMINV(RAND(),$D$9,$D$14)</f>
        <v>49.6535650009412</v>
      </c>
      <c r="O414" s="0" t="n">
        <f aca="true">NORMINV(RAND(),$E$9,$E$14)</f>
        <v>26.5032367928763</v>
      </c>
      <c r="P414" s="0" t="n">
        <f aca="true">NORMINV(RAND(),$B$10,$B$15)</f>
        <v>22.3942493198489</v>
      </c>
      <c r="Q414" s="0" t="n">
        <f aca="true">NORMINV(RAND(),$C$10,$C$15)</f>
        <v>28.94974479742</v>
      </c>
      <c r="R414" s="0" t="n">
        <f aca="true">NORMINV(RAND(),$D$10,$D$15)</f>
        <v>8.98555017595429</v>
      </c>
      <c r="S414" s="0" t="n">
        <f aca="true">NORMINV(RAND(),$E$10,$E$15)</f>
        <v>3.63929939057834</v>
      </c>
      <c r="T414" s="0" t="n">
        <f aca="false">MEDIAN(INDEX(Avaliadores!$B$17:$B$22,$B414),INDEX(Avaliadores!$B$17:$B$22,$C414),INDEX(Avaliadores!$B$17:$B$22,$D414),INDEX(Avaliadores!$B$17:$B$22,$E414),INDEX(Avaliadores!$B$17:$B$22,$F414),INDEX(Avaliadores!$B$17:$B$22,$G414))</f>
        <v>2.79166666666667</v>
      </c>
      <c r="U414" s="0" t="n">
        <f aca="false">MEDIAN(INDEX(Avaliadores!$C$17:$C$22,$B414),INDEX(Avaliadores!$C$17:$C$22,$C414),INDEX(Avaliadores!$C$17:$C$22,$D414),INDEX(Avaliadores!$C$17:$C$22,$E414),INDEX(Avaliadores!$C$17:$C$22,$F414),INDEX(Avaliadores!$C$17:$C$22,$G414))</f>
        <v>5.04166666666667</v>
      </c>
      <c r="V414" s="0" t="n">
        <f aca="false">MEDIAN(INDEX(Avaliadores!$D$17:$D$22,$B414),INDEX(Avaliadores!$D$17:$D$22,$C414),INDEX(Avaliadores!$D$17:$D$22,$D414),INDEX(Avaliadores!$D$17:$D$22,$E414),INDEX(Avaliadores!$D$17:$D$22,$F414),INDEX(Avaliadores!$D$17:$D$22,$G414))</f>
        <v>5.79166666666667</v>
      </c>
      <c r="W414" s="0" t="n">
        <f aca="false">MEDIAN(INDEX(Avaliadores!$E$17:$E$22,$B414),INDEX(Avaliadores!$E$17:$E$22,$C414),INDEX(Avaliadores!$E$17:$E$22,$D414),INDEX(Avaliadores!$E$17:$E$22,$E414),INDEX(Avaliadores!$E$17:$E$22,$F414),INDEX(Avaliadores!$E$17:$E$22,$G414))</f>
        <v>6.04166666666667</v>
      </c>
      <c r="X414" s="0" t="n">
        <f aca="false">MEDIAN(INDEX(Avaliadores!$F$17:$F$22,$B414),INDEX(Avaliadores!$F$17:$F$22,$C414),INDEX(Avaliadores!$F$17:$F$22,$D414),INDEX(Avaliadores!$F$17:$F$22,$E414),INDEX(Avaliadores!$F$17:$F$22,$F414),INDEX(Avaliadores!$F$17:$F$22,$G414))</f>
        <v>2.66666666666667</v>
      </c>
      <c r="Y414" s="0" t="n">
        <f aca="false">MEDIAN(INDEX(Avaliadores!$G$17:$G$22,$B414),INDEX(Avaliadores!$G$17:$G$22,$C414),INDEX(Avaliadores!$G$17:$G$22,$D414),INDEX(Avaliadores!$G$17:$G$22,$E414),INDEX(Avaliadores!$G$17:$G$22,$F414),INDEX(Avaliadores!$G$17:$G$22,$G414))</f>
        <v>5.79166666666667</v>
      </c>
      <c r="Z414" s="0" t="n">
        <f aca="false">MEDIAN(INDEX(Avaliadores!$H$17:$H$22,$B414),INDEX(Avaliadores!$H$17:$H$22,$C414),INDEX(Avaliadores!$H$17:$H$22,$D414),INDEX(Avaliadores!$H$17:$H$22,$E414),INDEX(Avaliadores!$H$17:$H$22,$F414),INDEX(Avaliadores!$H$17:$H$22,$G414))</f>
        <v>3.91666666666667</v>
      </c>
      <c r="AA414" s="0" t="n">
        <f aca="false">MEDIAN(INDEX(Avaliadores!$I$17:$I$22,$B414),INDEX(Avaliadores!$I$17:$I$22,$C414),INDEX(Avaliadores!$I$17:$I$22,$D414),INDEX(Avaliadores!$I$17:$I$22,$E414),INDEX(Avaliadores!$I$17:$I$22,$F414),INDEX(Avaliadores!$I$17:$I$22,$G414))</f>
        <v>6.66666666666667</v>
      </c>
      <c r="AB414" s="0" t="n">
        <f aca="false">IF(MAX(H414:K414)=MIN(H414:K414),0,IF($B$17="custo",(MAX(H414:K414)-H414)/(MAX(H414:K414)-MIN(H414:K414)),(H414-MIN(H414:K414))/(MAX(H414:K414)-MIN(H414:K414))))</f>
        <v>0.300173934817366</v>
      </c>
      <c r="AC414" s="0" t="n">
        <f aca="false">IF(MAX(H414:K414)=MIN(H414:K414),0,IF($B$17="custo",(MAX(H414:K414)-I414)/(MAX(H414:K414)-MIN(H414:K414)),(I414-MIN(H414:K414))/(MAX(H414:K414)-MIN(H414:K414))))</f>
        <v>0</v>
      </c>
      <c r="AD414" s="0" t="n">
        <f aca="false">IF(MAX(H414:K414)=MIN(H414:K414),0,IF($B$17="custo",(MAX(H414:K414)-J414)/(MAX(H414:K414)-MIN(H414:K414)),(J414-MIN(H414:K414))/(MAX(H414:K414)-MIN(H414:K414))))</f>
        <v>0.817599138980467</v>
      </c>
      <c r="AE414" s="0" t="n">
        <f aca="false">IF(MAX(H414:K414)=MIN(H414:K414),0,IF($B$17="custo",(MAX(H414:K414)-K414)/(MAX(H414:K414)-MIN(H414:K414)),(K414-MIN(H414:K414))/(MAX(H414:K414)-MIN(H414:K414))))</f>
        <v>1</v>
      </c>
      <c r="AF414" s="0" t="n">
        <f aca="false">IF(MAX(L414:O414)=MIN(L414:O414),0,IF($C$17="custo",(MAX(L414:O414)-L414)/(MAX(L414:O414)-MIN(L414:O414)),(L414-MIN(L414:O414))/(MAX(L414:O414)-MIN(L414:O414))))</f>
        <v>0.755300271800889</v>
      </c>
      <c r="AG414" s="0" t="n">
        <f aca="false">IF(MAX(L414:O414)=MIN(L414:O414),0,IF($C$17="custo",(MAX(L414:O414)-M414)/(MAX(L414:O414)-MIN(L414:O414)),(M414-MIN(L414:O414))/(MAX(L414:O414)-MIN(L414:O414))))</f>
        <v>1</v>
      </c>
      <c r="AH414" s="0" t="n">
        <f aca="false">IF(MAX(L414:O414)=MIN(L414:O414),0,IF($C$17="custo",(MAX(L414:O414)-N414)/(MAX(L414:O414)-MIN(L414:O414)),(N414-MIN(L414:O414))/(MAX(L414:O414)-MIN(L414:O414))))</f>
        <v>0.873913819978402</v>
      </c>
      <c r="AI414" s="0" t="n">
        <f aca="false">IF(MAX(L414:O414)=MIN(L414:O414),0,IF($C$17="custo",(MAX(L414:O414)-O414)/(MAX(L414:O414)-MIN(L414:O414)),(O414-MIN(L414:O414))/(MAX(L414:O414)-MIN(L414:O414))))</f>
        <v>0</v>
      </c>
      <c r="AJ414" s="0" t="n">
        <f aca="false">IF(MAX(P414:S414)=MIN(P414:S414),0,IF($D$17="custo",(MAX(P414:S414)-P414)/(MAX(P414:S414)-MIN(P414:S414)),(P414-MIN(P414:S414))/(MAX(P414:S414)-MIN(P414:S414))))</f>
        <v>0.259003560474643</v>
      </c>
      <c r="AK414" s="0" t="n">
        <f aca="false">IF(MAX(P414:S414)=MIN(P414:S414),0,IF($D$17="custo",(MAX(P414:S414)-Q414)/(MAX(P414:S414)-MIN(P414:S414)),(Q414-MIN(P414:S414))/(MAX(P414:S414)-MIN(P414:S414))))</f>
        <v>0</v>
      </c>
      <c r="AL414" s="0" t="n">
        <f aca="false">IF(MAX(P414:S414)=MIN(P414:S414),0,IF($D$17="custo",(MAX(P414:S414)-R414)/(MAX(P414:S414)-MIN(P414:S414)),(R414-MIN(P414:S414))/(MAX(P414:S414)-MIN(P414:S414))))</f>
        <v>0.788772947317205</v>
      </c>
      <c r="AM414" s="0" t="n">
        <f aca="false">IF(MAX(P414:S414)=MIN(P414:S414),0,IF($D$17="custo",(MAX(P414:S414)-S414)/(MAX(P414:S414)-MIN(P414:S414)),(S414-MIN(P414:S414))/(MAX(P414:S414)-MIN(P414:S414))))</f>
        <v>1</v>
      </c>
      <c r="AN414" s="0" t="n">
        <f aca="false">IF(MAX(T414:W414)=MIN(T414:W414),0,IF($E$17="custo",(MAX(T414:W414)-T414)/(MAX(T414:W414)-MIN(T414:W414)),(T414-MIN(T414:W414))/(MAX(T414:W414)-MIN(T414:W414))))</f>
        <v>0</v>
      </c>
      <c r="AO414" s="0" t="n">
        <f aca="false">IF(MAX(T414:W414)=MIN(T414:W414),0,IF($E$17="custo",(MAX(T414:W414)-U414)/(MAX(T414:W414)-MIN(T414:W414)),(U414-MIN(T414:W414))/(MAX(T414:W414)-MIN(T414:W414))))</f>
        <v>0.692307692307692</v>
      </c>
      <c r="AP414" s="0" t="n">
        <f aca="false">IF(MAX(T414:W414)=MIN(T414:W414),0,IF($E$17="custo",(MAX(T414:W414)-V414)/(MAX(T414:W414)-MIN(T414:W414)),(V414-MIN(T414:W414))/(MAX(T414:W414)-MIN(T414:W414))))</f>
        <v>0.923076923076923</v>
      </c>
      <c r="AQ414" s="0" t="n">
        <f aca="false">IF(MAX(T414:W414)=MIN(T414:W414),0,IF($E$17="custo",(MAX(T414:W414)-W414)/(MAX(T414:W414)-MIN(T414:W414)),(W414-MIN(T414:W414))/(MAX(T414:W414)-MIN(T414:W414))))</f>
        <v>1</v>
      </c>
      <c r="AR414" s="0" t="n">
        <f aca="false">IF(MAX(X414:AA414)=MIN(X414:AA414),0,IF($F$17="custo",(MAX(X414:AA414)-X414)/(MAX(X414:AA414)-MIN(X414:AA414)),(X414-MIN(X414:AA414))/(MAX(X414:AA414)-MIN(X414:AA414))))</f>
        <v>0</v>
      </c>
      <c r="AS414" s="0" t="n">
        <f aca="false">IF(MAX(X414:AA414)=MIN(X414:AA414),0,IF($F$17="custo",(MAX(X414:AA414)-Y414)/(MAX(X414:AA414)-MIN(X414:AA414)),(Y414-MIN(X414:AA414))/(MAX(X414:AA414)-MIN(X414:AA414))))</f>
        <v>0.78125</v>
      </c>
      <c r="AT414" s="0" t="n">
        <f aca="false">IF(MAX(X414:AA414)=MIN(X414:AA414),0,IF($F$17="custo",(MAX(X414:AA414)-Z414)/(MAX(X414:AA414)-MIN(X414:AA414)),(Z414-MIN(X414:AA414))/(MAX(X414:AA414)-MIN(X414:AA414))))</f>
        <v>0.3125</v>
      </c>
      <c r="AU414" s="0" t="n">
        <f aca="false">IF(MAX(X414:AA414)=MIN(X414:AA414),0,IF($F$17="custo",(MAX(X414:AA414)-AA414)/(MAX(X414:AA414)-MIN(X414:AA414)),(AA414-MIN(X414:AA414))/(MAX(X414:AA414)-MIN(X414:AA414))))</f>
        <v>1</v>
      </c>
      <c r="AV414" s="0" t="n">
        <f aca="false">STDEVP(AB414:AE414)</f>
        <v>0.399165393408409</v>
      </c>
      <c r="AW414" s="0" t="n">
        <f aca="false">STDEVP(AF414:AI414)</f>
        <v>0.389233920743375</v>
      </c>
      <c r="AX414" s="0" t="n">
        <f aca="false">STDEVP(AJ414:AM414)</f>
        <v>0.400280667248609</v>
      </c>
      <c r="AY414" s="0" t="n">
        <f aca="false">STDEVP(AN414:AQ414)</f>
        <v>0.394113490998446</v>
      </c>
      <c r="AZ414" s="0" t="n">
        <f aca="false">STDEVP(AR414:AU414)</f>
        <v>0.391171492722501</v>
      </c>
      <c r="BA414" s="0" t="n">
        <f aca="false">AV414*((1-IFERROR(CORREL(AB414:AE414,AF414:AI414),0))+(1-IFERROR(CORREL(AB414:AE414,AJ414:AM414),0))+(1-IFERROR(CORREL(AB414:AE414,AN414:AQ414),0))+(1-IFERROR(CORREL(AB414:AE414,AR414:AU414),0)))</f>
        <v>1.1587915416028</v>
      </c>
      <c r="BB414" s="0" t="n">
        <f aca="false">AW414*((1-IFERROR(CORREL(AF414:AI414,AB414:AE414),0))+(1-IFERROR(CORREL(AF414:AI414,AJ414:AM414),0))+(1-IFERROR(CORREL(AF414:AI414,AN414:AQ414),0))+(1-IFERROR(CORREL(AF414:AI414,AR414:AU414),0)))</f>
        <v>2.47256660661703</v>
      </c>
      <c r="BC414" s="0" t="n">
        <f aca="false">AX414*((1-IFERROR(CORREL(AJ414:AM414,AB414:AE414),0))+(1-IFERROR(CORREL(AJ414:AM414,AF414:AI414),0))+(1-IFERROR(CORREL(AJ414:AM414,AN414:AQ414),0))+(1-IFERROR(CORREL(AJ414:AM414,AR414:AU414),0)))</f>
        <v>1.13892869686788</v>
      </c>
      <c r="BD414" s="0" t="n">
        <f aca="false">AY414*((1-IFERROR(CORREL(AN414:AQ414,AB414:AE414),0))+(1-IFERROR(CORREL(AN414:AQ414,AF414:AI414),0))+(1-IFERROR(CORREL(AN414:AQ414,AJ414:AM414),0))+(1-IFERROR(CORREL(AN414:AQ414,AR414:AU414),0)))</f>
        <v>0.948822024439744</v>
      </c>
      <c r="BE414" s="0" t="n">
        <f aca="false">AZ414*((1-IFERROR(CORREL(AR414:AU414,AB414:AE414),0))+(1-IFERROR(CORREL(AR414:AU414,AF414:AI414),0))+(1-IFERROR(CORREL(AR414:AU414,AJ414:AM414),0))+(1-IFERROR(CORREL(AR414:AU414,AN414:AQ414),0)))</f>
        <v>1.27831150099002</v>
      </c>
      <c r="BF414" s="0" t="n">
        <f aca="false">IF(SUM(BA414:BE414)&gt;0,BA414/SUM(BA414:BE414),1/5)</f>
        <v>0.165602676449908</v>
      </c>
      <c r="BG414" s="0" t="n">
        <f aca="false">IF(SUM(BA414:BE414)&gt;0,BB414/SUM(BA414:BE414),1/5)</f>
        <v>0.353354018437252</v>
      </c>
      <c r="BH414" s="0" t="n">
        <f aca="false">IF(SUM(BA414:BE414)&gt;0,BC414/SUM(BA414:BE414),1/5)</f>
        <v>0.162764081127179</v>
      </c>
      <c r="BI414" s="0" t="n">
        <f aca="false">IF(SUM(BA414:BE414)&gt;0,BD414/SUM(BA414:BE414),1/5)</f>
        <v>0.135595973115672</v>
      </c>
      <c r="BJ414" s="0" t="n">
        <f aca="false">IF(SUM(BA414:BE414)&gt;0,BE414/SUM(BA414:BE414),1/5)</f>
        <v>0.18268325086999</v>
      </c>
      <c r="BK414" s="0" t="n">
        <f aca="false">BF414*AB414+BG414*AF414+BH414*AJ414+BI414*AN414+BJ414*AR414</f>
        <v>0.358754469703171</v>
      </c>
      <c r="BL414" s="0" t="n">
        <f aca="false">BF414*AC414+BG414*AG414+BH414*AK414+BI414*AO414+BJ414*AS414</f>
        <v>0.589949443413358</v>
      </c>
      <c r="BM414" s="0" t="n">
        <f aca="false">BF414*AD414+BG414*AH414+BH414*AL414+BI414*AP414+BJ414*AT414</f>
        <v>0.754835499265692</v>
      </c>
      <c r="BN414" s="0" t="n">
        <f aca="false">BF414*AE414+BG414*AI414+BH414*AM414+BI414*AQ414+BJ414*AU414</f>
        <v>0.646645981562749</v>
      </c>
      <c r="BO414" s="0" t="n">
        <f aca="false">RANK(BK414,$BK414:$BN414)</f>
        <v>4</v>
      </c>
      <c r="BP414" s="0" t="n">
        <f aca="false">RANK(BL414,$BK414:$BN414)</f>
        <v>3</v>
      </c>
      <c r="BQ414" s="0" t="n">
        <f aca="false">RANK(BM414,$BK414:$BN414)</f>
        <v>1</v>
      </c>
      <c r="BR414" s="0" t="n">
        <f aca="false">RANK(BN414,$BK414:$BN414)</f>
        <v>2</v>
      </c>
    </row>
    <row r="415" customFormat="false" ht="15" hidden="false" customHeight="false" outlineLevel="0" collapsed="false">
      <c r="A415" s="0" t="n">
        <v>392</v>
      </c>
      <c r="B415" s="0" t="n">
        <f aca="false">RANDBETWEEN(1,$B$5)</f>
        <v>1</v>
      </c>
      <c r="C415" s="0" t="n">
        <f aca="false">RANDBETWEEN(1,$B$5)</f>
        <v>5</v>
      </c>
      <c r="D415" s="0" t="n">
        <f aca="false">RANDBETWEEN(1,$B$5)</f>
        <v>1</v>
      </c>
      <c r="E415" s="0" t="n">
        <f aca="false">RANDBETWEEN(1,$B$5)</f>
        <v>2</v>
      </c>
      <c r="F415" s="0" t="n">
        <f aca="false">RANDBETWEEN(1,$B$5)</f>
        <v>5</v>
      </c>
      <c r="G415" s="0" t="n">
        <f aca="false">RANDBETWEEN(1,$B$5)</f>
        <v>4</v>
      </c>
      <c r="H415" s="0" t="n">
        <f aca="true">NORMINV(RAND(),$B$8,$B$13)</f>
        <v>53.8330778009877</v>
      </c>
      <c r="I415" s="0" t="n">
        <f aca="true">NORMINV(RAND(),$C$8,$C$13)</f>
        <v>65.314850291758</v>
      </c>
      <c r="J415" s="0" t="n">
        <f aca="true">NORMINV(RAND(),$D$8,$D$13)</f>
        <v>15.3300799223009</v>
      </c>
      <c r="K415" s="0" t="n">
        <f aca="true">NORMINV(RAND(),$E$8,$E$13)</f>
        <v>2.82047883192612</v>
      </c>
      <c r="L415" s="0" t="n">
        <f aca="true">NORMINV(RAND(),$B$9,$B$14)</f>
        <v>44.4451299507497</v>
      </c>
      <c r="M415" s="0" t="n">
        <f aca="true">NORMINV(RAND(),$C$9,$C$14)</f>
        <v>54.8903574197339</v>
      </c>
      <c r="N415" s="0" t="n">
        <f aca="true">NORMINV(RAND(),$D$9,$D$14)</f>
        <v>54.5766618713356</v>
      </c>
      <c r="O415" s="0" t="n">
        <f aca="true">NORMINV(RAND(),$E$9,$E$14)</f>
        <v>17.340025267511</v>
      </c>
      <c r="P415" s="0" t="n">
        <f aca="true">NORMINV(RAND(),$B$10,$B$15)</f>
        <v>26.1252786511196</v>
      </c>
      <c r="Q415" s="0" t="n">
        <f aca="true">NORMINV(RAND(),$C$10,$C$15)</f>
        <v>28.7134938064866</v>
      </c>
      <c r="R415" s="0" t="n">
        <f aca="true">NORMINV(RAND(),$D$10,$D$15)</f>
        <v>9.2574073487382</v>
      </c>
      <c r="S415" s="0" t="n">
        <f aca="true">NORMINV(RAND(),$E$10,$E$15)</f>
        <v>3.84031811147068</v>
      </c>
      <c r="T415" s="0" t="n">
        <f aca="false">MEDIAN(INDEX(Avaliadores!$B$17:$B$22,$B415),INDEX(Avaliadores!$B$17:$B$22,$C415),INDEX(Avaliadores!$B$17:$B$22,$D415),INDEX(Avaliadores!$B$17:$B$22,$E415),INDEX(Avaliadores!$B$17:$B$22,$F415),INDEX(Avaliadores!$B$17:$B$22,$G415))</f>
        <v>2.54166666666667</v>
      </c>
      <c r="U415" s="0" t="n">
        <f aca="false">MEDIAN(INDEX(Avaliadores!$C$17:$C$22,$B415),INDEX(Avaliadores!$C$17:$C$22,$C415),INDEX(Avaliadores!$C$17:$C$22,$D415),INDEX(Avaliadores!$C$17:$C$22,$E415),INDEX(Avaliadores!$C$17:$C$22,$F415),INDEX(Avaliadores!$C$17:$C$22,$G415))</f>
        <v>5.29166666666667</v>
      </c>
      <c r="V415" s="0" t="n">
        <f aca="false">MEDIAN(INDEX(Avaliadores!$D$17:$D$22,$B415),INDEX(Avaliadores!$D$17:$D$22,$C415),INDEX(Avaliadores!$D$17:$D$22,$D415),INDEX(Avaliadores!$D$17:$D$22,$E415),INDEX(Avaliadores!$D$17:$D$22,$F415),INDEX(Avaliadores!$D$17:$D$22,$G415))</f>
        <v>5.79166666666667</v>
      </c>
      <c r="W415" s="0" t="n">
        <f aca="false">MEDIAN(INDEX(Avaliadores!$E$17:$E$22,$B415),INDEX(Avaliadores!$E$17:$E$22,$C415),INDEX(Avaliadores!$E$17:$E$22,$D415),INDEX(Avaliadores!$E$17:$E$22,$E415),INDEX(Avaliadores!$E$17:$E$22,$F415),INDEX(Avaliadores!$E$17:$E$22,$G415))</f>
        <v>7.04166666666667</v>
      </c>
      <c r="X415" s="0" t="n">
        <f aca="false">MEDIAN(INDEX(Avaliadores!$F$17:$F$22,$B415),INDEX(Avaliadores!$F$17:$F$22,$C415),INDEX(Avaliadores!$F$17:$F$22,$D415),INDEX(Avaliadores!$F$17:$F$22,$E415),INDEX(Avaliadores!$F$17:$F$22,$F415),INDEX(Avaliadores!$F$17:$F$22,$G415))</f>
        <v>2.29166666666667</v>
      </c>
      <c r="Y415" s="0" t="n">
        <f aca="false">MEDIAN(INDEX(Avaliadores!$G$17:$G$22,$B415),INDEX(Avaliadores!$G$17:$G$22,$C415),INDEX(Avaliadores!$G$17:$G$22,$D415),INDEX(Avaliadores!$G$17:$G$22,$E415),INDEX(Avaliadores!$G$17:$G$22,$F415),INDEX(Avaliadores!$G$17:$G$22,$G415))</f>
        <v>4.79166666666667</v>
      </c>
      <c r="Z415" s="0" t="n">
        <f aca="false">MEDIAN(INDEX(Avaliadores!$H$17:$H$22,$B415),INDEX(Avaliadores!$H$17:$H$22,$C415),INDEX(Avaliadores!$H$17:$H$22,$D415),INDEX(Avaliadores!$H$17:$H$22,$E415),INDEX(Avaliadores!$H$17:$H$22,$F415),INDEX(Avaliadores!$H$17:$H$22,$G415))</f>
        <v>3.79166666666667</v>
      </c>
      <c r="AA415" s="0" t="n">
        <f aca="false">MEDIAN(INDEX(Avaliadores!$I$17:$I$22,$B415),INDEX(Avaliadores!$I$17:$I$22,$C415),INDEX(Avaliadores!$I$17:$I$22,$D415),INDEX(Avaliadores!$I$17:$I$22,$E415),INDEX(Avaliadores!$I$17:$I$22,$F415),INDEX(Avaliadores!$I$17:$I$22,$G415))</f>
        <v>6.54166666666667</v>
      </c>
      <c r="AB415" s="0" t="n">
        <f aca="false">IF(MAX(H415:K415)=MIN(H415:K415),0,IF($B$17="custo",(MAX(H415:K415)-H415)/(MAX(H415:K415)-MIN(H415:K415)),(H415-MIN(H415:K415))/(MAX(H415:K415)-MIN(H415:K415))))</f>
        <v>0.183724905500492</v>
      </c>
      <c r="AC415" s="0" t="n">
        <f aca="false">IF(MAX(H415:K415)=MIN(H415:K415),0,IF($B$17="custo",(MAX(H415:K415)-I415)/(MAX(H415:K415)-MIN(H415:K415)),(I415-MIN(H415:K415))/(MAX(H415:K415)-MIN(H415:K415))))</f>
        <v>0</v>
      </c>
      <c r="AD415" s="0" t="n">
        <f aca="false">IF(MAX(H415:K415)=MIN(H415:K415),0,IF($B$17="custo",(MAX(H415:K415)-J415)/(MAX(H415:K415)-MIN(H415:K415)),(J415-MIN(H415:K415))/(MAX(H415:K415)-MIN(H415:K415))))</f>
        <v>0.799828355767763</v>
      </c>
      <c r="AE415" s="0" t="n">
        <f aca="false">IF(MAX(H415:K415)=MIN(H415:K415),0,IF($B$17="custo",(MAX(H415:K415)-K415)/(MAX(H415:K415)-MIN(H415:K415)),(K415-MIN(H415:K415))/(MAX(H415:K415)-MIN(H415:K415))))</f>
        <v>1</v>
      </c>
      <c r="AF415" s="0" t="n">
        <f aca="false">IF(MAX(L415:O415)=MIN(L415:O415),0,IF($C$17="custo",(MAX(L415:O415)-L415)/(MAX(L415:O415)-MIN(L415:O415)),(L415-MIN(L415:O415))/(MAX(L415:O415)-MIN(L415:O415))))</f>
        <v>0.721833952716024</v>
      </c>
      <c r="AG415" s="0" t="n">
        <f aca="false">IF(MAX(L415:O415)=MIN(L415:O415),0,IF($C$17="custo",(MAX(L415:O415)-M415)/(MAX(L415:O415)-MIN(L415:O415)),(M415-MIN(L415:O415))/(MAX(L415:O415)-MIN(L415:O415))))</f>
        <v>1</v>
      </c>
      <c r="AH415" s="0" t="n">
        <f aca="false">IF(MAX(L415:O415)=MIN(L415:O415),0,IF($C$17="custo",(MAX(L415:O415)-N415)/(MAX(L415:O415)-MIN(L415:O415)),(N415-MIN(L415:O415))/(MAX(L415:O415)-MIN(L415:O415))))</f>
        <v>0.99164599804</v>
      </c>
      <c r="AI415" s="0" t="n">
        <f aca="false">IF(MAX(L415:O415)=MIN(L415:O415),0,IF($C$17="custo",(MAX(L415:O415)-O415)/(MAX(L415:O415)-MIN(L415:O415)),(O415-MIN(L415:O415))/(MAX(L415:O415)-MIN(L415:O415))))</f>
        <v>0</v>
      </c>
      <c r="AJ415" s="0" t="n">
        <f aca="false">IF(MAX(P415:S415)=MIN(P415:S415),0,IF($D$17="custo",(MAX(P415:S415)-P415)/(MAX(P415:S415)-MIN(P415:S415)),(P415-MIN(P415:S415))/(MAX(P415:S415)-MIN(P415:S415))))</f>
        <v>0.10405648185429</v>
      </c>
      <c r="AK415" s="0" t="n">
        <f aca="false">IF(MAX(P415:S415)=MIN(P415:S415),0,IF($D$17="custo",(MAX(P415:S415)-Q415)/(MAX(P415:S415)-MIN(P415:S415)),(Q415-MIN(P415:S415))/(MAX(P415:S415)-MIN(P415:S415))))</f>
        <v>0</v>
      </c>
      <c r="AL415" s="0" t="n">
        <f aca="false">IF(MAX(P415:S415)=MIN(P415:S415),0,IF($D$17="custo",(MAX(P415:S415)-R415)/(MAX(P415:S415)-MIN(P415:S415)),(R415-MIN(P415:S415))/(MAX(P415:S415)-MIN(P415:S415))))</f>
        <v>0.782211595990415</v>
      </c>
      <c r="AM415" s="0" t="n">
        <f aca="false">IF(MAX(P415:S415)=MIN(P415:S415),0,IF($D$17="custo",(MAX(P415:S415)-S415)/(MAX(P415:S415)-MIN(P415:S415)),(S415-MIN(P415:S415))/(MAX(P415:S415)-MIN(P415:S415))))</f>
        <v>1</v>
      </c>
      <c r="AN415" s="0" t="n">
        <f aca="false">IF(MAX(T415:W415)=MIN(T415:W415),0,IF($E$17="custo",(MAX(T415:W415)-T415)/(MAX(T415:W415)-MIN(T415:W415)),(T415-MIN(T415:W415))/(MAX(T415:W415)-MIN(T415:W415))))</f>
        <v>0</v>
      </c>
      <c r="AO415" s="0" t="n">
        <f aca="false">IF(MAX(T415:W415)=MIN(T415:W415),0,IF($E$17="custo",(MAX(T415:W415)-U415)/(MAX(T415:W415)-MIN(T415:W415)),(U415-MIN(T415:W415))/(MAX(T415:W415)-MIN(T415:W415))))</f>
        <v>0.611111111111111</v>
      </c>
      <c r="AP415" s="0" t="n">
        <f aca="false">IF(MAX(T415:W415)=MIN(T415:W415),0,IF($E$17="custo",(MAX(T415:W415)-V415)/(MAX(T415:W415)-MIN(T415:W415)),(V415-MIN(T415:W415))/(MAX(T415:W415)-MIN(T415:W415))))</f>
        <v>0.722222222222222</v>
      </c>
      <c r="AQ415" s="0" t="n">
        <f aca="false">IF(MAX(T415:W415)=MIN(T415:W415),0,IF($E$17="custo",(MAX(T415:W415)-W415)/(MAX(T415:W415)-MIN(T415:W415)),(W415-MIN(T415:W415))/(MAX(T415:W415)-MIN(T415:W415))))</f>
        <v>1</v>
      </c>
      <c r="AR415" s="0" t="n">
        <f aca="false">IF(MAX(X415:AA415)=MIN(X415:AA415),0,IF($F$17="custo",(MAX(X415:AA415)-X415)/(MAX(X415:AA415)-MIN(X415:AA415)),(X415-MIN(X415:AA415))/(MAX(X415:AA415)-MIN(X415:AA415))))</f>
        <v>0</v>
      </c>
      <c r="AS415" s="0" t="n">
        <f aca="false">IF(MAX(X415:AA415)=MIN(X415:AA415),0,IF($F$17="custo",(MAX(X415:AA415)-Y415)/(MAX(X415:AA415)-MIN(X415:AA415)),(Y415-MIN(X415:AA415))/(MAX(X415:AA415)-MIN(X415:AA415))))</f>
        <v>0.588235294117647</v>
      </c>
      <c r="AT415" s="0" t="n">
        <f aca="false">IF(MAX(X415:AA415)=MIN(X415:AA415),0,IF($F$17="custo",(MAX(X415:AA415)-Z415)/(MAX(X415:AA415)-MIN(X415:AA415)),(Z415-MIN(X415:AA415))/(MAX(X415:AA415)-MIN(X415:AA415))))</f>
        <v>0.352941176470588</v>
      </c>
      <c r="AU415" s="0" t="n">
        <f aca="false">IF(MAX(X415:AA415)=MIN(X415:AA415),0,IF($F$17="custo",(MAX(X415:AA415)-AA415)/(MAX(X415:AA415)-MIN(X415:AA415)),(AA415-MIN(X415:AA415))/(MAX(X415:AA415)-MIN(X415:AA415))))</f>
        <v>1</v>
      </c>
      <c r="AV415" s="0" t="n">
        <f aca="false">STDEVP(AB415:AE415)</f>
        <v>0.415288861673217</v>
      </c>
      <c r="AW415" s="0" t="n">
        <f aca="false">STDEVP(AF415:AI415)</f>
        <v>0.407327472659793</v>
      </c>
      <c r="AX415" s="0" t="n">
        <f aca="false">STDEVP(AJ415:AM415)</f>
        <v>0.4281299209772</v>
      </c>
      <c r="AY415" s="0" t="n">
        <f aca="false">STDEVP(AN415:AQ415)</f>
        <v>0.365359623276831</v>
      </c>
      <c r="AZ415" s="0" t="n">
        <f aca="false">STDEVP(AR415:AU415)</f>
        <v>0.363506091009067</v>
      </c>
      <c r="BA415" s="0" t="n">
        <f aca="false">AV415*((1-IFERROR(CORREL(AB415:AE415,AF415:AI415),0))+(1-IFERROR(CORREL(AB415:AE415,AJ415:AM415),0))+(1-IFERROR(CORREL(AB415:AE415,AN415:AQ415),0))+(1-IFERROR(CORREL(AB415:AE415,AR415:AU415),0)))</f>
        <v>0.996944474708172</v>
      </c>
      <c r="BB415" s="0" t="n">
        <f aca="false">AW415*((1-IFERROR(CORREL(AF415:AI415,AB415:AE415),0))+(1-IFERROR(CORREL(AF415:AI415,AJ415:AM415),0))+(1-IFERROR(CORREL(AF415:AI415,AN415:AQ415),0))+(1-IFERROR(CORREL(AF415:AI415,AR415:AU415),0)))</f>
        <v>2.56768422688811</v>
      </c>
      <c r="BC415" s="0" t="n">
        <f aca="false">AX415*((1-IFERROR(CORREL(AJ415:AM415,AB415:AE415),0))+(1-IFERROR(CORREL(AJ415:AM415,AF415:AI415),0))+(1-IFERROR(CORREL(AJ415:AM415,AN415:AQ415),0))+(1-IFERROR(CORREL(AJ415:AM415,AR415:AU415),0)))</f>
        <v>0.982693882281463</v>
      </c>
      <c r="BD415" s="0" t="n">
        <f aca="false">AY415*((1-IFERROR(CORREL(AN415:AQ415,AB415:AE415),0))+(1-IFERROR(CORREL(AN415:AQ415,AF415:AI415),0))+(1-IFERROR(CORREL(AN415:AQ415,AJ415:AM415),0))+(1-IFERROR(CORREL(AN415:AQ415,AR415:AU415),0)))</f>
        <v>0.762294111213536</v>
      </c>
      <c r="BE415" s="0" t="n">
        <f aca="false">AZ415*((1-IFERROR(CORREL(AR415:AU415,AB415:AE415),0))+(1-IFERROR(CORREL(AR415:AU415,AF415:AI415),0))+(1-IFERROR(CORREL(AR415:AU415,AJ415:AM415),0))+(1-IFERROR(CORREL(AR415:AU415,AN415:AQ415),0)))</f>
        <v>0.953506266272436</v>
      </c>
      <c r="BF415" s="0" t="n">
        <f aca="false">IF(SUM(BA415:BE415)&gt;0,BA415/SUM(BA415:BE415),1/5)</f>
        <v>0.159176896391493</v>
      </c>
      <c r="BG415" s="0" t="n">
        <f aca="false">IF(SUM(BA415:BE415)&gt;0,BB415/SUM(BA415:BE415),1/5)</f>
        <v>0.409968675807225</v>
      </c>
      <c r="BH415" s="0" t="n">
        <f aca="false">IF(SUM(BA415:BE415)&gt;0,BC415/SUM(BA415:BE415),1/5)</f>
        <v>0.156901579027516</v>
      </c>
      <c r="BI415" s="0" t="n">
        <f aca="false">IF(SUM(BA415:BE415)&gt;0,BD415/SUM(BA415:BE415),1/5)</f>
        <v>0.121711503337235</v>
      </c>
      <c r="BJ415" s="0" t="n">
        <f aca="false">IF(SUM(BA415:BE415)&gt;0,BE415/SUM(BA415:BE415),1/5)</f>
        <v>0.15224134543653</v>
      </c>
      <c r="BK415" s="0" t="n">
        <f aca="false">BF415*AB415+BG415*AF415+BH415*AJ415+BI415*AN415+BJ415*AR415</f>
        <v>0.341500696306059</v>
      </c>
      <c r="BL415" s="0" t="n">
        <f aca="false">BF415*AC415+BG415*AG415+BH415*AK415+BI415*AO415+BJ415*AS415</f>
        <v>0.573901660456371</v>
      </c>
      <c r="BM415" s="0" t="n">
        <f aca="false">BF415*AD415+BG415*AH415+BH415*AL415+BI415*AP415+BJ415*AT415</f>
        <v>0.798223218523606</v>
      </c>
      <c r="BN415" s="0" t="n">
        <f aca="false">BF415*AE415+BG415*AI415+BH415*AM415+BI415*AQ415+BJ415*AU415</f>
        <v>0.590031324192775</v>
      </c>
      <c r="BO415" s="0" t="n">
        <f aca="false">RANK(BK415,$BK415:$BN415)</f>
        <v>4</v>
      </c>
      <c r="BP415" s="0" t="n">
        <f aca="false">RANK(BL415,$BK415:$BN415)</f>
        <v>3</v>
      </c>
      <c r="BQ415" s="0" t="n">
        <f aca="false">RANK(BM415,$BK415:$BN415)</f>
        <v>1</v>
      </c>
      <c r="BR415" s="0" t="n">
        <f aca="false">RANK(BN415,$BK415:$BN415)</f>
        <v>2</v>
      </c>
    </row>
    <row r="416" customFormat="false" ht="15" hidden="false" customHeight="false" outlineLevel="0" collapsed="false">
      <c r="A416" s="0" t="n">
        <v>393</v>
      </c>
      <c r="B416" s="0" t="n">
        <f aca="false">RANDBETWEEN(1,$B$5)</f>
        <v>1</v>
      </c>
      <c r="C416" s="0" t="n">
        <f aca="false">RANDBETWEEN(1,$B$5)</f>
        <v>3</v>
      </c>
      <c r="D416" s="0" t="n">
        <f aca="false">RANDBETWEEN(1,$B$5)</f>
        <v>1</v>
      </c>
      <c r="E416" s="0" t="n">
        <f aca="false">RANDBETWEEN(1,$B$5)</f>
        <v>5</v>
      </c>
      <c r="F416" s="0" t="n">
        <f aca="false">RANDBETWEEN(1,$B$5)</f>
        <v>3</v>
      </c>
      <c r="G416" s="0" t="n">
        <f aca="false">RANDBETWEEN(1,$B$5)</f>
        <v>4</v>
      </c>
      <c r="H416" s="0" t="n">
        <f aca="true">NORMINV(RAND(),$B$8,$B$13)</f>
        <v>46.1515008877728</v>
      </c>
      <c r="I416" s="0" t="n">
        <f aca="true">NORMINV(RAND(),$C$8,$C$13)</f>
        <v>59.3526562878602</v>
      </c>
      <c r="J416" s="0" t="n">
        <f aca="true">NORMINV(RAND(),$D$8,$D$13)</f>
        <v>14.9613238623261</v>
      </c>
      <c r="K416" s="0" t="n">
        <f aca="true">NORMINV(RAND(),$E$8,$E$13)</f>
        <v>3.17914745611622</v>
      </c>
      <c r="L416" s="0" t="n">
        <f aca="true">NORMINV(RAND(),$B$9,$B$14)</f>
        <v>46.1390530449988</v>
      </c>
      <c r="M416" s="0" t="n">
        <f aca="true">NORMINV(RAND(),$C$9,$C$14)</f>
        <v>51.2400000556743</v>
      </c>
      <c r="N416" s="0" t="n">
        <f aca="true">NORMINV(RAND(),$D$9,$D$14)</f>
        <v>41.9815427402848</v>
      </c>
      <c r="O416" s="0" t="n">
        <f aca="true">NORMINV(RAND(),$E$9,$E$14)</f>
        <v>23.1620245683926</v>
      </c>
      <c r="P416" s="0" t="n">
        <f aca="true">NORMINV(RAND(),$B$10,$B$15)</f>
        <v>24.2286236030241</v>
      </c>
      <c r="Q416" s="0" t="n">
        <f aca="true">NORMINV(RAND(),$C$10,$C$15)</f>
        <v>25.196168246414</v>
      </c>
      <c r="R416" s="0" t="n">
        <f aca="true">NORMINV(RAND(),$D$10,$D$15)</f>
        <v>9.59004795290694</v>
      </c>
      <c r="S416" s="0" t="n">
        <f aca="true">NORMINV(RAND(),$E$10,$E$15)</f>
        <v>4.04432400028766</v>
      </c>
      <c r="T416" s="0" t="n">
        <f aca="false">MEDIAN(INDEX(Avaliadores!$B$17:$B$22,$B416),INDEX(Avaliadores!$B$17:$B$22,$C416),INDEX(Avaliadores!$B$17:$B$22,$D416),INDEX(Avaliadores!$B$17:$B$22,$E416),INDEX(Avaliadores!$B$17:$B$22,$F416),INDEX(Avaliadores!$B$17:$B$22,$G416))</f>
        <v>2.66666666666667</v>
      </c>
      <c r="U416" s="0" t="n">
        <f aca="false">MEDIAN(INDEX(Avaliadores!$C$17:$C$22,$B416),INDEX(Avaliadores!$C$17:$C$22,$C416),INDEX(Avaliadores!$C$17:$C$22,$D416),INDEX(Avaliadores!$C$17:$C$22,$E416),INDEX(Avaliadores!$C$17:$C$22,$F416),INDEX(Avaliadores!$C$17:$C$22,$G416))</f>
        <v>4.79166666666667</v>
      </c>
      <c r="V416" s="0" t="n">
        <f aca="false">MEDIAN(INDEX(Avaliadores!$D$17:$D$22,$B416),INDEX(Avaliadores!$D$17:$D$22,$C416),INDEX(Avaliadores!$D$17:$D$22,$D416),INDEX(Avaliadores!$D$17:$D$22,$E416),INDEX(Avaliadores!$D$17:$D$22,$F416),INDEX(Avaliadores!$D$17:$D$22,$G416))</f>
        <v>5.79166666666667</v>
      </c>
      <c r="W416" s="0" t="n">
        <f aca="false">MEDIAN(INDEX(Avaliadores!$E$17:$E$22,$B416),INDEX(Avaliadores!$E$17:$E$22,$C416),INDEX(Avaliadores!$E$17:$E$22,$D416),INDEX(Avaliadores!$E$17:$E$22,$E416),INDEX(Avaliadores!$E$17:$E$22,$F416),INDEX(Avaliadores!$E$17:$E$22,$G416))</f>
        <v>6.79166666666667</v>
      </c>
      <c r="X416" s="0" t="n">
        <f aca="false">MEDIAN(INDEX(Avaliadores!$F$17:$F$22,$B416),INDEX(Avaliadores!$F$17:$F$22,$C416),INDEX(Avaliadores!$F$17:$F$22,$D416),INDEX(Avaliadores!$F$17:$F$22,$E416),INDEX(Avaliadores!$F$17:$F$22,$F416),INDEX(Avaliadores!$F$17:$F$22,$G416))</f>
        <v>2.66666666666667</v>
      </c>
      <c r="Y416" s="0" t="n">
        <f aca="false">MEDIAN(INDEX(Avaliadores!$G$17:$G$22,$B416),INDEX(Avaliadores!$G$17:$G$22,$C416),INDEX(Avaliadores!$G$17:$G$22,$D416),INDEX(Avaliadores!$G$17:$G$22,$E416),INDEX(Avaliadores!$G$17:$G$22,$F416),INDEX(Avaliadores!$G$17:$G$22,$G416))</f>
        <v>5.04166666666667</v>
      </c>
      <c r="Z416" s="0" t="n">
        <f aca="false">MEDIAN(INDEX(Avaliadores!$H$17:$H$22,$B416),INDEX(Avaliadores!$H$17:$H$22,$C416),INDEX(Avaliadores!$H$17:$H$22,$D416),INDEX(Avaliadores!$H$17:$H$22,$E416),INDEX(Avaliadores!$H$17:$H$22,$F416),INDEX(Avaliadores!$H$17:$H$22,$G416))</f>
        <v>3.79166666666667</v>
      </c>
      <c r="AA416" s="0" t="n">
        <f aca="false">MEDIAN(INDEX(Avaliadores!$I$17:$I$22,$B416),INDEX(Avaliadores!$I$17:$I$22,$C416),INDEX(Avaliadores!$I$17:$I$22,$D416),INDEX(Avaliadores!$I$17:$I$22,$E416),INDEX(Avaliadores!$I$17:$I$22,$F416),INDEX(Avaliadores!$I$17:$I$22,$G416))</f>
        <v>6.79166666666667</v>
      </c>
      <c r="AB416" s="0" t="n">
        <f aca="false">IF(MAX(H416:K416)=MIN(H416:K416),0,IF($B$17="custo",(MAX(H416:K416)-H416)/(MAX(H416:K416)-MIN(H416:K416)),(H416-MIN(H416:K416))/(MAX(H416:K416)-MIN(H416:K416))))</f>
        <v>0.235006779434568</v>
      </c>
      <c r="AC416" s="0" t="n">
        <f aca="false">IF(MAX(H416:K416)=MIN(H416:K416),0,IF($B$17="custo",(MAX(H416:K416)-I416)/(MAX(H416:K416)-MIN(H416:K416)),(I416-MIN(H416:K416))/(MAX(H416:K416)-MIN(H416:K416))))</f>
        <v>0</v>
      </c>
      <c r="AD416" s="0" t="n">
        <f aca="false">IF(MAX(H416:K416)=MIN(H416:K416),0,IF($B$17="custo",(MAX(H416:K416)-J416)/(MAX(H416:K416)-MIN(H416:K416)),(J416-MIN(H416:K416))/(MAX(H416:K416)-MIN(H416:K416))))</f>
        <v>0.790253864299256</v>
      </c>
      <c r="AE416" s="0" t="n">
        <f aca="false">IF(MAX(H416:K416)=MIN(H416:K416),0,IF($B$17="custo",(MAX(H416:K416)-K416)/(MAX(H416:K416)-MIN(H416:K416)),(K416-MIN(H416:K416))/(MAX(H416:K416)-MIN(H416:K416))))</f>
        <v>1</v>
      </c>
      <c r="AF416" s="0" t="n">
        <f aca="false">IF(MAX(L416:O416)=MIN(L416:O416),0,IF($C$17="custo",(MAX(L416:O416)-L416)/(MAX(L416:O416)-MIN(L416:O416)),(L416-MIN(L416:O416))/(MAX(L416:O416)-MIN(L416:O416))))</f>
        <v>0.818329244820874</v>
      </c>
      <c r="AG416" s="0" t="n">
        <f aca="false">IF(MAX(L416:O416)=MIN(L416:O416),0,IF($C$17="custo",(MAX(L416:O416)-M416)/(MAX(L416:O416)-MIN(L416:O416)),(M416-MIN(L416:O416))/(MAX(L416:O416)-MIN(L416:O416))))</f>
        <v>1</v>
      </c>
      <c r="AH416" s="0" t="n">
        <f aca="false">IF(MAX(L416:O416)=MIN(L416:O416),0,IF($C$17="custo",(MAX(L416:O416)-N416)/(MAX(L416:O416)-MIN(L416:O416)),(N416-MIN(L416:O416))/(MAX(L416:O416)-MIN(L416:O416))))</f>
        <v>0.670259085467781</v>
      </c>
      <c r="AI416" s="0" t="n">
        <f aca="false">IF(MAX(L416:O416)=MIN(L416:O416),0,IF($C$17="custo",(MAX(L416:O416)-O416)/(MAX(L416:O416)-MIN(L416:O416)),(O416-MIN(L416:O416))/(MAX(L416:O416)-MIN(L416:O416))))</f>
        <v>0</v>
      </c>
      <c r="AJ416" s="0" t="n">
        <f aca="false">IF(MAX(P416:S416)=MIN(P416:S416),0,IF($D$17="custo",(MAX(P416:S416)-P416)/(MAX(P416:S416)-MIN(P416:S416)),(P416-MIN(P416:S416))/(MAX(P416:S416)-MIN(P416:S416))))</f>
        <v>0.0457428029504827</v>
      </c>
      <c r="AK416" s="0" t="n">
        <f aca="false">IF(MAX(P416:S416)=MIN(P416:S416),0,IF($D$17="custo",(MAX(P416:S416)-Q416)/(MAX(P416:S416)-MIN(P416:S416)),(Q416-MIN(P416:S416))/(MAX(P416:S416)-MIN(P416:S416))))</f>
        <v>0</v>
      </c>
      <c r="AL416" s="0" t="n">
        <f aca="false">IF(MAX(P416:S416)=MIN(P416:S416),0,IF($D$17="custo",(MAX(P416:S416)-R416)/(MAX(P416:S416)-MIN(P416:S416)),(R416-MIN(P416:S416))/(MAX(P416:S416)-MIN(P416:S416))))</f>
        <v>0.737813691889543</v>
      </c>
      <c r="AM416" s="0" t="n">
        <f aca="false">IF(MAX(P416:S416)=MIN(P416:S416),0,IF($D$17="custo",(MAX(P416:S416)-S416)/(MAX(P416:S416)-MIN(P416:S416)),(S416-MIN(P416:S416))/(MAX(P416:S416)-MIN(P416:S416))))</f>
        <v>1</v>
      </c>
      <c r="AN416" s="0" t="n">
        <f aca="false">IF(MAX(T416:W416)=MIN(T416:W416),0,IF($E$17="custo",(MAX(T416:W416)-T416)/(MAX(T416:W416)-MIN(T416:W416)),(T416-MIN(T416:W416))/(MAX(T416:W416)-MIN(T416:W416))))</f>
        <v>0</v>
      </c>
      <c r="AO416" s="0" t="n">
        <f aca="false">IF(MAX(T416:W416)=MIN(T416:W416),0,IF($E$17="custo",(MAX(T416:W416)-U416)/(MAX(T416:W416)-MIN(T416:W416)),(U416-MIN(T416:W416))/(MAX(T416:W416)-MIN(T416:W416))))</f>
        <v>0.515151515151515</v>
      </c>
      <c r="AP416" s="0" t="n">
        <f aca="false">IF(MAX(T416:W416)=MIN(T416:W416),0,IF($E$17="custo",(MAX(T416:W416)-V416)/(MAX(T416:W416)-MIN(T416:W416)),(V416-MIN(T416:W416))/(MAX(T416:W416)-MIN(T416:W416))))</f>
        <v>0.757575757575758</v>
      </c>
      <c r="AQ416" s="0" t="n">
        <f aca="false">IF(MAX(T416:W416)=MIN(T416:W416),0,IF($E$17="custo",(MAX(T416:W416)-W416)/(MAX(T416:W416)-MIN(T416:W416)),(W416-MIN(T416:W416))/(MAX(T416:W416)-MIN(T416:W416))))</f>
        <v>1</v>
      </c>
      <c r="AR416" s="0" t="n">
        <f aca="false">IF(MAX(X416:AA416)=MIN(X416:AA416),0,IF($F$17="custo",(MAX(X416:AA416)-X416)/(MAX(X416:AA416)-MIN(X416:AA416)),(X416-MIN(X416:AA416))/(MAX(X416:AA416)-MIN(X416:AA416))))</f>
        <v>0</v>
      </c>
      <c r="AS416" s="0" t="n">
        <f aca="false">IF(MAX(X416:AA416)=MIN(X416:AA416),0,IF($F$17="custo",(MAX(X416:AA416)-Y416)/(MAX(X416:AA416)-MIN(X416:AA416)),(Y416-MIN(X416:AA416))/(MAX(X416:AA416)-MIN(X416:AA416))))</f>
        <v>0.575757575757576</v>
      </c>
      <c r="AT416" s="0" t="n">
        <f aca="false">IF(MAX(X416:AA416)=MIN(X416:AA416),0,IF($F$17="custo",(MAX(X416:AA416)-Z416)/(MAX(X416:AA416)-MIN(X416:AA416)),(Z416-MIN(X416:AA416))/(MAX(X416:AA416)-MIN(X416:AA416))))</f>
        <v>0.272727272727273</v>
      </c>
      <c r="AU416" s="0" t="n">
        <f aca="false">IF(MAX(X416:AA416)=MIN(X416:AA416),0,IF($F$17="custo",(MAX(X416:AA416)-AA416)/(MAX(X416:AA416)-MIN(X416:AA416)),(AA416-MIN(X416:AA416))/(MAX(X416:AA416)-MIN(X416:AA416))))</f>
        <v>1</v>
      </c>
      <c r="AV416" s="0" t="n">
        <f aca="false">STDEVP(AB416:AE416)</f>
        <v>0.404446902465524</v>
      </c>
      <c r="AW416" s="0" t="n">
        <f aca="false">STDEVP(AF416:AI416)</f>
        <v>0.37770425770998</v>
      </c>
      <c r="AX416" s="0" t="n">
        <f aca="false">STDEVP(AJ416:AM416)</f>
        <v>0.433356956039111</v>
      </c>
      <c r="AY416" s="0" t="n">
        <f aca="false">STDEVP(AN416:AQ416)</f>
        <v>0.370128287888064</v>
      </c>
      <c r="AZ416" s="0" t="n">
        <f aca="false">STDEVP(AR416:AU416)</f>
        <v>0.37136669632655</v>
      </c>
      <c r="BA416" s="0" t="n">
        <f aca="false">AV416*((1-IFERROR(CORREL(AB416:AE416,AF416:AI416),0))+(1-IFERROR(CORREL(AB416:AE416,AJ416:AM416),0))+(1-IFERROR(CORREL(AB416:AE416,AN416:AQ416),0))+(1-IFERROR(CORREL(AB416:AE416,AR416:AU416),0)))</f>
        <v>1.08460226336604</v>
      </c>
      <c r="BB416" s="0" t="n">
        <f aca="false">AW416*((1-IFERROR(CORREL(AF416:AI416,AB416:AE416),0))+(1-IFERROR(CORREL(AF416:AI416,AJ416:AM416),0))+(1-IFERROR(CORREL(AF416:AI416,AN416:AQ416),0))+(1-IFERROR(CORREL(AF416:AI416,AR416:AU416),0)))</f>
        <v>2.70430525749182</v>
      </c>
      <c r="BC416" s="0" t="n">
        <f aca="false">AX416*((1-IFERROR(CORREL(AJ416:AM416,AB416:AE416),0))+(1-IFERROR(CORREL(AJ416:AM416,AF416:AI416),0))+(1-IFERROR(CORREL(AJ416:AM416,AN416:AQ416),0))+(1-IFERROR(CORREL(AJ416:AM416,AR416:AU416),0)))</f>
        <v>1.06651262210189</v>
      </c>
      <c r="BD416" s="0" t="n">
        <f aca="false">AY416*((1-IFERROR(CORREL(AN416:AQ416,AB416:AE416),0))+(1-IFERROR(CORREL(AN416:AQ416,AF416:AI416),0))+(1-IFERROR(CORREL(AN416:AQ416,AJ416:AM416),0))+(1-IFERROR(CORREL(AN416:AQ416,AR416:AU416),0)))</f>
        <v>0.842802126569059</v>
      </c>
      <c r="BE416" s="0" t="n">
        <f aca="false">AZ416*((1-IFERROR(CORREL(AR416:AU416,AB416:AE416),0))+(1-IFERROR(CORREL(AR416:AU416,AF416:AI416),0))+(1-IFERROR(CORREL(AR416:AU416,AJ416:AM416),0))+(1-IFERROR(CORREL(AR416:AU416,AN416:AQ416),0)))</f>
        <v>1.04832426909436</v>
      </c>
      <c r="BF416" s="0" t="n">
        <f aca="false">IF(SUM(BA416:BE416)&gt;0,BA416/SUM(BA416:BE416),1/5)</f>
        <v>0.160764067535416</v>
      </c>
      <c r="BG416" s="0" t="n">
        <f aca="false">IF(SUM(BA416:BE416)&gt;0,BB416/SUM(BA416:BE416),1/5)</f>
        <v>0.400842896733906</v>
      </c>
      <c r="BH416" s="0" t="n">
        <f aca="false">IF(SUM(BA416:BE416)&gt;0,BC416/SUM(BA416:BE416),1/5)</f>
        <v>0.158082748854726</v>
      </c>
      <c r="BI416" s="0" t="n">
        <f aca="false">IF(SUM(BA416:BE416)&gt;0,BD416/SUM(BA416:BE416),1/5)</f>
        <v>0.124923488149695</v>
      </c>
      <c r="BJ416" s="0" t="n">
        <f aca="false">IF(SUM(BA416:BE416)&gt;0,BE416/SUM(BA416:BE416),1/5)</f>
        <v>0.155386798726257</v>
      </c>
      <c r="BK416" s="0" t="n">
        <f aca="false">BF416*AB416+BG416*AF416+BH416*AJ416+BI416*AN416+BJ416*AR416</f>
        <v>0.373033258767101</v>
      </c>
      <c r="BL416" s="0" t="n">
        <f aca="false">BF416*AC416+BG416*AG416+BH416*AK416+BI416*AO416+BJ416*AS416</f>
        <v>0.554662547471594</v>
      </c>
      <c r="BM416" s="0" t="n">
        <f aca="false">BF416*AD416+BG416*AH416+BH416*AL416+BI416*AP416+BJ416*AT416</f>
        <v>0.649365859556451</v>
      </c>
      <c r="BN416" s="0" t="n">
        <f aca="false">BF416*AE416+BG416*AI416+BH416*AM416+BI416*AQ416+BJ416*AU416</f>
        <v>0.599157103266094</v>
      </c>
      <c r="BO416" s="0" t="n">
        <f aca="false">RANK(BK416,$BK416:$BN416)</f>
        <v>4</v>
      </c>
      <c r="BP416" s="0" t="n">
        <f aca="false">RANK(BL416,$BK416:$BN416)</f>
        <v>3</v>
      </c>
      <c r="BQ416" s="0" t="n">
        <f aca="false">RANK(BM416,$BK416:$BN416)</f>
        <v>1</v>
      </c>
      <c r="BR416" s="0" t="n">
        <f aca="false">RANK(BN416,$BK416:$BN416)</f>
        <v>2</v>
      </c>
    </row>
    <row r="417" customFormat="false" ht="15" hidden="false" customHeight="false" outlineLevel="0" collapsed="false">
      <c r="A417" s="0" t="n">
        <v>394</v>
      </c>
      <c r="B417" s="0" t="n">
        <f aca="false">RANDBETWEEN(1,$B$5)</f>
        <v>6</v>
      </c>
      <c r="C417" s="0" t="n">
        <f aca="false">RANDBETWEEN(1,$B$5)</f>
        <v>5</v>
      </c>
      <c r="D417" s="0" t="n">
        <f aca="false">RANDBETWEEN(1,$B$5)</f>
        <v>3</v>
      </c>
      <c r="E417" s="0" t="n">
        <f aca="false">RANDBETWEEN(1,$B$5)</f>
        <v>1</v>
      </c>
      <c r="F417" s="0" t="n">
        <f aca="false">RANDBETWEEN(1,$B$5)</f>
        <v>3</v>
      </c>
      <c r="G417" s="0" t="n">
        <f aca="false">RANDBETWEEN(1,$B$5)</f>
        <v>1</v>
      </c>
      <c r="H417" s="0" t="n">
        <f aca="true">NORMINV(RAND(),$B$8,$B$13)</f>
        <v>46.3784591417098</v>
      </c>
      <c r="I417" s="0" t="n">
        <f aca="true">NORMINV(RAND(),$C$8,$C$13)</f>
        <v>67.4205349314888</v>
      </c>
      <c r="J417" s="0" t="n">
        <f aca="true">NORMINV(RAND(),$D$8,$D$13)</f>
        <v>14.0922660825802</v>
      </c>
      <c r="K417" s="0" t="n">
        <f aca="true">NORMINV(RAND(),$E$8,$E$13)</f>
        <v>3.35942571133322</v>
      </c>
      <c r="L417" s="0" t="n">
        <f aca="true">NORMINV(RAND(),$B$9,$B$14)</f>
        <v>42.7239068709655</v>
      </c>
      <c r="M417" s="0" t="n">
        <f aca="true">NORMINV(RAND(),$C$9,$C$14)</f>
        <v>56.2655870413958</v>
      </c>
      <c r="N417" s="0" t="n">
        <f aca="true">NORMINV(RAND(),$D$9,$D$14)</f>
        <v>48.8019114605272</v>
      </c>
      <c r="O417" s="0" t="n">
        <f aca="true">NORMINV(RAND(),$E$9,$E$14)</f>
        <v>26.1169762154834</v>
      </c>
      <c r="P417" s="0" t="n">
        <f aca="true">NORMINV(RAND(),$B$10,$B$15)</f>
        <v>23.1558018311572</v>
      </c>
      <c r="Q417" s="0" t="n">
        <f aca="true">NORMINV(RAND(),$C$10,$C$15)</f>
        <v>31.0382932356883</v>
      </c>
      <c r="R417" s="0" t="n">
        <f aca="true">NORMINV(RAND(),$D$10,$D$15)</f>
        <v>9.83902313030762</v>
      </c>
      <c r="S417" s="0" t="n">
        <f aca="true">NORMINV(RAND(),$E$10,$E$15)</f>
        <v>3.82403735983509</v>
      </c>
      <c r="T417" s="0" t="n">
        <f aca="false">MEDIAN(INDEX(Avaliadores!$B$17:$B$22,$B417),INDEX(Avaliadores!$B$17:$B$22,$C417),INDEX(Avaliadores!$B$17:$B$22,$D417),INDEX(Avaliadores!$B$17:$B$22,$E417),INDEX(Avaliadores!$B$17:$B$22,$F417),INDEX(Avaliadores!$B$17:$B$22,$G417))</f>
        <v>2.29166666666667</v>
      </c>
      <c r="U417" s="0" t="n">
        <f aca="false">MEDIAN(INDEX(Avaliadores!$C$17:$C$22,$B417),INDEX(Avaliadores!$C$17:$C$22,$C417),INDEX(Avaliadores!$C$17:$C$22,$D417),INDEX(Avaliadores!$C$17:$C$22,$E417),INDEX(Avaliadores!$C$17:$C$22,$F417),INDEX(Avaliadores!$C$17:$C$22,$G417))</f>
        <v>4.79166666666667</v>
      </c>
      <c r="V417" s="0" t="n">
        <f aca="false">MEDIAN(INDEX(Avaliadores!$D$17:$D$22,$B417),INDEX(Avaliadores!$D$17:$D$22,$C417),INDEX(Avaliadores!$D$17:$D$22,$D417),INDEX(Avaliadores!$D$17:$D$22,$E417),INDEX(Avaliadores!$D$17:$D$22,$F417),INDEX(Avaliadores!$D$17:$D$22,$G417))</f>
        <v>5.79166666666667</v>
      </c>
      <c r="W417" s="0" t="n">
        <f aca="false">MEDIAN(INDEX(Avaliadores!$E$17:$E$22,$B417),INDEX(Avaliadores!$E$17:$E$22,$C417),INDEX(Avaliadores!$E$17:$E$22,$D417),INDEX(Avaliadores!$E$17:$E$22,$E417),INDEX(Avaliadores!$E$17:$E$22,$F417),INDEX(Avaliadores!$E$17:$E$22,$G417))</f>
        <v>6.54166666666667</v>
      </c>
      <c r="X417" s="0" t="n">
        <f aca="false">MEDIAN(INDEX(Avaliadores!$F$17:$F$22,$B417),INDEX(Avaliadores!$F$17:$F$22,$C417),INDEX(Avaliadores!$F$17:$F$22,$D417),INDEX(Avaliadores!$F$17:$F$22,$E417),INDEX(Avaliadores!$F$17:$F$22,$F417),INDEX(Avaliadores!$F$17:$F$22,$G417))</f>
        <v>2.66666666666667</v>
      </c>
      <c r="Y417" s="0" t="n">
        <f aca="false">MEDIAN(INDEX(Avaliadores!$G$17:$G$22,$B417),INDEX(Avaliadores!$G$17:$G$22,$C417),INDEX(Avaliadores!$G$17:$G$22,$D417),INDEX(Avaliadores!$G$17:$G$22,$E417),INDEX(Avaliadores!$G$17:$G$22,$F417),INDEX(Avaliadores!$G$17:$G$22,$G417))</f>
        <v>5.04166666666667</v>
      </c>
      <c r="Z417" s="0" t="n">
        <f aca="false">MEDIAN(INDEX(Avaliadores!$H$17:$H$22,$B417),INDEX(Avaliadores!$H$17:$H$22,$C417),INDEX(Avaliadores!$H$17:$H$22,$D417),INDEX(Avaliadores!$H$17:$H$22,$E417),INDEX(Avaliadores!$H$17:$H$22,$F417),INDEX(Avaliadores!$H$17:$H$22,$G417))</f>
        <v>3.91666666666667</v>
      </c>
      <c r="AA417" s="0" t="n">
        <f aca="false">MEDIAN(INDEX(Avaliadores!$I$17:$I$22,$B417),INDEX(Avaliadores!$I$17:$I$22,$C417),INDEX(Avaliadores!$I$17:$I$22,$D417),INDEX(Avaliadores!$I$17:$I$22,$E417),INDEX(Avaliadores!$I$17:$I$22,$F417),INDEX(Avaliadores!$I$17:$I$22,$G417))</f>
        <v>6.91666666666667</v>
      </c>
      <c r="AB417" s="0" t="n">
        <f aca="false">IF(MAX(H417:K417)=MIN(H417:K417),0,IF($B$17="custo",(MAX(H417:K417)-H417)/(MAX(H417:K417)-MIN(H417:K417)),(H417-MIN(H417:K417))/(MAX(H417:K417)-MIN(H417:K417))))</f>
        <v>0.328468801835209</v>
      </c>
      <c r="AC417" s="0" t="n">
        <f aca="false">IF(MAX(H417:K417)=MIN(H417:K417),0,IF($B$17="custo",(MAX(H417:K417)-I417)/(MAX(H417:K417)-MIN(H417:K417)),(I417-MIN(H417:K417))/(MAX(H417:K417)-MIN(H417:K417))))</f>
        <v>0</v>
      </c>
      <c r="AD417" s="0" t="n">
        <f aca="false">IF(MAX(H417:K417)=MIN(H417:K417),0,IF($B$17="custo",(MAX(H417:K417)-J417)/(MAX(H417:K417)-MIN(H417:K417)),(J417-MIN(H417:K417))/(MAX(H417:K417)-MIN(H417:K417))))</f>
        <v>0.83245934230764</v>
      </c>
      <c r="AE417" s="0" t="n">
        <f aca="false">IF(MAX(H417:K417)=MIN(H417:K417),0,IF($B$17="custo",(MAX(H417:K417)-K417)/(MAX(H417:K417)-MIN(H417:K417)),(K417-MIN(H417:K417))/(MAX(H417:K417)-MIN(H417:K417))))</f>
        <v>1</v>
      </c>
      <c r="AF417" s="0" t="n">
        <f aca="false">IF(MAX(L417:O417)=MIN(L417:O417),0,IF($C$17="custo",(MAX(L417:O417)-L417)/(MAX(L417:O417)-MIN(L417:O417)),(L417-MIN(L417:O417))/(MAX(L417:O417)-MIN(L417:O417))))</f>
        <v>0.550835683653081</v>
      </c>
      <c r="AG417" s="0" t="n">
        <f aca="false">IF(MAX(L417:O417)=MIN(L417:O417),0,IF($C$17="custo",(MAX(L417:O417)-M417)/(MAX(L417:O417)-MIN(L417:O417)),(M417-MIN(L417:O417))/(MAX(L417:O417)-MIN(L417:O417))))</f>
        <v>1</v>
      </c>
      <c r="AH417" s="0" t="n">
        <f aca="false">IF(MAX(L417:O417)=MIN(L417:O417),0,IF($C$17="custo",(MAX(L417:O417)-N417)/(MAX(L417:O417)-MIN(L417:O417)),(N417-MIN(L417:O417))/(MAX(L417:O417)-MIN(L417:O417))))</f>
        <v>0.752437164552417</v>
      </c>
      <c r="AI417" s="0" t="n">
        <f aca="false">IF(MAX(L417:O417)=MIN(L417:O417),0,IF($C$17="custo",(MAX(L417:O417)-O417)/(MAX(L417:O417)-MIN(L417:O417)),(O417-MIN(L417:O417))/(MAX(L417:O417)-MIN(L417:O417))))</f>
        <v>0</v>
      </c>
      <c r="AJ417" s="0" t="n">
        <f aca="false">IF(MAX(P417:S417)=MIN(P417:S417),0,IF($D$17="custo",(MAX(P417:S417)-P417)/(MAX(P417:S417)-MIN(P417:S417)),(P417-MIN(P417:S417))/(MAX(P417:S417)-MIN(P417:S417))))</f>
        <v>0.289645671022188</v>
      </c>
      <c r="AK417" s="0" t="n">
        <f aca="false">IF(MAX(P417:S417)=MIN(P417:S417),0,IF($D$17="custo",(MAX(P417:S417)-Q417)/(MAX(P417:S417)-MIN(P417:S417)),(Q417-MIN(P417:S417))/(MAX(P417:S417)-MIN(P417:S417))))</f>
        <v>0</v>
      </c>
      <c r="AL417" s="0" t="n">
        <f aca="false">IF(MAX(P417:S417)=MIN(P417:S417),0,IF($D$17="custo",(MAX(P417:S417)-R417)/(MAX(P417:S417)-MIN(P417:S417)),(R417-MIN(P417:S417))/(MAX(P417:S417)-MIN(P417:S417))))</f>
        <v>0.778976658486939</v>
      </c>
      <c r="AM417" s="0" t="n">
        <f aca="false">IF(MAX(P417:S417)=MIN(P417:S417),0,IF($D$17="custo",(MAX(P417:S417)-S417)/(MAX(P417:S417)-MIN(P417:S417)),(S417-MIN(P417:S417))/(MAX(P417:S417)-MIN(P417:S417))))</f>
        <v>1</v>
      </c>
      <c r="AN417" s="0" t="n">
        <f aca="false">IF(MAX(T417:W417)=MIN(T417:W417),0,IF($E$17="custo",(MAX(T417:W417)-T417)/(MAX(T417:W417)-MIN(T417:W417)),(T417-MIN(T417:W417))/(MAX(T417:W417)-MIN(T417:W417))))</f>
        <v>0</v>
      </c>
      <c r="AO417" s="0" t="n">
        <f aca="false">IF(MAX(T417:W417)=MIN(T417:W417),0,IF($E$17="custo",(MAX(T417:W417)-U417)/(MAX(T417:W417)-MIN(T417:W417)),(U417-MIN(T417:W417))/(MAX(T417:W417)-MIN(T417:W417))))</f>
        <v>0.588235294117647</v>
      </c>
      <c r="AP417" s="0" t="n">
        <f aca="false">IF(MAX(T417:W417)=MIN(T417:W417),0,IF($E$17="custo",(MAX(T417:W417)-V417)/(MAX(T417:W417)-MIN(T417:W417)),(V417-MIN(T417:W417))/(MAX(T417:W417)-MIN(T417:W417))))</f>
        <v>0.823529411764706</v>
      </c>
      <c r="AQ417" s="0" t="n">
        <f aca="false">IF(MAX(T417:W417)=MIN(T417:W417),0,IF($E$17="custo",(MAX(T417:W417)-W417)/(MAX(T417:W417)-MIN(T417:W417)),(W417-MIN(T417:W417))/(MAX(T417:W417)-MIN(T417:W417))))</f>
        <v>1</v>
      </c>
      <c r="AR417" s="0" t="n">
        <f aca="false">IF(MAX(X417:AA417)=MIN(X417:AA417),0,IF($F$17="custo",(MAX(X417:AA417)-X417)/(MAX(X417:AA417)-MIN(X417:AA417)),(X417-MIN(X417:AA417))/(MAX(X417:AA417)-MIN(X417:AA417))))</f>
        <v>0</v>
      </c>
      <c r="AS417" s="0" t="n">
        <f aca="false">IF(MAX(X417:AA417)=MIN(X417:AA417),0,IF($F$17="custo",(MAX(X417:AA417)-Y417)/(MAX(X417:AA417)-MIN(X417:AA417)),(Y417-MIN(X417:AA417))/(MAX(X417:AA417)-MIN(X417:AA417))))</f>
        <v>0.558823529411765</v>
      </c>
      <c r="AT417" s="0" t="n">
        <f aca="false">IF(MAX(X417:AA417)=MIN(X417:AA417),0,IF($F$17="custo",(MAX(X417:AA417)-Z417)/(MAX(X417:AA417)-MIN(X417:AA417)),(Z417-MIN(X417:AA417))/(MAX(X417:AA417)-MIN(X417:AA417))))</f>
        <v>0.294117647058824</v>
      </c>
      <c r="AU417" s="0" t="n">
        <f aca="false">IF(MAX(X417:AA417)=MIN(X417:AA417),0,IF($F$17="custo",(MAX(X417:AA417)-AA417)/(MAX(X417:AA417)-MIN(X417:AA417)),(AA417-MIN(X417:AA417))/(MAX(X417:AA417)-MIN(X417:AA417))))</f>
        <v>1</v>
      </c>
      <c r="AV417" s="0" t="n">
        <f aca="false">STDEVP(AB417:AE417)</f>
        <v>0.397956561491692</v>
      </c>
      <c r="AW417" s="0" t="n">
        <f aca="false">STDEVP(AF417:AI417)</f>
        <v>0.36854958406742</v>
      </c>
      <c r="AX417" s="0" t="n">
        <f aca="false">STDEVP(AJ417:AM417)</f>
        <v>0.393985933655451</v>
      </c>
      <c r="AY417" s="0" t="n">
        <f aca="false">STDEVP(AN417:AQ417)</f>
        <v>0.377514636852748</v>
      </c>
      <c r="AZ417" s="0" t="n">
        <f aca="false">STDEVP(AR417:AU417)</f>
        <v>0.367573522057353</v>
      </c>
      <c r="BA417" s="0" t="n">
        <f aca="false">AV417*((1-IFERROR(CORREL(AB417:AE417,AF417:AI417),0))+(1-IFERROR(CORREL(AB417:AE417,AJ417:AM417),0))+(1-IFERROR(CORREL(AB417:AE417,AN417:AQ417),0))+(1-IFERROR(CORREL(AB417:AE417,AR417:AU417),0)))</f>
        <v>1.07176095617511</v>
      </c>
      <c r="BB417" s="0" t="n">
        <f aca="false">AW417*((1-IFERROR(CORREL(AF417:AI417,AB417:AE417),0))+(1-IFERROR(CORREL(AF417:AI417,AJ417:AM417),0))+(1-IFERROR(CORREL(AF417:AI417,AN417:AQ417),0))+(1-IFERROR(CORREL(AF417:AI417,AR417:AU417),0)))</f>
        <v>2.34623866702808</v>
      </c>
      <c r="BC417" s="0" t="n">
        <f aca="false">AX417*((1-IFERROR(CORREL(AJ417:AM417,AB417:AE417),0))+(1-IFERROR(CORREL(AJ417:AM417,AF417:AI417),0))+(1-IFERROR(CORREL(AJ417:AM417,AN417:AQ417),0))+(1-IFERROR(CORREL(AJ417:AM417,AR417:AU417),0)))</f>
        <v>1.03951967108761</v>
      </c>
      <c r="BD417" s="0" t="n">
        <f aca="false">AY417*((1-IFERROR(CORREL(AN417:AQ417,AB417:AE417),0))+(1-IFERROR(CORREL(AN417:AQ417,AF417:AI417),0))+(1-IFERROR(CORREL(AN417:AQ417,AJ417:AM417),0))+(1-IFERROR(CORREL(AN417:AQ417,AR417:AU417),0)))</f>
        <v>0.833594724744127</v>
      </c>
      <c r="BE417" s="0" t="n">
        <f aca="false">AZ417*((1-IFERROR(CORREL(AR417:AU417,AB417:AE417),0))+(1-IFERROR(CORREL(AR417:AU417,AF417:AI417),0))+(1-IFERROR(CORREL(AR417:AU417,AJ417:AM417),0))+(1-IFERROR(CORREL(AR417:AU417,AN417:AQ417),0)))</f>
        <v>1.03935675517638</v>
      </c>
      <c r="BF417" s="0" t="n">
        <f aca="false">IF(SUM(BA417:BE417)&gt;0,BA417/SUM(BA417:BE417),1/5)</f>
        <v>0.169301935732993</v>
      </c>
      <c r="BG417" s="0" t="n">
        <f aca="false">IF(SUM(BA417:BE417)&gt;0,BB417/SUM(BA417:BE417),1/5)</f>
        <v>0.370626253672325</v>
      </c>
      <c r="BH417" s="0" t="n">
        <f aca="false">IF(SUM(BA417:BE417)&gt;0,BC417/SUM(BA417:BE417),1/5)</f>
        <v>0.164208904545037</v>
      </c>
      <c r="BI417" s="0" t="n">
        <f aca="false">IF(SUM(BA417:BE417)&gt;0,BD417/SUM(BA417:BE417),1/5)</f>
        <v>0.131679736701412</v>
      </c>
      <c r="BJ417" s="0" t="n">
        <f aca="false">IF(SUM(BA417:BE417)&gt;0,BE417/SUM(BA417:BE417),1/5)</f>
        <v>0.164183169348234</v>
      </c>
      <c r="BK417" s="0" t="n">
        <f aca="false">BF417*AB417+BG417*AF417+BH417*AJ417+BI417*AN417+BJ417*AR417</f>
        <v>0.307326968144739</v>
      </c>
      <c r="BL417" s="0" t="n">
        <f aca="false">BF417*AC417+BG417*AG417+BH417*AK417+BI417*AO417+BJ417*AS417</f>
        <v>0.539834340485404</v>
      </c>
      <c r="BM417" s="0" t="n">
        <f aca="false">BF417*AD417+BG417*AH417+BH417*AL417+BI417*AP417+BJ417*AT417</f>
        <v>0.704456152812288</v>
      </c>
      <c r="BN417" s="0" t="n">
        <f aca="false">BF417*AE417+BG417*AI417+BH417*AM417+BI417*AQ417+BJ417*AU417</f>
        <v>0.629373746327675</v>
      </c>
      <c r="BO417" s="0" t="n">
        <f aca="false">RANK(BK417,$BK417:$BN417)</f>
        <v>4</v>
      </c>
      <c r="BP417" s="0" t="n">
        <f aca="false">RANK(BL417,$BK417:$BN417)</f>
        <v>3</v>
      </c>
      <c r="BQ417" s="0" t="n">
        <f aca="false">RANK(BM417,$BK417:$BN417)</f>
        <v>1</v>
      </c>
      <c r="BR417" s="0" t="n">
        <f aca="false">RANK(BN417,$BK417:$BN417)</f>
        <v>2</v>
      </c>
    </row>
    <row r="418" customFormat="false" ht="15" hidden="false" customHeight="false" outlineLevel="0" collapsed="false">
      <c r="A418" s="0" t="n">
        <v>395</v>
      </c>
      <c r="B418" s="0" t="n">
        <f aca="false">RANDBETWEEN(1,$B$5)</f>
        <v>6</v>
      </c>
      <c r="C418" s="0" t="n">
        <f aca="false">RANDBETWEEN(1,$B$5)</f>
        <v>5</v>
      </c>
      <c r="D418" s="0" t="n">
        <f aca="false">RANDBETWEEN(1,$B$5)</f>
        <v>2</v>
      </c>
      <c r="E418" s="0" t="n">
        <f aca="false">RANDBETWEEN(1,$B$5)</f>
        <v>6</v>
      </c>
      <c r="F418" s="0" t="n">
        <f aca="false">RANDBETWEEN(1,$B$5)</f>
        <v>4</v>
      </c>
      <c r="G418" s="0" t="n">
        <f aca="false">RANDBETWEEN(1,$B$5)</f>
        <v>6</v>
      </c>
      <c r="H418" s="0" t="n">
        <f aca="true">NORMINV(RAND(),$B$8,$B$13)</f>
        <v>50.3618669008231</v>
      </c>
      <c r="I418" s="0" t="n">
        <f aca="true">NORMINV(RAND(),$C$8,$C$13)</f>
        <v>62.8172672536531</v>
      </c>
      <c r="J418" s="0" t="n">
        <f aca="true">NORMINV(RAND(),$D$8,$D$13)</f>
        <v>13.3851703030797</v>
      </c>
      <c r="K418" s="0" t="n">
        <f aca="true">NORMINV(RAND(),$E$8,$E$13)</f>
        <v>3.07491458524736</v>
      </c>
      <c r="L418" s="0" t="n">
        <f aca="true">NORMINV(RAND(),$B$9,$B$14)</f>
        <v>48.5263726808757</v>
      </c>
      <c r="M418" s="0" t="n">
        <f aca="true">NORMINV(RAND(),$C$9,$C$14)</f>
        <v>66.1577795497821</v>
      </c>
      <c r="N418" s="0" t="n">
        <f aca="true">NORMINV(RAND(),$D$9,$D$14)</f>
        <v>49.1989473764683</v>
      </c>
      <c r="O418" s="0" t="n">
        <f aca="true">NORMINV(RAND(),$E$9,$E$14)</f>
        <v>23.5078918269529</v>
      </c>
      <c r="P418" s="0" t="n">
        <f aca="true">NORMINV(RAND(),$B$10,$B$15)</f>
        <v>23.5105741878317</v>
      </c>
      <c r="Q418" s="0" t="n">
        <f aca="true">NORMINV(RAND(),$C$10,$C$15)</f>
        <v>29.53422290584</v>
      </c>
      <c r="R418" s="0" t="n">
        <f aca="true">NORMINV(RAND(),$D$10,$D$15)</f>
        <v>9.10227865240648</v>
      </c>
      <c r="S418" s="0" t="n">
        <f aca="true">NORMINV(RAND(),$E$10,$E$15)</f>
        <v>4.00700172355232</v>
      </c>
      <c r="T418" s="0" t="n">
        <f aca="false">MEDIAN(INDEX(Avaliadores!$B$17:$B$22,$B418),INDEX(Avaliadores!$B$17:$B$22,$C418),INDEX(Avaliadores!$B$17:$B$22,$D418),INDEX(Avaliadores!$B$17:$B$22,$E418),INDEX(Avaliadores!$B$17:$B$22,$F418),INDEX(Avaliadores!$B$17:$B$22,$G418))</f>
        <v>2.29166666666667</v>
      </c>
      <c r="U418" s="0" t="n">
        <f aca="false">MEDIAN(INDEX(Avaliadores!$C$17:$C$22,$B418),INDEX(Avaliadores!$C$17:$C$22,$C418),INDEX(Avaliadores!$C$17:$C$22,$D418),INDEX(Avaliadores!$C$17:$C$22,$E418),INDEX(Avaliadores!$C$17:$C$22,$F418),INDEX(Avaliadores!$C$17:$C$22,$G418))</f>
        <v>5.79166666666667</v>
      </c>
      <c r="V418" s="0" t="n">
        <f aca="false">MEDIAN(INDEX(Avaliadores!$D$17:$D$22,$B418),INDEX(Avaliadores!$D$17:$D$22,$C418),INDEX(Avaliadores!$D$17:$D$22,$D418),INDEX(Avaliadores!$D$17:$D$22,$E418),INDEX(Avaliadores!$D$17:$D$22,$F418),INDEX(Avaliadores!$D$17:$D$22,$G418))</f>
        <v>5.29166666666667</v>
      </c>
      <c r="W418" s="0" t="n">
        <f aca="false">MEDIAN(INDEX(Avaliadores!$E$17:$E$22,$B418),INDEX(Avaliadores!$E$17:$E$22,$C418),INDEX(Avaliadores!$E$17:$E$22,$D418),INDEX(Avaliadores!$E$17:$E$22,$E418),INDEX(Avaliadores!$E$17:$E$22,$F418),INDEX(Avaliadores!$E$17:$E$22,$G418))</f>
        <v>6.04166666666667</v>
      </c>
      <c r="X418" s="0" t="n">
        <f aca="false">MEDIAN(INDEX(Avaliadores!$F$17:$F$22,$B418),INDEX(Avaliadores!$F$17:$F$22,$C418),INDEX(Avaliadores!$F$17:$F$22,$D418),INDEX(Avaliadores!$F$17:$F$22,$E418),INDEX(Avaliadores!$F$17:$F$22,$F418),INDEX(Avaliadores!$F$17:$F$22,$G418))</f>
        <v>3.04166666666667</v>
      </c>
      <c r="Y418" s="0" t="n">
        <f aca="false">MEDIAN(INDEX(Avaliadores!$G$17:$G$22,$B418),INDEX(Avaliadores!$G$17:$G$22,$C418),INDEX(Avaliadores!$G$17:$G$22,$D418),INDEX(Avaliadores!$G$17:$G$22,$E418),INDEX(Avaliadores!$G$17:$G$22,$F418),INDEX(Avaliadores!$G$17:$G$22,$G418))</f>
        <v>5.04166666666667</v>
      </c>
      <c r="Z418" s="0" t="n">
        <f aca="false">MEDIAN(INDEX(Avaliadores!$H$17:$H$22,$B418),INDEX(Avaliadores!$H$17:$H$22,$C418),INDEX(Avaliadores!$H$17:$H$22,$D418),INDEX(Avaliadores!$H$17:$H$22,$E418),INDEX(Avaliadores!$H$17:$H$22,$F418),INDEX(Avaliadores!$H$17:$H$22,$G418))</f>
        <v>4.04166666666667</v>
      </c>
      <c r="AA418" s="0" t="n">
        <f aca="false">MEDIAN(INDEX(Avaliadores!$I$17:$I$22,$B418),INDEX(Avaliadores!$I$17:$I$22,$C418),INDEX(Avaliadores!$I$17:$I$22,$D418),INDEX(Avaliadores!$I$17:$I$22,$E418),INDEX(Avaliadores!$I$17:$I$22,$F418),INDEX(Avaliadores!$I$17:$I$22,$G418))</f>
        <v>6.79166666666667</v>
      </c>
      <c r="AB418" s="0" t="n">
        <f aca="false">IF(MAX(H418:K418)=MIN(H418:K418),0,IF($B$17="custo",(MAX(H418:K418)-H418)/(MAX(H418:K418)-MIN(H418:K418)),(H418-MIN(H418:K418))/(MAX(H418:K418)-MIN(H418:K418))))</f>
        <v>0.208485267092887</v>
      </c>
      <c r="AC418" s="0" t="n">
        <f aca="false">IF(MAX(H418:K418)=MIN(H418:K418),0,IF($B$17="custo",(MAX(H418:K418)-I418)/(MAX(H418:K418)-MIN(H418:K418)),(I418-MIN(H418:K418))/(MAX(H418:K418)-MIN(H418:K418))))</f>
        <v>0</v>
      </c>
      <c r="AD418" s="0" t="n">
        <f aca="false">IF(MAX(H418:K418)=MIN(H418:K418),0,IF($B$17="custo",(MAX(H418:K418)-J418)/(MAX(H418:K418)-MIN(H418:K418)),(J418-MIN(H418:K418))/(MAX(H418:K418)-MIN(H418:K418))))</f>
        <v>0.827421330809343</v>
      </c>
      <c r="AE418" s="0" t="n">
        <f aca="false">IF(MAX(H418:K418)=MIN(H418:K418),0,IF($B$17="custo",(MAX(H418:K418)-K418)/(MAX(H418:K418)-MIN(H418:K418)),(K418-MIN(H418:K418))/(MAX(H418:K418)-MIN(H418:K418))))</f>
        <v>1</v>
      </c>
      <c r="AF418" s="0" t="n">
        <f aca="false">IF(MAX(L418:O418)=MIN(L418:O418),0,IF($C$17="custo",(MAX(L418:O418)-L418)/(MAX(L418:O418)-MIN(L418:O418)),(L418-MIN(L418:O418))/(MAX(L418:O418)-MIN(L418:O418))))</f>
        <v>0.586601329797433</v>
      </c>
      <c r="AG418" s="0" t="n">
        <f aca="false">IF(MAX(L418:O418)=MIN(L418:O418),0,IF($C$17="custo",(MAX(L418:O418)-M418)/(MAX(L418:O418)-MIN(L418:O418)),(M418-MIN(L418:O418))/(MAX(L418:O418)-MIN(L418:O418))))</f>
        <v>1</v>
      </c>
      <c r="AH418" s="0" t="n">
        <f aca="false">IF(MAX(L418:O418)=MIN(L418:O418),0,IF($C$17="custo",(MAX(L418:O418)-N418)/(MAX(L418:O418)-MIN(L418:O418)),(N418-MIN(L418:O418))/(MAX(L418:O418)-MIN(L418:O418))))</f>
        <v>0.602371000750928</v>
      </c>
      <c r="AI418" s="0" t="n">
        <f aca="false">IF(MAX(L418:O418)=MIN(L418:O418),0,IF($C$17="custo",(MAX(L418:O418)-O418)/(MAX(L418:O418)-MIN(L418:O418)),(O418-MIN(L418:O418))/(MAX(L418:O418)-MIN(L418:O418))))</f>
        <v>0</v>
      </c>
      <c r="AJ418" s="0" t="n">
        <f aca="false">IF(MAX(P418:S418)=MIN(P418:S418),0,IF($D$17="custo",(MAX(P418:S418)-P418)/(MAX(P418:S418)-MIN(P418:S418)),(P418-MIN(P418:S418))/(MAX(P418:S418)-MIN(P418:S418))))</f>
        <v>0.235969621409005</v>
      </c>
      <c r="AK418" s="0" t="n">
        <f aca="false">IF(MAX(P418:S418)=MIN(P418:S418),0,IF($D$17="custo",(MAX(P418:S418)-Q418)/(MAX(P418:S418)-MIN(P418:S418)),(Q418-MIN(P418:S418))/(MAX(P418:S418)-MIN(P418:S418))))</f>
        <v>0</v>
      </c>
      <c r="AL418" s="0" t="n">
        <f aca="false">IF(MAX(P418:S418)=MIN(P418:S418),0,IF($D$17="custo",(MAX(P418:S418)-R418)/(MAX(P418:S418)-MIN(P418:S418)),(R418-MIN(P418:S418))/(MAX(P418:S418)-MIN(P418:S418))))</f>
        <v>0.800398292768758</v>
      </c>
      <c r="AM418" s="0" t="n">
        <f aca="false">IF(MAX(P418:S418)=MIN(P418:S418),0,IF($D$17="custo",(MAX(P418:S418)-S418)/(MAX(P418:S418)-MIN(P418:S418)),(S418-MIN(P418:S418))/(MAX(P418:S418)-MIN(P418:S418))))</f>
        <v>1</v>
      </c>
      <c r="AN418" s="0" t="n">
        <f aca="false">IF(MAX(T418:W418)=MIN(T418:W418),0,IF($E$17="custo",(MAX(T418:W418)-T418)/(MAX(T418:W418)-MIN(T418:W418)),(T418-MIN(T418:W418))/(MAX(T418:W418)-MIN(T418:W418))))</f>
        <v>0</v>
      </c>
      <c r="AO418" s="0" t="n">
        <f aca="false">IF(MAX(T418:W418)=MIN(T418:W418),0,IF($E$17="custo",(MAX(T418:W418)-U418)/(MAX(T418:W418)-MIN(T418:W418)),(U418-MIN(T418:W418))/(MAX(T418:W418)-MIN(T418:W418))))</f>
        <v>0.933333333333333</v>
      </c>
      <c r="AP418" s="0" t="n">
        <f aca="false">IF(MAX(T418:W418)=MIN(T418:W418),0,IF($E$17="custo",(MAX(T418:W418)-V418)/(MAX(T418:W418)-MIN(T418:W418)),(V418-MIN(T418:W418))/(MAX(T418:W418)-MIN(T418:W418))))</f>
        <v>0.8</v>
      </c>
      <c r="AQ418" s="0" t="n">
        <f aca="false">IF(MAX(T418:W418)=MIN(T418:W418),0,IF($E$17="custo",(MAX(T418:W418)-W418)/(MAX(T418:W418)-MIN(T418:W418)),(W418-MIN(T418:W418))/(MAX(T418:W418)-MIN(T418:W418))))</f>
        <v>1</v>
      </c>
      <c r="AR418" s="0" t="n">
        <f aca="false">IF(MAX(X418:AA418)=MIN(X418:AA418),0,IF($F$17="custo",(MAX(X418:AA418)-X418)/(MAX(X418:AA418)-MIN(X418:AA418)),(X418-MIN(X418:AA418))/(MAX(X418:AA418)-MIN(X418:AA418))))</f>
        <v>0</v>
      </c>
      <c r="AS418" s="0" t="n">
        <f aca="false">IF(MAX(X418:AA418)=MIN(X418:AA418),0,IF($F$17="custo",(MAX(X418:AA418)-Y418)/(MAX(X418:AA418)-MIN(X418:AA418)),(Y418-MIN(X418:AA418))/(MAX(X418:AA418)-MIN(X418:AA418))))</f>
        <v>0.533333333333333</v>
      </c>
      <c r="AT418" s="0" t="n">
        <f aca="false">IF(MAX(X418:AA418)=MIN(X418:AA418),0,IF($F$17="custo",(MAX(X418:AA418)-Z418)/(MAX(X418:AA418)-MIN(X418:AA418)),(Z418-MIN(X418:AA418))/(MAX(X418:AA418)-MIN(X418:AA418))))</f>
        <v>0.266666666666667</v>
      </c>
      <c r="AU418" s="0" t="n">
        <f aca="false">IF(MAX(X418:AA418)=MIN(X418:AA418),0,IF($F$17="custo",(MAX(X418:AA418)-AA418)/(MAX(X418:AA418)-MIN(X418:AA418)),(AA418-MIN(X418:AA418))/(MAX(X418:AA418)-MIN(X418:AA418))))</f>
        <v>1</v>
      </c>
      <c r="AV418" s="0" t="n">
        <f aca="false">STDEVP(AB418:AE418)</f>
        <v>0.415891586362251</v>
      </c>
      <c r="AW418" s="0" t="n">
        <f aca="false">STDEVP(AF418:AI418)</f>
        <v>0.356739392515465</v>
      </c>
      <c r="AX418" s="0" t="n">
        <f aca="false">STDEVP(AJ418:AM418)</f>
        <v>0.406085126181038</v>
      </c>
      <c r="AY418" s="0" t="n">
        <f aca="false">STDEVP(AN418:AQ418)</f>
        <v>0.401040313850532</v>
      </c>
      <c r="AZ418" s="0" t="n">
        <f aca="false">STDEVP(AR418:AU418)</f>
        <v>0.369308663436006</v>
      </c>
      <c r="BA418" s="0" t="n">
        <f aca="false">AV418*((1-IFERROR(CORREL(AB418:AE418,AF418:AI418),0))+(1-IFERROR(CORREL(AB418:AE418,AJ418:AM418),0))+(1-IFERROR(CORREL(AB418:AE418,AN418:AQ418),0))+(1-IFERROR(CORREL(AB418:AE418,AR418:AU418),0)))</f>
        <v>1.21891066135952</v>
      </c>
      <c r="BB418" s="0" t="n">
        <f aca="false">AW418*((1-IFERROR(CORREL(AF418:AI418,AB418:AE418),0))+(1-IFERROR(CORREL(AF418:AI418,AJ418:AM418),0))+(1-IFERROR(CORREL(AF418:AI418,AN418:AQ418),0))+(1-IFERROR(CORREL(AF418:AI418,AR418:AU418),0)))</f>
        <v>2.2748455818211</v>
      </c>
      <c r="BC418" s="0" t="n">
        <f aca="false">AX418*((1-IFERROR(CORREL(AJ418:AM418,AB418:AE418),0))+(1-IFERROR(CORREL(AJ418:AM418,AF418:AI418),0))+(1-IFERROR(CORREL(AJ418:AM418,AN418:AQ418),0))+(1-IFERROR(CORREL(AJ418:AM418,AR418:AU418),0)))</f>
        <v>1.20846084193476</v>
      </c>
      <c r="BD418" s="0" t="n">
        <f aca="false">AY418*((1-IFERROR(CORREL(AN418:AQ418,AB418:AE418),0))+(1-IFERROR(CORREL(AN418:AQ418,AF418:AI418),0))+(1-IFERROR(CORREL(AN418:AQ418,AJ418:AM418),0))+(1-IFERROR(CORREL(AN418:AQ418,AR418:AU418),0)))</f>
        <v>1.01902530259248</v>
      </c>
      <c r="BE418" s="0" t="n">
        <f aca="false">AZ418*((1-IFERROR(CORREL(AR418:AU418,AB418:AE418),0))+(1-IFERROR(CORREL(AR418:AU418,AF418:AI418),0))+(1-IFERROR(CORREL(AR418:AU418,AJ418:AM418),0))+(1-IFERROR(CORREL(AR418:AU418,AN418:AQ418),0)))</f>
        <v>1.01537893182942</v>
      </c>
      <c r="BF418" s="0" t="n">
        <f aca="false">IF(SUM(BA418:BE418)&gt;0,BA418/SUM(BA418:BE418),1/5)</f>
        <v>0.180937981154511</v>
      </c>
      <c r="BG418" s="0" t="n">
        <f aca="false">IF(SUM(BA418:BE418)&gt;0,BB418/SUM(BA418:BE418),1/5)</f>
        <v>0.337683457911414</v>
      </c>
      <c r="BH418" s="0" t="n">
        <f aca="false">IF(SUM(BA418:BE418)&gt;0,BC418/SUM(BA418:BE418),1/5)</f>
        <v>0.17938678524649</v>
      </c>
      <c r="BI418" s="0" t="n">
        <f aca="false">IF(SUM(BA418:BE418)&gt;0,BD418/SUM(BA418:BE418),1/5)</f>
        <v>0.151266525793449</v>
      </c>
      <c r="BJ418" s="0" t="n">
        <f aca="false">IF(SUM(BA418:BE418)&gt;0,BE418/SUM(BA418:BE418),1/5)</f>
        <v>0.150725249894137</v>
      </c>
      <c r="BK418" s="0" t="n">
        <f aca="false">BF418*AB418+BG418*AF418+BH418*AJ418+BI418*AN418+BJ418*AR418</f>
        <v>0.278138300590069</v>
      </c>
      <c r="BL418" s="0" t="n">
        <f aca="false">BF418*AC418+BG418*AG418+BH418*AK418+BI418*AO418+BJ418*AS418</f>
        <v>0.559252348595506</v>
      </c>
      <c r="BM418" s="0" t="n">
        <f aca="false">BF418*AD418+BG418*AH418+BH418*AL418+BI418*AP418+BJ418*AT418</f>
        <v>0.657910164903049</v>
      </c>
      <c r="BN418" s="0" t="n">
        <f aca="false">BF418*AE418+BG418*AI418+BH418*AM418+BI418*AQ418+BJ418*AU418</f>
        <v>0.662316542088586</v>
      </c>
      <c r="BO418" s="0" t="n">
        <f aca="false">RANK(BK418,$BK418:$BN418)</f>
        <v>4</v>
      </c>
      <c r="BP418" s="0" t="n">
        <f aca="false">RANK(BL418,$BK418:$BN418)</f>
        <v>3</v>
      </c>
      <c r="BQ418" s="0" t="n">
        <f aca="false">RANK(BM418,$BK418:$BN418)</f>
        <v>2</v>
      </c>
      <c r="BR418" s="0" t="n">
        <f aca="false">RANK(BN418,$BK418:$BN418)</f>
        <v>1</v>
      </c>
    </row>
    <row r="419" customFormat="false" ht="15" hidden="false" customHeight="false" outlineLevel="0" collapsed="false">
      <c r="A419" s="0" t="n">
        <v>396</v>
      </c>
      <c r="B419" s="0" t="n">
        <f aca="false">RANDBETWEEN(1,$B$5)</f>
        <v>3</v>
      </c>
      <c r="C419" s="0" t="n">
        <f aca="false">RANDBETWEEN(1,$B$5)</f>
        <v>5</v>
      </c>
      <c r="D419" s="0" t="n">
        <f aca="false">RANDBETWEEN(1,$B$5)</f>
        <v>2</v>
      </c>
      <c r="E419" s="0" t="n">
        <f aca="false">RANDBETWEEN(1,$B$5)</f>
        <v>5</v>
      </c>
      <c r="F419" s="0" t="n">
        <f aca="false">RANDBETWEEN(1,$B$5)</f>
        <v>5</v>
      </c>
      <c r="G419" s="0" t="n">
        <f aca="false">RANDBETWEEN(1,$B$5)</f>
        <v>5</v>
      </c>
      <c r="H419" s="0" t="n">
        <f aca="true">NORMINV(RAND(),$B$8,$B$13)</f>
        <v>49.5389793620352</v>
      </c>
      <c r="I419" s="0" t="n">
        <f aca="true">NORMINV(RAND(),$C$8,$C$13)</f>
        <v>66.961736564845</v>
      </c>
      <c r="J419" s="0" t="n">
        <f aca="true">NORMINV(RAND(),$D$8,$D$13)</f>
        <v>14.3474911873993</v>
      </c>
      <c r="K419" s="0" t="n">
        <f aca="true">NORMINV(RAND(),$E$8,$E$13)</f>
        <v>3.65596216030033</v>
      </c>
      <c r="L419" s="0" t="n">
        <f aca="true">NORMINV(RAND(),$B$9,$B$14)</f>
        <v>53.4471452671405</v>
      </c>
      <c r="M419" s="0" t="n">
        <f aca="true">NORMINV(RAND(),$C$9,$C$14)</f>
        <v>56.8475343291689</v>
      </c>
      <c r="N419" s="0" t="n">
        <f aca="true">NORMINV(RAND(),$D$9,$D$14)</f>
        <v>39.7257187420658</v>
      </c>
      <c r="O419" s="0" t="n">
        <f aca="true">NORMINV(RAND(),$E$9,$E$14)</f>
        <v>25.156185478835</v>
      </c>
      <c r="P419" s="0" t="n">
        <f aca="true">NORMINV(RAND(),$B$10,$B$15)</f>
        <v>24.2711433061205</v>
      </c>
      <c r="Q419" s="0" t="n">
        <f aca="true">NORMINV(RAND(),$C$10,$C$15)</f>
        <v>30.1371915768273</v>
      </c>
      <c r="R419" s="0" t="n">
        <f aca="true">NORMINV(RAND(),$D$10,$D$15)</f>
        <v>10.7294578788193</v>
      </c>
      <c r="S419" s="0" t="n">
        <f aca="true">NORMINV(RAND(),$E$10,$E$15)</f>
        <v>4.10193079003805</v>
      </c>
      <c r="T419" s="0" t="n">
        <f aca="false">MEDIAN(INDEX(Avaliadores!$B$17:$B$22,$B419),INDEX(Avaliadores!$B$17:$B$22,$C419),INDEX(Avaliadores!$B$17:$B$22,$D419),INDEX(Avaliadores!$B$17:$B$22,$E419),INDEX(Avaliadores!$B$17:$B$22,$F419),INDEX(Avaliadores!$B$17:$B$22,$G419))</f>
        <v>2.54166666666667</v>
      </c>
      <c r="U419" s="0" t="n">
        <f aca="false">MEDIAN(INDEX(Avaliadores!$C$17:$C$22,$B419),INDEX(Avaliadores!$C$17:$C$22,$C419),INDEX(Avaliadores!$C$17:$C$22,$D419),INDEX(Avaliadores!$C$17:$C$22,$E419),INDEX(Avaliadores!$C$17:$C$22,$F419),INDEX(Avaliadores!$C$17:$C$22,$G419))</f>
        <v>5.54166666666667</v>
      </c>
      <c r="V419" s="0" t="n">
        <f aca="false">MEDIAN(INDEX(Avaliadores!$D$17:$D$22,$B419),INDEX(Avaliadores!$D$17:$D$22,$C419),INDEX(Avaliadores!$D$17:$D$22,$D419),INDEX(Avaliadores!$D$17:$D$22,$E419),INDEX(Avaliadores!$D$17:$D$22,$F419),INDEX(Avaliadores!$D$17:$D$22,$G419))</f>
        <v>5.54166666666667</v>
      </c>
      <c r="W419" s="0" t="n">
        <f aca="false">MEDIAN(INDEX(Avaliadores!$E$17:$E$22,$B419),INDEX(Avaliadores!$E$17:$E$22,$C419),INDEX(Avaliadores!$E$17:$E$22,$D419),INDEX(Avaliadores!$E$17:$E$22,$E419),INDEX(Avaliadores!$E$17:$E$22,$F419),INDEX(Avaliadores!$E$17:$E$22,$G419))</f>
        <v>7.54166666666667</v>
      </c>
      <c r="X419" s="0" t="n">
        <f aca="false">MEDIAN(INDEX(Avaliadores!$F$17:$F$22,$B419),INDEX(Avaliadores!$F$17:$F$22,$C419),INDEX(Avaliadores!$F$17:$F$22,$D419),INDEX(Avaliadores!$F$17:$F$22,$E419),INDEX(Avaliadores!$F$17:$F$22,$F419),INDEX(Avaliadores!$F$17:$F$22,$G419))</f>
        <v>2.54166666666667</v>
      </c>
      <c r="Y419" s="0" t="n">
        <f aca="false">MEDIAN(INDEX(Avaliadores!$G$17:$G$22,$B419),INDEX(Avaliadores!$G$17:$G$22,$C419),INDEX(Avaliadores!$G$17:$G$22,$D419),INDEX(Avaliadores!$G$17:$G$22,$E419),INDEX(Avaliadores!$G$17:$G$22,$F419),INDEX(Avaliadores!$G$17:$G$22,$G419))</f>
        <v>4.54166666666667</v>
      </c>
      <c r="Z419" s="0" t="n">
        <f aca="false">MEDIAN(INDEX(Avaliadores!$H$17:$H$22,$B419),INDEX(Avaliadores!$H$17:$H$22,$C419),INDEX(Avaliadores!$H$17:$H$22,$D419),INDEX(Avaliadores!$H$17:$H$22,$E419),INDEX(Avaliadores!$H$17:$H$22,$F419),INDEX(Avaliadores!$H$17:$H$22,$G419))</f>
        <v>3.54166666666667</v>
      </c>
      <c r="AA419" s="0" t="n">
        <f aca="false">MEDIAN(INDEX(Avaliadores!$I$17:$I$22,$B419),INDEX(Avaliadores!$I$17:$I$22,$C419),INDEX(Avaliadores!$I$17:$I$22,$D419),INDEX(Avaliadores!$I$17:$I$22,$E419),INDEX(Avaliadores!$I$17:$I$22,$F419),INDEX(Avaliadores!$I$17:$I$22,$G419))</f>
        <v>6.54166666666667</v>
      </c>
      <c r="AB419" s="0" t="n">
        <f aca="false">IF(MAX(H419:K419)=MIN(H419:K419),0,IF($B$17="custo",(MAX(H419:K419)-H419)/(MAX(H419:K419)-MIN(H419:K419)),(H419-MIN(H419:K419))/(MAX(H419:K419)-MIN(H419:K419))))</f>
        <v>0.275215924087314</v>
      </c>
      <c r="AC419" s="0" t="n">
        <f aca="false">IF(MAX(H419:K419)=MIN(H419:K419),0,IF($B$17="custo",(MAX(H419:K419)-I419)/(MAX(H419:K419)-MIN(H419:K419)),(I419-MIN(H419:K419))/(MAX(H419:K419)-MIN(H419:K419))))</f>
        <v>0</v>
      </c>
      <c r="AD419" s="0" t="n">
        <f aca="false">IF(MAX(H419:K419)=MIN(H419:K419),0,IF($B$17="custo",(MAX(H419:K419)-J419)/(MAX(H419:K419)-MIN(H419:K419)),(J419-MIN(H419:K419))/(MAX(H419:K419)-MIN(H419:K419))))</f>
        <v>0.831112894081721</v>
      </c>
      <c r="AE419" s="0" t="n">
        <f aca="false">IF(MAX(H419:K419)=MIN(H419:K419),0,IF($B$17="custo",(MAX(H419:K419)-K419)/(MAX(H419:K419)-MIN(H419:K419)),(K419-MIN(H419:K419))/(MAX(H419:K419)-MIN(H419:K419))))</f>
        <v>1</v>
      </c>
      <c r="AF419" s="0" t="n">
        <f aca="false">IF(MAX(L419:O419)=MIN(L419:O419),0,IF($C$17="custo",(MAX(L419:O419)-L419)/(MAX(L419:O419)-MIN(L419:O419)),(L419-MIN(L419:O419))/(MAX(L419:O419)-MIN(L419:O419))))</f>
        <v>0.892702924129638</v>
      </c>
      <c r="AG419" s="0" t="n">
        <f aca="false">IF(MAX(L419:O419)=MIN(L419:O419),0,IF($C$17="custo",(MAX(L419:O419)-M419)/(MAX(L419:O419)-MIN(L419:O419)),(M419-MIN(L419:O419))/(MAX(L419:O419)-MIN(L419:O419))))</f>
        <v>1</v>
      </c>
      <c r="AH419" s="0" t="n">
        <f aca="false">IF(MAX(L419:O419)=MIN(L419:O419),0,IF($C$17="custo",(MAX(L419:O419)-N419)/(MAX(L419:O419)-MIN(L419:O419)),(N419-MIN(L419:O419))/(MAX(L419:O419)-MIN(L419:O419))))</f>
        <v>0.45973219164754</v>
      </c>
      <c r="AI419" s="0" t="n">
        <f aca="false">IF(MAX(L419:O419)=MIN(L419:O419),0,IF($C$17="custo",(MAX(L419:O419)-O419)/(MAX(L419:O419)-MIN(L419:O419)),(O419-MIN(L419:O419))/(MAX(L419:O419)-MIN(L419:O419))))</f>
        <v>0</v>
      </c>
      <c r="AJ419" s="0" t="n">
        <f aca="false">IF(MAX(P419:S419)=MIN(P419:S419),0,IF($D$17="custo",(MAX(P419:S419)-P419)/(MAX(P419:S419)-MIN(P419:S419)),(P419-MIN(P419:S419))/(MAX(P419:S419)-MIN(P419:S419))))</f>
        <v>0.22531167706541</v>
      </c>
      <c r="AK419" s="0" t="n">
        <f aca="false">IF(MAX(P419:S419)=MIN(P419:S419),0,IF($D$17="custo",(MAX(P419:S419)-Q419)/(MAX(P419:S419)-MIN(P419:S419)),(Q419-MIN(P419:S419))/(MAX(P419:S419)-MIN(P419:S419))))</f>
        <v>0</v>
      </c>
      <c r="AL419" s="0" t="n">
        <f aca="false">IF(MAX(P419:S419)=MIN(P419:S419),0,IF($D$17="custo",(MAX(P419:S419)-R419)/(MAX(P419:S419)-MIN(P419:S419)),(R419-MIN(P419:S419))/(MAX(P419:S419)-MIN(P419:S419))))</f>
        <v>0.745440341732848</v>
      </c>
      <c r="AM419" s="0" t="n">
        <f aca="false">IF(MAX(P419:S419)=MIN(P419:S419),0,IF($D$17="custo",(MAX(P419:S419)-S419)/(MAX(P419:S419)-MIN(P419:S419)),(S419-MIN(P419:S419))/(MAX(P419:S419)-MIN(P419:S419))))</f>
        <v>1</v>
      </c>
      <c r="AN419" s="0" t="n">
        <f aca="false">IF(MAX(T419:W419)=MIN(T419:W419),0,IF($E$17="custo",(MAX(T419:W419)-T419)/(MAX(T419:W419)-MIN(T419:W419)),(T419-MIN(T419:W419))/(MAX(T419:W419)-MIN(T419:W419))))</f>
        <v>0</v>
      </c>
      <c r="AO419" s="0" t="n">
        <f aca="false">IF(MAX(T419:W419)=MIN(T419:W419),0,IF($E$17="custo",(MAX(T419:W419)-U419)/(MAX(T419:W419)-MIN(T419:W419)),(U419-MIN(T419:W419))/(MAX(T419:W419)-MIN(T419:W419))))</f>
        <v>0.6</v>
      </c>
      <c r="AP419" s="0" t="n">
        <f aca="false">IF(MAX(T419:W419)=MIN(T419:W419),0,IF($E$17="custo",(MAX(T419:W419)-V419)/(MAX(T419:W419)-MIN(T419:W419)),(V419-MIN(T419:W419))/(MAX(T419:W419)-MIN(T419:W419))))</f>
        <v>0.6</v>
      </c>
      <c r="AQ419" s="0" t="n">
        <f aca="false">IF(MAX(T419:W419)=MIN(T419:W419),0,IF($E$17="custo",(MAX(T419:W419)-W419)/(MAX(T419:W419)-MIN(T419:W419)),(W419-MIN(T419:W419))/(MAX(T419:W419)-MIN(T419:W419))))</f>
        <v>1</v>
      </c>
      <c r="AR419" s="0" t="n">
        <f aca="false">IF(MAX(X419:AA419)=MIN(X419:AA419),0,IF($F$17="custo",(MAX(X419:AA419)-X419)/(MAX(X419:AA419)-MIN(X419:AA419)),(X419-MIN(X419:AA419))/(MAX(X419:AA419)-MIN(X419:AA419))))</f>
        <v>0</v>
      </c>
      <c r="AS419" s="0" t="n">
        <f aca="false">IF(MAX(X419:AA419)=MIN(X419:AA419),0,IF($F$17="custo",(MAX(X419:AA419)-Y419)/(MAX(X419:AA419)-MIN(X419:AA419)),(Y419-MIN(X419:AA419))/(MAX(X419:AA419)-MIN(X419:AA419))))</f>
        <v>0.5</v>
      </c>
      <c r="AT419" s="0" t="n">
        <f aca="false">IF(MAX(X419:AA419)=MIN(X419:AA419),0,IF($F$17="custo",(MAX(X419:AA419)-Z419)/(MAX(X419:AA419)-MIN(X419:AA419)),(Z419-MIN(X419:AA419))/(MAX(X419:AA419)-MIN(X419:AA419))))</f>
        <v>0.25</v>
      </c>
      <c r="AU419" s="0" t="n">
        <f aca="false">IF(MAX(X419:AA419)=MIN(X419:AA419),0,IF($F$17="custo",(MAX(X419:AA419)-AA419)/(MAX(X419:AA419)-MIN(X419:AA419)),(AA419-MIN(X419:AA419))/(MAX(X419:AA419)-MIN(X419:AA419))))</f>
        <v>1</v>
      </c>
      <c r="AV419" s="0" t="n">
        <f aca="false">STDEVP(AB419:AE419)</f>
        <v>0.405381664304698</v>
      </c>
      <c r="AW419" s="0" t="n">
        <f aca="false">STDEVP(AF419:AI419)</f>
        <v>0.395216540424759</v>
      </c>
      <c r="AX419" s="0" t="n">
        <f aca="false">STDEVP(AJ419:AM419)</f>
        <v>0.398585240257796</v>
      </c>
      <c r="AY419" s="0" t="n">
        <f aca="false">STDEVP(AN419:AQ419)</f>
        <v>0.357071421427143</v>
      </c>
      <c r="AZ419" s="0" t="n">
        <f aca="false">STDEVP(AR419:AU419)</f>
        <v>0.369754986443726</v>
      </c>
      <c r="BA419" s="0" t="n">
        <f aca="false">AV419*((1-IFERROR(CORREL(AB419:AE419,AF419:AI419),0))+(1-IFERROR(CORREL(AB419:AE419,AJ419:AM419),0))+(1-IFERROR(CORREL(AB419:AE419,AN419:AQ419),0))+(1-IFERROR(CORREL(AB419:AE419,AR419:AU419),0)))</f>
        <v>1.17248486412715</v>
      </c>
      <c r="BB419" s="0" t="n">
        <f aca="false">AW419*((1-IFERROR(CORREL(AF419:AI419,AB419:AE419),0))+(1-IFERROR(CORREL(AF419:AI419,AJ419:AM419),0))+(1-IFERROR(CORREL(AF419:AI419,AN419:AQ419),0))+(1-IFERROR(CORREL(AF419:AI419,AR419:AU419),0)))</f>
        <v>2.91625427600544</v>
      </c>
      <c r="BC419" s="0" t="n">
        <f aca="false">AX419*((1-IFERROR(CORREL(AJ419:AM419,AB419:AE419),0))+(1-IFERROR(CORREL(AJ419:AM419,AF419:AI419),0))+(1-IFERROR(CORREL(AJ419:AM419,AN419:AQ419),0))+(1-IFERROR(CORREL(AJ419:AM419,AR419:AU419),0)))</f>
        <v>1.11288650341955</v>
      </c>
      <c r="BD419" s="0" t="n">
        <f aca="false">AY419*((1-IFERROR(CORREL(AN419:AQ419,AB419:AE419),0))+(1-IFERROR(CORREL(AN419:AQ419,AF419:AI419),0))+(1-IFERROR(CORREL(AN419:AQ419,AJ419:AM419),0))+(1-IFERROR(CORREL(AN419:AQ419,AR419:AU419),0)))</f>
        <v>0.925393155096163</v>
      </c>
      <c r="BE419" s="0" t="n">
        <f aca="false">AZ419*((1-IFERROR(CORREL(AR419:AU419,AB419:AE419),0))+(1-IFERROR(CORREL(AR419:AU419,AF419:AI419),0))+(1-IFERROR(CORREL(AR419:AU419,AJ419:AM419),0))+(1-IFERROR(CORREL(AR419:AU419,AN419:AQ419),0)))</f>
        <v>1.01989258991294</v>
      </c>
      <c r="BF419" s="0" t="n">
        <f aca="false">IF(SUM(BA419:BE419)&gt;0,BA419/SUM(BA419:BE419),1/5)</f>
        <v>0.164054764412461</v>
      </c>
      <c r="BG419" s="0" t="n">
        <f aca="false">IF(SUM(BA419:BE419)&gt;0,BB419/SUM(BA419:BE419),1/5)</f>
        <v>0.40804399515474</v>
      </c>
      <c r="BH419" s="0" t="n">
        <f aca="false">IF(SUM(BA419:BE419)&gt;0,BC419/SUM(BA419:BE419),1/5)</f>
        <v>0.155715727104263</v>
      </c>
      <c r="BI419" s="0" t="n">
        <f aca="false">IF(SUM(BA419:BE419)&gt;0,BD419/SUM(BA419:BE419),1/5)</f>
        <v>0.129481548711695</v>
      </c>
      <c r="BJ419" s="0" t="n">
        <f aca="false">IF(SUM(BA419:BE419)&gt;0,BE419/SUM(BA419:BE419),1/5)</f>
        <v>0.142703964616841</v>
      </c>
      <c r="BK419" s="0" t="n">
        <f aca="false">BF419*AB419+BG419*AF419+BH419*AJ419+BI419*AN419+BJ419*AR419</f>
        <v>0.444497122856199</v>
      </c>
      <c r="BL419" s="0" t="n">
        <f aca="false">BF419*AC419+BG419*AG419+BH419*AK419+BI419*AO419+BJ419*AS419</f>
        <v>0.557084906690178</v>
      </c>
      <c r="BM419" s="0" t="n">
        <f aca="false">BF419*AD419+BG419*AH419+BH419*AL419+BI419*AP419+BJ419*AT419</f>
        <v>0.55338069542685</v>
      </c>
      <c r="BN419" s="0" t="n">
        <f aca="false">BF419*AE419+BG419*AI419+BH419*AM419+BI419*AQ419+BJ419*AU419</f>
        <v>0.59195600484526</v>
      </c>
      <c r="BO419" s="0" t="n">
        <f aca="false">RANK(BK419,$BK419:$BN419)</f>
        <v>4</v>
      </c>
      <c r="BP419" s="0" t="n">
        <f aca="false">RANK(BL419,$BK419:$BN419)</f>
        <v>2</v>
      </c>
      <c r="BQ419" s="0" t="n">
        <f aca="false">RANK(BM419,$BK419:$BN419)</f>
        <v>3</v>
      </c>
      <c r="BR419" s="0" t="n">
        <f aca="false">RANK(BN419,$BK419:$BN419)</f>
        <v>1</v>
      </c>
    </row>
    <row r="420" customFormat="false" ht="15" hidden="false" customHeight="false" outlineLevel="0" collapsed="false">
      <c r="A420" s="0" t="n">
        <v>397</v>
      </c>
      <c r="B420" s="0" t="n">
        <f aca="false">RANDBETWEEN(1,$B$5)</f>
        <v>5</v>
      </c>
      <c r="C420" s="0" t="n">
        <f aca="false">RANDBETWEEN(1,$B$5)</f>
        <v>2</v>
      </c>
      <c r="D420" s="0" t="n">
        <f aca="false">RANDBETWEEN(1,$B$5)</f>
        <v>5</v>
      </c>
      <c r="E420" s="0" t="n">
        <f aca="false">RANDBETWEEN(1,$B$5)</f>
        <v>4</v>
      </c>
      <c r="F420" s="0" t="n">
        <f aca="false">RANDBETWEEN(1,$B$5)</f>
        <v>2</v>
      </c>
      <c r="G420" s="0" t="n">
        <f aca="false">RANDBETWEEN(1,$B$5)</f>
        <v>2</v>
      </c>
      <c r="H420" s="0" t="n">
        <f aca="true">NORMINV(RAND(),$B$8,$B$13)</f>
        <v>51.4725662521789</v>
      </c>
      <c r="I420" s="0" t="n">
        <f aca="true">NORMINV(RAND(),$C$8,$C$13)</f>
        <v>69.7745890183191</v>
      </c>
      <c r="J420" s="0" t="n">
        <f aca="true">NORMINV(RAND(),$D$8,$D$13)</f>
        <v>14.003722061647</v>
      </c>
      <c r="K420" s="0" t="n">
        <f aca="true">NORMINV(RAND(),$E$8,$E$13)</f>
        <v>2.69315811203727</v>
      </c>
      <c r="L420" s="0" t="n">
        <f aca="true">NORMINV(RAND(),$B$9,$B$14)</f>
        <v>42.4468309824553</v>
      </c>
      <c r="M420" s="0" t="n">
        <f aca="true">NORMINV(RAND(),$C$9,$C$14)</f>
        <v>50.8799402489286</v>
      </c>
      <c r="N420" s="0" t="n">
        <f aca="true">NORMINV(RAND(),$D$9,$D$14)</f>
        <v>40.0666940642918</v>
      </c>
      <c r="O420" s="0" t="n">
        <f aca="true">NORMINV(RAND(),$E$9,$E$14)</f>
        <v>24.6440194945458</v>
      </c>
      <c r="P420" s="0" t="n">
        <f aca="true">NORMINV(RAND(),$B$10,$B$15)</f>
        <v>22.8354853962908</v>
      </c>
      <c r="Q420" s="0" t="n">
        <f aca="true">NORMINV(RAND(),$C$10,$C$15)</f>
        <v>29.8802000791031</v>
      </c>
      <c r="R420" s="0" t="n">
        <f aca="true">NORMINV(RAND(),$D$10,$D$15)</f>
        <v>10.3988578460649</v>
      </c>
      <c r="S420" s="0" t="n">
        <f aca="true">NORMINV(RAND(),$E$10,$E$15)</f>
        <v>3.97329473536202</v>
      </c>
      <c r="T420" s="0" t="n">
        <f aca="false">MEDIAN(INDEX(Avaliadores!$B$17:$B$22,$B420),INDEX(Avaliadores!$B$17:$B$22,$C420),INDEX(Avaliadores!$B$17:$B$22,$D420),INDEX(Avaliadores!$B$17:$B$22,$E420),INDEX(Avaliadores!$B$17:$B$22,$F420),INDEX(Avaliadores!$B$17:$B$22,$G420))</f>
        <v>3.04166666666667</v>
      </c>
      <c r="U420" s="0" t="n">
        <f aca="false">MEDIAN(INDEX(Avaliadores!$C$17:$C$22,$B420),INDEX(Avaliadores!$C$17:$C$22,$C420),INDEX(Avaliadores!$C$17:$C$22,$D420),INDEX(Avaliadores!$C$17:$C$22,$E420),INDEX(Avaliadores!$C$17:$C$22,$F420),INDEX(Avaliadores!$C$17:$C$22,$G420))</f>
        <v>5.29166666666667</v>
      </c>
      <c r="V420" s="0" t="n">
        <f aca="false">MEDIAN(INDEX(Avaliadores!$D$17:$D$22,$B420),INDEX(Avaliadores!$D$17:$D$22,$C420),INDEX(Avaliadores!$D$17:$D$22,$D420),INDEX(Avaliadores!$D$17:$D$22,$E420),INDEX(Avaliadores!$D$17:$D$22,$F420),INDEX(Avaliadores!$D$17:$D$22,$G420))</f>
        <v>5.79166666666667</v>
      </c>
      <c r="W420" s="0" t="n">
        <f aca="false">MEDIAN(INDEX(Avaliadores!$E$17:$E$22,$B420),INDEX(Avaliadores!$E$17:$E$22,$C420),INDEX(Avaliadores!$E$17:$E$22,$D420),INDEX(Avaliadores!$E$17:$E$22,$E420),INDEX(Avaliadores!$E$17:$E$22,$F420),INDEX(Avaliadores!$E$17:$E$22,$G420))</f>
        <v>6.29166666666667</v>
      </c>
      <c r="X420" s="0" t="n">
        <f aca="false">MEDIAN(INDEX(Avaliadores!$F$17:$F$22,$B420),INDEX(Avaliadores!$F$17:$F$22,$C420),INDEX(Avaliadores!$F$17:$F$22,$D420),INDEX(Avaliadores!$F$17:$F$22,$E420),INDEX(Avaliadores!$F$17:$F$22,$F420),INDEX(Avaliadores!$F$17:$F$22,$G420))</f>
        <v>2.29166666666667</v>
      </c>
      <c r="Y420" s="0" t="n">
        <f aca="false">MEDIAN(INDEX(Avaliadores!$G$17:$G$22,$B420),INDEX(Avaliadores!$G$17:$G$22,$C420),INDEX(Avaliadores!$G$17:$G$22,$D420),INDEX(Avaliadores!$G$17:$G$22,$E420),INDEX(Avaliadores!$G$17:$G$22,$F420),INDEX(Avaliadores!$G$17:$G$22,$G420))</f>
        <v>5.29166666666667</v>
      </c>
      <c r="Z420" s="0" t="n">
        <f aca="false">MEDIAN(INDEX(Avaliadores!$H$17:$H$22,$B420),INDEX(Avaliadores!$H$17:$H$22,$C420),INDEX(Avaliadores!$H$17:$H$22,$D420),INDEX(Avaliadores!$H$17:$H$22,$E420),INDEX(Avaliadores!$H$17:$H$22,$F420),INDEX(Avaliadores!$H$17:$H$22,$G420))</f>
        <v>3.79166666666667</v>
      </c>
      <c r="AA420" s="0" t="n">
        <f aca="false">MEDIAN(INDEX(Avaliadores!$I$17:$I$22,$B420),INDEX(Avaliadores!$I$17:$I$22,$C420),INDEX(Avaliadores!$I$17:$I$22,$D420),INDEX(Avaliadores!$I$17:$I$22,$E420),INDEX(Avaliadores!$I$17:$I$22,$F420),INDEX(Avaliadores!$I$17:$I$22,$G420))</f>
        <v>6.04166666666667</v>
      </c>
      <c r="AB420" s="0" t="n">
        <f aca="false">IF(MAX(H420:K420)=MIN(H420:K420),0,IF($B$17="custo",(MAX(H420:K420)-H420)/(MAX(H420:K420)-MIN(H420:K420)),(H420-MIN(H420:K420))/(MAX(H420:K420)-MIN(H420:K420))))</f>
        <v>0.272832921404279</v>
      </c>
      <c r="AC420" s="0" t="n">
        <f aca="false">IF(MAX(H420:K420)=MIN(H420:K420),0,IF($B$17="custo",(MAX(H420:K420)-I420)/(MAX(H420:K420)-MIN(H420:K420)),(I420-MIN(H420:K420))/(MAX(H420:K420)-MIN(H420:K420))))</f>
        <v>0</v>
      </c>
      <c r="AD420" s="0" t="n">
        <f aca="false">IF(MAX(H420:K420)=MIN(H420:K420),0,IF($B$17="custo",(MAX(H420:K420)-J420)/(MAX(H420:K420)-MIN(H420:K420)),(J420-MIN(H420:K420))/(MAX(H420:K420)-MIN(H420:K420))))</f>
        <v>0.831390538382947</v>
      </c>
      <c r="AE420" s="0" t="n">
        <f aca="false">IF(MAX(H420:K420)=MIN(H420:K420),0,IF($B$17="custo",(MAX(H420:K420)-K420)/(MAX(H420:K420)-MIN(H420:K420)),(K420-MIN(H420:K420))/(MAX(H420:K420)-MIN(H420:K420))))</f>
        <v>1</v>
      </c>
      <c r="AF420" s="0" t="n">
        <f aca="false">IF(MAX(L420:O420)=MIN(L420:O420),0,IF($C$17="custo",(MAX(L420:O420)-L420)/(MAX(L420:O420)-MIN(L420:O420)),(L420-MIN(L420:O420))/(MAX(L420:O420)-MIN(L420:O420))))</f>
        <v>0.678566292930106</v>
      </c>
      <c r="AG420" s="0" t="n">
        <f aca="false">IF(MAX(L420:O420)=MIN(L420:O420),0,IF($C$17="custo",(MAX(L420:O420)-M420)/(MAX(L420:O420)-MIN(L420:O420)),(M420-MIN(L420:O420))/(MAX(L420:O420)-MIN(L420:O420))))</f>
        <v>1</v>
      </c>
      <c r="AH420" s="0" t="n">
        <f aca="false">IF(MAX(L420:O420)=MIN(L420:O420),0,IF($C$17="custo",(MAX(L420:O420)-N420)/(MAX(L420:O420)-MIN(L420:O420)),(N420-MIN(L420:O420))/(MAX(L420:O420)-MIN(L420:O420))))</f>
        <v>0.58784575217051</v>
      </c>
      <c r="AI420" s="0" t="n">
        <f aca="false">IF(MAX(L420:O420)=MIN(L420:O420),0,IF($C$17="custo",(MAX(L420:O420)-O420)/(MAX(L420:O420)-MIN(L420:O420)),(O420-MIN(L420:O420))/(MAX(L420:O420)-MIN(L420:O420))))</f>
        <v>0</v>
      </c>
      <c r="AJ420" s="0" t="n">
        <f aca="false">IF(MAX(P420:S420)=MIN(P420:S420),0,IF($D$17="custo",(MAX(P420:S420)-P420)/(MAX(P420:S420)-MIN(P420:S420)),(P420-MIN(P420:S420))/(MAX(P420:S420)-MIN(P420:S420))))</f>
        <v>0.271924206667712</v>
      </c>
      <c r="AK420" s="0" t="n">
        <f aca="false">IF(MAX(P420:S420)=MIN(P420:S420),0,IF($D$17="custo",(MAX(P420:S420)-Q420)/(MAX(P420:S420)-MIN(P420:S420)),(Q420-MIN(P420:S420))/(MAX(P420:S420)-MIN(P420:S420))))</f>
        <v>0</v>
      </c>
      <c r="AL420" s="0" t="n">
        <f aca="false">IF(MAX(P420:S420)=MIN(P420:S420),0,IF($D$17="custo",(MAX(P420:S420)-R420)/(MAX(P420:S420)-MIN(P420:S420)),(R420-MIN(P420:S420))/(MAX(P420:S420)-MIN(P420:S420))))</f>
        <v>0.751974887565825</v>
      </c>
      <c r="AM420" s="0" t="n">
        <f aca="false">IF(MAX(P420:S420)=MIN(P420:S420),0,IF($D$17="custo",(MAX(P420:S420)-S420)/(MAX(P420:S420)-MIN(P420:S420)),(S420-MIN(P420:S420))/(MAX(P420:S420)-MIN(P420:S420))))</f>
        <v>1</v>
      </c>
      <c r="AN420" s="0" t="n">
        <f aca="false">IF(MAX(T420:W420)=MIN(T420:W420),0,IF($E$17="custo",(MAX(T420:W420)-T420)/(MAX(T420:W420)-MIN(T420:W420)),(T420-MIN(T420:W420))/(MAX(T420:W420)-MIN(T420:W420))))</f>
        <v>0</v>
      </c>
      <c r="AO420" s="0" t="n">
        <f aca="false">IF(MAX(T420:W420)=MIN(T420:W420),0,IF($E$17="custo",(MAX(T420:W420)-U420)/(MAX(T420:W420)-MIN(T420:W420)),(U420-MIN(T420:W420))/(MAX(T420:W420)-MIN(T420:W420))))</f>
        <v>0.692307692307692</v>
      </c>
      <c r="AP420" s="0" t="n">
        <f aca="false">IF(MAX(T420:W420)=MIN(T420:W420),0,IF($E$17="custo",(MAX(T420:W420)-V420)/(MAX(T420:W420)-MIN(T420:W420)),(V420-MIN(T420:W420))/(MAX(T420:W420)-MIN(T420:W420))))</f>
        <v>0.846153846153846</v>
      </c>
      <c r="AQ420" s="0" t="n">
        <f aca="false">IF(MAX(T420:W420)=MIN(T420:W420),0,IF($E$17="custo",(MAX(T420:W420)-W420)/(MAX(T420:W420)-MIN(T420:W420)),(W420-MIN(T420:W420))/(MAX(T420:W420)-MIN(T420:W420))))</f>
        <v>1</v>
      </c>
      <c r="AR420" s="0" t="n">
        <f aca="false">IF(MAX(X420:AA420)=MIN(X420:AA420),0,IF($F$17="custo",(MAX(X420:AA420)-X420)/(MAX(X420:AA420)-MIN(X420:AA420)),(X420-MIN(X420:AA420))/(MAX(X420:AA420)-MIN(X420:AA420))))</f>
        <v>0</v>
      </c>
      <c r="AS420" s="0" t="n">
        <f aca="false">IF(MAX(X420:AA420)=MIN(X420:AA420),0,IF($F$17="custo",(MAX(X420:AA420)-Y420)/(MAX(X420:AA420)-MIN(X420:AA420)),(Y420-MIN(X420:AA420))/(MAX(X420:AA420)-MIN(X420:AA420))))</f>
        <v>0.8</v>
      </c>
      <c r="AT420" s="0" t="n">
        <f aca="false">IF(MAX(X420:AA420)=MIN(X420:AA420),0,IF($F$17="custo",(MAX(X420:AA420)-Z420)/(MAX(X420:AA420)-MIN(X420:AA420)),(Z420-MIN(X420:AA420))/(MAX(X420:AA420)-MIN(X420:AA420))))</f>
        <v>0.4</v>
      </c>
      <c r="AU420" s="0" t="n">
        <f aca="false">IF(MAX(X420:AA420)=MIN(X420:AA420),0,IF($F$17="custo",(MAX(X420:AA420)-AA420)/(MAX(X420:AA420)-MIN(X420:AA420)),(AA420-MIN(X420:AA420))/(MAX(X420:AA420)-MIN(X420:AA420))))</f>
        <v>1</v>
      </c>
      <c r="AV420" s="0" t="n">
        <f aca="false">STDEVP(AB420:AE420)</f>
        <v>0.405804428923265</v>
      </c>
      <c r="AW420" s="0" t="n">
        <f aca="false">STDEVP(AF420:AI420)</f>
        <v>0.361199028480674</v>
      </c>
      <c r="AX420" s="0" t="n">
        <f aca="false">STDEVP(AJ420:AM420)</f>
        <v>0.392226694588623</v>
      </c>
      <c r="AY420" s="0" t="n">
        <f aca="false">STDEVP(AN420:AQ420)</f>
        <v>0.38220397912215</v>
      </c>
      <c r="AZ420" s="0" t="n">
        <f aca="false">STDEVP(AR420:AU420)</f>
        <v>0.38405728739343</v>
      </c>
      <c r="BA420" s="0" t="n">
        <f aca="false">AV420*((1-IFERROR(CORREL(AB420:AE420,AF420:AI420),0))+(1-IFERROR(CORREL(AB420:AE420,AJ420:AM420),0))+(1-IFERROR(CORREL(AB420:AE420,AN420:AQ420),0))+(1-IFERROR(CORREL(AB420:AE420,AR420:AU420),0)))</f>
        <v>1.22262632800528</v>
      </c>
      <c r="BB420" s="0" t="n">
        <f aca="false">AW420*((1-IFERROR(CORREL(AF420:AI420,AB420:AE420),0))+(1-IFERROR(CORREL(AF420:AI420,AJ420:AM420),0))+(1-IFERROR(CORREL(AF420:AI420,AN420:AQ420),0))+(1-IFERROR(CORREL(AF420:AI420,AR420:AU420),0)))</f>
        <v>2.39591777810336</v>
      </c>
      <c r="BC420" s="0" t="n">
        <f aca="false">AX420*((1-IFERROR(CORREL(AJ420:AM420,AB420:AE420),0))+(1-IFERROR(CORREL(AJ420:AM420,AF420:AI420),0))+(1-IFERROR(CORREL(AJ420:AM420,AN420:AQ420),0))+(1-IFERROR(CORREL(AJ420:AM420,AR420:AU420),0)))</f>
        <v>1.18562071271163</v>
      </c>
      <c r="BD420" s="0" t="n">
        <f aca="false">AY420*((1-IFERROR(CORREL(AN420:AQ420,AB420:AE420),0))+(1-IFERROR(CORREL(AN420:AQ420,AF420:AI420),0))+(1-IFERROR(CORREL(AN420:AQ420,AJ420:AM420),0))+(1-IFERROR(CORREL(AN420:AQ420,AR420:AU420),0)))</f>
        <v>0.926833936742318</v>
      </c>
      <c r="BE420" s="0" t="n">
        <f aca="false">AZ420*((1-IFERROR(CORREL(AR420:AU420,AB420:AE420),0))+(1-IFERROR(CORREL(AR420:AU420,AF420:AI420),0))+(1-IFERROR(CORREL(AR420:AU420,AJ420:AM420),0))+(1-IFERROR(CORREL(AR420:AU420,AN420:AQ420),0)))</f>
        <v>1.1304476041839</v>
      </c>
      <c r="BF420" s="0" t="n">
        <f aca="false">IF(SUM(BA420:BE420)&gt;0,BA420/SUM(BA420:BE420),1/5)</f>
        <v>0.178187843189735</v>
      </c>
      <c r="BG420" s="0" t="n">
        <f aca="false">IF(SUM(BA420:BE420)&gt;0,BB420/SUM(BA420:BE420),1/5)</f>
        <v>0.349185529185115</v>
      </c>
      <c r="BH420" s="0" t="n">
        <f aca="false">IF(SUM(BA420:BE420)&gt;0,BC420/SUM(BA420:BE420),1/5)</f>
        <v>0.1727945757424</v>
      </c>
      <c r="BI420" s="0" t="n">
        <f aca="false">IF(SUM(BA420:BE420)&gt;0,BD420/SUM(BA420:BE420),1/5)</f>
        <v>0.135078507962942</v>
      </c>
      <c r="BJ420" s="0" t="n">
        <f aca="false">IF(SUM(BA420:BE420)&gt;0,BE420/SUM(BA420:BE420),1/5)</f>
        <v>0.164753543919808</v>
      </c>
      <c r="BK420" s="0" t="n">
        <f aca="false">BF420*AB420+BG420*AF420+BH420*AJ420+BI420*AN420+BJ420*AR420</f>
        <v>0.3325480678254</v>
      </c>
      <c r="BL420" s="0" t="n">
        <f aca="false">BF420*AC420+BG420*AG420+BH420*AK420+BI420*AO420+BJ420*AS420</f>
        <v>0.574504254449152</v>
      </c>
      <c r="BM420" s="0" t="n">
        <f aca="false">BF420*AD420+BG420*AH420+BH420*AL420+BI420*AP420+BJ420*AT420</f>
        <v>0.663546715213057</v>
      </c>
      <c r="BN420" s="0" t="n">
        <f aca="false">BF420*AE420+BG420*AI420+BH420*AM420+BI420*AQ420+BJ420*AU420</f>
        <v>0.650814470814885</v>
      </c>
      <c r="BO420" s="0" t="n">
        <f aca="false">RANK(BK420,$BK420:$BN420)</f>
        <v>4</v>
      </c>
      <c r="BP420" s="0" t="n">
        <f aca="false">RANK(BL420,$BK420:$BN420)</f>
        <v>3</v>
      </c>
      <c r="BQ420" s="0" t="n">
        <f aca="false">RANK(BM420,$BK420:$BN420)</f>
        <v>1</v>
      </c>
      <c r="BR420" s="0" t="n">
        <f aca="false">RANK(BN420,$BK420:$BN420)</f>
        <v>2</v>
      </c>
    </row>
    <row r="421" customFormat="false" ht="15" hidden="false" customHeight="false" outlineLevel="0" collapsed="false">
      <c r="A421" s="0" t="n">
        <v>398</v>
      </c>
      <c r="B421" s="0" t="n">
        <f aca="false">RANDBETWEEN(1,$B$5)</f>
        <v>5</v>
      </c>
      <c r="C421" s="0" t="n">
        <f aca="false">RANDBETWEEN(1,$B$5)</f>
        <v>2</v>
      </c>
      <c r="D421" s="0" t="n">
        <f aca="false">RANDBETWEEN(1,$B$5)</f>
        <v>3</v>
      </c>
      <c r="E421" s="0" t="n">
        <f aca="false">RANDBETWEEN(1,$B$5)</f>
        <v>6</v>
      </c>
      <c r="F421" s="0" t="n">
        <f aca="false">RANDBETWEEN(1,$B$5)</f>
        <v>5</v>
      </c>
      <c r="G421" s="0" t="n">
        <f aca="false">RANDBETWEEN(1,$B$5)</f>
        <v>6</v>
      </c>
      <c r="H421" s="0" t="n">
        <f aca="true">NORMINV(RAND(),$B$8,$B$13)</f>
        <v>47.8176230445484</v>
      </c>
      <c r="I421" s="0" t="n">
        <f aca="true">NORMINV(RAND(),$C$8,$C$13)</f>
        <v>59.6453456841505</v>
      </c>
      <c r="J421" s="0" t="n">
        <f aca="true">NORMINV(RAND(),$D$8,$D$13)</f>
        <v>14.1421010229324</v>
      </c>
      <c r="K421" s="0" t="n">
        <f aca="true">NORMINV(RAND(),$E$8,$E$13)</f>
        <v>3.48588848416969</v>
      </c>
      <c r="L421" s="0" t="n">
        <f aca="true">NORMINV(RAND(),$B$9,$B$14)</f>
        <v>53.923201327452</v>
      </c>
      <c r="M421" s="0" t="n">
        <f aca="true">NORMINV(RAND(),$C$9,$C$14)</f>
        <v>52.2346843973406</v>
      </c>
      <c r="N421" s="0" t="n">
        <f aca="true">NORMINV(RAND(),$D$9,$D$14)</f>
        <v>43.1559617326673</v>
      </c>
      <c r="O421" s="0" t="n">
        <f aca="true">NORMINV(RAND(),$E$9,$E$14)</f>
        <v>22.0488450268494</v>
      </c>
      <c r="P421" s="0" t="n">
        <f aca="true">NORMINV(RAND(),$B$10,$B$15)</f>
        <v>25.5381015282138</v>
      </c>
      <c r="Q421" s="0" t="n">
        <f aca="true">NORMINV(RAND(),$C$10,$C$15)</f>
        <v>29.9062043085715</v>
      </c>
      <c r="R421" s="0" t="n">
        <f aca="true">NORMINV(RAND(),$D$10,$D$15)</f>
        <v>9.97539241792227</v>
      </c>
      <c r="S421" s="0" t="n">
        <f aca="true">NORMINV(RAND(),$E$10,$E$15)</f>
        <v>4.0218642804394</v>
      </c>
      <c r="T421" s="0" t="n">
        <f aca="false">MEDIAN(INDEX(Avaliadores!$B$17:$B$22,$B421),INDEX(Avaliadores!$B$17:$B$22,$C421),INDEX(Avaliadores!$B$17:$B$22,$D421),INDEX(Avaliadores!$B$17:$B$22,$E421),INDEX(Avaliadores!$B$17:$B$22,$F421),INDEX(Avaliadores!$B$17:$B$22,$G421))</f>
        <v>2.54166666666667</v>
      </c>
      <c r="U421" s="0" t="n">
        <f aca="false">MEDIAN(INDEX(Avaliadores!$C$17:$C$22,$B421),INDEX(Avaliadores!$C$17:$C$22,$C421),INDEX(Avaliadores!$C$17:$C$22,$D421),INDEX(Avaliadores!$C$17:$C$22,$E421),INDEX(Avaliadores!$C$17:$C$22,$F421),INDEX(Avaliadores!$C$17:$C$22,$G421))</f>
        <v>5.54166666666667</v>
      </c>
      <c r="V421" s="0" t="n">
        <f aca="false">MEDIAN(INDEX(Avaliadores!$D$17:$D$22,$B421),INDEX(Avaliadores!$D$17:$D$22,$C421),INDEX(Avaliadores!$D$17:$D$22,$D421),INDEX(Avaliadores!$D$17:$D$22,$E421),INDEX(Avaliadores!$D$17:$D$22,$F421),INDEX(Avaliadores!$D$17:$D$22,$G421))</f>
        <v>5.54166666666667</v>
      </c>
      <c r="W421" s="0" t="n">
        <f aca="false">MEDIAN(INDEX(Avaliadores!$E$17:$E$22,$B421),INDEX(Avaliadores!$E$17:$E$22,$C421),INDEX(Avaliadores!$E$17:$E$22,$D421),INDEX(Avaliadores!$E$17:$E$22,$E421),INDEX(Avaliadores!$E$17:$E$22,$F421),INDEX(Avaliadores!$E$17:$E$22,$G421))</f>
        <v>6.04166666666667</v>
      </c>
      <c r="X421" s="0" t="n">
        <f aca="false">MEDIAN(INDEX(Avaliadores!$F$17:$F$22,$B421),INDEX(Avaliadores!$F$17:$F$22,$C421),INDEX(Avaliadores!$F$17:$F$22,$D421),INDEX(Avaliadores!$F$17:$F$22,$E421),INDEX(Avaliadores!$F$17:$F$22,$F421),INDEX(Avaliadores!$F$17:$F$22,$G421))</f>
        <v>2.66666666666667</v>
      </c>
      <c r="Y421" s="0" t="n">
        <f aca="false">MEDIAN(INDEX(Avaliadores!$G$17:$G$22,$B421),INDEX(Avaliadores!$G$17:$G$22,$C421),INDEX(Avaliadores!$G$17:$G$22,$D421),INDEX(Avaliadores!$G$17:$G$22,$E421),INDEX(Avaliadores!$G$17:$G$22,$F421),INDEX(Avaliadores!$G$17:$G$22,$G421))</f>
        <v>5.04166666666667</v>
      </c>
      <c r="Z421" s="0" t="n">
        <f aca="false">MEDIAN(INDEX(Avaliadores!$H$17:$H$22,$B421),INDEX(Avaliadores!$H$17:$H$22,$C421),INDEX(Avaliadores!$H$17:$H$22,$D421),INDEX(Avaliadores!$H$17:$H$22,$E421),INDEX(Avaliadores!$H$17:$H$22,$F421),INDEX(Avaliadores!$H$17:$H$22,$G421))</f>
        <v>3.91666666666667</v>
      </c>
      <c r="AA421" s="0" t="n">
        <f aca="false">MEDIAN(INDEX(Avaliadores!$I$17:$I$22,$B421),INDEX(Avaliadores!$I$17:$I$22,$C421),INDEX(Avaliadores!$I$17:$I$22,$D421),INDEX(Avaliadores!$I$17:$I$22,$E421),INDEX(Avaliadores!$I$17:$I$22,$F421),INDEX(Avaliadores!$I$17:$I$22,$G421))</f>
        <v>6.66666666666667</v>
      </c>
      <c r="AB421" s="0" t="n">
        <f aca="false">IF(MAX(H421:K421)=MIN(H421:K421),0,IF($B$17="custo",(MAX(H421:K421)-H421)/(MAX(H421:K421)-MIN(H421:K421)),(H421-MIN(H421:K421))/(MAX(H421:K421)-MIN(H421:K421))))</f>
        <v>0.210609632452183</v>
      </c>
      <c r="AC421" s="0" t="n">
        <f aca="false">IF(MAX(H421:K421)=MIN(H421:K421),0,IF($B$17="custo",(MAX(H421:K421)-I421)/(MAX(H421:K421)-MIN(H421:K421)),(I421-MIN(H421:K421))/(MAX(H421:K421)-MIN(H421:K421))))</f>
        <v>0</v>
      </c>
      <c r="AD421" s="0" t="n">
        <f aca="false">IF(MAX(H421:K421)=MIN(H421:K421),0,IF($B$17="custo",(MAX(H421:K421)-J421)/(MAX(H421:K421)-MIN(H421:K421)),(J421-MIN(H421:K421))/(MAX(H421:K421)-MIN(H421:K421))))</f>
        <v>0.810250791762169</v>
      </c>
      <c r="AE421" s="0" t="n">
        <f aca="false">IF(MAX(H421:K421)=MIN(H421:K421),0,IF($B$17="custo",(MAX(H421:K421)-K421)/(MAX(H421:K421)-MIN(H421:K421)),(K421-MIN(H421:K421))/(MAX(H421:K421)-MIN(H421:K421))))</f>
        <v>1</v>
      </c>
      <c r="AF421" s="0" t="n">
        <f aca="false">IF(MAX(L421:O421)=MIN(L421:O421),0,IF($C$17="custo",(MAX(L421:O421)-L421)/(MAX(L421:O421)-MIN(L421:O421)),(L421-MIN(L421:O421))/(MAX(L421:O421)-MIN(L421:O421))))</f>
        <v>1</v>
      </c>
      <c r="AG421" s="0" t="n">
        <f aca="false">IF(MAX(L421:O421)=MIN(L421:O421),0,IF($C$17="custo",(MAX(L421:O421)-M421)/(MAX(L421:O421)-MIN(L421:O421)),(M421-MIN(L421:O421))/(MAX(L421:O421)-MIN(L421:O421))))</f>
        <v>0.947025850053655</v>
      </c>
      <c r="AH421" s="0" t="n">
        <f aca="false">IF(MAX(L421:O421)=MIN(L421:O421),0,IF($C$17="custo",(MAX(L421:O421)-N421)/(MAX(L421:O421)-MIN(L421:O421)),(N421-MIN(L421:O421))/(MAX(L421:O421)-MIN(L421:O421))))</f>
        <v>0.662197426255753</v>
      </c>
      <c r="AI421" s="0" t="n">
        <f aca="false">IF(MAX(L421:O421)=MIN(L421:O421),0,IF($C$17="custo",(MAX(L421:O421)-O421)/(MAX(L421:O421)-MIN(L421:O421)),(O421-MIN(L421:O421))/(MAX(L421:O421)-MIN(L421:O421))))</f>
        <v>0</v>
      </c>
      <c r="AJ421" s="0" t="n">
        <f aca="false">IF(MAX(P421:S421)=MIN(P421:S421),0,IF($D$17="custo",(MAX(P421:S421)-P421)/(MAX(P421:S421)-MIN(P421:S421)),(P421-MIN(P421:S421))/(MAX(P421:S421)-MIN(P421:S421))))</f>
        <v>0.168754651484652</v>
      </c>
      <c r="AK421" s="0" t="n">
        <f aca="false">IF(MAX(P421:S421)=MIN(P421:S421),0,IF($D$17="custo",(MAX(P421:S421)-Q421)/(MAX(P421:S421)-MIN(P421:S421)),(Q421-MIN(P421:S421))/(MAX(P421:S421)-MIN(P421:S421))))</f>
        <v>0</v>
      </c>
      <c r="AL421" s="0" t="n">
        <f aca="false">IF(MAX(P421:S421)=MIN(P421:S421),0,IF($D$17="custo",(MAX(P421:S421)-R421)/(MAX(P421:S421)-MIN(P421:S421)),(R421-MIN(P421:S421))/(MAX(P421:S421)-MIN(P421:S421))))</f>
        <v>0.769994980323534</v>
      </c>
      <c r="AM421" s="0" t="n">
        <f aca="false">IF(MAX(P421:S421)=MIN(P421:S421),0,IF($D$17="custo",(MAX(P421:S421)-S421)/(MAX(P421:S421)-MIN(P421:S421)),(S421-MIN(P421:S421))/(MAX(P421:S421)-MIN(P421:S421))))</f>
        <v>1</v>
      </c>
      <c r="AN421" s="0" t="n">
        <f aca="false">IF(MAX(T421:W421)=MIN(T421:W421),0,IF($E$17="custo",(MAX(T421:W421)-T421)/(MAX(T421:W421)-MIN(T421:W421)),(T421-MIN(T421:W421))/(MAX(T421:W421)-MIN(T421:W421))))</f>
        <v>0</v>
      </c>
      <c r="AO421" s="0" t="n">
        <f aca="false">IF(MAX(T421:W421)=MIN(T421:W421),0,IF($E$17="custo",(MAX(T421:W421)-U421)/(MAX(T421:W421)-MIN(T421:W421)),(U421-MIN(T421:W421))/(MAX(T421:W421)-MIN(T421:W421))))</f>
        <v>0.857142857142857</v>
      </c>
      <c r="AP421" s="0" t="n">
        <f aca="false">IF(MAX(T421:W421)=MIN(T421:W421),0,IF($E$17="custo",(MAX(T421:W421)-V421)/(MAX(T421:W421)-MIN(T421:W421)),(V421-MIN(T421:W421))/(MAX(T421:W421)-MIN(T421:W421))))</f>
        <v>0.857142857142857</v>
      </c>
      <c r="AQ421" s="0" t="n">
        <f aca="false">IF(MAX(T421:W421)=MIN(T421:W421),0,IF($E$17="custo",(MAX(T421:W421)-W421)/(MAX(T421:W421)-MIN(T421:W421)),(W421-MIN(T421:W421))/(MAX(T421:W421)-MIN(T421:W421))))</f>
        <v>1</v>
      </c>
      <c r="AR421" s="0" t="n">
        <f aca="false">IF(MAX(X421:AA421)=MIN(X421:AA421),0,IF($F$17="custo",(MAX(X421:AA421)-X421)/(MAX(X421:AA421)-MIN(X421:AA421)),(X421-MIN(X421:AA421))/(MAX(X421:AA421)-MIN(X421:AA421))))</f>
        <v>0</v>
      </c>
      <c r="AS421" s="0" t="n">
        <f aca="false">IF(MAX(X421:AA421)=MIN(X421:AA421),0,IF($F$17="custo",(MAX(X421:AA421)-Y421)/(MAX(X421:AA421)-MIN(X421:AA421)),(Y421-MIN(X421:AA421))/(MAX(X421:AA421)-MIN(X421:AA421))))</f>
        <v>0.59375</v>
      </c>
      <c r="AT421" s="0" t="n">
        <f aca="false">IF(MAX(X421:AA421)=MIN(X421:AA421),0,IF($F$17="custo",(MAX(X421:AA421)-Z421)/(MAX(X421:AA421)-MIN(X421:AA421)),(Z421-MIN(X421:AA421))/(MAX(X421:AA421)-MIN(X421:AA421))))</f>
        <v>0.3125</v>
      </c>
      <c r="AU421" s="0" t="n">
        <f aca="false">IF(MAX(X421:AA421)=MIN(X421:AA421),0,IF($F$17="custo",(MAX(X421:AA421)-AA421)/(MAX(X421:AA421)-MIN(X421:AA421)),(AA421-MIN(X421:AA421))/(MAX(X421:AA421)-MIN(X421:AA421))))</f>
        <v>1</v>
      </c>
      <c r="AV421" s="0" t="n">
        <f aca="false">STDEVP(AB421:AE421)</f>
        <v>0.412278288687966</v>
      </c>
      <c r="AW421" s="0" t="n">
        <f aca="false">STDEVP(AF421:AI421)</f>
        <v>0.397917034569045</v>
      </c>
      <c r="AX421" s="0" t="n">
        <f aca="false">STDEVP(AJ421:AM421)</f>
        <v>0.412820441721353</v>
      </c>
      <c r="AY421" s="0" t="n">
        <f aca="false">STDEVP(AN421:AQ421)</f>
        <v>0.396090589514622</v>
      </c>
      <c r="AZ421" s="0" t="n">
        <f aca="false">STDEVP(AR421:AU421)</f>
        <v>0.368017678541059</v>
      </c>
      <c r="BA421" s="0" t="n">
        <f aca="false">AV421*((1-IFERROR(CORREL(AB421:AE421,AF421:AI421),0))+(1-IFERROR(CORREL(AB421:AE421,AJ421:AM421),0))+(1-IFERROR(CORREL(AB421:AE421,AN421:AQ421),0))+(1-IFERROR(CORREL(AB421:AE421,AR421:AU421),0)))</f>
        <v>1.19503836273031</v>
      </c>
      <c r="BB421" s="0" t="n">
        <f aca="false">AW421*((1-IFERROR(CORREL(AF421:AI421,AB421:AE421),0))+(1-IFERROR(CORREL(AF421:AI421,AJ421:AM421),0))+(1-IFERROR(CORREL(AF421:AI421,AN421:AQ421),0))+(1-IFERROR(CORREL(AF421:AI421,AR421:AU421),0)))</f>
        <v>2.86190542754257</v>
      </c>
      <c r="BC421" s="0" t="n">
        <f aca="false">AX421*((1-IFERROR(CORREL(AJ421:AM421,AB421:AE421),0))+(1-IFERROR(CORREL(AJ421:AM421,AF421:AI421),0))+(1-IFERROR(CORREL(AJ421:AM421,AN421:AQ421),0))+(1-IFERROR(CORREL(AJ421:AM421,AR421:AU421),0)))</f>
        <v>1.17463323290571</v>
      </c>
      <c r="BD421" s="0" t="n">
        <f aca="false">AY421*((1-IFERROR(CORREL(AN421:AQ421,AB421:AE421),0))+(1-IFERROR(CORREL(AN421:AQ421,AF421:AI421),0))+(1-IFERROR(CORREL(AN421:AQ421,AJ421:AM421),0))+(1-IFERROR(CORREL(AN421:AQ421,AR421:AU421),0)))</f>
        <v>1.09730311081337</v>
      </c>
      <c r="BE421" s="0" t="n">
        <f aca="false">AZ421*((1-IFERROR(CORREL(AR421:AU421,AB421:AE421),0))+(1-IFERROR(CORREL(AR421:AU421,AF421:AI421),0))+(1-IFERROR(CORREL(AR421:AU421,AJ421:AM421),0))+(1-IFERROR(CORREL(AR421:AU421,AN421:AQ421),0)))</f>
        <v>1.09727632144552</v>
      </c>
      <c r="BF421" s="0" t="n">
        <f aca="false">IF(SUM(BA421:BE421)&gt;0,BA421/SUM(BA421:BE421),1/5)</f>
        <v>0.160922863651128</v>
      </c>
      <c r="BG421" s="0" t="n">
        <f aca="false">IF(SUM(BA421:BE421)&gt;0,BB421/SUM(BA421:BE421),1/5)</f>
        <v>0.385381784603671</v>
      </c>
      <c r="BH421" s="0" t="n">
        <f aca="false">IF(SUM(BA421:BE421)&gt;0,BC421/SUM(BA421:BE421),1/5)</f>
        <v>0.158175125982653</v>
      </c>
      <c r="BI421" s="0" t="n">
        <f aca="false">IF(SUM(BA421:BE421)&gt;0,BD421/SUM(BA421:BE421),1/5)</f>
        <v>0.147761916598177</v>
      </c>
      <c r="BJ421" s="0" t="n">
        <f aca="false">IF(SUM(BA421:BE421)&gt;0,BE421/SUM(BA421:BE421),1/5)</f>
        <v>0.147758309164371</v>
      </c>
      <c r="BK421" s="0" t="n">
        <f aca="false">BF421*AB421+BG421*AF421+BH421*AJ421+BI421*AN421+BJ421*AR421</f>
        <v>0.445966478029131</v>
      </c>
      <c r="BL421" s="0" t="n">
        <f aca="false">BF421*AC421+BG421*AG421+BH421*AK421+BI421*AO421+BJ421*AS421</f>
        <v>0.579351079595698</v>
      </c>
      <c r="BM421" s="0" t="n">
        <f aca="false">BF421*AD421+BG421*AH421+BH421*AL421+BI421*AP421+BJ421*AT421</f>
        <v>0.680208299578779</v>
      </c>
      <c r="BN421" s="0" t="n">
        <f aca="false">BF421*AE421+BG421*AI421+BH421*AM421+BI421*AQ421+BJ421*AU421</f>
        <v>0.614618215396329</v>
      </c>
      <c r="BO421" s="0" t="n">
        <f aca="false">RANK(BK421,$BK421:$BN421)</f>
        <v>4</v>
      </c>
      <c r="BP421" s="0" t="n">
        <f aca="false">RANK(BL421,$BK421:$BN421)</f>
        <v>3</v>
      </c>
      <c r="BQ421" s="0" t="n">
        <f aca="false">RANK(BM421,$BK421:$BN421)</f>
        <v>1</v>
      </c>
      <c r="BR421" s="0" t="n">
        <f aca="false">RANK(BN421,$BK421:$BN421)</f>
        <v>2</v>
      </c>
    </row>
    <row r="422" customFormat="false" ht="15" hidden="false" customHeight="false" outlineLevel="0" collapsed="false">
      <c r="A422" s="0" t="n">
        <v>399</v>
      </c>
      <c r="B422" s="0" t="n">
        <f aca="false">RANDBETWEEN(1,$B$5)</f>
        <v>6</v>
      </c>
      <c r="C422" s="0" t="n">
        <f aca="false">RANDBETWEEN(1,$B$5)</f>
        <v>6</v>
      </c>
      <c r="D422" s="0" t="n">
        <f aca="false">RANDBETWEEN(1,$B$5)</f>
        <v>3</v>
      </c>
      <c r="E422" s="0" t="n">
        <f aca="false">RANDBETWEEN(1,$B$5)</f>
        <v>2</v>
      </c>
      <c r="F422" s="0" t="n">
        <f aca="false">RANDBETWEEN(1,$B$5)</f>
        <v>5</v>
      </c>
      <c r="G422" s="0" t="n">
        <f aca="false">RANDBETWEEN(1,$B$5)</f>
        <v>4</v>
      </c>
      <c r="H422" s="0" t="n">
        <f aca="true">NORMINV(RAND(),$B$8,$B$13)</f>
        <v>57.2949937286874</v>
      </c>
      <c r="I422" s="0" t="n">
        <f aca="true">NORMINV(RAND(),$C$8,$C$13)</f>
        <v>58.284063467197</v>
      </c>
      <c r="J422" s="0" t="n">
        <f aca="true">NORMINV(RAND(),$D$8,$D$13)</f>
        <v>13.7172318384798</v>
      </c>
      <c r="K422" s="0" t="n">
        <f aca="true">NORMINV(RAND(),$E$8,$E$13)</f>
        <v>3.4258563525187</v>
      </c>
      <c r="L422" s="0" t="n">
        <f aca="true">NORMINV(RAND(),$B$9,$B$14)</f>
        <v>36.5941006109953</v>
      </c>
      <c r="M422" s="0" t="n">
        <f aca="true">NORMINV(RAND(),$C$9,$C$14)</f>
        <v>51.9841715766158</v>
      </c>
      <c r="N422" s="0" t="n">
        <f aca="true">NORMINV(RAND(),$D$9,$D$14)</f>
        <v>42.1470386208461</v>
      </c>
      <c r="O422" s="0" t="n">
        <f aca="true">NORMINV(RAND(),$E$9,$E$14)</f>
        <v>26.0438368144185</v>
      </c>
      <c r="P422" s="0" t="n">
        <f aca="true">NORMINV(RAND(),$B$10,$B$15)</f>
        <v>23.2726828121817</v>
      </c>
      <c r="Q422" s="0" t="n">
        <f aca="true">NORMINV(RAND(),$C$10,$C$15)</f>
        <v>30.597449100325</v>
      </c>
      <c r="R422" s="0" t="n">
        <f aca="true">NORMINV(RAND(),$D$10,$D$15)</f>
        <v>10.0040614451025</v>
      </c>
      <c r="S422" s="0" t="n">
        <f aca="true">NORMINV(RAND(),$E$10,$E$15)</f>
        <v>3.96041480265783</v>
      </c>
      <c r="T422" s="0" t="n">
        <f aca="false">MEDIAN(INDEX(Avaliadores!$B$17:$B$22,$B422),INDEX(Avaliadores!$B$17:$B$22,$C422),INDEX(Avaliadores!$B$17:$B$22,$D422),INDEX(Avaliadores!$B$17:$B$22,$E422),INDEX(Avaliadores!$B$17:$B$22,$F422),INDEX(Avaliadores!$B$17:$B$22,$G422))</f>
        <v>2.66666666666667</v>
      </c>
      <c r="U422" s="0" t="n">
        <f aca="false">MEDIAN(INDEX(Avaliadores!$C$17:$C$22,$B422),INDEX(Avaliadores!$C$17:$C$22,$C422),INDEX(Avaliadores!$C$17:$C$22,$D422),INDEX(Avaliadores!$C$17:$C$22,$E422),INDEX(Avaliadores!$C$17:$C$22,$F422),INDEX(Avaliadores!$C$17:$C$22,$G422))</f>
        <v>5.54166666666667</v>
      </c>
      <c r="V422" s="0" t="n">
        <f aca="false">MEDIAN(INDEX(Avaliadores!$D$17:$D$22,$B422),INDEX(Avaliadores!$D$17:$D$22,$C422),INDEX(Avaliadores!$D$17:$D$22,$D422),INDEX(Avaliadores!$D$17:$D$22,$E422),INDEX(Avaliadores!$D$17:$D$22,$F422),INDEX(Avaliadores!$D$17:$D$22,$G422))</f>
        <v>5.54166666666667</v>
      </c>
      <c r="W422" s="0" t="n">
        <f aca="false">MEDIAN(INDEX(Avaliadores!$E$17:$E$22,$B422),INDEX(Avaliadores!$E$17:$E$22,$C422),INDEX(Avaliadores!$E$17:$E$22,$D422),INDEX(Avaliadores!$E$17:$E$22,$E422),INDEX(Avaliadores!$E$17:$E$22,$F422),INDEX(Avaliadores!$E$17:$E$22,$G422))</f>
        <v>6.04166666666667</v>
      </c>
      <c r="X422" s="0" t="n">
        <f aca="false">MEDIAN(INDEX(Avaliadores!$F$17:$F$22,$B422),INDEX(Avaliadores!$F$17:$F$22,$C422),INDEX(Avaliadores!$F$17:$F$22,$D422),INDEX(Avaliadores!$F$17:$F$22,$E422),INDEX(Avaliadores!$F$17:$F$22,$F422),INDEX(Avaliadores!$F$17:$F$22,$G422))</f>
        <v>2.91666666666667</v>
      </c>
      <c r="Y422" s="0" t="n">
        <f aca="false">MEDIAN(INDEX(Avaliadores!$G$17:$G$22,$B422),INDEX(Avaliadores!$G$17:$G$22,$C422),INDEX(Avaliadores!$G$17:$G$22,$D422),INDEX(Avaliadores!$G$17:$G$22,$E422),INDEX(Avaliadores!$G$17:$G$22,$F422),INDEX(Avaliadores!$G$17:$G$22,$G422))</f>
        <v>5.04166666666667</v>
      </c>
      <c r="Z422" s="0" t="n">
        <f aca="false">MEDIAN(INDEX(Avaliadores!$H$17:$H$22,$B422),INDEX(Avaliadores!$H$17:$H$22,$C422),INDEX(Avaliadores!$H$17:$H$22,$D422),INDEX(Avaliadores!$H$17:$H$22,$E422),INDEX(Avaliadores!$H$17:$H$22,$F422),INDEX(Avaliadores!$H$17:$H$22,$G422))</f>
        <v>3.91666666666667</v>
      </c>
      <c r="AA422" s="0" t="n">
        <f aca="false">MEDIAN(INDEX(Avaliadores!$I$17:$I$22,$B422),INDEX(Avaliadores!$I$17:$I$22,$C422),INDEX(Avaliadores!$I$17:$I$22,$D422),INDEX(Avaliadores!$I$17:$I$22,$E422),INDEX(Avaliadores!$I$17:$I$22,$F422),INDEX(Avaliadores!$I$17:$I$22,$G422))</f>
        <v>6.66666666666667</v>
      </c>
      <c r="AB422" s="0" t="n">
        <f aca="false">IF(MAX(H422:K422)=MIN(H422:K422),0,IF($B$17="custo",(MAX(H422:K422)-H422)/(MAX(H422:K422)-MIN(H422:K422)),(H422-MIN(H422:K422))/(MAX(H422:K422)-MIN(H422:K422))))</f>
        <v>0.0180295673251212</v>
      </c>
      <c r="AC422" s="0" t="n">
        <f aca="false">IF(MAX(H422:K422)=MIN(H422:K422),0,IF($B$17="custo",(MAX(H422:K422)-I422)/(MAX(H422:K422)-MIN(H422:K422)),(I422-MIN(H422:K422))/(MAX(H422:K422)-MIN(H422:K422))))</f>
        <v>0</v>
      </c>
      <c r="AD422" s="0" t="n">
        <f aca="false">IF(MAX(H422:K422)=MIN(H422:K422),0,IF($B$17="custo",(MAX(H422:K422)-J422)/(MAX(H422:K422)-MIN(H422:K422)),(J422-MIN(H422:K422))/(MAX(H422:K422)-MIN(H422:K422))))</f>
        <v>0.812400440567671</v>
      </c>
      <c r="AE422" s="0" t="n">
        <f aca="false">IF(MAX(H422:K422)=MIN(H422:K422),0,IF($B$17="custo",(MAX(H422:K422)-K422)/(MAX(H422:K422)-MIN(H422:K422)),(K422-MIN(H422:K422))/(MAX(H422:K422)-MIN(H422:K422))))</f>
        <v>1</v>
      </c>
      <c r="AF422" s="0" t="n">
        <f aca="false">IF(MAX(L422:O422)=MIN(L422:O422),0,IF($C$17="custo",(MAX(L422:O422)-L422)/(MAX(L422:O422)-MIN(L422:O422)),(L422-MIN(L422:O422))/(MAX(L422:O422)-MIN(L422:O422))))</f>
        <v>0.406712707962105</v>
      </c>
      <c r="AG422" s="0" t="n">
        <f aca="false">IF(MAX(L422:O422)=MIN(L422:O422),0,IF($C$17="custo",(MAX(L422:O422)-M422)/(MAX(L422:O422)-MIN(L422:O422)),(M422-MIN(L422:O422))/(MAX(L422:O422)-MIN(L422:O422))))</f>
        <v>1</v>
      </c>
      <c r="AH422" s="0" t="n">
        <f aca="false">IF(MAX(L422:O422)=MIN(L422:O422),0,IF($C$17="custo",(MAX(L422:O422)-N422)/(MAX(L422:O422)-MIN(L422:O422)),(N422-MIN(L422:O422))/(MAX(L422:O422)-MIN(L422:O422))))</f>
        <v>0.620778488560396</v>
      </c>
      <c r="AI422" s="0" t="n">
        <f aca="false">IF(MAX(L422:O422)=MIN(L422:O422),0,IF($C$17="custo",(MAX(L422:O422)-O422)/(MAX(L422:O422)-MIN(L422:O422)),(O422-MIN(L422:O422))/(MAX(L422:O422)-MIN(L422:O422))))</f>
        <v>0</v>
      </c>
      <c r="AJ422" s="0" t="n">
        <f aca="false">IF(MAX(P422:S422)=MIN(P422:S422),0,IF($D$17="custo",(MAX(P422:S422)-P422)/(MAX(P422:S422)-MIN(P422:S422)),(P422-MIN(P422:S422))/(MAX(P422:S422)-MIN(P422:S422))))</f>
        <v>0.274984302167031</v>
      </c>
      <c r="AK422" s="0" t="n">
        <f aca="false">IF(MAX(P422:S422)=MIN(P422:S422),0,IF($D$17="custo",(MAX(P422:S422)-Q422)/(MAX(P422:S422)-MIN(P422:S422)),(Q422-MIN(P422:S422))/(MAX(P422:S422)-MIN(P422:S422))))</f>
        <v>0</v>
      </c>
      <c r="AL422" s="0" t="n">
        <f aca="false">IF(MAX(P422:S422)=MIN(P422:S422),0,IF($D$17="custo",(MAX(P422:S422)-R422)/(MAX(P422:S422)-MIN(P422:S422)),(R422-MIN(P422:S422))/(MAX(P422:S422)-MIN(P422:S422))))</f>
        <v>0.773111128855139</v>
      </c>
      <c r="AM422" s="0" t="n">
        <f aca="false">IF(MAX(P422:S422)=MIN(P422:S422),0,IF($D$17="custo",(MAX(P422:S422)-S422)/(MAX(P422:S422)-MIN(P422:S422)),(S422-MIN(P422:S422))/(MAX(P422:S422)-MIN(P422:S422))))</f>
        <v>1</v>
      </c>
      <c r="AN422" s="0" t="n">
        <f aca="false">IF(MAX(T422:W422)=MIN(T422:W422),0,IF($E$17="custo",(MAX(T422:W422)-T422)/(MAX(T422:W422)-MIN(T422:W422)),(T422-MIN(T422:W422))/(MAX(T422:W422)-MIN(T422:W422))))</f>
        <v>0</v>
      </c>
      <c r="AO422" s="0" t="n">
        <f aca="false">IF(MAX(T422:W422)=MIN(T422:W422),0,IF($E$17="custo",(MAX(T422:W422)-U422)/(MAX(T422:W422)-MIN(T422:W422)),(U422-MIN(T422:W422))/(MAX(T422:W422)-MIN(T422:W422))))</f>
        <v>0.851851851851852</v>
      </c>
      <c r="AP422" s="0" t="n">
        <f aca="false">IF(MAX(T422:W422)=MIN(T422:W422),0,IF($E$17="custo",(MAX(T422:W422)-V422)/(MAX(T422:W422)-MIN(T422:W422)),(V422-MIN(T422:W422))/(MAX(T422:W422)-MIN(T422:W422))))</f>
        <v>0.851851851851852</v>
      </c>
      <c r="AQ422" s="0" t="n">
        <f aca="false">IF(MAX(T422:W422)=MIN(T422:W422),0,IF($E$17="custo",(MAX(T422:W422)-W422)/(MAX(T422:W422)-MIN(T422:W422)),(W422-MIN(T422:W422))/(MAX(T422:W422)-MIN(T422:W422))))</f>
        <v>1</v>
      </c>
      <c r="AR422" s="0" t="n">
        <f aca="false">IF(MAX(X422:AA422)=MIN(X422:AA422),0,IF($F$17="custo",(MAX(X422:AA422)-X422)/(MAX(X422:AA422)-MIN(X422:AA422)),(X422-MIN(X422:AA422))/(MAX(X422:AA422)-MIN(X422:AA422))))</f>
        <v>0</v>
      </c>
      <c r="AS422" s="0" t="n">
        <f aca="false">IF(MAX(X422:AA422)=MIN(X422:AA422),0,IF($F$17="custo",(MAX(X422:AA422)-Y422)/(MAX(X422:AA422)-MIN(X422:AA422)),(Y422-MIN(X422:AA422))/(MAX(X422:AA422)-MIN(X422:AA422))))</f>
        <v>0.566666666666667</v>
      </c>
      <c r="AT422" s="0" t="n">
        <f aca="false">IF(MAX(X422:AA422)=MIN(X422:AA422),0,IF($F$17="custo",(MAX(X422:AA422)-Z422)/(MAX(X422:AA422)-MIN(X422:AA422)),(Z422-MIN(X422:AA422))/(MAX(X422:AA422)-MIN(X422:AA422))))</f>
        <v>0.266666666666667</v>
      </c>
      <c r="AU422" s="0" t="n">
        <f aca="false">IF(MAX(X422:AA422)=MIN(X422:AA422),0,IF($F$17="custo",(MAX(X422:AA422)-AA422)/(MAX(X422:AA422)-MIN(X422:AA422)),(AA422-MIN(X422:AA422))/(MAX(X422:AA422)-MIN(X422:AA422))))</f>
        <v>1</v>
      </c>
      <c r="AV422" s="0" t="n">
        <f aca="false">STDEVP(AB422:AE422)</f>
        <v>0.453514343125958</v>
      </c>
      <c r="AW422" s="0" t="n">
        <f aca="false">STDEVP(AF422:AI422)</f>
        <v>0.361628614977831</v>
      </c>
      <c r="AX422" s="0" t="n">
        <f aca="false">STDEVP(AJ422:AM422)</f>
        <v>0.395171943701247</v>
      </c>
      <c r="AY422" s="0" t="n">
        <f aca="false">STDEVP(AN422:AQ422)</f>
        <v>0.394904965039558</v>
      </c>
      <c r="AZ422" s="0" t="n">
        <f aca="false">STDEVP(AR422:AU422)</f>
        <v>0.371464818133711</v>
      </c>
      <c r="BA422" s="0" t="n">
        <f aca="false">AV422*((1-IFERROR(CORREL(AB422:AE422,AF422:AI422),0))+(1-IFERROR(CORREL(AB422:AE422,AJ422:AM422),0))+(1-IFERROR(CORREL(AB422:AE422,AN422:AQ422),0))+(1-IFERROR(CORREL(AB422:AE422,AR422:AU422),0)))</f>
        <v>1.11943359192736</v>
      </c>
      <c r="BB422" s="0" t="n">
        <f aca="false">AW422*((1-IFERROR(CORREL(AF422:AI422,AB422:AE422),0))+(1-IFERROR(CORREL(AF422:AI422,AJ422:AM422),0))+(1-IFERROR(CORREL(AF422:AI422,AN422:AQ422),0))+(1-IFERROR(CORREL(AF422:AI422,AR422:AU422),0)))</f>
        <v>2.08443928020952</v>
      </c>
      <c r="BC422" s="0" t="n">
        <f aca="false">AX422*((1-IFERROR(CORREL(AJ422:AM422,AB422:AE422),0))+(1-IFERROR(CORREL(AJ422:AM422,AF422:AI422),0))+(1-IFERROR(CORREL(AJ422:AM422,AN422:AQ422),0))+(1-IFERROR(CORREL(AJ422:AM422,AR422:AU422),0)))</f>
        <v>1.15209965149349</v>
      </c>
      <c r="BD422" s="0" t="n">
        <f aca="false">AY422*((1-IFERROR(CORREL(AN422:AQ422,AB422:AE422),0))+(1-IFERROR(CORREL(AN422:AQ422,AF422:AI422),0))+(1-IFERROR(CORREL(AN422:AQ422,AJ422:AM422),0))+(1-IFERROR(CORREL(AN422:AQ422,AR422:AU422),0)))</f>
        <v>0.831583328670166</v>
      </c>
      <c r="BE422" s="0" t="n">
        <f aca="false">AZ422*((1-IFERROR(CORREL(AR422:AU422,AB422:AE422),0))+(1-IFERROR(CORREL(AR422:AU422,AF422:AI422),0))+(1-IFERROR(CORREL(AR422:AU422,AJ422:AM422),0))+(1-IFERROR(CORREL(AR422:AU422,AN422:AQ422),0)))</f>
        <v>0.946716259082353</v>
      </c>
      <c r="BF422" s="0" t="n">
        <f aca="false">IF(SUM(BA422:BE422)&gt;0,BA422/SUM(BA422:BE422),1/5)</f>
        <v>0.182488414534157</v>
      </c>
      <c r="BG422" s="0" t="n">
        <f aca="false">IF(SUM(BA422:BE422)&gt;0,BB422/SUM(BA422:BE422),1/5)</f>
        <v>0.339802219784412</v>
      </c>
      <c r="BH422" s="0" t="n">
        <f aca="false">IF(SUM(BA422:BE422)&gt;0,BC422/SUM(BA422:BE422),1/5)</f>
        <v>0.187813587427208</v>
      </c>
      <c r="BI422" s="0" t="n">
        <f aca="false">IF(SUM(BA422:BE422)&gt;0,BD422/SUM(BA422:BE422),1/5)</f>
        <v>0.135563488800417</v>
      </c>
      <c r="BJ422" s="0" t="n">
        <f aca="false">IF(SUM(BA422:BE422)&gt;0,BE422/SUM(BA422:BE422),1/5)</f>
        <v>0.154332289453806</v>
      </c>
      <c r="BK422" s="0" t="n">
        <f aca="false">BF422*AB422+BG422*AF422+BH422*AJ422+BI422*AN422+BJ422*AR422</f>
        <v>0.193137856412108</v>
      </c>
      <c r="BL422" s="0" t="n">
        <f aca="false">BF422*AC422+BG422*AG422+BH422*AK422+BI422*AO422+BJ422*AS422</f>
        <v>0.542737192786369</v>
      </c>
      <c r="BM422" s="0" t="n">
        <f aca="false">BF422*AD422+BG422*AH422+BH422*AL422+BI422*AP422+BJ422*AT422</f>
        <v>0.661031637529277</v>
      </c>
      <c r="BN422" s="0" t="n">
        <f aca="false">BF422*AE422+BG422*AI422+BH422*AM422+BI422*AQ422+BJ422*AU422</f>
        <v>0.660197780215588</v>
      </c>
      <c r="BO422" s="0" t="n">
        <f aca="false">RANK(BK422,$BK422:$BN422)</f>
        <v>4</v>
      </c>
      <c r="BP422" s="0" t="n">
        <f aca="false">RANK(BL422,$BK422:$BN422)</f>
        <v>3</v>
      </c>
      <c r="BQ422" s="0" t="n">
        <f aca="false">RANK(BM422,$BK422:$BN422)</f>
        <v>1</v>
      </c>
      <c r="BR422" s="0" t="n">
        <f aca="false">RANK(BN422,$BK422:$BN422)</f>
        <v>2</v>
      </c>
    </row>
    <row r="423" customFormat="false" ht="15" hidden="false" customHeight="false" outlineLevel="0" collapsed="false">
      <c r="A423" s="0" t="n">
        <v>400</v>
      </c>
      <c r="B423" s="0" t="n">
        <f aca="false">RANDBETWEEN(1,$B$5)</f>
        <v>2</v>
      </c>
      <c r="C423" s="0" t="n">
        <f aca="false">RANDBETWEEN(1,$B$5)</f>
        <v>4</v>
      </c>
      <c r="D423" s="0" t="n">
        <f aca="false">RANDBETWEEN(1,$B$5)</f>
        <v>2</v>
      </c>
      <c r="E423" s="0" t="n">
        <f aca="false">RANDBETWEEN(1,$B$5)</f>
        <v>4</v>
      </c>
      <c r="F423" s="0" t="n">
        <f aca="false">RANDBETWEEN(1,$B$5)</f>
        <v>4</v>
      </c>
      <c r="G423" s="0" t="n">
        <f aca="false">RANDBETWEEN(1,$B$5)</f>
        <v>2</v>
      </c>
      <c r="H423" s="0" t="n">
        <f aca="true">NORMINV(RAND(),$B$8,$B$13)</f>
        <v>48.3235138823218</v>
      </c>
      <c r="I423" s="0" t="n">
        <f aca="true">NORMINV(RAND(),$C$8,$C$13)</f>
        <v>61.1163381951012</v>
      </c>
      <c r="J423" s="0" t="n">
        <f aca="true">NORMINV(RAND(),$D$8,$D$13)</f>
        <v>13.3912168973825</v>
      </c>
      <c r="K423" s="0" t="n">
        <f aca="true">NORMINV(RAND(),$E$8,$E$13)</f>
        <v>3.11486154238086</v>
      </c>
      <c r="L423" s="0" t="n">
        <f aca="true">NORMINV(RAND(),$B$9,$B$14)</f>
        <v>49.2112685055107</v>
      </c>
      <c r="M423" s="0" t="n">
        <f aca="true">NORMINV(RAND(),$C$9,$C$14)</f>
        <v>52.128532236502</v>
      </c>
      <c r="N423" s="0" t="n">
        <f aca="true">NORMINV(RAND(),$D$9,$D$14)</f>
        <v>42.663728698558</v>
      </c>
      <c r="O423" s="0" t="n">
        <f aca="true">NORMINV(RAND(),$E$9,$E$14)</f>
        <v>24.6537042147837</v>
      </c>
      <c r="P423" s="0" t="n">
        <f aca="true">NORMINV(RAND(),$B$10,$B$15)</f>
        <v>25.1381481553881</v>
      </c>
      <c r="Q423" s="0" t="n">
        <f aca="true">NORMINV(RAND(),$C$10,$C$15)</f>
        <v>28.492554535468</v>
      </c>
      <c r="R423" s="0" t="n">
        <f aca="true">NORMINV(RAND(),$D$10,$D$15)</f>
        <v>10.1216788555444</v>
      </c>
      <c r="S423" s="0" t="n">
        <f aca="true">NORMINV(RAND(),$E$10,$E$15)</f>
        <v>4.12179438787342</v>
      </c>
      <c r="T423" s="0" t="n">
        <f aca="false">MEDIAN(INDEX(Avaliadores!$B$17:$B$22,$B423),INDEX(Avaliadores!$B$17:$B$22,$C423),INDEX(Avaliadores!$B$17:$B$22,$D423),INDEX(Avaliadores!$B$17:$B$22,$E423),INDEX(Avaliadores!$B$17:$B$22,$F423),INDEX(Avaliadores!$B$17:$B$22,$G423))</f>
        <v>3.29166666666667</v>
      </c>
      <c r="U423" s="0" t="n">
        <f aca="false">MEDIAN(INDEX(Avaliadores!$C$17:$C$22,$B423),INDEX(Avaliadores!$C$17:$C$22,$C423),INDEX(Avaliadores!$C$17:$C$22,$D423),INDEX(Avaliadores!$C$17:$C$22,$E423),INDEX(Avaliadores!$C$17:$C$22,$F423),INDEX(Avaliadores!$C$17:$C$22,$G423))</f>
        <v>5.29166666666667</v>
      </c>
      <c r="V423" s="0" t="n">
        <f aca="false">MEDIAN(INDEX(Avaliadores!$D$17:$D$22,$B423),INDEX(Avaliadores!$D$17:$D$22,$C423),INDEX(Avaliadores!$D$17:$D$22,$D423),INDEX(Avaliadores!$D$17:$D$22,$E423),INDEX(Avaliadores!$D$17:$D$22,$F423),INDEX(Avaliadores!$D$17:$D$22,$G423))</f>
        <v>5.79166666666667</v>
      </c>
      <c r="W423" s="0" t="n">
        <f aca="false">MEDIAN(INDEX(Avaliadores!$E$17:$E$22,$B423),INDEX(Avaliadores!$E$17:$E$22,$C423),INDEX(Avaliadores!$E$17:$E$22,$D423),INDEX(Avaliadores!$E$17:$E$22,$E423),INDEX(Avaliadores!$E$17:$E$22,$F423),INDEX(Avaliadores!$E$17:$E$22,$G423))</f>
        <v>6.29166666666667</v>
      </c>
      <c r="X423" s="0" t="n">
        <f aca="false">MEDIAN(INDEX(Avaliadores!$F$17:$F$22,$B423),INDEX(Avaliadores!$F$17:$F$22,$C423),INDEX(Avaliadores!$F$17:$F$22,$D423),INDEX(Avaliadores!$F$17:$F$22,$E423),INDEX(Avaliadores!$F$17:$F$22,$F423),INDEX(Avaliadores!$F$17:$F$22,$G423))</f>
        <v>2.79166666666667</v>
      </c>
      <c r="Y423" s="0" t="n">
        <f aca="false">MEDIAN(INDEX(Avaliadores!$G$17:$G$22,$B423),INDEX(Avaliadores!$G$17:$G$22,$C423),INDEX(Avaliadores!$G$17:$G$22,$D423),INDEX(Avaliadores!$G$17:$G$22,$E423),INDEX(Avaliadores!$G$17:$G$22,$F423),INDEX(Avaliadores!$G$17:$G$22,$G423))</f>
        <v>5.29166666666667</v>
      </c>
      <c r="Z423" s="0" t="n">
        <f aca="false">MEDIAN(INDEX(Avaliadores!$H$17:$H$22,$B423),INDEX(Avaliadores!$H$17:$H$22,$C423),INDEX(Avaliadores!$H$17:$H$22,$D423),INDEX(Avaliadores!$H$17:$H$22,$E423),INDEX(Avaliadores!$H$17:$H$22,$F423),INDEX(Avaliadores!$H$17:$H$22,$G423))</f>
        <v>3.79166666666667</v>
      </c>
      <c r="AA423" s="0" t="n">
        <f aca="false">MEDIAN(INDEX(Avaliadores!$I$17:$I$22,$B423),INDEX(Avaliadores!$I$17:$I$22,$C423),INDEX(Avaliadores!$I$17:$I$22,$D423),INDEX(Avaliadores!$I$17:$I$22,$E423),INDEX(Avaliadores!$I$17:$I$22,$F423),INDEX(Avaliadores!$I$17:$I$22,$G423))</f>
        <v>5.79166666666667</v>
      </c>
      <c r="AB423" s="0" t="n">
        <f aca="false">IF(MAX(H423:K423)=MIN(H423:K423),0,IF($B$17="custo",(MAX(H423:K423)-H423)/(MAX(H423:K423)-MIN(H423:K423)),(H423-MIN(H423:K423))/(MAX(H423:K423)-MIN(H423:K423))))</f>
        <v>0.220560321065196</v>
      </c>
      <c r="AC423" s="0" t="n">
        <f aca="false">IF(MAX(H423:K423)=MIN(H423:K423),0,IF($B$17="custo",(MAX(H423:K423)-I423)/(MAX(H423:K423)-MIN(H423:K423)),(I423-MIN(H423:K423))/(MAX(H423:K423)-MIN(H423:K423))))</f>
        <v>0</v>
      </c>
      <c r="AD423" s="0" t="n">
        <f aca="false">IF(MAX(H423:K423)=MIN(H423:K423),0,IF($B$17="custo",(MAX(H423:K423)-J423)/(MAX(H423:K423)-MIN(H423:K423)),(J423-MIN(H423:K423))/(MAX(H423:K423)-MIN(H423:K423))))</f>
        <v>0.822825970163992</v>
      </c>
      <c r="AE423" s="0" t="n">
        <f aca="false">IF(MAX(H423:K423)=MIN(H423:K423),0,IF($B$17="custo",(MAX(H423:K423)-K423)/(MAX(H423:K423)-MIN(H423:K423)),(K423-MIN(H423:K423))/(MAX(H423:K423)-MIN(H423:K423))))</f>
        <v>1</v>
      </c>
      <c r="AF423" s="0" t="n">
        <f aca="false">IF(MAX(L423:O423)=MIN(L423:O423),0,IF($C$17="custo",(MAX(L423:O423)-L423)/(MAX(L423:O423)-MIN(L423:O423)),(L423-MIN(L423:O423))/(MAX(L423:O423)-MIN(L423:O423))))</f>
        <v>0.893820491662942</v>
      </c>
      <c r="AG423" s="0" t="n">
        <f aca="false">IF(MAX(L423:O423)=MIN(L423:O423),0,IF($C$17="custo",(MAX(L423:O423)-M423)/(MAX(L423:O423)-MIN(L423:O423)),(M423-MIN(L423:O423))/(MAX(L423:O423)-MIN(L423:O423))))</f>
        <v>1</v>
      </c>
      <c r="AH423" s="0" t="n">
        <f aca="false">IF(MAX(L423:O423)=MIN(L423:O423),0,IF($C$17="custo",(MAX(L423:O423)-N423)/(MAX(L423:O423)-MIN(L423:O423)),(N423-MIN(L423:O423))/(MAX(L423:O423)-MIN(L423:O423))))</f>
        <v>0.655509998808281</v>
      </c>
      <c r="AI423" s="0" t="n">
        <f aca="false">IF(MAX(L423:O423)=MIN(L423:O423),0,IF($C$17="custo",(MAX(L423:O423)-O423)/(MAX(L423:O423)-MIN(L423:O423)),(O423-MIN(L423:O423))/(MAX(L423:O423)-MIN(L423:O423))))</f>
        <v>0</v>
      </c>
      <c r="AJ423" s="0" t="n">
        <f aca="false">IF(MAX(P423:S423)=MIN(P423:S423),0,IF($D$17="custo",(MAX(P423:S423)-P423)/(MAX(P423:S423)-MIN(P423:S423)),(P423-MIN(P423:S423))/(MAX(P423:S423)-MIN(P423:S423))))</f>
        <v>0.13764061357811</v>
      </c>
      <c r="AK423" s="0" t="n">
        <f aca="false">IF(MAX(P423:S423)=MIN(P423:S423),0,IF($D$17="custo",(MAX(P423:S423)-Q423)/(MAX(P423:S423)-MIN(P423:S423)),(Q423-MIN(P423:S423))/(MAX(P423:S423)-MIN(P423:S423))))</f>
        <v>0</v>
      </c>
      <c r="AL423" s="0" t="n">
        <f aca="false">IF(MAX(P423:S423)=MIN(P423:S423),0,IF($D$17="custo",(MAX(P423:S423)-R423)/(MAX(P423:S423)-MIN(P423:S423)),(R423-MIN(P423:S423))/(MAX(P423:S423)-MIN(P423:S423))))</f>
        <v>0.753808070354211</v>
      </c>
      <c r="AM423" s="0" t="n">
        <f aca="false">IF(MAX(P423:S423)=MIN(P423:S423),0,IF($D$17="custo",(MAX(P423:S423)-S423)/(MAX(P423:S423)-MIN(P423:S423)),(S423-MIN(P423:S423))/(MAX(P423:S423)-MIN(P423:S423))))</f>
        <v>1</v>
      </c>
      <c r="AN423" s="0" t="n">
        <f aca="false">IF(MAX(T423:W423)=MIN(T423:W423),0,IF($E$17="custo",(MAX(T423:W423)-T423)/(MAX(T423:W423)-MIN(T423:W423)),(T423-MIN(T423:W423))/(MAX(T423:W423)-MIN(T423:W423))))</f>
        <v>0</v>
      </c>
      <c r="AO423" s="0" t="n">
        <f aca="false">IF(MAX(T423:W423)=MIN(T423:W423),0,IF($E$17="custo",(MAX(T423:W423)-U423)/(MAX(T423:W423)-MIN(T423:W423)),(U423-MIN(T423:W423))/(MAX(T423:W423)-MIN(T423:W423))))</f>
        <v>0.666666666666667</v>
      </c>
      <c r="AP423" s="0" t="n">
        <f aca="false">IF(MAX(T423:W423)=MIN(T423:W423),0,IF($E$17="custo",(MAX(T423:W423)-V423)/(MAX(T423:W423)-MIN(T423:W423)),(V423-MIN(T423:W423))/(MAX(T423:W423)-MIN(T423:W423))))</f>
        <v>0.833333333333333</v>
      </c>
      <c r="AQ423" s="0" t="n">
        <f aca="false">IF(MAX(T423:W423)=MIN(T423:W423),0,IF($E$17="custo",(MAX(T423:W423)-W423)/(MAX(T423:W423)-MIN(T423:W423)),(W423-MIN(T423:W423))/(MAX(T423:W423)-MIN(T423:W423))))</f>
        <v>1</v>
      </c>
      <c r="AR423" s="0" t="n">
        <f aca="false">IF(MAX(X423:AA423)=MIN(X423:AA423),0,IF($F$17="custo",(MAX(X423:AA423)-X423)/(MAX(X423:AA423)-MIN(X423:AA423)),(X423-MIN(X423:AA423))/(MAX(X423:AA423)-MIN(X423:AA423))))</f>
        <v>0</v>
      </c>
      <c r="AS423" s="0" t="n">
        <f aca="false">IF(MAX(X423:AA423)=MIN(X423:AA423),0,IF($F$17="custo",(MAX(X423:AA423)-Y423)/(MAX(X423:AA423)-MIN(X423:AA423)),(Y423-MIN(X423:AA423))/(MAX(X423:AA423)-MIN(X423:AA423))))</f>
        <v>0.833333333333333</v>
      </c>
      <c r="AT423" s="0" t="n">
        <f aca="false">IF(MAX(X423:AA423)=MIN(X423:AA423),0,IF($F$17="custo",(MAX(X423:AA423)-Z423)/(MAX(X423:AA423)-MIN(X423:AA423)),(Z423-MIN(X423:AA423))/(MAX(X423:AA423)-MIN(X423:AA423))))</f>
        <v>0.333333333333333</v>
      </c>
      <c r="AU423" s="0" t="n">
        <f aca="false">IF(MAX(X423:AA423)=MIN(X423:AA423),0,IF($F$17="custo",(MAX(X423:AA423)-AA423)/(MAX(X423:AA423)-MIN(X423:AA423)),(AA423-MIN(X423:AA423))/(MAX(X423:AA423)-MIN(X423:AA423))))</f>
        <v>1</v>
      </c>
      <c r="AV423" s="0" t="n">
        <f aca="false">STDEVP(AB423:AE423)</f>
        <v>0.412865761661358</v>
      </c>
      <c r="AW423" s="0" t="n">
        <f aca="false">STDEVP(AF423:AI423)</f>
        <v>0.388534728963401</v>
      </c>
      <c r="AX423" s="0" t="n">
        <f aca="false">STDEVP(AJ423:AM423)</f>
        <v>0.416166137032427</v>
      </c>
      <c r="AY423" s="0" t="n">
        <f aca="false">STDEVP(AN423:AQ423)</f>
        <v>0.379601399131012</v>
      </c>
      <c r="AZ423" s="0" t="n">
        <f aca="false">STDEVP(AR423:AU423)</f>
        <v>0.397474667257061</v>
      </c>
      <c r="BA423" s="0" t="n">
        <f aca="false">AV423*((1-IFERROR(CORREL(AB423:AE423,AF423:AI423),0))+(1-IFERROR(CORREL(AB423:AE423,AJ423:AM423),0))+(1-IFERROR(CORREL(AB423:AE423,AN423:AQ423),0))+(1-IFERROR(CORREL(AB423:AE423,AR423:AU423),0)))</f>
        <v>1.23001475749038</v>
      </c>
      <c r="BB423" s="0" t="n">
        <f aca="false">AW423*((1-IFERROR(CORREL(AF423:AI423,AB423:AE423),0))+(1-IFERROR(CORREL(AF423:AI423,AJ423:AM423),0))+(1-IFERROR(CORREL(AF423:AI423,AN423:AQ423),0))+(1-IFERROR(CORREL(AF423:AI423,AR423:AU423),0)))</f>
        <v>2.70766155985043</v>
      </c>
      <c r="BC423" s="0" t="n">
        <f aca="false">AX423*((1-IFERROR(CORREL(AJ423:AM423,AB423:AE423),0))+(1-IFERROR(CORREL(AJ423:AM423,AF423:AI423),0))+(1-IFERROR(CORREL(AJ423:AM423,AN423:AQ423),0))+(1-IFERROR(CORREL(AJ423:AM423,AR423:AU423),0)))</f>
        <v>1.19246640869481</v>
      </c>
      <c r="BD423" s="0" t="n">
        <f aca="false">AY423*((1-IFERROR(CORREL(AN423:AQ423,AB423:AE423),0))+(1-IFERROR(CORREL(AN423:AQ423,AF423:AI423),0))+(1-IFERROR(CORREL(AN423:AQ423,AJ423:AM423),0))+(1-IFERROR(CORREL(AN423:AQ423,AR423:AU423),0)))</f>
        <v>0.946461100725693</v>
      </c>
      <c r="BE423" s="0" t="n">
        <f aca="false">AZ423*((1-IFERROR(CORREL(AR423:AU423,AB423:AE423),0))+(1-IFERROR(CORREL(AR423:AU423,AF423:AI423),0))+(1-IFERROR(CORREL(AR423:AU423,AJ423:AM423),0))+(1-IFERROR(CORREL(AR423:AU423,AN423:AQ423),0)))</f>
        <v>1.24845786854704</v>
      </c>
      <c r="BF423" s="0" t="n">
        <f aca="false">IF(SUM(BA423:BE423)&gt;0,BA423/SUM(BA423:BE423),1/5)</f>
        <v>0.16791868910513</v>
      </c>
      <c r="BG423" s="0" t="n">
        <f aca="false">IF(SUM(BA423:BE423)&gt;0,BB423/SUM(BA423:BE423),1/5)</f>
        <v>0.369643515983581</v>
      </c>
      <c r="BH423" s="0" t="n">
        <f aca="false">IF(SUM(BA423:BE423)&gt;0,BC423/SUM(BA423:BE423),1/5)</f>
        <v>0.162792677836225</v>
      </c>
      <c r="BI423" s="0" t="n">
        <f aca="false">IF(SUM(BA423:BE423)&gt;0,BD423/SUM(BA423:BE423),1/5)</f>
        <v>0.129208618315378</v>
      </c>
      <c r="BJ423" s="0" t="n">
        <f aca="false">IF(SUM(BA423:BE423)&gt;0,BE423/SUM(BA423:BE423),1/5)</f>
        <v>0.170436498759685</v>
      </c>
      <c r="BK423" s="0" t="n">
        <f aca="false">BF423*AB423+BG423*AF423+BH423*AJ423+BI423*AN423+BJ423*AR423</f>
        <v>0.389838033241739</v>
      </c>
      <c r="BL423" s="0" t="n">
        <f aca="false">BF423*AC423+BG423*AG423+BH423*AK423+BI423*AO423+BJ423*AS423</f>
        <v>0.597813010493571</v>
      </c>
      <c r="BM423" s="0" t="n">
        <f aca="false">BF423*AD423+BG423*AH423+BH423*AL423+BI423*AP423+BJ423*AT423</f>
        <v>0.667673328190377</v>
      </c>
      <c r="BN423" s="0" t="n">
        <f aca="false">BF423*AE423+BG423*AI423+BH423*AM423+BI423*AQ423+BJ423*AU423</f>
        <v>0.630356484016419</v>
      </c>
      <c r="BO423" s="0" t="n">
        <f aca="false">RANK(BK423,$BK423:$BN423)</f>
        <v>4</v>
      </c>
      <c r="BP423" s="0" t="n">
        <f aca="false">RANK(BL423,$BK423:$BN423)</f>
        <v>3</v>
      </c>
      <c r="BQ423" s="0" t="n">
        <f aca="false">RANK(BM423,$BK423:$BN423)</f>
        <v>1</v>
      </c>
      <c r="BR423" s="0" t="n">
        <f aca="false">RANK(BN423,$BK423:$BN423)</f>
        <v>2</v>
      </c>
    </row>
    <row r="424" customFormat="false" ht="15" hidden="false" customHeight="false" outlineLevel="0" collapsed="false">
      <c r="A424" s="0" t="n">
        <v>401</v>
      </c>
      <c r="B424" s="0" t="n">
        <f aca="false">RANDBETWEEN(1,$B$5)</f>
        <v>5</v>
      </c>
      <c r="C424" s="0" t="n">
        <f aca="false">RANDBETWEEN(1,$B$5)</f>
        <v>2</v>
      </c>
      <c r="D424" s="0" t="n">
        <f aca="false">RANDBETWEEN(1,$B$5)</f>
        <v>1</v>
      </c>
      <c r="E424" s="0" t="n">
        <f aca="false">RANDBETWEEN(1,$B$5)</f>
        <v>6</v>
      </c>
      <c r="F424" s="0" t="n">
        <f aca="false">RANDBETWEEN(1,$B$5)</f>
        <v>4</v>
      </c>
      <c r="G424" s="0" t="n">
        <f aca="false">RANDBETWEEN(1,$B$5)</f>
        <v>5</v>
      </c>
      <c r="H424" s="0" t="n">
        <f aca="true">NORMINV(RAND(),$B$8,$B$13)</f>
        <v>52.8545201038608</v>
      </c>
      <c r="I424" s="0" t="n">
        <f aca="true">NORMINV(RAND(),$C$8,$C$13)</f>
        <v>62.1688867545284</v>
      </c>
      <c r="J424" s="0" t="n">
        <f aca="true">NORMINV(RAND(),$D$8,$D$13)</f>
        <v>15.2151036944645</v>
      </c>
      <c r="K424" s="0" t="n">
        <f aca="true">NORMINV(RAND(),$E$8,$E$13)</f>
        <v>2.87373836271168</v>
      </c>
      <c r="L424" s="0" t="n">
        <f aca="true">NORMINV(RAND(),$B$9,$B$14)</f>
        <v>49.1083904608675</v>
      </c>
      <c r="M424" s="0" t="n">
        <f aca="true">NORMINV(RAND(),$C$9,$C$14)</f>
        <v>61.8108516224422</v>
      </c>
      <c r="N424" s="0" t="n">
        <f aca="true">NORMINV(RAND(),$D$9,$D$14)</f>
        <v>44.9399485693592</v>
      </c>
      <c r="O424" s="0" t="n">
        <f aca="true">NORMINV(RAND(),$E$9,$E$14)</f>
        <v>23.4929483103182</v>
      </c>
      <c r="P424" s="0" t="n">
        <f aca="true">NORMINV(RAND(),$B$10,$B$15)</f>
        <v>23.2490728565935</v>
      </c>
      <c r="Q424" s="0" t="n">
        <f aca="true">NORMINV(RAND(),$C$10,$C$15)</f>
        <v>29.9178710794881</v>
      </c>
      <c r="R424" s="0" t="n">
        <f aca="true">NORMINV(RAND(),$D$10,$D$15)</f>
        <v>10.406733272984</v>
      </c>
      <c r="S424" s="0" t="n">
        <f aca="true">NORMINV(RAND(),$E$10,$E$15)</f>
        <v>4.18304689085114</v>
      </c>
      <c r="T424" s="0" t="n">
        <f aca="false">MEDIAN(INDEX(Avaliadores!$B$17:$B$22,$B424),INDEX(Avaliadores!$B$17:$B$22,$C424),INDEX(Avaliadores!$B$17:$B$22,$D424),INDEX(Avaliadores!$B$17:$B$22,$E424),INDEX(Avaliadores!$B$17:$B$22,$F424),INDEX(Avaliadores!$B$17:$B$22,$G424))</f>
        <v>2.54166666666667</v>
      </c>
      <c r="U424" s="0" t="n">
        <f aca="false">MEDIAN(INDEX(Avaliadores!$C$17:$C$22,$B424),INDEX(Avaliadores!$C$17:$C$22,$C424),INDEX(Avaliadores!$C$17:$C$22,$D424),INDEX(Avaliadores!$C$17:$C$22,$E424),INDEX(Avaliadores!$C$17:$C$22,$F424),INDEX(Avaliadores!$C$17:$C$22,$G424))</f>
        <v>5.54166666666667</v>
      </c>
      <c r="V424" s="0" t="n">
        <f aca="false">MEDIAN(INDEX(Avaliadores!$D$17:$D$22,$B424),INDEX(Avaliadores!$D$17:$D$22,$C424),INDEX(Avaliadores!$D$17:$D$22,$D424),INDEX(Avaliadores!$D$17:$D$22,$E424),INDEX(Avaliadores!$D$17:$D$22,$F424),INDEX(Avaliadores!$D$17:$D$22,$G424))</f>
        <v>5.54166666666667</v>
      </c>
      <c r="W424" s="0" t="n">
        <f aca="false">MEDIAN(INDEX(Avaliadores!$E$17:$E$22,$B424),INDEX(Avaliadores!$E$17:$E$22,$C424),INDEX(Avaliadores!$E$17:$E$22,$D424),INDEX(Avaliadores!$E$17:$E$22,$E424),INDEX(Avaliadores!$E$17:$E$22,$F424),INDEX(Avaliadores!$E$17:$E$22,$G424))</f>
        <v>6.79166666666667</v>
      </c>
      <c r="X424" s="0" t="n">
        <f aca="false">MEDIAN(INDEX(Avaliadores!$F$17:$F$22,$B424),INDEX(Avaliadores!$F$17:$F$22,$C424),INDEX(Avaliadores!$F$17:$F$22,$D424),INDEX(Avaliadores!$F$17:$F$22,$E424),INDEX(Avaliadores!$F$17:$F$22,$F424),INDEX(Avaliadores!$F$17:$F$22,$G424))</f>
        <v>2.54166666666667</v>
      </c>
      <c r="Y424" s="0" t="n">
        <f aca="false">MEDIAN(INDEX(Avaliadores!$G$17:$G$22,$B424),INDEX(Avaliadores!$G$17:$G$22,$C424),INDEX(Avaliadores!$G$17:$G$22,$D424),INDEX(Avaliadores!$G$17:$G$22,$E424),INDEX(Avaliadores!$G$17:$G$22,$F424),INDEX(Avaliadores!$G$17:$G$22,$G424))</f>
        <v>4.79166666666667</v>
      </c>
      <c r="Z424" s="0" t="n">
        <f aca="false">MEDIAN(INDEX(Avaliadores!$H$17:$H$22,$B424),INDEX(Avaliadores!$H$17:$H$22,$C424),INDEX(Avaliadores!$H$17:$H$22,$D424),INDEX(Avaliadores!$H$17:$H$22,$E424),INDEX(Avaliadores!$H$17:$H$22,$F424),INDEX(Avaliadores!$H$17:$H$22,$G424))</f>
        <v>3.79166666666667</v>
      </c>
      <c r="AA424" s="0" t="n">
        <f aca="false">MEDIAN(INDEX(Avaliadores!$I$17:$I$22,$B424),INDEX(Avaliadores!$I$17:$I$22,$C424),INDEX(Avaliadores!$I$17:$I$22,$D424),INDEX(Avaliadores!$I$17:$I$22,$E424),INDEX(Avaliadores!$I$17:$I$22,$F424),INDEX(Avaliadores!$I$17:$I$22,$G424))</f>
        <v>6.54166666666667</v>
      </c>
      <c r="AB424" s="0" t="n">
        <f aca="false">IF(MAX(H424:K424)=MIN(H424:K424),0,IF($B$17="custo",(MAX(H424:K424)-H424)/(MAX(H424:K424)-MIN(H424:K424)),(H424-MIN(H424:K424))/(MAX(H424:K424)-MIN(H424:K424))))</f>
        <v>0.157084802100826</v>
      </c>
      <c r="AC424" s="0" t="n">
        <f aca="false">IF(MAX(H424:K424)=MIN(H424:K424),0,IF($B$17="custo",(MAX(H424:K424)-I424)/(MAX(H424:K424)-MIN(H424:K424)),(I424-MIN(H424:K424))/(MAX(H424:K424)-MIN(H424:K424))))</f>
        <v>0</v>
      </c>
      <c r="AD424" s="0" t="n">
        <f aca="false">IF(MAX(H424:K424)=MIN(H424:K424),0,IF($B$17="custo",(MAX(H424:K424)-J424)/(MAX(H424:K424)-MIN(H424:K424)),(J424-MIN(H424:K424))/(MAX(H424:K424)-MIN(H424:K424))))</f>
        <v>0.791865512331595</v>
      </c>
      <c r="AE424" s="0" t="n">
        <f aca="false">IF(MAX(H424:K424)=MIN(H424:K424),0,IF($B$17="custo",(MAX(H424:K424)-K424)/(MAX(H424:K424)-MIN(H424:K424)),(K424-MIN(H424:K424))/(MAX(H424:K424)-MIN(H424:K424))))</f>
        <v>1</v>
      </c>
      <c r="AF424" s="0" t="n">
        <f aca="false">IF(MAX(L424:O424)=MIN(L424:O424),0,IF($C$17="custo",(MAX(L424:O424)-L424)/(MAX(L424:O424)-MIN(L424:O424)),(L424-MIN(L424:O424))/(MAX(L424:O424)-MIN(L424:O424))))</f>
        <v>0.668498011018374</v>
      </c>
      <c r="AG424" s="0" t="n">
        <f aca="false">IF(MAX(L424:O424)=MIN(L424:O424),0,IF($C$17="custo",(MAX(L424:O424)-M424)/(MAX(L424:O424)-MIN(L424:O424)),(M424-MIN(L424:O424))/(MAX(L424:O424)-MIN(L424:O424))))</f>
        <v>1</v>
      </c>
      <c r="AH424" s="0" t="n">
        <f aca="false">IF(MAX(L424:O424)=MIN(L424:O424),0,IF($C$17="custo",(MAX(L424:O424)-N424)/(MAX(L424:O424)-MIN(L424:O424)),(N424-MIN(L424:O424))/(MAX(L424:O424)-MIN(L424:O424))))</f>
        <v>0.559712259941297</v>
      </c>
      <c r="AI424" s="0" t="n">
        <f aca="false">IF(MAX(L424:O424)=MIN(L424:O424),0,IF($C$17="custo",(MAX(L424:O424)-O424)/(MAX(L424:O424)-MIN(L424:O424)),(O424-MIN(L424:O424))/(MAX(L424:O424)-MIN(L424:O424))))</f>
        <v>0</v>
      </c>
      <c r="AJ424" s="0" t="n">
        <f aca="false">IF(MAX(P424:S424)=MIN(P424:S424),0,IF($D$17="custo",(MAX(P424:S424)-P424)/(MAX(P424:S424)-MIN(P424:S424)),(P424-MIN(P424:S424))/(MAX(P424:S424)-MIN(P424:S424))))</f>
        <v>0.259135177066381</v>
      </c>
      <c r="AK424" s="0" t="n">
        <f aca="false">IF(MAX(P424:S424)=MIN(P424:S424),0,IF($D$17="custo",(MAX(P424:S424)-Q424)/(MAX(P424:S424)-MIN(P424:S424)),(Q424-MIN(P424:S424))/(MAX(P424:S424)-MIN(P424:S424))))</f>
        <v>0</v>
      </c>
      <c r="AL424" s="0" t="n">
        <f aca="false">IF(MAX(P424:S424)=MIN(P424:S424),0,IF($D$17="custo",(MAX(P424:S424)-R424)/(MAX(P424:S424)-MIN(P424:S424)),(R424-MIN(P424:S424))/(MAX(P424:S424)-MIN(P424:S424))))</f>
        <v>0.758160913145821</v>
      </c>
      <c r="AM424" s="0" t="n">
        <f aca="false">IF(MAX(P424:S424)=MIN(P424:S424),0,IF($D$17="custo",(MAX(P424:S424)-S424)/(MAX(P424:S424)-MIN(P424:S424)),(S424-MIN(P424:S424))/(MAX(P424:S424)-MIN(P424:S424))))</f>
        <v>1</v>
      </c>
      <c r="AN424" s="0" t="n">
        <f aca="false">IF(MAX(T424:W424)=MIN(T424:W424),0,IF($E$17="custo",(MAX(T424:W424)-T424)/(MAX(T424:W424)-MIN(T424:W424)),(T424-MIN(T424:W424))/(MAX(T424:W424)-MIN(T424:W424))))</f>
        <v>0</v>
      </c>
      <c r="AO424" s="0" t="n">
        <f aca="false">IF(MAX(T424:W424)=MIN(T424:W424),0,IF($E$17="custo",(MAX(T424:W424)-U424)/(MAX(T424:W424)-MIN(T424:W424)),(U424-MIN(T424:W424))/(MAX(T424:W424)-MIN(T424:W424))))</f>
        <v>0.705882352941177</v>
      </c>
      <c r="AP424" s="0" t="n">
        <f aca="false">IF(MAX(T424:W424)=MIN(T424:W424),0,IF($E$17="custo",(MAX(T424:W424)-V424)/(MAX(T424:W424)-MIN(T424:W424)),(V424-MIN(T424:W424))/(MAX(T424:W424)-MIN(T424:W424))))</f>
        <v>0.705882352941177</v>
      </c>
      <c r="AQ424" s="0" t="n">
        <f aca="false">IF(MAX(T424:W424)=MIN(T424:W424),0,IF($E$17="custo",(MAX(T424:W424)-W424)/(MAX(T424:W424)-MIN(T424:W424)),(W424-MIN(T424:W424))/(MAX(T424:W424)-MIN(T424:W424))))</f>
        <v>1</v>
      </c>
      <c r="AR424" s="0" t="n">
        <f aca="false">IF(MAX(X424:AA424)=MIN(X424:AA424),0,IF($F$17="custo",(MAX(X424:AA424)-X424)/(MAX(X424:AA424)-MIN(X424:AA424)),(X424-MIN(X424:AA424))/(MAX(X424:AA424)-MIN(X424:AA424))))</f>
        <v>0</v>
      </c>
      <c r="AS424" s="0" t="n">
        <f aca="false">IF(MAX(X424:AA424)=MIN(X424:AA424),0,IF($F$17="custo",(MAX(X424:AA424)-Y424)/(MAX(X424:AA424)-MIN(X424:AA424)),(Y424-MIN(X424:AA424))/(MAX(X424:AA424)-MIN(X424:AA424))))</f>
        <v>0.5625</v>
      </c>
      <c r="AT424" s="0" t="n">
        <f aca="false">IF(MAX(X424:AA424)=MIN(X424:AA424),0,IF($F$17="custo",(MAX(X424:AA424)-Z424)/(MAX(X424:AA424)-MIN(X424:AA424)),(Z424-MIN(X424:AA424))/(MAX(X424:AA424)-MIN(X424:AA424))))</f>
        <v>0.3125</v>
      </c>
      <c r="AU424" s="0" t="n">
        <f aca="false">IF(MAX(X424:AA424)=MIN(X424:AA424),0,IF($F$17="custo",(MAX(X424:AA424)-AA424)/(MAX(X424:AA424)-MIN(X424:AA424)),(AA424-MIN(X424:AA424))/(MAX(X424:AA424)-MIN(X424:AA424))))</f>
        <v>1</v>
      </c>
      <c r="AV424" s="0" t="n">
        <f aca="false">STDEVP(AB424:AE424)</f>
        <v>0.418964435435658</v>
      </c>
      <c r="AW424" s="0" t="n">
        <f aca="false">STDEVP(AF424:AI424)</f>
        <v>0.360186462738945</v>
      </c>
      <c r="AX424" s="0" t="n">
        <f aca="false">STDEVP(AJ424:AM424)</f>
        <v>0.395154441743659</v>
      </c>
      <c r="AY424" s="0" t="n">
        <f aca="false">STDEVP(AN424:AQ424)</f>
        <v>0.36823482428085</v>
      </c>
      <c r="AZ424" s="0" t="n">
        <f aca="false">STDEVP(AR424:AU424)</f>
        <v>0.365771872209988</v>
      </c>
      <c r="BA424" s="0" t="n">
        <f aca="false">AV424*((1-IFERROR(CORREL(AB424:AE424,AF424:AI424),0))+(1-IFERROR(CORREL(AB424:AE424,AJ424:AM424),0))+(1-IFERROR(CORREL(AB424:AE424,AN424:AQ424),0))+(1-IFERROR(CORREL(AB424:AE424,AR424:AU424),0)))</f>
        <v>1.14367268403961</v>
      </c>
      <c r="BB424" s="0" t="n">
        <f aca="false">AW424*((1-IFERROR(CORREL(AF424:AI424,AB424:AE424),0))+(1-IFERROR(CORREL(AF424:AI424,AJ424:AM424),0))+(1-IFERROR(CORREL(AF424:AI424,AN424:AQ424),0))+(1-IFERROR(CORREL(AF424:AI424,AR424:AU424),0)))</f>
        <v>2.46883649872593</v>
      </c>
      <c r="BC424" s="0" t="n">
        <f aca="false">AX424*((1-IFERROR(CORREL(AJ424:AM424,AB424:AE424),0))+(1-IFERROR(CORREL(AJ424:AM424,AF424:AI424),0))+(1-IFERROR(CORREL(AJ424:AM424,AN424:AQ424),0))+(1-IFERROR(CORREL(AJ424:AM424,AR424:AU424),0)))</f>
        <v>1.13749045011819</v>
      </c>
      <c r="BD424" s="0" t="n">
        <f aca="false">AY424*((1-IFERROR(CORREL(AN424:AQ424,AB424:AE424),0))+(1-IFERROR(CORREL(AN424:AQ424,AF424:AI424),0))+(1-IFERROR(CORREL(AN424:AQ424,AJ424:AM424),0))+(1-IFERROR(CORREL(AN424:AQ424,AR424:AU424),0)))</f>
        <v>0.877525139176447</v>
      </c>
      <c r="BE424" s="0" t="n">
        <f aca="false">AZ424*((1-IFERROR(CORREL(AR424:AU424,AB424:AE424),0))+(1-IFERROR(CORREL(AR424:AU424,AF424:AI424),0))+(1-IFERROR(CORREL(AR424:AU424,AJ424:AM424),0))+(1-IFERROR(CORREL(AR424:AU424,AN424:AQ424),0)))</f>
        <v>0.961954300029951</v>
      </c>
      <c r="BF424" s="0" t="n">
        <f aca="false">IF(SUM(BA424:BE424)&gt;0,BA424/SUM(BA424:BE424),1/5)</f>
        <v>0.173560409180698</v>
      </c>
      <c r="BG424" s="0" t="n">
        <f aca="false">IF(SUM(BA424:BE424)&gt;0,BB424/SUM(BA424:BE424),1/5)</f>
        <v>0.374663379565577</v>
      </c>
      <c r="BH424" s="0" t="n">
        <f aca="false">IF(SUM(BA424:BE424)&gt;0,BC424/SUM(BA424:BE424),1/5)</f>
        <v>0.172622211509261</v>
      </c>
      <c r="BI424" s="0" t="n">
        <f aca="false">IF(SUM(BA424:BE424)&gt;0,BD424/SUM(BA424:BE424),1/5)</f>
        <v>0.133170639071186</v>
      </c>
      <c r="BJ424" s="0" t="n">
        <f aca="false">IF(SUM(BA424:BE424)&gt;0,BE424/SUM(BA424:BE424),1/5)</f>
        <v>0.145983360673278</v>
      </c>
      <c r="BK424" s="0" t="n">
        <f aca="false">BF424*AB424+BG424*AF424+BH424*AJ424+BI424*AN424+BJ424*AR424</f>
        <v>0.322457913914741</v>
      </c>
      <c r="BL424" s="0" t="n">
        <f aca="false">BF424*AC424+BG424*AG424+BH424*AK424+BI424*AO424+BJ424*AS424</f>
        <v>0.550781823994545</v>
      </c>
      <c r="BM424" s="0" t="n">
        <f aca="false">BF424*AD424+BG424*AH424+BH424*AL424+BI424*AP424+BJ424*AT424</f>
        <v>0.617638206998008</v>
      </c>
      <c r="BN424" s="0" t="n">
        <f aca="false">BF424*AE424+BG424*AI424+BH424*AM424+BI424*AQ424+BJ424*AU424</f>
        <v>0.625336620434423</v>
      </c>
      <c r="BO424" s="0" t="n">
        <f aca="false">RANK(BK424,$BK424:$BN424)</f>
        <v>4</v>
      </c>
      <c r="BP424" s="0" t="n">
        <f aca="false">RANK(BL424,$BK424:$BN424)</f>
        <v>3</v>
      </c>
      <c r="BQ424" s="0" t="n">
        <f aca="false">RANK(BM424,$BK424:$BN424)</f>
        <v>2</v>
      </c>
      <c r="BR424" s="0" t="n">
        <f aca="false">RANK(BN424,$BK424:$BN424)</f>
        <v>1</v>
      </c>
    </row>
    <row r="425" customFormat="false" ht="15" hidden="false" customHeight="false" outlineLevel="0" collapsed="false">
      <c r="A425" s="0" t="n">
        <v>402</v>
      </c>
      <c r="B425" s="0" t="n">
        <f aca="false">RANDBETWEEN(1,$B$5)</f>
        <v>4</v>
      </c>
      <c r="C425" s="0" t="n">
        <f aca="false">RANDBETWEEN(1,$B$5)</f>
        <v>1</v>
      </c>
      <c r="D425" s="0" t="n">
        <f aca="false">RANDBETWEEN(1,$B$5)</f>
        <v>2</v>
      </c>
      <c r="E425" s="0" t="n">
        <f aca="false">RANDBETWEEN(1,$B$5)</f>
        <v>4</v>
      </c>
      <c r="F425" s="0" t="n">
        <f aca="false">RANDBETWEEN(1,$B$5)</f>
        <v>2</v>
      </c>
      <c r="G425" s="0" t="n">
        <f aca="false">RANDBETWEEN(1,$B$5)</f>
        <v>3</v>
      </c>
      <c r="H425" s="0" t="n">
        <f aca="true">NORMINV(RAND(),$B$8,$B$13)</f>
        <v>46.7021019068711</v>
      </c>
      <c r="I425" s="0" t="n">
        <f aca="true">NORMINV(RAND(),$C$8,$C$13)</f>
        <v>69.7065705934752</v>
      </c>
      <c r="J425" s="0" t="n">
        <f aca="true">NORMINV(RAND(),$D$8,$D$13)</f>
        <v>13.5160395684418</v>
      </c>
      <c r="K425" s="0" t="n">
        <f aca="true">NORMINV(RAND(),$E$8,$E$13)</f>
        <v>3.14313109995012</v>
      </c>
      <c r="L425" s="0" t="n">
        <f aca="true">NORMINV(RAND(),$B$9,$B$14)</f>
        <v>41.8855782593105</v>
      </c>
      <c r="M425" s="0" t="n">
        <f aca="true">NORMINV(RAND(),$C$9,$C$14)</f>
        <v>60.112051950216</v>
      </c>
      <c r="N425" s="0" t="n">
        <f aca="true">NORMINV(RAND(),$D$9,$D$14)</f>
        <v>46.458180799044</v>
      </c>
      <c r="O425" s="0" t="n">
        <f aca="true">NORMINV(RAND(),$E$9,$E$14)</f>
        <v>24.0885696077415</v>
      </c>
      <c r="P425" s="0" t="n">
        <f aca="true">NORMINV(RAND(),$B$10,$B$15)</f>
        <v>23.7842211140309</v>
      </c>
      <c r="Q425" s="0" t="n">
        <f aca="true">NORMINV(RAND(),$C$10,$C$15)</f>
        <v>31.7605995483881</v>
      </c>
      <c r="R425" s="0" t="n">
        <f aca="true">NORMINV(RAND(),$D$10,$D$15)</f>
        <v>10.1653445282477</v>
      </c>
      <c r="S425" s="0" t="n">
        <f aca="true">NORMINV(RAND(),$E$10,$E$15)</f>
        <v>4.00250048100608</v>
      </c>
      <c r="T425" s="0" t="n">
        <f aca="false">MEDIAN(INDEX(Avaliadores!$B$17:$B$22,$B425),INDEX(Avaliadores!$B$17:$B$22,$C425),INDEX(Avaliadores!$B$17:$B$22,$D425),INDEX(Avaliadores!$B$17:$B$22,$E425),INDEX(Avaliadores!$B$17:$B$22,$F425),INDEX(Avaliadores!$B$17:$B$22,$G425))</f>
        <v>3.04166666666667</v>
      </c>
      <c r="U425" s="0" t="n">
        <f aca="false">MEDIAN(INDEX(Avaliadores!$C$17:$C$22,$B425),INDEX(Avaliadores!$C$17:$C$22,$C425),INDEX(Avaliadores!$C$17:$C$22,$D425),INDEX(Avaliadores!$C$17:$C$22,$E425),INDEX(Avaliadores!$C$17:$C$22,$F425),INDEX(Avaliadores!$C$17:$C$22,$G425))</f>
        <v>5.04166666666667</v>
      </c>
      <c r="V425" s="0" t="n">
        <f aca="false">MEDIAN(INDEX(Avaliadores!$D$17:$D$22,$B425),INDEX(Avaliadores!$D$17:$D$22,$C425),INDEX(Avaliadores!$D$17:$D$22,$D425),INDEX(Avaliadores!$D$17:$D$22,$E425),INDEX(Avaliadores!$D$17:$D$22,$F425),INDEX(Avaliadores!$D$17:$D$22,$G425))</f>
        <v>5.91666666666667</v>
      </c>
      <c r="W425" s="0" t="n">
        <f aca="false">MEDIAN(INDEX(Avaliadores!$E$17:$E$22,$B425),INDEX(Avaliadores!$E$17:$E$22,$C425),INDEX(Avaliadores!$E$17:$E$22,$D425),INDEX(Avaliadores!$E$17:$E$22,$E425),INDEX(Avaliadores!$E$17:$E$22,$F425),INDEX(Avaliadores!$E$17:$E$22,$G425))</f>
        <v>6.29166666666667</v>
      </c>
      <c r="X425" s="0" t="n">
        <f aca="false">MEDIAN(INDEX(Avaliadores!$F$17:$F$22,$B425),INDEX(Avaliadores!$F$17:$F$22,$C425),INDEX(Avaliadores!$F$17:$F$22,$D425),INDEX(Avaliadores!$F$17:$F$22,$E425),INDEX(Avaliadores!$F$17:$F$22,$F425),INDEX(Avaliadores!$F$17:$F$22,$G425))</f>
        <v>2.41666666666667</v>
      </c>
      <c r="Y425" s="0" t="n">
        <f aca="false">MEDIAN(INDEX(Avaliadores!$G$17:$G$22,$B425),INDEX(Avaliadores!$G$17:$G$22,$C425),INDEX(Avaliadores!$G$17:$G$22,$D425),INDEX(Avaliadores!$G$17:$G$22,$E425),INDEX(Avaliadores!$G$17:$G$22,$F425),INDEX(Avaliadores!$G$17:$G$22,$G425))</f>
        <v>5.41666666666667</v>
      </c>
      <c r="Z425" s="0" t="n">
        <f aca="false">MEDIAN(INDEX(Avaliadores!$H$17:$H$22,$B425),INDEX(Avaliadores!$H$17:$H$22,$C425),INDEX(Avaliadores!$H$17:$H$22,$D425),INDEX(Avaliadores!$H$17:$H$22,$E425),INDEX(Avaliadores!$H$17:$H$22,$F425),INDEX(Avaliadores!$H$17:$H$22,$G425))</f>
        <v>3.91666666666667</v>
      </c>
      <c r="AA425" s="0" t="n">
        <f aca="false">MEDIAN(INDEX(Avaliadores!$I$17:$I$22,$B425),INDEX(Avaliadores!$I$17:$I$22,$C425),INDEX(Avaliadores!$I$17:$I$22,$D425),INDEX(Avaliadores!$I$17:$I$22,$E425),INDEX(Avaliadores!$I$17:$I$22,$F425),INDEX(Avaliadores!$I$17:$I$22,$G425))</f>
        <v>6.04166666666667</v>
      </c>
      <c r="AB425" s="0" t="n">
        <f aca="false">IF(MAX(H425:K425)=MIN(H425:K425),0,IF($B$17="custo",(MAX(H425:K425)-H425)/(MAX(H425:K425)-MIN(H425:K425)),(H425-MIN(H425:K425))/(MAX(H425:K425)-MIN(H425:K425))))</f>
        <v>0.34560216331432</v>
      </c>
      <c r="AC425" s="0" t="n">
        <f aca="false">IF(MAX(H425:K425)=MIN(H425:K425),0,IF($B$17="custo",(MAX(H425:K425)-I425)/(MAX(H425:K425)-MIN(H425:K425)),(I425-MIN(H425:K425))/(MAX(H425:K425)-MIN(H425:K425))))</f>
        <v>0</v>
      </c>
      <c r="AD425" s="0" t="n">
        <f aca="false">IF(MAX(H425:K425)=MIN(H425:K425),0,IF($B$17="custo",(MAX(H425:K425)-J425)/(MAX(H425:K425)-MIN(H425:K425)),(J425-MIN(H425:K425))/(MAX(H425:K425)-MIN(H425:K425))))</f>
        <v>0.844165076993945</v>
      </c>
      <c r="AE425" s="0" t="n">
        <f aca="false">IF(MAX(H425:K425)=MIN(H425:K425),0,IF($B$17="custo",(MAX(H425:K425)-K425)/(MAX(H425:K425)-MIN(H425:K425)),(K425-MIN(H425:K425))/(MAX(H425:K425)-MIN(H425:K425))))</f>
        <v>1</v>
      </c>
      <c r="AF425" s="0" t="n">
        <f aca="false">IF(MAX(L425:O425)=MIN(L425:O425),0,IF($C$17="custo",(MAX(L425:O425)-L425)/(MAX(L425:O425)-MIN(L425:O425)),(L425-MIN(L425:O425))/(MAX(L425:O425)-MIN(L425:O425))))</f>
        <v>0.49403909600891</v>
      </c>
      <c r="AG425" s="0" t="n">
        <f aca="false">IF(MAX(L425:O425)=MIN(L425:O425),0,IF($C$17="custo",(MAX(L425:O425)-M425)/(MAX(L425:O425)-MIN(L425:O425)),(M425-MIN(L425:O425))/(MAX(L425:O425)-MIN(L425:O425))))</f>
        <v>1</v>
      </c>
      <c r="AH425" s="0" t="n">
        <f aca="false">IF(MAX(L425:O425)=MIN(L425:O425),0,IF($C$17="custo",(MAX(L425:O425)-N425)/(MAX(L425:O425)-MIN(L425:O425)),(N425-MIN(L425:O425))/(MAX(L425:O425)-MIN(L425:O425))))</f>
        <v>0.620973035827993</v>
      </c>
      <c r="AI425" s="0" t="n">
        <f aca="false">IF(MAX(L425:O425)=MIN(L425:O425),0,IF($C$17="custo",(MAX(L425:O425)-O425)/(MAX(L425:O425)-MIN(L425:O425)),(O425-MIN(L425:O425))/(MAX(L425:O425)-MIN(L425:O425))))</f>
        <v>0</v>
      </c>
      <c r="AJ425" s="0" t="n">
        <f aca="false">IF(MAX(P425:S425)=MIN(P425:S425),0,IF($D$17="custo",(MAX(P425:S425)-P425)/(MAX(P425:S425)-MIN(P425:S425)),(P425-MIN(P425:S425))/(MAX(P425:S425)-MIN(P425:S425))))</f>
        <v>0.287353194287358</v>
      </c>
      <c r="AK425" s="0" t="n">
        <f aca="false">IF(MAX(P425:S425)=MIN(P425:S425),0,IF($D$17="custo",(MAX(P425:S425)-Q425)/(MAX(P425:S425)-MIN(P425:S425)),(Q425-MIN(P425:S425))/(MAX(P425:S425)-MIN(P425:S425))))</f>
        <v>0</v>
      </c>
      <c r="AL425" s="0" t="n">
        <f aca="false">IF(MAX(P425:S425)=MIN(P425:S425),0,IF($D$17="custo",(MAX(P425:S425)-R425)/(MAX(P425:S425)-MIN(P425:S425)),(R425-MIN(P425:S425))/(MAX(P425:S425)-MIN(P425:S425))))</f>
        <v>0.777980328109593</v>
      </c>
      <c r="AM425" s="0" t="n">
        <f aca="false">IF(MAX(P425:S425)=MIN(P425:S425),0,IF($D$17="custo",(MAX(P425:S425)-S425)/(MAX(P425:S425)-MIN(P425:S425)),(S425-MIN(P425:S425))/(MAX(P425:S425)-MIN(P425:S425))))</f>
        <v>1</v>
      </c>
      <c r="AN425" s="0" t="n">
        <f aca="false">IF(MAX(T425:W425)=MIN(T425:W425),0,IF($E$17="custo",(MAX(T425:W425)-T425)/(MAX(T425:W425)-MIN(T425:W425)),(T425-MIN(T425:W425))/(MAX(T425:W425)-MIN(T425:W425))))</f>
        <v>0</v>
      </c>
      <c r="AO425" s="0" t="n">
        <f aca="false">IF(MAX(T425:W425)=MIN(T425:W425),0,IF($E$17="custo",(MAX(T425:W425)-U425)/(MAX(T425:W425)-MIN(T425:W425)),(U425-MIN(T425:W425))/(MAX(T425:W425)-MIN(T425:W425))))</f>
        <v>0.615384615384615</v>
      </c>
      <c r="AP425" s="0" t="n">
        <f aca="false">IF(MAX(T425:W425)=MIN(T425:W425),0,IF($E$17="custo",(MAX(T425:W425)-V425)/(MAX(T425:W425)-MIN(T425:W425)),(V425-MIN(T425:W425))/(MAX(T425:W425)-MIN(T425:W425))))</f>
        <v>0.884615384615385</v>
      </c>
      <c r="AQ425" s="0" t="n">
        <f aca="false">IF(MAX(T425:W425)=MIN(T425:W425),0,IF($E$17="custo",(MAX(T425:W425)-W425)/(MAX(T425:W425)-MIN(T425:W425)),(W425-MIN(T425:W425))/(MAX(T425:W425)-MIN(T425:W425))))</f>
        <v>1</v>
      </c>
      <c r="AR425" s="0" t="n">
        <f aca="false">IF(MAX(X425:AA425)=MIN(X425:AA425),0,IF($F$17="custo",(MAX(X425:AA425)-X425)/(MAX(X425:AA425)-MIN(X425:AA425)),(X425-MIN(X425:AA425))/(MAX(X425:AA425)-MIN(X425:AA425))))</f>
        <v>0</v>
      </c>
      <c r="AS425" s="0" t="n">
        <f aca="false">IF(MAX(X425:AA425)=MIN(X425:AA425),0,IF($F$17="custo",(MAX(X425:AA425)-Y425)/(MAX(X425:AA425)-MIN(X425:AA425)),(Y425-MIN(X425:AA425))/(MAX(X425:AA425)-MIN(X425:AA425))))</f>
        <v>0.827586206896552</v>
      </c>
      <c r="AT425" s="0" t="n">
        <f aca="false">IF(MAX(X425:AA425)=MIN(X425:AA425),0,IF($F$17="custo",(MAX(X425:AA425)-Z425)/(MAX(X425:AA425)-MIN(X425:AA425)),(Z425-MIN(X425:AA425))/(MAX(X425:AA425)-MIN(X425:AA425))))</f>
        <v>0.413793103448276</v>
      </c>
      <c r="AU425" s="0" t="n">
        <f aca="false">IF(MAX(X425:AA425)=MIN(X425:AA425),0,IF($F$17="custo",(MAX(X425:AA425)-AA425)/(MAX(X425:AA425)-MIN(X425:AA425)),(AA425-MIN(X425:AA425))/(MAX(X425:AA425)-MIN(X425:AA425))))</f>
        <v>1</v>
      </c>
      <c r="AV425" s="0" t="n">
        <f aca="false">STDEVP(AB425:AE425)</f>
        <v>0.39789615191087</v>
      </c>
      <c r="AW425" s="0" t="n">
        <f aca="false">STDEVP(AF425:AI425)</f>
        <v>0.357548269523296</v>
      </c>
      <c r="AX425" s="0" t="n">
        <f aca="false">STDEVP(AJ425:AM425)</f>
        <v>0.394152448143009</v>
      </c>
      <c r="AY425" s="0" t="n">
        <f aca="false">STDEVP(AN425:AQ425)</f>
        <v>0.386892298821744</v>
      </c>
      <c r="AZ425" s="0" t="n">
        <f aca="false">STDEVP(AR425:AU425)</f>
        <v>0.387355895494155</v>
      </c>
      <c r="BA425" s="0" t="n">
        <f aca="false">AV425*((1-IFERROR(CORREL(AB425:AE425,AF425:AI425),0))+(1-IFERROR(CORREL(AB425:AE425,AJ425:AM425),0))+(1-IFERROR(CORREL(AB425:AE425,AN425:AQ425),0))+(1-IFERROR(CORREL(AB425:AE425,AR425:AU425),0)))</f>
        <v>1.19529354662722</v>
      </c>
      <c r="BB425" s="0" t="n">
        <f aca="false">AW425*((1-IFERROR(CORREL(AF425:AI425,AB425:AE425),0))+(1-IFERROR(CORREL(AF425:AI425,AJ425:AM425),0))+(1-IFERROR(CORREL(AF425:AI425,AN425:AQ425),0))+(1-IFERROR(CORREL(AF425:AI425,AR425:AU425),0)))</f>
        <v>2.18371787288777</v>
      </c>
      <c r="BC425" s="0" t="n">
        <f aca="false">AX425*((1-IFERROR(CORREL(AJ425:AM425,AB425:AE425),0))+(1-IFERROR(CORREL(AJ425:AM425,AF425:AI425),0))+(1-IFERROR(CORREL(AJ425:AM425,AN425:AQ425),0))+(1-IFERROR(CORREL(AJ425:AM425,AR425:AU425),0)))</f>
        <v>1.14715769656786</v>
      </c>
      <c r="BD425" s="0" t="n">
        <f aca="false">AY425*((1-IFERROR(CORREL(AN425:AQ425,AB425:AE425),0))+(1-IFERROR(CORREL(AN425:AQ425,AF425:AI425),0))+(1-IFERROR(CORREL(AN425:AQ425,AJ425:AM425),0))+(1-IFERROR(CORREL(AN425:AQ425,AR425:AU425),0)))</f>
        <v>0.861599355803182</v>
      </c>
      <c r="BE425" s="0" t="n">
        <f aca="false">AZ425*((1-IFERROR(CORREL(AR425:AU425,AB425:AE425),0))+(1-IFERROR(CORREL(AR425:AU425,AF425:AI425),0))+(1-IFERROR(CORREL(AR425:AU425,AJ425:AM425),0))+(1-IFERROR(CORREL(AR425:AU425,AN425:AQ425),0)))</f>
        <v>1.13192184412688</v>
      </c>
      <c r="BF425" s="0" t="n">
        <f aca="false">IF(SUM(BA425:BE425)&gt;0,BA425/SUM(BA425:BE425),1/5)</f>
        <v>0.183335939084633</v>
      </c>
      <c r="BG425" s="0" t="n">
        <f aca="false">IF(SUM(BA425:BE425)&gt;0,BB425/SUM(BA425:BE425),1/5)</f>
        <v>0.334941963044529</v>
      </c>
      <c r="BH425" s="0" t="n">
        <f aca="false">IF(SUM(BA425:BE425)&gt;0,BC425/SUM(BA425:BE425),1/5)</f>
        <v>0.175952789314293</v>
      </c>
      <c r="BI425" s="0" t="n">
        <f aca="false">IF(SUM(BA425:BE425)&gt;0,BD425/SUM(BA425:BE425),1/5)</f>
        <v>0.132153417423374</v>
      </c>
      <c r="BJ425" s="0" t="n">
        <f aca="false">IF(SUM(BA425:BE425)&gt;0,BE425/SUM(BA425:BE425),1/5)</f>
        <v>0.17361589113317</v>
      </c>
      <c r="BK425" s="0" t="n">
        <f aca="false">BF425*AB425+BG425*AF425+BH425*AJ425+BI425*AN425+BJ425*AR425</f>
        <v>0.279396317852113</v>
      </c>
      <c r="BL425" s="0" t="n">
        <f aca="false">BF425*AC425+BG425*AG425+BH425*AK425+BI425*AO425+BJ425*AS425</f>
        <v>0.55994925979724</v>
      </c>
      <c r="BM425" s="0" t="n">
        <f aca="false">BF425*AD425+BG425*AH425+BH425*AL425+BI425*AP425+BJ425*AT425</f>
        <v>0.688389538095765</v>
      </c>
      <c r="BN425" s="0" t="n">
        <f aca="false">BF425*AE425+BG425*AI425+BH425*AM425+BI425*AQ425+BJ425*AU425</f>
        <v>0.665058036955471</v>
      </c>
      <c r="BO425" s="0" t="n">
        <f aca="false">RANK(BK425,$BK425:$BN425)</f>
        <v>4</v>
      </c>
      <c r="BP425" s="0" t="n">
        <f aca="false">RANK(BL425,$BK425:$BN425)</f>
        <v>3</v>
      </c>
      <c r="BQ425" s="0" t="n">
        <f aca="false">RANK(BM425,$BK425:$BN425)</f>
        <v>1</v>
      </c>
      <c r="BR425" s="0" t="n">
        <f aca="false">RANK(BN425,$BK425:$BN425)</f>
        <v>2</v>
      </c>
    </row>
    <row r="426" customFormat="false" ht="15" hidden="false" customHeight="false" outlineLevel="0" collapsed="false">
      <c r="A426" s="0" t="n">
        <v>403</v>
      </c>
      <c r="B426" s="0" t="n">
        <f aca="false">RANDBETWEEN(1,$B$5)</f>
        <v>4</v>
      </c>
      <c r="C426" s="0" t="n">
        <f aca="false">RANDBETWEEN(1,$B$5)</f>
        <v>4</v>
      </c>
      <c r="D426" s="0" t="n">
        <f aca="false">RANDBETWEEN(1,$B$5)</f>
        <v>1</v>
      </c>
      <c r="E426" s="0" t="n">
        <f aca="false">RANDBETWEEN(1,$B$5)</f>
        <v>4</v>
      </c>
      <c r="F426" s="0" t="n">
        <f aca="false">RANDBETWEEN(1,$B$5)</f>
        <v>5</v>
      </c>
      <c r="G426" s="0" t="n">
        <f aca="false">RANDBETWEEN(1,$B$5)</f>
        <v>1</v>
      </c>
      <c r="H426" s="0" t="n">
        <f aca="true">NORMINV(RAND(),$B$8,$B$13)</f>
        <v>41.4585047587844</v>
      </c>
      <c r="I426" s="0" t="n">
        <f aca="true">NORMINV(RAND(),$C$8,$C$13)</f>
        <v>64.0589866206396</v>
      </c>
      <c r="J426" s="0" t="n">
        <f aca="true">NORMINV(RAND(),$D$8,$D$13)</f>
        <v>14.3092920506533</v>
      </c>
      <c r="K426" s="0" t="n">
        <f aca="true">NORMINV(RAND(),$E$8,$E$13)</f>
        <v>2.83440344825992</v>
      </c>
      <c r="L426" s="0" t="n">
        <f aca="true">NORMINV(RAND(),$B$9,$B$14)</f>
        <v>47.1785888648939</v>
      </c>
      <c r="M426" s="0" t="n">
        <f aca="true">NORMINV(RAND(),$C$9,$C$14)</f>
        <v>50.9723151856654</v>
      </c>
      <c r="N426" s="0" t="n">
        <f aca="true">NORMINV(RAND(),$D$9,$D$14)</f>
        <v>50.1835994221846</v>
      </c>
      <c r="O426" s="0" t="n">
        <f aca="true">NORMINV(RAND(),$E$9,$E$14)</f>
        <v>27.6417875454</v>
      </c>
      <c r="P426" s="0" t="n">
        <f aca="true">NORMINV(RAND(),$B$10,$B$15)</f>
        <v>23.6848578356958</v>
      </c>
      <c r="Q426" s="0" t="n">
        <f aca="true">NORMINV(RAND(),$C$10,$C$15)</f>
        <v>31.8502485288281</v>
      </c>
      <c r="R426" s="0" t="n">
        <f aca="true">NORMINV(RAND(),$D$10,$D$15)</f>
        <v>9.33536628914374</v>
      </c>
      <c r="S426" s="0" t="n">
        <f aca="true">NORMINV(RAND(),$E$10,$E$15)</f>
        <v>3.88566120471206</v>
      </c>
      <c r="T426" s="0" t="n">
        <f aca="false">MEDIAN(INDEX(Avaliadores!$B$17:$B$22,$B426),INDEX(Avaliadores!$B$17:$B$22,$C426),INDEX(Avaliadores!$B$17:$B$22,$D426),INDEX(Avaliadores!$B$17:$B$22,$E426),INDEX(Avaliadores!$B$17:$B$22,$F426),INDEX(Avaliadores!$B$17:$B$22,$G426))</f>
        <v>3.04166666666667</v>
      </c>
      <c r="U426" s="0" t="n">
        <f aca="false">MEDIAN(INDEX(Avaliadores!$C$17:$C$22,$B426),INDEX(Avaliadores!$C$17:$C$22,$C426),INDEX(Avaliadores!$C$17:$C$22,$D426),INDEX(Avaliadores!$C$17:$C$22,$E426),INDEX(Avaliadores!$C$17:$C$22,$F426),INDEX(Avaliadores!$C$17:$C$22,$G426))</f>
        <v>5.54166666666667</v>
      </c>
      <c r="V426" s="0" t="n">
        <f aca="false">MEDIAN(INDEX(Avaliadores!$D$17:$D$22,$B426),INDEX(Avaliadores!$D$17:$D$22,$C426),INDEX(Avaliadores!$D$17:$D$22,$D426),INDEX(Avaliadores!$D$17:$D$22,$E426),INDEX(Avaliadores!$D$17:$D$22,$F426),INDEX(Avaliadores!$D$17:$D$22,$G426))</f>
        <v>5.54166666666667</v>
      </c>
      <c r="W426" s="0" t="n">
        <f aca="false">MEDIAN(INDEX(Avaliadores!$E$17:$E$22,$B426),INDEX(Avaliadores!$E$17:$E$22,$C426),INDEX(Avaliadores!$E$17:$E$22,$D426),INDEX(Avaliadores!$E$17:$E$22,$E426),INDEX(Avaliadores!$E$17:$E$22,$F426),INDEX(Avaliadores!$E$17:$E$22,$G426))</f>
        <v>6.79166666666667</v>
      </c>
      <c r="X426" s="0" t="n">
        <f aca="false">MEDIAN(INDEX(Avaliadores!$F$17:$F$22,$B426),INDEX(Avaliadores!$F$17:$F$22,$C426),INDEX(Avaliadores!$F$17:$F$22,$D426),INDEX(Avaliadores!$F$17:$F$22,$E426),INDEX(Avaliadores!$F$17:$F$22,$F426),INDEX(Avaliadores!$F$17:$F$22,$G426))</f>
        <v>3.04166666666667</v>
      </c>
      <c r="Y426" s="0" t="n">
        <f aca="false">MEDIAN(INDEX(Avaliadores!$G$17:$G$22,$B426),INDEX(Avaliadores!$G$17:$G$22,$C426),INDEX(Avaliadores!$G$17:$G$22,$D426),INDEX(Avaliadores!$G$17:$G$22,$E426),INDEX(Avaliadores!$G$17:$G$22,$F426),INDEX(Avaliadores!$G$17:$G$22,$G426))</f>
        <v>4.54166666666667</v>
      </c>
      <c r="Z426" s="0" t="n">
        <f aca="false">MEDIAN(INDEX(Avaliadores!$H$17:$H$22,$B426),INDEX(Avaliadores!$H$17:$H$22,$C426),INDEX(Avaliadores!$H$17:$H$22,$D426),INDEX(Avaliadores!$H$17:$H$22,$E426),INDEX(Avaliadores!$H$17:$H$22,$F426),INDEX(Avaliadores!$H$17:$H$22,$G426))</f>
        <v>3.54166666666667</v>
      </c>
      <c r="AA426" s="0" t="n">
        <f aca="false">MEDIAN(INDEX(Avaliadores!$I$17:$I$22,$B426),INDEX(Avaliadores!$I$17:$I$22,$C426),INDEX(Avaliadores!$I$17:$I$22,$D426),INDEX(Avaliadores!$I$17:$I$22,$E426),INDEX(Avaliadores!$I$17:$I$22,$F426),INDEX(Avaliadores!$I$17:$I$22,$G426))</f>
        <v>6.04166666666667</v>
      </c>
      <c r="AB426" s="0" t="n">
        <f aca="false">IF(MAX(H426:K426)=MIN(H426:K426),0,IF($B$17="custo",(MAX(H426:K426)-H426)/(MAX(H426:K426)-MIN(H426:K426)),(H426-MIN(H426:K426))/(MAX(H426:K426)-MIN(H426:K426))))</f>
        <v>0.369140640749206</v>
      </c>
      <c r="AC426" s="0" t="n">
        <f aca="false">IF(MAX(H426:K426)=MIN(H426:K426),0,IF($B$17="custo",(MAX(H426:K426)-I426)/(MAX(H426:K426)-MIN(H426:K426)),(I426-MIN(H426:K426))/(MAX(H426:K426)-MIN(H426:K426))))</f>
        <v>0</v>
      </c>
      <c r="AD426" s="0" t="n">
        <f aca="false">IF(MAX(H426:K426)=MIN(H426:K426),0,IF($B$17="custo",(MAX(H426:K426)-J426)/(MAX(H426:K426)-MIN(H426:K426)),(J426-MIN(H426:K426))/(MAX(H426:K426)-MIN(H426:K426))))</f>
        <v>0.812577105342057</v>
      </c>
      <c r="AE426" s="0" t="n">
        <f aca="false">IF(MAX(H426:K426)=MIN(H426:K426),0,IF($B$17="custo",(MAX(H426:K426)-K426)/(MAX(H426:K426)-MIN(H426:K426)),(K426-MIN(H426:K426))/(MAX(H426:K426)-MIN(H426:K426))))</f>
        <v>1</v>
      </c>
      <c r="AF426" s="0" t="n">
        <f aca="false">IF(MAX(L426:O426)=MIN(L426:O426),0,IF($C$17="custo",(MAX(L426:O426)-L426)/(MAX(L426:O426)-MIN(L426:O426)),(L426-MIN(L426:O426))/(MAX(L426:O426)-MIN(L426:O426))))</f>
        <v>0.837392176496513</v>
      </c>
      <c r="AG426" s="0" t="n">
        <f aca="false">IF(MAX(L426:O426)=MIN(L426:O426),0,IF($C$17="custo",(MAX(L426:O426)-M426)/(MAX(L426:O426)-MIN(L426:O426)),(M426-MIN(L426:O426))/(MAX(L426:O426)-MIN(L426:O426))))</f>
        <v>1</v>
      </c>
      <c r="AH426" s="0" t="n">
        <f aca="false">IF(MAX(L426:O426)=MIN(L426:O426),0,IF($C$17="custo",(MAX(L426:O426)-N426)/(MAX(L426:O426)-MIN(L426:O426)),(N426-MIN(L426:O426))/(MAX(L426:O426)-MIN(L426:O426))))</f>
        <v>0.966193830862209</v>
      </c>
      <c r="AI426" s="0" t="n">
        <f aca="false">IF(MAX(L426:O426)=MIN(L426:O426),0,IF($C$17="custo",(MAX(L426:O426)-O426)/(MAX(L426:O426)-MIN(L426:O426)),(O426-MIN(L426:O426))/(MAX(L426:O426)-MIN(L426:O426))))</f>
        <v>0</v>
      </c>
      <c r="AJ426" s="0" t="n">
        <f aca="false">IF(MAX(P426:S426)=MIN(P426:S426),0,IF($D$17="custo",(MAX(P426:S426)-P426)/(MAX(P426:S426)-MIN(P426:S426)),(P426-MIN(P426:S426))/(MAX(P426:S426)-MIN(P426:S426))))</f>
        <v>0.291990387646116</v>
      </c>
      <c r="AK426" s="0" t="n">
        <f aca="false">IF(MAX(P426:S426)=MIN(P426:S426),0,IF($D$17="custo",(MAX(P426:S426)-Q426)/(MAX(P426:S426)-MIN(P426:S426)),(Q426-MIN(P426:S426))/(MAX(P426:S426)-MIN(P426:S426))))</f>
        <v>0</v>
      </c>
      <c r="AL426" s="0" t="n">
        <f aca="false">IF(MAX(P426:S426)=MIN(P426:S426),0,IF($D$17="custo",(MAX(P426:S426)-R426)/(MAX(P426:S426)-MIN(P426:S426)),(R426-MIN(P426:S426))/(MAX(P426:S426)-MIN(P426:S426))))</f>
        <v>0.805121204855686</v>
      </c>
      <c r="AM426" s="0" t="n">
        <f aca="false">IF(MAX(P426:S426)=MIN(P426:S426),0,IF($D$17="custo",(MAX(P426:S426)-S426)/(MAX(P426:S426)-MIN(P426:S426)),(S426-MIN(P426:S426))/(MAX(P426:S426)-MIN(P426:S426))))</f>
        <v>1</v>
      </c>
      <c r="AN426" s="0" t="n">
        <f aca="false">IF(MAX(T426:W426)=MIN(T426:W426),0,IF($E$17="custo",(MAX(T426:W426)-T426)/(MAX(T426:W426)-MIN(T426:W426)),(T426-MIN(T426:W426))/(MAX(T426:W426)-MIN(T426:W426))))</f>
        <v>0</v>
      </c>
      <c r="AO426" s="0" t="n">
        <f aca="false">IF(MAX(T426:W426)=MIN(T426:W426),0,IF($E$17="custo",(MAX(T426:W426)-U426)/(MAX(T426:W426)-MIN(T426:W426)),(U426-MIN(T426:W426))/(MAX(T426:W426)-MIN(T426:W426))))</f>
        <v>0.666666666666667</v>
      </c>
      <c r="AP426" s="0" t="n">
        <f aca="false">IF(MAX(T426:W426)=MIN(T426:W426),0,IF($E$17="custo",(MAX(T426:W426)-V426)/(MAX(T426:W426)-MIN(T426:W426)),(V426-MIN(T426:W426))/(MAX(T426:W426)-MIN(T426:W426))))</f>
        <v>0.666666666666667</v>
      </c>
      <c r="AQ426" s="0" t="n">
        <f aca="false">IF(MAX(T426:W426)=MIN(T426:W426),0,IF($E$17="custo",(MAX(T426:W426)-W426)/(MAX(T426:W426)-MIN(T426:W426)),(W426-MIN(T426:W426))/(MAX(T426:W426)-MIN(T426:W426))))</f>
        <v>1</v>
      </c>
      <c r="AR426" s="0" t="n">
        <f aca="false">IF(MAX(X426:AA426)=MIN(X426:AA426),0,IF($F$17="custo",(MAX(X426:AA426)-X426)/(MAX(X426:AA426)-MIN(X426:AA426)),(X426-MIN(X426:AA426))/(MAX(X426:AA426)-MIN(X426:AA426))))</f>
        <v>0</v>
      </c>
      <c r="AS426" s="0" t="n">
        <f aca="false">IF(MAX(X426:AA426)=MIN(X426:AA426),0,IF($F$17="custo",(MAX(X426:AA426)-Y426)/(MAX(X426:AA426)-MIN(X426:AA426)),(Y426-MIN(X426:AA426))/(MAX(X426:AA426)-MIN(X426:AA426))))</f>
        <v>0.5</v>
      </c>
      <c r="AT426" s="0" t="n">
        <f aca="false">IF(MAX(X426:AA426)=MIN(X426:AA426),0,IF($F$17="custo",(MAX(X426:AA426)-Z426)/(MAX(X426:AA426)-MIN(X426:AA426)),(Z426-MIN(X426:AA426))/(MAX(X426:AA426)-MIN(X426:AA426))))</f>
        <v>0.166666666666667</v>
      </c>
      <c r="AU426" s="0" t="n">
        <f aca="false">IF(MAX(X426:AA426)=MIN(X426:AA426),0,IF($F$17="custo",(MAX(X426:AA426)-AA426)/(MAX(X426:AA426)-MIN(X426:AA426)),(AA426-MIN(X426:AA426))/(MAX(X426:AA426)-MIN(X426:AA426))))</f>
        <v>1</v>
      </c>
      <c r="AV426" s="0" t="n">
        <f aca="false">STDEVP(AB426:AE426)</f>
        <v>0.389414073922742</v>
      </c>
      <c r="AW426" s="0" t="n">
        <f aca="false">STDEVP(AF426:AI426)</f>
        <v>0.409185945167155</v>
      </c>
      <c r="AX426" s="0" t="n">
        <f aca="false">STDEVP(AJ426:AM426)</f>
        <v>0.398123499411502</v>
      </c>
      <c r="AY426" s="0" t="n">
        <f aca="false">STDEVP(AN426:AQ426)</f>
        <v>0.363241578628389</v>
      </c>
      <c r="AZ426" s="0" t="n">
        <f aca="false">STDEVP(AR426:AU426)</f>
        <v>0.381881307912987</v>
      </c>
      <c r="BA426" s="0" t="n">
        <f aca="false">AV426*((1-IFERROR(CORREL(AB426:AE426,AF426:AI426),0))+(1-IFERROR(CORREL(AB426:AE426,AJ426:AM426),0))+(1-IFERROR(CORREL(AB426:AE426,AN426:AQ426),0))+(1-IFERROR(CORREL(AB426:AE426,AR426:AU426),0)))</f>
        <v>1.10183048264109</v>
      </c>
      <c r="BB426" s="0" t="n">
        <f aca="false">AW426*((1-IFERROR(CORREL(AF426:AI426,AB426:AE426),0))+(1-IFERROR(CORREL(AF426:AI426,AJ426:AM426),0))+(1-IFERROR(CORREL(AF426:AI426,AN426:AQ426),0))+(1-IFERROR(CORREL(AF426:AI426,AR426:AU426),0)))</f>
        <v>2.75235803575698</v>
      </c>
      <c r="BC426" s="0" t="n">
        <f aca="false">AX426*((1-IFERROR(CORREL(AJ426:AM426,AB426:AE426),0))+(1-IFERROR(CORREL(AJ426:AM426,AF426:AI426),0))+(1-IFERROR(CORREL(AJ426:AM426,AN426:AQ426),0))+(1-IFERROR(CORREL(AJ426:AM426,AR426:AU426),0)))</f>
        <v>1.08281750017421</v>
      </c>
      <c r="BD426" s="0" t="n">
        <f aca="false">AY426*((1-IFERROR(CORREL(AN426:AQ426,AB426:AE426),0))+(1-IFERROR(CORREL(AN426:AQ426,AF426:AI426),0))+(1-IFERROR(CORREL(AN426:AQ426,AJ426:AM426),0))+(1-IFERROR(CORREL(AN426:AQ426,AR426:AU426),0)))</f>
        <v>0.972617175018256</v>
      </c>
      <c r="BE426" s="0" t="n">
        <f aca="false">AZ426*((1-IFERROR(CORREL(AR426:AU426,AB426:AE426),0))+(1-IFERROR(CORREL(AR426:AU426,AF426:AI426),0))+(1-IFERROR(CORREL(AR426:AU426,AJ426:AM426),0))+(1-IFERROR(CORREL(AR426:AU426,AN426:AQ426),0)))</f>
        <v>1.20351443325117</v>
      </c>
      <c r="BF426" s="0" t="n">
        <f aca="false">IF(SUM(BA426:BE426)&gt;0,BA426/SUM(BA426:BE426),1/5)</f>
        <v>0.154900768190298</v>
      </c>
      <c r="BG426" s="0" t="n">
        <f aca="false">IF(SUM(BA426:BE426)&gt;0,BB426/SUM(BA426:BE426),1/5)</f>
        <v>0.386940079068743</v>
      </c>
      <c r="BH426" s="0" t="n">
        <f aca="false">IF(SUM(BA426:BE426)&gt;0,BC426/SUM(BA426:BE426),1/5)</f>
        <v>0.152227829261754</v>
      </c>
      <c r="BI426" s="0" t="n">
        <f aca="false">IF(SUM(BA426:BE426)&gt;0,BD426/SUM(BA426:BE426),1/5)</f>
        <v>0.136735323571984</v>
      </c>
      <c r="BJ426" s="0" t="n">
        <f aca="false">IF(SUM(BA426:BE426)&gt;0,BE426/SUM(BA426:BE426),1/5)</f>
        <v>0.169195999907222</v>
      </c>
      <c r="BK426" s="0" t="n">
        <f aca="false">BF426*AB426+BG426*AF426+BH426*AJ426+BI426*AN426+BJ426*AR426</f>
        <v>0.425649826684084</v>
      </c>
      <c r="BL426" s="0" t="n">
        <f aca="false">BF426*AC426+BG426*AG426+BH426*AK426+BI426*AO426+BJ426*AS426</f>
        <v>0.562694961403677</v>
      </c>
      <c r="BM426" s="0" t="n">
        <f aca="false">BF426*AD426+BG426*AH426+BH426*AL426+BI426*AP426+BJ426*AT426</f>
        <v>0.741646004147869</v>
      </c>
      <c r="BN426" s="0" t="n">
        <f aca="false">BF426*AE426+BG426*AI426+BH426*AM426+BI426*AQ426+BJ426*AU426</f>
        <v>0.613059920931258</v>
      </c>
      <c r="BO426" s="0" t="n">
        <f aca="false">RANK(BK426,$BK426:$BN426)</f>
        <v>4</v>
      </c>
      <c r="BP426" s="0" t="n">
        <f aca="false">RANK(BL426,$BK426:$BN426)</f>
        <v>3</v>
      </c>
      <c r="BQ426" s="0" t="n">
        <f aca="false">RANK(BM426,$BK426:$BN426)</f>
        <v>1</v>
      </c>
      <c r="BR426" s="0" t="n">
        <f aca="false">RANK(BN426,$BK426:$BN426)</f>
        <v>2</v>
      </c>
    </row>
    <row r="427" customFormat="false" ht="15" hidden="false" customHeight="false" outlineLevel="0" collapsed="false">
      <c r="A427" s="0" t="n">
        <v>404</v>
      </c>
      <c r="B427" s="0" t="n">
        <f aca="false">RANDBETWEEN(1,$B$5)</f>
        <v>4</v>
      </c>
      <c r="C427" s="0" t="n">
        <f aca="false">RANDBETWEEN(1,$B$5)</f>
        <v>4</v>
      </c>
      <c r="D427" s="0" t="n">
        <f aca="false">RANDBETWEEN(1,$B$5)</f>
        <v>3</v>
      </c>
      <c r="E427" s="0" t="n">
        <f aca="false">RANDBETWEEN(1,$B$5)</f>
        <v>4</v>
      </c>
      <c r="F427" s="0" t="n">
        <f aca="false">RANDBETWEEN(1,$B$5)</f>
        <v>5</v>
      </c>
      <c r="G427" s="0" t="n">
        <f aca="false">RANDBETWEEN(1,$B$5)</f>
        <v>5</v>
      </c>
      <c r="H427" s="0" t="n">
        <f aca="true">NORMINV(RAND(),$B$8,$B$13)</f>
        <v>49.3594243805707</v>
      </c>
      <c r="I427" s="0" t="n">
        <f aca="true">NORMINV(RAND(),$C$8,$C$13)</f>
        <v>58.8914219225406</v>
      </c>
      <c r="J427" s="0" t="n">
        <f aca="true">NORMINV(RAND(),$D$8,$D$13)</f>
        <v>15.9712031194824</v>
      </c>
      <c r="K427" s="0" t="n">
        <f aca="true">NORMINV(RAND(),$E$8,$E$13)</f>
        <v>3.16877052445783</v>
      </c>
      <c r="L427" s="0" t="n">
        <f aca="true">NORMINV(RAND(),$B$9,$B$14)</f>
        <v>47.9399745133672</v>
      </c>
      <c r="M427" s="0" t="n">
        <f aca="true">NORMINV(RAND(),$C$9,$C$14)</f>
        <v>56.106919107591</v>
      </c>
      <c r="N427" s="0" t="n">
        <f aca="true">NORMINV(RAND(),$D$9,$D$14)</f>
        <v>40.4785434037404</v>
      </c>
      <c r="O427" s="0" t="n">
        <f aca="true">NORMINV(RAND(),$E$9,$E$14)</f>
        <v>25.3887047255795</v>
      </c>
      <c r="P427" s="0" t="n">
        <f aca="true">NORMINV(RAND(),$B$10,$B$15)</f>
        <v>23.8910092598265</v>
      </c>
      <c r="Q427" s="0" t="n">
        <f aca="true">NORMINV(RAND(),$C$10,$C$15)</f>
        <v>30.2520668525023</v>
      </c>
      <c r="R427" s="0" t="n">
        <f aca="true">NORMINV(RAND(),$D$10,$D$15)</f>
        <v>9.3889834002694</v>
      </c>
      <c r="S427" s="0" t="n">
        <f aca="true">NORMINV(RAND(),$E$10,$E$15)</f>
        <v>4.44602311535447</v>
      </c>
      <c r="T427" s="0" t="n">
        <f aca="false">MEDIAN(INDEX(Avaliadores!$B$17:$B$22,$B427),INDEX(Avaliadores!$B$17:$B$22,$C427),INDEX(Avaliadores!$B$17:$B$22,$D427),INDEX(Avaliadores!$B$17:$B$22,$E427),INDEX(Avaliadores!$B$17:$B$22,$F427),INDEX(Avaliadores!$B$17:$B$22,$G427))</f>
        <v>3.16666666666667</v>
      </c>
      <c r="U427" s="0" t="n">
        <f aca="false">MEDIAN(INDEX(Avaliadores!$C$17:$C$22,$B427),INDEX(Avaliadores!$C$17:$C$22,$C427),INDEX(Avaliadores!$C$17:$C$22,$D427),INDEX(Avaliadores!$C$17:$C$22,$E427),INDEX(Avaliadores!$C$17:$C$22,$F427),INDEX(Avaliadores!$C$17:$C$22,$G427))</f>
        <v>5.54166666666667</v>
      </c>
      <c r="V427" s="0" t="n">
        <f aca="false">MEDIAN(INDEX(Avaliadores!$D$17:$D$22,$B427),INDEX(Avaliadores!$D$17:$D$22,$C427),INDEX(Avaliadores!$D$17:$D$22,$D427),INDEX(Avaliadores!$D$17:$D$22,$E427),INDEX(Avaliadores!$D$17:$D$22,$F427),INDEX(Avaliadores!$D$17:$D$22,$G427))</f>
        <v>5.54166666666667</v>
      </c>
      <c r="W427" s="0" t="n">
        <f aca="false">MEDIAN(INDEX(Avaliadores!$E$17:$E$22,$B427),INDEX(Avaliadores!$E$17:$E$22,$C427),INDEX(Avaliadores!$E$17:$E$22,$D427),INDEX(Avaliadores!$E$17:$E$22,$E427),INDEX(Avaliadores!$E$17:$E$22,$F427),INDEX(Avaliadores!$E$17:$E$22,$G427))</f>
        <v>6.54166666666667</v>
      </c>
      <c r="X427" s="0" t="n">
        <f aca="false">MEDIAN(INDEX(Avaliadores!$F$17:$F$22,$B427),INDEX(Avaliadores!$F$17:$F$22,$C427),INDEX(Avaliadores!$F$17:$F$22,$D427),INDEX(Avaliadores!$F$17:$F$22,$E427),INDEX(Avaliadores!$F$17:$F$22,$F427),INDEX(Avaliadores!$F$17:$F$22,$G427))</f>
        <v>3.16666666666667</v>
      </c>
      <c r="Y427" s="0" t="n">
        <f aca="false">MEDIAN(INDEX(Avaliadores!$G$17:$G$22,$B427),INDEX(Avaliadores!$G$17:$G$22,$C427),INDEX(Avaliadores!$G$17:$G$22,$D427),INDEX(Avaliadores!$G$17:$G$22,$E427),INDEX(Avaliadores!$G$17:$G$22,$F427),INDEX(Avaliadores!$G$17:$G$22,$G427))</f>
        <v>4.54166666666667</v>
      </c>
      <c r="Z427" s="0" t="n">
        <f aca="false">MEDIAN(INDEX(Avaliadores!$H$17:$H$22,$B427),INDEX(Avaliadores!$H$17:$H$22,$C427),INDEX(Avaliadores!$H$17:$H$22,$D427),INDEX(Avaliadores!$H$17:$H$22,$E427),INDEX(Avaliadores!$H$17:$H$22,$F427),INDEX(Avaliadores!$H$17:$H$22,$G427))</f>
        <v>3.54166666666667</v>
      </c>
      <c r="AA427" s="0" t="n">
        <f aca="false">MEDIAN(INDEX(Avaliadores!$I$17:$I$22,$B427),INDEX(Avaliadores!$I$17:$I$22,$C427),INDEX(Avaliadores!$I$17:$I$22,$D427),INDEX(Avaliadores!$I$17:$I$22,$E427),INDEX(Avaliadores!$I$17:$I$22,$F427),INDEX(Avaliadores!$I$17:$I$22,$G427))</f>
        <v>6.04166666666667</v>
      </c>
      <c r="AB427" s="0" t="n">
        <f aca="false">IF(MAX(H427:K427)=MIN(H427:K427),0,IF($B$17="custo",(MAX(H427:K427)-H427)/(MAX(H427:K427)-MIN(H427:K427)),(H427-MIN(H427:K427))/(MAX(H427:K427)-MIN(H427:K427))))</f>
        <v>0.171061449927665</v>
      </c>
      <c r="AC427" s="0" t="n">
        <f aca="false">IF(MAX(H427:K427)=MIN(H427:K427),0,IF($B$17="custo",(MAX(H427:K427)-I427)/(MAX(H427:K427)-MIN(H427:K427)),(I427-MIN(H427:K427))/(MAX(H427:K427)-MIN(H427:K427))))</f>
        <v>0</v>
      </c>
      <c r="AD427" s="0" t="n">
        <f aca="false">IF(MAX(H427:K427)=MIN(H427:K427),0,IF($B$17="custo",(MAX(H427:K427)-J427)/(MAX(H427:K427)-MIN(H427:K427)),(J427-MIN(H427:K427))/(MAX(H427:K427)-MIN(H427:K427))))</f>
        <v>0.770247246428317</v>
      </c>
      <c r="AE427" s="0" t="n">
        <f aca="false">IF(MAX(H427:K427)=MIN(H427:K427),0,IF($B$17="custo",(MAX(H427:K427)-K427)/(MAX(H427:K427)-MIN(H427:K427)),(K427-MIN(H427:K427))/(MAX(H427:K427)-MIN(H427:K427))))</f>
        <v>1</v>
      </c>
      <c r="AF427" s="0" t="n">
        <f aca="false">IF(MAX(L427:O427)=MIN(L427:O427),0,IF($C$17="custo",(MAX(L427:O427)-L427)/(MAX(L427:O427)-MIN(L427:O427)),(L427-MIN(L427:O427))/(MAX(L427:O427)-MIN(L427:O427))))</f>
        <v>0.734133485343265</v>
      </c>
      <c r="AG427" s="0" t="n">
        <f aca="false">IF(MAX(L427:O427)=MIN(L427:O427),0,IF($C$17="custo",(MAX(L427:O427)-M427)/(MAX(L427:O427)-MIN(L427:O427)),(M427-MIN(L427:O427))/(MAX(L427:O427)-MIN(L427:O427))))</f>
        <v>1</v>
      </c>
      <c r="AH427" s="0" t="n">
        <f aca="false">IF(MAX(L427:O427)=MIN(L427:O427),0,IF($C$17="custo",(MAX(L427:O427)-N427)/(MAX(L427:O427)-MIN(L427:O427)),(N427-MIN(L427:O427))/(MAX(L427:O427)-MIN(L427:O427))))</f>
        <v>0.491234239415866</v>
      </c>
      <c r="AI427" s="0" t="n">
        <f aca="false">IF(MAX(L427:O427)=MIN(L427:O427),0,IF($C$17="custo",(MAX(L427:O427)-O427)/(MAX(L427:O427)-MIN(L427:O427)),(O427-MIN(L427:O427))/(MAX(L427:O427)-MIN(L427:O427))))</f>
        <v>0</v>
      </c>
      <c r="AJ427" s="0" t="n">
        <f aca="false">IF(MAX(P427:S427)=MIN(P427:S427),0,IF($D$17="custo",(MAX(P427:S427)-P427)/(MAX(P427:S427)-MIN(P427:S427)),(P427-MIN(P427:S427))/(MAX(P427:S427)-MIN(P427:S427))))</f>
        <v>0.246494877613458</v>
      </c>
      <c r="AK427" s="0" t="n">
        <f aca="false">IF(MAX(P427:S427)=MIN(P427:S427),0,IF($D$17="custo",(MAX(P427:S427)-Q427)/(MAX(P427:S427)-MIN(P427:S427)),(Q427-MIN(P427:S427))/(MAX(P427:S427)-MIN(P427:S427))))</f>
        <v>0</v>
      </c>
      <c r="AL427" s="0" t="n">
        <f aca="false">IF(MAX(P427:S427)=MIN(P427:S427),0,IF($D$17="custo",(MAX(P427:S427)-R427)/(MAX(P427:S427)-MIN(P427:S427)),(R427-MIN(P427:S427))/(MAX(P427:S427)-MIN(P427:S427))))</f>
        <v>0.808457261591031</v>
      </c>
      <c r="AM427" s="0" t="n">
        <f aca="false">IF(MAX(P427:S427)=MIN(P427:S427),0,IF($D$17="custo",(MAX(P427:S427)-S427)/(MAX(P427:S427)-MIN(P427:S427)),(S427-MIN(P427:S427))/(MAX(P427:S427)-MIN(P427:S427))))</f>
        <v>1</v>
      </c>
      <c r="AN427" s="0" t="n">
        <f aca="false">IF(MAX(T427:W427)=MIN(T427:W427),0,IF($E$17="custo",(MAX(T427:W427)-T427)/(MAX(T427:W427)-MIN(T427:W427)),(T427-MIN(T427:W427))/(MAX(T427:W427)-MIN(T427:W427))))</f>
        <v>0</v>
      </c>
      <c r="AO427" s="0" t="n">
        <f aca="false">IF(MAX(T427:W427)=MIN(T427:W427),0,IF($E$17="custo",(MAX(T427:W427)-U427)/(MAX(T427:W427)-MIN(T427:W427)),(U427-MIN(T427:W427))/(MAX(T427:W427)-MIN(T427:W427))))</f>
        <v>0.703703703703704</v>
      </c>
      <c r="AP427" s="0" t="n">
        <f aca="false">IF(MAX(T427:W427)=MIN(T427:W427),0,IF($E$17="custo",(MAX(T427:W427)-V427)/(MAX(T427:W427)-MIN(T427:W427)),(V427-MIN(T427:W427))/(MAX(T427:W427)-MIN(T427:W427))))</f>
        <v>0.703703703703704</v>
      </c>
      <c r="AQ427" s="0" t="n">
        <f aca="false">IF(MAX(T427:W427)=MIN(T427:W427),0,IF($E$17="custo",(MAX(T427:W427)-W427)/(MAX(T427:W427)-MIN(T427:W427)),(W427-MIN(T427:W427))/(MAX(T427:W427)-MIN(T427:W427))))</f>
        <v>1</v>
      </c>
      <c r="AR427" s="0" t="n">
        <f aca="false">IF(MAX(X427:AA427)=MIN(X427:AA427),0,IF($F$17="custo",(MAX(X427:AA427)-X427)/(MAX(X427:AA427)-MIN(X427:AA427)),(X427-MIN(X427:AA427))/(MAX(X427:AA427)-MIN(X427:AA427))))</f>
        <v>0</v>
      </c>
      <c r="AS427" s="0" t="n">
        <f aca="false">IF(MAX(X427:AA427)=MIN(X427:AA427),0,IF($F$17="custo",(MAX(X427:AA427)-Y427)/(MAX(X427:AA427)-MIN(X427:AA427)),(Y427-MIN(X427:AA427))/(MAX(X427:AA427)-MIN(X427:AA427))))</f>
        <v>0.478260869565217</v>
      </c>
      <c r="AT427" s="0" t="n">
        <f aca="false">IF(MAX(X427:AA427)=MIN(X427:AA427),0,IF($F$17="custo",(MAX(X427:AA427)-Z427)/(MAX(X427:AA427)-MIN(X427:AA427)),(Z427-MIN(X427:AA427))/(MAX(X427:AA427)-MIN(X427:AA427))))</f>
        <v>0.130434782608696</v>
      </c>
      <c r="AU427" s="0" t="n">
        <f aca="false">IF(MAX(X427:AA427)=MIN(X427:AA427),0,IF($F$17="custo",(MAX(X427:AA427)-AA427)/(MAX(X427:AA427)-MIN(X427:AA427)),(AA427-MIN(X427:AA427))/(MAX(X427:AA427)-MIN(X427:AA427))))</f>
        <v>1</v>
      </c>
      <c r="AV427" s="0" t="n">
        <f aca="false">STDEVP(AB427:AE427)</f>
        <v>0.41242362221535</v>
      </c>
      <c r="AW427" s="0" t="n">
        <f aca="false">STDEVP(AF427:AI427)</f>
        <v>0.368170366364821</v>
      </c>
      <c r="AX427" s="0" t="n">
        <f aca="false">STDEVP(AJ427:AM427)</f>
        <v>0.405788058875463</v>
      </c>
      <c r="AY427" s="0" t="n">
        <f aca="false">STDEVP(AN427:AQ427)</f>
        <v>0.367931786783436</v>
      </c>
      <c r="AZ427" s="0" t="n">
        <f aca="false">STDEVP(AR427:AU427)</f>
        <v>0.38690155935995</v>
      </c>
      <c r="BA427" s="0" t="n">
        <f aca="false">AV427*((1-IFERROR(CORREL(AB427:AE427,AF427:AI427),0))+(1-IFERROR(CORREL(AB427:AE427,AJ427:AM427),0))+(1-IFERROR(CORREL(AB427:AE427,AN427:AQ427),0))+(1-IFERROR(CORREL(AB427:AE427,AR427:AU427),0)))</f>
        <v>1.16912606776143</v>
      </c>
      <c r="BB427" s="0" t="n">
        <f aca="false">AW427*((1-IFERROR(CORREL(AF427:AI427,AB427:AE427),0))+(1-IFERROR(CORREL(AF427:AI427,AJ427:AM427),0))+(1-IFERROR(CORREL(AF427:AI427,AN427:AQ427),0))+(1-IFERROR(CORREL(AF427:AI427,AR427:AU427),0)))</f>
        <v>2.59495167296877</v>
      </c>
      <c r="BC427" s="0" t="n">
        <f aca="false">AX427*((1-IFERROR(CORREL(AJ427:AM427,AB427:AE427),0))+(1-IFERROR(CORREL(AJ427:AM427,AF427:AI427),0))+(1-IFERROR(CORREL(AJ427:AM427,AN427:AQ427),0))+(1-IFERROR(CORREL(AJ427:AM427,AR427:AU427),0)))</f>
        <v>1.1962988068255</v>
      </c>
      <c r="BD427" s="0" t="n">
        <f aca="false">AY427*((1-IFERROR(CORREL(AN427:AQ427,AB427:AE427),0))+(1-IFERROR(CORREL(AN427:AQ427,AF427:AI427),0))+(1-IFERROR(CORREL(AN427:AQ427,AJ427:AM427),0))+(1-IFERROR(CORREL(AN427:AQ427,AR427:AU427),0)))</f>
        <v>0.940170291183198</v>
      </c>
      <c r="BE427" s="0" t="n">
        <f aca="false">AZ427*((1-IFERROR(CORREL(AR427:AU427,AB427:AE427),0))+(1-IFERROR(CORREL(AR427:AU427,AF427:AI427),0))+(1-IFERROR(CORREL(AR427:AU427,AJ427:AM427),0))+(1-IFERROR(CORREL(AR427:AU427,AN427:AQ427),0)))</f>
        <v>1.10871386211794</v>
      </c>
      <c r="BF427" s="0" t="n">
        <f aca="false">IF(SUM(BA427:BE427)&gt;0,BA427/SUM(BA427:BE427),1/5)</f>
        <v>0.166797343922236</v>
      </c>
      <c r="BG427" s="0" t="n">
        <f aca="false">IF(SUM(BA427:BE427)&gt;0,BB427/SUM(BA427:BE427),1/5)</f>
        <v>0.370217599789312</v>
      </c>
      <c r="BH427" s="0" t="n">
        <f aca="false">IF(SUM(BA427:BE427)&gt;0,BC427/SUM(BA427:BE427),1/5)</f>
        <v>0.170674035091784</v>
      </c>
      <c r="BI427" s="0" t="n">
        <f aca="false">IF(SUM(BA427:BE427)&gt;0,BD427/SUM(BA427:BE427),1/5)</f>
        <v>0.134132589913266</v>
      </c>
      <c r="BJ427" s="0" t="n">
        <f aca="false">IF(SUM(BA427:BE427)&gt;0,BE427/SUM(BA427:BE427),1/5)</f>
        <v>0.158178431283403</v>
      </c>
      <c r="BK427" s="0" t="n">
        <f aca="false">BF427*AB427+BG427*AF427+BH427*AJ427+BI427*AN427+BJ427*AR427</f>
        <v>0.342392007755911</v>
      </c>
      <c r="BL427" s="0" t="n">
        <f aca="false">BF427*AC427+BG427*AG427+BH427*AK427+BI427*AO427+BJ427*AS427</f>
        <v>0.540257754190709</v>
      </c>
      <c r="BM427" s="0" t="n">
        <f aca="false">BF427*AD427+BG427*AH427+BH427*AL427+BI427*AP427+BJ427*AT427</f>
        <v>0.563342988560695</v>
      </c>
      <c r="BN427" s="0" t="n">
        <f aca="false">BF427*AE427+BG427*AI427+BH427*AM427+BI427*AQ427+BJ427*AU427</f>
        <v>0.629782400210688</v>
      </c>
      <c r="BO427" s="0" t="n">
        <f aca="false">RANK(BK427,$BK427:$BN427)</f>
        <v>4</v>
      </c>
      <c r="BP427" s="0" t="n">
        <f aca="false">RANK(BL427,$BK427:$BN427)</f>
        <v>3</v>
      </c>
      <c r="BQ427" s="0" t="n">
        <f aca="false">RANK(BM427,$BK427:$BN427)</f>
        <v>2</v>
      </c>
      <c r="BR427" s="0" t="n">
        <f aca="false">RANK(BN427,$BK427:$BN427)</f>
        <v>1</v>
      </c>
    </row>
    <row r="428" customFormat="false" ht="15" hidden="false" customHeight="false" outlineLevel="0" collapsed="false">
      <c r="A428" s="0" t="n">
        <v>405</v>
      </c>
      <c r="B428" s="0" t="n">
        <f aca="false">RANDBETWEEN(1,$B$5)</f>
        <v>4</v>
      </c>
      <c r="C428" s="0" t="n">
        <f aca="false">RANDBETWEEN(1,$B$5)</f>
        <v>4</v>
      </c>
      <c r="D428" s="0" t="n">
        <f aca="false">RANDBETWEEN(1,$B$5)</f>
        <v>3</v>
      </c>
      <c r="E428" s="0" t="n">
        <f aca="false">RANDBETWEEN(1,$B$5)</f>
        <v>2</v>
      </c>
      <c r="F428" s="0" t="n">
        <f aca="false">RANDBETWEEN(1,$B$5)</f>
        <v>5</v>
      </c>
      <c r="G428" s="0" t="n">
        <f aca="false">RANDBETWEEN(1,$B$5)</f>
        <v>3</v>
      </c>
      <c r="H428" s="0" t="n">
        <f aca="true">NORMINV(RAND(),$B$8,$B$13)</f>
        <v>50.5705923337295</v>
      </c>
      <c r="I428" s="0" t="n">
        <f aca="true">NORMINV(RAND(),$C$8,$C$13)</f>
        <v>57.8164090126213</v>
      </c>
      <c r="J428" s="0" t="n">
        <f aca="true">NORMINV(RAND(),$D$8,$D$13)</f>
        <v>13.2764756627244</v>
      </c>
      <c r="K428" s="0" t="n">
        <f aca="true">NORMINV(RAND(),$E$8,$E$13)</f>
        <v>3.2527425862142</v>
      </c>
      <c r="L428" s="0" t="n">
        <f aca="true">NORMINV(RAND(),$B$9,$B$14)</f>
        <v>46.086156909494</v>
      </c>
      <c r="M428" s="0" t="n">
        <f aca="true">NORMINV(RAND(),$C$9,$C$14)</f>
        <v>48.6707511442815</v>
      </c>
      <c r="N428" s="0" t="n">
        <f aca="true">NORMINV(RAND(),$D$9,$D$14)</f>
        <v>49.6682837458971</v>
      </c>
      <c r="O428" s="0" t="n">
        <f aca="true">NORMINV(RAND(),$E$9,$E$14)</f>
        <v>23.560966677742</v>
      </c>
      <c r="P428" s="0" t="n">
        <f aca="true">NORMINV(RAND(),$B$10,$B$15)</f>
        <v>25.7127143775756</v>
      </c>
      <c r="Q428" s="0" t="n">
        <f aca="true">NORMINV(RAND(),$C$10,$C$15)</f>
        <v>31.163342963356</v>
      </c>
      <c r="R428" s="0" t="n">
        <f aca="true">NORMINV(RAND(),$D$10,$D$15)</f>
        <v>10.8384263782654</v>
      </c>
      <c r="S428" s="0" t="n">
        <f aca="true">NORMINV(RAND(),$E$10,$E$15)</f>
        <v>3.96041542242678</v>
      </c>
      <c r="T428" s="0" t="n">
        <f aca="false">MEDIAN(INDEX(Avaliadores!$B$17:$B$22,$B428),INDEX(Avaliadores!$B$17:$B$22,$C428),INDEX(Avaliadores!$B$17:$B$22,$D428),INDEX(Avaliadores!$B$17:$B$22,$E428),INDEX(Avaliadores!$B$17:$B$22,$F428),INDEX(Avaliadores!$B$17:$B$22,$G428))</f>
        <v>2.91666666666667</v>
      </c>
      <c r="U428" s="0" t="n">
        <f aca="false">MEDIAN(INDEX(Avaliadores!$C$17:$C$22,$B428),INDEX(Avaliadores!$C$17:$C$22,$C428),INDEX(Avaliadores!$C$17:$C$22,$D428),INDEX(Avaliadores!$C$17:$C$22,$E428),INDEX(Avaliadores!$C$17:$C$22,$F428),INDEX(Avaliadores!$C$17:$C$22,$G428))</f>
        <v>5.29166666666667</v>
      </c>
      <c r="V428" s="0" t="n">
        <f aca="false">MEDIAN(INDEX(Avaliadores!$D$17:$D$22,$B428),INDEX(Avaliadores!$D$17:$D$22,$C428),INDEX(Avaliadores!$D$17:$D$22,$D428),INDEX(Avaliadores!$D$17:$D$22,$E428),INDEX(Avaliadores!$D$17:$D$22,$F428),INDEX(Avaliadores!$D$17:$D$22,$G428))</f>
        <v>5.66666666666667</v>
      </c>
      <c r="W428" s="0" t="n">
        <f aca="false">MEDIAN(INDEX(Avaliadores!$E$17:$E$22,$B428),INDEX(Avaliadores!$E$17:$E$22,$C428),INDEX(Avaliadores!$E$17:$E$22,$D428),INDEX(Avaliadores!$E$17:$E$22,$E428),INDEX(Avaliadores!$E$17:$E$22,$F428),INDEX(Avaliadores!$E$17:$E$22,$G428))</f>
        <v>6.29166666666667</v>
      </c>
      <c r="X428" s="0" t="n">
        <f aca="false">MEDIAN(INDEX(Avaliadores!$F$17:$F$22,$B428),INDEX(Avaliadores!$F$17:$F$22,$C428),INDEX(Avaliadores!$F$17:$F$22,$D428),INDEX(Avaliadores!$F$17:$F$22,$E428),INDEX(Avaliadores!$F$17:$F$22,$F428),INDEX(Avaliadores!$F$17:$F$22,$G428))</f>
        <v>2.79166666666667</v>
      </c>
      <c r="Y428" s="0" t="n">
        <f aca="false">MEDIAN(INDEX(Avaliadores!$G$17:$G$22,$B428),INDEX(Avaliadores!$G$17:$G$22,$C428),INDEX(Avaliadores!$G$17:$G$22,$D428),INDEX(Avaliadores!$G$17:$G$22,$E428),INDEX(Avaliadores!$G$17:$G$22,$F428),INDEX(Avaliadores!$G$17:$G$22,$G428))</f>
        <v>5.16666666666667</v>
      </c>
      <c r="Z428" s="0" t="n">
        <f aca="false">MEDIAN(INDEX(Avaliadores!$H$17:$H$22,$B428),INDEX(Avaliadores!$H$17:$H$22,$C428),INDEX(Avaliadores!$H$17:$H$22,$D428),INDEX(Avaliadores!$H$17:$H$22,$E428),INDEX(Avaliadores!$H$17:$H$22,$F428),INDEX(Avaliadores!$H$17:$H$22,$G428))</f>
        <v>3.66666666666667</v>
      </c>
      <c r="AA428" s="0" t="n">
        <f aca="false">MEDIAN(INDEX(Avaliadores!$I$17:$I$22,$B428),INDEX(Avaliadores!$I$17:$I$22,$C428),INDEX(Avaliadores!$I$17:$I$22,$D428),INDEX(Avaliadores!$I$17:$I$22,$E428),INDEX(Avaliadores!$I$17:$I$22,$F428),INDEX(Avaliadores!$I$17:$I$22,$G428))</f>
        <v>6.29166666666667</v>
      </c>
      <c r="AB428" s="0" t="n">
        <f aca="false">IF(MAX(H428:K428)=MIN(H428:K428),0,IF($B$17="custo",(MAX(H428:K428)-H428)/(MAX(H428:K428)-MIN(H428:K428)),(H428-MIN(H428:K428))/(MAX(H428:K428)-MIN(H428:K428))))</f>
        <v>0.132795634044583</v>
      </c>
      <c r="AC428" s="0" t="n">
        <f aca="false">IF(MAX(H428:K428)=MIN(H428:K428),0,IF($B$17="custo",(MAX(H428:K428)-I428)/(MAX(H428:K428)-MIN(H428:K428)),(I428-MIN(H428:K428))/(MAX(H428:K428)-MIN(H428:K428))))</f>
        <v>0</v>
      </c>
      <c r="AD428" s="0" t="n">
        <f aca="false">IF(MAX(H428:K428)=MIN(H428:K428),0,IF($B$17="custo",(MAX(H428:K428)-J428)/(MAX(H428:K428)-MIN(H428:K428)),(J428-MIN(H428:K428))/(MAX(H428:K428)-MIN(H428:K428))))</f>
        <v>0.816292897215224</v>
      </c>
      <c r="AE428" s="0" t="n">
        <f aca="false">IF(MAX(H428:K428)=MIN(H428:K428),0,IF($B$17="custo",(MAX(H428:K428)-K428)/(MAX(H428:K428)-MIN(H428:K428)),(K428-MIN(H428:K428))/(MAX(H428:K428)-MIN(H428:K428))))</f>
        <v>1</v>
      </c>
      <c r="AF428" s="0" t="n">
        <f aca="false">IF(MAX(L428:O428)=MIN(L428:O428),0,IF($C$17="custo",(MAX(L428:O428)-L428)/(MAX(L428:O428)-MIN(L428:O428)),(L428-MIN(L428:O428))/(MAX(L428:O428)-MIN(L428:O428))))</f>
        <v>0.862792226905137</v>
      </c>
      <c r="AG428" s="0" t="n">
        <f aca="false">IF(MAX(L428:O428)=MIN(L428:O428),0,IF($C$17="custo",(MAX(L428:O428)-M428)/(MAX(L428:O428)-MIN(L428:O428)),(M428-MIN(L428:O428))/(MAX(L428:O428)-MIN(L428:O428))))</f>
        <v>0.961791071866501</v>
      </c>
      <c r="AH428" s="0" t="n">
        <f aca="false">IF(MAX(L428:O428)=MIN(L428:O428),0,IF($C$17="custo",(MAX(L428:O428)-N428)/(MAX(L428:O428)-MIN(L428:O428)),(N428-MIN(L428:O428))/(MAX(L428:O428)-MIN(L428:O428))))</f>
        <v>1</v>
      </c>
      <c r="AI428" s="0" t="n">
        <f aca="false">IF(MAX(L428:O428)=MIN(L428:O428),0,IF($C$17="custo",(MAX(L428:O428)-O428)/(MAX(L428:O428)-MIN(L428:O428)),(O428-MIN(L428:O428))/(MAX(L428:O428)-MIN(L428:O428))))</f>
        <v>0</v>
      </c>
      <c r="AJ428" s="0" t="n">
        <f aca="false">IF(MAX(P428:S428)=MIN(P428:S428),0,IF($D$17="custo",(MAX(P428:S428)-P428)/(MAX(P428:S428)-MIN(P428:S428)),(P428-MIN(P428:S428))/(MAX(P428:S428)-MIN(P428:S428))))</f>
        <v>0.200369191057815</v>
      </c>
      <c r="AK428" s="0" t="n">
        <f aca="false">IF(MAX(P428:S428)=MIN(P428:S428),0,IF($D$17="custo",(MAX(P428:S428)-Q428)/(MAX(P428:S428)-MIN(P428:S428)),(Q428-MIN(P428:S428))/(MAX(P428:S428)-MIN(P428:S428))))</f>
        <v>0</v>
      </c>
      <c r="AL428" s="0" t="n">
        <f aca="false">IF(MAX(P428:S428)=MIN(P428:S428),0,IF($D$17="custo",(MAX(P428:S428)-R428)/(MAX(P428:S428)-MIN(P428:S428)),(R428-MIN(P428:S428))/(MAX(P428:S428)-MIN(P428:S428))))</f>
        <v>0.747159163458048</v>
      </c>
      <c r="AM428" s="0" t="n">
        <f aca="false">IF(MAX(P428:S428)=MIN(P428:S428),0,IF($D$17="custo",(MAX(P428:S428)-S428)/(MAX(P428:S428)-MIN(P428:S428)),(S428-MIN(P428:S428))/(MAX(P428:S428)-MIN(P428:S428))))</f>
        <v>1</v>
      </c>
      <c r="AN428" s="0" t="n">
        <f aca="false">IF(MAX(T428:W428)=MIN(T428:W428),0,IF($E$17="custo",(MAX(T428:W428)-T428)/(MAX(T428:W428)-MIN(T428:W428)),(T428-MIN(T428:W428))/(MAX(T428:W428)-MIN(T428:W428))))</f>
        <v>0</v>
      </c>
      <c r="AO428" s="0" t="n">
        <f aca="false">IF(MAX(T428:W428)=MIN(T428:W428),0,IF($E$17="custo",(MAX(T428:W428)-U428)/(MAX(T428:W428)-MIN(T428:W428)),(U428-MIN(T428:W428))/(MAX(T428:W428)-MIN(T428:W428))))</f>
        <v>0.703703703703704</v>
      </c>
      <c r="AP428" s="0" t="n">
        <f aca="false">IF(MAX(T428:W428)=MIN(T428:W428),0,IF($E$17="custo",(MAX(T428:W428)-V428)/(MAX(T428:W428)-MIN(T428:W428)),(V428-MIN(T428:W428))/(MAX(T428:W428)-MIN(T428:W428))))</f>
        <v>0.814814814814815</v>
      </c>
      <c r="AQ428" s="0" t="n">
        <f aca="false">IF(MAX(T428:W428)=MIN(T428:W428),0,IF($E$17="custo",(MAX(T428:W428)-W428)/(MAX(T428:W428)-MIN(T428:W428)),(W428-MIN(T428:W428))/(MAX(T428:W428)-MIN(T428:W428))))</f>
        <v>1</v>
      </c>
      <c r="AR428" s="0" t="n">
        <f aca="false">IF(MAX(X428:AA428)=MIN(X428:AA428),0,IF($F$17="custo",(MAX(X428:AA428)-X428)/(MAX(X428:AA428)-MIN(X428:AA428)),(X428-MIN(X428:AA428))/(MAX(X428:AA428)-MIN(X428:AA428))))</f>
        <v>0</v>
      </c>
      <c r="AS428" s="0" t="n">
        <f aca="false">IF(MAX(X428:AA428)=MIN(X428:AA428),0,IF($F$17="custo",(MAX(X428:AA428)-Y428)/(MAX(X428:AA428)-MIN(X428:AA428)),(Y428-MIN(X428:AA428))/(MAX(X428:AA428)-MIN(X428:AA428))))</f>
        <v>0.678571428571429</v>
      </c>
      <c r="AT428" s="0" t="n">
        <f aca="false">IF(MAX(X428:AA428)=MIN(X428:AA428),0,IF($F$17="custo",(MAX(X428:AA428)-Z428)/(MAX(X428:AA428)-MIN(X428:AA428)),(Z428-MIN(X428:AA428))/(MAX(X428:AA428)-MIN(X428:AA428))))</f>
        <v>0.25</v>
      </c>
      <c r="AU428" s="0" t="n">
        <f aca="false">IF(MAX(X428:AA428)=MIN(X428:AA428),0,IF($F$17="custo",(MAX(X428:AA428)-AA428)/(MAX(X428:AA428)-MIN(X428:AA428)),(AA428-MIN(X428:AA428))/(MAX(X428:AA428)-MIN(X428:AA428))))</f>
        <v>1</v>
      </c>
      <c r="AV428" s="0" t="n">
        <f aca="false">STDEVP(AB428:AE428)</f>
        <v>0.428436765693959</v>
      </c>
      <c r="AW428" s="0" t="n">
        <f aca="false">STDEVP(AF428:AI428)</f>
        <v>0.410756859286951</v>
      </c>
      <c r="AX428" s="0" t="n">
        <f aca="false">STDEVP(AJ428:AM428)</f>
        <v>0.403168065251229</v>
      </c>
      <c r="AY428" s="0" t="n">
        <f aca="false">STDEVP(AN428:AQ428)</f>
        <v>0.378612005560387</v>
      </c>
      <c r="AZ428" s="0" t="n">
        <f aca="false">STDEVP(AR428:AU428)</f>
        <v>0.38506890451514</v>
      </c>
      <c r="BA428" s="0" t="n">
        <f aca="false">AV428*((1-IFERROR(CORREL(AB428:AE428,AF428:AI428),0))+(1-IFERROR(CORREL(AB428:AE428,AJ428:AM428),0))+(1-IFERROR(CORREL(AB428:AE428,AN428:AQ428),0))+(1-IFERROR(CORREL(AB428:AE428,AR428:AU428),0)))</f>
        <v>1.09776637581926</v>
      </c>
      <c r="BB428" s="0" t="n">
        <f aca="false">AW428*((1-IFERROR(CORREL(AF428:AI428,AB428:AE428),0))+(1-IFERROR(CORREL(AF428:AI428,AJ428:AM428),0))+(1-IFERROR(CORREL(AF428:AI428,AN428:AQ428),0))+(1-IFERROR(CORREL(AF428:AI428,AR428:AU428),0)))</f>
        <v>2.67275148075079</v>
      </c>
      <c r="BC428" s="0" t="n">
        <f aca="false">AX428*((1-IFERROR(CORREL(AJ428:AM428,AB428:AE428),0))+(1-IFERROR(CORREL(AJ428:AM428,AF428:AI428),0))+(1-IFERROR(CORREL(AJ428:AM428,AN428:AQ428),0))+(1-IFERROR(CORREL(AJ428:AM428,AR428:AU428),0)))</f>
        <v>1.07503798082241</v>
      </c>
      <c r="BD428" s="0" t="n">
        <f aca="false">AY428*((1-IFERROR(CORREL(AN428:AQ428,AB428:AE428),0))+(1-IFERROR(CORREL(AN428:AQ428,AF428:AI428),0))+(1-IFERROR(CORREL(AN428:AQ428,AJ428:AM428),0))+(1-IFERROR(CORREL(AN428:AQ428,AR428:AU428),0)))</f>
        <v>0.89309634321397</v>
      </c>
      <c r="BE428" s="0" t="n">
        <f aca="false">AZ428*((1-IFERROR(CORREL(AR428:AU428,AB428:AE428),0))+(1-IFERROR(CORREL(AR428:AU428,AF428:AI428),0))+(1-IFERROR(CORREL(AR428:AU428,AJ428:AM428),0))+(1-IFERROR(CORREL(AR428:AU428,AN428:AQ428),0)))</f>
        <v>1.20354407291708</v>
      </c>
      <c r="BF428" s="0" t="n">
        <f aca="false">IF(SUM(BA428:BE428)&gt;0,BA428/SUM(BA428:BE428),1/5)</f>
        <v>0.158129550898549</v>
      </c>
      <c r="BG428" s="0" t="n">
        <f aca="false">IF(SUM(BA428:BE428)&gt;0,BB428/SUM(BA428:BE428),1/5)</f>
        <v>0.385000853208988</v>
      </c>
      <c r="BH428" s="0" t="n">
        <f aca="false">IF(SUM(BA428:BE428)&gt;0,BC428/SUM(BA428:BE428),1/5)</f>
        <v>0.154855602112483</v>
      </c>
      <c r="BI428" s="0" t="n">
        <f aca="false">IF(SUM(BA428:BE428)&gt;0,BD428/SUM(BA428:BE428),1/5)</f>
        <v>0.128647521706215</v>
      </c>
      <c r="BJ428" s="0" t="n">
        <f aca="false">IF(SUM(BA428:BE428)&gt;0,BE428/SUM(BA428:BE428),1/5)</f>
        <v>0.173366472073765</v>
      </c>
      <c r="BK428" s="0" t="n">
        <f aca="false">BF428*AB428+BG428*AF428+BH428*AJ428+BI428*AN428+BJ428*AR428</f>
        <v>0.384202949199367</v>
      </c>
      <c r="BL428" s="0" t="n">
        <f aca="false">BF428*AC428+BG428*AG428+BH428*AK428+BI428*AO428+BJ428*AS428</f>
        <v>0.57846165539584</v>
      </c>
      <c r="BM428" s="0" t="n">
        <f aca="false">BF428*AD428+BG428*AH428+BH428*AL428+BI428*AP428+BJ428*AT428</f>
        <v>0.777948189172338</v>
      </c>
      <c r="BN428" s="0" t="n">
        <f aca="false">BF428*AE428+BG428*AI428+BH428*AM428+BI428*AQ428+BJ428*AU428</f>
        <v>0.614999146791012</v>
      </c>
      <c r="BO428" s="0" t="n">
        <f aca="false">RANK(BK428,$BK428:$BN428)</f>
        <v>4</v>
      </c>
      <c r="BP428" s="0" t="n">
        <f aca="false">RANK(BL428,$BK428:$BN428)</f>
        <v>3</v>
      </c>
      <c r="BQ428" s="0" t="n">
        <f aca="false">RANK(BM428,$BK428:$BN428)</f>
        <v>1</v>
      </c>
      <c r="BR428" s="0" t="n">
        <f aca="false">RANK(BN428,$BK428:$BN428)</f>
        <v>2</v>
      </c>
    </row>
    <row r="429" customFormat="false" ht="15" hidden="false" customHeight="false" outlineLevel="0" collapsed="false">
      <c r="A429" s="0" t="n">
        <v>406</v>
      </c>
      <c r="B429" s="0" t="n">
        <f aca="false">RANDBETWEEN(1,$B$5)</f>
        <v>2</v>
      </c>
      <c r="C429" s="0" t="n">
        <f aca="false">RANDBETWEEN(1,$B$5)</f>
        <v>1</v>
      </c>
      <c r="D429" s="0" t="n">
        <f aca="false">RANDBETWEEN(1,$B$5)</f>
        <v>2</v>
      </c>
      <c r="E429" s="0" t="n">
        <f aca="false">RANDBETWEEN(1,$B$5)</f>
        <v>1</v>
      </c>
      <c r="F429" s="0" t="n">
        <f aca="false">RANDBETWEEN(1,$B$5)</f>
        <v>2</v>
      </c>
      <c r="G429" s="0" t="n">
        <f aca="false">RANDBETWEEN(1,$B$5)</f>
        <v>3</v>
      </c>
      <c r="H429" s="0" t="n">
        <f aca="true">NORMINV(RAND(),$B$8,$B$13)</f>
        <v>50.3389571046422</v>
      </c>
      <c r="I429" s="0" t="n">
        <f aca="true">NORMINV(RAND(),$C$8,$C$13)</f>
        <v>63.3738199432223</v>
      </c>
      <c r="J429" s="0" t="n">
        <f aca="true">NORMINV(RAND(),$D$8,$D$13)</f>
        <v>14.6263034730292</v>
      </c>
      <c r="K429" s="0" t="n">
        <f aca="true">NORMINV(RAND(),$E$8,$E$13)</f>
        <v>3.32395133032742</v>
      </c>
      <c r="L429" s="0" t="n">
        <f aca="true">NORMINV(RAND(),$B$9,$B$14)</f>
        <v>45.332919695221</v>
      </c>
      <c r="M429" s="0" t="n">
        <f aca="true">NORMINV(RAND(),$C$9,$C$14)</f>
        <v>60.0978469408541</v>
      </c>
      <c r="N429" s="0" t="n">
        <f aca="true">NORMINV(RAND(),$D$9,$D$14)</f>
        <v>51.1090272428226</v>
      </c>
      <c r="O429" s="0" t="n">
        <f aca="true">NORMINV(RAND(),$E$9,$E$14)</f>
        <v>26.396073317611</v>
      </c>
      <c r="P429" s="0" t="n">
        <f aca="true">NORMINV(RAND(),$B$10,$B$15)</f>
        <v>25.2070370682767</v>
      </c>
      <c r="Q429" s="0" t="n">
        <f aca="true">NORMINV(RAND(),$C$10,$C$15)</f>
        <v>27.2130730799657</v>
      </c>
      <c r="R429" s="0" t="n">
        <f aca="true">NORMINV(RAND(),$D$10,$D$15)</f>
        <v>9.77686924728594</v>
      </c>
      <c r="S429" s="0" t="n">
        <f aca="true">NORMINV(RAND(),$E$10,$E$15)</f>
        <v>4.2059692274348</v>
      </c>
      <c r="T429" s="0" t="n">
        <f aca="false">MEDIAN(INDEX(Avaliadores!$B$17:$B$22,$B429),INDEX(Avaliadores!$B$17:$B$22,$C429),INDEX(Avaliadores!$B$17:$B$22,$D429),INDEX(Avaliadores!$B$17:$B$22,$E429),INDEX(Avaliadores!$B$17:$B$22,$F429),INDEX(Avaliadores!$B$17:$B$22,$G429))</f>
        <v>2.91666666666667</v>
      </c>
      <c r="U429" s="0" t="n">
        <f aca="false">MEDIAN(INDEX(Avaliadores!$C$17:$C$22,$B429),INDEX(Avaliadores!$C$17:$C$22,$C429),INDEX(Avaliadores!$C$17:$C$22,$D429),INDEX(Avaliadores!$C$17:$C$22,$E429),INDEX(Avaliadores!$C$17:$C$22,$F429),INDEX(Avaliadores!$C$17:$C$22,$G429))</f>
        <v>4.91666666666667</v>
      </c>
      <c r="V429" s="0" t="n">
        <f aca="false">MEDIAN(INDEX(Avaliadores!$D$17:$D$22,$B429),INDEX(Avaliadores!$D$17:$D$22,$C429),INDEX(Avaliadores!$D$17:$D$22,$D429),INDEX(Avaliadores!$D$17:$D$22,$E429),INDEX(Avaliadores!$D$17:$D$22,$F429),INDEX(Avaliadores!$D$17:$D$22,$G429))</f>
        <v>6.04166666666667</v>
      </c>
      <c r="W429" s="0" t="n">
        <f aca="false">MEDIAN(INDEX(Avaliadores!$E$17:$E$22,$B429),INDEX(Avaliadores!$E$17:$E$22,$C429),INDEX(Avaliadores!$E$17:$E$22,$D429),INDEX(Avaliadores!$E$17:$E$22,$E429),INDEX(Avaliadores!$E$17:$E$22,$F429),INDEX(Avaliadores!$E$17:$E$22,$G429))</f>
        <v>6.04166666666667</v>
      </c>
      <c r="X429" s="0" t="n">
        <f aca="false">MEDIAN(INDEX(Avaliadores!$F$17:$F$22,$B429),INDEX(Avaliadores!$F$17:$F$22,$C429),INDEX(Avaliadores!$F$17:$F$22,$D429),INDEX(Avaliadores!$F$17:$F$22,$E429),INDEX(Avaliadores!$F$17:$F$22,$F429),INDEX(Avaliadores!$F$17:$F$22,$G429))</f>
        <v>2.04166666666667</v>
      </c>
      <c r="Y429" s="0" t="n">
        <f aca="false">MEDIAN(INDEX(Avaliadores!$G$17:$G$22,$B429),INDEX(Avaliadores!$G$17:$G$22,$C429),INDEX(Avaliadores!$G$17:$G$22,$D429),INDEX(Avaliadores!$G$17:$G$22,$E429),INDEX(Avaliadores!$G$17:$G$22,$F429),INDEX(Avaliadores!$G$17:$G$22,$G429))</f>
        <v>5.91666666666667</v>
      </c>
      <c r="Z429" s="0" t="n">
        <f aca="false">MEDIAN(INDEX(Avaliadores!$H$17:$H$22,$B429),INDEX(Avaliadores!$H$17:$H$22,$C429),INDEX(Avaliadores!$H$17:$H$22,$D429),INDEX(Avaliadores!$H$17:$H$22,$E429),INDEX(Avaliadores!$H$17:$H$22,$F429),INDEX(Avaliadores!$H$17:$H$22,$G429))</f>
        <v>4.04166666666667</v>
      </c>
      <c r="AA429" s="0" t="n">
        <f aca="false">MEDIAN(INDEX(Avaliadores!$I$17:$I$22,$B429),INDEX(Avaliadores!$I$17:$I$22,$C429),INDEX(Avaliadores!$I$17:$I$22,$D429),INDEX(Avaliadores!$I$17:$I$22,$E429),INDEX(Avaliadores!$I$17:$I$22,$F429),INDEX(Avaliadores!$I$17:$I$22,$G429))</f>
        <v>6.41666666666667</v>
      </c>
      <c r="AB429" s="0" t="n">
        <f aca="false">IF(MAX(H429:K429)=MIN(H429:K429),0,IF($B$17="custo",(MAX(H429:K429)-H429)/(MAX(H429:K429)-MIN(H429:K429)),(H429-MIN(H429:K429))/(MAX(H429:K429)-MIN(H429:K429))))</f>
        <v>0.217067299890495</v>
      </c>
      <c r="AC429" s="0" t="n">
        <f aca="false">IF(MAX(H429:K429)=MIN(H429:K429),0,IF($B$17="custo",(MAX(H429:K429)-I429)/(MAX(H429:K429)-MIN(H429:K429)),(I429-MIN(H429:K429))/(MAX(H429:K429)-MIN(H429:K429))))</f>
        <v>0</v>
      </c>
      <c r="AD429" s="0" t="n">
        <f aca="false">IF(MAX(H429:K429)=MIN(H429:K429),0,IF($B$17="custo",(MAX(H429:K429)-J429)/(MAX(H429:K429)-MIN(H429:K429)),(J429-MIN(H429:K429))/(MAX(H429:K429)-MIN(H429:K429))))</f>
        <v>0.811783898886421</v>
      </c>
      <c r="AE429" s="0" t="n">
        <f aca="false">IF(MAX(H429:K429)=MIN(H429:K429),0,IF($B$17="custo",(MAX(H429:K429)-K429)/(MAX(H429:K429)-MIN(H429:K429)),(K429-MIN(H429:K429))/(MAX(H429:K429)-MIN(H429:K429))))</f>
        <v>1</v>
      </c>
      <c r="AF429" s="0" t="n">
        <f aca="false">IF(MAX(L429:O429)=MIN(L429:O429),0,IF($C$17="custo",(MAX(L429:O429)-L429)/(MAX(L429:O429)-MIN(L429:O429)),(L429-MIN(L429:O429))/(MAX(L429:O429)-MIN(L429:O429))))</f>
        <v>0.561894652468671</v>
      </c>
      <c r="AG429" s="0" t="n">
        <f aca="false">IF(MAX(L429:O429)=MIN(L429:O429),0,IF($C$17="custo",(MAX(L429:O429)-M429)/(MAX(L429:O429)-MIN(L429:O429)),(M429-MIN(L429:O429))/(MAX(L429:O429)-MIN(L429:O429))))</f>
        <v>1</v>
      </c>
      <c r="AH429" s="0" t="n">
        <f aca="false">IF(MAX(L429:O429)=MIN(L429:O429),0,IF($C$17="custo",(MAX(L429:O429)-N429)/(MAX(L429:O429)-MIN(L429:O429)),(N429-MIN(L429:O429))/(MAX(L429:O429)-MIN(L429:O429))))</f>
        <v>0.733283482391199</v>
      </c>
      <c r="AI429" s="0" t="n">
        <f aca="false">IF(MAX(L429:O429)=MIN(L429:O429),0,IF($C$17="custo",(MAX(L429:O429)-O429)/(MAX(L429:O429)-MIN(L429:O429)),(O429-MIN(L429:O429))/(MAX(L429:O429)-MIN(L429:O429))))</f>
        <v>0</v>
      </c>
      <c r="AJ429" s="0" t="n">
        <f aca="false">IF(MAX(P429:S429)=MIN(P429:S429),0,IF($D$17="custo",(MAX(P429:S429)-P429)/(MAX(P429:S429)-MIN(P429:S429)),(P429-MIN(P429:S429))/(MAX(P429:S429)-MIN(P429:S429))))</f>
        <v>0.087192026625653</v>
      </c>
      <c r="AK429" s="0" t="n">
        <f aca="false">IF(MAX(P429:S429)=MIN(P429:S429),0,IF($D$17="custo",(MAX(P429:S429)-Q429)/(MAX(P429:S429)-MIN(P429:S429)),(Q429-MIN(P429:S429))/(MAX(P429:S429)-MIN(P429:S429))))</f>
        <v>0</v>
      </c>
      <c r="AL429" s="0" t="n">
        <f aca="false">IF(MAX(P429:S429)=MIN(P429:S429),0,IF($D$17="custo",(MAX(P429:S429)-R429)/(MAX(P429:S429)-MIN(P429:S429)),(R429-MIN(P429:S429))/(MAX(P429:S429)-MIN(P429:S429))))</f>
        <v>0.757861743244215</v>
      </c>
      <c r="AM429" s="0" t="n">
        <f aca="false">IF(MAX(P429:S429)=MIN(P429:S429),0,IF($D$17="custo",(MAX(P429:S429)-S429)/(MAX(P429:S429)-MIN(P429:S429)),(S429-MIN(P429:S429))/(MAX(P429:S429)-MIN(P429:S429))))</f>
        <v>1</v>
      </c>
      <c r="AN429" s="0" t="n">
        <f aca="false">IF(MAX(T429:W429)=MIN(T429:W429),0,IF($E$17="custo",(MAX(T429:W429)-T429)/(MAX(T429:W429)-MIN(T429:W429)),(T429-MIN(T429:W429))/(MAX(T429:W429)-MIN(T429:W429))))</f>
        <v>0</v>
      </c>
      <c r="AO429" s="0" t="n">
        <f aca="false">IF(MAX(T429:W429)=MIN(T429:W429),0,IF($E$17="custo",(MAX(T429:W429)-U429)/(MAX(T429:W429)-MIN(T429:W429)),(U429-MIN(T429:W429))/(MAX(T429:W429)-MIN(T429:W429))))</f>
        <v>0.64</v>
      </c>
      <c r="AP429" s="0" t="n">
        <f aca="false">IF(MAX(T429:W429)=MIN(T429:W429),0,IF($E$17="custo",(MAX(T429:W429)-V429)/(MAX(T429:W429)-MIN(T429:W429)),(V429-MIN(T429:W429))/(MAX(T429:W429)-MIN(T429:W429))))</f>
        <v>1</v>
      </c>
      <c r="AQ429" s="0" t="n">
        <f aca="false">IF(MAX(T429:W429)=MIN(T429:W429),0,IF($E$17="custo",(MAX(T429:W429)-W429)/(MAX(T429:W429)-MIN(T429:W429)),(W429-MIN(T429:W429))/(MAX(T429:W429)-MIN(T429:W429))))</f>
        <v>1</v>
      </c>
      <c r="AR429" s="0" t="n">
        <f aca="false">IF(MAX(X429:AA429)=MIN(X429:AA429),0,IF($F$17="custo",(MAX(X429:AA429)-X429)/(MAX(X429:AA429)-MIN(X429:AA429)),(X429-MIN(X429:AA429))/(MAX(X429:AA429)-MIN(X429:AA429))))</f>
        <v>0</v>
      </c>
      <c r="AS429" s="0" t="n">
        <f aca="false">IF(MAX(X429:AA429)=MIN(X429:AA429),0,IF($F$17="custo",(MAX(X429:AA429)-Y429)/(MAX(X429:AA429)-MIN(X429:AA429)),(Y429-MIN(X429:AA429))/(MAX(X429:AA429)-MIN(X429:AA429))))</f>
        <v>0.885714285714286</v>
      </c>
      <c r="AT429" s="0" t="n">
        <f aca="false">IF(MAX(X429:AA429)=MIN(X429:AA429),0,IF($F$17="custo",(MAX(X429:AA429)-Z429)/(MAX(X429:AA429)-MIN(X429:AA429)),(Z429-MIN(X429:AA429))/(MAX(X429:AA429)-MIN(X429:AA429))))</f>
        <v>0.457142857142857</v>
      </c>
      <c r="AU429" s="0" t="n">
        <f aca="false">IF(MAX(X429:AA429)=MIN(X429:AA429),0,IF($F$17="custo",(MAX(X429:AA429)-AA429)/(MAX(X429:AA429)-MIN(X429:AA429)),(AA429-MIN(X429:AA429))/(MAX(X429:AA429)-MIN(X429:AA429))))</f>
        <v>1</v>
      </c>
      <c r="AV429" s="0" t="n">
        <f aca="false">STDEVP(AB429:AE429)</f>
        <v>0.411415852416493</v>
      </c>
      <c r="AW429" s="0" t="n">
        <f aca="false">STDEVP(AF429:AI429)</f>
        <v>0.366220424859109</v>
      </c>
      <c r="AX429" s="0" t="n">
        <f aca="false">STDEVP(AJ429:AM429)</f>
        <v>0.427463746402106</v>
      </c>
      <c r="AY429" s="0" t="n">
        <f aca="false">STDEVP(AN429:AQ429)</f>
        <v>0.408411557133243</v>
      </c>
      <c r="AZ429" s="0" t="n">
        <f aca="false">STDEVP(AR429:AU429)</f>
        <v>0.394088977832392</v>
      </c>
      <c r="BA429" s="0" t="n">
        <f aca="false">AV429*((1-IFERROR(CORREL(AB429:AE429,AF429:AI429),0))+(1-IFERROR(CORREL(AB429:AE429,AJ429:AM429),0))+(1-IFERROR(CORREL(AB429:AE429,AN429:AQ429),0))+(1-IFERROR(CORREL(AB429:AE429,AR429:AU429),0)))</f>
        <v>1.13701432973083</v>
      </c>
      <c r="BB429" s="0" t="n">
        <f aca="false">AW429*((1-IFERROR(CORREL(AF429:AI429,AB429:AE429),0))+(1-IFERROR(CORREL(AF429:AI429,AJ429:AM429),0))+(1-IFERROR(CORREL(AF429:AI429,AN429:AQ429),0))+(1-IFERROR(CORREL(AF429:AI429,AR429:AU429),0)))</f>
        <v>2.16685707462253</v>
      </c>
      <c r="BC429" s="0" t="n">
        <f aca="false">AX429*((1-IFERROR(CORREL(AJ429:AM429,AB429:AE429),0))+(1-IFERROR(CORREL(AJ429:AM429,AF429:AI429),0))+(1-IFERROR(CORREL(AJ429:AM429,AN429:AQ429),0))+(1-IFERROR(CORREL(AJ429:AM429,AR429:AU429),0)))</f>
        <v>1.09618876778577</v>
      </c>
      <c r="BD429" s="0" t="n">
        <f aca="false">AY429*((1-IFERROR(CORREL(AN429:AQ429,AB429:AE429),0))+(1-IFERROR(CORREL(AN429:AQ429,AF429:AI429),0))+(1-IFERROR(CORREL(AN429:AQ429,AJ429:AM429),0))+(1-IFERROR(CORREL(AN429:AQ429,AR429:AU429),0)))</f>
        <v>0.824059099950975</v>
      </c>
      <c r="BE429" s="0" t="n">
        <f aca="false">AZ429*((1-IFERROR(CORREL(AR429:AU429,AB429:AE429),0))+(1-IFERROR(CORREL(AR429:AU429,AF429:AI429),0))+(1-IFERROR(CORREL(AR429:AU429,AJ429:AM429),0))+(1-IFERROR(CORREL(AR429:AU429,AN429:AQ429),0)))</f>
        <v>1.10166294814053</v>
      </c>
      <c r="BF429" s="0" t="n">
        <f aca="false">IF(SUM(BA429:BE429)&gt;0,BA429/SUM(BA429:BE429),1/5)</f>
        <v>0.179742882405044</v>
      </c>
      <c r="BG429" s="0" t="n">
        <f aca="false">IF(SUM(BA429:BE429)&gt;0,BB429/SUM(BA429:BE429),1/5)</f>
        <v>0.342543735965594</v>
      </c>
      <c r="BH429" s="0" t="n">
        <f aca="false">IF(SUM(BA429:BE429)&gt;0,BC429/SUM(BA429:BE429),1/5)</f>
        <v>0.173289046258978</v>
      </c>
      <c r="BI429" s="0" t="n">
        <f aca="false">IF(SUM(BA429:BE429)&gt;0,BD429/SUM(BA429:BE429),1/5)</f>
        <v>0.130269913073443</v>
      </c>
      <c r="BJ429" s="0" t="n">
        <f aca="false">IF(SUM(BA429:BE429)&gt;0,BE429/SUM(BA429:BE429),1/5)</f>
        <v>0.174154422296941</v>
      </c>
      <c r="BK429" s="0" t="n">
        <f aca="false">BF429*AB429+BG429*AF429+BH429*AJ429+BI429*AN429+BJ429*AR429</f>
        <v>0.246599218769252</v>
      </c>
      <c r="BL429" s="0" t="n">
        <f aca="false">BF429*AC429+BG429*AG429+BH429*AK429+BI429*AO429+BJ429*AS429</f>
        <v>0.580167540081317</v>
      </c>
      <c r="BM429" s="0" t="n">
        <f aca="false">BF429*AD429+BG429*AH429+BH429*AL429+BI429*AP429+BJ429*AT429</f>
        <v>0.738306543405279</v>
      </c>
      <c r="BN429" s="0" t="n">
        <f aca="false">BF429*AE429+BG429*AI429+BH429*AM429+BI429*AQ429+BJ429*AU429</f>
        <v>0.657456264034406</v>
      </c>
      <c r="BO429" s="0" t="n">
        <f aca="false">RANK(BK429,$BK429:$BN429)</f>
        <v>4</v>
      </c>
      <c r="BP429" s="0" t="n">
        <f aca="false">RANK(BL429,$BK429:$BN429)</f>
        <v>3</v>
      </c>
      <c r="BQ429" s="0" t="n">
        <f aca="false">RANK(BM429,$BK429:$BN429)</f>
        <v>1</v>
      </c>
      <c r="BR429" s="0" t="n">
        <f aca="false">RANK(BN429,$BK429:$BN429)</f>
        <v>2</v>
      </c>
    </row>
    <row r="430" customFormat="false" ht="15" hidden="false" customHeight="false" outlineLevel="0" collapsed="false">
      <c r="A430" s="0" t="n">
        <v>407</v>
      </c>
      <c r="B430" s="0" t="n">
        <f aca="false">RANDBETWEEN(1,$B$5)</f>
        <v>2</v>
      </c>
      <c r="C430" s="0" t="n">
        <f aca="false">RANDBETWEEN(1,$B$5)</f>
        <v>4</v>
      </c>
      <c r="D430" s="0" t="n">
        <f aca="false">RANDBETWEEN(1,$B$5)</f>
        <v>4</v>
      </c>
      <c r="E430" s="0" t="n">
        <f aca="false">RANDBETWEEN(1,$B$5)</f>
        <v>1</v>
      </c>
      <c r="F430" s="0" t="n">
        <f aca="false">RANDBETWEEN(1,$B$5)</f>
        <v>4</v>
      </c>
      <c r="G430" s="0" t="n">
        <f aca="false">RANDBETWEEN(1,$B$5)</f>
        <v>3</v>
      </c>
      <c r="H430" s="0" t="n">
        <f aca="true">NORMINV(RAND(),$B$8,$B$13)</f>
        <v>51.1415075551509</v>
      </c>
      <c r="I430" s="0" t="n">
        <f aca="true">NORMINV(RAND(),$C$8,$C$13)</f>
        <v>60.5357541095056</v>
      </c>
      <c r="J430" s="0" t="n">
        <f aca="true">NORMINV(RAND(),$D$8,$D$13)</f>
        <v>15.8327851927158</v>
      </c>
      <c r="K430" s="0" t="n">
        <f aca="true">NORMINV(RAND(),$E$8,$E$13)</f>
        <v>3.10519013852942</v>
      </c>
      <c r="L430" s="0" t="n">
        <f aca="true">NORMINV(RAND(),$B$9,$B$14)</f>
        <v>46.030682526559</v>
      </c>
      <c r="M430" s="0" t="n">
        <f aca="true">NORMINV(RAND(),$C$9,$C$14)</f>
        <v>47.8932739060891</v>
      </c>
      <c r="N430" s="0" t="n">
        <f aca="true">NORMINV(RAND(),$D$9,$D$14)</f>
        <v>49.3851985220681</v>
      </c>
      <c r="O430" s="0" t="n">
        <f aca="true">NORMINV(RAND(),$E$9,$E$14)</f>
        <v>26.1913896231938</v>
      </c>
      <c r="P430" s="0" t="n">
        <f aca="true">NORMINV(RAND(),$B$10,$B$15)</f>
        <v>25.2611865222632</v>
      </c>
      <c r="Q430" s="0" t="n">
        <f aca="true">NORMINV(RAND(),$C$10,$C$15)</f>
        <v>26.9687001485237</v>
      </c>
      <c r="R430" s="0" t="n">
        <f aca="true">NORMINV(RAND(),$D$10,$D$15)</f>
        <v>9.67750251170777</v>
      </c>
      <c r="S430" s="0" t="n">
        <f aca="true">NORMINV(RAND(),$E$10,$E$15)</f>
        <v>3.93842534804918</v>
      </c>
      <c r="T430" s="0" t="n">
        <f aca="false">MEDIAN(INDEX(Avaliadores!$B$17:$B$22,$B430),INDEX(Avaliadores!$B$17:$B$22,$C430),INDEX(Avaliadores!$B$17:$B$22,$D430),INDEX(Avaliadores!$B$17:$B$22,$E430),INDEX(Avaliadores!$B$17:$B$22,$F430),INDEX(Avaliadores!$B$17:$B$22,$G430))</f>
        <v>3.29166666666667</v>
      </c>
      <c r="U430" s="0" t="n">
        <f aca="false">MEDIAN(INDEX(Avaliadores!$C$17:$C$22,$B430),INDEX(Avaliadores!$C$17:$C$22,$C430),INDEX(Avaliadores!$C$17:$C$22,$D430),INDEX(Avaliadores!$C$17:$C$22,$E430),INDEX(Avaliadores!$C$17:$C$22,$F430),INDEX(Avaliadores!$C$17:$C$22,$G430))</f>
        <v>5.29166666666667</v>
      </c>
      <c r="V430" s="0" t="n">
        <f aca="false">MEDIAN(INDEX(Avaliadores!$D$17:$D$22,$B430),INDEX(Avaliadores!$D$17:$D$22,$C430),INDEX(Avaliadores!$D$17:$D$22,$D430),INDEX(Avaliadores!$D$17:$D$22,$E430),INDEX(Avaliadores!$D$17:$D$22,$F430),INDEX(Avaliadores!$D$17:$D$22,$G430))</f>
        <v>5.66666666666667</v>
      </c>
      <c r="W430" s="0" t="n">
        <f aca="false">MEDIAN(INDEX(Avaliadores!$E$17:$E$22,$B430),INDEX(Avaliadores!$E$17:$E$22,$C430),INDEX(Avaliadores!$E$17:$E$22,$D430),INDEX(Avaliadores!$E$17:$E$22,$E430),INDEX(Avaliadores!$E$17:$E$22,$F430),INDEX(Avaliadores!$E$17:$E$22,$G430))</f>
        <v>6.54166666666667</v>
      </c>
      <c r="X430" s="0" t="n">
        <f aca="false">MEDIAN(INDEX(Avaliadores!$F$17:$F$22,$B430),INDEX(Avaliadores!$F$17:$F$22,$C430),INDEX(Avaliadores!$F$17:$F$22,$D430),INDEX(Avaliadores!$F$17:$F$22,$E430),INDEX(Avaliadores!$F$17:$F$22,$F430),INDEX(Avaliadores!$F$17:$F$22,$G430))</f>
        <v>3.16666666666667</v>
      </c>
      <c r="Y430" s="0" t="n">
        <f aca="false">MEDIAN(INDEX(Avaliadores!$G$17:$G$22,$B430),INDEX(Avaliadores!$G$17:$G$22,$C430),INDEX(Avaliadores!$G$17:$G$22,$D430),INDEX(Avaliadores!$G$17:$G$22,$E430),INDEX(Avaliadores!$G$17:$G$22,$F430),INDEX(Avaliadores!$G$17:$G$22,$G430))</f>
        <v>4.79166666666667</v>
      </c>
      <c r="Z430" s="0" t="n">
        <f aca="false">MEDIAN(INDEX(Avaliadores!$H$17:$H$22,$B430),INDEX(Avaliadores!$H$17:$H$22,$C430),INDEX(Avaliadores!$H$17:$H$22,$D430),INDEX(Avaliadores!$H$17:$H$22,$E430),INDEX(Avaliadores!$H$17:$H$22,$F430),INDEX(Avaliadores!$H$17:$H$22,$G430))</f>
        <v>3.66666666666667</v>
      </c>
      <c r="AA430" s="0" t="n">
        <f aca="false">MEDIAN(INDEX(Avaliadores!$I$17:$I$22,$B430),INDEX(Avaliadores!$I$17:$I$22,$C430),INDEX(Avaliadores!$I$17:$I$22,$D430),INDEX(Avaliadores!$I$17:$I$22,$E430),INDEX(Avaliadores!$I$17:$I$22,$F430),INDEX(Avaliadores!$I$17:$I$22,$G430))</f>
        <v>5.79166666666667</v>
      </c>
      <c r="AB430" s="0" t="n">
        <f aca="false">IF(MAX(H430:K430)=MIN(H430:K430),0,IF($B$17="custo",(MAX(H430:K430)-H430)/(MAX(H430:K430)-MIN(H430:K430)),(H430-MIN(H430:K430))/(MAX(H430:K430)-MIN(H430:K430))))</f>
        <v>0.16357573223732</v>
      </c>
      <c r="AC430" s="0" t="n">
        <f aca="false">IF(MAX(H430:K430)=MIN(H430:K430),0,IF($B$17="custo",(MAX(H430:K430)-I430)/(MAX(H430:K430)-MIN(H430:K430)),(I430-MIN(H430:K430))/(MAX(H430:K430)-MIN(H430:K430))))</f>
        <v>0</v>
      </c>
      <c r="AD430" s="0" t="n">
        <f aca="false">IF(MAX(H430:K430)=MIN(H430:K430),0,IF($B$17="custo",(MAX(H430:K430)-J430)/(MAX(H430:K430)-MIN(H430:K430)),(J430-MIN(H430:K430))/(MAX(H430:K430)-MIN(H430:K430))))</f>
        <v>0.778382899728818</v>
      </c>
      <c r="AE430" s="0" t="n">
        <f aca="false">IF(MAX(H430:K430)=MIN(H430:K430),0,IF($B$17="custo",(MAX(H430:K430)-K430)/(MAX(H430:K430)-MIN(H430:K430)),(K430-MIN(H430:K430))/(MAX(H430:K430)-MIN(H430:K430))))</f>
        <v>1</v>
      </c>
      <c r="AF430" s="0" t="n">
        <f aca="false">IF(MAX(L430:O430)=MIN(L430:O430),0,IF($C$17="custo",(MAX(L430:O430)-L430)/(MAX(L430:O430)-MIN(L430:O430)),(L430-MIN(L430:O430))/(MAX(L430:O430)-MIN(L430:O430))))</f>
        <v>0.855370197705133</v>
      </c>
      <c r="AG430" s="0" t="n">
        <f aca="false">IF(MAX(L430:O430)=MIN(L430:O430),0,IF($C$17="custo",(MAX(L430:O430)-M430)/(MAX(L430:O430)-MIN(L430:O430)),(M430-MIN(L430:O430))/(MAX(L430:O430)-MIN(L430:O430))))</f>
        <v>0.935675739052439</v>
      </c>
      <c r="AH430" s="0" t="n">
        <f aca="false">IF(MAX(L430:O430)=MIN(L430:O430),0,IF($C$17="custo",(MAX(L430:O430)-N430)/(MAX(L430:O430)-MIN(L430:O430)),(N430-MIN(L430:O430))/(MAX(L430:O430)-MIN(L430:O430))))</f>
        <v>1</v>
      </c>
      <c r="AI430" s="0" t="n">
        <f aca="false">IF(MAX(L430:O430)=MIN(L430:O430),0,IF($C$17="custo",(MAX(L430:O430)-O430)/(MAX(L430:O430)-MIN(L430:O430)),(O430-MIN(L430:O430))/(MAX(L430:O430)-MIN(L430:O430))))</f>
        <v>0</v>
      </c>
      <c r="AJ430" s="0" t="n">
        <f aca="false">IF(MAX(P430:S430)=MIN(P430:S430),0,IF($D$17="custo",(MAX(P430:S430)-P430)/(MAX(P430:S430)-MIN(P430:S430)),(P430-MIN(P430:S430))/(MAX(P430:S430)-MIN(P430:S430))))</f>
        <v>0.0741421299161071</v>
      </c>
      <c r="AK430" s="0" t="n">
        <f aca="false">IF(MAX(P430:S430)=MIN(P430:S430),0,IF($D$17="custo",(MAX(P430:S430)-Q430)/(MAX(P430:S430)-MIN(P430:S430)),(Q430-MIN(P430:S430))/(MAX(P430:S430)-MIN(P430:S430))))</f>
        <v>0</v>
      </c>
      <c r="AL430" s="0" t="n">
        <f aca="false">IF(MAX(P430:S430)=MIN(P430:S430),0,IF($D$17="custo",(MAX(P430:S430)-R430)/(MAX(P430:S430)-MIN(P430:S430)),(R430-MIN(P430:S430))/(MAX(P430:S430)-MIN(P430:S430))))</f>
        <v>0.750802922962068</v>
      </c>
      <c r="AM430" s="0" t="n">
        <f aca="false">IF(MAX(P430:S430)=MIN(P430:S430),0,IF($D$17="custo",(MAX(P430:S430)-S430)/(MAX(P430:S430)-MIN(P430:S430)),(S430-MIN(P430:S430))/(MAX(P430:S430)-MIN(P430:S430))))</f>
        <v>1</v>
      </c>
      <c r="AN430" s="0" t="n">
        <f aca="false">IF(MAX(T430:W430)=MIN(T430:W430),0,IF($E$17="custo",(MAX(T430:W430)-T430)/(MAX(T430:W430)-MIN(T430:W430)),(T430-MIN(T430:W430))/(MAX(T430:W430)-MIN(T430:W430))))</f>
        <v>0</v>
      </c>
      <c r="AO430" s="0" t="n">
        <f aca="false">IF(MAX(T430:W430)=MIN(T430:W430),0,IF($E$17="custo",(MAX(T430:W430)-U430)/(MAX(T430:W430)-MIN(T430:W430)),(U430-MIN(T430:W430))/(MAX(T430:W430)-MIN(T430:W430))))</f>
        <v>0.615384615384615</v>
      </c>
      <c r="AP430" s="0" t="n">
        <f aca="false">IF(MAX(T430:W430)=MIN(T430:W430),0,IF($E$17="custo",(MAX(T430:W430)-V430)/(MAX(T430:W430)-MIN(T430:W430)),(V430-MIN(T430:W430))/(MAX(T430:W430)-MIN(T430:W430))))</f>
        <v>0.730769230769231</v>
      </c>
      <c r="AQ430" s="0" t="n">
        <f aca="false">IF(MAX(T430:W430)=MIN(T430:W430),0,IF($E$17="custo",(MAX(T430:W430)-W430)/(MAX(T430:W430)-MIN(T430:W430)),(W430-MIN(T430:W430))/(MAX(T430:W430)-MIN(T430:W430))))</f>
        <v>1</v>
      </c>
      <c r="AR430" s="0" t="n">
        <f aca="false">IF(MAX(X430:AA430)=MIN(X430:AA430),0,IF($F$17="custo",(MAX(X430:AA430)-X430)/(MAX(X430:AA430)-MIN(X430:AA430)),(X430-MIN(X430:AA430))/(MAX(X430:AA430)-MIN(X430:AA430))))</f>
        <v>0</v>
      </c>
      <c r="AS430" s="0" t="n">
        <f aca="false">IF(MAX(X430:AA430)=MIN(X430:AA430),0,IF($F$17="custo",(MAX(X430:AA430)-Y430)/(MAX(X430:AA430)-MIN(X430:AA430)),(Y430-MIN(X430:AA430))/(MAX(X430:AA430)-MIN(X430:AA430))))</f>
        <v>0.619047619047619</v>
      </c>
      <c r="AT430" s="0" t="n">
        <f aca="false">IF(MAX(X430:AA430)=MIN(X430:AA430),0,IF($F$17="custo",(MAX(X430:AA430)-Z430)/(MAX(X430:AA430)-MIN(X430:AA430)),(Z430-MIN(X430:AA430))/(MAX(X430:AA430)-MIN(X430:AA430))))</f>
        <v>0.19047619047619</v>
      </c>
      <c r="AU430" s="0" t="n">
        <f aca="false">IF(MAX(X430:AA430)=MIN(X430:AA430),0,IF($F$17="custo",(MAX(X430:AA430)-AA430)/(MAX(X430:AA430)-MIN(X430:AA430)),(AA430-MIN(X430:AA430))/(MAX(X430:AA430)-MIN(X430:AA430))))</f>
        <v>1</v>
      </c>
      <c r="AV430" s="0" t="n">
        <f aca="false">STDEVP(AB430:AE430)</f>
        <v>0.415281870149742</v>
      </c>
      <c r="AW430" s="0" t="n">
        <f aca="false">STDEVP(AF430:AI430)</f>
        <v>0.406098174245067</v>
      </c>
      <c r="AX430" s="0" t="n">
        <f aca="false">STDEVP(AJ430:AM430)</f>
        <v>0.429125847814703</v>
      </c>
      <c r="AY430" s="0" t="n">
        <f aca="false">STDEVP(AN430:AQ430)</f>
        <v>0.366269172206556</v>
      </c>
      <c r="AZ430" s="0" t="n">
        <f aca="false">STDEVP(AR430:AU430)</f>
        <v>0.387590966573803</v>
      </c>
      <c r="BA430" s="0" t="n">
        <f aca="false">AV430*((1-IFERROR(CORREL(AB430:AE430,AF430:AI430),0))+(1-IFERROR(CORREL(AB430:AE430,AJ430:AM430),0))+(1-IFERROR(CORREL(AB430:AE430,AN430:AQ430),0))+(1-IFERROR(CORREL(AB430:AE430,AR430:AU430),0)))</f>
        <v>1.04867993840753</v>
      </c>
      <c r="BB430" s="0" t="n">
        <f aca="false">AW430*((1-IFERROR(CORREL(AF430:AI430,AB430:AE430),0))+(1-IFERROR(CORREL(AF430:AI430,AJ430:AM430),0))+(1-IFERROR(CORREL(AF430:AI430,AN430:AQ430),0))+(1-IFERROR(CORREL(AF430:AI430,AR430:AU430),0)))</f>
        <v>2.69830355810431</v>
      </c>
      <c r="BC430" s="0" t="n">
        <f aca="false">AX430*((1-IFERROR(CORREL(AJ430:AM430,AB430:AE430),0))+(1-IFERROR(CORREL(AJ430:AM430,AF430:AI430),0))+(1-IFERROR(CORREL(AJ430:AM430,AN430:AQ430),0))+(1-IFERROR(CORREL(AJ430:AM430,AR430:AU430),0)))</f>
        <v>1.04022097973051</v>
      </c>
      <c r="BD430" s="0" t="n">
        <f aca="false">AY430*((1-IFERROR(CORREL(AN430:AQ430,AB430:AE430),0))+(1-IFERROR(CORREL(AN430:AQ430,AF430:AI430),0))+(1-IFERROR(CORREL(AN430:AQ430,AJ430:AM430),0))+(1-IFERROR(CORREL(AN430:AQ430,AR430:AU430),0)))</f>
        <v>0.835246698114871</v>
      </c>
      <c r="BE430" s="0" t="n">
        <f aca="false">AZ430*((1-IFERROR(CORREL(AR430:AU430,AB430:AE430),0))+(1-IFERROR(CORREL(AR430:AU430,AF430:AI430),0))+(1-IFERROR(CORREL(AR430:AU430,AJ430:AM430),0))+(1-IFERROR(CORREL(AR430:AU430,AN430:AQ430),0)))</f>
        <v>1.19332742994214</v>
      </c>
      <c r="BF430" s="0" t="n">
        <f aca="false">IF(SUM(BA430:BE430)&gt;0,BA430/SUM(BA430:BE430),1/5)</f>
        <v>0.153860622430727</v>
      </c>
      <c r="BG430" s="0" t="n">
        <f aca="false">IF(SUM(BA430:BE430)&gt;0,BB430/SUM(BA430:BE430),1/5)</f>
        <v>0.395890728669243</v>
      </c>
      <c r="BH430" s="0" t="n">
        <f aca="false">IF(SUM(BA430:BE430)&gt;0,BC430/SUM(BA430:BE430),1/5)</f>
        <v>0.152619537711266</v>
      </c>
      <c r="BI430" s="0" t="n">
        <f aca="false">IF(SUM(BA430:BE430)&gt;0,BD430/SUM(BA430:BE430),1/5)</f>
        <v>0.122546043028452</v>
      </c>
      <c r="BJ430" s="0" t="n">
        <f aca="false">IF(SUM(BA430:BE430)&gt;0,BE430/SUM(BA430:BE430),1/5)</f>
        <v>0.175083068160311</v>
      </c>
      <c r="BK430" s="0" t="n">
        <f aca="false">BF430*AB430+BG430*AF430+BH430*AJ430+BI430*AN430+BJ430*AR430</f>
        <v>0.375116532420761</v>
      </c>
      <c r="BL430" s="0" t="n">
        <f aca="false">BF430*AC430+BG430*AG430+BH430*AK430+BI430*AO430+BJ430*AS430</f>
        <v>0.554223056167766</v>
      </c>
      <c r="BM430" s="0" t="n">
        <f aca="false">BF430*AD430+BG430*AH430+BH430*AL430+BI430*AP430+BJ430*AT430</f>
        <v>0.753142434563466</v>
      </c>
      <c r="BN430" s="0" t="n">
        <f aca="false">BF430*AE430+BG430*AI430+BH430*AM430+BI430*AQ430+BJ430*AU430</f>
        <v>0.604109271330757</v>
      </c>
      <c r="BO430" s="0" t="n">
        <f aca="false">RANK(BK430,$BK430:$BN430)</f>
        <v>4</v>
      </c>
      <c r="BP430" s="0" t="n">
        <f aca="false">RANK(BL430,$BK430:$BN430)</f>
        <v>3</v>
      </c>
      <c r="BQ430" s="0" t="n">
        <f aca="false">RANK(BM430,$BK430:$BN430)</f>
        <v>1</v>
      </c>
      <c r="BR430" s="0" t="n">
        <f aca="false">RANK(BN430,$BK430:$BN430)</f>
        <v>2</v>
      </c>
    </row>
    <row r="431" customFormat="false" ht="15" hidden="false" customHeight="false" outlineLevel="0" collapsed="false">
      <c r="A431" s="0" t="n">
        <v>408</v>
      </c>
      <c r="B431" s="0" t="n">
        <f aca="false">RANDBETWEEN(1,$B$5)</f>
        <v>3</v>
      </c>
      <c r="C431" s="0" t="n">
        <f aca="false">RANDBETWEEN(1,$B$5)</f>
        <v>3</v>
      </c>
      <c r="D431" s="0" t="n">
        <f aca="false">RANDBETWEEN(1,$B$5)</f>
        <v>5</v>
      </c>
      <c r="E431" s="0" t="n">
        <f aca="false">RANDBETWEEN(1,$B$5)</f>
        <v>3</v>
      </c>
      <c r="F431" s="0" t="n">
        <f aca="false">RANDBETWEEN(1,$B$5)</f>
        <v>6</v>
      </c>
      <c r="G431" s="0" t="n">
        <f aca="false">RANDBETWEEN(1,$B$5)</f>
        <v>6</v>
      </c>
      <c r="H431" s="0" t="n">
        <f aca="true">NORMINV(RAND(),$B$8,$B$13)</f>
        <v>56.6000560698705</v>
      </c>
      <c r="I431" s="0" t="n">
        <f aca="true">NORMINV(RAND(),$C$8,$C$13)</f>
        <v>64.8555059949815</v>
      </c>
      <c r="J431" s="0" t="n">
        <f aca="true">NORMINV(RAND(),$D$8,$D$13)</f>
        <v>14.4046541399466</v>
      </c>
      <c r="K431" s="0" t="n">
        <f aca="true">NORMINV(RAND(),$E$8,$E$13)</f>
        <v>3.2485922636088</v>
      </c>
      <c r="L431" s="0" t="n">
        <f aca="true">NORMINV(RAND(),$B$9,$B$14)</f>
        <v>47.6994498478955</v>
      </c>
      <c r="M431" s="0" t="n">
        <f aca="true">NORMINV(RAND(),$C$9,$C$14)</f>
        <v>53.4773921229541</v>
      </c>
      <c r="N431" s="0" t="n">
        <f aca="true">NORMINV(RAND(),$D$9,$D$14)</f>
        <v>46.6237423528749</v>
      </c>
      <c r="O431" s="0" t="n">
        <f aca="true">NORMINV(RAND(),$E$9,$E$14)</f>
        <v>24.8710354758605</v>
      </c>
      <c r="P431" s="0" t="n">
        <f aca="true">NORMINV(RAND(),$B$10,$B$15)</f>
        <v>24.0128691930619</v>
      </c>
      <c r="Q431" s="0" t="n">
        <f aca="true">NORMINV(RAND(),$C$10,$C$15)</f>
        <v>27.5477220039626</v>
      </c>
      <c r="R431" s="0" t="n">
        <f aca="true">NORMINV(RAND(),$D$10,$D$15)</f>
        <v>10.0512702461932</v>
      </c>
      <c r="S431" s="0" t="n">
        <f aca="true">NORMINV(RAND(),$E$10,$E$15)</f>
        <v>4.04798294029484</v>
      </c>
      <c r="T431" s="0" t="n">
        <f aca="false">MEDIAN(INDEX(Avaliadores!$B$17:$B$22,$B431),INDEX(Avaliadores!$B$17:$B$22,$C431),INDEX(Avaliadores!$B$17:$B$22,$D431),INDEX(Avaliadores!$B$17:$B$22,$E431),INDEX(Avaliadores!$B$17:$B$22,$F431),INDEX(Avaliadores!$B$17:$B$22,$G431))</f>
        <v>2.66666666666667</v>
      </c>
      <c r="U431" s="0" t="n">
        <f aca="false">MEDIAN(INDEX(Avaliadores!$C$17:$C$22,$B431),INDEX(Avaliadores!$C$17:$C$22,$C431),INDEX(Avaliadores!$C$17:$C$22,$D431),INDEX(Avaliadores!$C$17:$C$22,$E431),INDEX(Avaliadores!$C$17:$C$22,$F431),INDEX(Avaliadores!$C$17:$C$22,$G431))</f>
        <v>5.16666666666667</v>
      </c>
      <c r="V431" s="0" t="n">
        <f aca="false">MEDIAN(INDEX(Avaliadores!$D$17:$D$22,$B431),INDEX(Avaliadores!$D$17:$D$22,$C431),INDEX(Avaliadores!$D$17:$D$22,$D431),INDEX(Avaliadores!$D$17:$D$22,$E431),INDEX(Avaliadores!$D$17:$D$22,$F431),INDEX(Avaliadores!$D$17:$D$22,$G431))</f>
        <v>5.66666666666667</v>
      </c>
      <c r="W431" s="0" t="n">
        <f aca="false">MEDIAN(INDEX(Avaliadores!$E$17:$E$22,$B431),INDEX(Avaliadores!$E$17:$E$22,$C431),INDEX(Avaliadores!$E$17:$E$22,$D431),INDEX(Avaliadores!$E$17:$E$22,$E431),INDEX(Avaliadores!$E$17:$E$22,$F431),INDEX(Avaliadores!$E$17:$E$22,$G431))</f>
        <v>5.91666666666667</v>
      </c>
      <c r="X431" s="0" t="n">
        <f aca="false">MEDIAN(INDEX(Avaliadores!$F$17:$F$22,$B431),INDEX(Avaliadores!$F$17:$F$22,$C431),INDEX(Avaliadores!$F$17:$F$22,$D431),INDEX(Avaliadores!$F$17:$F$22,$E431),INDEX(Avaliadores!$F$17:$F$22,$F431),INDEX(Avaliadores!$F$17:$F$22,$G431))</f>
        <v>2.79166666666667</v>
      </c>
      <c r="Y431" s="0" t="n">
        <f aca="false">MEDIAN(INDEX(Avaliadores!$G$17:$G$22,$B431),INDEX(Avaliadores!$G$17:$G$22,$C431),INDEX(Avaliadores!$G$17:$G$22,$D431),INDEX(Avaliadores!$G$17:$G$22,$E431),INDEX(Avaliadores!$G$17:$G$22,$F431),INDEX(Avaliadores!$G$17:$G$22,$G431))</f>
        <v>5.41666666666667</v>
      </c>
      <c r="Z431" s="0" t="n">
        <f aca="false">MEDIAN(INDEX(Avaliadores!$H$17:$H$22,$B431),INDEX(Avaliadores!$H$17:$H$22,$C431),INDEX(Avaliadores!$H$17:$H$22,$D431),INDEX(Avaliadores!$H$17:$H$22,$E431),INDEX(Avaliadores!$H$17:$H$22,$F431),INDEX(Avaliadores!$H$17:$H$22,$G431))</f>
        <v>3.79166666666667</v>
      </c>
      <c r="AA431" s="0" t="n">
        <f aca="false">MEDIAN(INDEX(Avaliadores!$I$17:$I$22,$B431),INDEX(Avaliadores!$I$17:$I$22,$C431),INDEX(Avaliadores!$I$17:$I$22,$D431),INDEX(Avaliadores!$I$17:$I$22,$E431),INDEX(Avaliadores!$I$17:$I$22,$F431),INDEX(Avaliadores!$I$17:$I$22,$G431))</f>
        <v>6.79166666666667</v>
      </c>
      <c r="AB431" s="0" t="n">
        <f aca="false">IF(MAX(H431:K431)=MIN(H431:K431),0,IF($B$17="custo",(MAX(H431:K431)-H431)/(MAX(H431:K431)-MIN(H431:K431)),(H431-MIN(H431:K431))/(MAX(H431:K431)-MIN(H431:K431))))</f>
        <v>0.134002004403396</v>
      </c>
      <c r="AC431" s="0" t="n">
        <f aca="false">IF(MAX(H431:K431)=MIN(H431:K431),0,IF($B$17="custo",(MAX(H431:K431)-I431)/(MAX(H431:K431)-MIN(H431:K431)),(I431-MIN(H431:K431))/(MAX(H431:K431)-MIN(H431:K431))))</f>
        <v>0</v>
      </c>
      <c r="AD431" s="0" t="n">
        <f aca="false">IF(MAX(H431:K431)=MIN(H431:K431),0,IF($B$17="custo",(MAX(H431:K431)-J431)/(MAX(H431:K431)-MIN(H431:K431)),(J431-MIN(H431:K431))/(MAX(H431:K431)-MIN(H431:K431))))</f>
        <v>0.818915423600312</v>
      </c>
      <c r="AE431" s="0" t="n">
        <f aca="false">IF(MAX(H431:K431)=MIN(H431:K431),0,IF($B$17="custo",(MAX(H431:K431)-K431)/(MAX(H431:K431)-MIN(H431:K431)),(K431-MIN(H431:K431))/(MAX(H431:K431)-MIN(H431:K431))))</f>
        <v>1</v>
      </c>
      <c r="AF431" s="0" t="n">
        <f aca="false">IF(MAX(L431:O431)=MIN(L431:O431),0,IF($C$17="custo",(MAX(L431:O431)-L431)/(MAX(L431:O431)-MIN(L431:O431)),(L431-MIN(L431:O431))/(MAX(L431:O431)-MIN(L431:O431))))</f>
        <v>0.79801893871565</v>
      </c>
      <c r="AG431" s="0" t="n">
        <f aca="false">IF(MAX(L431:O431)=MIN(L431:O431),0,IF($C$17="custo",(MAX(L431:O431)-M431)/(MAX(L431:O431)-MIN(L431:O431)),(M431-MIN(L431:O431))/(MAX(L431:O431)-MIN(L431:O431))))</f>
        <v>1</v>
      </c>
      <c r="AH431" s="0" t="n">
        <f aca="false">IF(MAX(L431:O431)=MIN(L431:O431),0,IF($C$17="custo",(MAX(L431:O431)-N431)/(MAX(L431:O431)-MIN(L431:O431)),(N431-MIN(L431:O431))/(MAX(L431:O431)-MIN(L431:O431))))</f>
        <v>0.760415146373576</v>
      </c>
      <c r="AI431" s="0" t="n">
        <f aca="false">IF(MAX(L431:O431)=MIN(L431:O431),0,IF($C$17="custo",(MAX(L431:O431)-O431)/(MAX(L431:O431)-MIN(L431:O431)),(O431-MIN(L431:O431))/(MAX(L431:O431)-MIN(L431:O431))))</f>
        <v>0</v>
      </c>
      <c r="AJ431" s="0" t="n">
        <f aca="false">IF(MAX(P431:S431)=MIN(P431:S431),0,IF($D$17="custo",(MAX(P431:S431)-P431)/(MAX(P431:S431)-MIN(P431:S431)),(P431-MIN(P431:S431))/(MAX(P431:S431)-MIN(P431:S431))))</f>
        <v>0.150420938773991</v>
      </c>
      <c r="AK431" s="0" t="n">
        <f aca="false">IF(MAX(P431:S431)=MIN(P431:S431),0,IF($D$17="custo",(MAX(P431:S431)-Q431)/(MAX(P431:S431)-MIN(P431:S431)),(Q431-MIN(P431:S431))/(MAX(P431:S431)-MIN(P431:S431))))</f>
        <v>0</v>
      </c>
      <c r="AL431" s="0" t="n">
        <f aca="false">IF(MAX(P431:S431)=MIN(P431:S431),0,IF($D$17="custo",(MAX(P431:S431)-R431)/(MAX(P431:S431)-MIN(P431:S431)),(R431-MIN(P431:S431))/(MAX(P431:S431)-MIN(P431:S431))))</f>
        <v>0.744538129141191</v>
      </c>
      <c r="AM431" s="0" t="n">
        <f aca="false">IF(MAX(P431:S431)=MIN(P431:S431),0,IF($D$17="custo",(MAX(P431:S431)-S431)/(MAX(P431:S431)-MIN(P431:S431)),(S431-MIN(P431:S431))/(MAX(P431:S431)-MIN(P431:S431))))</f>
        <v>1</v>
      </c>
      <c r="AN431" s="0" t="n">
        <f aca="false">IF(MAX(T431:W431)=MIN(T431:W431),0,IF($E$17="custo",(MAX(T431:W431)-T431)/(MAX(T431:W431)-MIN(T431:W431)),(T431-MIN(T431:W431))/(MAX(T431:W431)-MIN(T431:W431))))</f>
        <v>0</v>
      </c>
      <c r="AO431" s="0" t="n">
        <f aca="false">IF(MAX(T431:W431)=MIN(T431:W431),0,IF($E$17="custo",(MAX(T431:W431)-U431)/(MAX(T431:W431)-MIN(T431:W431)),(U431-MIN(T431:W431))/(MAX(T431:W431)-MIN(T431:W431))))</f>
        <v>0.769230769230769</v>
      </c>
      <c r="AP431" s="0" t="n">
        <f aca="false">IF(MAX(T431:W431)=MIN(T431:W431),0,IF($E$17="custo",(MAX(T431:W431)-V431)/(MAX(T431:W431)-MIN(T431:W431)),(V431-MIN(T431:W431))/(MAX(T431:W431)-MIN(T431:W431))))</f>
        <v>0.923076923076923</v>
      </c>
      <c r="AQ431" s="0" t="n">
        <f aca="false">IF(MAX(T431:W431)=MIN(T431:W431),0,IF($E$17="custo",(MAX(T431:W431)-W431)/(MAX(T431:W431)-MIN(T431:W431)),(W431-MIN(T431:W431))/(MAX(T431:W431)-MIN(T431:W431))))</f>
        <v>1</v>
      </c>
      <c r="AR431" s="0" t="n">
        <f aca="false">IF(MAX(X431:AA431)=MIN(X431:AA431),0,IF($F$17="custo",(MAX(X431:AA431)-X431)/(MAX(X431:AA431)-MIN(X431:AA431)),(X431-MIN(X431:AA431))/(MAX(X431:AA431)-MIN(X431:AA431))))</f>
        <v>0</v>
      </c>
      <c r="AS431" s="0" t="n">
        <f aca="false">IF(MAX(X431:AA431)=MIN(X431:AA431),0,IF($F$17="custo",(MAX(X431:AA431)-Y431)/(MAX(X431:AA431)-MIN(X431:AA431)),(Y431-MIN(X431:AA431))/(MAX(X431:AA431)-MIN(X431:AA431))))</f>
        <v>0.65625</v>
      </c>
      <c r="AT431" s="0" t="n">
        <f aca="false">IF(MAX(X431:AA431)=MIN(X431:AA431),0,IF($F$17="custo",(MAX(X431:AA431)-Z431)/(MAX(X431:AA431)-MIN(X431:AA431)),(Z431-MIN(X431:AA431))/(MAX(X431:AA431)-MIN(X431:AA431))))</f>
        <v>0.25</v>
      </c>
      <c r="AU431" s="0" t="n">
        <f aca="false">IF(MAX(X431:AA431)=MIN(X431:AA431),0,IF($F$17="custo",(MAX(X431:AA431)-AA431)/(MAX(X431:AA431)-MIN(X431:AA431)),(AA431-MIN(X431:AA431))/(MAX(X431:AA431)-MIN(X431:AA431))))</f>
        <v>1</v>
      </c>
      <c r="AV431" s="0" t="n">
        <f aca="false">STDEVP(AB431:AE431)</f>
        <v>0.428692018833</v>
      </c>
      <c r="AW431" s="0" t="n">
        <f aca="false">STDEVP(AF431:AI431)</f>
        <v>0.380351541158509</v>
      </c>
      <c r="AX431" s="0" t="n">
        <f aca="false">STDEVP(AJ431:AM431)</f>
        <v>0.412081914580772</v>
      </c>
      <c r="AY431" s="0" t="n">
        <f aca="false">STDEVP(AN431:AQ431)</f>
        <v>0.397384198457151</v>
      </c>
      <c r="AZ431" s="0" t="n">
        <f aca="false">STDEVP(AR431:AU431)</f>
        <v>0.382333884476317</v>
      </c>
      <c r="BA431" s="0" t="n">
        <f aca="false">AV431*((1-IFERROR(CORREL(AB431:AE431,AF431:AI431),0))+(1-IFERROR(CORREL(AB431:AE431,AJ431:AM431),0))+(1-IFERROR(CORREL(AB431:AE431,AN431:AQ431),0))+(1-IFERROR(CORREL(AB431:AE431,AR431:AU431),0)))</f>
        <v>1.1717568502228</v>
      </c>
      <c r="BB431" s="0" t="n">
        <f aca="false">AW431*((1-IFERROR(CORREL(AF431:AI431,AB431:AE431),0))+(1-IFERROR(CORREL(AF431:AI431,AJ431:AM431),0))+(1-IFERROR(CORREL(AF431:AI431,AN431:AQ431),0))+(1-IFERROR(CORREL(AF431:AI431,AR431:AU431),0)))</f>
        <v>2.54500270986699</v>
      </c>
      <c r="BC431" s="0" t="n">
        <f aca="false">AX431*((1-IFERROR(CORREL(AJ431:AM431,AB431:AE431),0))+(1-IFERROR(CORREL(AJ431:AM431,AF431:AI431),0))+(1-IFERROR(CORREL(AJ431:AM431,AN431:AQ431),0))+(1-IFERROR(CORREL(AJ431:AM431,AR431:AU431),0)))</f>
        <v>1.138825744891</v>
      </c>
      <c r="BD431" s="0" t="n">
        <f aca="false">AY431*((1-IFERROR(CORREL(AN431:AQ431,AB431:AE431),0))+(1-IFERROR(CORREL(AN431:AQ431,AF431:AI431),0))+(1-IFERROR(CORREL(AN431:AQ431,AJ431:AM431),0))+(1-IFERROR(CORREL(AN431:AQ431,AR431:AU431),0)))</f>
        <v>0.951253189548939</v>
      </c>
      <c r="BE431" s="0" t="n">
        <f aca="false">AZ431*((1-IFERROR(CORREL(AR431:AU431,AB431:AE431),0))+(1-IFERROR(CORREL(AR431:AU431,AF431:AI431),0))+(1-IFERROR(CORREL(AR431:AU431,AJ431:AM431),0))+(1-IFERROR(CORREL(AR431:AU431,AN431:AQ431),0)))</f>
        <v>1.15820532148337</v>
      </c>
      <c r="BF431" s="0" t="n">
        <f aca="false">IF(SUM(BA431:BE431)&gt;0,BA431/SUM(BA431:BE431),1/5)</f>
        <v>0.168233952459689</v>
      </c>
      <c r="BG431" s="0" t="n">
        <f aca="false">IF(SUM(BA431:BE431)&gt;0,BB431/SUM(BA431:BE431),1/5)</f>
        <v>0.365396511076623</v>
      </c>
      <c r="BH431" s="0" t="n">
        <f aca="false">IF(SUM(BA431:BE431)&gt;0,BC431/SUM(BA431:BE431),1/5)</f>
        <v>0.163505898164311</v>
      </c>
      <c r="BI431" s="0" t="n">
        <f aca="false">IF(SUM(BA431:BE431)&gt;0,BD431/SUM(BA431:BE431),1/5)</f>
        <v>0.136575334581808</v>
      </c>
      <c r="BJ431" s="0" t="n">
        <f aca="false">IF(SUM(BA431:BE431)&gt;0,BE431/SUM(BA431:BE431),1/5)</f>
        <v>0.16628830371757</v>
      </c>
      <c r="BK431" s="0" t="n">
        <f aca="false">BF431*AB431+BG431*AF431+BH431*AJ431+BI431*AN431+BJ431*AR431</f>
        <v>0.338731733515032</v>
      </c>
      <c r="BL431" s="0" t="n">
        <f aca="false">BF431*AC431+BG431*AG431+BH431*AK431+BI431*AO431+BJ431*AS431</f>
        <v>0.579581160069591</v>
      </c>
      <c r="BM431" s="0" t="n">
        <f aca="false">BF431*AD431+BG431*AH431+BH431*AL431+BI431*AP431+BJ431*AT431</f>
        <v>0.70500041096338</v>
      </c>
      <c r="BN431" s="0" t="n">
        <f aca="false">BF431*AE431+BG431*AI431+BH431*AM431+BI431*AQ431+BJ431*AU431</f>
        <v>0.634603488923377</v>
      </c>
      <c r="BO431" s="0" t="n">
        <f aca="false">RANK(BK431,$BK431:$BN431)</f>
        <v>4</v>
      </c>
      <c r="BP431" s="0" t="n">
        <f aca="false">RANK(BL431,$BK431:$BN431)</f>
        <v>3</v>
      </c>
      <c r="BQ431" s="0" t="n">
        <f aca="false">RANK(BM431,$BK431:$BN431)</f>
        <v>1</v>
      </c>
      <c r="BR431" s="0" t="n">
        <f aca="false">RANK(BN431,$BK431:$BN431)</f>
        <v>2</v>
      </c>
    </row>
    <row r="432" customFormat="false" ht="15" hidden="false" customHeight="false" outlineLevel="0" collapsed="false">
      <c r="A432" s="0" t="n">
        <v>409</v>
      </c>
      <c r="B432" s="0" t="n">
        <f aca="false">RANDBETWEEN(1,$B$5)</f>
        <v>4</v>
      </c>
      <c r="C432" s="0" t="n">
        <f aca="false">RANDBETWEEN(1,$B$5)</f>
        <v>4</v>
      </c>
      <c r="D432" s="0" t="n">
        <f aca="false">RANDBETWEEN(1,$B$5)</f>
        <v>4</v>
      </c>
      <c r="E432" s="0" t="n">
        <f aca="false">RANDBETWEEN(1,$B$5)</f>
        <v>2</v>
      </c>
      <c r="F432" s="0" t="n">
        <f aca="false">RANDBETWEEN(1,$B$5)</f>
        <v>6</v>
      </c>
      <c r="G432" s="0" t="n">
        <f aca="false">RANDBETWEEN(1,$B$5)</f>
        <v>1</v>
      </c>
      <c r="H432" s="0" t="n">
        <f aca="true">NORMINV(RAND(),$B$8,$B$13)</f>
        <v>41.4382905860735</v>
      </c>
      <c r="I432" s="0" t="n">
        <f aca="true">NORMINV(RAND(),$C$8,$C$13)</f>
        <v>66.9371829500265</v>
      </c>
      <c r="J432" s="0" t="n">
        <f aca="true">NORMINV(RAND(),$D$8,$D$13)</f>
        <v>14.1135001567858</v>
      </c>
      <c r="K432" s="0" t="n">
        <f aca="true">NORMINV(RAND(),$E$8,$E$13)</f>
        <v>3.22866003609125</v>
      </c>
      <c r="L432" s="0" t="n">
        <f aca="true">NORMINV(RAND(),$B$9,$B$14)</f>
        <v>40.8426240621007</v>
      </c>
      <c r="M432" s="0" t="n">
        <f aca="true">NORMINV(RAND(),$C$9,$C$14)</f>
        <v>54.0561037048146</v>
      </c>
      <c r="N432" s="0" t="n">
        <f aca="true">NORMINV(RAND(),$D$9,$D$14)</f>
        <v>48.3443530552041</v>
      </c>
      <c r="O432" s="0" t="n">
        <f aca="true">NORMINV(RAND(),$E$9,$E$14)</f>
        <v>27.6593354155551</v>
      </c>
      <c r="P432" s="0" t="n">
        <f aca="true">NORMINV(RAND(),$B$10,$B$15)</f>
        <v>24.7875201247729</v>
      </c>
      <c r="Q432" s="0" t="n">
        <f aca="true">NORMINV(RAND(),$C$10,$C$15)</f>
        <v>28.5756849944545</v>
      </c>
      <c r="R432" s="0" t="n">
        <f aca="true">NORMINV(RAND(),$D$10,$D$15)</f>
        <v>10.1631506568157</v>
      </c>
      <c r="S432" s="0" t="n">
        <f aca="true">NORMINV(RAND(),$E$10,$E$15)</f>
        <v>3.9683842013821</v>
      </c>
      <c r="T432" s="0" t="n">
        <f aca="false">MEDIAN(INDEX(Avaliadores!$B$17:$B$22,$B432),INDEX(Avaliadores!$B$17:$B$22,$C432),INDEX(Avaliadores!$B$17:$B$22,$D432),INDEX(Avaliadores!$B$17:$B$22,$E432),INDEX(Avaliadores!$B$17:$B$22,$F432),INDEX(Avaliadores!$B$17:$B$22,$G432))</f>
        <v>3.29166666666667</v>
      </c>
      <c r="U432" s="0" t="n">
        <f aca="false">MEDIAN(INDEX(Avaliadores!$C$17:$C$22,$B432),INDEX(Avaliadores!$C$17:$C$22,$C432),INDEX(Avaliadores!$C$17:$C$22,$D432),INDEX(Avaliadores!$C$17:$C$22,$E432),INDEX(Avaliadores!$C$17:$C$22,$F432),INDEX(Avaliadores!$C$17:$C$22,$G432))</f>
        <v>5.54166666666667</v>
      </c>
      <c r="V432" s="0" t="n">
        <f aca="false">MEDIAN(INDEX(Avaliadores!$D$17:$D$22,$B432),INDEX(Avaliadores!$D$17:$D$22,$C432),INDEX(Avaliadores!$D$17:$D$22,$D432),INDEX(Avaliadores!$D$17:$D$22,$E432),INDEX(Avaliadores!$D$17:$D$22,$F432),INDEX(Avaliadores!$D$17:$D$22,$G432))</f>
        <v>5.54166666666667</v>
      </c>
      <c r="W432" s="0" t="n">
        <f aca="false">MEDIAN(INDEX(Avaliadores!$E$17:$E$22,$B432),INDEX(Avaliadores!$E$17:$E$22,$C432),INDEX(Avaliadores!$E$17:$E$22,$D432),INDEX(Avaliadores!$E$17:$E$22,$E432),INDEX(Avaliadores!$E$17:$E$22,$F432),INDEX(Avaliadores!$E$17:$E$22,$G432))</f>
        <v>6.54166666666667</v>
      </c>
      <c r="X432" s="0" t="n">
        <f aca="false">MEDIAN(INDEX(Avaliadores!$F$17:$F$22,$B432),INDEX(Avaliadores!$F$17:$F$22,$C432),INDEX(Avaliadores!$F$17:$F$22,$D432),INDEX(Avaliadores!$F$17:$F$22,$E432),INDEX(Avaliadores!$F$17:$F$22,$F432),INDEX(Avaliadores!$F$17:$F$22,$G432))</f>
        <v>3.29166666666667</v>
      </c>
      <c r="Y432" s="0" t="n">
        <f aca="false">MEDIAN(INDEX(Avaliadores!$G$17:$G$22,$B432),INDEX(Avaliadores!$G$17:$G$22,$C432),INDEX(Avaliadores!$G$17:$G$22,$D432),INDEX(Avaliadores!$G$17:$G$22,$E432),INDEX(Avaliadores!$G$17:$G$22,$F432),INDEX(Avaliadores!$G$17:$G$22,$G432))</f>
        <v>4.79166666666667</v>
      </c>
      <c r="Z432" s="0" t="n">
        <f aca="false">MEDIAN(INDEX(Avaliadores!$H$17:$H$22,$B432),INDEX(Avaliadores!$H$17:$H$22,$C432),INDEX(Avaliadores!$H$17:$H$22,$D432),INDEX(Avaliadores!$H$17:$H$22,$E432),INDEX(Avaliadores!$H$17:$H$22,$F432),INDEX(Avaliadores!$H$17:$H$22,$G432))</f>
        <v>3.79166666666667</v>
      </c>
      <c r="AA432" s="0" t="n">
        <f aca="false">MEDIAN(INDEX(Avaliadores!$I$17:$I$22,$B432),INDEX(Avaliadores!$I$17:$I$22,$C432),INDEX(Avaliadores!$I$17:$I$22,$D432),INDEX(Avaliadores!$I$17:$I$22,$E432),INDEX(Avaliadores!$I$17:$I$22,$F432),INDEX(Avaliadores!$I$17:$I$22,$G432))</f>
        <v>5.79166666666667</v>
      </c>
      <c r="AB432" s="0" t="n">
        <f aca="false">IF(MAX(H432:K432)=MIN(H432:K432),0,IF($B$17="custo",(MAX(H432:K432)-H432)/(MAX(H432:K432)-MIN(H432:K432)),(H432-MIN(H432:K432))/(MAX(H432:K432)-MIN(H432:K432))))</f>
        <v>0.400243031821657</v>
      </c>
      <c r="AC432" s="0" t="n">
        <f aca="false">IF(MAX(H432:K432)=MIN(H432:K432),0,IF($B$17="custo",(MAX(H432:K432)-I432)/(MAX(H432:K432)-MIN(H432:K432)),(I432-MIN(H432:K432))/(MAX(H432:K432)-MIN(H432:K432))))</f>
        <v>0</v>
      </c>
      <c r="AD432" s="0" t="n">
        <f aca="false">IF(MAX(H432:K432)=MIN(H432:K432),0,IF($B$17="custo",(MAX(H432:K432)-J432)/(MAX(H432:K432)-MIN(H432:K432)),(J432-MIN(H432:K432))/(MAX(H432:K432)-MIN(H432:K432))))</f>
        <v>0.829146248840222</v>
      </c>
      <c r="AE432" s="0" t="n">
        <f aca="false">IF(MAX(H432:K432)=MIN(H432:K432),0,IF($B$17="custo",(MAX(H432:K432)-K432)/(MAX(H432:K432)-MIN(H432:K432)),(K432-MIN(H432:K432))/(MAX(H432:K432)-MIN(H432:K432))))</f>
        <v>1</v>
      </c>
      <c r="AF432" s="0" t="n">
        <f aca="false">IF(MAX(L432:O432)=MIN(L432:O432),0,IF($C$17="custo",(MAX(L432:O432)-L432)/(MAX(L432:O432)-MIN(L432:O432)),(L432-MIN(L432:O432))/(MAX(L432:O432)-MIN(L432:O432))))</f>
        <v>0.499428130825763</v>
      </c>
      <c r="AG432" s="0" t="n">
        <f aca="false">IF(MAX(L432:O432)=MIN(L432:O432),0,IF($C$17="custo",(MAX(L432:O432)-M432)/(MAX(L432:O432)-MIN(L432:O432)),(M432-MIN(L432:O432))/(MAX(L432:O432)-MIN(L432:O432))))</f>
        <v>1</v>
      </c>
      <c r="AH432" s="0" t="n">
        <f aca="false">IF(MAX(L432:O432)=MIN(L432:O432),0,IF($C$17="custo",(MAX(L432:O432)-N432)/(MAX(L432:O432)-MIN(L432:O432)),(N432-MIN(L432:O432))/(MAX(L432:O432)-MIN(L432:O432))))</f>
        <v>0.783619320856995</v>
      </c>
      <c r="AI432" s="0" t="n">
        <f aca="false">IF(MAX(L432:O432)=MIN(L432:O432),0,IF($C$17="custo",(MAX(L432:O432)-O432)/(MAX(L432:O432)-MIN(L432:O432)),(O432-MIN(L432:O432))/(MAX(L432:O432)-MIN(L432:O432))))</f>
        <v>0</v>
      </c>
      <c r="AJ432" s="0" t="n">
        <f aca="false">IF(MAX(P432:S432)=MIN(P432:S432),0,IF($D$17="custo",(MAX(P432:S432)-P432)/(MAX(P432:S432)-MIN(P432:S432)),(P432-MIN(P432:S432))/(MAX(P432:S432)-MIN(P432:S432))))</f>
        <v>0.153944754101113</v>
      </c>
      <c r="AK432" s="0" t="n">
        <f aca="false">IF(MAX(P432:S432)=MIN(P432:S432),0,IF($D$17="custo",(MAX(P432:S432)-Q432)/(MAX(P432:S432)-MIN(P432:S432)),(Q432-MIN(P432:S432))/(MAX(P432:S432)-MIN(P432:S432))))</f>
        <v>0</v>
      </c>
      <c r="AL432" s="0" t="n">
        <f aca="false">IF(MAX(P432:S432)=MIN(P432:S432),0,IF($D$17="custo",(MAX(P432:S432)-R432)/(MAX(P432:S432)-MIN(P432:S432)),(R432-MIN(P432:S432))/(MAX(P432:S432)-MIN(P432:S432))))</f>
        <v>0.748254938340185</v>
      </c>
      <c r="AM432" s="0" t="n">
        <f aca="false">IF(MAX(P432:S432)=MIN(P432:S432),0,IF($D$17="custo",(MAX(P432:S432)-S432)/(MAX(P432:S432)-MIN(P432:S432)),(S432-MIN(P432:S432))/(MAX(P432:S432)-MIN(P432:S432))))</f>
        <v>1</v>
      </c>
      <c r="AN432" s="0" t="n">
        <f aca="false">IF(MAX(T432:W432)=MIN(T432:W432),0,IF($E$17="custo",(MAX(T432:W432)-T432)/(MAX(T432:W432)-MIN(T432:W432)),(T432-MIN(T432:W432))/(MAX(T432:W432)-MIN(T432:W432))))</f>
        <v>0</v>
      </c>
      <c r="AO432" s="0" t="n">
        <f aca="false">IF(MAX(T432:W432)=MIN(T432:W432),0,IF($E$17="custo",(MAX(T432:W432)-U432)/(MAX(T432:W432)-MIN(T432:W432)),(U432-MIN(T432:W432))/(MAX(T432:W432)-MIN(T432:W432))))</f>
        <v>0.692307692307692</v>
      </c>
      <c r="AP432" s="0" t="n">
        <f aca="false">IF(MAX(T432:W432)=MIN(T432:W432),0,IF($E$17="custo",(MAX(T432:W432)-V432)/(MAX(T432:W432)-MIN(T432:W432)),(V432-MIN(T432:W432))/(MAX(T432:W432)-MIN(T432:W432))))</f>
        <v>0.692307692307692</v>
      </c>
      <c r="AQ432" s="0" t="n">
        <f aca="false">IF(MAX(T432:W432)=MIN(T432:W432),0,IF($E$17="custo",(MAX(T432:W432)-W432)/(MAX(T432:W432)-MIN(T432:W432)),(W432-MIN(T432:W432))/(MAX(T432:W432)-MIN(T432:W432))))</f>
        <v>1</v>
      </c>
      <c r="AR432" s="0" t="n">
        <f aca="false">IF(MAX(X432:AA432)=MIN(X432:AA432),0,IF($F$17="custo",(MAX(X432:AA432)-X432)/(MAX(X432:AA432)-MIN(X432:AA432)),(X432-MIN(X432:AA432))/(MAX(X432:AA432)-MIN(X432:AA432))))</f>
        <v>0</v>
      </c>
      <c r="AS432" s="0" t="n">
        <f aca="false">IF(MAX(X432:AA432)=MIN(X432:AA432),0,IF($F$17="custo",(MAX(X432:AA432)-Y432)/(MAX(X432:AA432)-MIN(X432:AA432)),(Y432-MIN(X432:AA432))/(MAX(X432:AA432)-MIN(X432:AA432))))</f>
        <v>0.6</v>
      </c>
      <c r="AT432" s="0" t="n">
        <f aca="false">IF(MAX(X432:AA432)=MIN(X432:AA432),0,IF($F$17="custo",(MAX(X432:AA432)-Z432)/(MAX(X432:AA432)-MIN(X432:AA432)),(Z432-MIN(X432:AA432))/(MAX(X432:AA432)-MIN(X432:AA432))))</f>
        <v>0.2</v>
      </c>
      <c r="AU432" s="0" t="n">
        <f aca="false">IF(MAX(X432:AA432)=MIN(X432:AA432),0,IF($F$17="custo",(MAX(X432:AA432)-AA432)/(MAX(X432:AA432)-MIN(X432:AA432)),(AA432-MIN(X432:AA432))/(MAX(X432:AA432)-MIN(X432:AA432))))</f>
        <v>1</v>
      </c>
      <c r="AV432" s="0" t="n">
        <f aca="false">STDEVP(AB432:AE432)</f>
        <v>0.38895174678393</v>
      </c>
      <c r="AW432" s="0" t="n">
        <f aca="false">STDEVP(AF432:AI432)</f>
        <v>0.374303112871677</v>
      </c>
      <c r="AX432" s="0" t="n">
        <f aca="false">STDEVP(AJ432:AM432)</f>
        <v>0.412005316283899</v>
      </c>
      <c r="AY432" s="0" t="n">
        <f aca="false">STDEVP(AN432:AQ432)</f>
        <v>0.36639536313957</v>
      </c>
      <c r="AZ432" s="0" t="n">
        <f aca="false">STDEVP(AR432:AU432)</f>
        <v>0.38405728739343</v>
      </c>
      <c r="BA432" s="0" t="n">
        <f aca="false">AV432*((1-IFERROR(CORREL(AB432:AE432,AF432:AI432),0))+(1-IFERROR(CORREL(AB432:AE432,AJ432:AM432),0))+(1-IFERROR(CORREL(AB432:AE432,AN432:AQ432),0))+(1-IFERROR(CORREL(AB432:AE432,AR432:AU432),0)))</f>
        <v>1.18789533725054</v>
      </c>
      <c r="BB432" s="0" t="n">
        <f aca="false">AW432*((1-IFERROR(CORREL(AF432:AI432,AB432:AE432),0))+(1-IFERROR(CORREL(AF432:AI432,AJ432:AM432),0))+(1-IFERROR(CORREL(AF432:AI432,AN432:AQ432),0))+(1-IFERROR(CORREL(AF432:AI432,AR432:AU432),0)))</f>
        <v>2.28764297254924</v>
      </c>
      <c r="BC432" s="0" t="n">
        <f aca="false">AX432*((1-IFERROR(CORREL(AJ432:AM432,AB432:AE432),0))+(1-IFERROR(CORREL(AJ432:AM432,AF432:AI432),0))+(1-IFERROR(CORREL(AJ432:AM432,AN432:AQ432),0))+(1-IFERROR(CORREL(AJ432:AM432,AR432:AU432),0)))</f>
        <v>1.07732022112452</v>
      </c>
      <c r="BD432" s="0" t="n">
        <f aca="false">AY432*((1-IFERROR(CORREL(AN432:AQ432,AB432:AE432),0))+(1-IFERROR(CORREL(AN432:AQ432,AF432:AI432),0))+(1-IFERROR(CORREL(AN432:AQ432,AJ432:AM432),0))+(1-IFERROR(CORREL(AN432:AQ432,AR432:AU432),0)))</f>
        <v>0.846469632417991</v>
      </c>
      <c r="BE432" s="0" t="n">
        <f aca="false">AZ432*((1-IFERROR(CORREL(AR432:AU432,AB432:AE432),0))+(1-IFERROR(CORREL(AR432:AU432,AF432:AI432),0))+(1-IFERROR(CORREL(AR432:AU432,AJ432:AM432),0))+(1-IFERROR(CORREL(AR432:AU432,AN432:AQ432),0)))</f>
        <v>1.10625238704035</v>
      </c>
      <c r="BF432" s="0" t="n">
        <f aca="false">IF(SUM(BA432:BE432)&gt;0,BA432/SUM(BA432:BE432),1/5)</f>
        <v>0.182596361393246</v>
      </c>
      <c r="BG432" s="0" t="n">
        <f aca="false">IF(SUM(BA432:BE432)&gt;0,BB432/SUM(BA432:BE432),1/5)</f>
        <v>0.351643170787377</v>
      </c>
      <c r="BH432" s="0" t="n">
        <f aca="false">IF(SUM(BA432:BE432)&gt;0,BC432/SUM(BA432:BE432),1/5)</f>
        <v>0.165599397744934</v>
      </c>
      <c r="BI432" s="0" t="n">
        <f aca="false">IF(SUM(BA432:BE432)&gt;0,BD432/SUM(BA432:BE432),1/5)</f>
        <v>0.13011438807997</v>
      </c>
      <c r="BJ432" s="0" t="n">
        <f aca="false">IF(SUM(BA432:BE432)&gt;0,BE432/SUM(BA432:BE432),1/5)</f>
        <v>0.170046681994473</v>
      </c>
      <c r="BK432" s="0" t="n">
        <f aca="false">BF432*AB432+BG432*AF432+BH432*AJ432+BI432*AN432+BJ432*AR432</f>
        <v>0.274196571352757</v>
      </c>
      <c r="BL432" s="0" t="n">
        <f aca="false">BF432*AC432+BG432*AG432+BH432*AK432+BI432*AO432+BJ432*AS432</f>
        <v>0.543750371731733</v>
      </c>
      <c r="BM432" s="0" t="n">
        <f aca="false">BF432*AD432+BG432*AH432+BH432*AL432+BI432*AP432+BJ432*AT432</f>
        <v>0.674952566072862</v>
      </c>
      <c r="BN432" s="0" t="n">
        <f aca="false">BF432*AE432+BG432*AI432+BH432*AM432+BI432*AQ432+BJ432*AU432</f>
        <v>0.648356829212623</v>
      </c>
      <c r="BO432" s="0" t="n">
        <f aca="false">RANK(BK432,$BK432:$BN432)</f>
        <v>4</v>
      </c>
      <c r="BP432" s="0" t="n">
        <f aca="false">RANK(BL432,$BK432:$BN432)</f>
        <v>3</v>
      </c>
      <c r="BQ432" s="0" t="n">
        <f aca="false">RANK(BM432,$BK432:$BN432)</f>
        <v>1</v>
      </c>
      <c r="BR432" s="0" t="n">
        <f aca="false">RANK(BN432,$BK432:$BN432)</f>
        <v>2</v>
      </c>
    </row>
    <row r="433" customFormat="false" ht="15" hidden="false" customHeight="false" outlineLevel="0" collapsed="false">
      <c r="A433" s="0" t="n">
        <v>410</v>
      </c>
      <c r="B433" s="0" t="n">
        <f aca="false">RANDBETWEEN(1,$B$5)</f>
        <v>2</v>
      </c>
      <c r="C433" s="0" t="n">
        <f aca="false">RANDBETWEEN(1,$B$5)</f>
        <v>1</v>
      </c>
      <c r="D433" s="0" t="n">
        <f aca="false">RANDBETWEEN(1,$B$5)</f>
        <v>2</v>
      </c>
      <c r="E433" s="0" t="n">
        <f aca="false">RANDBETWEEN(1,$B$5)</f>
        <v>5</v>
      </c>
      <c r="F433" s="0" t="n">
        <f aca="false">RANDBETWEEN(1,$B$5)</f>
        <v>5</v>
      </c>
      <c r="G433" s="0" t="n">
        <f aca="false">RANDBETWEEN(1,$B$5)</f>
        <v>3</v>
      </c>
      <c r="H433" s="0" t="n">
        <f aca="true">NORMINV(RAND(),$B$8,$B$13)</f>
        <v>52.3279471299755</v>
      </c>
      <c r="I433" s="0" t="n">
        <f aca="true">NORMINV(RAND(),$C$8,$C$13)</f>
        <v>64.2146595350067</v>
      </c>
      <c r="J433" s="0" t="n">
        <f aca="true">NORMINV(RAND(),$D$8,$D$13)</f>
        <v>16.4092237889418</v>
      </c>
      <c r="K433" s="0" t="n">
        <f aca="true">NORMINV(RAND(),$E$8,$E$13)</f>
        <v>3.00543151574529</v>
      </c>
      <c r="L433" s="0" t="n">
        <f aca="true">NORMINV(RAND(),$B$9,$B$14)</f>
        <v>44.9638472988785</v>
      </c>
      <c r="M433" s="0" t="n">
        <f aca="true">NORMINV(RAND(),$C$9,$C$14)</f>
        <v>49.4146207107196</v>
      </c>
      <c r="N433" s="0" t="n">
        <f aca="true">NORMINV(RAND(),$D$9,$D$14)</f>
        <v>46.5745054176209</v>
      </c>
      <c r="O433" s="0" t="n">
        <f aca="true">NORMINV(RAND(),$E$9,$E$14)</f>
        <v>22.5249760950876</v>
      </c>
      <c r="P433" s="0" t="n">
        <f aca="true">NORMINV(RAND(),$B$10,$B$15)</f>
        <v>24.7116267545262</v>
      </c>
      <c r="Q433" s="0" t="n">
        <f aca="true">NORMINV(RAND(),$C$10,$C$15)</f>
        <v>29.4840422441164</v>
      </c>
      <c r="R433" s="0" t="n">
        <f aca="true">NORMINV(RAND(),$D$10,$D$15)</f>
        <v>9.71011279586484</v>
      </c>
      <c r="S433" s="0" t="n">
        <f aca="true">NORMINV(RAND(),$E$10,$E$15)</f>
        <v>3.85442423889791</v>
      </c>
      <c r="T433" s="0" t="n">
        <f aca="false">MEDIAN(INDEX(Avaliadores!$B$17:$B$22,$B433),INDEX(Avaliadores!$B$17:$B$22,$C433),INDEX(Avaliadores!$B$17:$B$22,$D433),INDEX(Avaliadores!$B$17:$B$22,$E433),INDEX(Avaliadores!$B$17:$B$22,$F433),INDEX(Avaliadores!$B$17:$B$22,$G433))</f>
        <v>2.66666666666667</v>
      </c>
      <c r="U433" s="0" t="n">
        <f aca="false">MEDIAN(INDEX(Avaliadores!$C$17:$C$22,$B433),INDEX(Avaliadores!$C$17:$C$22,$C433),INDEX(Avaliadores!$C$17:$C$22,$D433),INDEX(Avaliadores!$C$17:$C$22,$E433),INDEX(Avaliadores!$C$17:$C$22,$F433),INDEX(Avaliadores!$C$17:$C$22,$G433))</f>
        <v>5.04166666666667</v>
      </c>
      <c r="V433" s="0" t="n">
        <f aca="false">MEDIAN(INDEX(Avaliadores!$D$17:$D$22,$B433),INDEX(Avaliadores!$D$17:$D$22,$C433),INDEX(Avaliadores!$D$17:$D$22,$D433),INDEX(Avaliadores!$D$17:$D$22,$E433),INDEX(Avaliadores!$D$17:$D$22,$F433),INDEX(Avaliadores!$D$17:$D$22,$G433))</f>
        <v>5.91666666666667</v>
      </c>
      <c r="W433" s="0" t="n">
        <f aca="false">MEDIAN(INDEX(Avaliadores!$E$17:$E$22,$B433),INDEX(Avaliadores!$E$17:$E$22,$C433),INDEX(Avaliadores!$E$17:$E$22,$D433),INDEX(Avaliadores!$E$17:$E$22,$E433),INDEX(Avaliadores!$E$17:$E$22,$F433),INDEX(Avaliadores!$E$17:$E$22,$G433))</f>
        <v>6.54166666666667</v>
      </c>
      <c r="X433" s="0" t="n">
        <f aca="false">MEDIAN(INDEX(Avaliadores!$F$17:$F$22,$B433),INDEX(Avaliadores!$F$17:$F$22,$C433),INDEX(Avaliadores!$F$17:$F$22,$D433),INDEX(Avaliadores!$F$17:$F$22,$E433),INDEX(Avaliadores!$F$17:$F$22,$F433),INDEX(Avaliadores!$F$17:$F$22,$G433))</f>
        <v>2.29166666666667</v>
      </c>
      <c r="Y433" s="0" t="n">
        <f aca="false">MEDIAN(INDEX(Avaliadores!$G$17:$G$22,$B433),INDEX(Avaliadores!$G$17:$G$22,$C433),INDEX(Avaliadores!$G$17:$G$22,$D433),INDEX(Avaliadores!$G$17:$G$22,$E433),INDEX(Avaliadores!$G$17:$G$22,$F433),INDEX(Avaliadores!$G$17:$G$22,$G433))</f>
        <v>5.41666666666667</v>
      </c>
      <c r="Z433" s="0" t="n">
        <f aca="false">MEDIAN(INDEX(Avaliadores!$H$17:$H$22,$B433),INDEX(Avaliadores!$H$17:$H$22,$C433),INDEX(Avaliadores!$H$17:$H$22,$D433),INDEX(Avaliadores!$H$17:$H$22,$E433),INDEX(Avaliadores!$H$17:$H$22,$F433),INDEX(Avaliadores!$H$17:$H$22,$G433))</f>
        <v>3.91666666666667</v>
      </c>
      <c r="AA433" s="0" t="n">
        <f aca="false">MEDIAN(INDEX(Avaliadores!$I$17:$I$22,$B433),INDEX(Avaliadores!$I$17:$I$22,$C433),INDEX(Avaliadores!$I$17:$I$22,$D433),INDEX(Avaliadores!$I$17:$I$22,$E433),INDEX(Avaliadores!$I$17:$I$22,$F433),INDEX(Avaliadores!$I$17:$I$22,$G433))</f>
        <v>6.54166666666667</v>
      </c>
      <c r="AB433" s="0" t="n">
        <f aca="false">IF(MAX(H433:K433)=MIN(H433:K433),0,IF($B$17="custo",(MAX(H433:K433)-H433)/(MAX(H433:K433)-MIN(H433:K433)),(H433-MIN(H433:K433))/(MAX(H433:K433)-MIN(H433:K433))))</f>
        <v>0.194198044799563</v>
      </c>
      <c r="AC433" s="0" t="n">
        <f aca="false">IF(MAX(H433:K433)=MIN(H433:K433),0,IF($B$17="custo",(MAX(H433:K433)-I433)/(MAX(H433:K433)-MIN(H433:K433)),(I433-MIN(H433:K433))/(MAX(H433:K433)-MIN(H433:K433))))</f>
        <v>0</v>
      </c>
      <c r="AD433" s="0" t="n">
        <f aca="false">IF(MAX(H433:K433)=MIN(H433:K433),0,IF($B$17="custo",(MAX(H433:K433)-J433)/(MAX(H433:K433)-MIN(H433:K433)),(J433-MIN(H433:K433))/(MAX(H433:K433)-MIN(H433:K433))))</f>
        <v>0.78101680568527</v>
      </c>
      <c r="AE433" s="0" t="n">
        <f aca="false">IF(MAX(H433:K433)=MIN(H433:K433),0,IF($B$17="custo",(MAX(H433:K433)-K433)/(MAX(H433:K433)-MIN(H433:K433)),(K433-MIN(H433:K433))/(MAX(H433:K433)-MIN(H433:K433))))</f>
        <v>1</v>
      </c>
      <c r="AF433" s="0" t="n">
        <f aca="false">IF(MAX(L433:O433)=MIN(L433:O433),0,IF($C$17="custo",(MAX(L433:O433)-L433)/(MAX(L433:O433)-MIN(L433:O433)),(L433-MIN(L433:O433))/(MAX(L433:O433)-MIN(L433:O433))))</f>
        <v>0.834480021009513</v>
      </c>
      <c r="AG433" s="0" t="n">
        <f aca="false">IF(MAX(L433:O433)=MIN(L433:O433),0,IF($C$17="custo",(MAX(L433:O433)-M433)/(MAX(L433:O433)-MIN(L433:O433)),(M433-MIN(L433:O433))/(MAX(L433:O433)-MIN(L433:O433))))</f>
        <v>1</v>
      </c>
      <c r="AH433" s="0" t="n">
        <f aca="false">IF(MAX(L433:O433)=MIN(L433:O433),0,IF($C$17="custo",(MAX(L433:O433)-N433)/(MAX(L433:O433)-MIN(L433:O433)),(N433-MIN(L433:O433))/(MAX(L433:O433)-MIN(L433:O433))))</f>
        <v>0.894378846068958</v>
      </c>
      <c r="AI433" s="0" t="n">
        <f aca="false">IF(MAX(L433:O433)=MIN(L433:O433),0,IF($C$17="custo",(MAX(L433:O433)-O433)/(MAX(L433:O433)-MIN(L433:O433)),(O433-MIN(L433:O433))/(MAX(L433:O433)-MIN(L433:O433))))</f>
        <v>0</v>
      </c>
      <c r="AJ433" s="0" t="n">
        <f aca="false">IF(MAX(P433:S433)=MIN(P433:S433),0,IF($D$17="custo",(MAX(P433:S433)-P433)/(MAX(P433:S433)-MIN(P433:S433)),(P433-MIN(P433:S433))/(MAX(P433:S433)-MIN(P433:S433))))</f>
        <v>0.186207047199008</v>
      </c>
      <c r="AK433" s="0" t="n">
        <f aca="false">IF(MAX(P433:S433)=MIN(P433:S433),0,IF($D$17="custo",(MAX(P433:S433)-Q433)/(MAX(P433:S433)-MIN(P433:S433)),(Q433-MIN(P433:S433))/(MAX(P433:S433)-MIN(P433:S433))))</f>
        <v>0</v>
      </c>
      <c r="AL433" s="0" t="n">
        <f aca="false">IF(MAX(P433:S433)=MIN(P433:S433),0,IF($D$17="custo",(MAX(P433:S433)-R433)/(MAX(P433:S433)-MIN(P433:S433)),(R433-MIN(P433:S433))/(MAX(P433:S433)-MIN(P433:S433))))</f>
        <v>0.771526498921106</v>
      </c>
      <c r="AM433" s="0" t="n">
        <f aca="false">IF(MAX(P433:S433)=MIN(P433:S433),0,IF($D$17="custo",(MAX(P433:S433)-S433)/(MAX(P433:S433)-MIN(P433:S433)),(S433-MIN(P433:S433))/(MAX(P433:S433)-MIN(P433:S433))))</f>
        <v>1</v>
      </c>
      <c r="AN433" s="0" t="n">
        <f aca="false">IF(MAX(T433:W433)=MIN(T433:W433),0,IF($E$17="custo",(MAX(T433:W433)-T433)/(MAX(T433:W433)-MIN(T433:W433)),(T433-MIN(T433:W433))/(MAX(T433:W433)-MIN(T433:W433))))</f>
        <v>0</v>
      </c>
      <c r="AO433" s="0" t="n">
        <f aca="false">IF(MAX(T433:W433)=MIN(T433:W433),0,IF($E$17="custo",(MAX(T433:W433)-U433)/(MAX(T433:W433)-MIN(T433:W433)),(U433-MIN(T433:W433))/(MAX(T433:W433)-MIN(T433:W433))))</f>
        <v>0.612903225806452</v>
      </c>
      <c r="AP433" s="0" t="n">
        <f aca="false">IF(MAX(T433:W433)=MIN(T433:W433),0,IF($E$17="custo",(MAX(T433:W433)-V433)/(MAX(T433:W433)-MIN(T433:W433)),(V433-MIN(T433:W433))/(MAX(T433:W433)-MIN(T433:W433))))</f>
        <v>0.838709677419355</v>
      </c>
      <c r="AQ433" s="0" t="n">
        <f aca="false">IF(MAX(T433:W433)=MIN(T433:W433),0,IF($E$17="custo",(MAX(T433:W433)-W433)/(MAX(T433:W433)-MIN(T433:W433)),(W433-MIN(T433:W433))/(MAX(T433:W433)-MIN(T433:W433))))</f>
        <v>1</v>
      </c>
      <c r="AR433" s="0" t="n">
        <f aca="false">IF(MAX(X433:AA433)=MIN(X433:AA433),0,IF($F$17="custo",(MAX(X433:AA433)-X433)/(MAX(X433:AA433)-MIN(X433:AA433)),(X433-MIN(X433:AA433))/(MAX(X433:AA433)-MIN(X433:AA433))))</f>
        <v>0</v>
      </c>
      <c r="AS433" s="0" t="n">
        <f aca="false">IF(MAX(X433:AA433)=MIN(X433:AA433),0,IF($F$17="custo",(MAX(X433:AA433)-Y433)/(MAX(X433:AA433)-MIN(X433:AA433)),(Y433-MIN(X433:AA433))/(MAX(X433:AA433)-MIN(X433:AA433))))</f>
        <v>0.735294117647059</v>
      </c>
      <c r="AT433" s="0" t="n">
        <f aca="false">IF(MAX(X433:AA433)=MIN(X433:AA433),0,IF($F$17="custo",(MAX(X433:AA433)-Z433)/(MAX(X433:AA433)-MIN(X433:AA433)),(Z433-MIN(X433:AA433))/(MAX(X433:AA433)-MIN(X433:AA433))))</f>
        <v>0.382352941176471</v>
      </c>
      <c r="AU433" s="0" t="n">
        <f aca="false">IF(MAX(X433:AA433)=MIN(X433:AA433),0,IF($F$17="custo",(MAX(X433:AA433)-AA433)/(MAX(X433:AA433)-MIN(X433:AA433)),(AA433-MIN(X433:AA433))/(MAX(X433:AA433)-MIN(X433:AA433))))</f>
        <v>1</v>
      </c>
      <c r="AV433" s="0" t="n">
        <f aca="false">STDEVP(AB433:AE433)</f>
        <v>0.409979177816643</v>
      </c>
      <c r="AW433" s="0" t="n">
        <f aca="false">STDEVP(AF433:AI433)</f>
        <v>0.398309787304894</v>
      </c>
      <c r="AX433" s="0" t="n">
        <f aca="false">STDEVP(AJ433:AM433)</f>
        <v>0.409800574536879</v>
      </c>
      <c r="AY433" s="0" t="n">
        <f aca="false">STDEVP(AN433:AQ433)</f>
        <v>0.379632332127091</v>
      </c>
      <c r="AZ433" s="0" t="n">
        <f aca="false">STDEVP(AR433:AU433)</f>
        <v>0.376079760368954</v>
      </c>
      <c r="BA433" s="0" t="n">
        <f aca="false">AV433*((1-IFERROR(CORREL(AB433:AE433,AF433:AI433),0))+(1-IFERROR(CORREL(AB433:AE433,AJ433:AM433),0))+(1-IFERROR(CORREL(AB433:AE433,AN433:AQ433),0))+(1-IFERROR(CORREL(AB433:AE433,AR433:AU433),0)))</f>
        <v>1.07478845036399</v>
      </c>
      <c r="BB433" s="0" t="n">
        <f aca="false">AW433*((1-IFERROR(CORREL(AF433:AI433,AB433:AE433),0))+(1-IFERROR(CORREL(AF433:AI433,AJ433:AM433),0))+(1-IFERROR(CORREL(AF433:AI433,AN433:AQ433),0))+(1-IFERROR(CORREL(AF433:AI433,AR433:AU433),0)))</f>
        <v>2.63726358293651</v>
      </c>
      <c r="BC433" s="0" t="n">
        <f aca="false">AX433*((1-IFERROR(CORREL(AJ433:AM433,AB433:AE433),0))+(1-IFERROR(CORREL(AJ433:AM433,AF433:AI433),0))+(1-IFERROR(CORREL(AJ433:AM433,AN433:AQ433),0))+(1-IFERROR(CORREL(AJ433:AM433,AR433:AU433),0)))</f>
        <v>1.07072601953989</v>
      </c>
      <c r="BD433" s="0" t="n">
        <f aca="false">AY433*((1-IFERROR(CORREL(AN433:AQ433,AB433:AE433),0))+(1-IFERROR(CORREL(AN433:AQ433,AF433:AI433),0))+(1-IFERROR(CORREL(AN433:AQ433,AJ433:AM433),0))+(1-IFERROR(CORREL(AN433:AQ433,AR433:AU433),0)))</f>
        <v>0.85425524054155</v>
      </c>
      <c r="BE433" s="0" t="n">
        <f aca="false">AZ433*((1-IFERROR(CORREL(AR433:AU433,AB433:AE433),0))+(1-IFERROR(CORREL(AR433:AU433,AF433:AI433),0))+(1-IFERROR(CORREL(AR433:AU433,AJ433:AM433),0))+(1-IFERROR(CORREL(AR433:AU433,AN433:AQ433),0)))</f>
        <v>1.11120724172791</v>
      </c>
      <c r="BF433" s="0" t="n">
        <f aca="false">IF(SUM(BA433:BE433)&gt;0,BA433/SUM(BA433:BE433),1/5)</f>
        <v>0.159269433976466</v>
      </c>
      <c r="BG433" s="0" t="n">
        <f aca="false">IF(SUM(BA433:BE433)&gt;0,BB433/SUM(BA433:BE433),1/5)</f>
        <v>0.390807584468176</v>
      </c>
      <c r="BH433" s="0" t="n">
        <f aca="false">IF(SUM(BA433:BE433)&gt;0,BC433/SUM(BA433:BE433),1/5)</f>
        <v>0.158667435455079</v>
      </c>
      <c r="BI433" s="0" t="n">
        <f aca="false">IF(SUM(BA433:BE433)&gt;0,BD433/SUM(BA433:BE433),1/5)</f>
        <v>0.12658932889203</v>
      </c>
      <c r="BJ433" s="0" t="n">
        <f aca="false">IF(SUM(BA433:BE433)&gt;0,BE433/SUM(BA433:BE433),1/5)</f>
        <v>0.164666217208249</v>
      </c>
      <c r="BK433" s="0" t="n">
        <f aca="false">BF433*AB433+BG433*AF433+BH433*AJ433+BI433*AN433+BJ433*AR433</f>
        <v>0.386595928614973</v>
      </c>
      <c r="BL433" s="0" t="n">
        <f aca="false">BF433*AC433+BG433*AG433+BH433*AK433+BI433*AO433+BJ433*AS433</f>
        <v>0.589472693387193</v>
      </c>
      <c r="BM433" s="0" t="n">
        <f aca="false">BF433*AD433+BG433*AH433+BH433*AL433+BI433*AP433+BJ433*AT433</f>
        <v>0.765470579630437</v>
      </c>
      <c r="BN433" s="0" t="n">
        <f aca="false">BF433*AE433+BG433*AI433+BH433*AM433+BI433*AQ433+BJ433*AU433</f>
        <v>0.609192415531824</v>
      </c>
      <c r="BO433" s="0" t="n">
        <f aca="false">RANK(BK433,$BK433:$BN433)</f>
        <v>4</v>
      </c>
      <c r="BP433" s="0" t="n">
        <f aca="false">RANK(BL433,$BK433:$BN433)</f>
        <v>3</v>
      </c>
      <c r="BQ433" s="0" t="n">
        <f aca="false">RANK(BM433,$BK433:$BN433)</f>
        <v>1</v>
      </c>
      <c r="BR433" s="0" t="n">
        <f aca="false">RANK(BN433,$BK433:$BN433)</f>
        <v>2</v>
      </c>
    </row>
    <row r="434" customFormat="false" ht="15" hidden="false" customHeight="false" outlineLevel="0" collapsed="false">
      <c r="A434" s="0" t="n">
        <v>411</v>
      </c>
      <c r="B434" s="0" t="n">
        <f aca="false">RANDBETWEEN(1,$B$5)</f>
        <v>3</v>
      </c>
      <c r="C434" s="0" t="n">
        <f aca="false">RANDBETWEEN(1,$B$5)</f>
        <v>4</v>
      </c>
      <c r="D434" s="0" t="n">
        <f aca="false">RANDBETWEEN(1,$B$5)</f>
        <v>1</v>
      </c>
      <c r="E434" s="0" t="n">
        <f aca="false">RANDBETWEEN(1,$B$5)</f>
        <v>6</v>
      </c>
      <c r="F434" s="0" t="n">
        <f aca="false">RANDBETWEEN(1,$B$5)</f>
        <v>3</v>
      </c>
      <c r="G434" s="0" t="n">
        <f aca="false">RANDBETWEEN(1,$B$5)</f>
        <v>3</v>
      </c>
      <c r="H434" s="0" t="n">
        <f aca="true">NORMINV(RAND(),$B$8,$B$13)</f>
        <v>45.5261701928875</v>
      </c>
      <c r="I434" s="0" t="n">
        <f aca="true">NORMINV(RAND(),$C$8,$C$13)</f>
        <v>67.2906614442927</v>
      </c>
      <c r="J434" s="0" t="n">
        <f aca="true">NORMINV(RAND(),$D$8,$D$13)</f>
        <v>14.458433785502</v>
      </c>
      <c r="K434" s="0" t="n">
        <f aca="true">NORMINV(RAND(),$E$8,$E$13)</f>
        <v>2.61312919545626</v>
      </c>
      <c r="L434" s="0" t="n">
        <f aca="true">NORMINV(RAND(),$B$9,$B$14)</f>
        <v>47.8650636647884</v>
      </c>
      <c r="M434" s="0" t="n">
        <f aca="true">NORMINV(RAND(),$C$9,$C$14)</f>
        <v>51.2307439509803</v>
      </c>
      <c r="N434" s="0" t="n">
        <f aca="true">NORMINV(RAND(),$D$9,$D$14)</f>
        <v>45.1813572980192</v>
      </c>
      <c r="O434" s="0" t="n">
        <f aca="true">NORMINV(RAND(),$E$9,$E$14)</f>
        <v>23.9753320891151</v>
      </c>
      <c r="P434" s="0" t="n">
        <f aca="true">NORMINV(RAND(),$B$10,$B$15)</f>
        <v>22.885882940894</v>
      </c>
      <c r="Q434" s="0" t="n">
        <f aca="true">NORMINV(RAND(),$C$10,$C$15)</f>
        <v>28.5862258558002</v>
      </c>
      <c r="R434" s="0" t="n">
        <f aca="true">NORMINV(RAND(),$D$10,$D$15)</f>
        <v>10.4468568769179</v>
      </c>
      <c r="S434" s="0" t="n">
        <f aca="true">NORMINV(RAND(),$E$10,$E$15)</f>
        <v>4.24946738328101</v>
      </c>
      <c r="T434" s="0" t="n">
        <f aca="false">MEDIAN(INDEX(Avaliadores!$B$17:$B$22,$B434),INDEX(Avaliadores!$B$17:$B$22,$C434),INDEX(Avaliadores!$B$17:$B$22,$D434),INDEX(Avaliadores!$B$17:$B$22,$E434),INDEX(Avaliadores!$B$17:$B$22,$F434),INDEX(Avaliadores!$B$17:$B$22,$G434))</f>
        <v>2.79166666666667</v>
      </c>
      <c r="U434" s="0" t="n">
        <f aca="false">MEDIAN(INDEX(Avaliadores!$C$17:$C$22,$B434),INDEX(Avaliadores!$C$17:$C$22,$C434),INDEX(Avaliadores!$C$17:$C$22,$D434),INDEX(Avaliadores!$C$17:$C$22,$E434),INDEX(Avaliadores!$C$17:$C$22,$F434),INDEX(Avaliadores!$C$17:$C$22,$G434))</f>
        <v>4.79166666666667</v>
      </c>
      <c r="V434" s="0" t="n">
        <f aca="false">MEDIAN(INDEX(Avaliadores!$D$17:$D$22,$B434),INDEX(Avaliadores!$D$17:$D$22,$C434),INDEX(Avaliadores!$D$17:$D$22,$D434),INDEX(Avaliadores!$D$17:$D$22,$E434),INDEX(Avaliadores!$D$17:$D$22,$F434),INDEX(Avaliadores!$D$17:$D$22,$G434))</f>
        <v>5.79166666666667</v>
      </c>
      <c r="W434" s="0" t="n">
        <f aca="false">MEDIAN(INDEX(Avaliadores!$E$17:$E$22,$B434),INDEX(Avaliadores!$E$17:$E$22,$C434),INDEX(Avaliadores!$E$17:$E$22,$D434),INDEX(Avaliadores!$E$17:$E$22,$E434),INDEX(Avaliadores!$E$17:$E$22,$F434),INDEX(Avaliadores!$E$17:$E$22,$G434))</f>
        <v>5.91666666666667</v>
      </c>
      <c r="X434" s="0" t="n">
        <f aca="false">MEDIAN(INDEX(Avaliadores!$F$17:$F$22,$B434),INDEX(Avaliadores!$F$17:$F$22,$C434),INDEX(Avaliadores!$F$17:$F$22,$D434),INDEX(Avaliadores!$F$17:$F$22,$E434),INDEX(Avaliadores!$F$17:$F$22,$F434),INDEX(Avaliadores!$F$17:$F$22,$G434))</f>
        <v>2.79166666666667</v>
      </c>
      <c r="Y434" s="0" t="n">
        <f aca="false">MEDIAN(INDEX(Avaliadores!$G$17:$G$22,$B434),INDEX(Avaliadores!$G$17:$G$22,$C434),INDEX(Avaliadores!$G$17:$G$22,$D434),INDEX(Avaliadores!$G$17:$G$22,$E434),INDEX(Avaliadores!$G$17:$G$22,$F434),INDEX(Avaliadores!$G$17:$G$22,$G434))</f>
        <v>5.41666666666667</v>
      </c>
      <c r="Z434" s="0" t="n">
        <f aca="false">MEDIAN(INDEX(Avaliadores!$H$17:$H$22,$B434),INDEX(Avaliadores!$H$17:$H$22,$C434),INDEX(Avaliadores!$H$17:$H$22,$D434),INDEX(Avaliadores!$H$17:$H$22,$E434),INDEX(Avaliadores!$H$17:$H$22,$F434),INDEX(Avaliadores!$H$17:$H$22,$G434))</f>
        <v>3.79166666666667</v>
      </c>
      <c r="AA434" s="0" t="n">
        <f aca="false">MEDIAN(INDEX(Avaliadores!$I$17:$I$22,$B434),INDEX(Avaliadores!$I$17:$I$22,$C434),INDEX(Avaliadores!$I$17:$I$22,$D434),INDEX(Avaliadores!$I$17:$I$22,$E434),INDEX(Avaliadores!$I$17:$I$22,$F434),INDEX(Avaliadores!$I$17:$I$22,$G434))</f>
        <v>6.79166666666667</v>
      </c>
      <c r="AB434" s="0" t="n">
        <f aca="false">IF(MAX(H434:K434)=MIN(H434:K434),0,IF($B$17="custo",(MAX(H434:K434)-H434)/(MAX(H434:K434)-MIN(H434:K434)),(H434-MIN(H434:K434))/(MAX(H434:K434)-MIN(H434:K434))))</f>
        <v>0.336507756165926</v>
      </c>
      <c r="AC434" s="0" t="n">
        <f aca="false">IF(MAX(H434:K434)=MIN(H434:K434),0,IF($B$17="custo",(MAX(H434:K434)-I434)/(MAX(H434:K434)-MIN(H434:K434)),(I434-MIN(H434:K434))/(MAX(H434:K434)-MIN(H434:K434))))</f>
        <v>0</v>
      </c>
      <c r="AD434" s="0" t="n">
        <f aca="false">IF(MAX(H434:K434)=MIN(H434:K434),0,IF($B$17="custo",(MAX(H434:K434)-J434)/(MAX(H434:K434)-MIN(H434:K434)),(J434-MIN(H434:K434))/(MAX(H434:K434)-MIN(H434:K434))))</f>
        <v>0.816855959431587</v>
      </c>
      <c r="AE434" s="0" t="n">
        <f aca="false">IF(MAX(H434:K434)=MIN(H434:K434),0,IF($B$17="custo",(MAX(H434:K434)-K434)/(MAX(H434:K434)-MIN(H434:K434)),(K434-MIN(H434:K434))/(MAX(H434:K434)-MIN(H434:K434))))</f>
        <v>1</v>
      </c>
      <c r="AF434" s="0" t="n">
        <f aca="false">IF(MAX(L434:O434)=MIN(L434:O434),0,IF($C$17="custo",(MAX(L434:O434)-L434)/(MAX(L434:O434)-MIN(L434:O434)),(L434-MIN(L434:O434))/(MAX(L434:O434)-MIN(L434:O434))))</f>
        <v>0.876513321345146</v>
      </c>
      <c r="AG434" s="0" t="n">
        <f aca="false">IF(MAX(L434:O434)=MIN(L434:O434),0,IF($C$17="custo",(MAX(L434:O434)-M434)/(MAX(L434:O434)-MIN(L434:O434)),(M434-MIN(L434:O434))/(MAX(L434:O434)-MIN(L434:O434))))</f>
        <v>1</v>
      </c>
      <c r="AH434" s="0" t="n">
        <f aca="false">IF(MAX(L434:O434)=MIN(L434:O434),0,IF($C$17="custo",(MAX(L434:O434)-N434)/(MAX(L434:O434)-MIN(L434:O434)),(N434-MIN(L434:O434))/(MAX(L434:O434)-MIN(L434:O434))))</f>
        <v>0.778048239240694</v>
      </c>
      <c r="AI434" s="0" t="n">
        <f aca="false">IF(MAX(L434:O434)=MIN(L434:O434),0,IF($C$17="custo",(MAX(L434:O434)-O434)/(MAX(L434:O434)-MIN(L434:O434)),(O434-MIN(L434:O434))/(MAX(L434:O434)-MIN(L434:O434))))</f>
        <v>0</v>
      </c>
      <c r="AJ434" s="0" t="n">
        <f aca="false">IF(MAX(P434:S434)=MIN(P434:S434),0,IF($D$17="custo",(MAX(P434:S434)-P434)/(MAX(P434:S434)-MIN(P434:S434)),(P434-MIN(P434:S434))/(MAX(P434:S434)-MIN(P434:S434))))</f>
        <v>0.234227698045449</v>
      </c>
      <c r="AK434" s="0" t="n">
        <f aca="false">IF(MAX(P434:S434)=MIN(P434:S434),0,IF($D$17="custo",(MAX(P434:S434)-Q434)/(MAX(P434:S434)-MIN(P434:S434)),(Q434-MIN(P434:S434))/(MAX(P434:S434)-MIN(P434:S434))))</f>
        <v>0</v>
      </c>
      <c r="AL434" s="0" t="n">
        <f aca="false">IF(MAX(P434:S434)=MIN(P434:S434),0,IF($D$17="custo",(MAX(P434:S434)-R434)/(MAX(P434:S434)-MIN(P434:S434)),(R434-MIN(P434:S434))/(MAX(P434:S434)-MIN(P434:S434))))</f>
        <v>0.745348605048002</v>
      </c>
      <c r="AM434" s="0" t="n">
        <f aca="false">IF(MAX(P434:S434)=MIN(P434:S434),0,IF($D$17="custo",(MAX(P434:S434)-S434)/(MAX(P434:S434)-MIN(P434:S434)),(S434-MIN(P434:S434))/(MAX(P434:S434)-MIN(P434:S434))))</f>
        <v>1</v>
      </c>
      <c r="AN434" s="0" t="n">
        <f aca="false">IF(MAX(T434:W434)=MIN(T434:W434),0,IF($E$17="custo",(MAX(T434:W434)-T434)/(MAX(T434:W434)-MIN(T434:W434)),(T434-MIN(T434:W434))/(MAX(T434:W434)-MIN(T434:W434))))</f>
        <v>0</v>
      </c>
      <c r="AO434" s="0" t="n">
        <f aca="false">IF(MAX(T434:W434)=MIN(T434:W434),0,IF($E$17="custo",(MAX(T434:W434)-U434)/(MAX(T434:W434)-MIN(T434:W434)),(U434-MIN(T434:W434))/(MAX(T434:W434)-MIN(T434:W434))))</f>
        <v>0.64</v>
      </c>
      <c r="AP434" s="0" t="n">
        <f aca="false">IF(MAX(T434:W434)=MIN(T434:W434),0,IF($E$17="custo",(MAX(T434:W434)-V434)/(MAX(T434:W434)-MIN(T434:W434)),(V434-MIN(T434:W434))/(MAX(T434:W434)-MIN(T434:W434))))</f>
        <v>0.96</v>
      </c>
      <c r="AQ434" s="0" t="n">
        <f aca="false">IF(MAX(T434:W434)=MIN(T434:W434),0,IF($E$17="custo",(MAX(T434:W434)-W434)/(MAX(T434:W434)-MIN(T434:W434)),(W434-MIN(T434:W434))/(MAX(T434:W434)-MIN(T434:W434))))</f>
        <v>1</v>
      </c>
      <c r="AR434" s="0" t="n">
        <f aca="false">IF(MAX(X434:AA434)=MIN(X434:AA434),0,IF($F$17="custo",(MAX(X434:AA434)-X434)/(MAX(X434:AA434)-MIN(X434:AA434)),(X434-MIN(X434:AA434))/(MAX(X434:AA434)-MIN(X434:AA434))))</f>
        <v>0</v>
      </c>
      <c r="AS434" s="0" t="n">
        <f aca="false">IF(MAX(X434:AA434)=MIN(X434:AA434),0,IF($F$17="custo",(MAX(X434:AA434)-Y434)/(MAX(X434:AA434)-MIN(X434:AA434)),(Y434-MIN(X434:AA434))/(MAX(X434:AA434)-MIN(X434:AA434))))</f>
        <v>0.65625</v>
      </c>
      <c r="AT434" s="0" t="n">
        <f aca="false">IF(MAX(X434:AA434)=MIN(X434:AA434),0,IF($F$17="custo",(MAX(X434:AA434)-Z434)/(MAX(X434:AA434)-MIN(X434:AA434)),(Z434-MIN(X434:AA434))/(MAX(X434:AA434)-MIN(X434:AA434))))</f>
        <v>0.25</v>
      </c>
      <c r="AU434" s="0" t="n">
        <f aca="false">IF(MAX(X434:AA434)=MIN(X434:AA434),0,IF($F$17="custo",(MAX(X434:AA434)-AA434)/(MAX(X434:AA434)-MIN(X434:AA434)),(AA434-MIN(X434:AA434))/(MAX(X434:AA434)-MIN(X434:AA434))))</f>
        <v>1</v>
      </c>
      <c r="AV434" s="0" t="n">
        <f aca="false">STDEVP(AB434:AE434)</f>
        <v>0.394096214618253</v>
      </c>
      <c r="AW434" s="0" t="n">
        <f aca="false">STDEVP(AF434:AI434)</f>
        <v>0.391139487697823</v>
      </c>
      <c r="AX434" s="0" t="n">
        <f aca="false">STDEVP(AJ434:AM434)</f>
        <v>0.397091479585117</v>
      </c>
      <c r="AY434" s="0" t="n">
        <f aca="false">STDEVP(AN434:AQ434)</f>
        <v>0.400374824383352</v>
      </c>
      <c r="AZ434" s="0" t="n">
        <f aca="false">STDEVP(AR434:AU434)</f>
        <v>0.382333884476317</v>
      </c>
      <c r="BA434" s="0" t="n">
        <f aca="false">AV434*((1-IFERROR(CORREL(AB434:AE434,AF434:AI434),0))+(1-IFERROR(CORREL(AB434:AE434,AJ434:AM434),0))+(1-IFERROR(CORREL(AB434:AE434,AN434:AQ434),0))+(1-IFERROR(CORREL(AB434:AE434,AR434:AU434),0)))</f>
        <v>1.14698091519997</v>
      </c>
      <c r="BB434" s="0" t="n">
        <f aca="false">AW434*((1-IFERROR(CORREL(AF434:AI434,AB434:AE434),0))+(1-IFERROR(CORREL(AF434:AI434,AJ434:AM434),0))+(1-IFERROR(CORREL(AF434:AI434,AN434:AQ434),0))+(1-IFERROR(CORREL(AF434:AI434,AR434:AU434),0)))</f>
        <v>2.69584877275629</v>
      </c>
      <c r="BC434" s="0" t="n">
        <f aca="false">AX434*((1-IFERROR(CORREL(AJ434:AM434,AB434:AE434),0))+(1-IFERROR(CORREL(AJ434:AM434,AF434:AI434),0))+(1-IFERROR(CORREL(AJ434:AM434,AN434:AQ434),0))+(1-IFERROR(CORREL(AJ434:AM434,AR434:AU434),0)))</f>
        <v>1.10499483131684</v>
      </c>
      <c r="BD434" s="0" t="n">
        <f aca="false">AY434*((1-IFERROR(CORREL(AN434:AQ434,AB434:AE434),0))+(1-IFERROR(CORREL(AN434:AQ434,AF434:AI434),0))+(1-IFERROR(CORREL(AN434:AQ434,AJ434:AM434),0))+(1-IFERROR(CORREL(AN434:AQ434,AR434:AU434),0)))</f>
        <v>1.02875813539046</v>
      </c>
      <c r="BE434" s="0" t="n">
        <f aca="false">AZ434*((1-IFERROR(CORREL(AR434:AU434,AB434:AE434),0))+(1-IFERROR(CORREL(AR434:AU434,AF434:AI434),0))+(1-IFERROR(CORREL(AR434:AU434,AJ434:AM434),0))+(1-IFERROR(CORREL(AR434:AU434,AN434:AQ434),0)))</f>
        <v>1.26543009218487</v>
      </c>
      <c r="BF434" s="0" t="n">
        <f aca="false">IF(SUM(BA434:BE434)&gt;0,BA434/SUM(BA434:BE434),1/5)</f>
        <v>0.158378748463141</v>
      </c>
      <c r="BG434" s="0" t="n">
        <f aca="false">IF(SUM(BA434:BE434)&gt;0,BB434/SUM(BA434:BE434),1/5)</f>
        <v>0.372251315620712</v>
      </c>
      <c r="BH434" s="0" t="n">
        <f aca="false">IF(SUM(BA434:BE434)&gt;0,BC434/SUM(BA434:BE434),1/5)</f>
        <v>0.152581177352624</v>
      </c>
      <c r="BI434" s="0" t="n">
        <f aca="false">IF(SUM(BA434:BE434)&gt;0,BD434/SUM(BA434:BE434),1/5)</f>
        <v>0.142054173522154</v>
      </c>
      <c r="BJ434" s="0" t="n">
        <f aca="false">IF(SUM(BA434:BE434)&gt;0,BE434/SUM(BA434:BE434),1/5)</f>
        <v>0.17473458504137</v>
      </c>
      <c r="BK434" s="0" t="n">
        <f aca="false">BF434*AB434+BG434*AF434+BH434*AJ434+BI434*AN434+BJ434*AR434</f>
        <v>0.415317652235879</v>
      </c>
      <c r="BL434" s="0" t="n">
        <f aca="false">BF434*AC434+BG434*AG434+BH434*AK434+BI434*AO434+BJ434*AS434</f>
        <v>0.577835558108289</v>
      </c>
      <c r="BM434" s="0" t="n">
        <f aca="false">BF434*AD434+BG434*AH434+BH434*AL434+BI434*AP434+BJ434*AT434</f>
        <v>0.71278392574113</v>
      </c>
      <c r="BN434" s="0" t="n">
        <f aca="false">BF434*AE434+BG434*AI434+BH434*AM434+BI434*AQ434+BJ434*AU434</f>
        <v>0.627748684379289</v>
      </c>
      <c r="BO434" s="0" t="n">
        <f aca="false">RANK(BK434,$BK434:$BN434)</f>
        <v>4</v>
      </c>
      <c r="BP434" s="0" t="n">
        <f aca="false">RANK(BL434,$BK434:$BN434)</f>
        <v>3</v>
      </c>
      <c r="BQ434" s="0" t="n">
        <f aca="false">RANK(BM434,$BK434:$BN434)</f>
        <v>1</v>
      </c>
      <c r="BR434" s="0" t="n">
        <f aca="false">RANK(BN434,$BK434:$BN434)</f>
        <v>2</v>
      </c>
    </row>
    <row r="435" customFormat="false" ht="15" hidden="false" customHeight="false" outlineLevel="0" collapsed="false">
      <c r="A435" s="0" t="n">
        <v>412</v>
      </c>
      <c r="B435" s="0" t="n">
        <f aca="false">RANDBETWEEN(1,$B$5)</f>
        <v>1</v>
      </c>
      <c r="C435" s="0" t="n">
        <f aca="false">RANDBETWEEN(1,$B$5)</f>
        <v>1</v>
      </c>
      <c r="D435" s="0" t="n">
        <f aca="false">RANDBETWEEN(1,$B$5)</f>
        <v>2</v>
      </c>
      <c r="E435" s="0" t="n">
        <f aca="false">RANDBETWEEN(1,$B$5)</f>
        <v>3</v>
      </c>
      <c r="F435" s="0" t="n">
        <f aca="false">RANDBETWEEN(1,$B$5)</f>
        <v>5</v>
      </c>
      <c r="G435" s="0" t="n">
        <f aca="false">RANDBETWEEN(1,$B$5)</f>
        <v>5</v>
      </c>
      <c r="H435" s="0" t="n">
        <f aca="true">NORMINV(RAND(),$B$8,$B$13)</f>
        <v>42.1405382342991</v>
      </c>
      <c r="I435" s="0" t="n">
        <f aca="true">NORMINV(RAND(),$C$8,$C$13)</f>
        <v>68.8443004081836</v>
      </c>
      <c r="J435" s="0" t="n">
        <f aca="true">NORMINV(RAND(),$D$8,$D$13)</f>
        <v>16.1965278115759</v>
      </c>
      <c r="K435" s="0" t="n">
        <f aca="true">NORMINV(RAND(),$E$8,$E$13)</f>
        <v>2.94725357808183</v>
      </c>
      <c r="L435" s="0" t="n">
        <f aca="true">NORMINV(RAND(),$B$9,$B$14)</f>
        <v>52.4847965533853</v>
      </c>
      <c r="M435" s="0" t="n">
        <f aca="true">NORMINV(RAND(),$C$9,$C$14)</f>
        <v>52.9284929953132</v>
      </c>
      <c r="N435" s="0" t="n">
        <f aca="true">NORMINV(RAND(),$D$9,$D$14)</f>
        <v>35.0238493982345</v>
      </c>
      <c r="O435" s="0" t="n">
        <f aca="true">NORMINV(RAND(),$E$9,$E$14)</f>
        <v>29.1776291542471</v>
      </c>
      <c r="P435" s="0" t="n">
        <f aca="true">NORMINV(RAND(),$B$10,$B$15)</f>
        <v>24.0860949620676</v>
      </c>
      <c r="Q435" s="0" t="n">
        <f aca="true">NORMINV(RAND(),$C$10,$C$15)</f>
        <v>29.3063115173773</v>
      </c>
      <c r="R435" s="0" t="n">
        <f aca="true">NORMINV(RAND(),$D$10,$D$15)</f>
        <v>10.8504493820902</v>
      </c>
      <c r="S435" s="0" t="n">
        <f aca="true">NORMINV(RAND(),$E$10,$E$15)</f>
        <v>4.01674677558732</v>
      </c>
      <c r="T435" s="0" t="n">
        <f aca="false">MEDIAN(INDEX(Avaliadores!$B$17:$B$22,$B435),INDEX(Avaliadores!$B$17:$B$22,$C435),INDEX(Avaliadores!$B$17:$B$22,$D435),INDEX(Avaliadores!$B$17:$B$22,$E435),INDEX(Avaliadores!$B$17:$B$22,$F435),INDEX(Avaliadores!$B$17:$B$22,$G435))</f>
        <v>2.54166666666667</v>
      </c>
      <c r="U435" s="0" t="n">
        <f aca="false">MEDIAN(INDEX(Avaliadores!$C$17:$C$22,$B435),INDEX(Avaliadores!$C$17:$C$22,$C435),INDEX(Avaliadores!$C$17:$C$22,$D435),INDEX(Avaliadores!$C$17:$C$22,$E435),INDEX(Avaliadores!$C$17:$C$22,$F435),INDEX(Avaliadores!$C$17:$C$22,$G435))</f>
        <v>4.91666666666667</v>
      </c>
      <c r="V435" s="0" t="n">
        <f aca="false">MEDIAN(INDEX(Avaliadores!$D$17:$D$22,$B435),INDEX(Avaliadores!$D$17:$D$22,$C435),INDEX(Avaliadores!$D$17:$D$22,$D435),INDEX(Avaliadores!$D$17:$D$22,$E435),INDEX(Avaliadores!$D$17:$D$22,$F435),INDEX(Avaliadores!$D$17:$D$22,$G435))</f>
        <v>5.91666666666667</v>
      </c>
      <c r="W435" s="0" t="n">
        <f aca="false">MEDIAN(INDEX(Avaliadores!$E$17:$E$22,$B435),INDEX(Avaliadores!$E$17:$E$22,$C435),INDEX(Avaliadores!$E$17:$E$22,$D435),INDEX(Avaliadores!$E$17:$E$22,$E435),INDEX(Avaliadores!$E$17:$E$22,$F435),INDEX(Avaliadores!$E$17:$E$22,$G435))</f>
        <v>7.04166666666667</v>
      </c>
      <c r="X435" s="0" t="n">
        <f aca="false">MEDIAN(INDEX(Avaliadores!$F$17:$F$22,$B435),INDEX(Avaliadores!$F$17:$F$22,$C435),INDEX(Avaliadores!$F$17:$F$22,$D435),INDEX(Avaliadores!$F$17:$F$22,$E435),INDEX(Avaliadores!$F$17:$F$22,$F435),INDEX(Avaliadores!$F$17:$F$22,$G435))</f>
        <v>2.29166666666667</v>
      </c>
      <c r="Y435" s="0" t="n">
        <f aca="false">MEDIAN(INDEX(Avaliadores!$G$17:$G$22,$B435),INDEX(Avaliadores!$G$17:$G$22,$C435),INDEX(Avaliadores!$G$17:$G$22,$D435),INDEX(Avaliadores!$G$17:$G$22,$E435),INDEX(Avaliadores!$G$17:$G$22,$F435),INDEX(Avaliadores!$G$17:$G$22,$G435))</f>
        <v>5.04166666666667</v>
      </c>
      <c r="Z435" s="0" t="n">
        <f aca="false">MEDIAN(INDEX(Avaliadores!$H$17:$H$22,$B435),INDEX(Avaliadores!$H$17:$H$22,$C435),INDEX(Avaliadores!$H$17:$H$22,$D435),INDEX(Avaliadores!$H$17:$H$22,$E435),INDEX(Avaliadores!$H$17:$H$22,$F435),INDEX(Avaliadores!$H$17:$H$22,$G435))</f>
        <v>3.91666666666667</v>
      </c>
      <c r="AA435" s="0" t="n">
        <f aca="false">MEDIAN(INDEX(Avaliadores!$I$17:$I$22,$B435),INDEX(Avaliadores!$I$17:$I$22,$C435),INDEX(Avaliadores!$I$17:$I$22,$D435),INDEX(Avaliadores!$I$17:$I$22,$E435),INDEX(Avaliadores!$I$17:$I$22,$F435),INDEX(Avaliadores!$I$17:$I$22,$G435))</f>
        <v>6.66666666666667</v>
      </c>
      <c r="AB435" s="0" t="n">
        <f aca="false">IF(MAX(H435:K435)=MIN(H435:K435),0,IF($B$17="custo",(MAX(H435:K435)-H435)/(MAX(H435:K435)-MIN(H435:K435)),(H435-MIN(H435:K435))/(MAX(H435:K435)-MIN(H435:K435))))</f>
        <v>0.405234581190461</v>
      </c>
      <c r="AC435" s="0" t="n">
        <f aca="false">IF(MAX(H435:K435)=MIN(H435:K435),0,IF($B$17="custo",(MAX(H435:K435)-I435)/(MAX(H435:K435)-MIN(H435:K435)),(I435-MIN(H435:K435))/(MAX(H435:K435)-MIN(H435:K435))))</f>
        <v>0</v>
      </c>
      <c r="AD435" s="0" t="n">
        <f aca="false">IF(MAX(H435:K435)=MIN(H435:K435),0,IF($B$17="custo",(MAX(H435:K435)-J435)/(MAX(H435:K435)-MIN(H435:K435)),(J435-MIN(H435:K435))/(MAX(H435:K435)-MIN(H435:K435))))</f>
        <v>0.798939787580256</v>
      </c>
      <c r="AE435" s="0" t="n">
        <f aca="false">IF(MAX(H435:K435)=MIN(H435:K435),0,IF($B$17="custo",(MAX(H435:K435)-K435)/(MAX(H435:K435)-MIN(H435:K435)),(K435-MIN(H435:K435))/(MAX(H435:K435)-MIN(H435:K435))))</f>
        <v>1</v>
      </c>
      <c r="AF435" s="0" t="n">
        <f aca="false">IF(MAX(L435:O435)=MIN(L435:O435),0,IF($C$17="custo",(MAX(L435:O435)-L435)/(MAX(L435:O435)-MIN(L435:O435)),(L435-MIN(L435:O435))/(MAX(L435:O435)-MIN(L435:O435))))</f>
        <v>0.981318724030544</v>
      </c>
      <c r="AG435" s="0" t="n">
        <f aca="false">IF(MAX(L435:O435)=MIN(L435:O435),0,IF($C$17="custo",(MAX(L435:O435)-M435)/(MAX(L435:O435)-MIN(L435:O435)),(M435-MIN(L435:O435))/(MAX(L435:O435)-MIN(L435:O435))))</f>
        <v>1</v>
      </c>
      <c r="AH435" s="0" t="n">
        <f aca="false">IF(MAX(L435:O435)=MIN(L435:O435),0,IF($C$17="custo",(MAX(L435:O435)-N435)/(MAX(L435:O435)-MIN(L435:O435)),(N435-MIN(L435:O435))/(MAX(L435:O435)-MIN(L435:O435))))</f>
        <v>0.246147688905491</v>
      </c>
      <c r="AI435" s="0" t="n">
        <f aca="false">IF(MAX(L435:O435)=MIN(L435:O435),0,IF($C$17="custo",(MAX(L435:O435)-O435)/(MAX(L435:O435)-MIN(L435:O435)),(O435-MIN(L435:O435))/(MAX(L435:O435)-MIN(L435:O435))))</f>
        <v>0</v>
      </c>
      <c r="AJ435" s="0" t="n">
        <f aca="false">IF(MAX(P435:S435)=MIN(P435:S435),0,IF($D$17="custo",(MAX(P435:S435)-P435)/(MAX(P435:S435)-MIN(P435:S435)),(P435-MIN(P435:S435))/(MAX(P435:S435)-MIN(P435:S435))))</f>
        <v>0.20641780942491</v>
      </c>
      <c r="AK435" s="0" t="n">
        <f aca="false">IF(MAX(P435:S435)=MIN(P435:S435),0,IF($D$17="custo",(MAX(P435:S435)-Q435)/(MAX(P435:S435)-MIN(P435:S435)),(Q435-MIN(P435:S435))/(MAX(P435:S435)-MIN(P435:S435))))</f>
        <v>0</v>
      </c>
      <c r="AL435" s="0" t="n">
        <f aca="false">IF(MAX(P435:S435)=MIN(P435:S435),0,IF($D$17="custo",(MAX(P435:S435)-R435)/(MAX(P435:S435)-MIN(P435:S435)),(R435-MIN(P435:S435))/(MAX(P435:S435)-MIN(P435:S435))))</f>
        <v>0.729781723162264</v>
      </c>
      <c r="AM435" s="0" t="n">
        <f aca="false">IF(MAX(P435:S435)=MIN(P435:S435),0,IF($D$17="custo",(MAX(P435:S435)-S435)/(MAX(P435:S435)-MIN(P435:S435)),(S435-MIN(P435:S435))/(MAX(P435:S435)-MIN(P435:S435))))</f>
        <v>1</v>
      </c>
      <c r="AN435" s="0" t="n">
        <f aca="false">IF(MAX(T435:W435)=MIN(T435:W435),0,IF($E$17="custo",(MAX(T435:W435)-T435)/(MAX(T435:W435)-MIN(T435:W435)),(T435-MIN(T435:W435))/(MAX(T435:W435)-MIN(T435:W435))))</f>
        <v>0</v>
      </c>
      <c r="AO435" s="0" t="n">
        <f aca="false">IF(MAX(T435:W435)=MIN(T435:W435),0,IF($E$17="custo",(MAX(T435:W435)-U435)/(MAX(T435:W435)-MIN(T435:W435)),(U435-MIN(T435:W435))/(MAX(T435:W435)-MIN(T435:W435))))</f>
        <v>0.527777777777778</v>
      </c>
      <c r="AP435" s="0" t="n">
        <f aca="false">IF(MAX(T435:W435)=MIN(T435:W435),0,IF($E$17="custo",(MAX(T435:W435)-V435)/(MAX(T435:W435)-MIN(T435:W435)),(V435-MIN(T435:W435))/(MAX(T435:W435)-MIN(T435:W435))))</f>
        <v>0.75</v>
      </c>
      <c r="AQ435" s="0" t="n">
        <f aca="false">IF(MAX(T435:W435)=MIN(T435:W435),0,IF($E$17="custo",(MAX(T435:W435)-W435)/(MAX(T435:W435)-MIN(T435:W435)),(W435-MIN(T435:W435))/(MAX(T435:W435)-MIN(T435:W435))))</f>
        <v>1</v>
      </c>
      <c r="AR435" s="0" t="n">
        <f aca="false">IF(MAX(X435:AA435)=MIN(X435:AA435),0,IF($F$17="custo",(MAX(X435:AA435)-X435)/(MAX(X435:AA435)-MIN(X435:AA435)),(X435-MIN(X435:AA435))/(MAX(X435:AA435)-MIN(X435:AA435))))</f>
        <v>0</v>
      </c>
      <c r="AS435" s="0" t="n">
        <f aca="false">IF(MAX(X435:AA435)=MIN(X435:AA435),0,IF($F$17="custo",(MAX(X435:AA435)-Y435)/(MAX(X435:AA435)-MIN(X435:AA435)),(Y435-MIN(X435:AA435))/(MAX(X435:AA435)-MIN(X435:AA435))))</f>
        <v>0.628571428571429</v>
      </c>
      <c r="AT435" s="0" t="n">
        <f aca="false">IF(MAX(X435:AA435)=MIN(X435:AA435),0,IF($F$17="custo",(MAX(X435:AA435)-Z435)/(MAX(X435:AA435)-MIN(X435:AA435)),(Z435-MIN(X435:AA435))/(MAX(X435:AA435)-MIN(X435:AA435))))</f>
        <v>0.371428571428571</v>
      </c>
      <c r="AU435" s="0" t="n">
        <f aca="false">IF(MAX(X435:AA435)=MIN(X435:AA435),0,IF($F$17="custo",(MAX(X435:AA435)-AA435)/(MAX(X435:AA435)-MIN(X435:AA435)),(AA435-MIN(X435:AA435))/(MAX(X435:AA435)-MIN(X435:AA435))))</f>
        <v>1</v>
      </c>
      <c r="AV435" s="0" t="n">
        <f aca="false">STDEVP(AB435:AE435)</f>
        <v>0.383380909796297</v>
      </c>
      <c r="AW435" s="0" t="n">
        <f aca="false">STDEVP(AF435:AI435)</f>
        <v>0.442485442612782</v>
      </c>
      <c r="AX435" s="0" t="n">
        <f aca="false">STDEVP(AJ435:AM435)</f>
        <v>0.39936590928989</v>
      </c>
      <c r="AY435" s="0" t="n">
        <f aca="false">STDEVP(AN435:AQ435)</f>
        <v>0.368775501315327</v>
      </c>
      <c r="AZ435" s="0" t="n">
        <f aca="false">STDEVP(AR435:AU435)</f>
        <v>0.365055209690875</v>
      </c>
      <c r="BA435" s="0" t="n">
        <f aca="false">AV435*((1-IFERROR(CORREL(AB435:AE435,AF435:AI435),0))+(1-IFERROR(CORREL(AB435:AE435,AJ435:AM435),0))+(1-IFERROR(CORREL(AB435:AE435,AN435:AQ435),0))+(1-IFERROR(CORREL(AB435:AE435,AR435:AU435),0)))</f>
        <v>1.14922570641902</v>
      </c>
      <c r="BB435" s="0" t="n">
        <f aca="false">AW435*((1-IFERROR(CORREL(AF435:AI435,AB435:AE435),0))+(1-IFERROR(CORREL(AF435:AI435,AJ435:AM435),0))+(1-IFERROR(CORREL(AF435:AI435,AN435:AQ435),0))+(1-IFERROR(CORREL(AF435:AI435,AR435:AU435),0)))</f>
        <v>3.26506885437681</v>
      </c>
      <c r="BC435" s="0" t="n">
        <f aca="false">AX435*((1-IFERROR(CORREL(AJ435:AM435,AB435:AE435),0))+(1-IFERROR(CORREL(AJ435:AM435,AF435:AI435),0))+(1-IFERROR(CORREL(AJ435:AM435,AN435:AQ435),0))+(1-IFERROR(CORREL(AJ435:AM435,AR435:AU435),0)))</f>
        <v>1.09059638743245</v>
      </c>
      <c r="BD435" s="0" t="n">
        <f aca="false">AY435*((1-IFERROR(CORREL(AN435:AQ435,AB435:AE435),0))+(1-IFERROR(CORREL(AN435:AQ435,AF435:AI435),0))+(1-IFERROR(CORREL(AN435:AQ435,AJ435:AM435),0))+(1-IFERROR(CORREL(AN435:AQ435,AR435:AU435),0)))</f>
        <v>0.963625692436544</v>
      </c>
      <c r="BE435" s="0" t="n">
        <f aca="false">AZ435*((1-IFERROR(CORREL(AR435:AU435,AB435:AE435),0))+(1-IFERROR(CORREL(AR435:AU435,AF435:AI435),0))+(1-IFERROR(CORREL(AR435:AU435,AJ435:AM435),0))+(1-IFERROR(CORREL(AR435:AU435,AN435:AQ435),0)))</f>
        <v>1.046497552502</v>
      </c>
      <c r="BF435" s="0" t="n">
        <f aca="false">IF(SUM(BA435:BE435)&gt;0,BA435/SUM(BA435:BE435),1/5)</f>
        <v>0.152923956878747</v>
      </c>
      <c r="BG435" s="0" t="n">
        <f aca="false">IF(SUM(BA435:BE435)&gt;0,BB435/SUM(BA435:BE435),1/5)</f>
        <v>0.434472746218582</v>
      </c>
      <c r="BH435" s="0" t="n">
        <f aca="false">IF(SUM(BA435:BE435)&gt;0,BC435/SUM(BA435:BE435),1/5)</f>
        <v>0.14512233236021</v>
      </c>
      <c r="BI435" s="0" t="n">
        <f aca="false">IF(SUM(BA435:BE435)&gt;0,BD435/SUM(BA435:BE435),1/5)</f>
        <v>0.128226729540011</v>
      </c>
      <c r="BJ435" s="0" t="n">
        <f aca="false">IF(SUM(BA435:BE435)&gt;0,BE435/SUM(BA435:BE435),1/5)</f>
        <v>0.13925423500245</v>
      </c>
      <c r="BK435" s="0" t="n">
        <f aca="false">BF435*AB435+BG435*AF435+BH435*AJ435+BI435*AN435+BJ435*AR435</f>
        <v>0.518282150509441</v>
      </c>
      <c r="BL435" s="0" t="n">
        <f aca="false">BF435*AC435+BG435*AG435+BH435*AK435+BI435*AO435+BJ435*AS435</f>
        <v>0.589679198017033</v>
      </c>
      <c r="BM435" s="0" t="n">
        <f aca="false">BF435*AD435+BG435*AH435+BH435*AL435+BI435*AP435+BJ435*AT435</f>
        <v>0.482922170505272</v>
      </c>
      <c r="BN435" s="0" t="n">
        <f aca="false">BF435*AE435+BG435*AI435+BH435*AM435+BI435*AQ435+BJ435*AU435</f>
        <v>0.565527253781418</v>
      </c>
      <c r="BO435" s="0" t="n">
        <f aca="false">RANK(BK435,$BK435:$BN435)</f>
        <v>3</v>
      </c>
      <c r="BP435" s="0" t="n">
        <f aca="false">RANK(BL435,$BK435:$BN435)</f>
        <v>1</v>
      </c>
      <c r="BQ435" s="0" t="n">
        <f aca="false">RANK(BM435,$BK435:$BN435)</f>
        <v>4</v>
      </c>
      <c r="BR435" s="0" t="n">
        <f aca="false">RANK(BN435,$BK435:$BN435)</f>
        <v>2</v>
      </c>
    </row>
    <row r="436" customFormat="false" ht="15" hidden="false" customHeight="false" outlineLevel="0" collapsed="false">
      <c r="A436" s="0" t="n">
        <v>413</v>
      </c>
      <c r="B436" s="0" t="n">
        <f aca="false">RANDBETWEEN(1,$B$5)</f>
        <v>3</v>
      </c>
      <c r="C436" s="0" t="n">
        <f aca="false">RANDBETWEEN(1,$B$5)</f>
        <v>4</v>
      </c>
      <c r="D436" s="0" t="n">
        <f aca="false">RANDBETWEEN(1,$B$5)</f>
        <v>6</v>
      </c>
      <c r="E436" s="0" t="n">
        <f aca="false">RANDBETWEEN(1,$B$5)</f>
        <v>4</v>
      </c>
      <c r="F436" s="0" t="n">
        <f aca="false">RANDBETWEEN(1,$B$5)</f>
        <v>3</v>
      </c>
      <c r="G436" s="0" t="n">
        <f aca="false">RANDBETWEEN(1,$B$5)</f>
        <v>6</v>
      </c>
      <c r="H436" s="0" t="n">
        <f aca="true">NORMINV(RAND(),$B$8,$B$13)</f>
        <v>45.1771382901762</v>
      </c>
      <c r="I436" s="0" t="n">
        <f aca="true">NORMINV(RAND(),$C$8,$C$13)</f>
        <v>66.6493490362548</v>
      </c>
      <c r="J436" s="0" t="n">
        <f aca="true">NORMINV(RAND(),$D$8,$D$13)</f>
        <v>13.844578023254</v>
      </c>
      <c r="K436" s="0" t="n">
        <f aca="true">NORMINV(RAND(),$E$8,$E$13)</f>
        <v>2.8337887465431</v>
      </c>
      <c r="L436" s="0" t="n">
        <f aca="true">NORMINV(RAND(),$B$9,$B$14)</f>
        <v>44.0746257032685</v>
      </c>
      <c r="M436" s="0" t="n">
        <f aca="true">NORMINV(RAND(),$C$9,$C$14)</f>
        <v>57.6101207903718</v>
      </c>
      <c r="N436" s="0" t="n">
        <f aca="true">NORMINV(RAND(),$D$9,$D$14)</f>
        <v>47.4259196815585</v>
      </c>
      <c r="O436" s="0" t="n">
        <f aca="true">NORMINV(RAND(),$E$9,$E$14)</f>
        <v>28.2706373375966</v>
      </c>
      <c r="P436" s="0" t="n">
        <f aca="true">NORMINV(RAND(),$B$10,$B$15)</f>
        <v>23.873211749149</v>
      </c>
      <c r="Q436" s="0" t="n">
        <f aca="true">NORMINV(RAND(),$C$10,$C$15)</f>
        <v>29.9567948559338</v>
      </c>
      <c r="R436" s="0" t="n">
        <f aca="true">NORMINV(RAND(),$D$10,$D$15)</f>
        <v>9.64325440423187</v>
      </c>
      <c r="S436" s="0" t="n">
        <f aca="true">NORMINV(RAND(),$E$10,$E$15)</f>
        <v>3.80723818670033</v>
      </c>
      <c r="T436" s="0" t="n">
        <f aca="false">MEDIAN(INDEX(Avaliadores!$B$17:$B$22,$B436),INDEX(Avaliadores!$B$17:$B$22,$C436),INDEX(Avaliadores!$B$17:$B$22,$D436),INDEX(Avaliadores!$B$17:$B$22,$E436),INDEX(Avaliadores!$B$17:$B$22,$F436),INDEX(Avaliadores!$B$17:$B$22,$G436))</f>
        <v>2.79166666666667</v>
      </c>
      <c r="U436" s="0" t="n">
        <f aca="false">MEDIAN(INDEX(Avaliadores!$C$17:$C$22,$B436),INDEX(Avaliadores!$C$17:$C$22,$C436),INDEX(Avaliadores!$C$17:$C$22,$D436),INDEX(Avaliadores!$C$17:$C$22,$E436),INDEX(Avaliadores!$C$17:$C$22,$F436),INDEX(Avaliadores!$C$17:$C$22,$G436))</f>
        <v>5.54166666666667</v>
      </c>
      <c r="V436" s="0" t="n">
        <f aca="false">MEDIAN(INDEX(Avaliadores!$D$17:$D$22,$B436),INDEX(Avaliadores!$D$17:$D$22,$C436),INDEX(Avaliadores!$D$17:$D$22,$D436),INDEX(Avaliadores!$D$17:$D$22,$E436),INDEX(Avaliadores!$D$17:$D$22,$F436),INDEX(Avaliadores!$D$17:$D$22,$G436))</f>
        <v>5.54166666666667</v>
      </c>
      <c r="W436" s="0" t="n">
        <f aca="false">MEDIAN(INDEX(Avaliadores!$E$17:$E$22,$B436),INDEX(Avaliadores!$E$17:$E$22,$C436),INDEX(Avaliadores!$E$17:$E$22,$D436),INDEX(Avaliadores!$E$17:$E$22,$E436),INDEX(Avaliadores!$E$17:$E$22,$F436),INDEX(Avaliadores!$E$17:$E$22,$G436))</f>
        <v>6.04166666666667</v>
      </c>
      <c r="X436" s="0" t="n">
        <f aca="false">MEDIAN(INDEX(Avaliadores!$F$17:$F$22,$B436),INDEX(Avaliadores!$F$17:$F$22,$C436),INDEX(Avaliadores!$F$17:$F$22,$D436),INDEX(Avaliadores!$F$17:$F$22,$E436),INDEX(Avaliadores!$F$17:$F$22,$F436),INDEX(Avaliadores!$F$17:$F$22,$G436))</f>
        <v>3.04166666666667</v>
      </c>
      <c r="Y436" s="0" t="n">
        <f aca="false">MEDIAN(INDEX(Avaliadores!$G$17:$G$22,$B436),INDEX(Avaliadores!$G$17:$G$22,$C436),INDEX(Avaliadores!$G$17:$G$22,$D436),INDEX(Avaliadores!$G$17:$G$22,$E436),INDEX(Avaliadores!$G$17:$G$22,$F436),INDEX(Avaliadores!$G$17:$G$22,$G436))</f>
        <v>5.04166666666667</v>
      </c>
      <c r="Z436" s="0" t="n">
        <f aca="false">MEDIAN(INDEX(Avaliadores!$H$17:$H$22,$B436),INDEX(Avaliadores!$H$17:$H$22,$C436),INDEX(Avaliadores!$H$17:$H$22,$D436),INDEX(Avaliadores!$H$17:$H$22,$E436),INDEX(Avaliadores!$H$17:$H$22,$F436),INDEX(Avaliadores!$H$17:$H$22,$G436))</f>
        <v>3.79166666666667</v>
      </c>
      <c r="AA436" s="0" t="n">
        <f aca="false">MEDIAN(INDEX(Avaliadores!$I$17:$I$22,$B436),INDEX(Avaliadores!$I$17:$I$22,$C436),INDEX(Avaliadores!$I$17:$I$22,$D436),INDEX(Avaliadores!$I$17:$I$22,$E436),INDEX(Avaliadores!$I$17:$I$22,$F436),INDEX(Avaliadores!$I$17:$I$22,$G436))</f>
        <v>6.79166666666667</v>
      </c>
      <c r="AB436" s="0" t="n">
        <f aca="false">IF(MAX(H436:K436)=MIN(H436:K436),0,IF($B$17="custo",(MAX(H436:K436)-H436)/(MAX(H436:K436)-MIN(H436:K436)),(H436-MIN(H436:K436))/(MAX(H436:K436)-MIN(H436:K436))))</f>
        <v>0.336472964408656</v>
      </c>
      <c r="AC436" s="0" t="n">
        <f aca="false">IF(MAX(H436:K436)=MIN(H436:K436),0,IF($B$17="custo",(MAX(H436:K436)-I436)/(MAX(H436:K436)-MIN(H436:K436)),(I436-MIN(H436:K436))/(MAX(H436:K436)-MIN(H436:K436))))</f>
        <v>0</v>
      </c>
      <c r="AD436" s="0" t="n">
        <f aca="false">IF(MAX(H436:K436)=MIN(H436:K436),0,IF($B$17="custo",(MAX(H436:K436)-J436)/(MAX(H436:K436)-MIN(H436:K436)),(J436-MIN(H436:K436))/(MAX(H436:K436)-MIN(H436:K436))))</f>
        <v>0.827459177248875</v>
      </c>
      <c r="AE436" s="0" t="n">
        <f aca="false">IF(MAX(H436:K436)=MIN(H436:K436),0,IF($B$17="custo",(MAX(H436:K436)-K436)/(MAX(H436:K436)-MIN(H436:K436)),(K436-MIN(H436:K436))/(MAX(H436:K436)-MIN(H436:K436))))</f>
        <v>1</v>
      </c>
      <c r="AF436" s="0" t="n">
        <f aca="false">IF(MAX(L436:O436)=MIN(L436:O436),0,IF($C$17="custo",(MAX(L436:O436)-L436)/(MAX(L436:O436)-MIN(L436:O436)),(L436-MIN(L436:O436))/(MAX(L436:O436)-MIN(L436:O436))))</f>
        <v>0.538659393615774</v>
      </c>
      <c r="AG436" s="0" t="n">
        <f aca="false">IF(MAX(L436:O436)=MIN(L436:O436),0,IF($C$17="custo",(MAX(L436:O436)-M436)/(MAX(L436:O436)-MIN(L436:O436)),(M436-MIN(L436:O436))/(MAX(L436:O436)-MIN(L436:O436))))</f>
        <v>1</v>
      </c>
      <c r="AH436" s="0" t="n">
        <f aca="false">IF(MAX(L436:O436)=MIN(L436:O436),0,IF($C$17="custo",(MAX(L436:O436)-N436)/(MAX(L436:O436)-MIN(L436:O436)),(N436-MIN(L436:O436))/(MAX(L436:O436)-MIN(L436:O436))))</f>
        <v>0.652884103252678</v>
      </c>
      <c r="AI436" s="0" t="n">
        <f aca="false">IF(MAX(L436:O436)=MIN(L436:O436),0,IF($C$17="custo",(MAX(L436:O436)-O436)/(MAX(L436:O436)-MIN(L436:O436)),(O436-MIN(L436:O436))/(MAX(L436:O436)-MIN(L436:O436))))</f>
        <v>0</v>
      </c>
      <c r="AJ436" s="0" t="n">
        <f aca="false">IF(MAX(P436:S436)=MIN(P436:S436),0,IF($D$17="custo",(MAX(P436:S436)-P436)/(MAX(P436:S436)-MIN(P436:S436)),(P436-MIN(P436:S436))/(MAX(P436:S436)-MIN(P436:S436))))</f>
        <v>0.232645745537344</v>
      </c>
      <c r="AK436" s="0" t="n">
        <f aca="false">IF(MAX(P436:S436)=MIN(P436:S436),0,IF($D$17="custo",(MAX(P436:S436)-Q436)/(MAX(P436:S436)-MIN(P436:S436)),(Q436-MIN(P436:S436))/(MAX(P436:S436)-MIN(P436:S436))))</f>
        <v>0</v>
      </c>
      <c r="AL436" s="0" t="n">
        <f aca="false">IF(MAX(P436:S436)=MIN(P436:S436),0,IF($D$17="custo",(MAX(P436:S436)-R436)/(MAX(P436:S436)-MIN(P436:S436)),(R436-MIN(P436:S436))/(MAX(P436:S436)-MIN(P436:S436))))</f>
        <v>0.776821600023608</v>
      </c>
      <c r="AM436" s="0" t="n">
        <f aca="false">IF(MAX(P436:S436)=MIN(P436:S436),0,IF($D$17="custo",(MAX(P436:S436)-S436)/(MAX(P436:S436)-MIN(P436:S436)),(S436-MIN(P436:S436))/(MAX(P436:S436)-MIN(P436:S436))))</f>
        <v>1</v>
      </c>
      <c r="AN436" s="0" t="n">
        <f aca="false">IF(MAX(T436:W436)=MIN(T436:W436),0,IF($E$17="custo",(MAX(T436:W436)-T436)/(MAX(T436:W436)-MIN(T436:W436)),(T436-MIN(T436:W436))/(MAX(T436:W436)-MIN(T436:W436))))</f>
        <v>0</v>
      </c>
      <c r="AO436" s="0" t="n">
        <f aca="false">IF(MAX(T436:W436)=MIN(T436:W436),0,IF($E$17="custo",(MAX(T436:W436)-U436)/(MAX(T436:W436)-MIN(T436:W436)),(U436-MIN(T436:W436))/(MAX(T436:W436)-MIN(T436:W436))))</f>
        <v>0.846153846153846</v>
      </c>
      <c r="AP436" s="0" t="n">
        <f aca="false">IF(MAX(T436:W436)=MIN(T436:W436),0,IF($E$17="custo",(MAX(T436:W436)-V436)/(MAX(T436:W436)-MIN(T436:W436)),(V436-MIN(T436:W436))/(MAX(T436:W436)-MIN(T436:W436))))</f>
        <v>0.846153846153846</v>
      </c>
      <c r="AQ436" s="0" t="n">
        <f aca="false">IF(MAX(T436:W436)=MIN(T436:W436),0,IF($E$17="custo",(MAX(T436:W436)-W436)/(MAX(T436:W436)-MIN(T436:W436)),(W436-MIN(T436:W436))/(MAX(T436:W436)-MIN(T436:W436))))</f>
        <v>1</v>
      </c>
      <c r="AR436" s="0" t="n">
        <f aca="false">IF(MAX(X436:AA436)=MIN(X436:AA436),0,IF($F$17="custo",(MAX(X436:AA436)-X436)/(MAX(X436:AA436)-MIN(X436:AA436)),(X436-MIN(X436:AA436))/(MAX(X436:AA436)-MIN(X436:AA436))))</f>
        <v>0</v>
      </c>
      <c r="AS436" s="0" t="n">
        <f aca="false">IF(MAX(X436:AA436)=MIN(X436:AA436),0,IF($F$17="custo",(MAX(X436:AA436)-Y436)/(MAX(X436:AA436)-MIN(X436:AA436)),(Y436-MIN(X436:AA436))/(MAX(X436:AA436)-MIN(X436:AA436))))</f>
        <v>0.533333333333333</v>
      </c>
      <c r="AT436" s="0" t="n">
        <f aca="false">IF(MAX(X436:AA436)=MIN(X436:AA436),0,IF($F$17="custo",(MAX(X436:AA436)-Z436)/(MAX(X436:AA436)-MIN(X436:AA436)),(Z436-MIN(X436:AA436))/(MAX(X436:AA436)-MIN(X436:AA436))))</f>
        <v>0.2</v>
      </c>
      <c r="AU436" s="0" t="n">
        <f aca="false">IF(MAX(X436:AA436)=MIN(X436:AA436),0,IF($F$17="custo",(MAX(X436:AA436)-AA436)/(MAX(X436:AA436)-MIN(X436:AA436)),(AA436-MIN(X436:AA436))/(MAX(X436:AA436)-MIN(X436:AA436))))</f>
        <v>1</v>
      </c>
      <c r="AV436" s="0" t="n">
        <f aca="false">STDEVP(AB436:AE436)</f>
        <v>0.395996264933994</v>
      </c>
      <c r="AW436" s="0" t="n">
        <f aca="false">STDEVP(AF436:AI436)</f>
        <v>0.359059838308313</v>
      </c>
      <c r="AX436" s="0" t="n">
        <f aca="false">STDEVP(AJ436:AM436)</f>
        <v>0.402518970969357</v>
      </c>
      <c r="AY436" s="0" t="n">
        <f aca="false">STDEVP(AN436:AQ436)</f>
        <v>0.393644028662668</v>
      </c>
      <c r="AZ436" s="0" t="n">
        <f aca="false">STDEVP(AR436:AU436)</f>
        <v>0.378593889720018</v>
      </c>
      <c r="BA436" s="0" t="n">
        <f aca="false">AV436*((1-IFERROR(CORREL(AB436:AE436,AF436:AI436),0))+(1-IFERROR(CORREL(AB436:AE436,AJ436:AM436),0))+(1-IFERROR(CORREL(AB436:AE436,AN436:AQ436),0))+(1-IFERROR(CORREL(AB436:AE436,AR436:AU436),0)))</f>
        <v>1.2082024912859</v>
      </c>
      <c r="BB436" s="0" t="n">
        <f aca="false">AW436*((1-IFERROR(CORREL(AF436:AI436,AB436:AE436),0))+(1-IFERROR(CORREL(AF436:AI436,AJ436:AM436),0))+(1-IFERROR(CORREL(AF436:AI436,AN436:AQ436),0))+(1-IFERROR(CORREL(AF436:AI436,AR436:AU436),0)))</f>
        <v>2.25747099615165</v>
      </c>
      <c r="BC436" s="0" t="n">
        <f aca="false">AX436*((1-IFERROR(CORREL(AJ436:AM436,AB436:AE436),0))+(1-IFERROR(CORREL(AJ436:AM436,AF436:AI436),0))+(1-IFERROR(CORREL(AJ436:AM436,AN436:AQ436),0))+(1-IFERROR(CORREL(AJ436:AM436,AR436:AU436),0)))</f>
        <v>1.15451395616929</v>
      </c>
      <c r="BD436" s="0" t="n">
        <f aca="false">AY436*((1-IFERROR(CORREL(AN436:AQ436,AB436:AE436),0))+(1-IFERROR(CORREL(AN436:AQ436,AF436:AI436),0))+(1-IFERROR(CORREL(AN436:AQ436,AJ436:AM436),0))+(1-IFERROR(CORREL(AN436:AQ436,AR436:AU436),0)))</f>
        <v>0.985007952370071</v>
      </c>
      <c r="BE436" s="0" t="n">
        <f aca="false">AZ436*((1-IFERROR(CORREL(AR436:AU436,AB436:AE436),0))+(1-IFERROR(CORREL(AR436:AU436,AF436:AI436),0))+(1-IFERROR(CORREL(AR436:AU436,AJ436:AM436),0))+(1-IFERROR(CORREL(AR436:AU436,AN436:AQ436),0)))</f>
        <v>1.10453915138551</v>
      </c>
      <c r="BF436" s="0" t="n">
        <f aca="false">IF(SUM(BA436:BE436)&gt;0,BA436/SUM(BA436:BE436),1/5)</f>
        <v>0.180067107388151</v>
      </c>
      <c r="BG436" s="0" t="n">
        <f aca="false">IF(SUM(BA436:BE436)&gt;0,BB436/SUM(BA436:BE436),1/5)</f>
        <v>0.336447139632231</v>
      </c>
      <c r="BH436" s="0" t="n">
        <f aca="false">IF(SUM(BA436:BE436)&gt;0,BC436/SUM(BA436:BE436),1/5)</f>
        <v>0.172065518839807</v>
      </c>
      <c r="BI436" s="0" t="n">
        <f aca="false">IF(SUM(BA436:BE436)&gt;0,BD436/SUM(BA436:BE436),1/5)</f>
        <v>0.146802819905487</v>
      </c>
      <c r="BJ436" s="0" t="n">
        <f aca="false">IF(SUM(BA436:BE436)&gt;0,BE436/SUM(BA436:BE436),1/5)</f>
        <v>0.164617414234323</v>
      </c>
      <c r="BK436" s="0" t="n">
        <f aca="false">BF436*AB436+BG436*AF436+BH436*AJ436+BI436*AN436+BJ436*AR436</f>
        <v>0.281848436545199</v>
      </c>
      <c r="BL436" s="0" t="n">
        <f aca="false">BF436*AC436+BG436*AG436+BH436*AK436+BI436*AO436+BJ436*AS436</f>
        <v>0.548460864579795</v>
      </c>
      <c r="BM436" s="0" t="n">
        <f aca="false">BF436*AD436+BG436*AH436+BH436*AL436+BI436*AP436+BJ436*AT436</f>
        <v>0.659464634769857</v>
      </c>
      <c r="BN436" s="0" t="n">
        <f aca="false">BF436*AE436+BG436*AI436+BH436*AM436+BI436*AQ436+BJ436*AU436</f>
        <v>0.663552860367769</v>
      </c>
      <c r="BO436" s="0" t="n">
        <f aca="false">RANK(BK436,$BK436:$BN436)</f>
        <v>4</v>
      </c>
      <c r="BP436" s="0" t="n">
        <f aca="false">RANK(BL436,$BK436:$BN436)</f>
        <v>3</v>
      </c>
      <c r="BQ436" s="0" t="n">
        <f aca="false">RANK(BM436,$BK436:$BN436)</f>
        <v>2</v>
      </c>
      <c r="BR436" s="0" t="n">
        <f aca="false">RANK(BN436,$BK436:$BN436)</f>
        <v>1</v>
      </c>
    </row>
    <row r="437" customFormat="false" ht="15" hidden="false" customHeight="false" outlineLevel="0" collapsed="false">
      <c r="A437" s="0" t="n">
        <v>414</v>
      </c>
      <c r="B437" s="0" t="n">
        <f aca="false">RANDBETWEEN(1,$B$5)</f>
        <v>5</v>
      </c>
      <c r="C437" s="0" t="n">
        <f aca="false">RANDBETWEEN(1,$B$5)</f>
        <v>4</v>
      </c>
      <c r="D437" s="0" t="n">
        <f aca="false">RANDBETWEEN(1,$B$5)</f>
        <v>6</v>
      </c>
      <c r="E437" s="0" t="n">
        <f aca="false">RANDBETWEEN(1,$B$5)</f>
        <v>3</v>
      </c>
      <c r="F437" s="0" t="n">
        <f aca="false">RANDBETWEEN(1,$B$5)</f>
        <v>5</v>
      </c>
      <c r="G437" s="0" t="n">
        <f aca="false">RANDBETWEEN(1,$B$5)</f>
        <v>1</v>
      </c>
      <c r="H437" s="0" t="n">
        <f aca="true">NORMINV(RAND(),$B$8,$B$13)</f>
        <v>56.226524288188</v>
      </c>
      <c r="I437" s="0" t="n">
        <f aca="true">NORMINV(RAND(),$C$8,$C$13)</f>
        <v>73.5543872761598</v>
      </c>
      <c r="J437" s="0" t="n">
        <f aca="true">NORMINV(RAND(),$D$8,$D$13)</f>
        <v>14.0990770908577</v>
      </c>
      <c r="K437" s="0" t="n">
        <f aca="true">NORMINV(RAND(),$E$8,$E$13)</f>
        <v>3.39591137822394</v>
      </c>
      <c r="L437" s="0" t="n">
        <f aca="true">NORMINV(RAND(),$B$9,$B$14)</f>
        <v>49.395066960063</v>
      </c>
      <c r="M437" s="0" t="n">
        <f aca="true">NORMINV(RAND(),$C$9,$C$14)</f>
        <v>48.4099654083368</v>
      </c>
      <c r="N437" s="0" t="n">
        <f aca="true">NORMINV(RAND(),$D$9,$D$14)</f>
        <v>43.4240032712971</v>
      </c>
      <c r="O437" s="0" t="n">
        <f aca="true">NORMINV(RAND(),$E$9,$E$14)</f>
        <v>23.4554806697842</v>
      </c>
      <c r="P437" s="0" t="n">
        <f aca="true">NORMINV(RAND(),$B$10,$B$15)</f>
        <v>24.2111964221742</v>
      </c>
      <c r="Q437" s="0" t="n">
        <f aca="true">NORMINV(RAND(),$C$10,$C$15)</f>
        <v>28.9355039617428</v>
      </c>
      <c r="R437" s="0" t="n">
        <f aca="true">NORMINV(RAND(),$D$10,$D$15)</f>
        <v>9.32081804645223</v>
      </c>
      <c r="S437" s="0" t="n">
        <f aca="true">NORMINV(RAND(),$E$10,$E$15)</f>
        <v>3.94583528353188</v>
      </c>
      <c r="T437" s="0" t="n">
        <f aca="false">MEDIAN(INDEX(Avaliadores!$B$17:$B$22,$B437),INDEX(Avaliadores!$B$17:$B$22,$C437),INDEX(Avaliadores!$B$17:$B$22,$D437),INDEX(Avaliadores!$B$17:$B$22,$E437),INDEX(Avaliadores!$B$17:$B$22,$F437),INDEX(Avaliadores!$B$17:$B$22,$G437))</f>
        <v>2.54166666666667</v>
      </c>
      <c r="U437" s="0" t="n">
        <f aca="false">MEDIAN(INDEX(Avaliadores!$C$17:$C$22,$B437),INDEX(Avaliadores!$C$17:$C$22,$C437),INDEX(Avaliadores!$C$17:$C$22,$D437),INDEX(Avaliadores!$C$17:$C$22,$E437),INDEX(Avaliadores!$C$17:$C$22,$F437),INDEX(Avaliadores!$C$17:$C$22,$G437))</f>
        <v>5.54166666666667</v>
      </c>
      <c r="V437" s="0" t="n">
        <f aca="false">MEDIAN(INDEX(Avaliadores!$D$17:$D$22,$B437),INDEX(Avaliadores!$D$17:$D$22,$C437),INDEX(Avaliadores!$D$17:$D$22,$D437),INDEX(Avaliadores!$D$17:$D$22,$E437),INDEX(Avaliadores!$D$17:$D$22,$F437),INDEX(Avaliadores!$D$17:$D$22,$G437))</f>
        <v>5.54166666666667</v>
      </c>
      <c r="W437" s="0" t="n">
        <f aca="false">MEDIAN(INDEX(Avaliadores!$E$17:$E$22,$B437),INDEX(Avaliadores!$E$17:$E$22,$C437),INDEX(Avaliadores!$E$17:$E$22,$D437),INDEX(Avaliadores!$E$17:$E$22,$E437),INDEX(Avaliadores!$E$17:$E$22,$F437),INDEX(Avaliadores!$E$17:$E$22,$G437))</f>
        <v>6.79166666666667</v>
      </c>
      <c r="X437" s="0" t="n">
        <f aca="false">MEDIAN(INDEX(Avaliadores!$F$17:$F$22,$B437),INDEX(Avaliadores!$F$17:$F$22,$C437),INDEX(Avaliadores!$F$17:$F$22,$D437),INDEX(Avaliadores!$F$17:$F$22,$E437),INDEX(Avaliadores!$F$17:$F$22,$F437),INDEX(Avaliadores!$F$17:$F$22,$G437))</f>
        <v>2.66666666666667</v>
      </c>
      <c r="Y437" s="0" t="n">
        <f aca="false">MEDIAN(INDEX(Avaliadores!$G$17:$G$22,$B437),INDEX(Avaliadores!$G$17:$G$22,$C437),INDEX(Avaliadores!$G$17:$G$22,$D437),INDEX(Avaliadores!$G$17:$G$22,$E437),INDEX(Avaliadores!$G$17:$G$22,$F437),INDEX(Avaliadores!$G$17:$G$22,$G437))</f>
        <v>4.79166666666667</v>
      </c>
      <c r="Z437" s="0" t="n">
        <f aca="false">MEDIAN(INDEX(Avaliadores!$H$17:$H$22,$B437),INDEX(Avaliadores!$H$17:$H$22,$C437),INDEX(Avaliadores!$H$17:$H$22,$D437),INDEX(Avaliadores!$H$17:$H$22,$E437),INDEX(Avaliadores!$H$17:$H$22,$F437),INDEX(Avaliadores!$H$17:$H$22,$G437))</f>
        <v>3.66666666666667</v>
      </c>
      <c r="AA437" s="0" t="n">
        <f aca="false">MEDIAN(INDEX(Avaliadores!$I$17:$I$22,$B437),INDEX(Avaliadores!$I$17:$I$22,$C437),INDEX(Avaliadores!$I$17:$I$22,$D437),INDEX(Avaliadores!$I$17:$I$22,$E437),INDEX(Avaliadores!$I$17:$I$22,$F437),INDEX(Avaliadores!$I$17:$I$22,$G437))</f>
        <v>6.66666666666667</v>
      </c>
      <c r="AB437" s="0" t="n">
        <f aca="false">IF(MAX(H437:K437)=MIN(H437:K437),0,IF($B$17="custo",(MAX(H437:K437)-H437)/(MAX(H437:K437)-MIN(H437:K437)),(H437-MIN(H437:K437))/(MAX(H437:K437)-MIN(H437:K437))))</f>
        <v>0.246981747624903</v>
      </c>
      <c r="AC437" s="0" t="n">
        <f aca="false">IF(MAX(H437:K437)=MIN(H437:K437),0,IF($B$17="custo",(MAX(H437:K437)-I437)/(MAX(H437:K437)-MIN(H437:K437)),(I437-MIN(H437:K437))/(MAX(H437:K437)-MIN(H437:K437))))</f>
        <v>0</v>
      </c>
      <c r="AD437" s="0" t="n">
        <f aca="false">IF(MAX(H437:K437)=MIN(H437:K437),0,IF($B$17="custo",(MAX(H437:K437)-J437)/(MAX(H437:K437)-MIN(H437:K437)),(J437-MIN(H437:K437))/(MAX(H437:K437)-MIN(H437:K437))))</f>
        <v>0.847443012755802</v>
      </c>
      <c r="AE437" s="0" t="n">
        <f aca="false">IF(MAX(H437:K437)=MIN(H437:K437),0,IF($B$17="custo",(MAX(H437:K437)-K437)/(MAX(H437:K437)-MIN(H437:K437)),(K437-MIN(H437:K437))/(MAX(H437:K437)-MIN(H437:K437))))</f>
        <v>1</v>
      </c>
      <c r="AF437" s="0" t="n">
        <f aca="false">IF(MAX(L437:O437)=MIN(L437:O437),0,IF($C$17="custo",(MAX(L437:O437)-L437)/(MAX(L437:O437)-MIN(L437:O437)),(L437-MIN(L437:O437))/(MAX(L437:O437)-MIN(L437:O437))))</f>
        <v>1</v>
      </c>
      <c r="AG437" s="0" t="n">
        <f aca="false">IF(MAX(L437:O437)=MIN(L437:O437),0,IF($C$17="custo",(MAX(L437:O437)-M437)/(MAX(L437:O437)-MIN(L437:O437)),(M437-MIN(L437:O437))/(MAX(L437:O437)-MIN(L437:O437))))</f>
        <v>0.962023235810228</v>
      </c>
      <c r="AH437" s="0" t="n">
        <f aca="false">IF(MAX(L437:O437)=MIN(L437:O437),0,IF($C$17="custo",(MAX(L437:O437)-N437)/(MAX(L437:O437)-MIN(L437:O437)),(N437-MIN(L437:O437))/(MAX(L437:O437)-MIN(L437:O437))))</f>
        <v>0.769808831106776</v>
      </c>
      <c r="AI437" s="0" t="n">
        <f aca="false">IF(MAX(L437:O437)=MIN(L437:O437),0,IF($C$17="custo",(MAX(L437:O437)-O437)/(MAX(L437:O437)-MIN(L437:O437)),(O437-MIN(L437:O437))/(MAX(L437:O437)-MIN(L437:O437))))</f>
        <v>0</v>
      </c>
      <c r="AJ437" s="0" t="n">
        <f aca="false">IF(MAX(P437:S437)=MIN(P437:S437),0,IF($D$17="custo",(MAX(P437:S437)-P437)/(MAX(P437:S437)-MIN(P437:S437)),(P437-MIN(P437:S437))/(MAX(P437:S437)-MIN(P437:S437))))</f>
        <v>0.189050427214662</v>
      </c>
      <c r="AK437" s="0" t="n">
        <f aca="false">IF(MAX(P437:S437)=MIN(P437:S437),0,IF($D$17="custo",(MAX(P437:S437)-Q437)/(MAX(P437:S437)-MIN(P437:S437)),(Q437-MIN(P437:S437))/(MAX(P437:S437)-MIN(P437:S437))))</f>
        <v>0</v>
      </c>
      <c r="AL437" s="0" t="n">
        <f aca="false">IF(MAX(P437:S437)=MIN(P437:S437),0,IF($D$17="custo",(MAX(P437:S437)-R437)/(MAX(P437:S437)-MIN(P437:S437)),(R437-MIN(P437:S437))/(MAX(P437:S437)-MIN(P437:S437))))</f>
        <v>0.784911803668413</v>
      </c>
      <c r="AM437" s="0" t="n">
        <f aca="false">IF(MAX(P437:S437)=MIN(P437:S437),0,IF($D$17="custo",(MAX(P437:S437)-S437)/(MAX(P437:S437)-MIN(P437:S437)),(S437-MIN(P437:S437))/(MAX(P437:S437)-MIN(P437:S437))))</f>
        <v>1</v>
      </c>
      <c r="AN437" s="0" t="n">
        <f aca="false">IF(MAX(T437:W437)=MIN(T437:W437),0,IF($E$17="custo",(MAX(T437:W437)-T437)/(MAX(T437:W437)-MIN(T437:W437)),(T437-MIN(T437:W437))/(MAX(T437:W437)-MIN(T437:W437))))</f>
        <v>0</v>
      </c>
      <c r="AO437" s="0" t="n">
        <f aca="false">IF(MAX(T437:W437)=MIN(T437:W437),0,IF($E$17="custo",(MAX(T437:W437)-U437)/(MAX(T437:W437)-MIN(T437:W437)),(U437-MIN(T437:W437))/(MAX(T437:W437)-MIN(T437:W437))))</f>
        <v>0.705882352941177</v>
      </c>
      <c r="AP437" s="0" t="n">
        <f aca="false">IF(MAX(T437:W437)=MIN(T437:W437),0,IF($E$17="custo",(MAX(T437:W437)-V437)/(MAX(T437:W437)-MIN(T437:W437)),(V437-MIN(T437:W437))/(MAX(T437:W437)-MIN(T437:W437))))</f>
        <v>0.705882352941177</v>
      </c>
      <c r="AQ437" s="0" t="n">
        <f aca="false">IF(MAX(T437:W437)=MIN(T437:W437),0,IF($E$17="custo",(MAX(T437:W437)-W437)/(MAX(T437:W437)-MIN(T437:W437)),(W437-MIN(T437:W437))/(MAX(T437:W437)-MIN(T437:W437))))</f>
        <v>1</v>
      </c>
      <c r="AR437" s="0" t="n">
        <f aca="false">IF(MAX(X437:AA437)=MIN(X437:AA437),0,IF($F$17="custo",(MAX(X437:AA437)-X437)/(MAX(X437:AA437)-MIN(X437:AA437)),(X437-MIN(X437:AA437))/(MAX(X437:AA437)-MIN(X437:AA437))))</f>
        <v>0</v>
      </c>
      <c r="AS437" s="0" t="n">
        <f aca="false">IF(MAX(X437:AA437)=MIN(X437:AA437),0,IF($F$17="custo",(MAX(X437:AA437)-Y437)/(MAX(X437:AA437)-MIN(X437:AA437)),(Y437-MIN(X437:AA437))/(MAX(X437:AA437)-MIN(X437:AA437))))</f>
        <v>0.53125</v>
      </c>
      <c r="AT437" s="0" t="n">
        <f aca="false">IF(MAX(X437:AA437)=MIN(X437:AA437),0,IF($F$17="custo",(MAX(X437:AA437)-Z437)/(MAX(X437:AA437)-MIN(X437:AA437)),(Z437-MIN(X437:AA437))/(MAX(X437:AA437)-MIN(X437:AA437))))</f>
        <v>0.25</v>
      </c>
      <c r="AU437" s="0" t="n">
        <f aca="false">IF(MAX(X437:AA437)=MIN(X437:AA437),0,IF($F$17="custo",(MAX(X437:AA437)-AA437)/(MAX(X437:AA437)-MIN(X437:AA437)),(AA437-MIN(X437:AA437))/(MAX(X437:AA437)-MIN(X437:AA437))))</f>
        <v>1</v>
      </c>
      <c r="AV437" s="0" t="n">
        <f aca="false">STDEVP(AB437:AE437)</f>
        <v>0.413069568688053</v>
      </c>
      <c r="AW437" s="0" t="n">
        <f aca="false">STDEVP(AF437:AI437)</f>
        <v>0.40384642261315</v>
      </c>
      <c r="AX437" s="0" t="n">
        <f aca="false">STDEVP(AJ437:AM437)</f>
        <v>0.411611127561509</v>
      </c>
      <c r="AY437" s="0" t="n">
        <f aca="false">STDEVP(AN437:AQ437)</f>
        <v>0.36823482428085</v>
      </c>
      <c r="AZ437" s="0" t="n">
        <f aca="false">STDEVP(AR437:AU437)</f>
        <v>0.37131983244738</v>
      </c>
      <c r="BA437" s="0" t="n">
        <f aca="false">AV437*((1-IFERROR(CORREL(AB437:AE437,AF437:AI437),0))+(1-IFERROR(CORREL(AB437:AE437,AJ437:AM437),0))+(1-IFERROR(CORREL(AB437:AE437,AN437:AQ437),0))+(1-IFERROR(CORREL(AB437:AE437,AR437:AU437),0)))</f>
        <v>1.15339413353619</v>
      </c>
      <c r="BB437" s="0" t="n">
        <f aca="false">AW437*((1-IFERROR(CORREL(AF437:AI437,AB437:AE437),0))+(1-IFERROR(CORREL(AF437:AI437,AJ437:AM437),0))+(1-IFERROR(CORREL(AF437:AI437,AN437:AQ437),0))+(1-IFERROR(CORREL(AF437:AI437,AR437:AU437),0)))</f>
        <v>2.90748678940422</v>
      </c>
      <c r="BC437" s="0" t="n">
        <f aca="false">AX437*((1-IFERROR(CORREL(AJ437:AM437,AB437:AE437),0))+(1-IFERROR(CORREL(AJ437:AM437,AF437:AI437),0))+(1-IFERROR(CORREL(AJ437:AM437,AN437:AQ437),0))+(1-IFERROR(CORREL(AJ437:AM437,AR437:AU437),0)))</f>
        <v>1.11881139614829</v>
      </c>
      <c r="BD437" s="0" t="n">
        <f aca="false">AY437*((1-IFERROR(CORREL(AN437:AQ437,AB437:AE437),0))+(1-IFERROR(CORREL(AN437:AQ437,AF437:AI437),0))+(1-IFERROR(CORREL(AN437:AQ437,AJ437:AM437),0))+(1-IFERROR(CORREL(AN437:AQ437,AR437:AU437),0)))</f>
        <v>0.990365295327595</v>
      </c>
      <c r="BE437" s="0" t="n">
        <f aca="false">AZ437*((1-IFERROR(CORREL(AR437:AU437,AB437:AE437),0))+(1-IFERROR(CORREL(AR437:AU437,AF437:AI437),0))+(1-IFERROR(CORREL(AR437:AU437,AJ437:AM437),0))+(1-IFERROR(CORREL(AR437:AU437,AN437:AQ437),0)))</f>
        <v>1.11704893701372</v>
      </c>
      <c r="BF437" s="0" t="n">
        <f aca="false">IF(SUM(BA437:BE437)&gt;0,BA437/SUM(BA437:BE437),1/5)</f>
        <v>0.158278752395881</v>
      </c>
      <c r="BG437" s="0" t="n">
        <f aca="false">IF(SUM(BA437:BE437)&gt;0,BB437/SUM(BA437:BE437),1/5)</f>
        <v>0.398990569011737</v>
      </c>
      <c r="BH437" s="0" t="n">
        <f aca="false">IF(SUM(BA437:BE437)&gt;0,BC437/SUM(BA437:BE437),1/5)</f>
        <v>0.153533009055389</v>
      </c>
      <c r="BI437" s="0" t="n">
        <f aca="false">IF(SUM(BA437:BE437)&gt;0,BD437/SUM(BA437:BE437),1/5)</f>
        <v>0.135906520419033</v>
      </c>
      <c r="BJ437" s="0" t="n">
        <f aca="false">IF(SUM(BA437:BE437)&gt;0,BE437/SUM(BA437:BE437),1/5)</f>
        <v>0.15329114911796</v>
      </c>
      <c r="BK437" s="0" t="n">
        <f aca="false">BF437*AB437+BG437*AF437+BH437*AJ437+BI437*AN437+BJ437*AR437</f>
        <v>0.467108012843835</v>
      </c>
      <c r="BL437" s="0" t="n">
        <f aca="false">BF437*AC437+BG437*AG437+BH437*AK437+BI437*AO437+BJ437*AS437</f>
        <v>0.561208135640787</v>
      </c>
      <c r="BM437" s="0" t="n">
        <f aca="false">BF437*AD437+BG437*AH437+BH437*AL437+BI437*AP437+BJ437*AT437</f>
        <v>0.696045359092377</v>
      </c>
      <c r="BN437" s="0" t="n">
        <f aca="false">BF437*AE437+BG437*AI437+BH437*AM437+BI437*AQ437+BJ437*AU437</f>
        <v>0.601009430988263</v>
      </c>
      <c r="BO437" s="0" t="n">
        <f aca="false">RANK(BK437,$BK437:$BN437)</f>
        <v>4</v>
      </c>
      <c r="BP437" s="0" t="n">
        <f aca="false">RANK(BL437,$BK437:$BN437)</f>
        <v>3</v>
      </c>
      <c r="BQ437" s="0" t="n">
        <f aca="false">RANK(BM437,$BK437:$BN437)</f>
        <v>1</v>
      </c>
      <c r="BR437" s="0" t="n">
        <f aca="false">RANK(BN437,$BK437:$BN437)</f>
        <v>2</v>
      </c>
    </row>
    <row r="438" customFormat="false" ht="15" hidden="false" customHeight="false" outlineLevel="0" collapsed="false">
      <c r="A438" s="0" t="n">
        <v>415</v>
      </c>
      <c r="B438" s="0" t="n">
        <f aca="false">RANDBETWEEN(1,$B$5)</f>
        <v>6</v>
      </c>
      <c r="C438" s="0" t="n">
        <f aca="false">RANDBETWEEN(1,$B$5)</f>
        <v>2</v>
      </c>
      <c r="D438" s="0" t="n">
        <f aca="false">RANDBETWEEN(1,$B$5)</f>
        <v>4</v>
      </c>
      <c r="E438" s="0" t="n">
        <f aca="false">RANDBETWEEN(1,$B$5)</f>
        <v>2</v>
      </c>
      <c r="F438" s="0" t="n">
        <f aca="false">RANDBETWEEN(1,$B$5)</f>
        <v>5</v>
      </c>
      <c r="G438" s="0" t="n">
        <f aca="false">RANDBETWEEN(1,$B$5)</f>
        <v>2</v>
      </c>
      <c r="H438" s="0" t="n">
        <f aca="true">NORMINV(RAND(),$B$8,$B$13)</f>
        <v>45.4986675110094</v>
      </c>
      <c r="I438" s="0" t="n">
        <f aca="true">NORMINV(RAND(),$C$8,$C$13)</f>
        <v>68.8990665566377</v>
      </c>
      <c r="J438" s="0" t="n">
        <f aca="true">NORMINV(RAND(),$D$8,$D$13)</f>
        <v>13.2388804519557</v>
      </c>
      <c r="K438" s="0" t="n">
        <f aca="true">NORMINV(RAND(),$E$8,$E$13)</f>
        <v>2.65920508482713</v>
      </c>
      <c r="L438" s="0" t="n">
        <f aca="true">NORMINV(RAND(),$B$9,$B$14)</f>
        <v>47.4774795369662</v>
      </c>
      <c r="M438" s="0" t="n">
        <f aca="true">NORMINV(RAND(),$C$9,$C$14)</f>
        <v>62.2289816513203</v>
      </c>
      <c r="N438" s="0" t="n">
        <f aca="true">NORMINV(RAND(),$D$9,$D$14)</f>
        <v>48.9093385626918</v>
      </c>
      <c r="O438" s="0" t="n">
        <f aca="true">NORMINV(RAND(),$E$9,$E$14)</f>
        <v>25.5447752413327</v>
      </c>
      <c r="P438" s="0" t="n">
        <f aca="true">NORMINV(RAND(),$B$10,$B$15)</f>
        <v>27.1582645485166</v>
      </c>
      <c r="Q438" s="0" t="n">
        <f aca="true">NORMINV(RAND(),$C$10,$C$15)</f>
        <v>31.5211932486098</v>
      </c>
      <c r="R438" s="0" t="n">
        <f aca="true">NORMINV(RAND(),$D$10,$D$15)</f>
        <v>10.2663680449924</v>
      </c>
      <c r="S438" s="0" t="n">
        <f aca="true">NORMINV(RAND(),$E$10,$E$15)</f>
        <v>4.14760369191375</v>
      </c>
      <c r="T438" s="0" t="n">
        <f aca="false">MEDIAN(INDEX(Avaliadores!$B$17:$B$22,$B438),INDEX(Avaliadores!$B$17:$B$22,$C438),INDEX(Avaliadores!$B$17:$B$22,$D438),INDEX(Avaliadores!$B$17:$B$22,$E438),INDEX(Avaliadores!$B$17:$B$22,$F438),INDEX(Avaliadores!$B$17:$B$22,$G438))</f>
        <v>3.04166666666667</v>
      </c>
      <c r="U438" s="0" t="n">
        <f aca="false">MEDIAN(INDEX(Avaliadores!$C$17:$C$22,$B438),INDEX(Avaliadores!$C$17:$C$22,$C438),INDEX(Avaliadores!$C$17:$C$22,$D438),INDEX(Avaliadores!$C$17:$C$22,$E438),INDEX(Avaliadores!$C$17:$C$22,$F438),INDEX(Avaliadores!$C$17:$C$22,$G438))</f>
        <v>5.29166666666667</v>
      </c>
      <c r="V438" s="0" t="n">
        <f aca="false">MEDIAN(INDEX(Avaliadores!$D$17:$D$22,$B438),INDEX(Avaliadores!$D$17:$D$22,$C438),INDEX(Avaliadores!$D$17:$D$22,$D438),INDEX(Avaliadores!$D$17:$D$22,$E438),INDEX(Avaliadores!$D$17:$D$22,$F438),INDEX(Avaliadores!$D$17:$D$22,$G438))</f>
        <v>5.79166666666667</v>
      </c>
      <c r="W438" s="0" t="n">
        <f aca="false">MEDIAN(INDEX(Avaliadores!$E$17:$E$22,$B438),INDEX(Avaliadores!$E$17:$E$22,$C438),INDEX(Avaliadores!$E$17:$E$22,$D438),INDEX(Avaliadores!$E$17:$E$22,$E438),INDEX(Avaliadores!$E$17:$E$22,$F438),INDEX(Avaliadores!$E$17:$E$22,$G438))</f>
        <v>6.04166666666667</v>
      </c>
      <c r="X438" s="0" t="n">
        <f aca="false">MEDIAN(INDEX(Avaliadores!$F$17:$F$22,$B438),INDEX(Avaliadores!$F$17:$F$22,$C438),INDEX(Avaliadores!$F$17:$F$22,$D438),INDEX(Avaliadores!$F$17:$F$22,$E438),INDEX(Avaliadores!$F$17:$F$22,$F438),INDEX(Avaliadores!$F$17:$F$22,$G438))</f>
        <v>2.29166666666667</v>
      </c>
      <c r="Y438" s="0" t="n">
        <f aca="false">MEDIAN(INDEX(Avaliadores!$G$17:$G$22,$B438),INDEX(Avaliadores!$G$17:$G$22,$C438),INDEX(Avaliadores!$G$17:$G$22,$D438),INDEX(Avaliadores!$G$17:$G$22,$E438),INDEX(Avaliadores!$G$17:$G$22,$F438),INDEX(Avaliadores!$G$17:$G$22,$G438))</f>
        <v>5.54166666666667</v>
      </c>
      <c r="Z438" s="0" t="n">
        <f aca="false">MEDIAN(INDEX(Avaliadores!$H$17:$H$22,$B438),INDEX(Avaliadores!$H$17:$H$22,$C438),INDEX(Avaliadores!$H$17:$H$22,$D438),INDEX(Avaliadores!$H$17:$H$22,$E438),INDEX(Avaliadores!$H$17:$H$22,$F438),INDEX(Avaliadores!$H$17:$H$22,$G438))</f>
        <v>4.04166666666667</v>
      </c>
      <c r="AA438" s="0" t="n">
        <f aca="false">MEDIAN(INDEX(Avaliadores!$I$17:$I$22,$B438),INDEX(Avaliadores!$I$17:$I$22,$C438),INDEX(Avaliadores!$I$17:$I$22,$D438),INDEX(Avaliadores!$I$17:$I$22,$E438),INDEX(Avaliadores!$I$17:$I$22,$F438),INDEX(Avaliadores!$I$17:$I$22,$G438))</f>
        <v>6.04166666666667</v>
      </c>
      <c r="AB438" s="0" t="n">
        <f aca="false">IF(MAX(H438:K438)=MIN(H438:K438),0,IF($B$17="custo",(MAX(H438:K438)-H438)/(MAX(H438:K438)-MIN(H438:K438)),(H438-MIN(H438:K438))/(MAX(H438:K438)-MIN(H438:K438))))</f>
        <v>0.353267632595921</v>
      </c>
      <c r="AC438" s="0" t="n">
        <f aca="false">IF(MAX(H438:K438)=MIN(H438:K438),0,IF($B$17="custo",(MAX(H438:K438)-I438)/(MAX(H438:K438)-MIN(H438:K438)),(I438-MIN(H438:K438))/(MAX(H438:K438)-MIN(H438:K438))))</f>
        <v>0</v>
      </c>
      <c r="AD438" s="0" t="n">
        <f aca="false">IF(MAX(H438:K438)=MIN(H438:K438),0,IF($B$17="custo",(MAX(H438:K438)-J438)/(MAX(H438:K438)-MIN(H438:K438)),(J438-MIN(H438:K438))/(MAX(H438:K438)-MIN(H438:K438))))</f>
        <v>0.84028234461766</v>
      </c>
      <c r="AE438" s="0" t="n">
        <f aca="false">IF(MAX(H438:K438)=MIN(H438:K438),0,IF($B$17="custo",(MAX(H438:K438)-K438)/(MAX(H438:K438)-MIN(H438:K438)),(K438-MIN(H438:K438))/(MAX(H438:K438)-MIN(H438:K438))))</f>
        <v>1</v>
      </c>
      <c r="AF438" s="0" t="n">
        <f aca="false">IF(MAX(L438:O438)=MIN(L438:O438),0,IF($C$17="custo",(MAX(L438:O438)-L438)/(MAX(L438:O438)-MIN(L438:O438)),(L438-MIN(L438:O438))/(MAX(L438:O438)-MIN(L438:O438))))</f>
        <v>0.597878663382022</v>
      </c>
      <c r="AG438" s="0" t="n">
        <f aca="false">IF(MAX(L438:O438)=MIN(L438:O438),0,IF($C$17="custo",(MAX(L438:O438)-M438)/(MAX(L438:O438)-MIN(L438:O438)),(M438-MIN(L438:O438))/(MAX(L438:O438)-MIN(L438:O438))))</f>
        <v>1</v>
      </c>
      <c r="AH438" s="0" t="n">
        <f aca="false">IF(MAX(L438:O438)=MIN(L438:O438),0,IF($C$17="custo",(MAX(L438:O438)-N438)/(MAX(L438:O438)-MIN(L438:O438)),(N438-MIN(L438:O438))/(MAX(L438:O438)-MIN(L438:O438))))</f>
        <v>0.636910692853312</v>
      </c>
      <c r="AI438" s="0" t="n">
        <f aca="false">IF(MAX(L438:O438)=MIN(L438:O438),0,IF($C$17="custo",(MAX(L438:O438)-O438)/(MAX(L438:O438)-MIN(L438:O438)),(O438-MIN(L438:O438))/(MAX(L438:O438)-MIN(L438:O438))))</f>
        <v>0</v>
      </c>
      <c r="AJ438" s="0" t="n">
        <f aca="false">IF(MAX(P438:S438)=MIN(P438:S438),0,IF($D$17="custo",(MAX(P438:S438)-P438)/(MAX(P438:S438)-MIN(P438:S438)),(P438-MIN(P438:S438))/(MAX(P438:S438)-MIN(P438:S438))))</f>
        <v>0.159384602850742</v>
      </c>
      <c r="AK438" s="0" t="n">
        <f aca="false">IF(MAX(P438:S438)=MIN(P438:S438),0,IF($D$17="custo",(MAX(P438:S438)-Q438)/(MAX(P438:S438)-MIN(P438:S438)),(Q438-MIN(P438:S438))/(MAX(P438:S438)-MIN(P438:S438))))</f>
        <v>0</v>
      </c>
      <c r="AL438" s="0" t="n">
        <f aca="false">IF(MAX(P438:S438)=MIN(P438:S438),0,IF($D$17="custo",(MAX(P438:S438)-R438)/(MAX(P438:S438)-MIN(P438:S438)),(R438-MIN(P438:S438))/(MAX(P438:S438)-MIN(P438:S438))))</f>
        <v>0.776471977107515</v>
      </c>
      <c r="AM438" s="0" t="n">
        <f aca="false">IF(MAX(P438:S438)=MIN(P438:S438),0,IF($D$17="custo",(MAX(P438:S438)-S438)/(MAX(P438:S438)-MIN(P438:S438)),(S438-MIN(P438:S438))/(MAX(P438:S438)-MIN(P438:S438))))</f>
        <v>1</v>
      </c>
      <c r="AN438" s="0" t="n">
        <f aca="false">IF(MAX(T438:W438)=MIN(T438:W438),0,IF($E$17="custo",(MAX(T438:W438)-T438)/(MAX(T438:W438)-MIN(T438:W438)),(T438-MIN(T438:W438))/(MAX(T438:W438)-MIN(T438:W438))))</f>
        <v>0</v>
      </c>
      <c r="AO438" s="0" t="n">
        <f aca="false">IF(MAX(T438:W438)=MIN(T438:W438),0,IF($E$17="custo",(MAX(T438:W438)-U438)/(MAX(T438:W438)-MIN(T438:W438)),(U438-MIN(T438:W438))/(MAX(T438:W438)-MIN(T438:W438))))</f>
        <v>0.75</v>
      </c>
      <c r="AP438" s="0" t="n">
        <f aca="false">IF(MAX(T438:W438)=MIN(T438:W438),0,IF($E$17="custo",(MAX(T438:W438)-V438)/(MAX(T438:W438)-MIN(T438:W438)),(V438-MIN(T438:W438))/(MAX(T438:W438)-MIN(T438:W438))))</f>
        <v>0.916666666666667</v>
      </c>
      <c r="AQ438" s="0" t="n">
        <f aca="false">IF(MAX(T438:W438)=MIN(T438:W438),0,IF($E$17="custo",(MAX(T438:W438)-W438)/(MAX(T438:W438)-MIN(T438:W438)),(W438-MIN(T438:W438))/(MAX(T438:W438)-MIN(T438:W438))))</f>
        <v>1</v>
      </c>
      <c r="AR438" s="0" t="n">
        <f aca="false">IF(MAX(X438:AA438)=MIN(X438:AA438),0,IF($F$17="custo",(MAX(X438:AA438)-X438)/(MAX(X438:AA438)-MIN(X438:AA438)),(X438-MIN(X438:AA438))/(MAX(X438:AA438)-MIN(X438:AA438))))</f>
        <v>0</v>
      </c>
      <c r="AS438" s="0" t="n">
        <f aca="false">IF(MAX(X438:AA438)=MIN(X438:AA438),0,IF($F$17="custo",(MAX(X438:AA438)-Y438)/(MAX(X438:AA438)-MIN(X438:AA438)),(Y438-MIN(X438:AA438))/(MAX(X438:AA438)-MIN(X438:AA438))))</f>
        <v>0.866666666666667</v>
      </c>
      <c r="AT438" s="0" t="n">
        <f aca="false">IF(MAX(X438:AA438)=MIN(X438:AA438),0,IF($F$17="custo",(MAX(X438:AA438)-Z438)/(MAX(X438:AA438)-MIN(X438:AA438)),(Z438-MIN(X438:AA438))/(MAX(X438:AA438)-MIN(X438:AA438))))</f>
        <v>0.466666666666667</v>
      </c>
      <c r="AU438" s="0" t="n">
        <f aca="false">IF(MAX(X438:AA438)=MIN(X438:AA438),0,IF($F$17="custo",(MAX(X438:AA438)-AA438)/(MAX(X438:AA438)-MIN(X438:AA438)),(AA438-MIN(X438:AA438))/(MAX(X438:AA438)-MIN(X438:AA438))))</f>
        <v>1</v>
      </c>
      <c r="AV438" s="0" t="n">
        <f aca="false">STDEVP(AB438:AE438)</f>
        <v>0.396218709579272</v>
      </c>
      <c r="AW438" s="0" t="n">
        <f aca="false">STDEVP(AF438:AI438)</f>
        <v>0.358658354187057</v>
      </c>
      <c r="AX438" s="0" t="n">
        <f aca="false">STDEVP(AJ438:AM438)</f>
        <v>0.415760450354896</v>
      </c>
      <c r="AY438" s="0" t="n">
        <f aca="false">STDEVP(AN438:AQ438)</f>
        <v>0.395284707521047</v>
      </c>
      <c r="AZ438" s="0" t="n">
        <f aca="false">STDEVP(AR438:AU438)</f>
        <v>0.389800518784217</v>
      </c>
      <c r="BA438" s="0" t="n">
        <f aca="false">AV438*((1-IFERROR(CORREL(AB438:AE438,AF438:AI438),0))+(1-IFERROR(CORREL(AB438:AE438,AJ438:AM438),0))+(1-IFERROR(CORREL(AB438:AE438,AN438:AQ438),0))+(1-IFERROR(CORREL(AB438:AE438,AR438:AU438),0)))</f>
        <v>1.2627890470659</v>
      </c>
      <c r="BB438" s="0" t="n">
        <f aca="false">AW438*((1-IFERROR(CORREL(AF438:AI438,AB438:AE438),0))+(1-IFERROR(CORREL(AF438:AI438,AJ438:AM438),0))+(1-IFERROR(CORREL(AF438:AI438,AN438:AQ438),0))+(1-IFERROR(CORREL(AF438:AI438,AR438:AU438),0)))</f>
        <v>2.2209252128217</v>
      </c>
      <c r="BC438" s="0" t="n">
        <f aca="false">AX438*((1-IFERROR(CORREL(AJ438:AM438,AB438:AE438),0))+(1-IFERROR(CORREL(AJ438:AM438,AF438:AI438),0))+(1-IFERROR(CORREL(AJ438:AM438,AN438:AQ438),0))+(1-IFERROR(CORREL(AJ438:AM438,AR438:AU438),0)))</f>
        <v>1.18156755222875</v>
      </c>
      <c r="BD438" s="0" t="n">
        <f aca="false">AY438*((1-IFERROR(CORREL(AN438:AQ438,AB438:AE438),0))+(1-IFERROR(CORREL(AN438:AQ438,AF438:AI438),0))+(1-IFERROR(CORREL(AN438:AQ438,AJ438:AM438),0))+(1-IFERROR(CORREL(AN438:AQ438,AR438:AU438),0)))</f>
        <v>0.907428662378267</v>
      </c>
      <c r="BE438" s="0" t="n">
        <f aca="false">AZ438*((1-IFERROR(CORREL(AR438:AU438,AB438:AE438),0))+(1-IFERROR(CORREL(AR438:AU438,AF438:AI438),0))+(1-IFERROR(CORREL(AR438:AU438,AJ438:AM438),0))+(1-IFERROR(CORREL(AR438:AU438,AN438:AQ438),0)))</f>
        <v>1.11513207871604</v>
      </c>
      <c r="BF438" s="0" t="n">
        <f aca="false">IF(SUM(BA438:BE438)&gt;0,BA438/SUM(BA438:BE438),1/5)</f>
        <v>0.188818596882139</v>
      </c>
      <c r="BG438" s="0" t="n">
        <f aca="false">IF(SUM(BA438:BE438)&gt;0,BB438/SUM(BA438:BE438),1/5)</f>
        <v>0.332083956096648</v>
      </c>
      <c r="BH438" s="0" t="n">
        <f aca="false">IF(SUM(BA438:BE438)&gt;0,BC438/SUM(BA438:BE438),1/5)</f>
        <v>0.176673948710337</v>
      </c>
      <c r="BI438" s="0" t="n">
        <f aca="false">IF(SUM(BA438:BE438)&gt;0,BD438/SUM(BA438:BE438),1/5)</f>
        <v>0.135683317177172</v>
      </c>
      <c r="BJ438" s="0" t="n">
        <f aca="false">IF(SUM(BA438:BE438)&gt;0,BE438/SUM(BA438:BE438),1/5)</f>
        <v>0.166740181133704</v>
      </c>
      <c r="BK438" s="0" t="n">
        <f aca="false">BF438*AB438+BG438*AF438+BH438*AJ438+BI438*AN438+BJ438*AR438</f>
        <v>0.293408517661584</v>
      </c>
      <c r="BL438" s="0" t="n">
        <f aca="false">BF438*AC438+BG438*AG438+BH438*AK438+BI438*AO438+BJ438*AS438</f>
        <v>0.57835460096207</v>
      </c>
      <c r="BM438" s="0" t="n">
        <f aca="false">BF438*AD438+BG438*AH438+BH438*AL438+BI438*AP438+BJ438*AT438</f>
        <v>0.709539584725169</v>
      </c>
      <c r="BN438" s="0" t="n">
        <f aca="false">BF438*AE438+BG438*AI438+BH438*AM438+BI438*AQ438+BJ438*AU438</f>
        <v>0.667916043903352</v>
      </c>
      <c r="BO438" s="0" t="n">
        <f aca="false">RANK(BK438,$BK438:$BN438)</f>
        <v>4</v>
      </c>
      <c r="BP438" s="0" t="n">
        <f aca="false">RANK(BL438,$BK438:$BN438)</f>
        <v>3</v>
      </c>
      <c r="BQ438" s="0" t="n">
        <f aca="false">RANK(BM438,$BK438:$BN438)</f>
        <v>1</v>
      </c>
      <c r="BR438" s="0" t="n">
        <f aca="false">RANK(BN438,$BK438:$BN438)</f>
        <v>2</v>
      </c>
    </row>
    <row r="439" customFormat="false" ht="15" hidden="false" customHeight="false" outlineLevel="0" collapsed="false">
      <c r="A439" s="0" t="n">
        <v>416</v>
      </c>
      <c r="B439" s="0" t="n">
        <f aca="false">RANDBETWEEN(1,$B$5)</f>
        <v>3</v>
      </c>
      <c r="C439" s="0" t="n">
        <f aca="false">RANDBETWEEN(1,$B$5)</f>
        <v>2</v>
      </c>
      <c r="D439" s="0" t="n">
        <f aca="false">RANDBETWEEN(1,$B$5)</f>
        <v>3</v>
      </c>
      <c r="E439" s="0" t="n">
        <f aca="false">RANDBETWEEN(1,$B$5)</f>
        <v>2</v>
      </c>
      <c r="F439" s="0" t="n">
        <f aca="false">RANDBETWEEN(1,$B$5)</f>
        <v>2</v>
      </c>
      <c r="G439" s="0" t="n">
        <f aca="false">RANDBETWEEN(1,$B$5)</f>
        <v>6</v>
      </c>
      <c r="H439" s="0" t="n">
        <f aca="true">NORMINV(RAND(),$B$8,$B$13)</f>
        <v>54.2665274843862</v>
      </c>
      <c r="I439" s="0" t="n">
        <f aca="true">NORMINV(RAND(),$C$8,$C$13)</f>
        <v>58.1798820971464</v>
      </c>
      <c r="J439" s="0" t="n">
        <f aca="true">NORMINV(RAND(),$D$8,$D$13)</f>
        <v>13.469590657189</v>
      </c>
      <c r="K439" s="0" t="n">
        <f aca="true">NORMINV(RAND(),$E$8,$E$13)</f>
        <v>3.19320946890556</v>
      </c>
      <c r="L439" s="0" t="n">
        <f aca="true">NORMINV(RAND(),$B$9,$B$14)</f>
        <v>42.7904247256181</v>
      </c>
      <c r="M439" s="0" t="n">
        <f aca="true">NORMINV(RAND(),$C$9,$C$14)</f>
        <v>51.0557409959292</v>
      </c>
      <c r="N439" s="0" t="n">
        <f aca="true">NORMINV(RAND(),$D$9,$D$14)</f>
        <v>39.3283819877268</v>
      </c>
      <c r="O439" s="0" t="n">
        <f aca="true">NORMINV(RAND(),$E$9,$E$14)</f>
        <v>25.0633132201334</v>
      </c>
      <c r="P439" s="0" t="n">
        <f aca="true">NORMINV(RAND(),$B$10,$B$15)</f>
        <v>23.7590414271813</v>
      </c>
      <c r="Q439" s="0" t="n">
        <f aca="true">NORMINV(RAND(),$C$10,$C$15)</f>
        <v>32.0221371313174</v>
      </c>
      <c r="R439" s="0" t="n">
        <f aca="true">NORMINV(RAND(),$D$10,$D$15)</f>
        <v>10.5113100069515</v>
      </c>
      <c r="S439" s="0" t="n">
        <f aca="true">NORMINV(RAND(),$E$10,$E$15)</f>
        <v>4.06904142393584</v>
      </c>
      <c r="T439" s="0" t="n">
        <f aca="false">MEDIAN(INDEX(Avaliadores!$B$17:$B$22,$B439),INDEX(Avaliadores!$B$17:$B$22,$C439),INDEX(Avaliadores!$B$17:$B$22,$D439),INDEX(Avaliadores!$B$17:$B$22,$E439),INDEX(Avaliadores!$B$17:$B$22,$F439),INDEX(Avaliadores!$B$17:$B$22,$G439))</f>
        <v>2.91666666666667</v>
      </c>
      <c r="U439" s="0" t="n">
        <f aca="false">MEDIAN(INDEX(Avaliadores!$C$17:$C$22,$B439),INDEX(Avaliadores!$C$17:$C$22,$C439),INDEX(Avaliadores!$C$17:$C$22,$D439),INDEX(Avaliadores!$C$17:$C$22,$E439),INDEX(Avaliadores!$C$17:$C$22,$F439),INDEX(Avaliadores!$C$17:$C$22,$G439))</f>
        <v>5.04166666666667</v>
      </c>
      <c r="V439" s="0" t="n">
        <f aca="false">MEDIAN(INDEX(Avaliadores!$D$17:$D$22,$B439),INDEX(Avaliadores!$D$17:$D$22,$C439),INDEX(Avaliadores!$D$17:$D$22,$D439),INDEX(Avaliadores!$D$17:$D$22,$E439),INDEX(Avaliadores!$D$17:$D$22,$F439),INDEX(Avaliadores!$D$17:$D$22,$G439))</f>
        <v>5.91666666666667</v>
      </c>
      <c r="W439" s="0" t="n">
        <f aca="false">MEDIAN(INDEX(Avaliadores!$E$17:$E$22,$B439),INDEX(Avaliadores!$E$17:$E$22,$C439),INDEX(Avaliadores!$E$17:$E$22,$D439),INDEX(Avaliadores!$E$17:$E$22,$E439),INDEX(Avaliadores!$E$17:$E$22,$F439),INDEX(Avaliadores!$E$17:$E$22,$G439))</f>
        <v>6.04166666666667</v>
      </c>
      <c r="X439" s="0" t="n">
        <f aca="false">MEDIAN(INDEX(Avaliadores!$F$17:$F$22,$B439),INDEX(Avaliadores!$F$17:$F$22,$C439),INDEX(Avaliadores!$F$17:$F$22,$D439),INDEX(Avaliadores!$F$17:$F$22,$E439),INDEX(Avaliadores!$F$17:$F$22,$F439),INDEX(Avaliadores!$F$17:$F$22,$G439))</f>
        <v>2.41666666666667</v>
      </c>
      <c r="Y439" s="0" t="n">
        <f aca="false">MEDIAN(INDEX(Avaliadores!$G$17:$G$22,$B439),INDEX(Avaliadores!$G$17:$G$22,$C439),INDEX(Avaliadores!$G$17:$G$22,$D439),INDEX(Avaliadores!$G$17:$G$22,$E439),INDEX(Avaliadores!$G$17:$G$22,$F439),INDEX(Avaliadores!$G$17:$G$22,$G439))</f>
        <v>5.91666666666667</v>
      </c>
      <c r="Z439" s="0" t="n">
        <f aca="false">MEDIAN(INDEX(Avaliadores!$H$17:$H$22,$B439),INDEX(Avaliadores!$H$17:$H$22,$C439),INDEX(Avaliadores!$H$17:$H$22,$D439),INDEX(Avaliadores!$H$17:$H$22,$E439),INDEX(Avaliadores!$H$17:$H$22,$F439),INDEX(Avaliadores!$H$17:$H$22,$G439))</f>
        <v>4.04166666666667</v>
      </c>
      <c r="AA439" s="0" t="n">
        <f aca="false">MEDIAN(INDEX(Avaliadores!$I$17:$I$22,$B439),INDEX(Avaliadores!$I$17:$I$22,$C439),INDEX(Avaliadores!$I$17:$I$22,$D439),INDEX(Avaliadores!$I$17:$I$22,$E439),INDEX(Avaliadores!$I$17:$I$22,$F439),INDEX(Avaliadores!$I$17:$I$22,$G439))</f>
        <v>6.41666666666667</v>
      </c>
      <c r="AB439" s="0" t="n">
        <f aca="false">IF(MAX(H439:K439)=MIN(H439:K439),0,IF($B$17="custo",(MAX(H439:K439)-H439)/(MAX(H439:K439)-MIN(H439:K439)),(H439-MIN(H439:K439))/(MAX(H439:K439)-MIN(H439:K439))))</f>
        <v>0.0711691474626589</v>
      </c>
      <c r="AC439" s="0" t="n">
        <f aca="false">IF(MAX(H439:K439)=MIN(H439:K439),0,IF($B$17="custo",(MAX(H439:K439)-I439)/(MAX(H439:K439)-MIN(H439:K439)),(I439-MIN(H439:K439))/(MAX(H439:K439)-MIN(H439:K439))))</f>
        <v>0</v>
      </c>
      <c r="AD439" s="0" t="n">
        <f aca="false">IF(MAX(H439:K439)=MIN(H439:K439),0,IF($B$17="custo",(MAX(H439:K439)-J439)/(MAX(H439:K439)-MIN(H439:K439)),(J439-MIN(H439:K439))/(MAX(H439:K439)-MIN(H439:K439))))</f>
        <v>0.813111419602328</v>
      </c>
      <c r="AE439" s="0" t="n">
        <f aca="false">IF(MAX(H439:K439)=MIN(H439:K439),0,IF($B$17="custo",(MAX(H439:K439)-K439)/(MAX(H439:K439)-MIN(H439:K439)),(K439-MIN(H439:K439))/(MAX(H439:K439)-MIN(H439:K439))))</f>
        <v>1</v>
      </c>
      <c r="AF439" s="0" t="n">
        <f aca="false">IF(MAX(L439:O439)=MIN(L439:O439),0,IF($C$17="custo",(MAX(L439:O439)-L439)/(MAX(L439:O439)-MIN(L439:O439)),(L439-MIN(L439:O439))/(MAX(L439:O439)-MIN(L439:O439))))</f>
        <v>0.682010609335702</v>
      </c>
      <c r="AG439" s="0" t="n">
        <f aca="false">IF(MAX(L439:O439)=MIN(L439:O439),0,IF($C$17="custo",(MAX(L439:O439)-M439)/(MAX(L439:O439)-MIN(L439:O439)),(M439-MIN(L439:O439))/(MAX(L439:O439)-MIN(L439:O439))))</f>
        <v>1</v>
      </c>
      <c r="AH439" s="0" t="n">
        <f aca="false">IF(MAX(L439:O439)=MIN(L439:O439),0,IF($C$17="custo",(MAX(L439:O439)-N439)/(MAX(L439:O439)-MIN(L439:O439)),(N439-MIN(L439:O439))/(MAX(L439:O439)-MIN(L439:O439))))</f>
        <v>0.548816327995229</v>
      </c>
      <c r="AI439" s="0" t="n">
        <f aca="false">IF(MAX(L439:O439)=MIN(L439:O439),0,IF($C$17="custo",(MAX(L439:O439)-O439)/(MAX(L439:O439)-MIN(L439:O439)),(O439-MIN(L439:O439))/(MAX(L439:O439)-MIN(L439:O439))))</f>
        <v>0</v>
      </c>
      <c r="AJ439" s="0" t="n">
        <f aca="false">IF(MAX(P439:S439)=MIN(P439:S439),0,IF($D$17="custo",(MAX(P439:S439)-P439)/(MAX(P439:S439)-MIN(P439:S439)),(P439-MIN(P439:S439))/(MAX(P439:S439)-MIN(P439:S439))))</f>
        <v>0.295605745804893</v>
      </c>
      <c r="AK439" s="0" t="n">
        <f aca="false">IF(MAX(P439:S439)=MIN(P439:S439),0,IF($D$17="custo",(MAX(P439:S439)-Q439)/(MAX(P439:S439)-MIN(P439:S439)),(Q439-MIN(P439:S439))/(MAX(P439:S439)-MIN(P439:S439))))</f>
        <v>0</v>
      </c>
      <c r="AL439" s="0" t="n">
        <f aca="false">IF(MAX(P439:S439)=MIN(P439:S439),0,IF($D$17="custo",(MAX(P439:S439)-R439)/(MAX(P439:S439)-MIN(P439:S439)),(R439-MIN(P439:S439))/(MAX(P439:S439)-MIN(P439:S439))))</f>
        <v>0.769532911472326</v>
      </c>
      <c r="AM439" s="0" t="n">
        <f aca="false">IF(MAX(P439:S439)=MIN(P439:S439),0,IF($D$17="custo",(MAX(P439:S439)-S439)/(MAX(P439:S439)-MIN(P439:S439)),(S439-MIN(P439:S439))/(MAX(P439:S439)-MIN(P439:S439))))</f>
        <v>1</v>
      </c>
      <c r="AN439" s="0" t="n">
        <f aca="false">IF(MAX(T439:W439)=MIN(T439:W439),0,IF($E$17="custo",(MAX(T439:W439)-T439)/(MAX(T439:W439)-MIN(T439:W439)),(T439-MIN(T439:W439))/(MAX(T439:W439)-MIN(T439:W439))))</f>
        <v>0</v>
      </c>
      <c r="AO439" s="0" t="n">
        <f aca="false">IF(MAX(T439:W439)=MIN(T439:W439),0,IF($E$17="custo",(MAX(T439:W439)-U439)/(MAX(T439:W439)-MIN(T439:W439)),(U439-MIN(T439:W439))/(MAX(T439:W439)-MIN(T439:W439))))</f>
        <v>0.68</v>
      </c>
      <c r="AP439" s="0" t="n">
        <f aca="false">IF(MAX(T439:W439)=MIN(T439:W439),0,IF($E$17="custo",(MAX(T439:W439)-V439)/(MAX(T439:W439)-MIN(T439:W439)),(V439-MIN(T439:W439))/(MAX(T439:W439)-MIN(T439:W439))))</f>
        <v>0.96</v>
      </c>
      <c r="AQ439" s="0" t="n">
        <f aca="false">IF(MAX(T439:W439)=MIN(T439:W439),0,IF($E$17="custo",(MAX(T439:W439)-W439)/(MAX(T439:W439)-MIN(T439:W439)),(W439-MIN(T439:W439))/(MAX(T439:W439)-MIN(T439:W439))))</f>
        <v>1</v>
      </c>
      <c r="AR439" s="0" t="n">
        <f aca="false">IF(MAX(X439:AA439)=MIN(X439:AA439),0,IF($F$17="custo",(MAX(X439:AA439)-X439)/(MAX(X439:AA439)-MIN(X439:AA439)),(X439-MIN(X439:AA439))/(MAX(X439:AA439)-MIN(X439:AA439))))</f>
        <v>0</v>
      </c>
      <c r="AS439" s="0" t="n">
        <f aca="false">IF(MAX(X439:AA439)=MIN(X439:AA439),0,IF($F$17="custo",(MAX(X439:AA439)-Y439)/(MAX(X439:AA439)-MIN(X439:AA439)),(Y439-MIN(X439:AA439))/(MAX(X439:AA439)-MIN(X439:AA439))))</f>
        <v>0.875</v>
      </c>
      <c r="AT439" s="0" t="n">
        <f aca="false">IF(MAX(X439:AA439)=MIN(X439:AA439),0,IF($F$17="custo",(MAX(X439:AA439)-Z439)/(MAX(X439:AA439)-MIN(X439:AA439)),(Z439-MIN(X439:AA439))/(MAX(X439:AA439)-MIN(X439:AA439))))</f>
        <v>0.40625</v>
      </c>
      <c r="AU439" s="0" t="n">
        <f aca="false">IF(MAX(X439:AA439)=MIN(X439:AA439),0,IF($F$17="custo",(MAX(X439:AA439)-AA439)/(MAX(X439:AA439)-MIN(X439:AA439)),(AA439-MIN(X439:AA439))/(MAX(X439:AA439)-MIN(X439:AA439))))</f>
        <v>1</v>
      </c>
      <c r="AV439" s="0" t="n">
        <f aca="false">STDEVP(AB439:AE439)</f>
        <v>0.441187860889097</v>
      </c>
      <c r="AW439" s="0" t="n">
        <f aca="false">STDEVP(AF439:AI439)</f>
        <v>0.361313792651311</v>
      </c>
      <c r="AX439" s="0" t="n">
        <f aca="false">STDEVP(AJ439:AM439)</f>
        <v>0.391587870198616</v>
      </c>
      <c r="AY439" s="0" t="n">
        <f aca="false">STDEVP(AN439:AQ439)</f>
        <v>0.400499687890016</v>
      </c>
      <c r="AZ439" s="0" t="n">
        <f aca="false">STDEVP(AR439:AU439)</f>
        <v>0.396748872674832</v>
      </c>
      <c r="BA439" s="0" t="n">
        <f aca="false">AV439*((1-IFERROR(CORREL(AB439:AE439,AF439:AI439),0))+(1-IFERROR(CORREL(AB439:AE439,AJ439:AM439),0))+(1-IFERROR(CORREL(AB439:AE439,AN439:AQ439),0))+(1-IFERROR(CORREL(AB439:AE439,AR439:AU439),0)))</f>
        <v>1.22296322760871</v>
      </c>
      <c r="BB439" s="0" t="n">
        <f aca="false">AW439*((1-IFERROR(CORREL(AF439:AI439,AB439:AE439),0))+(1-IFERROR(CORREL(AF439:AI439,AJ439:AM439),0))+(1-IFERROR(CORREL(AF439:AI439,AN439:AQ439),0))+(1-IFERROR(CORREL(AF439:AI439,AR439:AU439),0)))</f>
        <v>2.37288457927786</v>
      </c>
      <c r="BC439" s="0" t="n">
        <f aca="false">AX439*((1-IFERROR(CORREL(AJ439:AM439,AB439:AE439),0))+(1-IFERROR(CORREL(AJ439:AM439,AF439:AI439),0))+(1-IFERROR(CORREL(AJ439:AM439,AN439:AQ439),0))+(1-IFERROR(CORREL(AJ439:AM439,AR439:AU439),0)))</f>
        <v>1.23013771855505</v>
      </c>
      <c r="BD439" s="0" t="n">
        <f aca="false">AY439*((1-IFERROR(CORREL(AN439:AQ439,AB439:AE439),0))+(1-IFERROR(CORREL(AN439:AQ439,AF439:AI439),0))+(1-IFERROR(CORREL(AN439:AQ439,AJ439:AM439),0))+(1-IFERROR(CORREL(AN439:AQ439,AR439:AU439),0)))</f>
        <v>0.939460838277223</v>
      </c>
      <c r="BE439" s="0" t="n">
        <f aca="false">AZ439*((1-IFERROR(CORREL(AR439:AU439,AB439:AE439),0))+(1-IFERROR(CORREL(AR439:AU439,AF439:AI439),0))+(1-IFERROR(CORREL(AR439:AU439,AJ439:AM439),0))+(1-IFERROR(CORREL(AR439:AU439,AN439:AQ439),0)))</f>
        <v>1.17738727886054</v>
      </c>
      <c r="BF439" s="0" t="n">
        <f aca="false">IF(SUM(BA439:BE439)&gt;0,BA439/SUM(BA439:BE439),1/5)</f>
        <v>0.176147563166205</v>
      </c>
      <c r="BG439" s="0" t="n">
        <f aca="false">IF(SUM(BA439:BE439)&gt;0,BB439/SUM(BA439:BE439),1/5)</f>
        <v>0.34177465591647</v>
      </c>
      <c r="BH439" s="0" t="n">
        <f aca="false">IF(SUM(BA439:BE439)&gt;0,BC439/SUM(BA439:BE439),1/5)</f>
        <v>0.177180929557464</v>
      </c>
      <c r="BI439" s="0" t="n">
        <f aca="false">IF(SUM(BA439:BE439)&gt;0,BD439/SUM(BA439:BE439),1/5)</f>
        <v>0.13531374747562</v>
      </c>
      <c r="BJ439" s="0" t="n">
        <f aca="false">IF(SUM(BA439:BE439)&gt;0,BE439/SUM(BA439:BE439),1/5)</f>
        <v>0.169583103884241</v>
      </c>
      <c r="BK439" s="0" t="n">
        <f aca="false">BF439*AB439+BG439*AF439+BH439*AJ439+BI439*AN439+BJ439*AR439</f>
        <v>0.298005914059493</v>
      </c>
      <c r="BL439" s="0" t="n">
        <f aca="false">BF439*AC439+BG439*AG439+BH439*AK439+BI439*AO439+BJ439*AS439</f>
        <v>0.582173220098602</v>
      </c>
      <c r="BM439" s="0" t="n">
        <f aca="false">BF439*AD439+BG439*AH439+BH439*AL439+BI439*AP439+BJ439*AT439</f>
        <v>0.66593999691677</v>
      </c>
      <c r="BN439" s="0" t="n">
        <f aca="false">BF439*AE439+BG439*AI439+BH439*AM439+BI439*AQ439+BJ439*AU439</f>
        <v>0.65822534408353</v>
      </c>
      <c r="BO439" s="0" t="n">
        <f aca="false">RANK(BK439,$BK439:$BN439)</f>
        <v>4</v>
      </c>
      <c r="BP439" s="0" t="n">
        <f aca="false">RANK(BL439,$BK439:$BN439)</f>
        <v>3</v>
      </c>
      <c r="BQ439" s="0" t="n">
        <f aca="false">RANK(BM439,$BK439:$BN439)</f>
        <v>1</v>
      </c>
      <c r="BR439" s="0" t="n">
        <f aca="false">RANK(BN439,$BK439:$BN439)</f>
        <v>2</v>
      </c>
    </row>
    <row r="440" customFormat="false" ht="15" hidden="false" customHeight="false" outlineLevel="0" collapsed="false">
      <c r="A440" s="0" t="n">
        <v>417</v>
      </c>
      <c r="B440" s="0" t="n">
        <f aca="false">RANDBETWEEN(1,$B$5)</f>
        <v>2</v>
      </c>
      <c r="C440" s="0" t="n">
        <f aca="false">RANDBETWEEN(1,$B$5)</f>
        <v>4</v>
      </c>
      <c r="D440" s="0" t="n">
        <f aca="false">RANDBETWEEN(1,$B$5)</f>
        <v>5</v>
      </c>
      <c r="E440" s="0" t="n">
        <f aca="false">RANDBETWEEN(1,$B$5)</f>
        <v>2</v>
      </c>
      <c r="F440" s="0" t="n">
        <f aca="false">RANDBETWEEN(1,$B$5)</f>
        <v>6</v>
      </c>
      <c r="G440" s="0" t="n">
        <f aca="false">RANDBETWEEN(1,$B$5)</f>
        <v>3</v>
      </c>
      <c r="H440" s="0" t="n">
        <f aca="true">NORMINV(RAND(),$B$8,$B$13)</f>
        <v>50.9686739790686</v>
      </c>
      <c r="I440" s="0" t="n">
        <f aca="true">NORMINV(RAND(),$C$8,$C$13)</f>
        <v>63.7649021551135</v>
      </c>
      <c r="J440" s="0" t="n">
        <f aca="true">NORMINV(RAND(),$D$8,$D$13)</f>
        <v>14.7554719750298</v>
      </c>
      <c r="K440" s="0" t="n">
        <f aca="true">NORMINV(RAND(),$E$8,$E$13)</f>
        <v>2.98784128505468</v>
      </c>
      <c r="L440" s="0" t="n">
        <f aca="true">NORMINV(RAND(),$B$9,$B$14)</f>
        <v>44.2745002738164</v>
      </c>
      <c r="M440" s="0" t="n">
        <f aca="true">NORMINV(RAND(),$C$9,$C$14)</f>
        <v>53.1225302290633</v>
      </c>
      <c r="N440" s="0" t="n">
        <f aca="true">NORMINV(RAND(),$D$9,$D$14)</f>
        <v>42.7321534995698</v>
      </c>
      <c r="O440" s="0" t="n">
        <f aca="true">NORMINV(RAND(),$E$9,$E$14)</f>
        <v>24.8237404316266</v>
      </c>
      <c r="P440" s="0" t="n">
        <f aca="true">NORMINV(RAND(),$B$10,$B$15)</f>
        <v>23.3036454408919</v>
      </c>
      <c r="Q440" s="0" t="n">
        <f aca="true">NORMINV(RAND(),$C$10,$C$15)</f>
        <v>30.9076259662952</v>
      </c>
      <c r="R440" s="0" t="n">
        <f aca="true">NORMINV(RAND(),$D$10,$D$15)</f>
        <v>10.1317887012541</v>
      </c>
      <c r="S440" s="0" t="n">
        <f aca="true">NORMINV(RAND(),$E$10,$E$15)</f>
        <v>4.28554968076369</v>
      </c>
      <c r="T440" s="0" t="n">
        <f aca="false">MEDIAN(INDEX(Avaliadores!$B$17:$B$22,$B440),INDEX(Avaliadores!$B$17:$B$22,$C440),INDEX(Avaliadores!$B$17:$B$22,$D440),INDEX(Avaliadores!$B$17:$B$22,$E440),INDEX(Avaliadores!$B$17:$B$22,$F440),INDEX(Avaliadores!$B$17:$B$22,$G440))</f>
        <v>2.91666666666667</v>
      </c>
      <c r="U440" s="0" t="n">
        <f aca="false">MEDIAN(INDEX(Avaliadores!$C$17:$C$22,$B440),INDEX(Avaliadores!$C$17:$C$22,$C440),INDEX(Avaliadores!$C$17:$C$22,$D440),INDEX(Avaliadores!$C$17:$C$22,$E440),INDEX(Avaliadores!$C$17:$C$22,$F440),INDEX(Avaliadores!$C$17:$C$22,$G440))</f>
        <v>5.29166666666667</v>
      </c>
      <c r="V440" s="0" t="n">
        <f aca="false">MEDIAN(INDEX(Avaliadores!$D$17:$D$22,$B440),INDEX(Avaliadores!$D$17:$D$22,$C440),INDEX(Avaliadores!$D$17:$D$22,$D440),INDEX(Avaliadores!$D$17:$D$22,$E440),INDEX(Avaliadores!$D$17:$D$22,$F440),INDEX(Avaliadores!$D$17:$D$22,$G440))</f>
        <v>5.66666666666667</v>
      </c>
      <c r="W440" s="0" t="n">
        <f aca="false">MEDIAN(INDEX(Avaliadores!$E$17:$E$22,$B440),INDEX(Avaliadores!$E$17:$E$22,$C440),INDEX(Avaliadores!$E$17:$E$22,$D440),INDEX(Avaliadores!$E$17:$E$22,$E440),INDEX(Avaliadores!$E$17:$E$22,$F440),INDEX(Avaliadores!$E$17:$E$22,$G440))</f>
        <v>6.04166666666667</v>
      </c>
      <c r="X440" s="0" t="n">
        <f aca="false">MEDIAN(INDEX(Avaliadores!$F$17:$F$22,$B440),INDEX(Avaliadores!$F$17:$F$22,$C440),INDEX(Avaliadores!$F$17:$F$22,$D440),INDEX(Avaliadores!$F$17:$F$22,$E440),INDEX(Avaliadores!$F$17:$F$22,$F440),INDEX(Avaliadores!$F$17:$F$22,$G440))</f>
        <v>2.66666666666667</v>
      </c>
      <c r="Y440" s="0" t="n">
        <f aca="false">MEDIAN(INDEX(Avaliadores!$G$17:$G$22,$B440),INDEX(Avaliadores!$G$17:$G$22,$C440),INDEX(Avaliadores!$G$17:$G$22,$D440),INDEX(Avaliadores!$G$17:$G$22,$E440),INDEX(Avaliadores!$G$17:$G$22,$F440),INDEX(Avaliadores!$G$17:$G$22,$G440))</f>
        <v>5.41666666666667</v>
      </c>
      <c r="Z440" s="0" t="n">
        <f aca="false">MEDIAN(INDEX(Avaliadores!$H$17:$H$22,$B440),INDEX(Avaliadores!$H$17:$H$22,$C440),INDEX(Avaliadores!$H$17:$H$22,$D440),INDEX(Avaliadores!$H$17:$H$22,$E440),INDEX(Avaliadores!$H$17:$H$22,$F440),INDEX(Avaliadores!$H$17:$H$22,$G440))</f>
        <v>3.91666666666667</v>
      </c>
      <c r="AA440" s="0" t="n">
        <f aca="false">MEDIAN(INDEX(Avaliadores!$I$17:$I$22,$B440),INDEX(Avaliadores!$I$17:$I$22,$C440),INDEX(Avaliadores!$I$17:$I$22,$D440),INDEX(Avaliadores!$I$17:$I$22,$E440),INDEX(Avaliadores!$I$17:$I$22,$F440),INDEX(Avaliadores!$I$17:$I$22,$G440))</f>
        <v>6.29166666666667</v>
      </c>
      <c r="AB440" s="0" t="n">
        <f aca="false">IF(MAX(H440:K440)=MIN(H440:K440),0,IF($B$17="custo",(MAX(H440:K440)-H440)/(MAX(H440:K440)-MIN(H440:K440)),(H440-MIN(H440:K440))/(MAX(H440:K440)-MIN(H440:K440))))</f>
        <v>0.21054371489604</v>
      </c>
      <c r="AC440" s="0" t="n">
        <f aca="false">IF(MAX(H440:K440)=MIN(H440:K440),0,IF($B$17="custo",(MAX(H440:K440)-I440)/(MAX(H440:K440)-MIN(H440:K440)),(I440-MIN(H440:K440))/(MAX(H440:K440)-MIN(H440:K440))))</f>
        <v>0</v>
      </c>
      <c r="AD440" s="0" t="n">
        <f aca="false">IF(MAX(H440:K440)=MIN(H440:K440),0,IF($B$17="custo",(MAX(H440:K440)-J440)/(MAX(H440:K440)-MIN(H440:K440)),(J440-MIN(H440:K440))/(MAX(H440:K440)-MIN(H440:K440))))</f>
        <v>0.80638039218227</v>
      </c>
      <c r="AE440" s="0" t="n">
        <f aca="false">IF(MAX(H440:K440)=MIN(H440:K440),0,IF($B$17="custo",(MAX(H440:K440)-K440)/(MAX(H440:K440)-MIN(H440:K440)),(K440-MIN(H440:K440))/(MAX(H440:K440)-MIN(H440:K440))))</f>
        <v>1</v>
      </c>
      <c r="AF440" s="0" t="n">
        <f aca="false">IF(MAX(L440:O440)=MIN(L440:O440),0,IF($C$17="custo",(MAX(L440:O440)-L440)/(MAX(L440:O440)-MIN(L440:O440)),(L440-MIN(L440:O440))/(MAX(L440:O440)-MIN(L440:O440))))</f>
        <v>0.687335394248966</v>
      </c>
      <c r="AG440" s="0" t="n">
        <f aca="false">IF(MAX(L440:O440)=MIN(L440:O440),0,IF($C$17="custo",(MAX(L440:O440)-M440)/(MAX(L440:O440)-MIN(L440:O440)),(M440-MIN(L440:O440))/(MAX(L440:O440)-MIN(L440:O440))))</f>
        <v>1</v>
      </c>
      <c r="AH440" s="0" t="n">
        <f aca="false">IF(MAX(L440:O440)=MIN(L440:O440),0,IF($C$17="custo",(MAX(L440:O440)-N440)/(MAX(L440:O440)-MIN(L440:O440)),(N440-MIN(L440:O440))/(MAX(L440:O440)-MIN(L440:O440))))</f>
        <v>0.632833177536282</v>
      </c>
      <c r="AI440" s="0" t="n">
        <f aca="false">IF(MAX(L440:O440)=MIN(L440:O440),0,IF($C$17="custo",(MAX(L440:O440)-O440)/(MAX(L440:O440)-MIN(L440:O440)),(O440-MIN(L440:O440))/(MAX(L440:O440)-MIN(L440:O440))))</f>
        <v>0</v>
      </c>
      <c r="AJ440" s="0" t="n">
        <f aca="false">IF(MAX(P440:S440)=MIN(P440:S440),0,IF($D$17="custo",(MAX(P440:S440)-P440)/(MAX(P440:S440)-MIN(P440:S440)),(P440-MIN(P440:S440))/(MAX(P440:S440)-MIN(P440:S440))))</f>
        <v>0.285626877627719</v>
      </c>
      <c r="AK440" s="0" t="n">
        <f aca="false">IF(MAX(P440:S440)=MIN(P440:S440),0,IF($D$17="custo",(MAX(P440:S440)-Q440)/(MAX(P440:S440)-MIN(P440:S440)),(Q440-MIN(P440:S440))/(MAX(P440:S440)-MIN(P440:S440))))</f>
        <v>0</v>
      </c>
      <c r="AL440" s="0" t="n">
        <f aca="false">IF(MAX(P440:S440)=MIN(P440:S440),0,IF($D$17="custo",(MAX(P440:S440)-R440)/(MAX(P440:S440)-MIN(P440:S440)),(R440-MIN(P440:S440))/(MAX(P440:S440)-MIN(P440:S440))))</f>
        <v>0.780398832991563</v>
      </c>
      <c r="AM440" s="0" t="n">
        <f aca="false">IF(MAX(P440:S440)=MIN(P440:S440),0,IF($D$17="custo",(MAX(P440:S440)-S440)/(MAX(P440:S440)-MIN(P440:S440)),(S440-MIN(P440:S440))/(MAX(P440:S440)-MIN(P440:S440))))</f>
        <v>1</v>
      </c>
      <c r="AN440" s="0" t="n">
        <f aca="false">IF(MAX(T440:W440)=MIN(T440:W440),0,IF($E$17="custo",(MAX(T440:W440)-T440)/(MAX(T440:W440)-MIN(T440:W440)),(T440-MIN(T440:W440))/(MAX(T440:W440)-MIN(T440:W440))))</f>
        <v>0</v>
      </c>
      <c r="AO440" s="0" t="n">
        <f aca="false">IF(MAX(T440:W440)=MIN(T440:W440),0,IF($E$17="custo",(MAX(T440:W440)-U440)/(MAX(T440:W440)-MIN(T440:W440)),(U440-MIN(T440:W440))/(MAX(T440:W440)-MIN(T440:W440))))</f>
        <v>0.76</v>
      </c>
      <c r="AP440" s="0" t="n">
        <f aca="false">IF(MAX(T440:W440)=MIN(T440:W440),0,IF($E$17="custo",(MAX(T440:W440)-V440)/(MAX(T440:W440)-MIN(T440:W440)),(V440-MIN(T440:W440))/(MAX(T440:W440)-MIN(T440:W440))))</f>
        <v>0.88</v>
      </c>
      <c r="AQ440" s="0" t="n">
        <f aca="false">IF(MAX(T440:W440)=MIN(T440:W440),0,IF($E$17="custo",(MAX(T440:W440)-W440)/(MAX(T440:W440)-MIN(T440:W440)),(W440-MIN(T440:W440))/(MAX(T440:W440)-MIN(T440:W440))))</f>
        <v>1</v>
      </c>
      <c r="AR440" s="0" t="n">
        <f aca="false">IF(MAX(X440:AA440)=MIN(X440:AA440),0,IF($F$17="custo",(MAX(X440:AA440)-X440)/(MAX(X440:AA440)-MIN(X440:AA440)),(X440-MIN(X440:AA440))/(MAX(X440:AA440)-MIN(X440:AA440))))</f>
        <v>0</v>
      </c>
      <c r="AS440" s="0" t="n">
        <f aca="false">IF(MAX(X440:AA440)=MIN(X440:AA440),0,IF($F$17="custo",(MAX(X440:AA440)-Y440)/(MAX(X440:AA440)-MIN(X440:AA440)),(Y440-MIN(X440:AA440))/(MAX(X440:AA440)-MIN(X440:AA440))))</f>
        <v>0.758620689655172</v>
      </c>
      <c r="AT440" s="0" t="n">
        <f aca="false">IF(MAX(X440:AA440)=MIN(X440:AA440),0,IF($F$17="custo",(MAX(X440:AA440)-Z440)/(MAX(X440:AA440)-MIN(X440:AA440)),(Z440-MIN(X440:AA440))/(MAX(X440:AA440)-MIN(X440:AA440))))</f>
        <v>0.344827586206897</v>
      </c>
      <c r="AU440" s="0" t="n">
        <f aca="false">IF(MAX(X440:AA440)=MIN(X440:AA440),0,IF($F$17="custo",(MAX(X440:AA440)-AA440)/(MAX(X440:AA440)-MIN(X440:AA440)),(AA440-MIN(X440:AA440))/(MAX(X440:AA440)-MIN(X440:AA440))))</f>
        <v>1</v>
      </c>
      <c r="AV440" s="0" t="n">
        <f aca="false">STDEVP(AB440:AE440)</f>
        <v>0.411576930642938</v>
      </c>
      <c r="AW440" s="0" t="n">
        <f aca="false">STDEVP(AF440:AI440)</f>
        <v>0.363012473753675</v>
      </c>
      <c r="AX440" s="0" t="n">
        <f aca="false">STDEVP(AJ440:AM440)</f>
        <v>0.394806754160493</v>
      </c>
      <c r="AY440" s="0" t="n">
        <f aca="false">STDEVP(AN440:AQ440)</f>
        <v>0.390384425918863</v>
      </c>
      <c r="AZ440" s="0" t="n">
        <f aca="false">STDEVP(AR440:AU440)</f>
        <v>0.383499593440262</v>
      </c>
      <c r="BA440" s="0" t="n">
        <f aca="false">AV440*((1-IFERROR(CORREL(AB440:AE440,AF440:AI440),0))+(1-IFERROR(CORREL(AB440:AE440,AJ440:AM440),0))+(1-IFERROR(CORREL(AB440:AE440,AN440:AQ440),0))+(1-IFERROR(CORREL(AB440:AE440,AR440:AU440),0)))</f>
        <v>1.20667245683087</v>
      </c>
      <c r="BB440" s="0" t="n">
        <f aca="false">AW440*((1-IFERROR(CORREL(AF440:AI440,AB440:AE440),0))+(1-IFERROR(CORREL(AF440:AI440,AJ440:AM440),0))+(1-IFERROR(CORREL(AF440:AI440,AN440:AQ440),0))+(1-IFERROR(CORREL(AF440:AI440,AR440:AU440),0)))</f>
        <v>2.38248608923231</v>
      </c>
      <c r="BC440" s="0" t="n">
        <f aca="false">AX440*((1-IFERROR(CORREL(AJ440:AM440,AB440:AE440),0))+(1-IFERROR(CORREL(AJ440:AM440,AF440:AI440),0))+(1-IFERROR(CORREL(AJ440:AM440,AN440:AQ440),0))+(1-IFERROR(CORREL(AJ440:AM440,AR440:AU440),0)))</f>
        <v>1.20976720377137</v>
      </c>
      <c r="BD440" s="0" t="n">
        <f aca="false">AY440*((1-IFERROR(CORREL(AN440:AQ440,AB440:AE440),0))+(1-IFERROR(CORREL(AN440:AQ440,AF440:AI440),0))+(1-IFERROR(CORREL(AN440:AQ440,AJ440:AM440),0))+(1-IFERROR(CORREL(AN440:AQ440,AR440:AU440),0)))</f>
        <v>0.954137313044796</v>
      </c>
      <c r="BE440" s="0" t="n">
        <f aca="false">AZ440*((1-IFERROR(CORREL(AR440:AU440,AB440:AE440),0))+(1-IFERROR(CORREL(AR440:AU440,AF440:AI440),0))+(1-IFERROR(CORREL(AR440:AU440,AJ440:AM440),0))+(1-IFERROR(CORREL(AR440:AU440,AN440:AQ440),0)))</f>
        <v>1.13888293974821</v>
      </c>
      <c r="BF440" s="0" t="n">
        <f aca="false">IF(SUM(BA440:BE440)&gt;0,BA440/SUM(BA440:BE440),1/5)</f>
        <v>0.175084432810534</v>
      </c>
      <c r="BG440" s="0" t="n">
        <f aca="false">IF(SUM(BA440:BE440)&gt;0,BB440/SUM(BA440:BE440),1/5)</f>
        <v>0.345691345858483</v>
      </c>
      <c r="BH440" s="0" t="n">
        <f aca="false">IF(SUM(BA440:BE440)&gt;0,BC440/SUM(BA440:BE440),1/5)</f>
        <v>0.175533470997908</v>
      </c>
      <c r="BI440" s="0" t="n">
        <f aca="false">IF(SUM(BA440:BE440)&gt;0,BD440/SUM(BA440:BE440),1/5)</f>
        <v>0.138442366304238</v>
      </c>
      <c r="BJ440" s="0" t="n">
        <f aca="false">IF(SUM(BA440:BE440)&gt;0,BE440/SUM(BA440:BE440),1/5)</f>
        <v>0.165248384028837</v>
      </c>
      <c r="BK440" s="0" t="n">
        <f aca="false">BF440*AB440+BG440*AF440+BH440*AJ440+BI440*AN440+BJ440*AR440</f>
        <v>0.32460590163878</v>
      </c>
      <c r="BL440" s="0" t="n">
        <f aca="false">BF440*AC440+BG440*AG440+BH440*AK440+BI440*AO440+BJ440*AS440</f>
        <v>0.576268387306063</v>
      </c>
      <c r="BM440" s="0" t="n">
        <f aca="false">BF440*AD440+BG440*AH440+BH440*AL440+BI440*AP440+BJ440*AT440</f>
        <v>0.675747206095896</v>
      </c>
      <c r="BN440" s="0" t="n">
        <f aca="false">BF440*AE440+BG440*AI440+BH440*AM440+BI440*AQ440+BJ440*AU440</f>
        <v>0.654308654141517</v>
      </c>
      <c r="BO440" s="0" t="n">
        <f aca="false">RANK(BK440,$BK440:$BN440)</f>
        <v>4</v>
      </c>
      <c r="BP440" s="0" t="n">
        <f aca="false">RANK(BL440,$BK440:$BN440)</f>
        <v>3</v>
      </c>
      <c r="BQ440" s="0" t="n">
        <f aca="false">RANK(BM440,$BK440:$BN440)</f>
        <v>1</v>
      </c>
      <c r="BR440" s="0" t="n">
        <f aca="false">RANK(BN440,$BK440:$BN440)</f>
        <v>2</v>
      </c>
    </row>
    <row r="441" customFormat="false" ht="15" hidden="false" customHeight="false" outlineLevel="0" collapsed="false">
      <c r="A441" s="0" t="n">
        <v>418</v>
      </c>
      <c r="B441" s="0" t="n">
        <f aca="false">RANDBETWEEN(1,$B$5)</f>
        <v>1</v>
      </c>
      <c r="C441" s="0" t="n">
        <f aca="false">RANDBETWEEN(1,$B$5)</f>
        <v>2</v>
      </c>
      <c r="D441" s="0" t="n">
        <f aca="false">RANDBETWEEN(1,$B$5)</f>
        <v>1</v>
      </c>
      <c r="E441" s="0" t="n">
        <f aca="false">RANDBETWEEN(1,$B$5)</f>
        <v>6</v>
      </c>
      <c r="F441" s="0" t="n">
        <f aca="false">RANDBETWEEN(1,$B$5)</f>
        <v>6</v>
      </c>
      <c r="G441" s="0" t="n">
        <f aca="false">RANDBETWEEN(1,$B$5)</f>
        <v>4</v>
      </c>
      <c r="H441" s="0" t="n">
        <f aca="true">NORMINV(RAND(),$B$8,$B$13)</f>
        <v>40.4400787826771</v>
      </c>
      <c r="I441" s="0" t="n">
        <f aca="true">NORMINV(RAND(),$C$8,$C$13)</f>
        <v>62.1179383510712</v>
      </c>
      <c r="J441" s="0" t="n">
        <f aca="true">NORMINV(RAND(),$D$8,$D$13)</f>
        <v>15.111569168454</v>
      </c>
      <c r="K441" s="0" t="n">
        <f aca="true">NORMINV(RAND(),$E$8,$E$13)</f>
        <v>2.95064847511514</v>
      </c>
      <c r="L441" s="0" t="n">
        <f aca="true">NORMINV(RAND(),$B$9,$B$14)</f>
        <v>43.9250436142789</v>
      </c>
      <c r="M441" s="0" t="n">
        <f aca="true">NORMINV(RAND(),$C$9,$C$14)</f>
        <v>51.2295798986164</v>
      </c>
      <c r="N441" s="0" t="n">
        <f aca="true">NORMINV(RAND(),$D$9,$D$14)</f>
        <v>41.1657939969773</v>
      </c>
      <c r="O441" s="0" t="n">
        <f aca="true">NORMINV(RAND(),$E$9,$E$14)</f>
        <v>26.2723222105553</v>
      </c>
      <c r="P441" s="0" t="n">
        <f aca="true">NORMINV(RAND(),$B$10,$B$15)</f>
        <v>24.7753791333805</v>
      </c>
      <c r="Q441" s="0" t="n">
        <f aca="true">NORMINV(RAND(),$C$10,$C$15)</f>
        <v>28.2182907127055</v>
      </c>
      <c r="R441" s="0" t="n">
        <f aca="true">NORMINV(RAND(),$D$10,$D$15)</f>
        <v>10.3618682977266</v>
      </c>
      <c r="S441" s="0" t="n">
        <f aca="true">NORMINV(RAND(),$E$10,$E$15)</f>
        <v>3.86062119237551</v>
      </c>
      <c r="T441" s="0" t="n">
        <f aca="false">MEDIAN(INDEX(Avaliadores!$B$17:$B$22,$B441),INDEX(Avaliadores!$B$17:$B$22,$C441),INDEX(Avaliadores!$B$17:$B$22,$D441),INDEX(Avaliadores!$B$17:$B$22,$E441),INDEX(Avaliadores!$B$17:$B$22,$F441),INDEX(Avaliadores!$B$17:$B$22,$G441))</f>
        <v>2.04166666666667</v>
      </c>
      <c r="U441" s="0" t="n">
        <f aca="false">MEDIAN(INDEX(Avaliadores!$C$17:$C$22,$B441),INDEX(Avaliadores!$C$17:$C$22,$C441),INDEX(Avaliadores!$C$17:$C$22,$D441),INDEX(Avaliadores!$C$17:$C$22,$E441),INDEX(Avaliadores!$C$17:$C$22,$F441),INDEX(Avaliadores!$C$17:$C$22,$G441))</f>
        <v>5.29166666666667</v>
      </c>
      <c r="V441" s="0" t="n">
        <f aca="false">MEDIAN(INDEX(Avaliadores!$D$17:$D$22,$B441),INDEX(Avaliadores!$D$17:$D$22,$C441),INDEX(Avaliadores!$D$17:$D$22,$D441),INDEX(Avaliadores!$D$17:$D$22,$E441),INDEX(Avaliadores!$D$17:$D$22,$F441),INDEX(Avaliadores!$D$17:$D$22,$G441))</f>
        <v>5.79166666666667</v>
      </c>
      <c r="W441" s="0" t="n">
        <f aca="false">MEDIAN(INDEX(Avaliadores!$E$17:$E$22,$B441),INDEX(Avaliadores!$E$17:$E$22,$C441),INDEX(Avaliadores!$E$17:$E$22,$D441),INDEX(Avaliadores!$E$17:$E$22,$E441),INDEX(Avaliadores!$E$17:$E$22,$F441),INDEX(Avaliadores!$E$17:$E$22,$G441))</f>
        <v>6.29166666666667</v>
      </c>
      <c r="X441" s="0" t="n">
        <f aca="false">MEDIAN(INDEX(Avaliadores!$F$17:$F$22,$B441),INDEX(Avaliadores!$F$17:$F$22,$C441),INDEX(Avaliadores!$F$17:$F$22,$D441),INDEX(Avaliadores!$F$17:$F$22,$E441),INDEX(Avaliadores!$F$17:$F$22,$F441),INDEX(Avaliadores!$F$17:$F$22,$G441))</f>
        <v>2.54166666666667</v>
      </c>
      <c r="Y441" s="0" t="n">
        <f aca="false">MEDIAN(INDEX(Avaliadores!$G$17:$G$22,$B441),INDEX(Avaliadores!$G$17:$G$22,$C441),INDEX(Avaliadores!$G$17:$G$22,$D441),INDEX(Avaliadores!$G$17:$G$22,$E441),INDEX(Avaliadores!$G$17:$G$22,$F441),INDEX(Avaliadores!$G$17:$G$22,$G441))</f>
        <v>5.04166666666667</v>
      </c>
      <c r="Z441" s="0" t="n">
        <f aca="false">MEDIAN(INDEX(Avaliadores!$H$17:$H$22,$B441),INDEX(Avaliadores!$H$17:$H$22,$C441),INDEX(Avaliadores!$H$17:$H$22,$D441),INDEX(Avaliadores!$H$17:$H$22,$E441),INDEX(Avaliadores!$H$17:$H$22,$F441),INDEX(Avaliadores!$H$17:$H$22,$G441))</f>
        <v>4.04166666666667</v>
      </c>
      <c r="AA441" s="0" t="n">
        <f aca="false">MEDIAN(INDEX(Avaliadores!$I$17:$I$22,$B441),INDEX(Avaliadores!$I$17:$I$22,$C441),INDEX(Avaliadores!$I$17:$I$22,$D441),INDEX(Avaliadores!$I$17:$I$22,$E441),INDEX(Avaliadores!$I$17:$I$22,$F441),INDEX(Avaliadores!$I$17:$I$22,$G441))</f>
        <v>7.04166666666667</v>
      </c>
      <c r="AB441" s="0" t="n">
        <f aca="false">IF(MAX(H441:K441)=MIN(H441:K441),0,IF($B$17="custo",(MAX(H441:K441)-H441)/(MAX(H441:K441)-MIN(H441:K441)),(H441-MIN(H441:K441))/(MAX(H441:K441)-MIN(H441:K441))))</f>
        <v>0.366382499753524</v>
      </c>
      <c r="AC441" s="0" t="n">
        <f aca="false">IF(MAX(H441:K441)=MIN(H441:K441),0,IF($B$17="custo",(MAX(H441:K441)-I441)/(MAX(H441:K441)-MIN(H441:K441)),(I441-MIN(H441:K441))/(MAX(H441:K441)-MIN(H441:K441))))</f>
        <v>0</v>
      </c>
      <c r="AD441" s="0" t="n">
        <f aca="false">IF(MAX(H441:K441)=MIN(H441:K441),0,IF($B$17="custo",(MAX(H441:K441)-J441)/(MAX(H441:K441)-MIN(H441:K441)),(J441-MIN(H441:K441))/(MAX(H441:K441)-MIN(H441:K441))))</f>
        <v>0.794465477143972</v>
      </c>
      <c r="AE441" s="0" t="n">
        <f aca="false">IF(MAX(H441:K441)=MIN(H441:K441),0,IF($B$17="custo",(MAX(H441:K441)-K441)/(MAX(H441:K441)-MIN(H441:K441)),(K441-MIN(H441:K441))/(MAX(H441:K441)-MIN(H441:K441))))</f>
        <v>1</v>
      </c>
      <c r="AF441" s="0" t="n">
        <f aca="false">IF(MAX(L441:O441)=MIN(L441:O441),0,IF($C$17="custo",(MAX(L441:O441)-L441)/(MAX(L441:O441)-MIN(L441:O441)),(L441-MIN(L441:O441))/(MAX(L441:O441)-MIN(L441:O441))))</f>
        <v>0.707318152673808</v>
      </c>
      <c r="AG441" s="0" t="n">
        <f aca="false">IF(MAX(L441:O441)=MIN(L441:O441),0,IF($C$17="custo",(MAX(L441:O441)-M441)/(MAX(L441:O441)-MIN(L441:O441)),(M441-MIN(L441:O441))/(MAX(L441:O441)-MIN(L441:O441))))</f>
        <v>1</v>
      </c>
      <c r="AH441" s="0" t="n">
        <f aca="false">IF(MAX(L441:O441)=MIN(L441:O441),0,IF($C$17="custo",(MAX(L441:O441)-N441)/(MAX(L441:O441)-MIN(L441:O441)),(N441-MIN(L441:O441))/(MAX(L441:O441)-MIN(L441:O441))))</f>
        <v>0.596759146079845</v>
      </c>
      <c r="AI441" s="0" t="n">
        <f aca="false">IF(MAX(L441:O441)=MIN(L441:O441),0,IF($C$17="custo",(MAX(L441:O441)-O441)/(MAX(L441:O441)-MIN(L441:O441)),(O441-MIN(L441:O441))/(MAX(L441:O441)-MIN(L441:O441))))</f>
        <v>0</v>
      </c>
      <c r="AJ441" s="0" t="n">
        <f aca="false">IF(MAX(P441:S441)=MIN(P441:S441),0,IF($D$17="custo",(MAX(P441:S441)-P441)/(MAX(P441:S441)-MIN(P441:S441)),(P441-MIN(P441:S441))/(MAX(P441:S441)-MIN(P441:S441))))</f>
        <v>0.141348152229892</v>
      </c>
      <c r="AK441" s="0" t="n">
        <f aca="false">IF(MAX(P441:S441)=MIN(P441:S441),0,IF($D$17="custo",(MAX(P441:S441)-Q441)/(MAX(P441:S441)-MIN(P441:S441)),(Q441-MIN(P441:S441))/(MAX(P441:S441)-MIN(P441:S441))))</f>
        <v>0</v>
      </c>
      <c r="AL441" s="0" t="n">
        <f aca="false">IF(MAX(P441:S441)=MIN(P441:S441),0,IF($D$17="custo",(MAX(P441:S441)-R441)/(MAX(P441:S441)-MIN(P441:S441)),(R441-MIN(P441:S441))/(MAX(P441:S441)-MIN(P441:S441))))</f>
        <v>0.733092400324881</v>
      </c>
      <c r="AM441" s="0" t="n">
        <f aca="false">IF(MAX(P441:S441)=MIN(P441:S441),0,IF($D$17="custo",(MAX(P441:S441)-S441)/(MAX(P441:S441)-MIN(P441:S441)),(S441-MIN(P441:S441))/(MAX(P441:S441)-MIN(P441:S441))))</f>
        <v>1</v>
      </c>
      <c r="AN441" s="0" t="n">
        <f aca="false">IF(MAX(T441:W441)=MIN(T441:W441),0,IF($E$17="custo",(MAX(T441:W441)-T441)/(MAX(T441:W441)-MIN(T441:W441)),(T441-MIN(T441:W441))/(MAX(T441:W441)-MIN(T441:W441))))</f>
        <v>0</v>
      </c>
      <c r="AO441" s="0" t="n">
        <f aca="false">IF(MAX(T441:W441)=MIN(T441:W441),0,IF($E$17="custo",(MAX(T441:W441)-U441)/(MAX(T441:W441)-MIN(T441:W441)),(U441-MIN(T441:W441))/(MAX(T441:W441)-MIN(T441:W441))))</f>
        <v>0.764705882352941</v>
      </c>
      <c r="AP441" s="0" t="n">
        <f aca="false">IF(MAX(T441:W441)=MIN(T441:W441),0,IF($E$17="custo",(MAX(T441:W441)-V441)/(MAX(T441:W441)-MIN(T441:W441)),(V441-MIN(T441:W441))/(MAX(T441:W441)-MIN(T441:W441))))</f>
        <v>0.882352941176471</v>
      </c>
      <c r="AQ441" s="0" t="n">
        <f aca="false">IF(MAX(T441:W441)=MIN(T441:W441),0,IF($E$17="custo",(MAX(T441:W441)-W441)/(MAX(T441:W441)-MIN(T441:W441)),(W441-MIN(T441:W441))/(MAX(T441:W441)-MIN(T441:W441))))</f>
        <v>1</v>
      </c>
      <c r="AR441" s="0" t="n">
        <f aca="false">IF(MAX(X441:AA441)=MIN(X441:AA441),0,IF($F$17="custo",(MAX(X441:AA441)-X441)/(MAX(X441:AA441)-MIN(X441:AA441)),(X441-MIN(X441:AA441))/(MAX(X441:AA441)-MIN(X441:AA441))))</f>
        <v>0</v>
      </c>
      <c r="AS441" s="0" t="n">
        <f aca="false">IF(MAX(X441:AA441)=MIN(X441:AA441),0,IF($F$17="custo",(MAX(X441:AA441)-Y441)/(MAX(X441:AA441)-MIN(X441:AA441)),(Y441-MIN(X441:AA441))/(MAX(X441:AA441)-MIN(X441:AA441))))</f>
        <v>0.555555555555556</v>
      </c>
      <c r="AT441" s="0" t="n">
        <f aca="false">IF(MAX(X441:AA441)=MIN(X441:AA441),0,IF($F$17="custo",(MAX(X441:AA441)-Z441)/(MAX(X441:AA441)-MIN(X441:AA441)),(Z441-MIN(X441:AA441))/(MAX(X441:AA441)-MIN(X441:AA441))))</f>
        <v>0.333333333333333</v>
      </c>
      <c r="AU441" s="0" t="n">
        <f aca="false">IF(MAX(X441:AA441)=MIN(X441:AA441),0,IF($F$17="custo",(MAX(X441:AA441)-AA441)/(MAX(X441:AA441)-MIN(X441:AA441)),(AA441-MIN(X441:AA441))/(MAX(X441:AA441)-MIN(X441:AA441))))</f>
        <v>1</v>
      </c>
      <c r="AV441" s="0" t="n">
        <f aca="false">STDEVP(AB441:AE441)</f>
        <v>0.386683182878355</v>
      </c>
      <c r="AW441" s="0" t="n">
        <f aca="false">STDEVP(AF441:AI441)</f>
        <v>0.363740085044889</v>
      </c>
      <c r="AX441" s="0" t="n">
        <f aca="false">STDEVP(AJ441:AM441)</f>
        <v>0.412013932193876</v>
      </c>
      <c r="AY441" s="0" t="n">
        <f aca="false">STDEVP(AN441:AQ441)</f>
        <v>0.391021641185539</v>
      </c>
      <c r="AZ441" s="0" t="n">
        <f aca="false">STDEVP(AR441:AU441)</f>
        <v>0.363241578628389</v>
      </c>
      <c r="BA441" s="0" t="n">
        <f aca="false">AV441*((1-IFERROR(CORREL(AB441:AE441,AF441:AI441),0))+(1-IFERROR(CORREL(AB441:AE441,AJ441:AM441),0))+(1-IFERROR(CORREL(AB441:AE441,AN441:AQ441),0))+(1-IFERROR(CORREL(AB441:AE441,AR441:AU441),0)))</f>
        <v>1.17956506067602</v>
      </c>
      <c r="BB441" s="0" t="n">
        <f aca="false">AW441*((1-IFERROR(CORREL(AF441:AI441,AB441:AE441),0))+(1-IFERROR(CORREL(AF441:AI441,AJ441:AM441),0))+(1-IFERROR(CORREL(AF441:AI441,AN441:AQ441),0))+(1-IFERROR(CORREL(AF441:AI441,AR441:AU441),0)))</f>
        <v>2.49350467964368</v>
      </c>
      <c r="BC441" s="0" t="n">
        <f aca="false">AX441*((1-IFERROR(CORREL(AJ441:AM441,AB441:AE441),0))+(1-IFERROR(CORREL(AJ441:AM441,AF441:AI441),0))+(1-IFERROR(CORREL(AJ441:AM441,AN441:AQ441),0))+(1-IFERROR(CORREL(AJ441:AM441,AR441:AU441),0)))</f>
        <v>1.11180205992853</v>
      </c>
      <c r="BD441" s="0" t="n">
        <f aca="false">AY441*((1-IFERROR(CORREL(AN441:AQ441,AB441:AE441),0))+(1-IFERROR(CORREL(AN441:AQ441,AF441:AI441),0))+(1-IFERROR(CORREL(AN441:AQ441,AJ441:AM441),0))+(1-IFERROR(CORREL(AN441:AQ441,AR441:AU441),0)))</f>
        <v>0.979991784689516</v>
      </c>
      <c r="BE441" s="0" t="n">
        <f aca="false">AZ441*((1-IFERROR(CORREL(AR441:AU441,AB441:AE441),0))+(1-IFERROR(CORREL(AR441:AU441,AF441:AI441),0))+(1-IFERROR(CORREL(AR441:AU441,AJ441:AM441),0))+(1-IFERROR(CORREL(AR441:AU441,AN441:AQ441),0)))</f>
        <v>1.00641280749602</v>
      </c>
      <c r="BF441" s="0" t="n">
        <f aca="false">IF(SUM(BA441:BE441)&gt;0,BA441/SUM(BA441:BE441),1/5)</f>
        <v>0.174201286775721</v>
      </c>
      <c r="BG441" s="0" t="n">
        <f aca="false">IF(SUM(BA441:BE441)&gt;0,BB441/SUM(BA441:BE441),1/5)</f>
        <v>0.368247363588632</v>
      </c>
      <c r="BH441" s="0" t="n">
        <f aca="false">IF(SUM(BA441:BE441)&gt;0,BC441/SUM(BA441:BE441),1/5)</f>
        <v>0.164193867668857</v>
      </c>
      <c r="BI441" s="0" t="n">
        <f aca="false">IF(SUM(BA441:BE441)&gt;0,BD441/SUM(BA441:BE441),1/5)</f>
        <v>0.144727777732506</v>
      </c>
      <c r="BJ441" s="0" t="n">
        <f aca="false">IF(SUM(BA441:BE441)&gt;0,BE441/SUM(BA441:BE441),1/5)</f>
        <v>0.148629704234284</v>
      </c>
      <c r="BK441" s="0" t="n">
        <f aca="false">BF441*AB441+BG441*AF441+BH441*AJ441+BI441*AN441+BJ441*AR441</f>
        <v>0.347500847652153</v>
      </c>
      <c r="BL441" s="0" t="n">
        <f aca="false">BF441*AC441+BG441*AG441+BH441*AK441+BI441*AO441+BJ441*AS441</f>
        <v>0.561493604468484</v>
      </c>
      <c r="BM441" s="0" t="n">
        <f aca="false">BF441*AD441+BG441*AH441+BH441*AL441+BI441*AP441+BJ441*AT441</f>
        <v>0.655765382323634</v>
      </c>
      <c r="BN441" s="0" t="n">
        <f aca="false">BF441*AE441+BG441*AI441+BH441*AM441+BI441*AQ441+BJ441*AU441</f>
        <v>0.631752636411368</v>
      </c>
      <c r="BO441" s="0" t="n">
        <f aca="false">RANK(BK441,$BK441:$BN441)</f>
        <v>4</v>
      </c>
      <c r="BP441" s="0" t="n">
        <f aca="false">RANK(BL441,$BK441:$BN441)</f>
        <v>3</v>
      </c>
      <c r="BQ441" s="0" t="n">
        <f aca="false">RANK(BM441,$BK441:$BN441)</f>
        <v>1</v>
      </c>
      <c r="BR441" s="0" t="n">
        <f aca="false">RANK(BN441,$BK441:$BN441)</f>
        <v>2</v>
      </c>
    </row>
    <row r="442" customFormat="false" ht="15" hidden="false" customHeight="false" outlineLevel="0" collapsed="false">
      <c r="A442" s="0" t="n">
        <v>419</v>
      </c>
      <c r="B442" s="0" t="n">
        <f aca="false">RANDBETWEEN(1,$B$5)</f>
        <v>5</v>
      </c>
      <c r="C442" s="0" t="n">
        <f aca="false">RANDBETWEEN(1,$B$5)</f>
        <v>4</v>
      </c>
      <c r="D442" s="0" t="n">
        <f aca="false">RANDBETWEEN(1,$B$5)</f>
        <v>6</v>
      </c>
      <c r="E442" s="0" t="n">
        <f aca="false">RANDBETWEEN(1,$B$5)</f>
        <v>4</v>
      </c>
      <c r="F442" s="0" t="n">
        <f aca="false">RANDBETWEEN(1,$B$5)</f>
        <v>6</v>
      </c>
      <c r="G442" s="0" t="n">
        <f aca="false">RANDBETWEEN(1,$B$5)</f>
        <v>3</v>
      </c>
      <c r="H442" s="0" t="n">
        <f aca="true">NORMINV(RAND(),$B$8,$B$13)</f>
        <v>43.9285172710008</v>
      </c>
      <c r="I442" s="0" t="n">
        <f aca="true">NORMINV(RAND(),$C$8,$C$13)</f>
        <v>66.2687936490401</v>
      </c>
      <c r="J442" s="0" t="n">
        <f aca="true">NORMINV(RAND(),$D$8,$D$13)</f>
        <v>12.9530363393337</v>
      </c>
      <c r="K442" s="0" t="n">
        <f aca="true">NORMINV(RAND(),$E$8,$E$13)</f>
        <v>3.06200427091476</v>
      </c>
      <c r="L442" s="0" t="n">
        <f aca="true">NORMINV(RAND(),$B$9,$B$14)</f>
        <v>50.2126534133322</v>
      </c>
      <c r="M442" s="0" t="n">
        <f aca="true">NORMINV(RAND(),$C$9,$C$14)</f>
        <v>44.429000175054</v>
      </c>
      <c r="N442" s="0" t="n">
        <f aca="true">NORMINV(RAND(),$D$9,$D$14)</f>
        <v>46.9011002444112</v>
      </c>
      <c r="O442" s="0" t="n">
        <f aca="true">NORMINV(RAND(),$E$9,$E$14)</f>
        <v>26.3679865499476</v>
      </c>
      <c r="P442" s="0" t="n">
        <f aca="true">NORMINV(RAND(),$B$10,$B$15)</f>
        <v>25.5039962547089</v>
      </c>
      <c r="Q442" s="0" t="n">
        <f aca="true">NORMINV(RAND(),$C$10,$C$15)</f>
        <v>27.250670736495</v>
      </c>
      <c r="R442" s="0" t="n">
        <f aca="true">NORMINV(RAND(),$D$10,$D$15)</f>
        <v>10.3994742210272</v>
      </c>
      <c r="S442" s="0" t="n">
        <f aca="true">NORMINV(RAND(),$E$10,$E$15)</f>
        <v>3.88102314047918</v>
      </c>
      <c r="T442" s="0" t="n">
        <f aca="false">MEDIAN(INDEX(Avaliadores!$B$17:$B$22,$B442),INDEX(Avaliadores!$B$17:$B$22,$C442),INDEX(Avaliadores!$B$17:$B$22,$D442),INDEX(Avaliadores!$B$17:$B$22,$E442),INDEX(Avaliadores!$B$17:$B$22,$F442),INDEX(Avaliadores!$B$17:$B$22,$G442))</f>
        <v>2.66666666666667</v>
      </c>
      <c r="U442" s="0" t="n">
        <f aca="false">MEDIAN(INDEX(Avaliadores!$C$17:$C$22,$B442),INDEX(Avaliadores!$C$17:$C$22,$C442),INDEX(Avaliadores!$C$17:$C$22,$D442),INDEX(Avaliadores!$C$17:$C$22,$E442),INDEX(Avaliadores!$C$17:$C$22,$F442),INDEX(Avaliadores!$C$17:$C$22,$G442))</f>
        <v>5.54166666666667</v>
      </c>
      <c r="V442" s="0" t="n">
        <f aca="false">MEDIAN(INDEX(Avaliadores!$D$17:$D$22,$B442),INDEX(Avaliadores!$D$17:$D$22,$C442),INDEX(Avaliadores!$D$17:$D$22,$D442),INDEX(Avaliadores!$D$17:$D$22,$E442),INDEX(Avaliadores!$D$17:$D$22,$F442),INDEX(Avaliadores!$D$17:$D$22,$G442))</f>
        <v>5.54166666666667</v>
      </c>
      <c r="W442" s="0" t="n">
        <f aca="false">MEDIAN(INDEX(Avaliadores!$E$17:$E$22,$B442),INDEX(Avaliadores!$E$17:$E$22,$C442),INDEX(Avaliadores!$E$17:$E$22,$D442),INDEX(Avaliadores!$E$17:$E$22,$E442),INDEX(Avaliadores!$E$17:$E$22,$F442),INDEX(Avaliadores!$E$17:$E$22,$G442))</f>
        <v>6.29166666666667</v>
      </c>
      <c r="X442" s="0" t="n">
        <f aca="false">MEDIAN(INDEX(Avaliadores!$F$17:$F$22,$B442),INDEX(Avaliadores!$F$17:$F$22,$C442),INDEX(Avaliadores!$F$17:$F$22,$D442),INDEX(Avaliadores!$F$17:$F$22,$E442),INDEX(Avaliadores!$F$17:$F$22,$F442),INDEX(Avaliadores!$F$17:$F$22,$G442))</f>
        <v>3.04166666666667</v>
      </c>
      <c r="Y442" s="0" t="n">
        <f aca="false">MEDIAN(INDEX(Avaliadores!$G$17:$G$22,$B442),INDEX(Avaliadores!$G$17:$G$22,$C442),INDEX(Avaliadores!$G$17:$G$22,$D442),INDEX(Avaliadores!$G$17:$G$22,$E442),INDEX(Avaliadores!$G$17:$G$22,$F442),INDEX(Avaliadores!$G$17:$G$22,$G442))</f>
        <v>4.79166666666667</v>
      </c>
      <c r="Z442" s="0" t="n">
        <f aca="false">MEDIAN(INDEX(Avaliadores!$H$17:$H$22,$B442),INDEX(Avaliadores!$H$17:$H$22,$C442),INDEX(Avaliadores!$H$17:$H$22,$D442),INDEX(Avaliadores!$H$17:$H$22,$E442),INDEX(Avaliadores!$H$17:$H$22,$F442),INDEX(Avaliadores!$H$17:$H$22,$G442))</f>
        <v>3.66666666666667</v>
      </c>
      <c r="AA442" s="0" t="n">
        <f aca="false">MEDIAN(INDEX(Avaliadores!$I$17:$I$22,$B442),INDEX(Avaliadores!$I$17:$I$22,$C442),INDEX(Avaliadores!$I$17:$I$22,$D442),INDEX(Avaliadores!$I$17:$I$22,$E442),INDEX(Avaliadores!$I$17:$I$22,$F442),INDEX(Avaliadores!$I$17:$I$22,$G442))</f>
        <v>6.66666666666667</v>
      </c>
      <c r="AB442" s="0" t="n">
        <f aca="false">IF(MAX(H442:K442)=MIN(H442:K442),0,IF($B$17="custo",(MAX(H442:K442)-H442)/(MAX(H442:K442)-MIN(H442:K442)),(H442-MIN(H442:K442))/(MAX(H442:K442)-MIN(H442:K442))))</f>
        <v>0.35344741597919</v>
      </c>
      <c r="AC442" s="0" t="n">
        <f aca="false">IF(MAX(H442:K442)=MIN(H442:K442),0,IF($B$17="custo",(MAX(H442:K442)-I442)/(MAX(H442:K442)-MIN(H442:K442)),(I442-MIN(H442:K442))/(MAX(H442:K442)-MIN(H442:K442))))</f>
        <v>0</v>
      </c>
      <c r="AD442" s="0" t="n">
        <f aca="false">IF(MAX(H442:K442)=MIN(H442:K442),0,IF($B$17="custo",(MAX(H442:K442)-J442)/(MAX(H442:K442)-MIN(H442:K442)),(J442-MIN(H442:K442))/(MAX(H442:K442)-MIN(H442:K442))))</f>
        <v>0.843513138924882</v>
      </c>
      <c r="AE442" s="0" t="n">
        <f aca="false">IF(MAX(H442:K442)=MIN(H442:K442),0,IF($B$17="custo",(MAX(H442:K442)-K442)/(MAX(H442:K442)-MIN(H442:K442)),(K442-MIN(H442:K442))/(MAX(H442:K442)-MIN(H442:K442))))</f>
        <v>1</v>
      </c>
      <c r="AF442" s="0" t="n">
        <f aca="false">IF(MAX(L442:O442)=MIN(L442:O442),0,IF($C$17="custo",(MAX(L442:O442)-L442)/(MAX(L442:O442)-MIN(L442:O442)),(L442-MIN(L442:O442))/(MAX(L442:O442)-MIN(L442:O442))))</f>
        <v>1</v>
      </c>
      <c r="AG442" s="0" t="n">
        <f aca="false">IF(MAX(L442:O442)=MIN(L442:O442),0,IF($C$17="custo",(MAX(L442:O442)-M442)/(MAX(L442:O442)-MIN(L442:O442)),(M442-MIN(L442:O442))/(MAX(L442:O442)-MIN(L442:O442))))</f>
        <v>0.757444577799511</v>
      </c>
      <c r="AH442" s="0" t="n">
        <f aca="false">IF(MAX(L442:O442)=MIN(L442:O442),0,IF($C$17="custo",(MAX(L442:O442)-N442)/(MAX(L442:O442)-MIN(L442:O442)),(N442-MIN(L442:O442))/(MAX(L442:O442)-MIN(L442:O442))))</f>
        <v>0.861119755293953</v>
      </c>
      <c r="AI442" s="0" t="n">
        <f aca="false">IF(MAX(L442:O442)=MIN(L442:O442),0,IF($C$17="custo",(MAX(L442:O442)-O442)/(MAX(L442:O442)-MIN(L442:O442)),(O442-MIN(L442:O442))/(MAX(L442:O442)-MIN(L442:O442))))</f>
        <v>0</v>
      </c>
      <c r="AJ442" s="0" t="n">
        <f aca="false">IF(MAX(P442:S442)=MIN(P442:S442),0,IF($D$17="custo",(MAX(P442:S442)-P442)/(MAX(P442:S442)-MIN(P442:S442)),(P442-MIN(P442:S442))/(MAX(P442:S442)-MIN(P442:S442))))</f>
        <v>0.0747411562202568</v>
      </c>
      <c r="AK442" s="0" t="n">
        <f aca="false">IF(MAX(P442:S442)=MIN(P442:S442),0,IF($D$17="custo",(MAX(P442:S442)-Q442)/(MAX(P442:S442)-MIN(P442:S442)),(Q442-MIN(P442:S442))/(MAX(P442:S442)-MIN(P442:S442))))</f>
        <v>0</v>
      </c>
      <c r="AL442" s="0" t="n">
        <f aca="false">IF(MAX(P442:S442)=MIN(P442:S442),0,IF($D$17="custo",(MAX(P442:S442)-R442)/(MAX(P442:S442)-MIN(P442:S442)),(R442-MIN(P442:S442))/(MAX(P442:S442)-MIN(P442:S442))))</f>
        <v>0.721071913739115</v>
      </c>
      <c r="AM442" s="0" t="n">
        <f aca="false">IF(MAX(P442:S442)=MIN(P442:S442),0,IF($D$17="custo",(MAX(P442:S442)-S442)/(MAX(P442:S442)-MIN(P442:S442)),(S442-MIN(P442:S442))/(MAX(P442:S442)-MIN(P442:S442))))</f>
        <v>1</v>
      </c>
      <c r="AN442" s="0" t="n">
        <f aca="false">IF(MAX(T442:W442)=MIN(T442:W442),0,IF($E$17="custo",(MAX(T442:W442)-T442)/(MAX(T442:W442)-MIN(T442:W442)),(T442-MIN(T442:W442))/(MAX(T442:W442)-MIN(T442:W442))))</f>
        <v>0</v>
      </c>
      <c r="AO442" s="0" t="n">
        <f aca="false">IF(MAX(T442:W442)=MIN(T442:W442),0,IF($E$17="custo",(MAX(T442:W442)-U442)/(MAX(T442:W442)-MIN(T442:W442)),(U442-MIN(T442:W442))/(MAX(T442:W442)-MIN(T442:W442))))</f>
        <v>0.793103448275862</v>
      </c>
      <c r="AP442" s="0" t="n">
        <f aca="false">IF(MAX(T442:W442)=MIN(T442:W442),0,IF($E$17="custo",(MAX(T442:W442)-V442)/(MAX(T442:W442)-MIN(T442:W442)),(V442-MIN(T442:W442))/(MAX(T442:W442)-MIN(T442:W442))))</f>
        <v>0.793103448275862</v>
      </c>
      <c r="AQ442" s="0" t="n">
        <f aca="false">IF(MAX(T442:W442)=MIN(T442:W442),0,IF($E$17="custo",(MAX(T442:W442)-W442)/(MAX(T442:W442)-MIN(T442:W442)),(W442-MIN(T442:W442))/(MAX(T442:W442)-MIN(T442:W442))))</f>
        <v>1</v>
      </c>
      <c r="AR442" s="0" t="n">
        <f aca="false">IF(MAX(X442:AA442)=MIN(X442:AA442),0,IF($F$17="custo",(MAX(X442:AA442)-X442)/(MAX(X442:AA442)-MIN(X442:AA442)),(X442-MIN(X442:AA442))/(MAX(X442:AA442)-MIN(X442:AA442))))</f>
        <v>0</v>
      </c>
      <c r="AS442" s="0" t="n">
        <f aca="false">IF(MAX(X442:AA442)=MIN(X442:AA442),0,IF($F$17="custo",(MAX(X442:AA442)-Y442)/(MAX(X442:AA442)-MIN(X442:AA442)),(Y442-MIN(X442:AA442))/(MAX(X442:AA442)-MIN(X442:AA442))))</f>
        <v>0.482758620689655</v>
      </c>
      <c r="AT442" s="0" t="n">
        <f aca="false">IF(MAX(X442:AA442)=MIN(X442:AA442),0,IF($F$17="custo",(MAX(X442:AA442)-Z442)/(MAX(X442:AA442)-MIN(X442:AA442)),(Z442-MIN(X442:AA442))/(MAX(X442:AA442)-MIN(X442:AA442))))</f>
        <v>0.172413793103448</v>
      </c>
      <c r="AU442" s="0" t="n">
        <f aca="false">IF(MAX(X442:AA442)=MIN(X442:AA442),0,IF($F$17="custo",(MAX(X442:AA442)-AA442)/(MAX(X442:AA442)-MIN(X442:AA442)),(AA442-MIN(X442:AA442))/(MAX(X442:AA442)-MIN(X442:AA442))))</f>
        <v>1</v>
      </c>
      <c r="AV442" s="0" t="n">
        <f aca="false">STDEVP(AB442:AE442)</f>
        <v>0.396793577143762</v>
      </c>
      <c r="AW442" s="0" t="n">
        <f aca="false">STDEVP(AF442:AI442)</f>
        <v>0.38763053599984</v>
      </c>
      <c r="AX442" s="0" t="n">
        <f aca="false">STDEVP(AJ442:AM442)</f>
        <v>0.424056246168272</v>
      </c>
      <c r="AY442" s="0" t="n">
        <f aca="false">STDEVP(AN442:AQ442)</f>
        <v>0.382723670352123</v>
      </c>
      <c r="AZ442" s="0" t="n">
        <f aca="false">STDEVP(AR442:AU442)</f>
        <v>0.380093235949114</v>
      </c>
      <c r="BA442" s="0" t="n">
        <f aca="false">AV442*((1-IFERROR(CORREL(AB442:AE442,AF442:AI442),0))+(1-IFERROR(CORREL(AB442:AE442,AJ442:AM442),0))+(1-IFERROR(CORREL(AB442:AE442,AN442:AQ442),0))+(1-IFERROR(CORREL(AB442:AE442,AR442:AU442),0)))</f>
        <v>1.11830946029471</v>
      </c>
      <c r="BB442" s="0" t="n">
        <f aca="false">AW442*((1-IFERROR(CORREL(AF442:AI442,AB442:AE442),0))+(1-IFERROR(CORREL(AF442:AI442,AJ442:AM442),0))+(1-IFERROR(CORREL(AF442:AI442,AN442:AQ442),0))+(1-IFERROR(CORREL(AF442:AI442,AR442:AU442),0)))</f>
        <v>2.70119725125552</v>
      </c>
      <c r="BC442" s="0" t="n">
        <f aca="false">AX442*((1-IFERROR(CORREL(AJ442:AM442,AB442:AE442),0))+(1-IFERROR(CORREL(AJ442:AM442,AF442:AI442),0))+(1-IFERROR(CORREL(AJ442:AM442,AN442:AQ442),0))+(1-IFERROR(CORREL(AJ442:AM442,AR442:AU442),0)))</f>
        <v>1.07820289037773</v>
      </c>
      <c r="BD442" s="0" t="n">
        <f aca="false">AY442*((1-IFERROR(CORREL(AN442:AQ442,AB442:AE442),0))+(1-IFERROR(CORREL(AN442:AQ442,AF442:AI442),0))+(1-IFERROR(CORREL(AN442:AQ442,AJ442:AM442),0))+(1-IFERROR(CORREL(AN442:AQ442,AR442:AU442),0)))</f>
        <v>1.10049373172992</v>
      </c>
      <c r="BE442" s="0" t="n">
        <f aca="false">AZ442*((1-IFERROR(CORREL(AR442:AU442,AB442:AE442),0))+(1-IFERROR(CORREL(AR442:AU442,AF442:AI442),0))+(1-IFERROR(CORREL(AR442:AU442,AJ442:AM442),0))+(1-IFERROR(CORREL(AR442:AU442,AN442:AQ442),0)))</f>
        <v>1.22035491145633</v>
      </c>
      <c r="BF442" s="0" t="n">
        <f aca="false">IF(SUM(BA442:BE442)&gt;0,BA442/SUM(BA442:BE442),1/5)</f>
        <v>0.154921443080635</v>
      </c>
      <c r="BG442" s="0" t="n">
        <f aca="false">IF(SUM(BA442:BE442)&gt;0,BB442/SUM(BA442:BE442),1/5)</f>
        <v>0.374201767102702</v>
      </c>
      <c r="BH442" s="0" t="n">
        <f aca="false">IF(SUM(BA442:BE442)&gt;0,BC442/SUM(BA442:BE442),1/5)</f>
        <v>0.149365407019815</v>
      </c>
      <c r="BI442" s="0" t="n">
        <f aca="false">IF(SUM(BA442:BE442)&gt;0,BD442/SUM(BA442:BE442),1/5)</f>
        <v>0.152453397806241</v>
      </c>
      <c r="BJ442" s="0" t="n">
        <f aca="false">IF(SUM(BA442:BE442)&gt;0,BE442/SUM(BA442:BE442),1/5)</f>
        <v>0.169057984990606</v>
      </c>
      <c r="BK442" s="0" t="n">
        <f aca="false">BF442*AB442+BG442*AF442+BH442*AJ442+BI442*AN442+BJ442*AR442</f>
        <v>0.44012209405929</v>
      </c>
      <c r="BL442" s="0" t="n">
        <f aca="false">BF442*AC442+BG442*AG442+BH442*AK442+BI442*AO442+BJ442*AS442</f>
        <v>0.485962614647077</v>
      </c>
      <c r="BM442" s="0" t="n">
        <f aca="false">BF442*AD442+BG442*AH442+BH442*AL442+BI442*AP442+BJ442*AT442</f>
        <v>0.710673250692121</v>
      </c>
      <c r="BN442" s="0" t="n">
        <f aca="false">BF442*AE442+BG442*AI442+BH442*AM442+BI442*AQ442+BJ442*AU442</f>
        <v>0.625798232897298</v>
      </c>
      <c r="BO442" s="0" t="n">
        <f aca="false">RANK(BK442,$BK442:$BN442)</f>
        <v>4</v>
      </c>
      <c r="BP442" s="0" t="n">
        <f aca="false">RANK(BL442,$BK442:$BN442)</f>
        <v>3</v>
      </c>
      <c r="BQ442" s="0" t="n">
        <f aca="false">RANK(BM442,$BK442:$BN442)</f>
        <v>1</v>
      </c>
      <c r="BR442" s="0" t="n">
        <f aca="false">RANK(BN442,$BK442:$BN442)</f>
        <v>2</v>
      </c>
    </row>
    <row r="443" customFormat="false" ht="15" hidden="false" customHeight="false" outlineLevel="0" collapsed="false">
      <c r="A443" s="0" t="n">
        <v>420</v>
      </c>
      <c r="B443" s="0" t="n">
        <f aca="false">RANDBETWEEN(1,$B$5)</f>
        <v>2</v>
      </c>
      <c r="C443" s="0" t="n">
        <f aca="false">RANDBETWEEN(1,$B$5)</f>
        <v>3</v>
      </c>
      <c r="D443" s="0" t="n">
        <f aca="false">RANDBETWEEN(1,$B$5)</f>
        <v>2</v>
      </c>
      <c r="E443" s="0" t="n">
        <f aca="false">RANDBETWEEN(1,$B$5)</f>
        <v>4</v>
      </c>
      <c r="F443" s="0" t="n">
        <f aca="false">RANDBETWEEN(1,$B$5)</f>
        <v>3</v>
      </c>
      <c r="G443" s="0" t="n">
        <f aca="false">RANDBETWEEN(1,$B$5)</f>
        <v>6</v>
      </c>
      <c r="H443" s="0" t="n">
        <f aca="true">NORMINV(RAND(),$B$8,$B$13)</f>
        <v>43.5179831041109</v>
      </c>
      <c r="I443" s="0" t="n">
        <f aca="true">NORMINV(RAND(),$C$8,$C$13)</f>
        <v>68.1180484332368</v>
      </c>
      <c r="J443" s="0" t="n">
        <f aca="true">NORMINV(RAND(),$D$8,$D$13)</f>
        <v>13.117372840107</v>
      </c>
      <c r="K443" s="0" t="n">
        <f aca="true">NORMINV(RAND(),$E$8,$E$13)</f>
        <v>3.21162540354635</v>
      </c>
      <c r="L443" s="0" t="n">
        <f aca="true">NORMINV(RAND(),$B$9,$B$14)</f>
        <v>37.160736316484</v>
      </c>
      <c r="M443" s="0" t="n">
        <f aca="true">NORMINV(RAND(),$C$9,$C$14)</f>
        <v>53.7200120449458</v>
      </c>
      <c r="N443" s="0" t="n">
        <f aca="true">NORMINV(RAND(),$D$9,$D$14)</f>
        <v>42.4415805449002</v>
      </c>
      <c r="O443" s="0" t="n">
        <f aca="true">NORMINV(RAND(),$E$9,$E$14)</f>
        <v>23.5719850274432</v>
      </c>
      <c r="P443" s="0" t="n">
        <f aca="true">NORMINV(RAND(),$B$10,$B$15)</f>
        <v>25.2807731059234</v>
      </c>
      <c r="Q443" s="0" t="n">
        <f aca="true">NORMINV(RAND(),$C$10,$C$15)</f>
        <v>30.8424045246399</v>
      </c>
      <c r="R443" s="0" t="n">
        <f aca="true">NORMINV(RAND(),$D$10,$D$15)</f>
        <v>10.3944986216026</v>
      </c>
      <c r="S443" s="0" t="n">
        <f aca="true">NORMINV(RAND(),$E$10,$E$15)</f>
        <v>4.29555037730204</v>
      </c>
      <c r="T443" s="0" t="n">
        <f aca="false">MEDIAN(INDEX(Avaliadores!$B$17:$B$22,$B443),INDEX(Avaliadores!$B$17:$B$22,$C443),INDEX(Avaliadores!$B$17:$B$22,$D443),INDEX(Avaliadores!$B$17:$B$22,$E443),INDEX(Avaliadores!$B$17:$B$22,$F443),INDEX(Avaliadores!$B$17:$B$22,$G443))</f>
        <v>2.91666666666667</v>
      </c>
      <c r="U443" s="0" t="n">
        <f aca="false">MEDIAN(INDEX(Avaliadores!$C$17:$C$22,$B443),INDEX(Avaliadores!$C$17:$C$22,$C443),INDEX(Avaliadores!$C$17:$C$22,$D443),INDEX(Avaliadores!$C$17:$C$22,$E443),INDEX(Avaliadores!$C$17:$C$22,$F443),INDEX(Avaliadores!$C$17:$C$22,$G443))</f>
        <v>5.04166666666667</v>
      </c>
      <c r="V443" s="0" t="n">
        <f aca="false">MEDIAN(INDEX(Avaliadores!$D$17:$D$22,$B443),INDEX(Avaliadores!$D$17:$D$22,$C443),INDEX(Avaliadores!$D$17:$D$22,$D443),INDEX(Avaliadores!$D$17:$D$22,$E443),INDEX(Avaliadores!$D$17:$D$22,$F443),INDEX(Avaliadores!$D$17:$D$22,$G443))</f>
        <v>5.79166666666667</v>
      </c>
      <c r="W443" s="0" t="n">
        <f aca="false">MEDIAN(INDEX(Avaliadores!$E$17:$E$22,$B443),INDEX(Avaliadores!$E$17:$E$22,$C443),INDEX(Avaliadores!$E$17:$E$22,$D443),INDEX(Avaliadores!$E$17:$E$22,$E443),INDEX(Avaliadores!$E$17:$E$22,$F443),INDEX(Avaliadores!$E$17:$E$22,$G443))</f>
        <v>6.04166666666667</v>
      </c>
      <c r="X443" s="0" t="n">
        <f aca="false">MEDIAN(INDEX(Avaliadores!$F$17:$F$22,$B443),INDEX(Avaliadores!$F$17:$F$22,$C443),INDEX(Avaliadores!$F$17:$F$22,$D443),INDEX(Avaliadores!$F$17:$F$22,$E443),INDEX(Avaliadores!$F$17:$F$22,$F443),INDEX(Avaliadores!$F$17:$F$22,$G443))</f>
        <v>2.79166666666667</v>
      </c>
      <c r="Y443" s="0" t="n">
        <f aca="false">MEDIAN(INDEX(Avaliadores!$G$17:$G$22,$B443),INDEX(Avaliadores!$G$17:$G$22,$C443),INDEX(Avaliadores!$G$17:$G$22,$D443),INDEX(Avaliadores!$G$17:$G$22,$E443),INDEX(Avaliadores!$G$17:$G$22,$F443),INDEX(Avaliadores!$G$17:$G$22,$G443))</f>
        <v>5.79166666666667</v>
      </c>
      <c r="Z443" s="0" t="n">
        <f aca="false">MEDIAN(INDEX(Avaliadores!$H$17:$H$22,$B443),INDEX(Avaliadores!$H$17:$H$22,$C443),INDEX(Avaliadores!$H$17:$H$22,$D443),INDEX(Avaliadores!$H$17:$H$22,$E443),INDEX(Avaliadores!$H$17:$H$22,$F443),INDEX(Avaliadores!$H$17:$H$22,$G443))</f>
        <v>3.91666666666667</v>
      </c>
      <c r="AA443" s="0" t="n">
        <f aca="false">MEDIAN(INDEX(Avaliadores!$I$17:$I$22,$B443),INDEX(Avaliadores!$I$17:$I$22,$C443),INDEX(Avaliadores!$I$17:$I$22,$D443),INDEX(Avaliadores!$I$17:$I$22,$E443),INDEX(Avaliadores!$I$17:$I$22,$F443),INDEX(Avaliadores!$I$17:$I$22,$G443))</f>
        <v>6.41666666666667</v>
      </c>
      <c r="AB443" s="0" t="n">
        <f aca="false">IF(MAX(H443:K443)=MIN(H443:K443),0,IF($B$17="custo",(MAX(H443:K443)-H443)/(MAX(H443:K443)-MIN(H443:K443)),(H443-MIN(H443:K443))/(MAX(H443:K443)-MIN(H443:K443))))</f>
        <v>0.379008181021977</v>
      </c>
      <c r="AC443" s="0" t="n">
        <f aca="false">IF(MAX(H443:K443)=MIN(H443:K443),0,IF($B$17="custo",(MAX(H443:K443)-I443)/(MAX(H443:K443)-MIN(H443:K443)),(I443-MIN(H443:K443))/(MAX(H443:K443)-MIN(H443:K443))))</f>
        <v>0</v>
      </c>
      <c r="AD443" s="0" t="n">
        <f aca="false">IF(MAX(H443:K443)=MIN(H443:K443),0,IF($B$17="custo",(MAX(H443:K443)-J443)/(MAX(H443:K443)-MIN(H443:K443)),(J443-MIN(H443:K443))/(MAX(H443:K443)-MIN(H443:K443))))</f>
        <v>0.847384172872546</v>
      </c>
      <c r="AE443" s="0" t="n">
        <f aca="false">IF(MAX(H443:K443)=MIN(H443:K443),0,IF($B$17="custo",(MAX(H443:K443)-K443)/(MAX(H443:K443)-MIN(H443:K443)),(K443-MIN(H443:K443))/(MAX(H443:K443)-MIN(H443:K443))))</f>
        <v>1</v>
      </c>
      <c r="AF443" s="0" t="n">
        <f aca="false">IF(MAX(L443:O443)=MIN(L443:O443),0,IF($C$17="custo",(MAX(L443:O443)-L443)/(MAX(L443:O443)-MIN(L443:O443)),(L443-MIN(L443:O443))/(MAX(L443:O443)-MIN(L443:O443))))</f>
        <v>0.450734347596005</v>
      </c>
      <c r="AG443" s="0" t="n">
        <f aca="false">IF(MAX(L443:O443)=MIN(L443:O443),0,IF($C$17="custo",(MAX(L443:O443)-M443)/(MAX(L443:O443)-MIN(L443:O443)),(M443-MIN(L443:O443))/(MAX(L443:O443)-MIN(L443:O443))))</f>
        <v>1</v>
      </c>
      <c r="AH443" s="0" t="n">
        <f aca="false">IF(MAX(L443:O443)=MIN(L443:O443),0,IF($C$17="custo",(MAX(L443:O443)-N443)/(MAX(L443:O443)-MIN(L443:O443)),(N443-MIN(L443:O443))/(MAX(L443:O443)-MIN(L443:O443))))</f>
        <v>0.625898189175105</v>
      </c>
      <c r="AI443" s="0" t="n">
        <f aca="false">IF(MAX(L443:O443)=MIN(L443:O443),0,IF($C$17="custo",(MAX(L443:O443)-O443)/(MAX(L443:O443)-MIN(L443:O443)),(O443-MIN(L443:O443))/(MAX(L443:O443)-MIN(L443:O443))))</f>
        <v>0</v>
      </c>
      <c r="AJ443" s="0" t="n">
        <f aca="false">IF(MAX(P443:S443)=MIN(P443:S443),0,IF($D$17="custo",(MAX(P443:S443)-P443)/(MAX(P443:S443)-MIN(P443:S443)),(P443-MIN(P443:S443))/(MAX(P443:S443)-MIN(P443:S443))))</f>
        <v>0.209502466388251</v>
      </c>
      <c r="AK443" s="0" t="n">
        <f aca="false">IF(MAX(P443:S443)=MIN(P443:S443),0,IF($D$17="custo",(MAX(P443:S443)-Q443)/(MAX(P443:S443)-MIN(P443:S443)),(Q443-MIN(P443:S443))/(MAX(P443:S443)-MIN(P443:S443))))</f>
        <v>0</v>
      </c>
      <c r="AL443" s="0" t="n">
        <f aca="false">IF(MAX(P443:S443)=MIN(P443:S443),0,IF($D$17="custo",(MAX(P443:S443)-R443)/(MAX(P443:S443)-MIN(P443:S443)),(R443-MIN(P443:S443))/(MAX(P443:S443)-MIN(P443:S443))))</f>
        <v>0.770257213511975</v>
      </c>
      <c r="AM443" s="0" t="n">
        <f aca="false">IF(MAX(P443:S443)=MIN(P443:S443),0,IF($D$17="custo",(MAX(P443:S443)-S443)/(MAX(P443:S443)-MIN(P443:S443)),(S443-MIN(P443:S443))/(MAX(P443:S443)-MIN(P443:S443))))</f>
        <v>1</v>
      </c>
      <c r="AN443" s="0" t="n">
        <f aca="false">IF(MAX(T443:W443)=MIN(T443:W443),0,IF($E$17="custo",(MAX(T443:W443)-T443)/(MAX(T443:W443)-MIN(T443:W443)),(T443-MIN(T443:W443))/(MAX(T443:W443)-MIN(T443:W443))))</f>
        <v>0</v>
      </c>
      <c r="AO443" s="0" t="n">
        <f aca="false">IF(MAX(T443:W443)=MIN(T443:W443),0,IF($E$17="custo",(MAX(T443:W443)-U443)/(MAX(T443:W443)-MIN(T443:W443)),(U443-MIN(T443:W443))/(MAX(T443:W443)-MIN(T443:W443))))</f>
        <v>0.68</v>
      </c>
      <c r="AP443" s="0" t="n">
        <f aca="false">IF(MAX(T443:W443)=MIN(T443:W443),0,IF($E$17="custo",(MAX(T443:W443)-V443)/(MAX(T443:W443)-MIN(T443:W443)),(V443-MIN(T443:W443))/(MAX(T443:W443)-MIN(T443:W443))))</f>
        <v>0.92</v>
      </c>
      <c r="AQ443" s="0" t="n">
        <f aca="false">IF(MAX(T443:W443)=MIN(T443:W443),0,IF($E$17="custo",(MAX(T443:W443)-W443)/(MAX(T443:W443)-MIN(T443:W443)),(W443-MIN(T443:W443))/(MAX(T443:W443)-MIN(T443:W443))))</f>
        <v>1</v>
      </c>
      <c r="AR443" s="0" t="n">
        <f aca="false">IF(MAX(X443:AA443)=MIN(X443:AA443),0,IF($F$17="custo",(MAX(X443:AA443)-X443)/(MAX(X443:AA443)-MIN(X443:AA443)),(X443-MIN(X443:AA443))/(MAX(X443:AA443)-MIN(X443:AA443))))</f>
        <v>0</v>
      </c>
      <c r="AS443" s="0" t="n">
        <f aca="false">IF(MAX(X443:AA443)=MIN(X443:AA443),0,IF($F$17="custo",(MAX(X443:AA443)-Y443)/(MAX(X443:AA443)-MIN(X443:AA443)),(Y443-MIN(X443:AA443))/(MAX(X443:AA443)-MIN(X443:AA443))))</f>
        <v>0.827586206896552</v>
      </c>
      <c r="AT443" s="0" t="n">
        <f aca="false">IF(MAX(X443:AA443)=MIN(X443:AA443),0,IF($F$17="custo",(MAX(X443:AA443)-Z443)/(MAX(X443:AA443)-MIN(X443:AA443)),(Z443-MIN(X443:AA443))/(MAX(X443:AA443)-MIN(X443:AA443))))</f>
        <v>0.310344827586207</v>
      </c>
      <c r="AU443" s="0" t="n">
        <f aca="false">IF(MAX(X443:AA443)=MIN(X443:AA443),0,IF($F$17="custo",(MAX(X443:AA443)-AA443)/(MAX(X443:AA443)-MIN(X443:AA443)),(AA443-MIN(X443:AA443))/(MAX(X443:AA443)-MIN(X443:AA443))))</f>
        <v>1</v>
      </c>
      <c r="AV443" s="0" t="n">
        <f aca="false">STDEVP(AB443:AE443)</f>
        <v>0.394493792519755</v>
      </c>
      <c r="AW443" s="0" t="n">
        <f aca="false">STDEVP(AF443:AI443)</f>
        <v>0.359447256952035</v>
      </c>
      <c r="AX443" s="0" t="n">
        <f aca="false">STDEVP(AJ443:AM443)</f>
        <v>0.405378021373363</v>
      </c>
      <c r="AY443" s="0" t="n">
        <f aca="false">STDEVP(AN443:AQ443)</f>
        <v>0.393319208785943</v>
      </c>
      <c r="AZ443" s="0" t="n">
        <f aca="false">STDEVP(AR443:AU443)</f>
        <v>0.399538973319189</v>
      </c>
      <c r="BA443" s="0" t="n">
        <f aca="false">AV443*((1-IFERROR(CORREL(AB443:AE443,AF443:AI443),0))+(1-IFERROR(CORREL(AB443:AE443,AJ443:AM443),0))+(1-IFERROR(CORREL(AB443:AE443,AN443:AQ443),0))+(1-IFERROR(CORREL(AB443:AE443,AR443:AU443),0)))</f>
        <v>1.24855990307179</v>
      </c>
      <c r="BB443" s="0" t="n">
        <f aca="false">AW443*((1-IFERROR(CORREL(AF443:AI443,AB443:AE443),0))+(1-IFERROR(CORREL(AF443:AI443,AJ443:AM443),0))+(1-IFERROR(CORREL(AF443:AI443,AN443:AQ443),0))+(1-IFERROR(CORREL(AF443:AI443,AR443:AU443),0)))</f>
        <v>2.11907198780697</v>
      </c>
      <c r="BC443" s="0" t="n">
        <f aca="false">AX443*((1-IFERROR(CORREL(AJ443:AM443,AB443:AE443),0))+(1-IFERROR(CORREL(AJ443:AM443,AF443:AI443),0))+(1-IFERROR(CORREL(AJ443:AM443,AN443:AQ443),0))+(1-IFERROR(CORREL(AJ443:AM443,AR443:AU443),0)))</f>
        <v>1.15473233970799</v>
      </c>
      <c r="BD443" s="0" t="n">
        <f aca="false">AY443*((1-IFERROR(CORREL(AN443:AQ443,AB443:AE443),0))+(1-IFERROR(CORREL(AN443:AQ443,AF443:AI443),0))+(1-IFERROR(CORREL(AN443:AQ443,AJ443:AM443),0))+(1-IFERROR(CORREL(AN443:AQ443,AR443:AU443),0)))</f>
        <v>0.880878550177967</v>
      </c>
      <c r="BE443" s="0" t="n">
        <f aca="false">AZ443*((1-IFERROR(CORREL(AR443:AU443,AB443:AE443),0))+(1-IFERROR(CORREL(AR443:AU443,AF443:AI443),0))+(1-IFERROR(CORREL(AR443:AU443,AJ443:AM443),0))+(1-IFERROR(CORREL(AR443:AU443,AN443:AQ443),0)))</f>
        <v>1.21008826523705</v>
      </c>
      <c r="BF443" s="0" t="n">
        <f aca="false">IF(SUM(BA443:BE443)&gt;0,BA443/SUM(BA443:BE443),1/5)</f>
        <v>0.188794405479918</v>
      </c>
      <c r="BG443" s="0" t="n">
        <f aca="false">IF(SUM(BA443:BE443)&gt;0,BB443/SUM(BA443:BE443),1/5)</f>
        <v>0.320424302528769</v>
      </c>
      <c r="BH443" s="0" t="n">
        <f aca="false">IF(SUM(BA443:BE443)&gt;0,BC443/SUM(BA443:BE443),1/5)</f>
        <v>0.174606764983601</v>
      </c>
      <c r="BI443" s="0" t="n">
        <f aca="false">IF(SUM(BA443:BE443)&gt;0,BD443/SUM(BA443:BE443),1/5)</f>
        <v>0.133197407486583</v>
      </c>
      <c r="BJ443" s="0" t="n">
        <f aca="false">IF(SUM(BA443:BE443)&gt;0,BE443/SUM(BA443:BE443),1/5)</f>
        <v>0.182977119521128</v>
      </c>
      <c r="BK443" s="0" t="n">
        <f aca="false">BF443*AB443+BG443*AF443+BH443*AJ443+BI443*AN443+BJ443*AR443</f>
        <v>0.252561411074417</v>
      </c>
      <c r="BL443" s="0" t="n">
        <f aca="false">BF443*AC443+BG443*AG443+BH443*AK443+BI443*AO443+BJ443*AS443</f>
        <v>0.562427879912993</v>
      </c>
      <c r="BM443" s="0" t="n">
        <f aca="false">BF443*AD443+BG443*AH443+BH443*AL443+BI443*AP443+BJ443*AT443</f>
        <v>0.674354119605288</v>
      </c>
      <c r="BN443" s="0" t="n">
        <f aca="false">BF443*AE443+BG443*AI443+BH443*AM443+BI443*AQ443+BJ443*AU443</f>
        <v>0.679575697471231</v>
      </c>
      <c r="BO443" s="0" t="n">
        <f aca="false">RANK(BK443,$BK443:$BN443)</f>
        <v>4</v>
      </c>
      <c r="BP443" s="0" t="n">
        <f aca="false">RANK(BL443,$BK443:$BN443)</f>
        <v>3</v>
      </c>
      <c r="BQ443" s="0" t="n">
        <f aca="false">RANK(BM443,$BK443:$BN443)</f>
        <v>2</v>
      </c>
      <c r="BR443" s="0" t="n">
        <f aca="false">RANK(BN443,$BK443:$BN443)</f>
        <v>1</v>
      </c>
    </row>
    <row r="444" customFormat="false" ht="15" hidden="false" customHeight="false" outlineLevel="0" collapsed="false">
      <c r="A444" s="0" t="n">
        <v>421</v>
      </c>
      <c r="B444" s="0" t="n">
        <f aca="false">RANDBETWEEN(1,$B$5)</f>
        <v>1</v>
      </c>
      <c r="C444" s="0" t="n">
        <f aca="false">RANDBETWEEN(1,$B$5)</f>
        <v>6</v>
      </c>
      <c r="D444" s="0" t="n">
        <f aca="false">RANDBETWEEN(1,$B$5)</f>
        <v>2</v>
      </c>
      <c r="E444" s="0" t="n">
        <f aca="false">RANDBETWEEN(1,$B$5)</f>
        <v>4</v>
      </c>
      <c r="F444" s="0" t="n">
        <f aca="false">RANDBETWEEN(1,$B$5)</f>
        <v>5</v>
      </c>
      <c r="G444" s="0" t="n">
        <f aca="false">RANDBETWEEN(1,$B$5)</f>
        <v>2</v>
      </c>
      <c r="H444" s="0" t="n">
        <f aca="true">NORMINV(RAND(),$B$8,$B$13)</f>
        <v>51.5668356804991</v>
      </c>
      <c r="I444" s="0" t="n">
        <f aca="true">NORMINV(RAND(),$C$8,$C$13)</f>
        <v>72.5218648453711</v>
      </c>
      <c r="J444" s="0" t="n">
        <f aca="true">NORMINV(RAND(),$D$8,$D$13)</f>
        <v>15.6401715329407</v>
      </c>
      <c r="K444" s="0" t="n">
        <f aca="true">NORMINV(RAND(),$E$8,$E$13)</f>
        <v>2.70242103930423</v>
      </c>
      <c r="L444" s="0" t="n">
        <f aca="true">NORMINV(RAND(),$B$9,$B$14)</f>
        <v>52.7932924904577</v>
      </c>
      <c r="M444" s="0" t="n">
        <f aca="true">NORMINV(RAND(),$C$9,$C$14)</f>
        <v>50.0625913017646</v>
      </c>
      <c r="N444" s="0" t="n">
        <f aca="true">NORMINV(RAND(),$D$9,$D$14)</f>
        <v>39.6559218258918</v>
      </c>
      <c r="O444" s="0" t="n">
        <f aca="true">NORMINV(RAND(),$E$9,$E$14)</f>
        <v>23.0737694062815</v>
      </c>
      <c r="P444" s="0" t="n">
        <f aca="true">NORMINV(RAND(),$B$10,$B$15)</f>
        <v>26.3147530220262</v>
      </c>
      <c r="Q444" s="0" t="n">
        <f aca="true">NORMINV(RAND(),$C$10,$C$15)</f>
        <v>30.5627547037072</v>
      </c>
      <c r="R444" s="0" t="n">
        <f aca="true">NORMINV(RAND(),$D$10,$D$15)</f>
        <v>10.4218747834945</v>
      </c>
      <c r="S444" s="0" t="n">
        <f aca="true">NORMINV(RAND(),$E$10,$E$15)</f>
        <v>4.14210122771926</v>
      </c>
      <c r="T444" s="0" t="n">
        <f aca="false">MEDIAN(INDEX(Avaliadores!$B$17:$B$22,$B444),INDEX(Avaliadores!$B$17:$B$22,$C444),INDEX(Avaliadores!$B$17:$B$22,$D444),INDEX(Avaliadores!$B$17:$B$22,$E444),INDEX(Avaliadores!$B$17:$B$22,$F444),INDEX(Avaliadores!$B$17:$B$22,$G444))</f>
        <v>2.79166666666667</v>
      </c>
      <c r="U444" s="0" t="n">
        <f aca="false">MEDIAN(INDEX(Avaliadores!$C$17:$C$22,$B444),INDEX(Avaliadores!$C$17:$C$22,$C444),INDEX(Avaliadores!$C$17:$C$22,$D444),INDEX(Avaliadores!$C$17:$C$22,$E444),INDEX(Avaliadores!$C$17:$C$22,$F444),INDEX(Avaliadores!$C$17:$C$22,$G444))</f>
        <v>5.29166666666667</v>
      </c>
      <c r="V444" s="0" t="n">
        <f aca="false">MEDIAN(INDEX(Avaliadores!$D$17:$D$22,$B444),INDEX(Avaliadores!$D$17:$D$22,$C444),INDEX(Avaliadores!$D$17:$D$22,$D444),INDEX(Avaliadores!$D$17:$D$22,$E444),INDEX(Avaliadores!$D$17:$D$22,$F444),INDEX(Avaliadores!$D$17:$D$22,$G444))</f>
        <v>5.79166666666667</v>
      </c>
      <c r="W444" s="0" t="n">
        <f aca="false">MEDIAN(INDEX(Avaliadores!$E$17:$E$22,$B444),INDEX(Avaliadores!$E$17:$E$22,$C444),INDEX(Avaliadores!$E$17:$E$22,$D444),INDEX(Avaliadores!$E$17:$E$22,$E444),INDEX(Avaliadores!$E$17:$E$22,$F444),INDEX(Avaliadores!$E$17:$E$22,$G444))</f>
        <v>6.29166666666667</v>
      </c>
      <c r="X444" s="0" t="n">
        <f aca="false">MEDIAN(INDEX(Avaliadores!$F$17:$F$22,$B444),INDEX(Avaliadores!$F$17:$F$22,$C444),INDEX(Avaliadores!$F$17:$F$22,$D444),INDEX(Avaliadores!$F$17:$F$22,$E444),INDEX(Avaliadores!$F$17:$F$22,$F444),INDEX(Avaliadores!$F$17:$F$22,$G444))</f>
        <v>2.29166666666667</v>
      </c>
      <c r="Y444" s="0" t="n">
        <f aca="false">MEDIAN(INDEX(Avaliadores!$G$17:$G$22,$B444),INDEX(Avaliadores!$G$17:$G$22,$C444),INDEX(Avaliadores!$G$17:$G$22,$D444),INDEX(Avaliadores!$G$17:$G$22,$E444),INDEX(Avaliadores!$G$17:$G$22,$F444),INDEX(Avaliadores!$G$17:$G$22,$G444))</f>
        <v>5.04166666666667</v>
      </c>
      <c r="Z444" s="0" t="n">
        <f aca="false">MEDIAN(INDEX(Avaliadores!$H$17:$H$22,$B444),INDEX(Avaliadores!$H$17:$H$22,$C444),INDEX(Avaliadores!$H$17:$H$22,$D444),INDEX(Avaliadores!$H$17:$H$22,$E444),INDEX(Avaliadores!$H$17:$H$22,$F444),INDEX(Avaliadores!$H$17:$H$22,$G444))</f>
        <v>4.04166666666667</v>
      </c>
      <c r="AA444" s="0" t="n">
        <f aca="false">MEDIAN(INDEX(Avaliadores!$I$17:$I$22,$B444),INDEX(Avaliadores!$I$17:$I$22,$C444),INDEX(Avaliadores!$I$17:$I$22,$D444),INDEX(Avaliadores!$I$17:$I$22,$E444),INDEX(Avaliadores!$I$17:$I$22,$F444),INDEX(Avaliadores!$I$17:$I$22,$G444))</f>
        <v>6.29166666666667</v>
      </c>
      <c r="AB444" s="0" t="n">
        <f aca="false">IF(MAX(H444:K444)=MIN(H444:K444),0,IF($B$17="custo",(MAX(H444:K444)-H444)/(MAX(H444:K444)-MIN(H444:K444)),(H444-MIN(H444:K444))/(MAX(H444:K444)-MIN(H444:K444))))</f>
        <v>0.300131711491107</v>
      </c>
      <c r="AC444" s="0" t="n">
        <f aca="false">IF(MAX(H444:K444)=MIN(H444:K444),0,IF($B$17="custo",(MAX(H444:K444)-I444)/(MAX(H444:K444)-MIN(H444:K444)),(I444-MIN(H444:K444))/(MAX(H444:K444)-MIN(H444:K444))))</f>
        <v>0</v>
      </c>
      <c r="AD444" s="0" t="n">
        <f aca="false">IF(MAX(H444:K444)=MIN(H444:K444),0,IF($B$17="custo",(MAX(H444:K444)-J444)/(MAX(H444:K444)-MIN(H444:K444)),(J444-MIN(H444:K444))/(MAX(H444:K444)-MIN(H444:K444))))</f>
        <v>0.81469702724111</v>
      </c>
      <c r="AE444" s="0" t="n">
        <f aca="false">IF(MAX(H444:K444)=MIN(H444:K444),0,IF($B$17="custo",(MAX(H444:K444)-K444)/(MAX(H444:K444)-MIN(H444:K444)),(K444-MIN(H444:K444))/(MAX(H444:K444)-MIN(H444:K444))))</f>
        <v>1</v>
      </c>
      <c r="AF444" s="0" t="n">
        <f aca="false">IF(MAX(L444:O444)=MIN(L444:O444),0,IF($C$17="custo",(MAX(L444:O444)-L444)/(MAX(L444:O444)-MIN(L444:O444)),(L444-MIN(L444:O444))/(MAX(L444:O444)-MIN(L444:O444))))</f>
        <v>1</v>
      </c>
      <c r="AG444" s="0" t="n">
        <f aca="false">IF(MAX(L444:O444)=MIN(L444:O444),0,IF($C$17="custo",(MAX(L444:O444)-M444)/(MAX(L444:O444)-MIN(L444:O444)),(M444-MIN(L444:O444))/(MAX(L444:O444)-MIN(L444:O444))))</f>
        <v>0.908117597279109</v>
      </c>
      <c r="AH444" s="0" t="n">
        <f aca="false">IF(MAX(L444:O444)=MIN(L444:O444),0,IF($C$17="custo",(MAX(L444:O444)-N444)/(MAX(L444:O444)-MIN(L444:O444)),(N444-MIN(L444:O444))/(MAX(L444:O444)-MIN(L444:O444))))</f>
        <v>0.557954862621577</v>
      </c>
      <c r="AI444" s="0" t="n">
        <f aca="false">IF(MAX(L444:O444)=MIN(L444:O444),0,IF($C$17="custo",(MAX(L444:O444)-O444)/(MAX(L444:O444)-MIN(L444:O444)),(O444-MIN(L444:O444))/(MAX(L444:O444)-MIN(L444:O444))))</f>
        <v>0</v>
      </c>
      <c r="AJ444" s="0" t="n">
        <f aca="false">IF(MAX(P444:S444)=MIN(P444:S444),0,IF($D$17="custo",(MAX(P444:S444)-P444)/(MAX(P444:S444)-MIN(P444:S444)),(P444-MIN(P444:S444))/(MAX(P444:S444)-MIN(P444:S444))))</f>
        <v>0.160783369175245</v>
      </c>
      <c r="AK444" s="0" t="n">
        <f aca="false">IF(MAX(P444:S444)=MIN(P444:S444),0,IF($D$17="custo",(MAX(P444:S444)-Q444)/(MAX(P444:S444)-MIN(P444:S444)),(Q444-MIN(P444:S444))/(MAX(P444:S444)-MIN(P444:S444))))</f>
        <v>0</v>
      </c>
      <c r="AL444" s="0" t="n">
        <f aca="false">IF(MAX(P444:S444)=MIN(P444:S444),0,IF($D$17="custo",(MAX(P444:S444)-R444)/(MAX(P444:S444)-MIN(P444:S444)),(R444-MIN(P444:S444))/(MAX(P444:S444)-MIN(P444:S444))))</f>
        <v>0.762315736759406</v>
      </c>
      <c r="AM444" s="0" t="n">
        <f aca="false">IF(MAX(P444:S444)=MIN(P444:S444),0,IF($D$17="custo",(MAX(P444:S444)-S444)/(MAX(P444:S444)-MIN(P444:S444)),(S444-MIN(P444:S444))/(MAX(P444:S444)-MIN(P444:S444))))</f>
        <v>1</v>
      </c>
      <c r="AN444" s="0" t="n">
        <f aca="false">IF(MAX(T444:W444)=MIN(T444:W444),0,IF($E$17="custo",(MAX(T444:W444)-T444)/(MAX(T444:W444)-MIN(T444:W444)),(T444-MIN(T444:W444))/(MAX(T444:W444)-MIN(T444:W444))))</f>
        <v>0</v>
      </c>
      <c r="AO444" s="0" t="n">
        <f aca="false">IF(MAX(T444:W444)=MIN(T444:W444),0,IF($E$17="custo",(MAX(T444:W444)-U444)/(MAX(T444:W444)-MIN(T444:W444)),(U444-MIN(T444:W444))/(MAX(T444:W444)-MIN(T444:W444))))</f>
        <v>0.714285714285714</v>
      </c>
      <c r="AP444" s="0" t="n">
        <f aca="false">IF(MAX(T444:W444)=MIN(T444:W444),0,IF($E$17="custo",(MAX(T444:W444)-V444)/(MAX(T444:W444)-MIN(T444:W444)),(V444-MIN(T444:W444))/(MAX(T444:W444)-MIN(T444:W444))))</f>
        <v>0.857142857142857</v>
      </c>
      <c r="AQ444" s="0" t="n">
        <f aca="false">IF(MAX(T444:W444)=MIN(T444:W444),0,IF($E$17="custo",(MAX(T444:W444)-W444)/(MAX(T444:W444)-MIN(T444:W444)),(W444-MIN(T444:W444))/(MAX(T444:W444)-MIN(T444:W444))))</f>
        <v>1</v>
      </c>
      <c r="AR444" s="0" t="n">
        <f aca="false">IF(MAX(X444:AA444)=MIN(X444:AA444),0,IF($F$17="custo",(MAX(X444:AA444)-X444)/(MAX(X444:AA444)-MIN(X444:AA444)),(X444-MIN(X444:AA444))/(MAX(X444:AA444)-MIN(X444:AA444))))</f>
        <v>0</v>
      </c>
      <c r="AS444" s="0" t="n">
        <f aca="false">IF(MAX(X444:AA444)=MIN(X444:AA444),0,IF($F$17="custo",(MAX(X444:AA444)-Y444)/(MAX(X444:AA444)-MIN(X444:AA444)),(Y444-MIN(X444:AA444))/(MAX(X444:AA444)-MIN(X444:AA444))))</f>
        <v>0.6875</v>
      </c>
      <c r="AT444" s="0" t="n">
        <f aca="false">IF(MAX(X444:AA444)=MIN(X444:AA444),0,IF($F$17="custo",(MAX(X444:AA444)-Z444)/(MAX(X444:AA444)-MIN(X444:AA444)),(Z444-MIN(X444:AA444))/(MAX(X444:AA444)-MIN(X444:AA444))))</f>
        <v>0.4375</v>
      </c>
      <c r="AU444" s="0" t="n">
        <f aca="false">IF(MAX(X444:AA444)=MIN(X444:AA444),0,IF($F$17="custo",(MAX(X444:AA444)-AA444)/(MAX(X444:AA444)-MIN(X444:AA444)),(AA444-MIN(X444:AA444))/(MAX(X444:AA444)-MIN(X444:AA444))))</f>
        <v>1</v>
      </c>
      <c r="AV444" s="0" t="n">
        <f aca="false">STDEVP(AB444:AE444)</f>
        <v>0.39864932644373</v>
      </c>
      <c r="AW444" s="0" t="n">
        <f aca="false">STDEVP(AF444:AI444)</f>
        <v>0.392305000873329</v>
      </c>
      <c r="AX444" s="0" t="n">
        <f aca="false">STDEVP(AJ444:AM444)</f>
        <v>0.413037235459079</v>
      </c>
      <c r="AY444" s="0" t="n">
        <f aca="false">STDEVP(AN444:AQ444)</f>
        <v>0.384654629081036</v>
      </c>
      <c r="AZ444" s="0" t="n">
        <f aca="false">STDEVP(AR444:AU444)</f>
        <v>0.365771872209988</v>
      </c>
      <c r="BA444" s="0" t="n">
        <f aca="false">AV444*((1-IFERROR(CORREL(AB444:AE444,AF444:AI444),0))+(1-IFERROR(CORREL(AB444:AE444,AJ444:AM444),0))+(1-IFERROR(CORREL(AB444:AE444,AN444:AQ444),0))+(1-IFERROR(CORREL(AB444:AE444,AR444:AU444),0)))</f>
        <v>1.17017767684471</v>
      </c>
      <c r="BB444" s="0" t="n">
        <f aca="false">AW444*((1-IFERROR(CORREL(AF444:AI444,AB444:AE444),0))+(1-IFERROR(CORREL(AF444:AI444,AJ444:AM444),0))+(1-IFERROR(CORREL(AF444:AI444,AN444:AQ444),0))+(1-IFERROR(CORREL(AF444:AI444,AR444:AU444),0)))</f>
        <v>2.87627597697643</v>
      </c>
      <c r="BC444" s="0" t="n">
        <f aca="false">AX444*((1-IFERROR(CORREL(AJ444:AM444,AB444:AE444),0))+(1-IFERROR(CORREL(AJ444:AM444,AF444:AI444),0))+(1-IFERROR(CORREL(AJ444:AM444,AN444:AQ444),0))+(1-IFERROR(CORREL(AJ444:AM444,AR444:AU444),0)))</f>
        <v>1.14069213235363</v>
      </c>
      <c r="BD444" s="0" t="n">
        <f aca="false">AY444*((1-IFERROR(CORREL(AN444:AQ444,AB444:AE444),0))+(1-IFERROR(CORREL(AN444:AQ444,AF444:AI444),0))+(1-IFERROR(CORREL(AN444:AQ444,AJ444:AM444),0))+(1-IFERROR(CORREL(AN444:AQ444,AR444:AU444),0)))</f>
        <v>1.02407931004086</v>
      </c>
      <c r="BE444" s="0" t="n">
        <f aca="false">AZ444*((1-IFERROR(CORREL(AR444:AU444,AB444:AE444),0))+(1-IFERROR(CORREL(AR444:AU444,AF444:AI444),0))+(1-IFERROR(CORREL(AR444:AU444,AJ444:AM444),0))+(1-IFERROR(CORREL(AR444:AU444,AN444:AQ444),0)))</f>
        <v>1.08473866862708</v>
      </c>
      <c r="BF444" s="0" t="n">
        <f aca="false">IF(SUM(BA444:BE444)&gt;0,BA444/SUM(BA444:BE444),1/5)</f>
        <v>0.160386991295582</v>
      </c>
      <c r="BG444" s="0" t="n">
        <f aca="false">IF(SUM(BA444:BE444)&gt;0,BB444/SUM(BA444:BE444),1/5)</f>
        <v>0.394228380195148</v>
      </c>
      <c r="BH444" s="0" t="n">
        <f aca="false">IF(SUM(BA444:BE444)&gt;0,BC444/SUM(BA444:BE444),1/5)</f>
        <v>0.156345641113285</v>
      </c>
      <c r="BI444" s="0" t="n">
        <f aca="false">IF(SUM(BA444:BE444)&gt;0,BD444/SUM(BA444:BE444),1/5)</f>
        <v>0.140362444640367</v>
      </c>
      <c r="BJ444" s="0" t="n">
        <f aca="false">IF(SUM(BA444:BE444)&gt;0,BE444/SUM(BA444:BE444),1/5)</f>
        <v>0.148676542755619</v>
      </c>
      <c r="BK444" s="0" t="n">
        <f aca="false">BF444*AB444+BG444*AF444+BH444*AJ444+BI444*AN444+BJ444*AR444</f>
        <v>0.467503381327657</v>
      </c>
      <c r="BL444" s="0" t="n">
        <f aca="false">BF444*AC444+BG444*AG444+BH444*AK444+BI444*AO444+BJ444*AS444</f>
        <v>0.560479741575374</v>
      </c>
      <c r="BM444" s="0" t="n">
        <f aca="false">BF444*AD444+BG444*AH444+BH444*AL444+BI444*AP444+BJ444*AT444</f>
        <v>0.655169843614546</v>
      </c>
      <c r="BN444" s="0" t="n">
        <f aca="false">BF444*AE444+BG444*AI444+BH444*AM444+BI444*AQ444+BJ444*AU444</f>
        <v>0.605771619804853</v>
      </c>
      <c r="BO444" s="0" t="n">
        <f aca="false">RANK(BK444,$BK444:$BN444)</f>
        <v>4</v>
      </c>
      <c r="BP444" s="0" t="n">
        <f aca="false">RANK(BL444,$BK444:$BN444)</f>
        <v>3</v>
      </c>
      <c r="BQ444" s="0" t="n">
        <f aca="false">RANK(BM444,$BK444:$BN444)</f>
        <v>1</v>
      </c>
      <c r="BR444" s="0" t="n">
        <f aca="false">RANK(BN444,$BK444:$BN444)</f>
        <v>2</v>
      </c>
    </row>
    <row r="445" customFormat="false" ht="15" hidden="false" customHeight="false" outlineLevel="0" collapsed="false">
      <c r="A445" s="0" t="n">
        <v>422</v>
      </c>
      <c r="B445" s="0" t="n">
        <f aca="false">RANDBETWEEN(1,$B$5)</f>
        <v>4</v>
      </c>
      <c r="C445" s="0" t="n">
        <f aca="false">RANDBETWEEN(1,$B$5)</f>
        <v>2</v>
      </c>
      <c r="D445" s="0" t="n">
        <f aca="false">RANDBETWEEN(1,$B$5)</f>
        <v>5</v>
      </c>
      <c r="E445" s="0" t="n">
        <f aca="false">RANDBETWEEN(1,$B$5)</f>
        <v>1</v>
      </c>
      <c r="F445" s="0" t="n">
        <f aca="false">RANDBETWEEN(1,$B$5)</f>
        <v>6</v>
      </c>
      <c r="G445" s="0" t="n">
        <f aca="false">RANDBETWEEN(1,$B$5)</f>
        <v>2</v>
      </c>
      <c r="H445" s="0" t="n">
        <f aca="true">NORMINV(RAND(),$B$8,$B$13)</f>
        <v>50.9085677993891</v>
      </c>
      <c r="I445" s="0" t="n">
        <f aca="true">NORMINV(RAND(),$C$8,$C$13)</f>
        <v>68.7718738947964</v>
      </c>
      <c r="J445" s="0" t="n">
        <f aca="true">NORMINV(RAND(),$D$8,$D$13)</f>
        <v>13.460262133221</v>
      </c>
      <c r="K445" s="0" t="n">
        <f aca="true">NORMINV(RAND(),$E$8,$E$13)</f>
        <v>2.88468522526284</v>
      </c>
      <c r="L445" s="0" t="n">
        <f aca="true">NORMINV(RAND(),$B$9,$B$14)</f>
        <v>50.6556354055502</v>
      </c>
      <c r="M445" s="0" t="n">
        <f aca="true">NORMINV(RAND(),$C$9,$C$14)</f>
        <v>66.2331951585944</v>
      </c>
      <c r="N445" s="0" t="n">
        <f aca="true">NORMINV(RAND(),$D$9,$D$14)</f>
        <v>46.7704283043265</v>
      </c>
      <c r="O445" s="0" t="n">
        <f aca="true">NORMINV(RAND(),$E$9,$E$14)</f>
        <v>26.0009831274472</v>
      </c>
      <c r="P445" s="0" t="n">
        <f aca="true">NORMINV(RAND(),$B$10,$B$15)</f>
        <v>24.8057180649641</v>
      </c>
      <c r="Q445" s="0" t="n">
        <f aca="true">NORMINV(RAND(),$C$10,$C$15)</f>
        <v>27.8657411570381</v>
      </c>
      <c r="R445" s="0" t="n">
        <f aca="true">NORMINV(RAND(),$D$10,$D$15)</f>
        <v>11.0908444329067</v>
      </c>
      <c r="S445" s="0" t="n">
        <f aca="true">NORMINV(RAND(),$E$10,$E$15)</f>
        <v>3.53941336521531</v>
      </c>
      <c r="T445" s="0" t="n">
        <f aca="false">MEDIAN(INDEX(Avaliadores!$B$17:$B$22,$B445),INDEX(Avaliadores!$B$17:$B$22,$C445),INDEX(Avaliadores!$B$17:$B$22,$D445),INDEX(Avaliadores!$B$17:$B$22,$E445),INDEX(Avaliadores!$B$17:$B$22,$F445),INDEX(Avaliadores!$B$17:$B$22,$G445))</f>
        <v>2.79166666666667</v>
      </c>
      <c r="U445" s="0" t="n">
        <f aca="false">MEDIAN(INDEX(Avaliadores!$C$17:$C$22,$B445),INDEX(Avaliadores!$C$17:$C$22,$C445),INDEX(Avaliadores!$C$17:$C$22,$D445),INDEX(Avaliadores!$C$17:$C$22,$E445),INDEX(Avaliadores!$C$17:$C$22,$F445),INDEX(Avaliadores!$C$17:$C$22,$G445))</f>
        <v>5.29166666666667</v>
      </c>
      <c r="V445" s="0" t="n">
        <f aca="false">MEDIAN(INDEX(Avaliadores!$D$17:$D$22,$B445),INDEX(Avaliadores!$D$17:$D$22,$C445),INDEX(Avaliadores!$D$17:$D$22,$D445),INDEX(Avaliadores!$D$17:$D$22,$E445),INDEX(Avaliadores!$D$17:$D$22,$F445),INDEX(Avaliadores!$D$17:$D$22,$G445))</f>
        <v>5.79166666666667</v>
      </c>
      <c r="W445" s="0" t="n">
        <f aca="false">MEDIAN(INDEX(Avaliadores!$E$17:$E$22,$B445),INDEX(Avaliadores!$E$17:$E$22,$C445),INDEX(Avaliadores!$E$17:$E$22,$D445),INDEX(Avaliadores!$E$17:$E$22,$E445),INDEX(Avaliadores!$E$17:$E$22,$F445),INDEX(Avaliadores!$E$17:$E$22,$G445))</f>
        <v>6.29166666666667</v>
      </c>
      <c r="X445" s="0" t="n">
        <f aca="false">MEDIAN(INDEX(Avaliadores!$F$17:$F$22,$B445),INDEX(Avaliadores!$F$17:$F$22,$C445),INDEX(Avaliadores!$F$17:$F$22,$D445),INDEX(Avaliadores!$F$17:$F$22,$E445),INDEX(Avaliadores!$F$17:$F$22,$F445),INDEX(Avaliadores!$F$17:$F$22,$G445))</f>
        <v>2.29166666666667</v>
      </c>
      <c r="Y445" s="0" t="n">
        <f aca="false">MEDIAN(INDEX(Avaliadores!$G$17:$G$22,$B445),INDEX(Avaliadores!$G$17:$G$22,$C445),INDEX(Avaliadores!$G$17:$G$22,$D445),INDEX(Avaliadores!$G$17:$G$22,$E445),INDEX(Avaliadores!$G$17:$G$22,$F445),INDEX(Avaliadores!$G$17:$G$22,$G445))</f>
        <v>5.04166666666667</v>
      </c>
      <c r="Z445" s="0" t="n">
        <f aca="false">MEDIAN(INDEX(Avaliadores!$H$17:$H$22,$B445),INDEX(Avaliadores!$H$17:$H$22,$C445),INDEX(Avaliadores!$H$17:$H$22,$D445),INDEX(Avaliadores!$H$17:$H$22,$E445),INDEX(Avaliadores!$H$17:$H$22,$F445),INDEX(Avaliadores!$H$17:$H$22,$G445))</f>
        <v>4.04166666666667</v>
      </c>
      <c r="AA445" s="0" t="n">
        <f aca="false">MEDIAN(INDEX(Avaliadores!$I$17:$I$22,$B445),INDEX(Avaliadores!$I$17:$I$22,$C445),INDEX(Avaliadores!$I$17:$I$22,$D445),INDEX(Avaliadores!$I$17:$I$22,$E445),INDEX(Avaliadores!$I$17:$I$22,$F445),INDEX(Avaliadores!$I$17:$I$22,$G445))</f>
        <v>6.29166666666667</v>
      </c>
      <c r="AB445" s="0" t="n">
        <f aca="false">IF(MAX(H445:K445)=MIN(H445:K445),0,IF($B$17="custo",(MAX(H445:K445)-H445)/(MAX(H445:K445)-MIN(H445:K445)),(H445-MIN(H445:K445))/(MAX(H445:K445)-MIN(H445:K445))))</f>
        <v>0.271119567492905</v>
      </c>
      <c r="AC445" s="0" t="n">
        <f aca="false">IF(MAX(H445:K445)=MIN(H445:K445),0,IF($B$17="custo",(MAX(H445:K445)-I445)/(MAX(H445:K445)-MIN(H445:K445)),(I445-MIN(H445:K445))/(MAX(H445:K445)-MIN(H445:K445))))</f>
        <v>0</v>
      </c>
      <c r="AD445" s="0" t="n">
        <f aca="false">IF(MAX(H445:K445)=MIN(H445:K445),0,IF($B$17="custo",(MAX(H445:K445)-J445)/(MAX(H445:K445)-MIN(H445:K445)),(J445-MIN(H445:K445))/(MAX(H445:K445)-MIN(H445:K445))))</f>
        <v>0.839489631876669</v>
      </c>
      <c r="AE445" s="0" t="n">
        <f aca="false">IF(MAX(H445:K445)=MIN(H445:K445),0,IF($B$17="custo",(MAX(H445:K445)-K445)/(MAX(H445:K445)-MIN(H445:K445)),(K445-MIN(H445:K445))/(MAX(H445:K445)-MIN(H445:K445))))</f>
        <v>1</v>
      </c>
      <c r="AF445" s="0" t="n">
        <f aca="false">IF(MAX(L445:O445)=MIN(L445:O445),0,IF($C$17="custo",(MAX(L445:O445)-L445)/(MAX(L445:O445)-MIN(L445:O445)),(L445-MIN(L445:O445))/(MAX(L445:O445)-MIN(L445:O445))))</f>
        <v>0.612808767736054</v>
      </c>
      <c r="AG445" s="0" t="n">
        <f aca="false">IF(MAX(L445:O445)=MIN(L445:O445),0,IF($C$17="custo",(MAX(L445:O445)-M445)/(MAX(L445:O445)-MIN(L445:O445)),(M445-MIN(L445:O445))/(MAX(L445:O445)-MIN(L445:O445))))</f>
        <v>1</v>
      </c>
      <c r="AH445" s="0" t="n">
        <f aca="false">IF(MAX(L445:O445)=MIN(L445:O445),0,IF($C$17="custo",(MAX(L445:O445)-N445)/(MAX(L445:O445)-MIN(L445:O445)),(N445-MIN(L445:O445))/(MAX(L445:O445)-MIN(L445:O445))))</f>
        <v>0.516239205559961</v>
      </c>
      <c r="AI445" s="0" t="n">
        <f aca="false">IF(MAX(L445:O445)=MIN(L445:O445),0,IF($C$17="custo",(MAX(L445:O445)-O445)/(MAX(L445:O445)-MIN(L445:O445)),(O445-MIN(L445:O445))/(MAX(L445:O445)-MIN(L445:O445))))</f>
        <v>0</v>
      </c>
      <c r="AJ445" s="0" t="n">
        <f aca="false">IF(MAX(P445:S445)=MIN(P445:S445),0,IF($D$17="custo",(MAX(P445:S445)-P445)/(MAX(P445:S445)-MIN(P445:S445)),(P445-MIN(P445:S445))/(MAX(P445:S445)-MIN(P445:S445))))</f>
        <v>0.1257905886273</v>
      </c>
      <c r="AK445" s="0" t="n">
        <f aca="false">IF(MAX(P445:S445)=MIN(P445:S445),0,IF($D$17="custo",(MAX(P445:S445)-Q445)/(MAX(P445:S445)-MIN(P445:S445)),(Q445-MIN(P445:S445))/(MAX(P445:S445)-MIN(P445:S445))))</f>
        <v>0</v>
      </c>
      <c r="AL445" s="0" t="n">
        <f aca="false">IF(MAX(P445:S445)=MIN(P445:S445),0,IF($D$17="custo",(MAX(P445:S445)-R445)/(MAX(P445:S445)-MIN(P445:S445)),(R445-MIN(P445:S445))/(MAX(P445:S445)-MIN(P445:S445))))</f>
        <v>0.68957784617908</v>
      </c>
      <c r="AM445" s="0" t="n">
        <f aca="false">IF(MAX(P445:S445)=MIN(P445:S445),0,IF($D$17="custo",(MAX(P445:S445)-S445)/(MAX(P445:S445)-MIN(P445:S445)),(S445-MIN(P445:S445))/(MAX(P445:S445)-MIN(P445:S445))))</f>
        <v>1</v>
      </c>
      <c r="AN445" s="0" t="n">
        <f aca="false">IF(MAX(T445:W445)=MIN(T445:W445),0,IF($E$17="custo",(MAX(T445:W445)-T445)/(MAX(T445:W445)-MIN(T445:W445)),(T445-MIN(T445:W445))/(MAX(T445:W445)-MIN(T445:W445))))</f>
        <v>0</v>
      </c>
      <c r="AO445" s="0" t="n">
        <f aca="false">IF(MAX(T445:W445)=MIN(T445:W445),0,IF($E$17="custo",(MAX(T445:W445)-U445)/(MAX(T445:W445)-MIN(T445:W445)),(U445-MIN(T445:W445))/(MAX(T445:W445)-MIN(T445:W445))))</f>
        <v>0.714285714285714</v>
      </c>
      <c r="AP445" s="0" t="n">
        <f aca="false">IF(MAX(T445:W445)=MIN(T445:W445),0,IF($E$17="custo",(MAX(T445:W445)-V445)/(MAX(T445:W445)-MIN(T445:W445)),(V445-MIN(T445:W445))/(MAX(T445:W445)-MIN(T445:W445))))</f>
        <v>0.857142857142857</v>
      </c>
      <c r="AQ445" s="0" t="n">
        <f aca="false">IF(MAX(T445:W445)=MIN(T445:W445),0,IF($E$17="custo",(MAX(T445:W445)-W445)/(MAX(T445:W445)-MIN(T445:W445)),(W445-MIN(T445:W445))/(MAX(T445:W445)-MIN(T445:W445))))</f>
        <v>1</v>
      </c>
      <c r="AR445" s="0" t="n">
        <f aca="false">IF(MAX(X445:AA445)=MIN(X445:AA445),0,IF($F$17="custo",(MAX(X445:AA445)-X445)/(MAX(X445:AA445)-MIN(X445:AA445)),(X445-MIN(X445:AA445))/(MAX(X445:AA445)-MIN(X445:AA445))))</f>
        <v>0</v>
      </c>
      <c r="AS445" s="0" t="n">
        <f aca="false">IF(MAX(X445:AA445)=MIN(X445:AA445),0,IF($F$17="custo",(MAX(X445:AA445)-Y445)/(MAX(X445:AA445)-MIN(X445:AA445)),(Y445-MIN(X445:AA445))/(MAX(X445:AA445)-MIN(X445:AA445))))</f>
        <v>0.6875</v>
      </c>
      <c r="AT445" s="0" t="n">
        <f aca="false">IF(MAX(X445:AA445)=MIN(X445:AA445),0,IF($F$17="custo",(MAX(X445:AA445)-Z445)/(MAX(X445:AA445)-MIN(X445:AA445)),(Z445-MIN(X445:AA445))/(MAX(X445:AA445)-MIN(X445:AA445))))</f>
        <v>0.4375</v>
      </c>
      <c r="AU445" s="0" t="n">
        <f aca="false">IF(MAX(X445:AA445)=MIN(X445:AA445),0,IF($F$17="custo",(MAX(X445:AA445)-AA445)/(MAX(X445:AA445)-MIN(X445:AA445)),(AA445-MIN(X445:AA445))/(MAX(X445:AA445)-MIN(X445:AA445))))</f>
        <v>1</v>
      </c>
      <c r="AV445" s="0" t="n">
        <f aca="false">STDEVP(AB445:AE445)</f>
        <v>0.407609146054801</v>
      </c>
      <c r="AW445" s="0" t="n">
        <f aca="false">STDEVP(AF445:AI445)</f>
        <v>0.356660267279099</v>
      </c>
      <c r="AX445" s="0" t="n">
        <f aca="false">STDEVP(AJ445:AM445)</f>
        <v>0.408488139241931</v>
      </c>
      <c r="AY445" s="0" t="n">
        <f aca="false">STDEVP(AN445:AQ445)</f>
        <v>0.384654629081036</v>
      </c>
      <c r="AZ445" s="0" t="n">
        <f aca="false">STDEVP(AR445:AU445)</f>
        <v>0.365771872209988</v>
      </c>
      <c r="BA445" s="0" t="n">
        <f aca="false">AV445*((1-IFERROR(CORREL(AB445:AE445,AF445:AI445),0))+(1-IFERROR(CORREL(AB445:AE445,AJ445:AM445),0))+(1-IFERROR(CORREL(AB445:AE445,AN445:AQ445),0))+(1-IFERROR(CORREL(AB445:AE445,AR445:AU445),0)))</f>
        <v>1.19280022695068</v>
      </c>
      <c r="BB445" s="0" t="n">
        <f aca="false">AW445*((1-IFERROR(CORREL(AF445:AI445,AB445:AE445),0))+(1-IFERROR(CORREL(AF445:AI445,AJ445:AM445),0))+(1-IFERROR(CORREL(AF445:AI445,AN445:AQ445),0))+(1-IFERROR(CORREL(AF445:AI445,AR445:AU445),0)))</f>
        <v>2.36077867799982</v>
      </c>
      <c r="BC445" s="0" t="n">
        <f aca="false">AX445*((1-IFERROR(CORREL(AJ445:AM445,AB445:AE445),0))+(1-IFERROR(CORREL(AJ445:AM445,AF445:AI445),0))+(1-IFERROR(CORREL(AJ445:AM445,AN445:AQ445),0))+(1-IFERROR(CORREL(AJ445:AM445,AR445:AU445),0)))</f>
        <v>1.09975581563338</v>
      </c>
      <c r="BD445" s="0" t="n">
        <f aca="false">AY445*((1-IFERROR(CORREL(AN445:AQ445,AB445:AE445),0))+(1-IFERROR(CORREL(AN445:AQ445,AF445:AI445),0))+(1-IFERROR(CORREL(AN445:AQ445,AJ445:AM445),0))+(1-IFERROR(CORREL(AN445:AQ445,AR445:AU445),0)))</f>
        <v>0.863402008681423</v>
      </c>
      <c r="BE445" s="0" t="n">
        <f aca="false">AZ445*((1-IFERROR(CORREL(AR445:AU445,AB445:AE445),0))+(1-IFERROR(CORREL(AR445:AU445,AF445:AI445),0))+(1-IFERROR(CORREL(AR445:AU445,AJ445:AM445),0))+(1-IFERROR(CORREL(AR445:AU445,AN445:AQ445),0)))</f>
        <v>0.933411768237937</v>
      </c>
      <c r="BF445" s="0" t="n">
        <f aca="false">IF(SUM(BA445:BE445)&gt;0,BA445/SUM(BA445:BE445),1/5)</f>
        <v>0.184926010217035</v>
      </c>
      <c r="BG445" s="0" t="n">
        <f aca="false">IF(SUM(BA445:BE445)&gt;0,BB445/SUM(BA445:BE445),1/5)</f>
        <v>0.36600377168272</v>
      </c>
      <c r="BH445" s="0" t="n">
        <f aca="false">IF(SUM(BA445:BE445)&gt;0,BC445/SUM(BA445:BE445),1/5)</f>
        <v>0.170500852198842</v>
      </c>
      <c r="BI445" s="0" t="n">
        <f aca="false">IF(SUM(BA445:BE445)&gt;0,BD445/SUM(BA445:BE445),1/5)</f>
        <v>0.133857694751622</v>
      </c>
      <c r="BJ445" s="0" t="n">
        <f aca="false">IF(SUM(BA445:BE445)&gt;0,BE445/SUM(BA445:BE445),1/5)</f>
        <v>0.14471167114978</v>
      </c>
      <c r="BK445" s="0" t="n">
        <f aca="false">BF445*AB445+BG445*AF445+BH445*AJ445+BI445*AN445+BJ445*AR445</f>
        <v>0.295874782779416</v>
      </c>
      <c r="BL445" s="0" t="n">
        <f aca="false">BF445*AC445+BG445*AG445+BH445*AK445+BI445*AO445+BJ445*AS445</f>
        <v>0.561105684706496</v>
      </c>
      <c r="BM445" s="0" t="n">
        <f aca="false">BF445*AD445+BG445*AH445+BH445*AL445+BI445*AP445+BJ445*AT445</f>
        <v>0.639809098055923</v>
      </c>
      <c r="BN445" s="0" t="n">
        <f aca="false">BF445*AE445+BG445*AI445+BH445*AM445+BI445*AQ445+BJ445*AU445</f>
        <v>0.63399622831728</v>
      </c>
      <c r="BO445" s="0" t="n">
        <f aca="false">RANK(BK445,$BK445:$BN445)</f>
        <v>4</v>
      </c>
      <c r="BP445" s="0" t="n">
        <f aca="false">RANK(BL445,$BK445:$BN445)</f>
        <v>3</v>
      </c>
      <c r="BQ445" s="0" t="n">
        <f aca="false">RANK(BM445,$BK445:$BN445)</f>
        <v>1</v>
      </c>
      <c r="BR445" s="0" t="n">
        <f aca="false">RANK(BN445,$BK445:$BN445)</f>
        <v>2</v>
      </c>
    </row>
    <row r="446" customFormat="false" ht="15" hidden="false" customHeight="false" outlineLevel="0" collapsed="false">
      <c r="A446" s="0" t="n">
        <v>423</v>
      </c>
      <c r="B446" s="0" t="n">
        <f aca="false">RANDBETWEEN(1,$B$5)</f>
        <v>5</v>
      </c>
      <c r="C446" s="0" t="n">
        <f aca="false">RANDBETWEEN(1,$B$5)</f>
        <v>2</v>
      </c>
      <c r="D446" s="0" t="n">
        <f aca="false">RANDBETWEEN(1,$B$5)</f>
        <v>2</v>
      </c>
      <c r="E446" s="0" t="n">
        <f aca="false">RANDBETWEEN(1,$B$5)</f>
        <v>3</v>
      </c>
      <c r="F446" s="0" t="n">
        <f aca="false">RANDBETWEEN(1,$B$5)</f>
        <v>1</v>
      </c>
      <c r="G446" s="0" t="n">
        <f aca="false">RANDBETWEEN(1,$B$5)</f>
        <v>1</v>
      </c>
      <c r="H446" s="0" t="n">
        <f aca="true">NORMINV(RAND(),$B$8,$B$13)</f>
        <v>49.4212744416182</v>
      </c>
      <c r="I446" s="0" t="n">
        <f aca="true">NORMINV(RAND(),$C$8,$C$13)</f>
        <v>58.2005396833961</v>
      </c>
      <c r="J446" s="0" t="n">
        <f aca="true">NORMINV(RAND(),$D$8,$D$13)</f>
        <v>12.0133186100658</v>
      </c>
      <c r="K446" s="0" t="n">
        <f aca="true">NORMINV(RAND(),$E$8,$E$13)</f>
        <v>3.03868406004627</v>
      </c>
      <c r="L446" s="0" t="n">
        <f aca="true">NORMINV(RAND(),$B$9,$B$14)</f>
        <v>48.0061874871066</v>
      </c>
      <c r="M446" s="0" t="n">
        <f aca="true">NORMINV(RAND(),$C$9,$C$14)</f>
        <v>59.2718592202933</v>
      </c>
      <c r="N446" s="0" t="n">
        <f aca="true">NORMINV(RAND(),$D$9,$D$14)</f>
        <v>46.2019542518329</v>
      </c>
      <c r="O446" s="0" t="n">
        <f aca="true">NORMINV(RAND(),$E$9,$E$14)</f>
        <v>25.2153922852808</v>
      </c>
      <c r="P446" s="0" t="n">
        <f aca="true">NORMINV(RAND(),$B$10,$B$15)</f>
        <v>25.4423193372849</v>
      </c>
      <c r="Q446" s="0" t="n">
        <f aca="true">NORMINV(RAND(),$C$10,$C$15)</f>
        <v>27.7796887631358</v>
      </c>
      <c r="R446" s="0" t="n">
        <f aca="true">NORMINV(RAND(),$D$10,$D$15)</f>
        <v>10.1290438519871</v>
      </c>
      <c r="S446" s="0" t="n">
        <f aca="true">NORMINV(RAND(),$E$10,$E$15)</f>
        <v>3.71521635025322</v>
      </c>
      <c r="T446" s="0" t="n">
        <f aca="false">MEDIAN(INDEX(Avaliadores!$B$17:$B$22,$B446),INDEX(Avaliadores!$B$17:$B$22,$C446),INDEX(Avaliadores!$B$17:$B$22,$D446),INDEX(Avaliadores!$B$17:$B$22,$E446),INDEX(Avaliadores!$B$17:$B$22,$F446),INDEX(Avaliadores!$B$17:$B$22,$G446))</f>
        <v>2.66666666666667</v>
      </c>
      <c r="U446" s="0" t="n">
        <f aca="false">MEDIAN(INDEX(Avaliadores!$C$17:$C$22,$B446),INDEX(Avaliadores!$C$17:$C$22,$C446),INDEX(Avaliadores!$C$17:$C$22,$D446),INDEX(Avaliadores!$C$17:$C$22,$E446),INDEX(Avaliadores!$C$17:$C$22,$F446),INDEX(Avaliadores!$C$17:$C$22,$G446))</f>
        <v>4.91666666666667</v>
      </c>
      <c r="V446" s="0" t="n">
        <f aca="false">MEDIAN(INDEX(Avaliadores!$D$17:$D$22,$B446),INDEX(Avaliadores!$D$17:$D$22,$C446),INDEX(Avaliadores!$D$17:$D$22,$D446),INDEX(Avaliadores!$D$17:$D$22,$E446),INDEX(Avaliadores!$D$17:$D$22,$F446),INDEX(Avaliadores!$D$17:$D$22,$G446))</f>
        <v>6.04166666666667</v>
      </c>
      <c r="W446" s="0" t="n">
        <f aca="false">MEDIAN(INDEX(Avaliadores!$E$17:$E$22,$B446),INDEX(Avaliadores!$E$17:$E$22,$C446),INDEX(Avaliadores!$E$17:$E$22,$D446),INDEX(Avaliadores!$E$17:$E$22,$E446),INDEX(Avaliadores!$E$17:$E$22,$F446),INDEX(Avaliadores!$E$17:$E$22,$G446))</f>
        <v>6.54166666666667</v>
      </c>
      <c r="X446" s="0" t="n">
        <f aca="false">MEDIAN(INDEX(Avaliadores!$F$17:$F$22,$B446),INDEX(Avaliadores!$F$17:$F$22,$C446),INDEX(Avaliadores!$F$17:$F$22,$D446),INDEX(Avaliadores!$F$17:$F$22,$E446),INDEX(Avaliadores!$F$17:$F$22,$F446),INDEX(Avaliadores!$F$17:$F$22,$G446))</f>
        <v>2.04166666666667</v>
      </c>
      <c r="Y446" s="0" t="n">
        <f aca="false">MEDIAN(INDEX(Avaliadores!$G$17:$G$22,$B446),INDEX(Avaliadores!$G$17:$G$22,$C446),INDEX(Avaliadores!$G$17:$G$22,$D446),INDEX(Avaliadores!$G$17:$G$22,$E446),INDEX(Avaliadores!$G$17:$G$22,$F446),INDEX(Avaliadores!$G$17:$G$22,$G446))</f>
        <v>5.41666666666667</v>
      </c>
      <c r="Z446" s="0" t="n">
        <f aca="false">MEDIAN(INDEX(Avaliadores!$H$17:$H$22,$B446),INDEX(Avaliadores!$H$17:$H$22,$C446),INDEX(Avaliadores!$H$17:$H$22,$D446),INDEX(Avaliadores!$H$17:$H$22,$E446),INDEX(Avaliadores!$H$17:$H$22,$F446),INDEX(Avaliadores!$H$17:$H$22,$G446))</f>
        <v>4.04166666666667</v>
      </c>
      <c r="AA446" s="0" t="n">
        <f aca="false">MEDIAN(INDEX(Avaliadores!$I$17:$I$22,$B446),INDEX(Avaliadores!$I$17:$I$22,$C446),INDEX(Avaliadores!$I$17:$I$22,$D446),INDEX(Avaliadores!$I$17:$I$22,$E446),INDEX(Avaliadores!$I$17:$I$22,$F446),INDEX(Avaliadores!$I$17:$I$22,$G446))</f>
        <v>6.66666666666667</v>
      </c>
      <c r="AB446" s="0" t="n">
        <f aca="false">IF(MAX(H446:K446)=MIN(H446:K446),0,IF($B$17="custo",(MAX(H446:K446)-H446)/(MAX(H446:K446)-MIN(H446:K446)),(H446-MIN(H446:K446))/(MAX(H446:K446)-MIN(H446:K446))))</f>
        <v>0.15915463942554</v>
      </c>
      <c r="AC446" s="0" t="n">
        <f aca="false">IF(MAX(H446:K446)=MIN(H446:K446),0,IF($B$17="custo",(MAX(H446:K446)-I446)/(MAX(H446:K446)-MIN(H446:K446)),(I446-MIN(H446:K446))/(MAX(H446:K446)-MIN(H446:K446))))</f>
        <v>0</v>
      </c>
      <c r="AD446" s="0" t="n">
        <f aca="false">IF(MAX(H446:K446)=MIN(H446:K446),0,IF($B$17="custo",(MAX(H446:K446)-J446)/(MAX(H446:K446)-MIN(H446:K446)),(J446-MIN(H446:K446))/(MAX(H446:K446)-MIN(H446:K446))))</f>
        <v>0.837303614089796</v>
      </c>
      <c r="AE446" s="0" t="n">
        <f aca="false">IF(MAX(H446:K446)=MIN(H446:K446),0,IF($B$17="custo",(MAX(H446:K446)-K446)/(MAX(H446:K446)-MIN(H446:K446)),(K446-MIN(H446:K446))/(MAX(H446:K446)-MIN(H446:K446))))</f>
        <v>1</v>
      </c>
      <c r="AF446" s="0" t="n">
        <f aca="false">IF(MAX(L446:O446)=MIN(L446:O446),0,IF($C$17="custo",(MAX(L446:O446)-L446)/(MAX(L446:O446)-MIN(L446:O446)),(L446-MIN(L446:O446))/(MAX(L446:O446)-MIN(L446:O446))))</f>
        <v>0.669206093671307</v>
      </c>
      <c r="AG446" s="0" t="n">
        <f aca="false">IF(MAX(L446:O446)=MIN(L446:O446),0,IF($C$17="custo",(MAX(L446:O446)-M446)/(MAX(L446:O446)-MIN(L446:O446)),(M446-MIN(L446:O446))/(MAX(L446:O446)-MIN(L446:O446))))</f>
        <v>1</v>
      </c>
      <c r="AH446" s="0" t="n">
        <f aca="false">IF(MAX(L446:O446)=MIN(L446:O446),0,IF($C$17="custo",(MAX(L446:O446)-N446)/(MAX(L446:O446)-MIN(L446:O446)),(N446-MIN(L446:O446))/(MAX(L446:O446)-MIN(L446:O446))))</f>
        <v>0.616228395229581</v>
      </c>
      <c r="AI446" s="0" t="n">
        <f aca="false">IF(MAX(L446:O446)=MIN(L446:O446),0,IF($C$17="custo",(MAX(L446:O446)-O446)/(MAX(L446:O446)-MIN(L446:O446)),(O446-MIN(L446:O446))/(MAX(L446:O446)-MIN(L446:O446))))</f>
        <v>0</v>
      </c>
      <c r="AJ446" s="0" t="n">
        <f aca="false">IF(MAX(P446:S446)=MIN(P446:S446),0,IF($D$17="custo",(MAX(P446:S446)-P446)/(MAX(P446:S446)-MIN(P446:S446)),(P446-MIN(P446:S446))/(MAX(P446:S446)-MIN(P446:S446))))</f>
        <v>0.0971294689427579</v>
      </c>
      <c r="AK446" s="0" t="n">
        <f aca="false">IF(MAX(P446:S446)=MIN(P446:S446),0,IF($D$17="custo",(MAX(P446:S446)-Q446)/(MAX(P446:S446)-MIN(P446:S446)),(Q446-MIN(P446:S446))/(MAX(P446:S446)-MIN(P446:S446))))</f>
        <v>0</v>
      </c>
      <c r="AL446" s="0" t="n">
        <f aca="false">IF(MAX(P446:S446)=MIN(P446:S446),0,IF($D$17="custo",(MAX(P446:S446)-R446)/(MAX(P446:S446)-MIN(P446:S446)),(R446-MIN(P446:S446))/(MAX(P446:S446)-MIN(P446:S446))))</f>
        <v>0.733473171915445</v>
      </c>
      <c r="AM446" s="0" t="n">
        <f aca="false">IF(MAX(P446:S446)=MIN(P446:S446),0,IF($D$17="custo",(MAX(P446:S446)-S446)/(MAX(P446:S446)-MIN(P446:S446)),(S446-MIN(P446:S446))/(MAX(P446:S446)-MIN(P446:S446))))</f>
        <v>1</v>
      </c>
      <c r="AN446" s="0" t="n">
        <f aca="false">IF(MAX(T446:W446)=MIN(T446:W446),0,IF($E$17="custo",(MAX(T446:W446)-T446)/(MAX(T446:W446)-MIN(T446:W446)),(T446-MIN(T446:W446))/(MAX(T446:W446)-MIN(T446:W446))))</f>
        <v>0</v>
      </c>
      <c r="AO446" s="0" t="n">
        <f aca="false">IF(MAX(T446:W446)=MIN(T446:W446),0,IF($E$17="custo",(MAX(T446:W446)-U446)/(MAX(T446:W446)-MIN(T446:W446)),(U446-MIN(T446:W446))/(MAX(T446:W446)-MIN(T446:W446))))</f>
        <v>0.580645161290323</v>
      </c>
      <c r="AP446" s="0" t="n">
        <f aca="false">IF(MAX(T446:W446)=MIN(T446:W446),0,IF($E$17="custo",(MAX(T446:W446)-V446)/(MAX(T446:W446)-MIN(T446:W446)),(V446-MIN(T446:W446))/(MAX(T446:W446)-MIN(T446:W446))))</f>
        <v>0.870967741935484</v>
      </c>
      <c r="AQ446" s="0" t="n">
        <f aca="false">IF(MAX(T446:W446)=MIN(T446:W446),0,IF($E$17="custo",(MAX(T446:W446)-W446)/(MAX(T446:W446)-MIN(T446:W446)),(W446-MIN(T446:W446))/(MAX(T446:W446)-MIN(T446:W446))))</f>
        <v>1</v>
      </c>
      <c r="AR446" s="0" t="n">
        <f aca="false">IF(MAX(X446:AA446)=MIN(X446:AA446),0,IF($F$17="custo",(MAX(X446:AA446)-X446)/(MAX(X446:AA446)-MIN(X446:AA446)),(X446-MIN(X446:AA446))/(MAX(X446:AA446)-MIN(X446:AA446))))</f>
        <v>0</v>
      </c>
      <c r="AS446" s="0" t="n">
        <f aca="false">IF(MAX(X446:AA446)=MIN(X446:AA446),0,IF($F$17="custo",(MAX(X446:AA446)-Y446)/(MAX(X446:AA446)-MIN(X446:AA446)),(Y446-MIN(X446:AA446))/(MAX(X446:AA446)-MIN(X446:AA446))))</f>
        <v>0.72972972972973</v>
      </c>
      <c r="AT446" s="0" t="n">
        <f aca="false">IF(MAX(X446:AA446)=MIN(X446:AA446),0,IF($F$17="custo",(MAX(X446:AA446)-Z446)/(MAX(X446:AA446)-MIN(X446:AA446)),(Z446-MIN(X446:AA446))/(MAX(X446:AA446)-MIN(X446:AA446))))</f>
        <v>0.432432432432432</v>
      </c>
      <c r="AU446" s="0" t="n">
        <f aca="false">IF(MAX(X446:AA446)=MIN(X446:AA446),0,IF($F$17="custo",(MAX(X446:AA446)-AA446)/(MAX(X446:AA446)-MIN(X446:AA446)),(AA446-MIN(X446:AA446))/(MAX(X446:AA446)-MIN(X446:AA446))))</f>
        <v>1</v>
      </c>
      <c r="AV446" s="0" t="n">
        <f aca="false">STDEVP(AB446:AE446)</f>
        <v>0.427184430870067</v>
      </c>
      <c r="AW446" s="0" t="n">
        <f aca="false">STDEVP(AF446:AI446)</f>
        <v>0.361168772919815</v>
      </c>
      <c r="AX446" s="0" t="n">
        <f aca="false">STDEVP(AJ446:AM446)</f>
        <v>0.421200819229245</v>
      </c>
      <c r="AY446" s="0" t="n">
        <f aca="false">STDEVP(AN446:AQ446)</f>
        <v>0.38507536730043</v>
      </c>
      <c r="AZ446" s="0" t="n">
        <f aca="false">STDEVP(AR446:AU446)</f>
        <v>0.371068384263405</v>
      </c>
      <c r="BA446" s="0" t="n">
        <f aca="false">AV446*((1-IFERROR(CORREL(AB446:AE446,AF446:AI446),0))+(1-IFERROR(CORREL(AB446:AE446,AJ446:AM446),0))+(1-IFERROR(CORREL(AB446:AE446,AN446:AQ446),0))+(1-IFERROR(CORREL(AB446:AE446,AR446:AU446),0)))</f>
        <v>1.12364721759125</v>
      </c>
      <c r="BB446" s="0" t="n">
        <f aca="false">AW446*((1-IFERROR(CORREL(AF446:AI446,AB446:AE446),0))+(1-IFERROR(CORREL(AF446:AI446,AJ446:AM446),0))+(1-IFERROR(CORREL(AF446:AI446,AN446:AQ446),0))+(1-IFERROR(CORREL(AF446:AI446,AR446:AU446),0)))</f>
        <v>2.40701418186555</v>
      </c>
      <c r="BC446" s="0" t="n">
        <f aca="false">AX446*((1-IFERROR(CORREL(AJ446:AM446,AB446:AE446),0))+(1-IFERROR(CORREL(AJ446:AM446,AF446:AI446),0))+(1-IFERROR(CORREL(AJ446:AM446,AN446:AQ446),0))+(1-IFERROR(CORREL(AJ446:AM446,AR446:AU446),0)))</f>
        <v>1.07565515454188</v>
      </c>
      <c r="BD446" s="0" t="n">
        <f aca="false">AY446*((1-IFERROR(CORREL(AN446:AQ446,AB446:AE446),0))+(1-IFERROR(CORREL(AN446:AQ446,AF446:AI446),0))+(1-IFERROR(CORREL(AN446:AQ446,AJ446:AM446),0))+(1-IFERROR(CORREL(AN446:AQ446,AR446:AU446),0)))</f>
        <v>0.813659524974225</v>
      </c>
      <c r="BE446" s="0" t="n">
        <f aca="false">AZ446*((1-IFERROR(CORREL(AR446:AU446,AB446:AE446),0))+(1-IFERROR(CORREL(AR446:AU446,AF446:AI446),0))+(1-IFERROR(CORREL(AR446:AU446,AJ446:AM446),0))+(1-IFERROR(CORREL(AR446:AU446,AN446:AQ446),0)))</f>
        <v>0.981293056223759</v>
      </c>
      <c r="BF446" s="0" t="n">
        <f aca="false">IF(SUM(BA446:BE446)&gt;0,BA446/SUM(BA446:BE446),1/5)</f>
        <v>0.1755350687277</v>
      </c>
      <c r="BG446" s="0" t="n">
        <f aca="false">IF(SUM(BA446:BE446)&gt;0,BB446/SUM(BA446:BE446),1/5)</f>
        <v>0.376021399980021</v>
      </c>
      <c r="BH446" s="0" t="n">
        <f aca="false">IF(SUM(BA446:BE446)&gt;0,BC446/SUM(BA446:BE446),1/5)</f>
        <v>0.168037795603299</v>
      </c>
      <c r="BI446" s="0" t="n">
        <f aca="false">IF(SUM(BA446:BE446)&gt;0,BD446/SUM(BA446:BE446),1/5)</f>
        <v>0.127109094741917</v>
      </c>
      <c r="BJ446" s="0" t="n">
        <f aca="false">IF(SUM(BA446:BE446)&gt;0,BE446/SUM(BA446:BE446),1/5)</f>
        <v>0.153296640947063</v>
      </c>
      <c r="BK446" s="0" t="n">
        <f aca="false">BF446*AB446+BG446*AF446+BH446*AJ446+BI446*AN446+BJ446*AR446</f>
        <v>0.2958944546366</v>
      </c>
      <c r="BL446" s="0" t="n">
        <f aca="false">BF446*AC446+BG446*AG446+BH446*AK446+BI446*AO446+BJ446*AS446</f>
        <v>0.561691797164684</v>
      </c>
      <c r="BM446" s="0" t="n">
        <f aca="false">BF446*AD446+BG446*AH446+BH446*AL446+BI446*AP446+BJ446*AT446</f>
        <v>0.678940786824994</v>
      </c>
      <c r="BN446" s="0" t="n">
        <f aca="false">BF446*AE446+BG446*AI446+BH446*AM446+BI446*AQ446+BJ446*AU446</f>
        <v>0.623978600019979</v>
      </c>
      <c r="BO446" s="0" t="n">
        <f aca="false">RANK(BK446,$BK446:$BN446)</f>
        <v>4</v>
      </c>
      <c r="BP446" s="0" t="n">
        <f aca="false">RANK(BL446,$BK446:$BN446)</f>
        <v>3</v>
      </c>
      <c r="BQ446" s="0" t="n">
        <f aca="false">RANK(BM446,$BK446:$BN446)</f>
        <v>1</v>
      </c>
      <c r="BR446" s="0" t="n">
        <f aca="false">RANK(BN446,$BK446:$BN446)</f>
        <v>2</v>
      </c>
    </row>
    <row r="447" customFormat="false" ht="15" hidden="false" customHeight="false" outlineLevel="0" collapsed="false">
      <c r="A447" s="0" t="n">
        <v>424</v>
      </c>
      <c r="B447" s="0" t="n">
        <f aca="false">RANDBETWEEN(1,$B$5)</f>
        <v>3</v>
      </c>
      <c r="C447" s="0" t="n">
        <f aca="false">RANDBETWEEN(1,$B$5)</f>
        <v>6</v>
      </c>
      <c r="D447" s="0" t="n">
        <f aca="false">RANDBETWEEN(1,$B$5)</f>
        <v>1</v>
      </c>
      <c r="E447" s="0" t="n">
        <f aca="false">RANDBETWEEN(1,$B$5)</f>
        <v>3</v>
      </c>
      <c r="F447" s="0" t="n">
        <f aca="false">RANDBETWEEN(1,$B$5)</f>
        <v>6</v>
      </c>
      <c r="G447" s="0" t="n">
        <f aca="false">RANDBETWEEN(1,$B$5)</f>
        <v>6</v>
      </c>
      <c r="H447" s="0" t="n">
        <f aca="true">NORMINV(RAND(),$B$8,$B$13)</f>
        <v>47.7053304223036</v>
      </c>
      <c r="I447" s="0" t="n">
        <f aca="true">NORMINV(RAND(),$C$8,$C$13)</f>
        <v>58.8120603925372</v>
      </c>
      <c r="J447" s="0" t="n">
        <f aca="true">NORMINV(RAND(),$D$8,$D$13)</f>
        <v>15.3200798452154</v>
      </c>
      <c r="K447" s="0" t="n">
        <f aca="true">NORMINV(RAND(),$E$8,$E$13)</f>
        <v>2.87870717672216</v>
      </c>
      <c r="L447" s="0" t="n">
        <f aca="true">NORMINV(RAND(),$B$9,$B$14)</f>
        <v>43.8872031183248</v>
      </c>
      <c r="M447" s="0" t="n">
        <f aca="true">NORMINV(RAND(),$C$9,$C$14)</f>
        <v>50.0930920971805</v>
      </c>
      <c r="N447" s="0" t="n">
        <f aca="true">NORMINV(RAND(),$D$9,$D$14)</f>
        <v>46.3964108003687</v>
      </c>
      <c r="O447" s="0" t="n">
        <f aca="true">NORMINV(RAND(),$E$9,$E$14)</f>
        <v>20.6887908732645</v>
      </c>
      <c r="P447" s="0" t="n">
        <f aca="true">NORMINV(RAND(),$B$10,$B$15)</f>
        <v>23.9520162538049</v>
      </c>
      <c r="Q447" s="0" t="n">
        <f aca="true">NORMINV(RAND(),$C$10,$C$15)</f>
        <v>31.6417607496481</v>
      </c>
      <c r="R447" s="0" t="n">
        <f aca="true">NORMINV(RAND(),$D$10,$D$15)</f>
        <v>9.76933261296428</v>
      </c>
      <c r="S447" s="0" t="n">
        <f aca="true">NORMINV(RAND(),$E$10,$E$15)</f>
        <v>3.59437664404941</v>
      </c>
      <c r="T447" s="0" t="n">
        <f aca="false">MEDIAN(INDEX(Avaliadores!$B$17:$B$22,$B447),INDEX(Avaliadores!$B$17:$B$22,$C447),INDEX(Avaliadores!$B$17:$B$22,$D447),INDEX(Avaliadores!$B$17:$B$22,$E447),INDEX(Avaliadores!$B$17:$B$22,$F447),INDEX(Avaliadores!$B$17:$B$22,$G447))</f>
        <v>2.04166666666667</v>
      </c>
      <c r="U447" s="0" t="n">
        <f aca="false">MEDIAN(INDEX(Avaliadores!$C$17:$C$22,$B447),INDEX(Avaliadores!$C$17:$C$22,$C447),INDEX(Avaliadores!$C$17:$C$22,$D447),INDEX(Avaliadores!$C$17:$C$22,$E447),INDEX(Avaliadores!$C$17:$C$22,$F447),INDEX(Avaliadores!$C$17:$C$22,$G447))</f>
        <v>5.41666666666667</v>
      </c>
      <c r="V447" s="0" t="n">
        <f aca="false">MEDIAN(INDEX(Avaliadores!$D$17:$D$22,$B447),INDEX(Avaliadores!$D$17:$D$22,$C447),INDEX(Avaliadores!$D$17:$D$22,$D447),INDEX(Avaliadores!$D$17:$D$22,$E447),INDEX(Avaliadores!$D$17:$D$22,$F447),INDEX(Avaliadores!$D$17:$D$22,$G447))</f>
        <v>5.41666666666667</v>
      </c>
      <c r="W447" s="0" t="n">
        <f aca="false">MEDIAN(INDEX(Avaliadores!$E$17:$E$22,$B447),INDEX(Avaliadores!$E$17:$E$22,$C447),INDEX(Avaliadores!$E$17:$E$22,$D447),INDEX(Avaliadores!$E$17:$E$22,$E447),INDEX(Avaliadores!$E$17:$E$22,$F447),INDEX(Avaliadores!$E$17:$E$22,$G447))</f>
        <v>6.04166666666667</v>
      </c>
      <c r="X447" s="0" t="n">
        <f aca="false">MEDIAN(INDEX(Avaliadores!$F$17:$F$22,$B447),INDEX(Avaliadores!$F$17:$F$22,$C447),INDEX(Avaliadores!$F$17:$F$22,$D447),INDEX(Avaliadores!$F$17:$F$22,$E447),INDEX(Avaliadores!$F$17:$F$22,$F447),INDEX(Avaliadores!$F$17:$F$22,$G447))</f>
        <v>2.91666666666667</v>
      </c>
      <c r="Y447" s="0" t="n">
        <f aca="false">MEDIAN(INDEX(Avaliadores!$G$17:$G$22,$B447),INDEX(Avaliadores!$G$17:$G$22,$C447),INDEX(Avaliadores!$G$17:$G$22,$D447),INDEX(Avaliadores!$G$17:$G$22,$E447),INDEX(Avaliadores!$G$17:$G$22,$F447),INDEX(Avaliadores!$G$17:$G$22,$G447))</f>
        <v>5.04166666666667</v>
      </c>
      <c r="Z447" s="0" t="n">
        <f aca="false">MEDIAN(INDEX(Avaliadores!$H$17:$H$22,$B447),INDEX(Avaliadores!$H$17:$H$22,$C447),INDEX(Avaliadores!$H$17:$H$22,$D447),INDEX(Avaliadores!$H$17:$H$22,$E447),INDEX(Avaliadores!$H$17:$H$22,$F447),INDEX(Avaliadores!$H$17:$H$22,$G447))</f>
        <v>4.04166666666667</v>
      </c>
      <c r="AA447" s="0" t="n">
        <f aca="false">MEDIAN(INDEX(Avaliadores!$I$17:$I$22,$B447),INDEX(Avaliadores!$I$17:$I$22,$C447),INDEX(Avaliadores!$I$17:$I$22,$D447),INDEX(Avaliadores!$I$17:$I$22,$E447),INDEX(Avaliadores!$I$17:$I$22,$F447),INDEX(Avaliadores!$I$17:$I$22,$G447))</f>
        <v>7.04166666666667</v>
      </c>
      <c r="AB447" s="0" t="n">
        <f aca="false">IF(MAX(H447:K447)=MIN(H447:K447),0,IF($B$17="custo",(MAX(H447:K447)-H447)/(MAX(H447:K447)-MIN(H447:K447)),(H447-MIN(H447:K447))/(MAX(H447:K447)-MIN(H447:K447))))</f>
        <v>0.198570787046846</v>
      </c>
      <c r="AC447" s="0" t="n">
        <f aca="false">IF(MAX(H447:K447)=MIN(H447:K447),0,IF($B$17="custo",(MAX(H447:K447)-I447)/(MAX(H447:K447)-MIN(H447:K447)),(I447-MIN(H447:K447))/(MAX(H447:K447)-MIN(H447:K447))))</f>
        <v>0</v>
      </c>
      <c r="AD447" s="0" t="n">
        <f aca="false">IF(MAX(H447:K447)=MIN(H447:K447),0,IF($B$17="custo",(MAX(H447:K447)-J447)/(MAX(H447:K447)-MIN(H447:K447)),(J447-MIN(H447:K447))/(MAX(H447:K447)-MIN(H447:K447))))</f>
        <v>0.777567909785614</v>
      </c>
      <c r="AE447" s="0" t="n">
        <f aca="false">IF(MAX(H447:K447)=MIN(H447:K447),0,IF($B$17="custo",(MAX(H447:K447)-K447)/(MAX(H447:K447)-MIN(H447:K447)),(K447-MIN(H447:K447))/(MAX(H447:K447)-MIN(H447:K447))))</f>
        <v>1</v>
      </c>
      <c r="AF447" s="0" t="n">
        <f aca="false">IF(MAX(L447:O447)=MIN(L447:O447),0,IF($C$17="custo",(MAX(L447:O447)-L447)/(MAX(L447:O447)-MIN(L447:O447)),(L447-MIN(L447:O447))/(MAX(L447:O447)-MIN(L447:O447))))</f>
        <v>0.788946218051657</v>
      </c>
      <c r="AG447" s="0" t="n">
        <f aca="false">IF(MAX(L447:O447)=MIN(L447:O447),0,IF($C$17="custo",(MAX(L447:O447)-M447)/(MAX(L447:O447)-MIN(L447:O447)),(M447-MIN(L447:O447))/(MAX(L447:O447)-MIN(L447:O447))))</f>
        <v>1</v>
      </c>
      <c r="AH447" s="0" t="n">
        <f aca="false">IF(MAX(L447:O447)=MIN(L447:O447),0,IF($C$17="custo",(MAX(L447:O447)-N447)/(MAX(L447:O447)-MIN(L447:O447)),(N447-MIN(L447:O447))/(MAX(L447:O447)-MIN(L447:O447))))</f>
        <v>0.874280933640922</v>
      </c>
      <c r="AI447" s="0" t="n">
        <f aca="false">IF(MAX(L447:O447)=MIN(L447:O447),0,IF($C$17="custo",(MAX(L447:O447)-O447)/(MAX(L447:O447)-MIN(L447:O447)),(O447-MIN(L447:O447))/(MAX(L447:O447)-MIN(L447:O447))))</f>
        <v>0</v>
      </c>
      <c r="AJ447" s="0" t="n">
        <f aca="false">IF(MAX(P447:S447)=MIN(P447:S447),0,IF($D$17="custo",(MAX(P447:S447)-P447)/(MAX(P447:S447)-MIN(P447:S447)),(P447-MIN(P447:S447))/(MAX(P447:S447)-MIN(P447:S447))))</f>
        <v>0.274169757396668</v>
      </c>
      <c r="AK447" s="0" t="n">
        <f aca="false">IF(MAX(P447:S447)=MIN(P447:S447),0,IF($D$17="custo",(MAX(P447:S447)-Q447)/(MAX(P447:S447)-MIN(P447:S447)),(Q447-MIN(P447:S447))/(MAX(P447:S447)-MIN(P447:S447))))</f>
        <v>0</v>
      </c>
      <c r="AL447" s="0" t="n">
        <f aca="false">IF(MAX(P447:S447)=MIN(P447:S447),0,IF($D$17="custo",(MAX(P447:S447)-R447)/(MAX(P447:S447)-MIN(P447:S447)),(R447-MIN(P447:S447))/(MAX(P447:S447)-MIN(P447:S447))))</f>
        <v>0.779838435354039</v>
      </c>
      <c r="AM447" s="0" t="n">
        <f aca="false">IF(MAX(P447:S447)=MIN(P447:S447),0,IF($D$17="custo",(MAX(P447:S447)-S447)/(MAX(P447:S447)-MIN(P447:S447)),(S447-MIN(P447:S447))/(MAX(P447:S447)-MIN(P447:S447))))</f>
        <v>1</v>
      </c>
      <c r="AN447" s="0" t="n">
        <f aca="false">IF(MAX(T447:W447)=MIN(T447:W447),0,IF($E$17="custo",(MAX(T447:W447)-T447)/(MAX(T447:W447)-MIN(T447:W447)),(T447-MIN(T447:W447))/(MAX(T447:W447)-MIN(T447:W447))))</f>
        <v>0</v>
      </c>
      <c r="AO447" s="0" t="n">
        <f aca="false">IF(MAX(T447:W447)=MIN(T447:W447),0,IF($E$17="custo",(MAX(T447:W447)-U447)/(MAX(T447:W447)-MIN(T447:W447)),(U447-MIN(T447:W447))/(MAX(T447:W447)-MIN(T447:W447))))</f>
        <v>0.84375</v>
      </c>
      <c r="AP447" s="0" t="n">
        <f aca="false">IF(MAX(T447:W447)=MIN(T447:W447),0,IF($E$17="custo",(MAX(T447:W447)-V447)/(MAX(T447:W447)-MIN(T447:W447)),(V447-MIN(T447:W447))/(MAX(T447:W447)-MIN(T447:W447))))</f>
        <v>0.84375</v>
      </c>
      <c r="AQ447" s="0" t="n">
        <f aca="false">IF(MAX(T447:W447)=MIN(T447:W447),0,IF($E$17="custo",(MAX(T447:W447)-W447)/(MAX(T447:W447)-MIN(T447:W447)),(W447-MIN(T447:W447))/(MAX(T447:W447)-MIN(T447:W447))))</f>
        <v>1</v>
      </c>
      <c r="AR447" s="0" t="n">
        <f aca="false">IF(MAX(X447:AA447)=MIN(X447:AA447),0,IF($F$17="custo",(MAX(X447:AA447)-X447)/(MAX(X447:AA447)-MIN(X447:AA447)),(X447-MIN(X447:AA447))/(MAX(X447:AA447)-MIN(X447:AA447))))</f>
        <v>0</v>
      </c>
      <c r="AS447" s="0" t="n">
        <f aca="false">IF(MAX(X447:AA447)=MIN(X447:AA447),0,IF($F$17="custo",(MAX(X447:AA447)-Y447)/(MAX(X447:AA447)-MIN(X447:AA447)),(Y447-MIN(X447:AA447))/(MAX(X447:AA447)-MIN(X447:AA447))))</f>
        <v>0.515151515151515</v>
      </c>
      <c r="AT447" s="0" t="n">
        <f aca="false">IF(MAX(X447:AA447)=MIN(X447:AA447),0,IF($F$17="custo",(MAX(X447:AA447)-Z447)/(MAX(X447:AA447)-MIN(X447:AA447)),(Z447-MIN(X447:AA447))/(MAX(X447:AA447)-MIN(X447:AA447))))</f>
        <v>0.272727272727273</v>
      </c>
      <c r="AU447" s="0" t="n">
        <f aca="false">IF(MAX(X447:AA447)=MIN(X447:AA447),0,IF($F$17="custo",(MAX(X447:AA447)-AA447)/(MAX(X447:AA447)-MIN(X447:AA447)),(AA447-MIN(X447:AA447))/(MAX(X447:AA447)-MIN(X447:AA447))))</f>
        <v>1</v>
      </c>
      <c r="AV447" s="0" t="n">
        <f aca="false">STDEVP(AB447:AE447)</f>
        <v>0.408583276247664</v>
      </c>
      <c r="AW447" s="0" t="n">
        <f aca="false">STDEVP(AF447:AI447)</f>
        <v>0.391665855841402</v>
      </c>
      <c r="AX447" s="0" t="n">
        <f aca="false">STDEVP(AJ447:AM447)</f>
        <v>0.396415068821377</v>
      </c>
      <c r="AY447" s="0" t="n">
        <f aca="false">STDEVP(AN447:AQ447)</f>
        <v>0.393117050794035</v>
      </c>
      <c r="AZ447" s="0" t="n">
        <f aca="false">STDEVP(AR447:AU447)</f>
        <v>0.367638956319725</v>
      </c>
      <c r="BA447" s="0" t="n">
        <f aca="false">AV447*((1-IFERROR(CORREL(AB447:AE447,AF447:AI447),0))+(1-IFERROR(CORREL(AB447:AE447,AJ447:AM447),0))+(1-IFERROR(CORREL(AB447:AE447,AN447:AQ447),0))+(1-IFERROR(CORREL(AB447:AE447,AR447:AU447),0)))</f>
        <v>1.10039816744904</v>
      </c>
      <c r="BB447" s="0" t="n">
        <f aca="false">AW447*((1-IFERROR(CORREL(AF447:AI447,AB447:AE447),0))+(1-IFERROR(CORREL(AF447:AI447,AJ447:AM447),0))+(1-IFERROR(CORREL(AF447:AI447,AN447:AQ447),0))+(1-IFERROR(CORREL(AF447:AI447,AR447:AU447),0)))</f>
        <v>2.58523168877295</v>
      </c>
      <c r="BC447" s="0" t="n">
        <f aca="false">AX447*((1-IFERROR(CORREL(AJ447:AM447,AB447:AE447),0))+(1-IFERROR(CORREL(AJ447:AM447,AF447:AI447),0))+(1-IFERROR(CORREL(AJ447:AM447,AN447:AQ447),0))+(1-IFERROR(CORREL(AJ447:AM447,AR447:AU447),0)))</f>
        <v>1.11291577443264</v>
      </c>
      <c r="BD447" s="0" t="n">
        <f aca="false">AY447*((1-IFERROR(CORREL(AN447:AQ447,AB447:AE447),0))+(1-IFERROR(CORREL(AN447:AQ447,AF447:AI447),0))+(1-IFERROR(CORREL(AN447:AQ447,AJ447:AM447),0))+(1-IFERROR(CORREL(AN447:AQ447,AR447:AU447),0)))</f>
        <v>1.01377374071155</v>
      </c>
      <c r="BE447" s="0" t="n">
        <f aca="false">AZ447*((1-IFERROR(CORREL(AR447:AU447,AB447:AE447),0))+(1-IFERROR(CORREL(AR447:AU447,AF447:AI447),0))+(1-IFERROR(CORREL(AR447:AU447,AJ447:AM447),0))+(1-IFERROR(CORREL(AR447:AU447,AN447:AQ447),0)))</f>
        <v>1.0676032598159</v>
      </c>
      <c r="BF447" s="0" t="n">
        <f aca="false">IF(SUM(BA447:BE447)&gt;0,BA447/SUM(BA447:BE447),1/5)</f>
        <v>0.159943392744225</v>
      </c>
      <c r="BG447" s="0" t="n">
        <f aca="false">IF(SUM(BA447:BE447)&gt;0,BB447/SUM(BA447:BE447),1/5)</f>
        <v>0.375764645528982</v>
      </c>
      <c r="BH447" s="0" t="n">
        <f aca="false">IF(SUM(BA447:BE447)&gt;0,BC447/SUM(BA447:BE447),1/5)</f>
        <v>0.16176283282439</v>
      </c>
      <c r="BI447" s="0" t="n">
        <f aca="false">IF(SUM(BA447:BE447)&gt;0,BD447/SUM(BA447:BE447),1/5)</f>
        <v>0.147352491453435</v>
      </c>
      <c r="BJ447" s="0" t="n">
        <f aca="false">IF(SUM(BA447:BE447)&gt;0,BE447/SUM(BA447:BE447),1/5)</f>
        <v>0.155176637448969</v>
      </c>
      <c r="BK447" s="0" t="n">
        <f aca="false">BF447*AB447+BG447*AF447+BH447*AJ447+BI447*AN447+BJ447*AR447</f>
        <v>0.372568657979036</v>
      </c>
      <c r="BL447" s="0" t="n">
        <f aca="false">BF447*AC447+BG447*AG447+BH447*AK447+BI447*AO447+BJ447*AS447</f>
        <v>0.580032790090771</v>
      </c>
      <c r="BM447" s="0" t="n">
        <f aca="false">BF447*AD447+BG447*AH447+BH447*AL447+BI447*AP447+BJ447*AT447</f>
        <v>0.745689154936965</v>
      </c>
      <c r="BN447" s="0" t="n">
        <f aca="false">BF447*AE447+BG447*AI447+BH447*AM447+BI447*AQ447+BJ447*AU447</f>
        <v>0.624235354471018</v>
      </c>
      <c r="BO447" s="0" t="n">
        <f aca="false">RANK(BK447,$BK447:$BN447)</f>
        <v>4</v>
      </c>
      <c r="BP447" s="0" t="n">
        <f aca="false">RANK(BL447,$BK447:$BN447)</f>
        <v>3</v>
      </c>
      <c r="BQ447" s="0" t="n">
        <f aca="false">RANK(BM447,$BK447:$BN447)</f>
        <v>1</v>
      </c>
      <c r="BR447" s="0" t="n">
        <f aca="false">RANK(BN447,$BK447:$BN447)</f>
        <v>2</v>
      </c>
    </row>
    <row r="448" customFormat="false" ht="15" hidden="false" customHeight="false" outlineLevel="0" collapsed="false">
      <c r="A448" s="0" t="n">
        <v>425</v>
      </c>
      <c r="B448" s="0" t="n">
        <f aca="false">RANDBETWEEN(1,$B$5)</f>
        <v>4</v>
      </c>
      <c r="C448" s="0" t="n">
        <f aca="false">RANDBETWEEN(1,$B$5)</f>
        <v>2</v>
      </c>
      <c r="D448" s="0" t="n">
        <f aca="false">RANDBETWEEN(1,$B$5)</f>
        <v>5</v>
      </c>
      <c r="E448" s="0" t="n">
        <f aca="false">RANDBETWEEN(1,$B$5)</f>
        <v>5</v>
      </c>
      <c r="F448" s="0" t="n">
        <f aca="false">RANDBETWEEN(1,$B$5)</f>
        <v>3</v>
      </c>
      <c r="G448" s="0" t="n">
        <f aca="false">RANDBETWEEN(1,$B$5)</f>
        <v>6</v>
      </c>
      <c r="H448" s="0" t="n">
        <f aca="true">NORMINV(RAND(),$B$8,$B$13)</f>
        <v>47.1436981019183</v>
      </c>
      <c r="I448" s="0" t="n">
        <f aca="true">NORMINV(RAND(),$C$8,$C$13)</f>
        <v>65.1285280216806</v>
      </c>
      <c r="J448" s="0" t="n">
        <f aca="true">NORMINV(RAND(),$D$8,$D$13)</f>
        <v>15.7244901302563</v>
      </c>
      <c r="K448" s="0" t="n">
        <f aca="true">NORMINV(RAND(),$E$8,$E$13)</f>
        <v>3.15176240349146</v>
      </c>
      <c r="L448" s="0" t="n">
        <f aca="true">NORMINV(RAND(),$B$9,$B$14)</f>
        <v>53.1763073604868</v>
      </c>
      <c r="M448" s="0" t="n">
        <f aca="true">NORMINV(RAND(),$C$9,$C$14)</f>
        <v>39.1000223489648</v>
      </c>
      <c r="N448" s="0" t="n">
        <f aca="true">NORMINV(RAND(),$D$9,$D$14)</f>
        <v>54.3871679470563</v>
      </c>
      <c r="O448" s="0" t="n">
        <f aca="true">NORMINV(RAND(),$E$9,$E$14)</f>
        <v>26.3258196057962</v>
      </c>
      <c r="P448" s="0" t="n">
        <f aca="true">NORMINV(RAND(),$B$10,$B$15)</f>
        <v>26.7820222628383</v>
      </c>
      <c r="Q448" s="0" t="n">
        <f aca="true">NORMINV(RAND(),$C$10,$C$15)</f>
        <v>30.9985020171426</v>
      </c>
      <c r="R448" s="0" t="n">
        <f aca="true">NORMINV(RAND(),$D$10,$D$15)</f>
        <v>9.56068835825593</v>
      </c>
      <c r="S448" s="0" t="n">
        <f aca="true">NORMINV(RAND(),$E$10,$E$15)</f>
        <v>4.56514063285196</v>
      </c>
      <c r="T448" s="0" t="n">
        <f aca="false">MEDIAN(INDEX(Avaliadores!$B$17:$B$22,$B448),INDEX(Avaliadores!$B$17:$B$22,$C448),INDEX(Avaliadores!$B$17:$B$22,$D448),INDEX(Avaliadores!$B$17:$B$22,$E448),INDEX(Avaliadores!$B$17:$B$22,$F448),INDEX(Avaliadores!$B$17:$B$22,$G448))</f>
        <v>2.66666666666667</v>
      </c>
      <c r="U448" s="0" t="n">
        <f aca="false">MEDIAN(INDEX(Avaliadores!$C$17:$C$22,$B448),INDEX(Avaliadores!$C$17:$C$22,$C448),INDEX(Avaliadores!$C$17:$C$22,$D448),INDEX(Avaliadores!$C$17:$C$22,$E448),INDEX(Avaliadores!$C$17:$C$22,$F448),INDEX(Avaliadores!$C$17:$C$22,$G448))</f>
        <v>5.54166666666667</v>
      </c>
      <c r="V448" s="0" t="n">
        <f aca="false">MEDIAN(INDEX(Avaliadores!$D$17:$D$22,$B448),INDEX(Avaliadores!$D$17:$D$22,$C448),INDEX(Avaliadores!$D$17:$D$22,$D448),INDEX(Avaliadores!$D$17:$D$22,$E448),INDEX(Avaliadores!$D$17:$D$22,$F448),INDEX(Avaliadores!$D$17:$D$22,$G448))</f>
        <v>5.54166666666667</v>
      </c>
      <c r="W448" s="0" t="n">
        <f aca="false">MEDIAN(INDEX(Avaliadores!$E$17:$E$22,$B448),INDEX(Avaliadores!$E$17:$E$22,$C448),INDEX(Avaliadores!$E$17:$E$22,$D448),INDEX(Avaliadores!$E$17:$E$22,$E448),INDEX(Avaliadores!$E$17:$E$22,$F448),INDEX(Avaliadores!$E$17:$E$22,$G448))</f>
        <v>6.29166666666667</v>
      </c>
      <c r="X448" s="0" t="n">
        <f aca="false">MEDIAN(INDEX(Avaliadores!$F$17:$F$22,$B448),INDEX(Avaliadores!$F$17:$F$22,$C448),INDEX(Avaliadores!$F$17:$F$22,$D448),INDEX(Avaliadores!$F$17:$F$22,$E448),INDEX(Avaliadores!$F$17:$F$22,$F448),INDEX(Avaliadores!$F$17:$F$22,$G448))</f>
        <v>2.66666666666667</v>
      </c>
      <c r="Y448" s="0" t="n">
        <f aca="false">MEDIAN(INDEX(Avaliadores!$G$17:$G$22,$B448),INDEX(Avaliadores!$G$17:$G$22,$C448),INDEX(Avaliadores!$G$17:$G$22,$D448),INDEX(Avaliadores!$G$17:$G$22,$E448),INDEX(Avaliadores!$G$17:$G$22,$F448),INDEX(Avaliadores!$G$17:$G$22,$G448))</f>
        <v>4.79166666666667</v>
      </c>
      <c r="Z448" s="0" t="n">
        <f aca="false">MEDIAN(INDEX(Avaliadores!$H$17:$H$22,$B448),INDEX(Avaliadores!$H$17:$H$22,$C448),INDEX(Avaliadores!$H$17:$H$22,$D448),INDEX(Avaliadores!$H$17:$H$22,$E448),INDEX(Avaliadores!$H$17:$H$22,$F448),INDEX(Avaliadores!$H$17:$H$22,$G448))</f>
        <v>3.66666666666667</v>
      </c>
      <c r="AA448" s="0" t="n">
        <f aca="false">MEDIAN(INDEX(Avaliadores!$I$17:$I$22,$B448),INDEX(Avaliadores!$I$17:$I$22,$C448),INDEX(Avaliadores!$I$17:$I$22,$D448),INDEX(Avaliadores!$I$17:$I$22,$E448),INDEX(Avaliadores!$I$17:$I$22,$F448),INDEX(Avaliadores!$I$17:$I$22,$G448))</f>
        <v>6.54166666666667</v>
      </c>
      <c r="AB448" s="0" t="n">
        <f aca="false">IF(MAX(H448:K448)=MIN(H448:K448),0,IF($B$17="custo",(MAX(H448:K448)-H448)/(MAX(H448:K448)-MIN(H448:K448)),(H448-MIN(H448:K448))/(MAX(H448:K448)-MIN(H448:K448))))</f>
        <v>0.29018664882512</v>
      </c>
      <c r="AC448" s="0" t="n">
        <f aca="false">IF(MAX(H448:K448)=MIN(H448:K448),0,IF($B$17="custo",(MAX(H448:K448)-I448)/(MAX(H448:K448)-MIN(H448:K448)),(I448-MIN(H448:K448))/(MAX(H448:K448)-MIN(H448:K448))))</f>
        <v>0</v>
      </c>
      <c r="AD448" s="0" t="n">
        <f aca="false">IF(MAX(H448:K448)=MIN(H448:K448),0,IF($B$17="custo",(MAX(H448:K448)-J448)/(MAX(H448:K448)-MIN(H448:K448)),(J448-MIN(H448:K448))/(MAX(H448:K448)-MIN(H448:K448))))</f>
        <v>0.797138046792894</v>
      </c>
      <c r="AE448" s="0" t="n">
        <f aca="false">IF(MAX(H448:K448)=MIN(H448:K448),0,IF($B$17="custo",(MAX(H448:K448)-K448)/(MAX(H448:K448)-MIN(H448:K448)),(K448-MIN(H448:K448))/(MAX(H448:K448)-MIN(H448:K448))))</f>
        <v>1</v>
      </c>
      <c r="AF448" s="0" t="n">
        <f aca="false">IF(MAX(L448:O448)=MIN(L448:O448),0,IF($C$17="custo",(MAX(L448:O448)-L448)/(MAX(L448:O448)-MIN(L448:O448)),(L448-MIN(L448:O448))/(MAX(L448:O448)-MIN(L448:O448))))</f>
        <v>0.956849522273701</v>
      </c>
      <c r="AG448" s="0" t="n">
        <f aca="false">IF(MAX(L448:O448)=MIN(L448:O448),0,IF($C$17="custo",(MAX(L448:O448)-M448)/(MAX(L448:O448)-MIN(L448:O448)),(M448-MIN(L448:O448))/(MAX(L448:O448)-MIN(L448:O448))))</f>
        <v>0.455224124935792</v>
      </c>
      <c r="AH448" s="0" t="n">
        <f aca="false">IF(MAX(L448:O448)=MIN(L448:O448),0,IF($C$17="custo",(MAX(L448:O448)-N448)/(MAX(L448:O448)-MIN(L448:O448)),(N448-MIN(L448:O448))/(MAX(L448:O448)-MIN(L448:O448))))</f>
        <v>1</v>
      </c>
      <c r="AI448" s="0" t="n">
        <f aca="false">IF(MAX(L448:O448)=MIN(L448:O448),0,IF($C$17="custo",(MAX(L448:O448)-O448)/(MAX(L448:O448)-MIN(L448:O448)),(O448-MIN(L448:O448))/(MAX(L448:O448)-MIN(L448:O448))))</f>
        <v>0</v>
      </c>
      <c r="AJ448" s="0" t="n">
        <f aca="false">IF(MAX(P448:S448)=MIN(P448:S448),0,IF($D$17="custo",(MAX(P448:S448)-P448)/(MAX(P448:S448)-MIN(P448:S448)),(P448-MIN(P448:S448))/(MAX(P448:S448)-MIN(P448:S448))))</f>
        <v>0.159513566700986</v>
      </c>
      <c r="AK448" s="0" t="n">
        <f aca="false">IF(MAX(P448:S448)=MIN(P448:S448),0,IF($D$17="custo",(MAX(P448:S448)-Q448)/(MAX(P448:S448)-MIN(P448:S448)),(Q448-MIN(P448:S448))/(MAX(P448:S448)-MIN(P448:S448))))</f>
        <v>0</v>
      </c>
      <c r="AL448" s="0" t="n">
        <f aca="false">IF(MAX(P448:S448)=MIN(P448:S448),0,IF($D$17="custo",(MAX(P448:S448)-R448)/(MAX(P448:S448)-MIN(P448:S448)),(R448-MIN(P448:S448))/(MAX(P448:S448)-MIN(P448:S448))))</f>
        <v>0.811013527459553</v>
      </c>
      <c r="AM448" s="0" t="n">
        <f aca="false">IF(MAX(P448:S448)=MIN(P448:S448),0,IF($D$17="custo",(MAX(P448:S448)-S448)/(MAX(P448:S448)-MIN(P448:S448)),(S448-MIN(P448:S448))/(MAX(P448:S448)-MIN(P448:S448))))</f>
        <v>1</v>
      </c>
      <c r="AN448" s="0" t="n">
        <f aca="false">IF(MAX(T448:W448)=MIN(T448:W448),0,IF($E$17="custo",(MAX(T448:W448)-T448)/(MAX(T448:W448)-MIN(T448:W448)),(T448-MIN(T448:W448))/(MAX(T448:W448)-MIN(T448:W448))))</f>
        <v>0</v>
      </c>
      <c r="AO448" s="0" t="n">
        <f aca="false">IF(MAX(T448:W448)=MIN(T448:W448),0,IF($E$17="custo",(MAX(T448:W448)-U448)/(MAX(T448:W448)-MIN(T448:W448)),(U448-MIN(T448:W448))/(MAX(T448:W448)-MIN(T448:W448))))</f>
        <v>0.793103448275862</v>
      </c>
      <c r="AP448" s="0" t="n">
        <f aca="false">IF(MAX(T448:W448)=MIN(T448:W448),0,IF($E$17="custo",(MAX(T448:W448)-V448)/(MAX(T448:W448)-MIN(T448:W448)),(V448-MIN(T448:W448))/(MAX(T448:W448)-MIN(T448:W448))))</f>
        <v>0.793103448275862</v>
      </c>
      <c r="AQ448" s="0" t="n">
        <f aca="false">IF(MAX(T448:W448)=MIN(T448:W448),0,IF($E$17="custo",(MAX(T448:W448)-W448)/(MAX(T448:W448)-MIN(T448:W448)),(W448-MIN(T448:W448))/(MAX(T448:W448)-MIN(T448:W448))))</f>
        <v>1</v>
      </c>
      <c r="AR448" s="0" t="n">
        <f aca="false">IF(MAX(X448:AA448)=MIN(X448:AA448),0,IF($F$17="custo",(MAX(X448:AA448)-X448)/(MAX(X448:AA448)-MIN(X448:AA448)),(X448-MIN(X448:AA448))/(MAX(X448:AA448)-MIN(X448:AA448))))</f>
        <v>0</v>
      </c>
      <c r="AS448" s="0" t="n">
        <f aca="false">IF(MAX(X448:AA448)=MIN(X448:AA448),0,IF($F$17="custo",(MAX(X448:AA448)-Y448)/(MAX(X448:AA448)-MIN(X448:AA448)),(Y448-MIN(X448:AA448))/(MAX(X448:AA448)-MIN(X448:AA448))))</f>
        <v>0.548387096774194</v>
      </c>
      <c r="AT448" s="0" t="n">
        <f aca="false">IF(MAX(X448:AA448)=MIN(X448:AA448),0,IF($F$17="custo",(MAX(X448:AA448)-Z448)/(MAX(X448:AA448)-MIN(X448:AA448)),(Z448-MIN(X448:AA448))/(MAX(X448:AA448)-MIN(X448:AA448))))</f>
        <v>0.258064516129032</v>
      </c>
      <c r="AU448" s="0" t="n">
        <f aca="false">IF(MAX(X448:AA448)=MIN(X448:AA448),0,IF($F$17="custo",(MAX(X448:AA448)-AA448)/(MAX(X448:AA448)-MIN(X448:AA448)),(AA448-MIN(X448:AA448))/(MAX(X448:AA448)-MIN(X448:AA448))))</f>
        <v>1</v>
      </c>
      <c r="AV448" s="0" t="n">
        <f aca="false">STDEVP(AB448:AE448)</f>
        <v>0.396990636088225</v>
      </c>
      <c r="AW448" s="0" t="n">
        <f aca="false">STDEVP(AF448:AI448)</f>
        <v>0.408737443938141</v>
      </c>
      <c r="AX448" s="0" t="n">
        <f aca="false">STDEVP(AJ448:AM448)</f>
        <v>0.422031770865317</v>
      </c>
      <c r="AY448" s="0" t="n">
        <f aca="false">STDEVP(AN448:AQ448)</f>
        <v>0.382723670352123</v>
      </c>
      <c r="AZ448" s="0" t="n">
        <f aca="false">STDEVP(AR448:AU448)</f>
        <v>0.371318207523269</v>
      </c>
      <c r="BA448" s="0" t="n">
        <f aca="false">AV448*((1-IFERROR(CORREL(AB448:AE448,AF448:AI448),0))+(1-IFERROR(CORREL(AB448:AE448,AJ448:AM448),0))+(1-IFERROR(CORREL(AB448:AE448,AN448:AQ448),0))+(1-IFERROR(CORREL(AB448:AE448,AR448:AU448),0)))</f>
        <v>0.945073182421274</v>
      </c>
      <c r="BB448" s="0" t="n">
        <f aca="false">AW448*((1-IFERROR(CORREL(AF448:AI448,AB448:AE448),0))+(1-IFERROR(CORREL(AF448:AI448,AJ448:AM448),0))+(1-IFERROR(CORREL(AF448:AI448,AN448:AQ448),0))+(1-IFERROR(CORREL(AF448:AI448,AR448:AU448),0)))</f>
        <v>2.54020784199291</v>
      </c>
      <c r="BC448" s="0" t="n">
        <f aca="false">AX448*((1-IFERROR(CORREL(AJ448:AM448,AB448:AE448),0))+(1-IFERROR(CORREL(AJ448:AM448,AF448:AI448),0))+(1-IFERROR(CORREL(AJ448:AM448,AN448:AQ448),0))+(1-IFERROR(CORREL(AJ448:AM448,AR448:AU448),0)))</f>
        <v>0.950878797169028</v>
      </c>
      <c r="BD448" s="0" t="n">
        <f aca="false">AY448*((1-IFERROR(CORREL(AN448:AQ448,AB448:AE448),0))+(1-IFERROR(CORREL(AN448:AQ448,AF448:AI448),0))+(1-IFERROR(CORREL(AN448:AQ448,AJ448:AM448),0))+(1-IFERROR(CORREL(AN448:AQ448,AR448:AU448),0)))</f>
        <v>1.06462318829335</v>
      </c>
      <c r="BE448" s="0" t="n">
        <f aca="false">AZ448*((1-IFERROR(CORREL(AR448:AU448,AB448:AE448),0))+(1-IFERROR(CORREL(AR448:AU448,AF448:AI448),0))+(1-IFERROR(CORREL(AR448:AU448,AJ448:AM448),0))+(1-IFERROR(CORREL(AR448:AU448,AN448:AQ448),0)))</f>
        <v>1.1780929082193</v>
      </c>
      <c r="BF448" s="0" t="n">
        <f aca="false">IF(SUM(BA448:BE448)&gt;0,BA448/SUM(BA448:BE448),1/5)</f>
        <v>0.141501832645322</v>
      </c>
      <c r="BG448" s="0" t="n">
        <f aca="false">IF(SUM(BA448:BE448)&gt;0,BB448/SUM(BA448:BE448),1/5)</f>
        <v>0.380334636118996</v>
      </c>
      <c r="BH448" s="0" t="n">
        <f aca="false">IF(SUM(BA448:BE448)&gt;0,BC448/SUM(BA448:BE448),1/5)</f>
        <v>0.142371082923206</v>
      </c>
      <c r="BI448" s="0" t="n">
        <f aca="false">IF(SUM(BA448:BE448)&gt;0,BD448/SUM(BA448:BE448),1/5)</f>
        <v>0.159401552199651</v>
      </c>
      <c r="BJ448" s="0" t="n">
        <f aca="false">IF(SUM(BA448:BE448)&gt;0,BE448/SUM(BA448:BE448),1/5)</f>
        <v>0.176390896112825</v>
      </c>
      <c r="BK448" s="0" t="n">
        <f aca="false">BF448*AB448+BG448*AF448+BH448*AJ448+BI448*AN448+BJ448*AR448</f>
        <v>0.427695076724725</v>
      </c>
      <c r="BL448" s="0" t="n">
        <f aca="false">BF448*AC448+BG448*AG448+BH448*AK448+BI448*AO448+BJ448*AS448</f>
        <v>0.396289914036821</v>
      </c>
      <c r="BM448" s="0" t="n">
        <f aca="false">BF448*AD448+BG448*AH448+BH448*AL448+BI448*AP448+BJ448*AT448</f>
        <v>0.78053815674628</v>
      </c>
      <c r="BN448" s="0" t="n">
        <f aca="false">BF448*AE448+BG448*AI448+BH448*AM448+BI448*AQ448+BJ448*AU448</f>
        <v>0.619665363881004</v>
      </c>
      <c r="BO448" s="0" t="n">
        <f aca="false">RANK(BK448,$BK448:$BN448)</f>
        <v>3</v>
      </c>
      <c r="BP448" s="0" t="n">
        <f aca="false">RANK(BL448,$BK448:$BN448)</f>
        <v>4</v>
      </c>
      <c r="BQ448" s="0" t="n">
        <f aca="false">RANK(BM448,$BK448:$BN448)</f>
        <v>1</v>
      </c>
      <c r="BR448" s="0" t="n">
        <f aca="false">RANK(BN448,$BK448:$BN448)</f>
        <v>2</v>
      </c>
    </row>
    <row r="449" customFormat="false" ht="15" hidden="false" customHeight="false" outlineLevel="0" collapsed="false">
      <c r="A449" s="0" t="n">
        <v>426</v>
      </c>
      <c r="B449" s="0" t="n">
        <f aca="false">RANDBETWEEN(1,$B$5)</f>
        <v>3</v>
      </c>
      <c r="C449" s="0" t="n">
        <f aca="false">RANDBETWEEN(1,$B$5)</f>
        <v>5</v>
      </c>
      <c r="D449" s="0" t="n">
        <f aca="false">RANDBETWEEN(1,$B$5)</f>
        <v>1</v>
      </c>
      <c r="E449" s="0" t="n">
        <f aca="false">RANDBETWEEN(1,$B$5)</f>
        <v>5</v>
      </c>
      <c r="F449" s="0" t="n">
        <f aca="false">RANDBETWEEN(1,$B$5)</f>
        <v>4</v>
      </c>
      <c r="G449" s="0" t="n">
        <f aca="false">RANDBETWEEN(1,$B$5)</f>
        <v>5</v>
      </c>
      <c r="H449" s="0" t="n">
        <f aca="true">NORMINV(RAND(),$B$8,$B$13)</f>
        <v>46.0152561431096</v>
      </c>
      <c r="I449" s="0" t="n">
        <f aca="true">NORMINV(RAND(),$C$8,$C$13)</f>
        <v>63.2979210929355</v>
      </c>
      <c r="J449" s="0" t="n">
        <f aca="true">NORMINV(RAND(),$D$8,$D$13)</f>
        <v>12.7348089540587</v>
      </c>
      <c r="K449" s="0" t="n">
        <f aca="true">NORMINV(RAND(),$E$8,$E$13)</f>
        <v>3.42168047118421</v>
      </c>
      <c r="L449" s="0" t="n">
        <f aca="true">NORMINV(RAND(),$B$9,$B$14)</f>
        <v>39.6211284134787</v>
      </c>
      <c r="M449" s="0" t="n">
        <f aca="true">NORMINV(RAND(),$C$9,$C$14)</f>
        <v>52.820434144425</v>
      </c>
      <c r="N449" s="0" t="n">
        <f aca="true">NORMINV(RAND(),$D$9,$D$14)</f>
        <v>41.6695055056224</v>
      </c>
      <c r="O449" s="0" t="n">
        <f aca="true">NORMINV(RAND(),$E$9,$E$14)</f>
        <v>25.6999709842908</v>
      </c>
      <c r="P449" s="0" t="n">
        <f aca="true">NORMINV(RAND(),$B$10,$B$15)</f>
        <v>22.5084476790742</v>
      </c>
      <c r="Q449" s="0" t="n">
        <f aca="true">NORMINV(RAND(),$C$10,$C$15)</f>
        <v>30.6100411483619</v>
      </c>
      <c r="R449" s="0" t="n">
        <f aca="true">NORMINV(RAND(),$D$10,$D$15)</f>
        <v>10.246591020631</v>
      </c>
      <c r="S449" s="0" t="n">
        <f aca="true">NORMINV(RAND(),$E$10,$E$15)</f>
        <v>3.66332119278509</v>
      </c>
      <c r="T449" s="0" t="n">
        <f aca="false">MEDIAN(INDEX(Avaliadores!$B$17:$B$22,$B449),INDEX(Avaliadores!$B$17:$B$22,$C449),INDEX(Avaliadores!$B$17:$B$22,$D449),INDEX(Avaliadores!$B$17:$B$22,$E449),INDEX(Avaliadores!$B$17:$B$22,$F449),INDEX(Avaliadores!$B$17:$B$22,$G449))</f>
        <v>2.54166666666667</v>
      </c>
      <c r="U449" s="0" t="n">
        <f aca="false">MEDIAN(INDEX(Avaliadores!$C$17:$C$22,$B449),INDEX(Avaliadores!$C$17:$C$22,$C449),INDEX(Avaliadores!$C$17:$C$22,$D449),INDEX(Avaliadores!$C$17:$C$22,$E449),INDEX(Avaliadores!$C$17:$C$22,$F449),INDEX(Avaliadores!$C$17:$C$22,$G449))</f>
        <v>5.54166666666667</v>
      </c>
      <c r="V449" s="0" t="n">
        <f aca="false">MEDIAN(INDEX(Avaliadores!$D$17:$D$22,$B449),INDEX(Avaliadores!$D$17:$D$22,$C449),INDEX(Avaliadores!$D$17:$D$22,$D449),INDEX(Avaliadores!$D$17:$D$22,$E449),INDEX(Avaliadores!$D$17:$D$22,$F449),INDEX(Avaliadores!$D$17:$D$22,$G449))</f>
        <v>5.54166666666667</v>
      </c>
      <c r="W449" s="0" t="n">
        <f aca="false">MEDIAN(INDEX(Avaliadores!$E$17:$E$22,$B449),INDEX(Avaliadores!$E$17:$E$22,$C449),INDEX(Avaliadores!$E$17:$E$22,$D449),INDEX(Avaliadores!$E$17:$E$22,$E449),INDEX(Avaliadores!$E$17:$E$22,$F449),INDEX(Avaliadores!$E$17:$E$22,$G449))</f>
        <v>7.29166666666667</v>
      </c>
      <c r="X449" s="0" t="n">
        <f aca="false">MEDIAN(INDEX(Avaliadores!$F$17:$F$22,$B449),INDEX(Avaliadores!$F$17:$F$22,$C449),INDEX(Avaliadores!$F$17:$F$22,$D449),INDEX(Avaliadores!$F$17:$F$22,$E449),INDEX(Avaliadores!$F$17:$F$22,$F449),INDEX(Avaliadores!$F$17:$F$22,$G449))</f>
        <v>2.54166666666667</v>
      </c>
      <c r="Y449" s="0" t="n">
        <f aca="false">MEDIAN(INDEX(Avaliadores!$G$17:$G$22,$B449),INDEX(Avaliadores!$G$17:$G$22,$C449),INDEX(Avaliadores!$G$17:$G$22,$D449),INDEX(Avaliadores!$G$17:$G$22,$E449),INDEX(Avaliadores!$G$17:$G$22,$F449),INDEX(Avaliadores!$G$17:$G$22,$G449))</f>
        <v>4.54166666666667</v>
      </c>
      <c r="Z449" s="0" t="n">
        <f aca="false">MEDIAN(INDEX(Avaliadores!$H$17:$H$22,$B449),INDEX(Avaliadores!$H$17:$H$22,$C449),INDEX(Avaliadores!$H$17:$H$22,$D449),INDEX(Avaliadores!$H$17:$H$22,$E449),INDEX(Avaliadores!$H$17:$H$22,$F449),INDEX(Avaliadores!$H$17:$H$22,$G449))</f>
        <v>3.54166666666667</v>
      </c>
      <c r="AA449" s="0" t="n">
        <f aca="false">MEDIAN(INDEX(Avaliadores!$I$17:$I$22,$B449),INDEX(Avaliadores!$I$17:$I$22,$C449),INDEX(Avaliadores!$I$17:$I$22,$D449),INDEX(Avaliadores!$I$17:$I$22,$E449),INDEX(Avaliadores!$I$17:$I$22,$F449),INDEX(Avaliadores!$I$17:$I$22,$G449))</f>
        <v>6.54166666666667</v>
      </c>
      <c r="AB449" s="0" t="n">
        <f aca="false">IF(MAX(H449:K449)=MIN(H449:K449),0,IF($B$17="custo",(MAX(H449:K449)-H449)/(MAX(H449:K449)-MIN(H449:K449)),(H449-MIN(H449:K449))/(MAX(H449:K449)-MIN(H449:K449))))</f>
        <v>0.288639780493292</v>
      </c>
      <c r="AC449" s="0" t="n">
        <f aca="false">IF(MAX(H449:K449)=MIN(H449:K449),0,IF($B$17="custo",(MAX(H449:K449)-I449)/(MAX(H449:K449)-MIN(H449:K449)),(I449-MIN(H449:K449))/(MAX(H449:K449)-MIN(H449:K449))))</f>
        <v>0</v>
      </c>
      <c r="AD449" s="0" t="n">
        <f aca="false">IF(MAX(H449:K449)=MIN(H449:K449),0,IF($B$17="custo",(MAX(H449:K449)-J449)/(MAX(H449:K449)-MIN(H449:K449)),(J449-MIN(H449:K449))/(MAX(H449:K449)-MIN(H449:K449))))</f>
        <v>0.844460367147845</v>
      </c>
      <c r="AE449" s="0" t="n">
        <f aca="false">IF(MAX(H449:K449)=MIN(H449:K449),0,IF($B$17="custo",(MAX(H449:K449)-K449)/(MAX(H449:K449)-MIN(H449:K449)),(K449-MIN(H449:K449))/(MAX(H449:K449)-MIN(H449:K449))))</f>
        <v>1</v>
      </c>
      <c r="AF449" s="0" t="n">
        <f aca="false">IF(MAX(L449:O449)=MIN(L449:O449),0,IF($C$17="custo",(MAX(L449:O449)-L449)/(MAX(L449:O449)-MIN(L449:O449)),(L449-MIN(L449:O449))/(MAX(L449:O449)-MIN(L449:O449))))</f>
        <v>0.513308247981965</v>
      </c>
      <c r="AG449" s="0" t="n">
        <f aca="false">IF(MAX(L449:O449)=MIN(L449:O449),0,IF($C$17="custo",(MAX(L449:O449)-M449)/(MAX(L449:O449)-MIN(L449:O449)),(M449-MIN(L449:O449))/(MAX(L449:O449)-MIN(L449:O449))))</f>
        <v>1</v>
      </c>
      <c r="AH449" s="0" t="n">
        <f aca="false">IF(MAX(L449:O449)=MIN(L449:O449),0,IF($C$17="custo",(MAX(L449:O449)-N449)/(MAX(L449:O449)-MIN(L449:O449)),(N449-MIN(L449:O449))/(MAX(L449:O449)-MIN(L449:O449))))</f>
        <v>0.588837086853521</v>
      </c>
      <c r="AI449" s="0" t="n">
        <f aca="false">IF(MAX(L449:O449)=MIN(L449:O449),0,IF($C$17="custo",(MAX(L449:O449)-O449)/(MAX(L449:O449)-MIN(L449:O449)),(O449-MIN(L449:O449))/(MAX(L449:O449)-MIN(L449:O449))))</f>
        <v>0</v>
      </c>
      <c r="AJ449" s="0" t="n">
        <f aca="false">IF(MAX(P449:S449)=MIN(P449:S449),0,IF($D$17="custo",(MAX(P449:S449)-P449)/(MAX(P449:S449)-MIN(P449:S449)),(P449-MIN(P449:S449))/(MAX(P449:S449)-MIN(P449:S449))))</f>
        <v>0.300652305091068</v>
      </c>
      <c r="AK449" s="0" t="n">
        <f aca="false">IF(MAX(P449:S449)=MIN(P449:S449),0,IF($D$17="custo",(MAX(P449:S449)-Q449)/(MAX(P449:S449)-MIN(P449:S449)),(Q449-MIN(P449:S449))/(MAX(P449:S449)-MIN(P449:S449))))</f>
        <v>0</v>
      </c>
      <c r="AL449" s="0" t="n">
        <f aca="false">IF(MAX(P449:S449)=MIN(P449:S449),0,IF($D$17="custo",(MAX(P449:S449)-R449)/(MAX(P449:S449)-MIN(P449:S449)),(R449-MIN(P449:S449))/(MAX(P449:S449)-MIN(P449:S449))))</f>
        <v>0.755693092194569</v>
      </c>
      <c r="AM449" s="0" t="n">
        <f aca="false">IF(MAX(P449:S449)=MIN(P449:S449),0,IF($D$17="custo",(MAX(P449:S449)-S449)/(MAX(P449:S449)-MIN(P449:S449)),(S449-MIN(P449:S449))/(MAX(P449:S449)-MIN(P449:S449))))</f>
        <v>1</v>
      </c>
      <c r="AN449" s="0" t="n">
        <f aca="false">IF(MAX(T449:W449)=MIN(T449:W449),0,IF($E$17="custo",(MAX(T449:W449)-T449)/(MAX(T449:W449)-MIN(T449:W449)),(T449-MIN(T449:W449))/(MAX(T449:W449)-MIN(T449:W449))))</f>
        <v>0</v>
      </c>
      <c r="AO449" s="0" t="n">
        <f aca="false">IF(MAX(T449:W449)=MIN(T449:W449),0,IF($E$17="custo",(MAX(T449:W449)-U449)/(MAX(T449:W449)-MIN(T449:W449)),(U449-MIN(T449:W449))/(MAX(T449:W449)-MIN(T449:W449))))</f>
        <v>0.631578947368421</v>
      </c>
      <c r="AP449" s="0" t="n">
        <f aca="false">IF(MAX(T449:W449)=MIN(T449:W449),0,IF($E$17="custo",(MAX(T449:W449)-V449)/(MAX(T449:W449)-MIN(T449:W449)),(V449-MIN(T449:W449))/(MAX(T449:W449)-MIN(T449:W449))))</f>
        <v>0.631578947368421</v>
      </c>
      <c r="AQ449" s="0" t="n">
        <f aca="false">IF(MAX(T449:W449)=MIN(T449:W449),0,IF($E$17="custo",(MAX(T449:W449)-W449)/(MAX(T449:W449)-MIN(T449:W449)),(W449-MIN(T449:W449))/(MAX(T449:W449)-MIN(T449:W449))))</f>
        <v>1</v>
      </c>
      <c r="AR449" s="0" t="n">
        <f aca="false">IF(MAX(X449:AA449)=MIN(X449:AA449),0,IF($F$17="custo",(MAX(X449:AA449)-X449)/(MAX(X449:AA449)-MIN(X449:AA449)),(X449-MIN(X449:AA449))/(MAX(X449:AA449)-MIN(X449:AA449))))</f>
        <v>0</v>
      </c>
      <c r="AS449" s="0" t="n">
        <f aca="false">IF(MAX(X449:AA449)=MIN(X449:AA449),0,IF($F$17="custo",(MAX(X449:AA449)-Y449)/(MAX(X449:AA449)-MIN(X449:AA449)),(Y449-MIN(X449:AA449))/(MAX(X449:AA449)-MIN(X449:AA449))))</f>
        <v>0.5</v>
      </c>
      <c r="AT449" s="0" t="n">
        <f aca="false">IF(MAX(X449:AA449)=MIN(X449:AA449),0,IF($F$17="custo",(MAX(X449:AA449)-Z449)/(MAX(X449:AA449)-MIN(X449:AA449)),(Z449-MIN(X449:AA449))/(MAX(X449:AA449)-MIN(X449:AA449))))</f>
        <v>0.25</v>
      </c>
      <c r="AU449" s="0" t="n">
        <f aca="false">IF(MAX(X449:AA449)=MIN(X449:AA449),0,IF($F$17="custo",(MAX(X449:AA449)-AA449)/(MAX(X449:AA449)-MIN(X449:AA449)),(AA449-MIN(X449:AA449))/(MAX(X449:AA449)-MIN(X449:AA449))))</f>
        <v>1</v>
      </c>
      <c r="AV449" s="0" t="n">
        <f aca="false">STDEVP(AB449:AE449)</f>
        <v>0.405862407288489</v>
      </c>
      <c r="AW449" s="0" t="n">
        <f aca="false">STDEVP(AF449:AI449)</f>
        <v>0.355478803906719</v>
      </c>
      <c r="AX449" s="0" t="n">
        <f aca="false">STDEVP(AJ449:AM449)</f>
        <v>0.388691638677984</v>
      </c>
      <c r="AY449" s="0" t="n">
        <f aca="false">STDEVP(AN449:AQ449)</f>
        <v>0.359622378124117</v>
      </c>
      <c r="AZ449" s="0" t="n">
        <f aca="false">STDEVP(AR449:AU449)</f>
        <v>0.369754986443726</v>
      </c>
      <c r="BA449" s="0" t="n">
        <f aca="false">AV449*((1-IFERROR(CORREL(AB449:AE449,AF449:AI449),0))+(1-IFERROR(CORREL(AB449:AE449,AJ449:AM449),0))+(1-IFERROR(CORREL(AB449:AE449,AN449:AQ449),0))+(1-IFERROR(CORREL(AB449:AE449,AR449:AU449),0)))</f>
        <v>1.13897226183801</v>
      </c>
      <c r="BB449" s="0" t="n">
        <f aca="false">AW449*((1-IFERROR(CORREL(AF449:AI449,AB449:AE449),0))+(1-IFERROR(CORREL(AF449:AI449,AJ449:AM449),0))+(1-IFERROR(CORREL(AF449:AI449,AN449:AQ449),0))+(1-IFERROR(CORREL(AF449:AI449,AR449:AU449),0)))</f>
        <v>2.33795128199748</v>
      </c>
      <c r="BC449" s="0" t="n">
        <f aca="false">AX449*((1-IFERROR(CORREL(AJ449:AM449,AB449:AE449),0))+(1-IFERROR(CORREL(AJ449:AM449,AF449:AI449),0))+(1-IFERROR(CORREL(AJ449:AM449,AN449:AQ449),0))+(1-IFERROR(CORREL(AJ449:AM449,AR449:AU449),0)))</f>
        <v>1.09252652896992</v>
      </c>
      <c r="BD449" s="0" t="n">
        <f aca="false">AY449*((1-IFERROR(CORREL(AN449:AQ449,AB449:AE449),0))+(1-IFERROR(CORREL(AN449:AQ449,AF449:AI449),0))+(1-IFERROR(CORREL(AN449:AQ449,AJ449:AM449),0))+(1-IFERROR(CORREL(AN449:AQ449,AR449:AU449),0)))</f>
        <v>0.839350788635525</v>
      </c>
      <c r="BE449" s="0" t="n">
        <f aca="false">AZ449*((1-IFERROR(CORREL(AR449:AU449,AB449:AE449),0))+(1-IFERROR(CORREL(AR449:AU449,AF449:AI449),0))+(1-IFERROR(CORREL(AR449:AU449,AJ449:AM449),0))+(1-IFERROR(CORREL(AR449:AU449,AN449:AQ449),0)))</f>
        <v>0.977271527365351</v>
      </c>
      <c r="BF449" s="0" t="n">
        <f aca="false">IF(SUM(BA449:BE449)&gt;0,BA449/SUM(BA449:BE449),1/5)</f>
        <v>0.178352544802724</v>
      </c>
      <c r="BG449" s="0" t="n">
        <f aca="false">IF(SUM(BA449:BE449)&gt;0,BB449/SUM(BA449:BE449),1/5)</f>
        <v>0.366101594165377</v>
      </c>
      <c r="BH449" s="0" t="n">
        <f aca="false">IF(SUM(BA449:BE449)&gt;0,BC449/SUM(BA449:BE449),1/5)</f>
        <v>0.171079571676158</v>
      </c>
      <c r="BI449" s="0" t="n">
        <f aca="false">IF(SUM(BA449:BE449)&gt;0,BD449/SUM(BA449:BE449),1/5)</f>
        <v>0.131434587260045</v>
      </c>
      <c r="BJ449" s="0" t="n">
        <f aca="false">IF(SUM(BA449:BE449)&gt;0,BE449/SUM(BA449:BE449),1/5)</f>
        <v>0.153031702095696</v>
      </c>
      <c r="BK449" s="0" t="n">
        <f aca="false">BF449*AB449+BG449*AF449+BH449*AJ449+BI449*AN449+BJ449*AR449</f>
        <v>0.290838074845142</v>
      </c>
      <c r="BL449" s="0" t="n">
        <f aca="false">BF449*AC449+BG449*AG449+BH449*AK449+BI449*AO449+BJ449*AS449</f>
        <v>0.525628763482727</v>
      </c>
      <c r="BM449" s="0" t="n">
        <f aca="false">BF449*AD449+BG449*AH449+BH449*AL449+BI449*AP449+BJ449*AT449</f>
        <v>0.616738745991336</v>
      </c>
      <c r="BN449" s="0" t="n">
        <f aca="false">BF449*AE449+BG449*AI449+BH449*AM449+BI449*AQ449+BJ449*AU449</f>
        <v>0.633898405834623</v>
      </c>
      <c r="BO449" s="0" t="n">
        <f aca="false">RANK(BK449,$BK449:$BN449)</f>
        <v>4</v>
      </c>
      <c r="BP449" s="0" t="n">
        <f aca="false">RANK(BL449,$BK449:$BN449)</f>
        <v>3</v>
      </c>
      <c r="BQ449" s="0" t="n">
        <f aca="false">RANK(BM449,$BK449:$BN449)</f>
        <v>2</v>
      </c>
      <c r="BR449" s="0" t="n">
        <f aca="false">RANK(BN449,$BK449:$BN449)</f>
        <v>1</v>
      </c>
    </row>
    <row r="450" customFormat="false" ht="15" hidden="false" customHeight="false" outlineLevel="0" collapsed="false">
      <c r="A450" s="0" t="n">
        <v>427</v>
      </c>
      <c r="B450" s="0" t="n">
        <f aca="false">RANDBETWEEN(1,$B$5)</f>
        <v>3</v>
      </c>
      <c r="C450" s="0" t="n">
        <f aca="false">RANDBETWEEN(1,$B$5)</f>
        <v>4</v>
      </c>
      <c r="D450" s="0" t="n">
        <f aca="false">RANDBETWEEN(1,$B$5)</f>
        <v>1</v>
      </c>
      <c r="E450" s="0" t="n">
        <f aca="false">RANDBETWEEN(1,$B$5)</f>
        <v>1</v>
      </c>
      <c r="F450" s="0" t="n">
        <f aca="false">RANDBETWEEN(1,$B$5)</f>
        <v>3</v>
      </c>
      <c r="G450" s="0" t="n">
        <f aca="false">RANDBETWEEN(1,$B$5)</f>
        <v>6</v>
      </c>
      <c r="H450" s="0" t="n">
        <f aca="true">NORMINV(RAND(),$B$8,$B$13)</f>
        <v>51.3091021843583</v>
      </c>
      <c r="I450" s="0" t="n">
        <f aca="true">NORMINV(RAND(),$C$8,$C$13)</f>
        <v>58.5474705728921</v>
      </c>
      <c r="J450" s="0" t="n">
        <f aca="true">NORMINV(RAND(),$D$8,$D$13)</f>
        <v>15.3030711528111</v>
      </c>
      <c r="K450" s="0" t="n">
        <f aca="true">NORMINV(RAND(),$E$8,$E$13)</f>
        <v>2.92017342330635</v>
      </c>
      <c r="L450" s="0" t="n">
        <f aca="true">NORMINV(RAND(),$B$9,$B$14)</f>
        <v>45.1546696503177</v>
      </c>
      <c r="M450" s="0" t="n">
        <f aca="true">NORMINV(RAND(),$C$9,$C$14)</f>
        <v>49.9412456589702</v>
      </c>
      <c r="N450" s="0" t="n">
        <f aca="true">NORMINV(RAND(),$D$9,$D$14)</f>
        <v>47.1657326441851</v>
      </c>
      <c r="O450" s="0" t="n">
        <f aca="true">NORMINV(RAND(),$E$9,$E$14)</f>
        <v>29.087729881194</v>
      </c>
      <c r="P450" s="0" t="n">
        <f aca="true">NORMINV(RAND(),$B$10,$B$15)</f>
        <v>22.2652490087979</v>
      </c>
      <c r="Q450" s="0" t="n">
        <f aca="true">NORMINV(RAND(),$C$10,$C$15)</f>
        <v>29.2621446444585</v>
      </c>
      <c r="R450" s="0" t="n">
        <f aca="true">NORMINV(RAND(),$D$10,$D$15)</f>
        <v>9.13762533468911</v>
      </c>
      <c r="S450" s="0" t="n">
        <f aca="true">NORMINV(RAND(),$E$10,$E$15)</f>
        <v>4.05033172071824</v>
      </c>
      <c r="T450" s="0" t="n">
        <f aca="false">MEDIAN(INDEX(Avaliadores!$B$17:$B$22,$B450),INDEX(Avaliadores!$B$17:$B$22,$C450),INDEX(Avaliadores!$B$17:$B$22,$D450),INDEX(Avaliadores!$B$17:$B$22,$E450),INDEX(Avaliadores!$B$17:$B$22,$F450),INDEX(Avaliadores!$B$17:$B$22,$G450))</f>
        <v>2.41666666666667</v>
      </c>
      <c r="U450" s="0" t="n">
        <f aca="false">MEDIAN(INDEX(Avaliadores!$C$17:$C$22,$B450),INDEX(Avaliadores!$C$17:$C$22,$C450),INDEX(Avaliadores!$C$17:$C$22,$D450),INDEX(Avaliadores!$C$17:$C$22,$E450),INDEX(Avaliadores!$C$17:$C$22,$F450),INDEX(Avaliadores!$C$17:$C$22,$G450))</f>
        <v>4.79166666666667</v>
      </c>
      <c r="V450" s="0" t="n">
        <f aca="false">MEDIAN(INDEX(Avaliadores!$D$17:$D$22,$B450),INDEX(Avaliadores!$D$17:$D$22,$C450),INDEX(Avaliadores!$D$17:$D$22,$D450),INDEX(Avaliadores!$D$17:$D$22,$E450),INDEX(Avaliadores!$D$17:$D$22,$F450),INDEX(Avaliadores!$D$17:$D$22,$G450))</f>
        <v>5.79166666666667</v>
      </c>
      <c r="W450" s="0" t="n">
        <f aca="false">MEDIAN(INDEX(Avaliadores!$E$17:$E$22,$B450),INDEX(Avaliadores!$E$17:$E$22,$C450),INDEX(Avaliadores!$E$17:$E$22,$D450),INDEX(Avaliadores!$E$17:$E$22,$E450),INDEX(Avaliadores!$E$17:$E$22,$F450),INDEX(Avaliadores!$E$17:$E$22,$G450))</f>
        <v>6.29166666666667</v>
      </c>
      <c r="X450" s="0" t="n">
        <f aca="false">MEDIAN(INDEX(Avaliadores!$F$17:$F$22,$B450),INDEX(Avaliadores!$F$17:$F$22,$C450),INDEX(Avaliadores!$F$17:$F$22,$D450),INDEX(Avaliadores!$F$17:$F$22,$E450),INDEX(Avaliadores!$F$17:$F$22,$F450),INDEX(Avaliadores!$F$17:$F$22,$G450))</f>
        <v>2.79166666666667</v>
      </c>
      <c r="Y450" s="0" t="n">
        <f aca="false">MEDIAN(INDEX(Avaliadores!$G$17:$G$22,$B450),INDEX(Avaliadores!$G$17:$G$22,$C450),INDEX(Avaliadores!$G$17:$G$22,$D450),INDEX(Avaliadores!$G$17:$G$22,$E450),INDEX(Avaliadores!$G$17:$G$22,$F450),INDEX(Avaliadores!$G$17:$G$22,$G450))</f>
        <v>5.04166666666667</v>
      </c>
      <c r="Z450" s="0" t="n">
        <f aca="false">MEDIAN(INDEX(Avaliadores!$H$17:$H$22,$B450),INDEX(Avaliadores!$H$17:$H$22,$C450),INDEX(Avaliadores!$H$17:$H$22,$D450),INDEX(Avaliadores!$H$17:$H$22,$E450),INDEX(Avaliadores!$H$17:$H$22,$F450),INDEX(Avaliadores!$H$17:$H$22,$G450))</f>
        <v>3.91666666666667</v>
      </c>
      <c r="AA450" s="0" t="n">
        <f aca="false">MEDIAN(INDEX(Avaliadores!$I$17:$I$22,$B450),INDEX(Avaliadores!$I$17:$I$22,$C450),INDEX(Avaliadores!$I$17:$I$22,$D450),INDEX(Avaliadores!$I$17:$I$22,$E450),INDEX(Avaliadores!$I$17:$I$22,$F450),INDEX(Avaliadores!$I$17:$I$22,$G450))</f>
        <v>6.91666666666667</v>
      </c>
      <c r="AB450" s="0" t="n">
        <f aca="false">IF(MAX(H450:K450)=MIN(H450:K450),0,IF($B$17="custo",(MAX(H450:K450)-H450)/(MAX(H450:K450)-MIN(H450:K450)),(H450-MIN(H450:K450))/(MAX(H450:K450)-MIN(H450:K450))))</f>
        <v>0.130122597347654</v>
      </c>
      <c r="AC450" s="0" t="n">
        <f aca="false">IF(MAX(H450:K450)=MIN(H450:K450),0,IF($B$17="custo",(MAX(H450:K450)-I450)/(MAX(H450:K450)-MIN(H450:K450)),(I450-MIN(H450:K450))/(MAX(H450:K450)-MIN(H450:K450))))</f>
        <v>0</v>
      </c>
      <c r="AD450" s="0" t="n">
        <f aca="false">IF(MAX(H450:K450)=MIN(H450:K450),0,IF($B$17="custo",(MAX(H450:K450)-J450)/(MAX(H450:K450)-MIN(H450:K450)),(J450-MIN(H450:K450))/(MAX(H450:K450)-MIN(H450:K450))))</f>
        <v>0.777395301155721</v>
      </c>
      <c r="AE450" s="0" t="n">
        <f aca="false">IF(MAX(H450:K450)=MIN(H450:K450),0,IF($B$17="custo",(MAX(H450:K450)-K450)/(MAX(H450:K450)-MIN(H450:K450)),(K450-MIN(H450:K450))/(MAX(H450:K450)-MIN(H450:K450))))</f>
        <v>1</v>
      </c>
      <c r="AF450" s="0" t="n">
        <f aca="false">IF(MAX(L450:O450)=MIN(L450:O450),0,IF($C$17="custo",(MAX(L450:O450)-L450)/(MAX(L450:O450)-MIN(L450:O450)),(L450-MIN(L450:O450))/(MAX(L450:O450)-MIN(L450:O450))))</f>
        <v>0.77046671363907</v>
      </c>
      <c r="AG450" s="0" t="n">
        <f aca="false">IF(MAX(L450:O450)=MIN(L450:O450),0,IF($C$17="custo",(MAX(L450:O450)-M450)/(MAX(L450:O450)-MIN(L450:O450)),(M450-MIN(L450:O450))/(MAX(L450:O450)-MIN(L450:O450))))</f>
        <v>1</v>
      </c>
      <c r="AH450" s="0" t="n">
        <f aca="false">IF(MAX(L450:O450)=MIN(L450:O450),0,IF($C$17="custo",(MAX(L450:O450)-N450)/(MAX(L450:O450)-MIN(L450:O450)),(N450-MIN(L450:O450))/(MAX(L450:O450)-MIN(L450:O450))))</f>
        <v>0.866904312713398</v>
      </c>
      <c r="AI450" s="0" t="n">
        <f aca="false">IF(MAX(L450:O450)=MIN(L450:O450),0,IF($C$17="custo",(MAX(L450:O450)-O450)/(MAX(L450:O450)-MIN(L450:O450)),(O450-MIN(L450:O450))/(MAX(L450:O450)-MIN(L450:O450))))</f>
        <v>0</v>
      </c>
      <c r="AJ450" s="0" t="n">
        <f aca="false">IF(MAX(P450:S450)=MIN(P450:S450),0,IF($D$17="custo",(MAX(P450:S450)-P450)/(MAX(P450:S450)-MIN(P450:S450)),(P450-MIN(P450:S450))/(MAX(P450:S450)-MIN(P450:S450))))</f>
        <v>0.277524494443323</v>
      </c>
      <c r="AK450" s="0" t="n">
        <f aca="false">IF(MAX(P450:S450)=MIN(P450:S450),0,IF($D$17="custo",(MAX(P450:S450)-Q450)/(MAX(P450:S450)-MIN(P450:S450)),(Q450-MIN(P450:S450))/(MAX(P450:S450)-MIN(P450:S450))))</f>
        <v>0</v>
      </c>
      <c r="AL450" s="0" t="n">
        <f aca="false">IF(MAX(P450:S450)=MIN(P450:S450),0,IF($D$17="custo",(MAX(P450:S450)-R450)/(MAX(P450:S450)-MIN(P450:S450)),(R450-MIN(P450:S450))/(MAX(P450:S450)-MIN(P450:S450))))</f>
        <v>0.79821785805889</v>
      </c>
      <c r="AM450" s="0" t="n">
        <f aca="false">IF(MAX(P450:S450)=MIN(P450:S450),0,IF($D$17="custo",(MAX(P450:S450)-S450)/(MAX(P450:S450)-MIN(P450:S450)),(S450-MIN(P450:S450))/(MAX(P450:S450)-MIN(P450:S450))))</f>
        <v>1</v>
      </c>
      <c r="AN450" s="0" t="n">
        <f aca="false">IF(MAX(T450:W450)=MIN(T450:W450),0,IF($E$17="custo",(MAX(T450:W450)-T450)/(MAX(T450:W450)-MIN(T450:W450)),(T450-MIN(T450:W450))/(MAX(T450:W450)-MIN(T450:W450))))</f>
        <v>0</v>
      </c>
      <c r="AO450" s="0" t="n">
        <f aca="false">IF(MAX(T450:W450)=MIN(T450:W450),0,IF($E$17="custo",(MAX(T450:W450)-U450)/(MAX(T450:W450)-MIN(T450:W450)),(U450-MIN(T450:W450))/(MAX(T450:W450)-MIN(T450:W450))))</f>
        <v>0.612903225806452</v>
      </c>
      <c r="AP450" s="0" t="n">
        <f aca="false">IF(MAX(T450:W450)=MIN(T450:W450),0,IF($E$17="custo",(MAX(T450:W450)-V450)/(MAX(T450:W450)-MIN(T450:W450)),(V450-MIN(T450:W450))/(MAX(T450:W450)-MIN(T450:W450))))</f>
        <v>0.870967741935484</v>
      </c>
      <c r="AQ450" s="0" t="n">
        <f aca="false">IF(MAX(T450:W450)=MIN(T450:W450),0,IF($E$17="custo",(MAX(T450:W450)-W450)/(MAX(T450:W450)-MIN(T450:W450)),(W450-MIN(T450:W450))/(MAX(T450:W450)-MIN(T450:W450))))</f>
        <v>1</v>
      </c>
      <c r="AR450" s="0" t="n">
        <f aca="false">IF(MAX(X450:AA450)=MIN(X450:AA450),0,IF($F$17="custo",(MAX(X450:AA450)-X450)/(MAX(X450:AA450)-MIN(X450:AA450)),(X450-MIN(X450:AA450))/(MAX(X450:AA450)-MIN(X450:AA450))))</f>
        <v>0</v>
      </c>
      <c r="AS450" s="0" t="n">
        <f aca="false">IF(MAX(X450:AA450)=MIN(X450:AA450),0,IF($F$17="custo",(MAX(X450:AA450)-Y450)/(MAX(X450:AA450)-MIN(X450:AA450)),(Y450-MIN(X450:AA450))/(MAX(X450:AA450)-MIN(X450:AA450))))</f>
        <v>0.545454545454545</v>
      </c>
      <c r="AT450" s="0" t="n">
        <f aca="false">IF(MAX(X450:AA450)=MIN(X450:AA450),0,IF($F$17="custo",(MAX(X450:AA450)-Z450)/(MAX(X450:AA450)-MIN(X450:AA450)),(Z450-MIN(X450:AA450))/(MAX(X450:AA450)-MIN(X450:AA450))))</f>
        <v>0.272727272727273</v>
      </c>
      <c r="AU450" s="0" t="n">
        <f aca="false">IF(MAX(X450:AA450)=MIN(X450:AA450),0,IF($F$17="custo",(MAX(X450:AA450)-AA450)/(MAX(X450:AA450)-MIN(X450:AA450)),(AA450-MIN(X450:AA450))/(MAX(X450:AA450)-MIN(X450:AA450))))</f>
        <v>1</v>
      </c>
      <c r="AV450" s="0" t="n">
        <f aca="false">STDEVP(AB450:AE450)</f>
        <v>0.421787627640324</v>
      </c>
      <c r="AW450" s="0" t="n">
        <f aca="false">STDEVP(AF450:AI450)</f>
        <v>0.389297624435987</v>
      </c>
      <c r="AX450" s="0" t="n">
        <f aca="false">STDEVP(AJ450:AM450)</f>
        <v>0.399059837445241</v>
      </c>
      <c r="AY450" s="0" t="n">
        <f aca="false">STDEVP(AN450:AQ450)</f>
        <v>0.384652903797156</v>
      </c>
      <c r="AZ450" s="0" t="n">
        <f aca="false">STDEVP(AR450:AU450)</f>
        <v>0.369274472937998</v>
      </c>
      <c r="BA450" s="0" t="n">
        <f aca="false">AV450*((1-IFERROR(CORREL(AB450:AE450,AF450:AI450),0))+(1-IFERROR(CORREL(AB450:AE450,AJ450:AM450),0))+(1-IFERROR(CORREL(AB450:AE450,AN450:AQ450),0))+(1-IFERROR(CORREL(AB450:AE450,AR450:AU450),0)))</f>
        <v>1.0262662351357</v>
      </c>
      <c r="BB450" s="0" t="n">
        <f aca="false">AW450*((1-IFERROR(CORREL(AF450:AI450,AB450:AE450),0))+(1-IFERROR(CORREL(AF450:AI450,AJ450:AM450),0))+(1-IFERROR(CORREL(AF450:AI450,AN450:AQ450),0))+(1-IFERROR(CORREL(AF450:AI450,AR450:AU450),0)))</f>
        <v>2.59132308442124</v>
      </c>
      <c r="BC450" s="0" t="n">
        <f aca="false">AX450*((1-IFERROR(CORREL(AJ450:AM450,AB450:AE450),0))+(1-IFERROR(CORREL(AJ450:AM450,AF450:AI450),0))+(1-IFERROR(CORREL(AJ450:AM450,AN450:AQ450),0))+(1-IFERROR(CORREL(AJ450:AM450,AR450:AU450),0)))</f>
        <v>1.04859817719248</v>
      </c>
      <c r="BD450" s="0" t="n">
        <f aca="false">AY450*((1-IFERROR(CORREL(AN450:AQ450,AB450:AE450),0))+(1-IFERROR(CORREL(AN450:AQ450,AF450:AI450),0))+(1-IFERROR(CORREL(AN450:AQ450,AJ450:AM450),0))+(1-IFERROR(CORREL(AN450:AQ450,AR450:AU450),0)))</f>
        <v>0.865602438773663</v>
      </c>
      <c r="BE450" s="0" t="n">
        <f aca="false">AZ450*((1-IFERROR(CORREL(AR450:AU450,AB450:AE450),0))+(1-IFERROR(CORREL(AR450:AU450,AF450:AI450),0))+(1-IFERROR(CORREL(AR450:AU450,AJ450:AM450),0))+(1-IFERROR(CORREL(AR450:AU450,AN450:AQ450),0)))</f>
        <v>1.08080685449439</v>
      </c>
      <c r="BF450" s="0" t="n">
        <f aca="false">IF(SUM(BA450:BE450)&gt;0,BA450/SUM(BA450:BE450),1/5)</f>
        <v>0.155198671221716</v>
      </c>
      <c r="BG450" s="0" t="n">
        <f aca="false">IF(SUM(BA450:BE450)&gt;0,BB450/SUM(BA450:BE450),1/5)</f>
        <v>0.391876771971514</v>
      </c>
      <c r="BH450" s="0" t="n">
        <f aca="false">IF(SUM(BA450:BE450)&gt;0,BC450/SUM(BA450:BE450),1/5)</f>
        <v>0.158575853101382</v>
      </c>
      <c r="BI450" s="0" t="n">
        <f aca="false">IF(SUM(BA450:BE450)&gt;0,BD450/SUM(BA450:BE450),1/5)</f>
        <v>0.13090204442533</v>
      </c>
      <c r="BJ450" s="0" t="n">
        <f aca="false">IF(SUM(BA450:BE450)&gt;0,BE450/SUM(BA450:BE450),1/5)</f>
        <v>0.163446659280058</v>
      </c>
      <c r="BK450" s="0" t="n">
        <f aca="false">BF450*AB450+BG450*AF450+BH450*AJ450+BI450*AN450+BJ450*AR450</f>
        <v>0.366131546319533</v>
      </c>
      <c r="BL450" s="0" t="n">
        <f aca="false">BF450*AC450+BG450*AG450+BH450*AK450+BI450*AO450+BJ450*AS450</f>
        <v>0.561259780508126</v>
      </c>
      <c r="BM450" s="0" t="n">
        <f aca="false">BF450*AD450+BG450*AH450+BH450*AL450+BI450*AP450+BJ450*AT450</f>
        <v>0.745536278899833</v>
      </c>
      <c r="BN450" s="0" t="n">
        <f aca="false">BF450*AE450+BG450*AI450+BH450*AM450+BI450*AQ450+BJ450*AU450</f>
        <v>0.608123228028486</v>
      </c>
      <c r="BO450" s="0" t="n">
        <f aca="false">RANK(BK450,$BK450:$BN450)</f>
        <v>4</v>
      </c>
      <c r="BP450" s="0" t="n">
        <f aca="false">RANK(BL450,$BK450:$BN450)</f>
        <v>3</v>
      </c>
      <c r="BQ450" s="0" t="n">
        <f aca="false">RANK(BM450,$BK450:$BN450)</f>
        <v>1</v>
      </c>
      <c r="BR450" s="0" t="n">
        <f aca="false">RANK(BN450,$BK450:$BN450)</f>
        <v>2</v>
      </c>
    </row>
    <row r="451" customFormat="false" ht="15" hidden="false" customHeight="false" outlineLevel="0" collapsed="false">
      <c r="A451" s="0" t="n">
        <v>428</v>
      </c>
      <c r="B451" s="0" t="n">
        <f aca="false">RANDBETWEEN(1,$B$5)</f>
        <v>2</v>
      </c>
      <c r="C451" s="0" t="n">
        <f aca="false">RANDBETWEEN(1,$B$5)</f>
        <v>3</v>
      </c>
      <c r="D451" s="0" t="n">
        <f aca="false">RANDBETWEEN(1,$B$5)</f>
        <v>6</v>
      </c>
      <c r="E451" s="0" t="n">
        <f aca="false">RANDBETWEEN(1,$B$5)</f>
        <v>3</v>
      </c>
      <c r="F451" s="0" t="n">
        <f aca="false">RANDBETWEEN(1,$B$5)</f>
        <v>2</v>
      </c>
      <c r="G451" s="0" t="n">
        <f aca="false">RANDBETWEEN(1,$B$5)</f>
        <v>2</v>
      </c>
      <c r="H451" s="0" t="n">
        <f aca="true">NORMINV(RAND(),$B$8,$B$13)</f>
        <v>49.8746119684698</v>
      </c>
      <c r="I451" s="0" t="n">
        <f aca="true">NORMINV(RAND(),$C$8,$C$13)</f>
        <v>62.1975875754933</v>
      </c>
      <c r="J451" s="0" t="n">
        <f aca="true">NORMINV(RAND(),$D$8,$D$13)</f>
        <v>13.3697904340706</v>
      </c>
      <c r="K451" s="0" t="n">
        <f aca="true">NORMINV(RAND(),$E$8,$E$13)</f>
        <v>2.95597515153021</v>
      </c>
      <c r="L451" s="0" t="n">
        <f aca="true">NORMINV(RAND(),$B$9,$B$14)</f>
        <v>49.6740414497855</v>
      </c>
      <c r="M451" s="0" t="n">
        <f aca="true">NORMINV(RAND(),$C$9,$C$14)</f>
        <v>59.9714914609518</v>
      </c>
      <c r="N451" s="0" t="n">
        <f aca="true">NORMINV(RAND(),$D$9,$D$14)</f>
        <v>45.0277087047497</v>
      </c>
      <c r="O451" s="0" t="n">
        <f aca="true">NORMINV(RAND(),$E$9,$E$14)</f>
        <v>24.5078996017265</v>
      </c>
      <c r="P451" s="0" t="n">
        <f aca="true">NORMINV(RAND(),$B$10,$B$15)</f>
        <v>23.2600727167829</v>
      </c>
      <c r="Q451" s="0" t="n">
        <f aca="true">NORMINV(RAND(),$C$10,$C$15)</f>
        <v>30.423069105206</v>
      </c>
      <c r="R451" s="0" t="n">
        <f aca="true">NORMINV(RAND(),$D$10,$D$15)</f>
        <v>9.98664039594152</v>
      </c>
      <c r="S451" s="0" t="n">
        <f aca="true">NORMINV(RAND(),$E$10,$E$15)</f>
        <v>4.13229872077767</v>
      </c>
      <c r="T451" s="0" t="n">
        <f aca="false">MEDIAN(INDEX(Avaliadores!$B$17:$B$22,$B451),INDEX(Avaliadores!$B$17:$B$22,$C451),INDEX(Avaliadores!$B$17:$B$22,$D451),INDEX(Avaliadores!$B$17:$B$22,$E451),INDEX(Avaliadores!$B$17:$B$22,$F451),INDEX(Avaliadores!$B$17:$B$22,$G451))</f>
        <v>2.91666666666667</v>
      </c>
      <c r="U451" s="0" t="n">
        <f aca="false">MEDIAN(INDEX(Avaliadores!$C$17:$C$22,$B451),INDEX(Avaliadores!$C$17:$C$22,$C451),INDEX(Avaliadores!$C$17:$C$22,$D451),INDEX(Avaliadores!$C$17:$C$22,$E451),INDEX(Avaliadores!$C$17:$C$22,$F451),INDEX(Avaliadores!$C$17:$C$22,$G451))</f>
        <v>5.04166666666667</v>
      </c>
      <c r="V451" s="0" t="n">
        <f aca="false">MEDIAN(INDEX(Avaliadores!$D$17:$D$22,$B451),INDEX(Avaliadores!$D$17:$D$22,$C451),INDEX(Avaliadores!$D$17:$D$22,$D451),INDEX(Avaliadores!$D$17:$D$22,$E451),INDEX(Avaliadores!$D$17:$D$22,$F451),INDEX(Avaliadores!$D$17:$D$22,$G451))</f>
        <v>5.91666666666667</v>
      </c>
      <c r="W451" s="0" t="n">
        <f aca="false">MEDIAN(INDEX(Avaliadores!$E$17:$E$22,$B451),INDEX(Avaliadores!$E$17:$E$22,$C451),INDEX(Avaliadores!$E$17:$E$22,$D451),INDEX(Avaliadores!$E$17:$E$22,$E451),INDEX(Avaliadores!$E$17:$E$22,$F451),INDEX(Avaliadores!$E$17:$E$22,$G451))</f>
        <v>6.04166666666667</v>
      </c>
      <c r="X451" s="0" t="n">
        <f aca="false">MEDIAN(INDEX(Avaliadores!$F$17:$F$22,$B451),INDEX(Avaliadores!$F$17:$F$22,$C451),INDEX(Avaliadores!$F$17:$F$22,$D451),INDEX(Avaliadores!$F$17:$F$22,$E451),INDEX(Avaliadores!$F$17:$F$22,$F451),INDEX(Avaliadores!$F$17:$F$22,$G451))</f>
        <v>2.41666666666667</v>
      </c>
      <c r="Y451" s="0" t="n">
        <f aca="false">MEDIAN(INDEX(Avaliadores!$G$17:$G$22,$B451),INDEX(Avaliadores!$G$17:$G$22,$C451),INDEX(Avaliadores!$G$17:$G$22,$D451),INDEX(Avaliadores!$G$17:$G$22,$E451),INDEX(Avaliadores!$G$17:$G$22,$F451),INDEX(Avaliadores!$G$17:$G$22,$G451))</f>
        <v>5.91666666666667</v>
      </c>
      <c r="Z451" s="0" t="n">
        <f aca="false">MEDIAN(INDEX(Avaliadores!$H$17:$H$22,$B451),INDEX(Avaliadores!$H$17:$H$22,$C451),INDEX(Avaliadores!$H$17:$H$22,$D451),INDEX(Avaliadores!$H$17:$H$22,$E451),INDEX(Avaliadores!$H$17:$H$22,$F451),INDEX(Avaliadores!$H$17:$H$22,$G451))</f>
        <v>4.04166666666667</v>
      </c>
      <c r="AA451" s="0" t="n">
        <f aca="false">MEDIAN(INDEX(Avaliadores!$I$17:$I$22,$B451),INDEX(Avaliadores!$I$17:$I$22,$C451),INDEX(Avaliadores!$I$17:$I$22,$D451),INDEX(Avaliadores!$I$17:$I$22,$E451),INDEX(Avaliadores!$I$17:$I$22,$F451),INDEX(Avaliadores!$I$17:$I$22,$G451))</f>
        <v>6.41666666666667</v>
      </c>
      <c r="AB451" s="0" t="n">
        <f aca="false">IF(MAX(H451:K451)=MIN(H451:K451),0,IF($B$17="custo",(MAX(H451:K451)-H451)/(MAX(H451:K451)-MIN(H451:K451)),(H451-MIN(H451:K451))/(MAX(H451:K451)-MIN(H451:K451))))</f>
        <v>0.208012157380762</v>
      </c>
      <c r="AC451" s="0" t="n">
        <f aca="false">IF(MAX(H451:K451)=MIN(H451:K451),0,IF($B$17="custo",(MAX(H451:K451)-I451)/(MAX(H451:K451)-MIN(H451:K451)),(I451-MIN(H451:K451))/(MAX(H451:K451)-MIN(H451:K451))))</f>
        <v>0</v>
      </c>
      <c r="AD451" s="0" t="n">
        <f aca="false">IF(MAX(H451:K451)=MIN(H451:K451),0,IF($B$17="custo",(MAX(H451:K451)-J451)/(MAX(H451:K451)-MIN(H451:K451)),(J451-MIN(H451:K451))/(MAX(H451:K451)-MIN(H451:K451))))</f>
        <v>0.824214519888253</v>
      </c>
      <c r="AE451" s="0" t="n">
        <f aca="false">IF(MAX(H451:K451)=MIN(H451:K451),0,IF($B$17="custo",(MAX(H451:K451)-K451)/(MAX(H451:K451)-MIN(H451:K451)),(K451-MIN(H451:K451))/(MAX(H451:K451)-MIN(H451:K451))))</f>
        <v>1</v>
      </c>
      <c r="AF451" s="0" t="n">
        <f aca="false">IF(MAX(L451:O451)=MIN(L451:O451),0,IF($C$17="custo",(MAX(L451:O451)-L451)/(MAX(L451:O451)-MIN(L451:O451)),(L451-MIN(L451:O451))/(MAX(L451:O451)-MIN(L451:O451))))</f>
        <v>0.709633190793458</v>
      </c>
      <c r="AG451" s="0" t="n">
        <f aca="false">IF(MAX(L451:O451)=MIN(L451:O451),0,IF($C$17="custo",(MAX(L451:O451)-M451)/(MAX(L451:O451)-MIN(L451:O451)),(M451-MIN(L451:O451))/(MAX(L451:O451)-MIN(L451:O451))))</f>
        <v>1</v>
      </c>
      <c r="AH451" s="0" t="n">
        <f aca="false">IF(MAX(L451:O451)=MIN(L451:O451),0,IF($C$17="custo",(MAX(L451:O451)-N451)/(MAX(L451:O451)-MIN(L451:O451)),(N451-MIN(L451:O451))/(MAX(L451:O451)-MIN(L451:O451))))</f>
        <v>0.578616209674354</v>
      </c>
      <c r="AI451" s="0" t="n">
        <f aca="false">IF(MAX(L451:O451)=MIN(L451:O451),0,IF($C$17="custo",(MAX(L451:O451)-O451)/(MAX(L451:O451)-MIN(L451:O451)),(O451-MIN(L451:O451))/(MAX(L451:O451)-MIN(L451:O451))))</f>
        <v>0</v>
      </c>
      <c r="AJ451" s="0" t="n">
        <f aca="false">IF(MAX(P451:S451)=MIN(P451:S451),0,IF($D$17="custo",(MAX(P451:S451)-P451)/(MAX(P451:S451)-MIN(P451:S451)),(P451-MIN(P451:S451))/(MAX(P451:S451)-MIN(P451:S451))))</f>
        <v>0.272452890641258</v>
      </c>
      <c r="AK451" s="0" t="n">
        <f aca="false">IF(MAX(P451:S451)=MIN(P451:S451),0,IF($D$17="custo",(MAX(P451:S451)-Q451)/(MAX(P451:S451)-MIN(P451:S451)),(Q451-MIN(P451:S451))/(MAX(P451:S451)-MIN(P451:S451))))</f>
        <v>0</v>
      </c>
      <c r="AL451" s="0" t="n">
        <f aca="false">IF(MAX(P451:S451)=MIN(P451:S451),0,IF($D$17="custo",(MAX(P451:S451)-R451)/(MAX(P451:S451)-MIN(P451:S451)),(R451-MIN(P451:S451))/(MAX(P451:S451)-MIN(P451:S451))))</f>
        <v>0.777323311962311</v>
      </c>
      <c r="AM451" s="0" t="n">
        <f aca="false">IF(MAX(P451:S451)=MIN(P451:S451),0,IF($D$17="custo",(MAX(P451:S451)-S451)/(MAX(P451:S451)-MIN(P451:S451)),(S451-MIN(P451:S451))/(MAX(P451:S451)-MIN(P451:S451))))</f>
        <v>1</v>
      </c>
      <c r="AN451" s="0" t="n">
        <f aca="false">IF(MAX(T451:W451)=MIN(T451:W451),0,IF($E$17="custo",(MAX(T451:W451)-T451)/(MAX(T451:W451)-MIN(T451:W451)),(T451-MIN(T451:W451))/(MAX(T451:W451)-MIN(T451:W451))))</f>
        <v>0</v>
      </c>
      <c r="AO451" s="0" t="n">
        <f aca="false">IF(MAX(T451:W451)=MIN(T451:W451),0,IF($E$17="custo",(MAX(T451:W451)-U451)/(MAX(T451:W451)-MIN(T451:W451)),(U451-MIN(T451:W451))/(MAX(T451:W451)-MIN(T451:W451))))</f>
        <v>0.68</v>
      </c>
      <c r="AP451" s="0" t="n">
        <f aca="false">IF(MAX(T451:W451)=MIN(T451:W451),0,IF($E$17="custo",(MAX(T451:W451)-V451)/(MAX(T451:W451)-MIN(T451:W451)),(V451-MIN(T451:W451))/(MAX(T451:W451)-MIN(T451:W451))))</f>
        <v>0.96</v>
      </c>
      <c r="AQ451" s="0" t="n">
        <f aca="false">IF(MAX(T451:W451)=MIN(T451:W451),0,IF($E$17="custo",(MAX(T451:W451)-W451)/(MAX(T451:W451)-MIN(T451:W451)),(W451-MIN(T451:W451))/(MAX(T451:W451)-MIN(T451:W451))))</f>
        <v>1</v>
      </c>
      <c r="AR451" s="0" t="n">
        <f aca="false">IF(MAX(X451:AA451)=MIN(X451:AA451),0,IF($F$17="custo",(MAX(X451:AA451)-X451)/(MAX(X451:AA451)-MIN(X451:AA451)),(X451-MIN(X451:AA451))/(MAX(X451:AA451)-MIN(X451:AA451))))</f>
        <v>0</v>
      </c>
      <c r="AS451" s="0" t="n">
        <f aca="false">IF(MAX(X451:AA451)=MIN(X451:AA451),0,IF($F$17="custo",(MAX(X451:AA451)-Y451)/(MAX(X451:AA451)-MIN(X451:AA451)),(Y451-MIN(X451:AA451))/(MAX(X451:AA451)-MIN(X451:AA451))))</f>
        <v>0.875</v>
      </c>
      <c r="AT451" s="0" t="n">
        <f aca="false">IF(MAX(X451:AA451)=MIN(X451:AA451),0,IF($F$17="custo",(MAX(X451:AA451)-Z451)/(MAX(X451:AA451)-MIN(X451:AA451)),(Z451-MIN(X451:AA451))/(MAX(X451:AA451)-MIN(X451:AA451))))</f>
        <v>0.40625</v>
      </c>
      <c r="AU451" s="0" t="n">
        <f aca="false">IF(MAX(X451:AA451)=MIN(X451:AA451),0,IF($F$17="custo",(MAX(X451:AA451)-AA451)/(MAX(X451:AA451)-MIN(X451:AA451)),(AA451-MIN(X451:AA451))/(MAX(X451:AA451)-MIN(X451:AA451))))</f>
        <v>1</v>
      </c>
      <c r="AV451" s="0" t="n">
        <f aca="false">STDEVP(AB451:AE451)</f>
        <v>0.415364994752163</v>
      </c>
      <c r="AW451" s="0" t="n">
        <f aca="false">STDEVP(AF451:AI451)</f>
        <v>0.36378381419749</v>
      </c>
      <c r="AX451" s="0" t="n">
        <f aca="false">STDEVP(AJ451:AM451)</f>
        <v>0.396253229876066</v>
      </c>
      <c r="AY451" s="0" t="n">
        <f aca="false">STDEVP(AN451:AQ451)</f>
        <v>0.400499687890016</v>
      </c>
      <c r="AZ451" s="0" t="n">
        <f aca="false">STDEVP(AR451:AU451)</f>
        <v>0.396748872674832</v>
      </c>
      <c r="BA451" s="0" t="n">
        <f aca="false">AV451*((1-IFERROR(CORREL(AB451:AE451,AF451:AI451),0))+(1-IFERROR(CORREL(AB451:AE451,AJ451:AM451),0))+(1-IFERROR(CORREL(AB451:AE451,AN451:AQ451),0))+(1-IFERROR(CORREL(AB451:AE451,AR451:AU451),0)))</f>
        <v>1.2256884108624</v>
      </c>
      <c r="BB451" s="0" t="n">
        <f aca="false">AW451*((1-IFERROR(CORREL(AF451:AI451,AB451:AE451),0))+(1-IFERROR(CORREL(AF451:AI451,AJ451:AM451),0))+(1-IFERROR(CORREL(AF451:AI451,AN451:AQ451),0))+(1-IFERROR(CORREL(AF451:AI451,AR451:AU451),0)))</f>
        <v>2.40739531440913</v>
      </c>
      <c r="BC451" s="0" t="n">
        <f aca="false">AX451*((1-IFERROR(CORREL(AJ451:AM451,AB451:AE451),0))+(1-IFERROR(CORREL(AJ451:AM451,AF451:AI451),0))+(1-IFERROR(CORREL(AJ451:AM451,AN451:AQ451),0))+(1-IFERROR(CORREL(AJ451:AM451,AR451:AU451),0)))</f>
        <v>1.21604212479133</v>
      </c>
      <c r="BD451" s="0" t="n">
        <f aca="false">AY451*((1-IFERROR(CORREL(AN451:AQ451,AB451:AE451),0))+(1-IFERROR(CORREL(AN451:AQ451,AF451:AI451),0))+(1-IFERROR(CORREL(AN451:AQ451,AJ451:AM451),0))+(1-IFERROR(CORREL(AN451:AQ451,AR451:AU451),0)))</f>
        <v>0.969746224600573</v>
      </c>
      <c r="BE451" s="0" t="n">
        <f aca="false">AZ451*((1-IFERROR(CORREL(AR451:AU451,AB451:AE451),0))+(1-IFERROR(CORREL(AR451:AU451,AF451:AI451),0))+(1-IFERROR(CORREL(AR451:AU451,AJ451:AM451),0))+(1-IFERROR(CORREL(AR451:AU451,AN451:AQ451),0)))</f>
        <v>1.22330489322962</v>
      </c>
      <c r="BF451" s="0" t="n">
        <f aca="false">IF(SUM(BA451:BE451)&gt;0,BA451/SUM(BA451:BE451),1/5)</f>
        <v>0.174049646359443</v>
      </c>
      <c r="BG451" s="0" t="n">
        <f aca="false">IF(SUM(BA451:BE451)&gt;0,BB451/SUM(BA451:BE451),1/5)</f>
        <v>0.341853850788615</v>
      </c>
      <c r="BH451" s="0" t="n">
        <f aca="false">IF(SUM(BA451:BE451)&gt;0,BC451/SUM(BA451:BE451),1/5)</f>
        <v>0.172679858846995</v>
      </c>
      <c r="BI451" s="0" t="n">
        <f aca="false">IF(SUM(BA451:BE451)&gt;0,BD451/SUM(BA451:BE451),1/5)</f>
        <v>0.137705460828644</v>
      </c>
      <c r="BJ451" s="0" t="n">
        <f aca="false">IF(SUM(BA451:BE451)&gt;0,BE451/SUM(BA451:BE451),1/5)</f>
        <v>0.173711183176304</v>
      </c>
      <c r="BK451" s="0" t="n">
        <f aca="false">BF451*AB451+BG451*AF451+BH451*AJ451+BI451*AN451+BJ451*AR451</f>
        <v>0.32584240804913</v>
      </c>
      <c r="BL451" s="0" t="n">
        <f aca="false">BF451*AC451+BG451*AG451+BH451*AK451+BI451*AO451+BJ451*AS451</f>
        <v>0.587490849431359</v>
      </c>
      <c r="BM451" s="0" t="n">
        <f aca="false">BF451*AD451+BG451*AH451+BH451*AL451+BI451*AP451+BJ451*AT451</f>
        <v>0.678251915465761</v>
      </c>
      <c r="BN451" s="0" t="n">
        <f aca="false">BF451*AE451+BG451*AI451+BH451*AM451+BI451*AQ451+BJ451*AU451</f>
        <v>0.658146149211385</v>
      </c>
      <c r="BO451" s="0" t="n">
        <f aca="false">RANK(BK451,$BK451:$BN451)</f>
        <v>4</v>
      </c>
      <c r="BP451" s="0" t="n">
        <f aca="false">RANK(BL451,$BK451:$BN451)</f>
        <v>3</v>
      </c>
      <c r="BQ451" s="0" t="n">
        <f aca="false">RANK(BM451,$BK451:$BN451)</f>
        <v>1</v>
      </c>
      <c r="BR451" s="0" t="n">
        <f aca="false">RANK(BN451,$BK451:$BN451)</f>
        <v>2</v>
      </c>
    </row>
    <row r="452" customFormat="false" ht="15" hidden="false" customHeight="false" outlineLevel="0" collapsed="false">
      <c r="A452" s="0" t="n">
        <v>429</v>
      </c>
      <c r="B452" s="0" t="n">
        <f aca="false">RANDBETWEEN(1,$B$5)</f>
        <v>3</v>
      </c>
      <c r="C452" s="0" t="n">
        <f aca="false">RANDBETWEEN(1,$B$5)</f>
        <v>1</v>
      </c>
      <c r="D452" s="0" t="n">
        <f aca="false">RANDBETWEEN(1,$B$5)</f>
        <v>4</v>
      </c>
      <c r="E452" s="0" t="n">
        <f aca="false">RANDBETWEEN(1,$B$5)</f>
        <v>1</v>
      </c>
      <c r="F452" s="0" t="n">
        <f aca="false">RANDBETWEEN(1,$B$5)</f>
        <v>3</v>
      </c>
      <c r="G452" s="0" t="n">
        <f aca="false">RANDBETWEEN(1,$B$5)</f>
        <v>4</v>
      </c>
      <c r="H452" s="0" t="n">
        <f aca="true">NORMINV(RAND(),$B$8,$B$13)</f>
        <v>45.2053471429733</v>
      </c>
      <c r="I452" s="0" t="n">
        <f aca="true">NORMINV(RAND(),$C$8,$C$13)</f>
        <v>65.3744783292762</v>
      </c>
      <c r="J452" s="0" t="n">
        <f aca="true">NORMINV(RAND(),$D$8,$D$13)</f>
        <v>15.7295321219296</v>
      </c>
      <c r="K452" s="0" t="n">
        <f aca="true">NORMINV(RAND(),$E$8,$E$13)</f>
        <v>3.24871903346778</v>
      </c>
      <c r="L452" s="0" t="n">
        <f aca="true">NORMINV(RAND(),$B$9,$B$14)</f>
        <v>48.1441519714398</v>
      </c>
      <c r="M452" s="0" t="n">
        <f aca="true">NORMINV(RAND(),$C$9,$C$14)</f>
        <v>50.7471668202405</v>
      </c>
      <c r="N452" s="0" t="n">
        <f aca="true">NORMINV(RAND(),$D$9,$D$14)</f>
        <v>46.2566144719574</v>
      </c>
      <c r="O452" s="0" t="n">
        <f aca="true">NORMINV(RAND(),$E$9,$E$14)</f>
        <v>25.0669243676722</v>
      </c>
      <c r="P452" s="0" t="n">
        <f aca="true">NORMINV(RAND(),$B$10,$B$15)</f>
        <v>23.5713887666881</v>
      </c>
      <c r="Q452" s="0" t="n">
        <f aca="true">NORMINV(RAND(),$C$10,$C$15)</f>
        <v>30.1287086570802</v>
      </c>
      <c r="R452" s="0" t="n">
        <f aca="true">NORMINV(RAND(),$D$10,$D$15)</f>
        <v>9.18420305358839</v>
      </c>
      <c r="S452" s="0" t="n">
        <f aca="true">NORMINV(RAND(),$E$10,$E$15)</f>
        <v>3.92397800723871</v>
      </c>
      <c r="T452" s="0" t="n">
        <f aca="false">MEDIAN(INDEX(Avaliadores!$B$17:$B$22,$B452),INDEX(Avaliadores!$B$17:$B$22,$C452),INDEX(Avaliadores!$B$17:$B$22,$D452),INDEX(Avaliadores!$B$17:$B$22,$E452),INDEX(Avaliadores!$B$17:$B$22,$F452),INDEX(Avaliadores!$B$17:$B$22,$G452))</f>
        <v>2.79166666666667</v>
      </c>
      <c r="U452" s="0" t="n">
        <f aca="false">MEDIAN(INDEX(Avaliadores!$C$17:$C$22,$B452),INDEX(Avaliadores!$C$17:$C$22,$C452),INDEX(Avaliadores!$C$17:$C$22,$D452),INDEX(Avaliadores!$C$17:$C$22,$E452),INDEX(Avaliadores!$C$17:$C$22,$F452),INDEX(Avaliadores!$C$17:$C$22,$G452))</f>
        <v>4.79166666666667</v>
      </c>
      <c r="V452" s="0" t="n">
        <f aca="false">MEDIAN(INDEX(Avaliadores!$D$17:$D$22,$B452),INDEX(Avaliadores!$D$17:$D$22,$C452),INDEX(Avaliadores!$D$17:$D$22,$D452),INDEX(Avaliadores!$D$17:$D$22,$E452),INDEX(Avaliadores!$D$17:$D$22,$F452),INDEX(Avaliadores!$D$17:$D$22,$G452))</f>
        <v>5.79166666666667</v>
      </c>
      <c r="W452" s="0" t="n">
        <f aca="false">MEDIAN(INDEX(Avaliadores!$E$17:$E$22,$B452),INDEX(Avaliadores!$E$17:$E$22,$C452),INDEX(Avaliadores!$E$17:$E$22,$D452),INDEX(Avaliadores!$E$17:$E$22,$E452),INDEX(Avaliadores!$E$17:$E$22,$F452),INDEX(Avaliadores!$E$17:$E$22,$G452))</f>
        <v>6.54166666666667</v>
      </c>
      <c r="X452" s="0" t="n">
        <f aca="false">MEDIAN(INDEX(Avaliadores!$F$17:$F$22,$B452),INDEX(Avaliadores!$F$17:$F$22,$C452),INDEX(Avaliadores!$F$17:$F$22,$D452),INDEX(Avaliadores!$F$17:$F$22,$E452),INDEX(Avaliadores!$F$17:$F$22,$F452),INDEX(Avaliadores!$F$17:$F$22,$G452))</f>
        <v>2.79166666666667</v>
      </c>
      <c r="Y452" s="0" t="n">
        <f aca="false">MEDIAN(INDEX(Avaliadores!$G$17:$G$22,$B452),INDEX(Avaliadores!$G$17:$G$22,$C452),INDEX(Avaliadores!$G$17:$G$22,$D452),INDEX(Avaliadores!$G$17:$G$22,$E452),INDEX(Avaliadores!$G$17:$G$22,$F452),INDEX(Avaliadores!$G$17:$G$22,$G452))</f>
        <v>5.04166666666667</v>
      </c>
      <c r="Z452" s="0" t="n">
        <f aca="false">MEDIAN(INDEX(Avaliadores!$H$17:$H$22,$B452),INDEX(Avaliadores!$H$17:$H$22,$C452),INDEX(Avaliadores!$H$17:$H$22,$D452),INDEX(Avaliadores!$H$17:$H$22,$E452),INDEX(Avaliadores!$H$17:$H$22,$F452),INDEX(Avaliadores!$H$17:$H$22,$G452))</f>
        <v>3.79166666666667</v>
      </c>
      <c r="AA452" s="0" t="n">
        <f aca="false">MEDIAN(INDEX(Avaliadores!$I$17:$I$22,$B452),INDEX(Avaliadores!$I$17:$I$22,$C452),INDEX(Avaliadores!$I$17:$I$22,$D452),INDEX(Avaliadores!$I$17:$I$22,$E452),INDEX(Avaliadores!$I$17:$I$22,$F452),INDEX(Avaliadores!$I$17:$I$22,$G452))</f>
        <v>6.79166666666667</v>
      </c>
      <c r="AB452" s="0" t="n">
        <f aca="false">IF(MAX(H452:K452)=MIN(H452:K452),0,IF($B$17="custo",(MAX(H452:K452)-H452)/(MAX(H452:K452)-MIN(H452:K452)),(H452-MIN(H452:K452))/(MAX(H452:K452)-MIN(H452:K452))))</f>
        <v>0.324650055225381</v>
      </c>
      <c r="AC452" s="0" t="n">
        <f aca="false">IF(MAX(H452:K452)=MIN(H452:K452),0,IF($B$17="custo",(MAX(H452:K452)-I452)/(MAX(H452:K452)-MIN(H452:K452)),(I452-MIN(H452:K452))/(MAX(H452:K452)-MIN(H452:K452))))</f>
        <v>0</v>
      </c>
      <c r="AD452" s="0" t="n">
        <f aca="false">IF(MAX(H452:K452)=MIN(H452:K452),0,IF($B$17="custo",(MAX(H452:K452)-J452)/(MAX(H452:K452)-MIN(H452:K452)),(J452-MIN(H452:K452))/(MAX(H452:K452)-MIN(H452:K452))))</f>
        <v>0.799104055549082</v>
      </c>
      <c r="AE452" s="0" t="n">
        <f aca="false">IF(MAX(H452:K452)=MIN(H452:K452),0,IF($B$17="custo",(MAX(H452:K452)-K452)/(MAX(H452:K452)-MIN(H452:K452)),(K452-MIN(H452:K452))/(MAX(H452:K452)-MIN(H452:K452))))</f>
        <v>1</v>
      </c>
      <c r="AF452" s="0" t="n">
        <f aca="false">IF(MAX(L452:O452)=MIN(L452:O452),0,IF($C$17="custo",(MAX(L452:O452)-L452)/(MAX(L452:O452)-MIN(L452:O452)),(L452-MIN(L452:O452))/(MAX(L452:O452)-MIN(L452:O452))))</f>
        <v>0.898637450420944</v>
      </c>
      <c r="AG452" s="0" t="n">
        <f aca="false">IF(MAX(L452:O452)=MIN(L452:O452),0,IF($C$17="custo",(MAX(L452:O452)-M452)/(MAX(L452:O452)-MIN(L452:O452)),(M452-MIN(L452:O452))/(MAX(L452:O452)-MIN(L452:O452))))</f>
        <v>1</v>
      </c>
      <c r="AH452" s="0" t="n">
        <f aca="false">IF(MAX(L452:O452)=MIN(L452:O452),0,IF($C$17="custo",(MAX(L452:O452)-N452)/(MAX(L452:O452)-MIN(L452:O452)),(N452-MIN(L452:O452))/(MAX(L452:O452)-MIN(L452:O452))))</f>
        <v>0.825135905294618</v>
      </c>
      <c r="AI452" s="0" t="n">
        <f aca="false">IF(MAX(L452:O452)=MIN(L452:O452),0,IF($C$17="custo",(MAX(L452:O452)-O452)/(MAX(L452:O452)-MIN(L452:O452)),(O452-MIN(L452:O452))/(MAX(L452:O452)-MIN(L452:O452))))</f>
        <v>0</v>
      </c>
      <c r="AJ452" s="0" t="n">
        <f aca="false">IF(MAX(P452:S452)=MIN(P452:S452),0,IF($D$17="custo",(MAX(P452:S452)-P452)/(MAX(P452:S452)-MIN(P452:S452)),(P452-MIN(P452:S452))/(MAX(P452:S452)-MIN(P452:S452))))</f>
        <v>0.2502342030534</v>
      </c>
      <c r="AK452" s="0" t="n">
        <f aca="false">IF(MAX(P452:S452)=MIN(P452:S452),0,IF($D$17="custo",(MAX(P452:S452)-Q452)/(MAX(P452:S452)-MIN(P452:S452)),(Q452-MIN(P452:S452))/(MAX(P452:S452)-MIN(P452:S452))))</f>
        <v>0</v>
      </c>
      <c r="AL452" s="0" t="n">
        <f aca="false">IF(MAX(P452:S452)=MIN(P452:S452),0,IF($D$17="custo",(MAX(P452:S452)-R452)/(MAX(P452:S452)-MIN(P452:S452)),(R452-MIN(P452:S452))/(MAX(P452:S452)-MIN(P452:S452))))</f>
        <v>0.799264296334925</v>
      </c>
      <c r="AM452" s="0" t="n">
        <f aca="false">IF(MAX(P452:S452)=MIN(P452:S452),0,IF($D$17="custo",(MAX(P452:S452)-S452)/(MAX(P452:S452)-MIN(P452:S452)),(S452-MIN(P452:S452))/(MAX(P452:S452)-MIN(P452:S452))))</f>
        <v>1</v>
      </c>
      <c r="AN452" s="0" t="n">
        <f aca="false">IF(MAX(T452:W452)=MIN(T452:W452),0,IF($E$17="custo",(MAX(T452:W452)-T452)/(MAX(T452:W452)-MIN(T452:W452)),(T452-MIN(T452:W452))/(MAX(T452:W452)-MIN(T452:W452))))</f>
        <v>0</v>
      </c>
      <c r="AO452" s="0" t="n">
        <f aca="false">IF(MAX(T452:W452)=MIN(T452:W452),0,IF($E$17="custo",(MAX(T452:W452)-U452)/(MAX(T452:W452)-MIN(T452:W452)),(U452-MIN(T452:W452))/(MAX(T452:W452)-MIN(T452:W452))))</f>
        <v>0.533333333333333</v>
      </c>
      <c r="AP452" s="0" t="n">
        <f aca="false">IF(MAX(T452:W452)=MIN(T452:W452),0,IF($E$17="custo",(MAX(T452:W452)-V452)/(MAX(T452:W452)-MIN(T452:W452)),(V452-MIN(T452:W452))/(MAX(T452:W452)-MIN(T452:W452))))</f>
        <v>0.8</v>
      </c>
      <c r="AQ452" s="0" t="n">
        <f aca="false">IF(MAX(T452:W452)=MIN(T452:W452),0,IF($E$17="custo",(MAX(T452:W452)-W452)/(MAX(T452:W452)-MIN(T452:W452)),(W452-MIN(T452:W452))/(MAX(T452:W452)-MIN(T452:W452))))</f>
        <v>1</v>
      </c>
      <c r="AR452" s="0" t="n">
        <f aca="false">IF(MAX(X452:AA452)=MIN(X452:AA452),0,IF($F$17="custo",(MAX(X452:AA452)-X452)/(MAX(X452:AA452)-MIN(X452:AA452)),(X452-MIN(X452:AA452))/(MAX(X452:AA452)-MIN(X452:AA452))))</f>
        <v>0</v>
      </c>
      <c r="AS452" s="0" t="n">
        <f aca="false">IF(MAX(X452:AA452)=MIN(X452:AA452),0,IF($F$17="custo",(MAX(X452:AA452)-Y452)/(MAX(X452:AA452)-MIN(X452:AA452)),(Y452-MIN(X452:AA452))/(MAX(X452:AA452)-MIN(X452:AA452))))</f>
        <v>0.5625</v>
      </c>
      <c r="AT452" s="0" t="n">
        <f aca="false">IF(MAX(X452:AA452)=MIN(X452:AA452),0,IF($F$17="custo",(MAX(X452:AA452)-Z452)/(MAX(X452:AA452)-MIN(X452:AA452)),(Z452-MIN(X452:AA452))/(MAX(X452:AA452)-MIN(X452:AA452))))</f>
        <v>0.25</v>
      </c>
      <c r="AU452" s="0" t="n">
        <f aca="false">IF(MAX(X452:AA452)=MIN(X452:AA452),0,IF($F$17="custo",(MAX(X452:AA452)-AA452)/(MAX(X452:AA452)-MIN(X452:AA452)),(AA452-MIN(X452:AA452))/(MAX(X452:AA452)-MIN(X452:AA452))))</f>
        <v>1</v>
      </c>
      <c r="AV452" s="0" t="n">
        <f aca="false">STDEVP(AB452:AE452)</f>
        <v>0.392550018849502</v>
      </c>
      <c r="AW452" s="0" t="n">
        <f aca="false">STDEVP(AF452:AI452)</f>
        <v>0.398014825785083</v>
      </c>
      <c r="AX452" s="0" t="n">
        <f aca="false">STDEVP(AJ452:AM452)</f>
        <v>0.403524951838416</v>
      </c>
      <c r="AY452" s="0" t="n">
        <f aca="false">STDEVP(AN452:AQ452)</f>
        <v>0.375277674973257</v>
      </c>
      <c r="AZ452" s="0" t="n">
        <f aca="false">STDEVP(AR452:AU452)</f>
        <v>0.373368848292141</v>
      </c>
      <c r="BA452" s="0" t="n">
        <f aca="false">AV452*((1-IFERROR(CORREL(AB452:AE452,AF452:AI452),0))+(1-IFERROR(CORREL(AB452:AE452,AJ452:AM452),0))+(1-IFERROR(CORREL(AB452:AE452,AN452:AQ452),0))+(1-IFERROR(CORREL(AB452:AE452,AR452:AU452),0)))</f>
        <v>1.06398985108039</v>
      </c>
      <c r="BB452" s="0" t="n">
        <f aca="false">AW452*((1-IFERROR(CORREL(AF452:AI452,AB452:AE452),0))+(1-IFERROR(CORREL(AF452:AI452,AJ452:AM452),0))+(1-IFERROR(CORREL(AF452:AI452,AN452:AQ452),0))+(1-IFERROR(CORREL(AF452:AI452,AR452:AU452),0)))</f>
        <v>2.79911731411749</v>
      </c>
      <c r="BC452" s="0" t="n">
        <f aca="false">AX452*((1-IFERROR(CORREL(AJ452:AM452,AB452:AE452),0))+(1-IFERROR(CORREL(AJ452:AM452,AF452:AI452),0))+(1-IFERROR(CORREL(AJ452:AM452,AN452:AQ452),0))+(1-IFERROR(CORREL(AJ452:AM452,AR452:AU452),0)))</f>
        <v>1.05561000218724</v>
      </c>
      <c r="BD452" s="0" t="n">
        <f aca="false">AY452*((1-IFERROR(CORREL(AN452:AQ452,AB452:AE452),0))+(1-IFERROR(CORREL(AN452:AQ452,AF452:AI452),0))+(1-IFERROR(CORREL(AN452:AQ452,AJ452:AM452),0))+(1-IFERROR(CORREL(AN452:AQ452,AR452:AU452),0)))</f>
        <v>0.923044043303824</v>
      </c>
      <c r="BE452" s="0" t="n">
        <f aca="false">AZ452*((1-IFERROR(CORREL(AR452:AU452,AB452:AE452),0))+(1-IFERROR(CORREL(AR452:AU452,AF452:AI452),0))+(1-IFERROR(CORREL(AR452:AU452,AJ452:AM452),0))+(1-IFERROR(CORREL(AR452:AU452,AN452:AQ452),0)))</f>
        <v>1.17169381479218</v>
      </c>
      <c r="BF452" s="0" t="n">
        <f aca="false">IF(SUM(BA452:BE452)&gt;0,BA452/SUM(BA452:BE452),1/5)</f>
        <v>0.151706947177208</v>
      </c>
      <c r="BG452" s="0" t="n">
        <f aca="false">IF(SUM(BA452:BE452)&gt;0,BB452/SUM(BA452:BE452),1/5)</f>
        <v>0.399106760355317</v>
      </c>
      <c r="BH452" s="0" t="n">
        <f aca="false">IF(SUM(BA452:BE452)&gt;0,BC452/SUM(BA452:BE452),1/5)</f>
        <v>0.15051212253476</v>
      </c>
      <c r="BI452" s="0" t="n">
        <f aca="false">IF(SUM(BA452:BE452)&gt;0,BD452/SUM(BA452:BE452),1/5)</f>
        <v>0.13161046017266</v>
      </c>
      <c r="BJ452" s="0" t="n">
        <f aca="false">IF(SUM(BA452:BE452)&gt;0,BE452/SUM(BA452:BE452),1/5)</f>
        <v>0.167063709760055</v>
      </c>
      <c r="BK452" s="0" t="n">
        <f aca="false">BF452*AB452+BG452*AF452+BH452*AJ452+BI452*AN452+BJ452*AR452</f>
        <v>0.44556723138298</v>
      </c>
      <c r="BL452" s="0" t="n">
        <f aca="false">BF452*AC452+BG452*AG452+BH452*AK452+BI452*AO452+BJ452*AS452</f>
        <v>0.563272342520767</v>
      </c>
      <c r="BM452" s="0" t="n">
        <f aca="false">BF452*AD452+BG452*AH452+BH452*AL452+BI452*AP452+BJ452*AT452</f>
        <v>0.717900216045027</v>
      </c>
      <c r="BN452" s="0" t="n">
        <f aca="false">BF452*AE452+BG452*AI452+BH452*AM452+BI452*AQ452+BJ452*AU452</f>
        <v>0.600893239644683</v>
      </c>
      <c r="BO452" s="0" t="n">
        <f aca="false">RANK(BK452,$BK452:$BN452)</f>
        <v>4</v>
      </c>
      <c r="BP452" s="0" t="n">
        <f aca="false">RANK(BL452,$BK452:$BN452)</f>
        <v>3</v>
      </c>
      <c r="BQ452" s="0" t="n">
        <f aca="false">RANK(BM452,$BK452:$BN452)</f>
        <v>1</v>
      </c>
      <c r="BR452" s="0" t="n">
        <f aca="false">RANK(BN452,$BK452:$BN452)</f>
        <v>2</v>
      </c>
    </row>
    <row r="453" customFormat="false" ht="15" hidden="false" customHeight="false" outlineLevel="0" collapsed="false">
      <c r="A453" s="0" t="n">
        <v>430</v>
      </c>
      <c r="B453" s="0" t="n">
        <f aca="false">RANDBETWEEN(1,$B$5)</f>
        <v>5</v>
      </c>
      <c r="C453" s="0" t="n">
        <f aca="false">RANDBETWEEN(1,$B$5)</f>
        <v>6</v>
      </c>
      <c r="D453" s="0" t="n">
        <f aca="false">RANDBETWEEN(1,$B$5)</f>
        <v>6</v>
      </c>
      <c r="E453" s="0" t="n">
        <f aca="false">RANDBETWEEN(1,$B$5)</f>
        <v>3</v>
      </c>
      <c r="F453" s="0" t="n">
        <f aca="false">RANDBETWEEN(1,$B$5)</f>
        <v>5</v>
      </c>
      <c r="G453" s="0" t="n">
        <f aca="false">RANDBETWEEN(1,$B$5)</f>
        <v>1</v>
      </c>
      <c r="H453" s="0" t="n">
        <f aca="true">NORMINV(RAND(),$B$8,$B$13)</f>
        <v>49.2019865771024</v>
      </c>
      <c r="I453" s="0" t="n">
        <f aca="true">NORMINV(RAND(),$C$8,$C$13)</f>
        <v>64.0322311348265</v>
      </c>
      <c r="J453" s="0" t="n">
        <f aca="true">NORMINV(RAND(),$D$8,$D$13)</f>
        <v>13.2788564269777</v>
      </c>
      <c r="K453" s="0" t="n">
        <f aca="true">NORMINV(RAND(),$E$8,$E$13)</f>
        <v>3.32096568125216</v>
      </c>
      <c r="L453" s="0" t="n">
        <f aca="true">NORMINV(RAND(),$B$9,$B$14)</f>
        <v>48.8097434963999</v>
      </c>
      <c r="M453" s="0" t="n">
        <f aca="true">NORMINV(RAND(),$C$9,$C$14)</f>
        <v>58.0282951477852</v>
      </c>
      <c r="N453" s="0" t="n">
        <f aca="true">NORMINV(RAND(),$D$9,$D$14)</f>
        <v>44.9294904315591</v>
      </c>
      <c r="O453" s="0" t="n">
        <f aca="true">NORMINV(RAND(),$E$9,$E$14)</f>
        <v>22.3345881820289</v>
      </c>
      <c r="P453" s="0" t="n">
        <f aca="true">NORMINV(RAND(),$B$10,$B$15)</f>
        <v>24.8568902850505</v>
      </c>
      <c r="Q453" s="0" t="n">
        <f aca="true">NORMINV(RAND(),$C$10,$C$15)</f>
        <v>30.8917010039818</v>
      </c>
      <c r="R453" s="0" t="n">
        <f aca="true">NORMINV(RAND(),$D$10,$D$15)</f>
        <v>9.92499171398069</v>
      </c>
      <c r="S453" s="0" t="n">
        <f aca="true">NORMINV(RAND(),$E$10,$E$15)</f>
        <v>3.79291219260594</v>
      </c>
      <c r="T453" s="0" t="n">
        <f aca="false">MEDIAN(INDEX(Avaliadores!$B$17:$B$22,$B453),INDEX(Avaliadores!$B$17:$B$22,$C453),INDEX(Avaliadores!$B$17:$B$22,$D453),INDEX(Avaliadores!$B$17:$B$22,$E453),INDEX(Avaliadores!$B$17:$B$22,$F453),INDEX(Avaliadores!$B$17:$B$22,$G453))</f>
        <v>2.29166666666667</v>
      </c>
      <c r="U453" s="0" t="n">
        <f aca="false">MEDIAN(INDEX(Avaliadores!$C$17:$C$22,$B453),INDEX(Avaliadores!$C$17:$C$22,$C453),INDEX(Avaliadores!$C$17:$C$22,$D453),INDEX(Avaliadores!$C$17:$C$22,$E453),INDEX(Avaliadores!$C$17:$C$22,$F453),INDEX(Avaliadores!$C$17:$C$22,$G453))</f>
        <v>5.54166666666667</v>
      </c>
      <c r="V453" s="0" t="n">
        <f aca="false">MEDIAN(INDEX(Avaliadores!$D$17:$D$22,$B453),INDEX(Avaliadores!$D$17:$D$22,$C453),INDEX(Avaliadores!$D$17:$D$22,$D453),INDEX(Avaliadores!$D$17:$D$22,$E453),INDEX(Avaliadores!$D$17:$D$22,$F453),INDEX(Avaliadores!$D$17:$D$22,$G453))</f>
        <v>5.54166666666667</v>
      </c>
      <c r="W453" s="0" t="n">
        <f aca="false">MEDIAN(INDEX(Avaliadores!$E$17:$E$22,$B453),INDEX(Avaliadores!$E$17:$E$22,$C453),INDEX(Avaliadores!$E$17:$E$22,$D453),INDEX(Avaliadores!$E$17:$E$22,$E453),INDEX(Avaliadores!$E$17:$E$22,$F453),INDEX(Avaliadores!$E$17:$E$22,$G453))</f>
        <v>6.54166666666667</v>
      </c>
      <c r="X453" s="0" t="n">
        <f aca="false">MEDIAN(INDEX(Avaliadores!$F$17:$F$22,$B453),INDEX(Avaliadores!$F$17:$F$22,$C453),INDEX(Avaliadores!$F$17:$F$22,$D453),INDEX(Avaliadores!$F$17:$F$22,$E453),INDEX(Avaliadores!$F$17:$F$22,$F453),INDEX(Avaliadores!$F$17:$F$22,$G453))</f>
        <v>2.66666666666667</v>
      </c>
      <c r="Y453" s="0" t="n">
        <f aca="false">MEDIAN(INDEX(Avaliadores!$G$17:$G$22,$B453),INDEX(Avaliadores!$G$17:$G$22,$C453),INDEX(Avaliadores!$G$17:$G$22,$D453),INDEX(Avaliadores!$G$17:$G$22,$E453),INDEX(Avaliadores!$G$17:$G$22,$F453),INDEX(Avaliadores!$G$17:$G$22,$G453))</f>
        <v>5.04166666666667</v>
      </c>
      <c r="Z453" s="0" t="n">
        <f aca="false">MEDIAN(INDEX(Avaliadores!$H$17:$H$22,$B453),INDEX(Avaliadores!$H$17:$H$22,$C453),INDEX(Avaliadores!$H$17:$H$22,$D453),INDEX(Avaliadores!$H$17:$H$22,$E453),INDEX(Avaliadores!$H$17:$H$22,$F453),INDEX(Avaliadores!$H$17:$H$22,$G453))</f>
        <v>3.91666666666667</v>
      </c>
      <c r="AA453" s="0" t="n">
        <f aca="false">MEDIAN(INDEX(Avaliadores!$I$17:$I$22,$B453),INDEX(Avaliadores!$I$17:$I$22,$C453),INDEX(Avaliadores!$I$17:$I$22,$D453),INDEX(Avaliadores!$I$17:$I$22,$E453),INDEX(Avaliadores!$I$17:$I$22,$F453),INDEX(Avaliadores!$I$17:$I$22,$G453))</f>
        <v>6.91666666666667</v>
      </c>
      <c r="AB453" s="0" t="n">
        <f aca="false">IF(MAX(H453:K453)=MIN(H453:K453),0,IF($B$17="custo",(MAX(H453:K453)-H453)/(MAX(H453:K453)-MIN(H453:K453)),(H453-MIN(H453:K453))/(MAX(H453:K453)-MIN(H453:K453))))</f>
        <v>0.244275003113956</v>
      </c>
      <c r="AC453" s="0" t="n">
        <f aca="false">IF(MAX(H453:K453)=MIN(H453:K453),0,IF($B$17="custo",(MAX(H453:K453)-I453)/(MAX(H453:K453)-MIN(H453:K453)),(I453-MIN(H453:K453))/(MAX(H453:K453)-MIN(H453:K453))))</f>
        <v>0</v>
      </c>
      <c r="AD453" s="0" t="n">
        <f aca="false">IF(MAX(H453:K453)=MIN(H453:K453),0,IF($B$17="custo",(MAX(H453:K453)-J453)/(MAX(H453:K453)-MIN(H453:K453)),(J453-MIN(H453:K453))/(MAX(H453:K453)-MIN(H453:K453))))</f>
        <v>0.835979522559281</v>
      </c>
      <c r="AE453" s="0" t="n">
        <f aca="false">IF(MAX(H453:K453)=MIN(H453:K453),0,IF($B$17="custo",(MAX(H453:K453)-K453)/(MAX(H453:K453)-MIN(H453:K453)),(K453-MIN(H453:K453))/(MAX(H453:K453)-MIN(H453:K453))))</f>
        <v>1</v>
      </c>
      <c r="AF453" s="0" t="n">
        <f aca="false">IF(MAX(L453:O453)=MIN(L453:O453),0,IF($C$17="custo",(MAX(L453:O453)-L453)/(MAX(L453:O453)-MIN(L453:O453)),(L453-MIN(L453:O453))/(MAX(L453:O453)-MIN(L453:O453))))</f>
        <v>0.741731738308119</v>
      </c>
      <c r="AG453" s="0" t="n">
        <f aca="false">IF(MAX(L453:O453)=MIN(L453:O453),0,IF($C$17="custo",(MAX(L453:O453)-M453)/(MAX(L453:O453)-MIN(L453:O453)),(M453-MIN(L453:O453))/(MAX(L453:O453)-MIN(L453:O453))))</f>
        <v>1</v>
      </c>
      <c r="AH453" s="0" t="n">
        <f aca="false">IF(MAX(L453:O453)=MIN(L453:O453),0,IF($C$17="custo",(MAX(L453:O453)-N453)/(MAX(L453:O453)-MIN(L453:O453)),(N453-MIN(L453:O453))/(MAX(L453:O453)-MIN(L453:O453))))</f>
        <v>0.633022013410017</v>
      </c>
      <c r="AI453" s="0" t="n">
        <f aca="false">IF(MAX(L453:O453)=MIN(L453:O453),0,IF($C$17="custo",(MAX(L453:O453)-O453)/(MAX(L453:O453)-MIN(L453:O453)),(O453-MIN(L453:O453))/(MAX(L453:O453)-MIN(L453:O453))))</f>
        <v>0</v>
      </c>
      <c r="AJ453" s="0" t="n">
        <f aca="false">IF(MAX(P453:S453)=MIN(P453:S453),0,IF($D$17="custo",(MAX(P453:S453)-P453)/(MAX(P453:S453)-MIN(P453:S453)),(P453-MIN(P453:S453))/(MAX(P453:S453)-MIN(P453:S453))))</f>
        <v>0.222696695447803</v>
      </c>
      <c r="AK453" s="0" t="n">
        <f aca="false">IF(MAX(P453:S453)=MIN(P453:S453),0,IF($D$17="custo",(MAX(P453:S453)-Q453)/(MAX(P453:S453)-MIN(P453:S453)),(Q453-MIN(P453:S453))/(MAX(P453:S453)-MIN(P453:S453))))</f>
        <v>0</v>
      </c>
      <c r="AL453" s="0" t="n">
        <f aca="false">IF(MAX(P453:S453)=MIN(P453:S453),0,IF($D$17="custo",(MAX(P453:S453)-R453)/(MAX(P453:S453)-MIN(P453:S453)),(R453-MIN(P453:S453))/(MAX(P453:S453)-MIN(P453:S453))))</f>
        <v>0.773713889426654</v>
      </c>
      <c r="AM453" s="0" t="n">
        <f aca="false">IF(MAX(P453:S453)=MIN(P453:S453),0,IF($D$17="custo",(MAX(P453:S453)-S453)/(MAX(P453:S453)-MIN(P453:S453)),(S453-MIN(P453:S453))/(MAX(P453:S453)-MIN(P453:S453))))</f>
        <v>1</v>
      </c>
      <c r="AN453" s="0" t="n">
        <f aca="false">IF(MAX(T453:W453)=MIN(T453:W453),0,IF($E$17="custo",(MAX(T453:W453)-T453)/(MAX(T453:W453)-MIN(T453:W453)),(T453-MIN(T453:W453))/(MAX(T453:W453)-MIN(T453:W453))))</f>
        <v>0</v>
      </c>
      <c r="AO453" s="0" t="n">
        <f aca="false">IF(MAX(T453:W453)=MIN(T453:W453),0,IF($E$17="custo",(MAX(T453:W453)-U453)/(MAX(T453:W453)-MIN(T453:W453)),(U453-MIN(T453:W453))/(MAX(T453:W453)-MIN(T453:W453))))</f>
        <v>0.764705882352941</v>
      </c>
      <c r="AP453" s="0" t="n">
        <f aca="false">IF(MAX(T453:W453)=MIN(T453:W453),0,IF($E$17="custo",(MAX(T453:W453)-V453)/(MAX(T453:W453)-MIN(T453:W453)),(V453-MIN(T453:W453))/(MAX(T453:W453)-MIN(T453:W453))))</f>
        <v>0.764705882352941</v>
      </c>
      <c r="AQ453" s="0" t="n">
        <f aca="false">IF(MAX(T453:W453)=MIN(T453:W453),0,IF($E$17="custo",(MAX(T453:W453)-W453)/(MAX(T453:W453)-MIN(T453:W453)),(W453-MIN(T453:W453))/(MAX(T453:W453)-MIN(T453:W453))))</f>
        <v>1</v>
      </c>
      <c r="AR453" s="0" t="n">
        <f aca="false">IF(MAX(X453:AA453)=MIN(X453:AA453),0,IF($F$17="custo",(MAX(X453:AA453)-X453)/(MAX(X453:AA453)-MIN(X453:AA453)),(X453-MIN(X453:AA453))/(MAX(X453:AA453)-MIN(X453:AA453))))</f>
        <v>0</v>
      </c>
      <c r="AS453" s="0" t="n">
        <f aca="false">IF(MAX(X453:AA453)=MIN(X453:AA453),0,IF($F$17="custo",(MAX(X453:AA453)-Y453)/(MAX(X453:AA453)-MIN(X453:AA453)),(Y453-MIN(X453:AA453))/(MAX(X453:AA453)-MIN(X453:AA453))))</f>
        <v>0.558823529411765</v>
      </c>
      <c r="AT453" s="0" t="n">
        <f aca="false">IF(MAX(X453:AA453)=MIN(X453:AA453),0,IF($F$17="custo",(MAX(X453:AA453)-Z453)/(MAX(X453:AA453)-MIN(X453:AA453)),(Z453-MIN(X453:AA453))/(MAX(X453:AA453)-MIN(X453:AA453))))</f>
        <v>0.294117647058824</v>
      </c>
      <c r="AU453" s="0" t="n">
        <f aca="false">IF(MAX(X453:AA453)=MIN(X453:AA453),0,IF($F$17="custo",(MAX(X453:AA453)-AA453)/(MAX(X453:AA453)-MIN(X453:AA453)),(AA453-MIN(X453:AA453))/(MAX(X453:AA453)-MIN(X453:AA453))))</f>
        <v>1</v>
      </c>
      <c r="AV453" s="0" t="n">
        <f aca="false">STDEVP(AB453:AE453)</f>
        <v>0.411298953435567</v>
      </c>
      <c r="AW453" s="0" t="n">
        <f aca="false">STDEVP(AF453:AI453)</f>
        <v>0.367769967422034</v>
      </c>
      <c r="AX453" s="0" t="n">
        <f aca="false">STDEVP(AJ453:AM453)</f>
        <v>0.403674743762042</v>
      </c>
      <c r="AY453" s="0" t="n">
        <f aca="false">STDEVP(AN453:AQ453)</f>
        <v>0.377514636852748</v>
      </c>
      <c r="AZ453" s="0" t="n">
        <f aca="false">STDEVP(AR453:AU453)</f>
        <v>0.367573522057353</v>
      </c>
      <c r="BA453" s="0" t="n">
        <f aca="false">AV453*((1-IFERROR(CORREL(AB453:AE453,AF453:AI453),0))+(1-IFERROR(CORREL(AB453:AE453,AJ453:AM453),0))+(1-IFERROR(CORREL(AB453:AE453,AN453:AQ453),0))+(1-IFERROR(CORREL(AB453:AE453,AR453:AU453),0)))</f>
        <v>1.18486506780534</v>
      </c>
      <c r="BB453" s="0" t="n">
        <f aca="false">AW453*((1-IFERROR(CORREL(AF453:AI453,AB453:AE453),0))+(1-IFERROR(CORREL(AF453:AI453,AJ453:AM453),0))+(1-IFERROR(CORREL(AF453:AI453,AN453:AQ453),0))+(1-IFERROR(CORREL(AF453:AI453,AR453:AU453),0)))</f>
        <v>2.52735495757031</v>
      </c>
      <c r="BC453" s="0" t="n">
        <f aca="false">AX453*((1-IFERROR(CORREL(AJ453:AM453,AB453:AE453),0))+(1-IFERROR(CORREL(AJ453:AM453,AF453:AI453),0))+(1-IFERROR(CORREL(AJ453:AM453,AN453:AQ453),0))+(1-IFERROR(CORREL(AJ453:AM453,AR453:AU453),0)))</f>
        <v>1.14827611600967</v>
      </c>
      <c r="BD453" s="0" t="n">
        <f aca="false">AY453*((1-IFERROR(CORREL(AN453:AQ453,AB453:AE453),0))+(1-IFERROR(CORREL(AN453:AQ453,AF453:AI453),0))+(1-IFERROR(CORREL(AN453:AQ453,AJ453:AM453),0))+(1-IFERROR(CORREL(AN453:AQ453,AR453:AU453),0)))</f>
        <v>0.954419951537204</v>
      </c>
      <c r="BE453" s="0" t="n">
        <f aca="false">AZ453*((1-IFERROR(CORREL(AR453:AU453,AB453:AE453),0))+(1-IFERROR(CORREL(AR453:AU453,AF453:AI453),0))+(1-IFERROR(CORREL(AR453:AU453,AJ453:AM453),0))+(1-IFERROR(CORREL(AR453:AU453,AN453:AQ453),0)))</f>
        <v>1.03438603060248</v>
      </c>
      <c r="BF453" s="0" t="n">
        <f aca="false">IF(SUM(BA453:BE453)&gt;0,BA453/SUM(BA453:BE453),1/5)</f>
        <v>0.172990626845871</v>
      </c>
      <c r="BG453" s="0" t="n">
        <f aca="false">IF(SUM(BA453:BE453)&gt;0,BB453/SUM(BA453:BE453),1/5)</f>
        <v>0.368994521192124</v>
      </c>
      <c r="BH453" s="0" t="n">
        <f aca="false">IF(SUM(BA453:BE453)&gt;0,BC453/SUM(BA453:BE453),1/5)</f>
        <v>0.167648629787513</v>
      </c>
      <c r="BI453" s="0" t="n">
        <f aca="false">IF(SUM(BA453:BE453)&gt;0,BD453/SUM(BA453:BE453),1/5)</f>
        <v>0.139345576282743</v>
      </c>
      <c r="BJ453" s="0" t="n">
        <f aca="false">IF(SUM(BA453:BE453)&gt;0,BE453/SUM(BA453:BE453),1/5)</f>
        <v>0.15102064589175</v>
      </c>
      <c r="BK453" s="0" t="n">
        <f aca="false">BF453*AB453+BG453*AF453+BH453*AJ453+BI453*AN453+BJ453*AR453</f>
        <v>0.353287029391498</v>
      </c>
      <c r="BL453" s="0" t="n">
        <f aca="false">BF453*AC453+BG453*AG453+BH453*AK453+BI453*AO453+BJ453*AS453</f>
        <v>0.55994679340667</v>
      </c>
      <c r="BM453" s="0" t="n">
        <f aca="false">BF453*AD453+BG453*AH453+BH453*AL453+BI453*AP453+BJ453*AT453</f>
        <v>0.65888656868035</v>
      </c>
      <c r="BN453" s="0" t="n">
        <f aca="false">BF453*AE453+BG453*AI453+BH453*AM453+BI453*AQ453+BJ453*AU453</f>
        <v>0.631005478807876</v>
      </c>
      <c r="BO453" s="0" t="n">
        <f aca="false">RANK(BK453,$BK453:$BN453)</f>
        <v>4</v>
      </c>
      <c r="BP453" s="0" t="n">
        <f aca="false">RANK(BL453,$BK453:$BN453)</f>
        <v>3</v>
      </c>
      <c r="BQ453" s="0" t="n">
        <f aca="false">RANK(BM453,$BK453:$BN453)</f>
        <v>1</v>
      </c>
      <c r="BR453" s="0" t="n">
        <f aca="false">RANK(BN453,$BK453:$BN453)</f>
        <v>2</v>
      </c>
    </row>
    <row r="454" customFormat="false" ht="15" hidden="false" customHeight="false" outlineLevel="0" collapsed="false">
      <c r="A454" s="0" t="n">
        <v>431</v>
      </c>
      <c r="B454" s="0" t="n">
        <f aca="false">RANDBETWEEN(1,$B$5)</f>
        <v>1</v>
      </c>
      <c r="C454" s="0" t="n">
        <f aca="false">RANDBETWEEN(1,$B$5)</f>
        <v>1</v>
      </c>
      <c r="D454" s="0" t="n">
        <f aca="false">RANDBETWEEN(1,$B$5)</f>
        <v>1</v>
      </c>
      <c r="E454" s="0" t="n">
        <f aca="false">RANDBETWEEN(1,$B$5)</f>
        <v>2</v>
      </c>
      <c r="F454" s="0" t="n">
        <f aca="false">RANDBETWEEN(1,$B$5)</f>
        <v>2</v>
      </c>
      <c r="G454" s="0" t="n">
        <f aca="false">RANDBETWEEN(1,$B$5)</f>
        <v>6</v>
      </c>
      <c r="H454" s="0" t="n">
        <f aca="true">NORMINV(RAND(),$B$8,$B$13)</f>
        <v>48.2488616996538</v>
      </c>
      <c r="I454" s="0" t="n">
        <f aca="true">NORMINV(RAND(),$C$8,$C$13)</f>
        <v>60.5198462283146</v>
      </c>
      <c r="J454" s="0" t="n">
        <f aca="true">NORMINV(RAND(),$D$8,$D$13)</f>
        <v>13.8963608391787</v>
      </c>
      <c r="K454" s="0" t="n">
        <f aca="true">NORMINV(RAND(),$E$8,$E$13)</f>
        <v>3.10124093883488</v>
      </c>
      <c r="L454" s="0" t="n">
        <f aca="true">NORMINV(RAND(),$B$9,$B$14)</f>
        <v>44.6898678936909</v>
      </c>
      <c r="M454" s="0" t="n">
        <f aca="true">NORMINV(RAND(),$C$9,$C$14)</f>
        <v>60.1691797588389</v>
      </c>
      <c r="N454" s="0" t="n">
        <f aca="true">NORMINV(RAND(),$D$9,$D$14)</f>
        <v>38.2118186409038</v>
      </c>
      <c r="O454" s="0" t="n">
        <f aca="true">NORMINV(RAND(),$E$9,$E$14)</f>
        <v>25.1186622043661</v>
      </c>
      <c r="P454" s="0" t="n">
        <f aca="true">NORMINV(RAND(),$B$10,$B$15)</f>
        <v>23.8379947352841</v>
      </c>
      <c r="Q454" s="0" t="n">
        <f aca="true">NORMINV(RAND(),$C$10,$C$15)</f>
        <v>28.5316257247928</v>
      </c>
      <c r="R454" s="0" t="n">
        <f aca="true">NORMINV(RAND(),$D$10,$D$15)</f>
        <v>9.68826959084575</v>
      </c>
      <c r="S454" s="0" t="n">
        <f aca="true">NORMINV(RAND(),$E$10,$E$15)</f>
        <v>4.2984324047899</v>
      </c>
      <c r="T454" s="0" t="n">
        <f aca="false">MEDIAN(INDEX(Avaliadores!$B$17:$B$22,$B454),INDEX(Avaliadores!$B$17:$B$22,$C454),INDEX(Avaliadores!$B$17:$B$22,$D454),INDEX(Avaliadores!$B$17:$B$22,$E454),INDEX(Avaliadores!$B$17:$B$22,$F454),INDEX(Avaliadores!$B$17:$B$22,$G454))</f>
        <v>2.04166666666667</v>
      </c>
      <c r="U454" s="0" t="n">
        <f aca="false">MEDIAN(INDEX(Avaliadores!$C$17:$C$22,$B454),INDEX(Avaliadores!$C$17:$C$22,$C454),INDEX(Avaliadores!$C$17:$C$22,$D454),INDEX(Avaliadores!$C$17:$C$22,$E454),INDEX(Avaliadores!$C$17:$C$22,$F454),INDEX(Avaliadores!$C$17:$C$22,$G454))</f>
        <v>4.54166666666667</v>
      </c>
      <c r="V454" s="0" t="n">
        <f aca="false">MEDIAN(INDEX(Avaliadores!$D$17:$D$22,$B454),INDEX(Avaliadores!$D$17:$D$22,$C454),INDEX(Avaliadores!$D$17:$D$22,$D454),INDEX(Avaliadores!$D$17:$D$22,$E454),INDEX(Avaliadores!$D$17:$D$22,$F454),INDEX(Avaliadores!$D$17:$D$22,$G454))</f>
        <v>6.54166666666667</v>
      </c>
      <c r="W454" s="0" t="n">
        <f aca="false">MEDIAN(INDEX(Avaliadores!$E$17:$E$22,$B454),INDEX(Avaliadores!$E$17:$E$22,$C454),INDEX(Avaliadores!$E$17:$E$22,$D454),INDEX(Avaliadores!$E$17:$E$22,$E454),INDEX(Avaliadores!$E$17:$E$22,$F454),INDEX(Avaliadores!$E$17:$E$22,$G454))</f>
        <v>6.54166666666667</v>
      </c>
      <c r="X454" s="0" t="n">
        <f aca="false">MEDIAN(INDEX(Avaliadores!$F$17:$F$22,$B454),INDEX(Avaliadores!$F$17:$F$22,$C454),INDEX(Avaliadores!$F$17:$F$22,$D454),INDEX(Avaliadores!$F$17:$F$22,$E454),INDEX(Avaliadores!$F$17:$F$22,$F454),INDEX(Avaliadores!$F$17:$F$22,$G454))</f>
        <v>2.04166666666667</v>
      </c>
      <c r="Y454" s="0" t="n">
        <f aca="false">MEDIAN(INDEX(Avaliadores!$G$17:$G$22,$B454),INDEX(Avaliadores!$G$17:$G$22,$C454),INDEX(Avaliadores!$G$17:$G$22,$D454),INDEX(Avaliadores!$G$17:$G$22,$E454),INDEX(Avaliadores!$G$17:$G$22,$F454),INDEX(Avaliadores!$G$17:$G$22,$G454))</f>
        <v>5.04166666666667</v>
      </c>
      <c r="Z454" s="0" t="n">
        <f aca="false">MEDIAN(INDEX(Avaliadores!$H$17:$H$22,$B454),INDEX(Avaliadores!$H$17:$H$22,$C454),INDEX(Avaliadores!$H$17:$H$22,$D454),INDEX(Avaliadores!$H$17:$H$22,$E454),INDEX(Avaliadores!$H$17:$H$22,$F454),INDEX(Avaliadores!$H$17:$H$22,$G454))</f>
        <v>4.04166666666667</v>
      </c>
      <c r="AA454" s="0" t="n">
        <f aca="false">MEDIAN(INDEX(Avaliadores!$I$17:$I$22,$B454),INDEX(Avaliadores!$I$17:$I$22,$C454),INDEX(Avaliadores!$I$17:$I$22,$D454),INDEX(Avaliadores!$I$17:$I$22,$E454),INDEX(Avaliadores!$I$17:$I$22,$F454),INDEX(Avaliadores!$I$17:$I$22,$G454))</f>
        <v>7.04166666666667</v>
      </c>
      <c r="AB454" s="0" t="n">
        <f aca="false">IF(MAX(H454:K454)=MIN(H454:K454),0,IF($B$17="custo",(MAX(H454:K454)-H454)/(MAX(H454:K454)-MIN(H454:K454)),(H454-MIN(H454:K454))/(MAX(H454:K454)-MIN(H454:K454))))</f>
        <v>0.213710947293057</v>
      </c>
      <c r="AC454" s="0" t="n">
        <f aca="false">IF(MAX(H454:K454)=MIN(H454:K454),0,IF($B$17="custo",(MAX(H454:K454)-I454)/(MAX(H454:K454)-MIN(H454:K454)),(I454-MIN(H454:K454))/(MAX(H454:K454)-MIN(H454:K454))))</f>
        <v>0</v>
      </c>
      <c r="AD454" s="0" t="n">
        <f aca="false">IF(MAX(H454:K454)=MIN(H454:K454),0,IF($B$17="custo",(MAX(H454:K454)-J454)/(MAX(H454:K454)-MIN(H454:K454)),(J454-MIN(H454:K454))/(MAX(H454:K454)-MIN(H454:K454))))</f>
        <v>0.81199264862113</v>
      </c>
      <c r="AE454" s="0" t="n">
        <f aca="false">IF(MAX(H454:K454)=MIN(H454:K454),0,IF($B$17="custo",(MAX(H454:K454)-K454)/(MAX(H454:K454)-MIN(H454:K454)),(K454-MIN(H454:K454))/(MAX(H454:K454)-MIN(H454:K454))))</f>
        <v>1</v>
      </c>
      <c r="AF454" s="0" t="n">
        <f aca="false">IF(MAX(L454:O454)=MIN(L454:O454),0,IF($C$17="custo",(MAX(L454:O454)-L454)/(MAX(L454:O454)-MIN(L454:O454)),(L454-MIN(L454:O454))/(MAX(L454:O454)-MIN(L454:O454))))</f>
        <v>0.558371375227448</v>
      </c>
      <c r="AG454" s="0" t="n">
        <f aca="false">IF(MAX(L454:O454)=MIN(L454:O454),0,IF($C$17="custo",(MAX(L454:O454)-M454)/(MAX(L454:O454)-MIN(L454:O454)),(M454-MIN(L454:O454))/(MAX(L454:O454)-MIN(L454:O454))))</f>
        <v>1</v>
      </c>
      <c r="AH454" s="0" t="n">
        <f aca="false">IF(MAX(L454:O454)=MIN(L454:O454),0,IF($C$17="custo",(MAX(L454:O454)-N454)/(MAX(L454:O454)-MIN(L454:O454)),(N454-MIN(L454:O454))/(MAX(L454:O454)-MIN(L454:O454))))</f>
        <v>0.373551015792829</v>
      </c>
      <c r="AI454" s="0" t="n">
        <f aca="false">IF(MAX(L454:O454)=MIN(L454:O454),0,IF($C$17="custo",(MAX(L454:O454)-O454)/(MAX(L454:O454)-MIN(L454:O454)),(O454-MIN(L454:O454))/(MAX(L454:O454)-MIN(L454:O454))))</f>
        <v>0</v>
      </c>
      <c r="AJ454" s="0" t="n">
        <f aca="false">IF(MAX(P454:S454)=MIN(P454:S454),0,IF($D$17="custo",(MAX(P454:S454)-P454)/(MAX(P454:S454)-MIN(P454:S454)),(P454-MIN(P454:S454))/(MAX(P454:S454)-MIN(P454:S454))))</f>
        <v>0.193686029221512</v>
      </c>
      <c r="AK454" s="0" t="n">
        <f aca="false">IF(MAX(P454:S454)=MIN(P454:S454),0,IF($D$17="custo",(MAX(P454:S454)-Q454)/(MAX(P454:S454)-MIN(P454:S454)),(Q454-MIN(P454:S454))/(MAX(P454:S454)-MIN(P454:S454))))</f>
        <v>0</v>
      </c>
      <c r="AL454" s="0" t="n">
        <f aca="false">IF(MAX(P454:S454)=MIN(P454:S454),0,IF($D$17="custo",(MAX(P454:S454)-R454)/(MAX(P454:S454)-MIN(P454:S454)),(R454-MIN(P454:S454))/(MAX(P454:S454)-MIN(P454:S454))))</f>
        <v>0.777584525700668</v>
      </c>
      <c r="AM454" s="0" t="n">
        <f aca="false">IF(MAX(P454:S454)=MIN(P454:S454),0,IF($D$17="custo",(MAX(P454:S454)-S454)/(MAX(P454:S454)-MIN(P454:S454)),(S454-MIN(P454:S454))/(MAX(P454:S454)-MIN(P454:S454))))</f>
        <v>1</v>
      </c>
      <c r="AN454" s="0" t="n">
        <f aca="false">IF(MAX(T454:W454)=MIN(T454:W454),0,IF($E$17="custo",(MAX(T454:W454)-T454)/(MAX(T454:W454)-MIN(T454:W454)),(T454-MIN(T454:W454))/(MAX(T454:W454)-MIN(T454:W454))))</f>
        <v>0</v>
      </c>
      <c r="AO454" s="0" t="n">
        <f aca="false">IF(MAX(T454:W454)=MIN(T454:W454),0,IF($E$17="custo",(MAX(T454:W454)-U454)/(MAX(T454:W454)-MIN(T454:W454)),(U454-MIN(T454:W454))/(MAX(T454:W454)-MIN(T454:W454))))</f>
        <v>0.555555555555556</v>
      </c>
      <c r="AP454" s="0" t="n">
        <f aca="false">IF(MAX(T454:W454)=MIN(T454:W454),0,IF($E$17="custo",(MAX(T454:W454)-V454)/(MAX(T454:W454)-MIN(T454:W454)),(V454-MIN(T454:W454))/(MAX(T454:W454)-MIN(T454:W454))))</f>
        <v>1</v>
      </c>
      <c r="AQ454" s="0" t="n">
        <f aca="false">IF(MAX(T454:W454)=MIN(T454:W454),0,IF($E$17="custo",(MAX(T454:W454)-W454)/(MAX(T454:W454)-MIN(T454:W454)),(W454-MIN(T454:W454))/(MAX(T454:W454)-MIN(T454:W454))))</f>
        <v>1</v>
      </c>
      <c r="AR454" s="0" t="n">
        <f aca="false">IF(MAX(X454:AA454)=MIN(X454:AA454),0,IF($F$17="custo",(MAX(X454:AA454)-X454)/(MAX(X454:AA454)-MIN(X454:AA454)),(X454-MIN(X454:AA454))/(MAX(X454:AA454)-MIN(X454:AA454))))</f>
        <v>0</v>
      </c>
      <c r="AS454" s="0" t="n">
        <f aca="false">IF(MAX(X454:AA454)=MIN(X454:AA454),0,IF($F$17="custo",(MAX(X454:AA454)-Y454)/(MAX(X454:AA454)-MIN(X454:AA454)),(Y454-MIN(X454:AA454))/(MAX(X454:AA454)-MIN(X454:AA454))))</f>
        <v>0.6</v>
      </c>
      <c r="AT454" s="0" t="n">
        <f aca="false">IF(MAX(X454:AA454)=MIN(X454:AA454),0,IF($F$17="custo",(MAX(X454:AA454)-Z454)/(MAX(X454:AA454)-MIN(X454:AA454)),(Z454-MIN(X454:AA454))/(MAX(X454:AA454)-MIN(X454:AA454))))</f>
        <v>0.4</v>
      </c>
      <c r="AU454" s="0" t="n">
        <f aca="false">IF(MAX(X454:AA454)=MIN(X454:AA454),0,IF($F$17="custo",(MAX(X454:AA454)-AA454)/(MAX(X454:AA454)-MIN(X454:AA454)),(AA454-MIN(X454:AA454))/(MAX(X454:AA454)-MIN(X454:AA454))))</f>
        <v>1</v>
      </c>
      <c r="AV454" s="0" t="n">
        <f aca="false">STDEVP(AB454:AE454)</f>
        <v>0.412048439440904</v>
      </c>
      <c r="AW454" s="0" t="n">
        <f aca="false">STDEVP(AF454:AI454)</f>
        <v>0.359943718809577</v>
      </c>
      <c r="AX454" s="0" t="n">
        <f aca="false">STDEVP(AJ454:AM454)</f>
        <v>0.409473769718199</v>
      </c>
      <c r="AY454" s="0" t="n">
        <f aca="false">STDEVP(AN454:AQ454)</f>
        <v>0.411073571859687</v>
      </c>
      <c r="AZ454" s="0" t="n">
        <f aca="false">STDEVP(AR454:AU454)</f>
        <v>0.360555127546399</v>
      </c>
      <c r="BA454" s="0" t="n">
        <f aca="false">AV454*((1-IFERROR(CORREL(AB454:AE454,AF454:AI454),0))+(1-IFERROR(CORREL(AB454:AE454,AJ454:AM454),0))+(1-IFERROR(CORREL(AB454:AE454,AN454:AQ454),0))+(1-IFERROR(CORREL(AB454:AE454,AR454:AU454),0)))</f>
        <v>1.09117717771047</v>
      </c>
      <c r="BB454" s="0" t="n">
        <f aca="false">AW454*((1-IFERROR(CORREL(AF454:AI454,AB454:AE454),0))+(1-IFERROR(CORREL(AF454:AI454,AJ454:AM454),0))+(1-IFERROR(CORREL(AF454:AI454,AN454:AQ454),0))+(1-IFERROR(CORREL(AF454:AI454,AR454:AU454),0)))</f>
        <v>2.45060349182002</v>
      </c>
      <c r="BC454" s="0" t="n">
        <f aca="false">AX454*((1-IFERROR(CORREL(AJ454:AM454,AB454:AE454),0))+(1-IFERROR(CORREL(AJ454:AM454,AF454:AI454),0))+(1-IFERROR(CORREL(AJ454:AM454,AN454:AQ454),0))+(1-IFERROR(CORREL(AJ454:AM454,AR454:AU454),0)))</f>
        <v>1.07233269501499</v>
      </c>
      <c r="BD454" s="0" t="n">
        <f aca="false">AY454*((1-IFERROR(CORREL(AN454:AQ454,AB454:AE454),0))+(1-IFERROR(CORREL(AN454:AQ454,AF454:AI454),0))+(1-IFERROR(CORREL(AN454:AQ454,AJ454:AM454),0))+(1-IFERROR(CORREL(AN454:AQ454,AR454:AU454),0)))</f>
        <v>0.909868871351453</v>
      </c>
      <c r="BE454" s="0" t="n">
        <f aca="false">AZ454*((1-IFERROR(CORREL(AR454:AU454,AB454:AE454),0))+(1-IFERROR(CORREL(AR454:AU454,AF454:AI454),0))+(1-IFERROR(CORREL(AR454:AU454,AJ454:AM454),0))+(1-IFERROR(CORREL(AR454:AU454,AN454:AQ454),0)))</f>
        <v>0.927633596343386</v>
      </c>
      <c r="BF454" s="0" t="n">
        <f aca="false">IF(SUM(BA454:BE454)&gt;0,BA454/SUM(BA454:BE454),1/5)</f>
        <v>0.169132385759485</v>
      </c>
      <c r="BG454" s="0" t="n">
        <f aca="false">IF(SUM(BA454:BE454)&gt;0,BB454/SUM(BA454:BE454),1/5)</f>
        <v>0.379843368784258</v>
      </c>
      <c r="BH454" s="0" t="n">
        <f aca="false">IF(SUM(BA454:BE454)&gt;0,BC454/SUM(BA454:BE454),1/5)</f>
        <v>0.166211492267763</v>
      </c>
      <c r="BI454" s="0" t="n">
        <f aca="false">IF(SUM(BA454:BE454)&gt;0,BD454/SUM(BA454:BE454),1/5)</f>
        <v>0.14102961103242</v>
      </c>
      <c r="BJ454" s="0" t="n">
        <f aca="false">IF(SUM(BA454:BE454)&gt;0,BE454/SUM(BA454:BE454),1/5)</f>
        <v>0.143783142156074</v>
      </c>
      <c r="BK454" s="0" t="n">
        <f aca="false">BF454*AB454+BG454*AF454+BH454*AJ454+BI454*AN454+BJ454*AR454</f>
        <v>0.280431950526012</v>
      </c>
      <c r="BL454" s="0" t="n">
        <f aca="false">BF454*AC454+BG454*AG454+BH454*AK454+BI454*AO454+BJ454*AS454</f>
        <v>0.544463037984802</v>
      </c>
      <c r="BM454" s="0" t="n">
        <f aca="false">BF454*AD454+BG454*AH454+BH454*AL454+BI454*AP454+BJ454*AT454</f>
        <v>0.607011482407863</v>
      </c>
      <c r="BN454" s="0" t="n">
        <f aca="false">BF454*AE454+BG454*AI454+BH454*AM454+BI454*AQ454+BJ454*AU454</f>
        <v>0.620156631215742</v>
      </c>
      <c r="BO454" s="0" t="n">
        <f aca="false">RANK(BK454,$BK454:$BN454)</f>
        <v>4</v>
      </c>
      <c r="BP454" s="0" t="n">
        <f aca="false">RANK(BL454,$BK454:$BN454)</f>
        <v>3</v>
      </c>
      <c r="BQ454" s="0" t="n">
        <f aca="false">RANK(BM454,$BK454:$BN454)</f>
        <v>2</v>
      </c>
      <c r="BR454" s="0" t="n">
        <f aca="false">RANK(BN454,$BK454:$BN454)</f>
        <v>1</v>
      </c>
    </row>
    <row r="455" customFormat="false" ht="15" hidden="false" customHeight="false" outlineLevel="0" collapsed="false">
      <c r="A455" s="0" t="n">
        <v>432</v>
      </c>
      <c r="B455" s="0" t="n">
        <f aca="false">RANDBETWEEN(1,$B$5)</f>
        <v>1</v>
      </c>
      <c r="C455" s="0" t="n">
        <f aca="false">RANDBETWEEN(1,$B$5)</f>
        <v>6</v>
      </c>
      <c r="D455" s="0" t="n">
        <f aca="false">RANDBETWEEN(1,$B$5)</f>
        <v>4</v>
      </c>
      <c r="E455" s="0" t="n">
        <f aca="false">RANDBETWEEN(1,$B$5)</f>
        <v>4</v>
      </c>
      <c r="F455" s="0" t="n">
        <f aca="false">RANDBETWEEN(1,$B$5)</f>
        <v>5</v>
      </c>
      <c r="G455" s="0" t="n">
        <f aca="false">RANDBETWEEN(1,$B$5)</f>
        <v>2</v>
      </c>
      <c r="H455" s="0" t="n">
        <f aca="true">NORMINV(RAND(),$B$8,$B$13)</f>
        <v>45.2462950810965</v>
      </c>
      <c r="I455" s="0" t="n">
        <f aca="true">NORMINV(RAND(),$C$8,$C$13)</f>
        <v>74.220666745183</v>
      </c>
      <c r="J455" s="0" t="n">
        <f aca="true">NORMINV(RAND(),$D$8,$D$13)</f>
        <v>14.1712355810767</v>
      </c>
      <c r="K455" s="0" t="n">
        <f aca="true">NORMINV(RAND(),$E$8,$E$13)</f>
        <v>3.12430640799656</v>
      </c>
      <c r="L455" s="0" t="n">
        <f aca="true">NORMINV(RAND(),$B$9,$B$14)</f>
        <v>42.9132876275928</v>
      </c>
      <c r="M455" s="0" t="n">
        <f aca="true">NORMINV(RAND(),$C$9,$C$14)</f>
        <v>57.100038043194</v>
      </c>
      <c r="N455" s="0" t="n">
        <f aca="true">NORMINV(RAND(),$D$9,$D$14)</f>
        <v>34.6810032443612</v>
      </c>
      <c r="O455" s="0" t="n">
        <f aca="true">NORMINV(RAND(),$E$9,$E$14)</f>
        <v>18.8254676063432</v>
      </c>
      <c r="P455" s="0" t="n">
        <f aca="true">NORMINV(RAND(),$B$10,$B$15)</f>
        <v>23.3822588250922</v>
      </c>
      <c r="Q455" s="0" t="n">
        <f aca="true">NORMINV(RAND(),$C$10,$C$15)</f>
        <v>29.237538719404</v>
      </c>
      <c r="R455" s="0" t="n">
        <f aca="true">NORMINV(RAND(),$D$10,$D$15)</f>
        <v>9.1148276787552</v>
      </c>
      <c r="S455" s="0" t="n">
        <f aca="true">NORMINV(RAND(),$E$10,$E$15)</f>
        <v>4.07294431097876</v>
      </c>
      <c r="T455" s="0" t="n">
        <f aca="false">MEDIAN(INDEX(Avaliadores!$B$17:$B$22,$B455),INDEX(Avaliadores!$B$17:$B$22,$C455),INDEX(Avaliadores!$B$17:$B$22,$D455),INDEX(Avaliadores!$B$17:$B$22,$E455),INDEX(Avaliadores!$B$17:$B$22,$F455),INDEX(Avaliadores!$B$17:$B$22,$G455))</f>
        <v>2.79166666666667</v>
      </c>
      <c r="U455" s="0" t="n">
        <f aca="false">MEDIAN(INDEX(Avaliadores!$C$17:$C$22,$B455),INDEX(Avaliadores!$C$17:$C$22,$C455),INDEX(Avaliadores!$C$17:$C$22,$D455),INDEX(Avaliadores!$C$17:$C$22,$E455),INDEX(Avaliadores!$C$17:$C$22,$F455),INDEX(Avaliadores!$C$17:$C$22,$G455))</f>
        <v>5.54166666666667</v>
      </c>
      <c r="V455" s="0" t="n">
        <f aca="false">MEDIAN(INDEX(Avaliadores!$D$17:$D$22,$B455),INDEX(Avaliadores!$D$17:$D$22,$C455),INDEX(Avaliadores!$D$17:$D$22,$D455),INDEX(Avaliadores!$D$17:$D$22,$E455),INDEX(Avaliadores!$D$17:$D$22,$F455),INDEX(Avaliadores!$D$17:$D$22,$G455))</f>
        <v>5.54166666666667</v>
      </c>
      <c r="W455" s="0" t="n">
        <f aca="false">MEDIAN(INDEX(Avaliadores!$E$17:$E$22,$B455),INDEX(Avaliadores!$E$17:$E$22,$C455),INDEX(Avaliadores!$E$17:$E$22,$D455),INDEX(Avaliadores!$E$17:$E$22,$E455),INDEX(Avaliadores!$E$17:$E$22,$F455),INDEX(Avaliadores!$E$17:$E$22,$G455))</f>
        <v>6.54166666666667</v>
      </c>
      <c r="X455" s="0" t="n">
        <f aca="false">MEDIAN(INDEX(Avaliadores!$F$17:$F$22,$B455),INDEX(Avaliadores!$F$17:$F$22,$C455),INDEX(Avaliadores!$F$17:$F$22,$D455),INDEX(Avaliadores!$F$17:$F$22,$E455),INDEX(Avaliadores!$F$17:$F$22,$F455),INDEX(Avaliadores!$F$17:$F$22,$G455))</f>
        <v>2.79166666666667</v>
      </c>
      <c r="Y455" s="0" t="n">
        <f aca="false">MEDIAN(INDEX(Avaliadores!$G$17:$G$22,$B455),INDEX(Avaliadores!$G$17:$G$22,$C455),INDEX(Avaliadores!$G$17:$G$22,$D455),INDEX(Avaliadores!$G$17:$G$22,$E455),INDEX(Avaliadores!$G$17:$G$22,$F455),INDEX(Avaliadores!$G$17:$G$22,$G455))</f>
        <v>4.79166666666667</v>
      </c>
      <c r="Z455" s="0" t="n">
        <f aca="false">MEDIAN(INDEX(Avaliadores!$H$17:$H$22,$B455),INDEX(Avaliadores!$H$17:$H$22,$C455),INDEX(Avaliadores!$H$17:$H$22,$D455),INDEX(Avaliadores!$H$17:$H$22,$E455),INDEX(Avaliadores!$H$17:$H$22,$F455),INDEX(Avaliadores!$H$17:$H$22,$G455))</f>
        <v>3.79166666666667</v>
      </c>
      <c r="AA455" s="0" t="n">
        <f aca="false">MEDIAN(INDEX(Avaliadores!$I$17:$I$22,$B455),INDEX(Avaliadores!$I$17:$I$22,$C455),INDEX(Avaliadores!$I$17:$I$22,$D455),INDEX(Avaliadores!$I$17:$I$22,$E455),INDEX(Avaliadores!$I$17:$I$22,$F455),INDEX(Avaliadores!$I$17:$I$22,$G455))</f>
        <v>6.29166666666667</v>
      </c>
      <c r="AB455" s="0" t="n">
        <f aca="false">IF(MAX(H455:K455)=MIN(H455:K455),0,IF($B$17="custo",(MAX(H455:K455)-H455)/(MAX(H455:K455)-MIN(H455:K455)),(H455-MIN(H455:K455))/(MAX(H455:K455)-MIN(H455:K455))))</f>
        <v>0.407536637975146</v>
      </c>
      <c r="AC455" s="0" t="n">
        <f aca="false">IF(MAX(H455:K455)=MIN(H455:K455),0,IF($B$17="custo",(MAX(H455:K455)-I455)/(MAX(H455:K455)-MIN(H455:K455)),(I455-MIN(H455:K455))/(MAX(H455:K455)-MIN(H455:K455))))</f>
        <v>0</v>
      </c>
      <c r="AD455" s="0" t="n">
        <f aca="false">IF(MAX(H455:K455)=MIN(H455:K455),0,IF($B$17="custo",(MAX(H455:K455)-J455)/(MAX(H455:K455)-MIN(H455:K455)),(J455-MIN(H455:K455))/(MAX(H455:K455)-MIN(H455:K455))))</f>
        <v>0.844620327669543</v>
      </c>
      <c r="AE455" s="0" t="n">
        <f aca="false">IF(MAX(H455:K455)=MIN(H455:K455),0,IF($B$17="custo",(MAX(H455:K455)-K455)/(MAX(H455:K455)-MIN(H455:K455)),(K455-MIN(H455:K455))/(MAX(H455:K455)-MIN(H455:K455))))</f>
        <v>1</v>
      </c>
      <c r="AF455" s="0" t="n">
        <f aca="false">IF(MAX(L455:O455)=MIN(L455:O455),0,IF($C$17="custo",(MAX(L455:O455)-L455)/(MAX(L455:O455)-MIN(L455:O455)),(L455-MIN(L455:O455))/(MAX(L455:O455)-MIN(L455:O455))))</f>
        <v>0.629342661362904</v>
      </c>
      <c r="AG455" s="0" t="n">
        <f aca="false">IF(MAX(L455:O455)=MIN(L455:O455),0,IF($C$17="custo",(MAX(L455:O455)-M455)/(MAX(L455:O455)-MIN(L455:O455)),(M455-MIN(L455:O455))/(MAX(L455:O455)-MIN(L455:O455))))</f>
        <v>1</v>
      </c>
      <c r="AH455" s="0" t="n">
        <f aca="false">IF(MAX(L455:O455)=MIN(L455:O455),0,IF($C$17="custo",(MAX(L455:O455)-N455)/(MAX(L455:O455)-MIN(L455:O455)),(N455-MIN(L455:O455))/(MAX(L455:O455)-MIN(L455:O455))))</f>
        <v>0.414257703144652</v>
      </c>
      <c r="AI455" s="0" t="n">
        <f aca="false">IF(MAX(L455:O455)=MIN(L455:O455),0,IF($C$17="custo",(MAX(L455:O455)-O455)/(MAX(L455:O455)-MIN(L455:O455)),(O455-MIN(L455:O455))/(MAX(L455:O455)-MIN(L455:O455))))</f>
        <v>0</v>
      </c>
      <c r="AJ455" s="0" t="n">
        <f aca="false">IF(MAX(P455:S455)=MIN(P455:S455),0,IF($D$17="custo",(MAX(P455:S455)-P455)/(MAX(P455:S455)-MIN(P455:S455)),(P455-MIN(P455:S455))/(MAX(P455:S455)-MIN(P455:S455))))</f>
        <v>0.232679287386067</v>
      </c>
      <c r="AK455" s="0" t="n">
        <f aca="false">IF(MAX(P455:S455)=MIN(P455:S455),0,IF($D$17="custo",(MAX(P455:S455)-Q455)/(MAX(P455:S455)-MIN(P455:S455)),(Q455-MIN(P455:S455))/(MAX(P455:S455)-MIN(P455:S455))))</f>
        <v>0</v>
      </c>
      <c r="AL455" s="0" t="n">
        <f aca="false">IF(MAX(P455:S455)=MIN(P455:S455),0,IF($D$17="custo",(MAX(P455:S455)-R455)/(MAX(P455:S455)-MIN(P455:S455)),(R455-MIN(P455:S455))/(MAX(P455:S455)-MIN(P455:S455))))</f>
        <v>0.799643765921838</v>
      </c>
      <c r="AM455" s="0" t="n">
        <f aca="false">IF(MAX(P455:S455)=MIN(P455:S455),0,IF($D$17="custo",(MAX(P455:S455)-S455)/(MAX(P455:S455)-MIN(P455:S455)),(S455-MIN(P455:S455))/(MAX(P455:S455)-MIN(P455:S455))))</f>
        <v>1</v>
      </c>
      <c r="AN455" s="0" t="n">
        <f aca="false">IF(MAX(T455:W455)=MIN(T455:W455),0,IF($E$17="custo",(MAX(T455:W455)-T455)/(MAX(T455:W455)-MIN(T455:W455)),(T455-MIN(T455:W455))/(MAX(T455:W455)-MIN(T455:W455))))</f>
        <v>0</v>
      </c>
      <c r="AO455" s="0" t="n">
        <f aca="false">IF(MAX(T455:W455)=MIN(T455:W455),0,IF($E$17="custo",(MAX(T455:W455)-U455)/(MAX(T455:W455)-MIN(T455:W455)),(U455-MIN(T455:W455))/(MAX(T455:W455)-MIN(T455:W455))))</f>
        <v>0.733333333333333</v>
      </c>
      <c r="AP455" s="0" t="n">
        <f aca="false">IF(MAX(T455:W455)=MIN(T455:W455),0,IF($E$17="custo",(MAX(T455:W455)-V455)/(MAX(T455:W455)-MIN(T455:W455)),(V455-MIN(T455:W455))/(MAX(T455:W455)-MIN(T455:W455))))</f>
        <v>0.733333333333333</v>
      </c>
      <c r="AQ455" s="0" t="n">
        <f aca="false">IF(MAX(T455:W455)=MIN(T455:W455),0,IF($E$17="custo",(MAX(T455:W455)-W455)/(MAX(T455:W455)-MIN(T455:W455)),(W455-MIN(T455:W455))/(MAX(T455:W455)-MIN(T455:W455))))</f>
        <v>1</v>
      </c>
      <c r="AR455" s="0" t="n">
        <f aca="false">IF(MAX(X455:AA455)=MIN(X455:AA455),0,IF($F$17="custo",(MAX(X455:AA455)-X455)/(MAX(X455:AA455)-MIN(X455:AA455)),(X455-MIN(X455:AA455))/(MAX(X455:AA455)-MIN(X455:AA455))))</f>
        <v>0</v>
      </c>
      <c r="AS455" s="0" t="n">
        <f aca="false">IF(MAX(X455:AA455)=MIN(X455:AA455),0,IF($F$17="custo",(MAX(X455:AA455)-Y455)/(MAX(X455:AA455)-MIN(X455:AA455)),(Y455-MIN(X455:AA455))/(MAX(X455:AA455)-MIN(X455:AA455))))</f>
        <v>0.571428571428571</v>
      </c>
      <c r="AT455" s="0" t="n">
        <f aca="false">IF(MAX(X455:AA455)=MIN(X455:AA455),0,IF($F$17="custo",(MAX(X455:AA455)-Z455)/(MAX(X455:AA455)-MIN(X455:AA455)),(Z455-MIN(X455:AA455))/(MAX(X455:AA455)-MIN(X455:AA455))))</f>
        <v>0.285714285714286</v>
      </c>
      <c r="AU455" s="0" t="n">
        <f aca="false">IF(MAX(X455:AA455)=MIN(X455:AA455),0,IF($F$17="custo",(MAX(X455:AA455)-AA455)/(MAX(X455:AA455)-MIN(X455:AA455)),(AA455-MIN(X455:AA455))/(MAX(X455:AA455)-MIN(X455:AA455))))</f>
        <v>1</v>
      </c>
      <c r="AV455" s="0" t="n">
        <f aca="false">STDEVP(AB455:AE455)</f>
        <v>0.390965746494887</v>
      </c>
      <c r="AW455" s="0" t="n">
        <f aca="false">STDEVP(AF455:AI455)</f>
        <v>0.361803129330086</v>
      </c>
      <c r="AX455" s="0" t="n">
        <f aca="false">STDEVP(AJ455:AM455)</f>
        <v>0.406505090652152</v>
      </c>
      <c r="AY455" s="0" t="n">
        <f aca="false">STDEVP(AN455:AQ455)</f>
        <v>0.372305131728145</v>
      </c>
      <c r="AZ455" s="0" t="n">
        <f aca="false">STDEVP(AR455:AU455)</f>
        <v>0.369431444028164</v>
      </c>
      <c r="BA455" s="0" t="n">
        <f aca="false">AV455*((1-IFERROR(CORREL(AB455:AE455,AF455:AI455),0))+(1-IFERROR(CORREL(AB455:AE455,AJ455:AM455),0))+(1-IFERROR(CORREL(AB455:AE455,AN455:AQ455),0))+(1-IFERROR(CORREL(AB455:AE455,AR455:AU455),0)))</f>
        <v>1.2677464279518</v>
      </c>
      <c r="BB455" s="0" t="n">
        <f aca="false">AW455*((1-IFERROR(CORREL(AF455:AI455,AB455:AE455),0))+(1-IFERROR(CORREL(AF455:AI455,AJ455:AM455),0))+(1-IFERROR(CORREL(AF455:AI455,AN455:AQ455),0))+(1-IFERROR(CORREL(AF455:AI455,AR455:AU455),0)))</f>
        <v>2.46510961162417</v>
      </c>
      <c r="BC455" s="0" t="n">
        <f aca="false">AX455*((1-IFERROR(CORREL(AJ455:AM455,AB455:AE455),0))+(1-IFERROR(CORREL(AJ455:AM455,AF455:AI455),0))+(1-IFERROR(CORREL(AJ455:AM455,AN455:AQ455),0))+(1-IFERROR(CORREL(AJ455:AM455,AR455:AU455),0)))</f>
        <v>1.19665458159326</v>
      </c>
      <c r="BD455" s="0" t="n">
        <f aca="false">AY455*((1-IFERROR(CORREL(AN455:AQ455,AB455:AE455),0))+(1-IFERROR(CORREL(AN455:AQ455,AF455:AI455),0))+(1-IFERROR(CORREL(AN455:AQ455,AJ455:AM455),0))+(1-IFERROR(CORREL(AN455:AQ455,AR455:AU455),0)))</f>
        <v>0.963989435460534</v>
      </c>
      <c r="BE455" s="0" t="n">
        <f aca="false">AZ455*((1-IFERROR(CORREL(AR455:AU455,AB455:AE455),0))+(1-IFERROR(CORREL(AR455:AU455,AF455:AI455),0))+(1-IFERROR(CORREL(AR455:AU455,AJ455:AM455),0))+(1-IFERROR(CORREL(AR455:AU455,AN455:AQ455),0)))</f>
        <v>1.03182333834293</v>
      </c>
      <c r="BF455" s="0" t="n">
        <f aca="false">IF(SUM(BA455:BE455)&gt;0,BA455/SUM(BA455:BE455),1/5)</f>
        <v>0.183059527425404</v>
      </c>
      <c r="BG455" s="0" t="n">
        <f aca="false">IF(SUM(BA455:BE455)&gt;0,BB455/SUM(BA455:BE455),1/5)</f>
        <v>0.355955884083864</v>
      </c>
      <c r="BH455" s="0" t="n">
        <f aca="false">IF(SUM(BA455:BE455)&gt;0,BC455/SUM(BA455:BE455),1/5)</f>
        <v>0.172794036226806</v>
      </c>
      <c r="BI455" s="0" t="n">
        <f aca="false">IF(SUM(BA455:BE455)&gt;0,BD455/SUM(BA455:BE455),1/5)</f>
        <v>0.139197750123889</v>
      </c>
      <c r="BJ455" s="0" t="n">
        <f aca="false">IF(SUM(BA455:BE455)&gt;0,BE455/SUM(BA455:BE455),1/5)</f>
        <v>0.148992802140037</v>
      </c>
      <c r="BK455" s="0" t="n">
        <f aca="false">BF455*AB455+BG455*AF455+BH455*AJ455+BI455*AN455+BJ455*AR455</f>
        <v>0.338827280987208</v>
      </c>
      <c r="BL455" s="0" t="n">
        <f aca="false">BF455*AC455+BG455*AG455+BH455*AK455+BI455*AO455+BJ455*AS455</f>
        <v>0.543172978254737</v>
      </c>
      <c r="BM455" s="0" t="n">
        <f aca="false">BF455*AD455+BG455*AH455+BH455*AL455+BI455*AP455+BJ455*AT455</f>
        <v>0.584894660986582</v>
      </c>
      <c r="BN455" s="0" t="n">
        <f aca="false">BF455*AE455+BG455*AI455+BH455*AM455+BI455*AQ455+BJ455*AU455</f>
        <v>0.644044115916136</v>
      </c>
      <c r="BO455" s="0" t="n">
        <f aca="false">RANK(BK455,$BK455:$BN455)</f>
        <v>4</v>
      </c>
      <c r="BP455" s="0" t="n">
        <f aca="false">RANK(BL455,$BK455:$BN455)</f>
        <v>3</v>
      </c>
      <c r="BQ455" s="0" t="n">
        <f aca="false">RANK(BM455,$BK455:$BN455)</f>
        <v>2</v>
      </c>
      <c r="BR455" s="0" t="n">
        <f aca="false">RANK(BN455,$BK455:$BN455)</f>
        <v>1</v>
      </c>
    </row>
    <row r="456" customFormat="false" ht="15" hidden="false" customHeight="false" outlineLevel="0" collapsed="false">
      <c r="A456" s="0" t="n">
        <v>433</v>
      </c>
      <c r="B456" s="0" t="n">
        <f aca="false">RANDBETWEEN(1,$B$5)</f>
        <v>5</v>
      </c>
      <c r="C456" s="0" t="n">
        <f aca="false">RANDBETWEEN(1,$B$5)</f>
        <v>6</v>
      </c>
      <c r="D456" s="0" t="n">
        <f aca="false">RANDBETWEEN(1,$B$5)</f>
        <v>4</v>
      </c>
      <c r="E456" s="0" t="n">
        <f aca="false">RANDBETWEEN(1,$B$5)</f>
        <v>6</v>
      </c>
      <c r="F456" s="0" t="n">
        <f aca="false">RANDBETWEEN(1,$B$5)</f>
        <v>1</v>
      </c>
      <c r="G456" s="0" t="n">
        <f aca="false">RANDBETWEEN(1,$B$5)</f>
        <v>4</v>
      </c>
      <c r="H456" s="0" t="n">
        <f aca="true">NORMINV(RAND(),$B$8,$B$13)</f>
        <v>54.1150057120019</v>
      </c>
      <c r="I456" s="0" t="n">
        <f aca="true">NORMINV(RAND(),$C$8,$C$13)</f>
        <v>62.9786670371768</v>
      </c>
      <c r="J456" s="0" t="n">
        <f aca="true">NORMINV(RAND(),$D$8,$D$13)</f>
        <v>14.3585511872332</v>
      </c>
      <c r="K456" s="0" t="n">
        <f aca="true">NORMINV(RAND(),$E$8,$E$13)</f>
        <v>3.14403029266796</v>
      </c>
      <c r="L456" s="0" t="n">
        <f aca="true">NORMINV(RAND(),$B$9,$B$14)</f>
        <v>47.6534939975109</v>
      </c>
      <c r="M456" s="0" t="n">
        <f aca="true">NORMINV(RAND(),$C$9,$C$14)</f>
        <v>54.163460810959</v>
      </c>
      <c r="N456" s="0" t="n">
        <f aca="true">NORMINV(RAND(),$D$9,$D$14)</f>
        <v>47.5902546415073</v>
      </c>
      <c r="O456" s="0" t="n">
        <f aca="true">NORMINV(RAND(),$E$9,$E$14)</f>
        <v>23.7962597073456</v>
      </c>
      <c r="P456" s="0" t="n">
        <f aca="true">NORMINV(RAND(),$B$10,$B$15)</f>
        <v>24.9123919032438</v>
      </c>
      <c r="Q456" s="0" t="n">
        <f aca="true">NORMINV(RAND(),$C$10,$C$15)</f>
        <v>31.4695822121915</v>
      </c>
      <c r="R456" s="0" t="n">
        <f aca="true">NORMINV(RAND(),$D$10,$D$15)</f>
        <v>10.2552357810443</v>
      </c>
      <c r="S456" s="0" t="n">
        <f aca="true">NORMINV(RAND(),$E$10,$E$15)</f>
        <v>3.85757668273954</v>
      </c>
      <c r="T456" s="0" t="n">
        <f aca="false">MEDIAN(INDEX(Avaliadores!$B$17:$B$22,$B456),INDEX(Avaliadores!$B$17:$B$22,$C456),INDEX(Avaliadores!$B$17:$B$22,$D456),INDEX(Avaliadores!$B$17:$B$22,$E456),INDEX(Avaliadores!$B$17:$B$22,$F456),INDEX(Avaliadores!$B$17:$B$22,$G456))</f>
        <v>2.29166666666667</v>
      </c>
      <c r="U456" s="0" t="n">
        <f aca="false">MEDIAN(INDEX(Avaliadores!$C$17:$C$22,$B456),INDEX(Avaliadores!$C$17:$C$22,$C456),INDEX(Avaliadores!$C$17:$C$22,$D456),INDEX(Avaliadores!$C$17:$C$22,$E456),INDEX(Avaliadores!$C$17:$C$22,$F456),INDEX(Avaliadores!$C$17:$C$22,$G456))</f>
        <v>5.54166666666667</v>
      </c>
      <c r="V456" s="0" t="n">
        <f aca="false">MEDIAN(INDEX(Avaliadores!$D$17:$D$22,$B456),INDEX(Avaliadores!$D$17:$D$22,$C456),INDEX(Avaliadores!$D$17:$D$22,$D456),INDEX(Avaliadores!$D$17:$D$22,$E456),INDEX(Avaliadores!$D$17:$D$22,$F456),INDEX(Avaliadores!$D$17:$D$22,$G456))</f>
        <v>5.54166666666667</v>
      </c>
      <c r="W456" s="0" t="n">
        <f aca="false">MEDIAN(INDEX(Avaliadores!$E$17:$E$22,$B456),INDEX(Avaliadores!$E$17:$E$22,$C456),INDEX(Avaliadores!$E$17:$E$22,$D456),INDEX(Avaliadores!$E$17:$E$22,$E456),INDEX(Avaliadores!$E$17:$E$22,$F456),INDEX(Avaliadores!$E$17:$E$22,$G456))</f>
        <v>6.54166666666667</v>
      </c>
      <c r="X456" s="0" t="n">
        <f aca="false">MEDIAN(INDEX(Avaliadores!$F$17:$F$22,$B456),INDEX(Avaliadores!$F$17:$F$22,$C456),INDEX(Avaliadores!$F$17:$F$22,$D456),INDEX(Avaliadores!$F$17:$F$22,$E456),INDEX(Avaliadores!$F$17:$F$22,$F456),INDEX(Avaliadores!$F$17:$F$22,$G456))</f>
        <v>3.04166666666667</v>
      </c>
      <c r="Y456" s="0" t="n">
        <f aca="false">MEDIAN(INDEX(Avaliadores!$G$17:$G$22,$B456),INDEX(Avaliadores!$G$17:$G$22,$C456),INDEX(Avaliadores!$G$17:$G$22,$D456),INDEX(Avaliadores!$G$17:$G$22,$E456),INDEX(Avaliadores!$G$17:$G$22,$F456),INDEX(Avaliadores!$G$17:$G$22,$G456))</f>
        <v>4.79166666666667</v>
      </c>
      <c r="Z456" s="0" t="n">
        <f aca="false">MEDIAN(INDEX(Avaliadores!$H$17:$H$22,$B456),INDEX(Avaliadores!$H$17:$H$22,$C456),INDEX(Avaliadores!$H$17:$H$22,$D456),INDEX(Avaliadores!$H$17:$H$22,$E456),INDEX(Avaliadores!$H$17:$H$22,$F456),INDEX(Avaliadores!$H$17:$H$22,$G456))</f>
        <v>3.79166666666667</v>
      </c>
      <c r="AA456" s="0" t="n">
        <f aca="false">MEDIAN(INDEX(Avaliadores!$I$17:$I$22,$B456),INDEX(Avaliadores!$I$17:$I$22,$C456),INDEX(Avaliadores!$I$17:$I$22,$D456),INDEX(Avaliadores!$I$17:$I$22,$E456),INDEX(Avaliadores!$I$17:$I$22,$F456),INDEX(Avaliadores!$I$17:$I$22,$G456))</f>
        <v>6.79166666666667</v>
      </c>
      <c r="AB456" s="0" t="n">
        <f aca="false">IF(MAX(H456:K456)=MIN(H456:K456),0,IF($B$17="custo",(MAX(H456:K456)-H456)/(MAX(H456:K456)-MIN(H456:K456)),(H456-MIN(H456:K456))/(MAX(H456:K456)-MIN(H456:K456))))</f>
        <v>0.14813595949487</v>
      </c>
      <c r="AC456" s="0" t="n">
        <f aca="false">IF(MAX(H456:K456)=MIN(H456:K456),0,IF($B$17="custo",(MAX(H456:K456)-I456)/(MAX(H456:K456)-MIN(H456:K456)),(I456-MIN(H456:K456))/(MAX(H456:K456)-MIN(H456:K456))))</f>
        <v>0</v>
      </c>
      <c r="AD456" s="0" t="n">
        <f aca="false">IF(MAX(H456:K456)=MIN(H456:K456),0,IF($B$17="custo",(MAX(H456:K456)-J456)/(MAX(H456:K456)-MIN(H456:K456)),(J456-MIN(H456:K456))/(MAX(H456:K456)-MIN(H456:K456))))</f>
        <v>0.812574764304984</v>
      </c>
      <c r="AE456" s="0" t="n">
        <f aca="false">IF(MAX(H456:K456)=MIN(H456:K456),0,IF($B$17="custo",(MAX(H456:K456)-K456)/(MAX(H456:K456)-MIN(H456:K456)),(K456-MIN(H456:K456))/(MAX(H456:K456)-MIN(H456:K456))))</f>
        <v>1</v>
      </c>
      <c r="AF456" s="0" t="n">
        <f aca="false">IF(MAX(L456:O456)=MIN(L456:O456),0,IF($C$17="custo",(MAX(L456:O456)-L456)/(MAX(L456:O456)-MIN(L456:O456)),(L456-MIN(L456:O456))/(MAX(L456:O456)-MIN(L456:O456))))</f>
        <v>0.78562506332948</v>
      </c>
      <c r="AG456" s="0" t="n">
        <f aca="false">IF(MAX(L456:O456)=MIN(L456:O456),0,IF($C$17="custo",(MAX(L456:O456)-M456)/(MAX(L456:O456)-MIN(L456:O456)),(M456-MIN(L456:O456))/(MAX(L456:O456)-MIN(L456:O456))))</f>
        <v>1</v>
      </c>
      <c r="AH456" s="0" t="n">
        <f aca="false">IF(MAX(L456:O456)=MIN(L456:O456),0,IF($C$17="custo",(MAX(L456:O456)-N456)/(MAX(L456:O456)-MIN(L456:O456)),(N456-MIN(L456:O456))/(MAX(L456:O456)-MIN(L456:O456))))</f>
        <v>0.783542574535474</v>
      </c>
      <c r="AI456" s="0" t="n">
        <f aca="false">IF(MAX(L456:O456)=MIN(L456:O456),0,IF($C$17="custo",(MAX(L456:O456)-O456)/(MAX(L456:O456)-MIN(L456:O456)),(O456-MIN(L456:O456))/(MAX(L456:O456)-MIN(L456:O456))))</f>
        <v>0</v>
      </c>
      <c r="AJ456" s="0" t="n">
        <f aca="false">IF(MAX(P456:S456)=MIN(P456:S456),0,IF($D$17="custo",(MAX(P456:S456)-P456)/(MAX(P456:S456)-MIN(P456:S456)),(P456-MIN(P456:S456))/(MAX(P456:S456)-MIN(P456:S456))))</f>
        <v>0.237476060982009</v>
      </c>
      <c r="AK456" s="0" t="n">
        <f aca="false">IF(MAX(P456:S456)=MIN(P456:S456),0,IF($D$17="custo",(MAX(P456:S456)-Q456)/(MAX(P456:S456)-MIN(P456:S456)),(Q456-MIN(P456:S456))/(MAX(P456:S456)-MIN(P456:S456))))</f>
        <v>0</v>
      </c>
      <c r="AL456" s="0" t="n">
        <f aca="false">IF(MAX(P456:S456)=MIN(P456:S456),0,IF($D$17="custo",(MAX(P456:S456)-R456)/(MAX(P456:S456)-MIN(P456:S456)),(R456-MIN(P456:S456))/(MAX(P456:S456)-MIN(P456:S456))))</f>
        <v>0.768301542186757</v>
      </c>
      <c r="AM456" s="0" t="n">
        <f aca="false">IF(MAX(P456:S456)=MIN(P456:S456),0,IF($D$17="custo",(MAX(P456:S456)-S456)/(MAX(P456:S456)-MIN(P456:S456)),(S456-MIN(P456:S456))/(MAX(P456:S456)-MIN(P456:S456))))</f>
        <v>1</v>
      </c>
      <c r="AN456" s="0" t="n">
        <f aca="false">IF(MAX(T456:W456)=MIN(T456:W456),0,IF($E$17="custo",(MAX(T456:W456)-T456)/(MAX(T456:W456)-MIN(T456:W456)),(T456-MIN(T456:W456))/(MAX(T456:W456)-MIN(T456:W456))))</f>
        <v>0</v>
      </c>
      <c r="AO456" s="0" t="n">
        <f aca="false">IF(MAX(T456:W456)=MIN(T456:W456),0,IF($E$17="custo",(MAX(T456:W456)-U456)/(MAX(T456:W456)-MIN(T456:W456)),(U456-MIN(T456:W456))/(MAX(T456:W456)-MIN(T456:W456))))</f>
        <v>0.764705882352941</v>
      </c>
      <c r="AP456" s="0" t="n">
        <f aca="false">IF(MAX(T456:W456)=MIN(T456:W456),0,IF($E$17="custo",(MAX(T456:W456)-V456)/(MAX(T456:W456)-MIN(T456:W456)),(V456-MIN(T456:W456))/(MAX(T456:W456)-MIN(T456:W456))))</f>
        <v>0.764705882352941</v>
      </c>
      <c r="AQ456" s="0" t="n">
        <f aca="false">IF(MAX(T456:W456)=MIN(T456:W456),0,IF($E$17="custo",(MAX(T456:W456)-W456)/(MAX(T456:W456)-MIN(T456:W456)),(W456-MIN(T456:W456))/(MAX(T456:W456)-MIN(T456:W456))))</f>
        <v>1</v>
      </c>
      <c r="AR456" s="0" t="n">
        <f aca="false">IF(MAX(X456:AA456)=MIN(X456:AA456),0,IF($F$17="custo",(MAX(X456:AA456)-X456)/(MAX(X456:AA456)-MIN(X456:AA456)),(X456-MIN(X456:AA456))/(MAX(X456:AA456)-MIN(X456:AA456))))</f>
        <v>0</v>
      </c>
      <c r="AS456" s="0" t="n">
        <f aca="false">IF(MAX(X456:AA456)=MIN(X456:AA456),0,IF($F$17="custo",(MAX(X456:AA456)-Y456)/(MAX(X456:AA456)-MIN(X456:AA456)),(Y456-MIN(X456:AA456))/(MAX(X456:AA456)-MIN(X456:AA456))))</f>
        <v>0.466666666666667</v>
      </c>
      <c r="AT456" s="0" t="n">
        <f aca="false">IF(MAX(X456:AA456)=MIN(X456:AA456),0,IF($F$17="custo",(MAX(X456:AA456)-Z456)/(MAX(X456:AA456)-MIN(X456:AA456)),(Z456-MIN(X456:AA456))/(MAX(X456:AA456)-MIN(X456:AA456))))</f>
        <v>0.2</v>
      </c>
      <c r="AU456" s="0" t="n">
        <f aca="false">IF(MAX(X456:AA456)=MIN(X456:AA456),0,IF($F$17="custo",(MAX(X456:AA456)-AA456)/(MAX(X456:AA456)-MIN(X456:AA456)),(AA456-MIN(X456:AA456))/(MAX(X456:AA456)-MIN(X456:AA456))))</f>
        <v>1</v>
      </c>
      <c r="AV456" s="0" t="n">
        <f aca="false">STDEVP(AB456:AE456)</f>
        <v>0.42459550588614</v>
      </c>
      <c r="AW456" s="0" t="n">
        <f aca="false">STDEVP(AF456:AI456)</f>
        <v>0.381113538980834</v>
      </c>
      <c r="AX456" s="0" t="n">
        <f aca="false">STDEVP(AJ456:AM456)</f>
        <v>0.400279961690165</v>
      </c>
      <c r="AY456" s="0" t="n">
        <f aca="false">STDEVP(AN456:AQ456)</f>
        <v>0.377514636852748</v>
      </c>
      <c r="AZ456" s="0" t="n">
        <f aca="false">STDEVP(AR456:AU456)</f>
        <v>0.375277674973257</v>
      </c>
      <c r="BA456" s="0" t="n">
        <f aca="false">AV456*((1-IFERROR(CORREL(AB456:AE456,AF456:AI456),0))+(1-IFERROR(CORREL(AB456:AE456,AJ456:AM456),0))+(1-IFERROR(CORREL(AB456:AE456,AN456:AQ456),0))+(1-IFERROR(CORREL(AB456:AE456,AR456:AU456),0)))</f>
        <v>1.1252515912157</v>
      </c>
      <c r="BB456" s="0" t="n">
        <f aca="false">AW456*((1-IFERROR(CORREL(AF456:AI456,AB456:AE456),0))+(1-IFERROR(CORREL(AF456:AI456,AJ456:AM456),0))+(1-IFERROR(CORREL(AF456:AI456,AN456:AQ456),0))+(1-IFERROR(CORREL(AF456:AI456,AR456:AU456),0)))</f>
        <v>2.60518352825966</v>
      </c>
      <c r="BC456" s="0" t="n">
        <f aca="false">AX456*((1-IFERROR(CORREL(AJ456:AM456,AB456:AE456),0))+(1-IFERROR(CORREL(AJ456:AM456,AF456:AI456),0))+(1-IFERROR(CORREL(AJ456:AM456,AN456:AQ456),0))+(1-IFERROR(CORREL(AJ456:AM456,AR456:AU456),0)))</f>
        <v>1.10758134646309</v>
      </c>
      <c r="BD456" s="0" t="n">
        <f aca="false">AY456*((1-IFERROR(CORREL(AN456:AQ456,AB456:AE456),0))+(1-IFERROR(CORREL(AN456:AQ456,AF456:AI456),0))+(1-IFERROR(CORREL(AN456:AQ456,AJ456:AM456),0))+(1-IFERROR(CORREL(AN456:AQ456,AR456:AU456),0)))</f>
        <v>0.953421125721988</v>
      </c>
      <c r="BE456" s="0" t="n">
        <f aca="false">AZ456*((1-IFERROR(CORREL(AR456:AU456,AB456:AE456),0))+(1-IFERROR(CORREL(AR456:AU456,AF456:AI456),0))+(1-IFERROR(CORREL(AR456:AU456,AJ456:AM456),0))+(1-IFERROR(CORREL(AR456:AU456,AN456:AQ456),0)))</f>
        <v>1.09048588500255</v>
      </c>
      <c r="BF456" s="0" t="n">
        <f aca="false">IF(SUM(BA456:BE456)&gt;0,BA456/SUM(BA456:BE456),1/5)</f>
        <v>0.163508297503089</v>
      </c>
      <c r="BG456" s="0" t="n">
        <f aca="false">IF(SUM(BA456:BE456)&gt;0,BB456/SUM(BA456:BE456),1/5)</f>
        <v>0.378554562121184</v>
      </c>
      <c r="BH456" s="0" t="n">
        <f aca="false">IF(SUM(BA456:BE456)&gt;0,BC456/SUM(BA456:BE456),1/5)</f>
        <v>0.160940665820967</v>
      </c>
      <c r="BI456" s="0" t="n">
        <f aca="false">IF(SUM(BA456:BE456)&gt;0,BD456/SUM(BA456:BE456),1/5)</f>
        <v>0.138539919683079</v>
      </c>
      <c r="BJ456" s="0" t="n">
        <f aca="false">IF(SUM(BA456:BE456)&gt;0,BE456/SUM(BA456:BE456),1/5)</f>
        <v>0.15845655487168</v>
      </c>
      <c r="BK456" s="0" t="n">
        <f aca="false">BF456*AB456+BG456*AF456+BH456*AJ456+BI456*AN456+BJ456*AR456</f>
        <v>0.359842965747097</v>
      </c>
      <c r="BL456" s="0" t="n">
        <f aca="false">BF456*AC456+BG456*AG456+BH456*AK456+BI456*AO456+BJ456*AS456</f>
        <v>0.55844324591699</v>
      </c>
      <c r="BM456" s="0" t="n">
        <f aca="false">BF456*AD456+BG456*AH456+BH456*AL456+BI456*AP456+BJ456*AT456</f>
        <v>0.690760896759567</v>
      </c>
      <c r="BN456" s="0" t="n">
        <f aca="false">BF456*AE456+BG456*AI456+BH456*AM456+BI456*AQ456+BJ456*AU456</f>
        <v>0.621445437878816</v>
      </c>
      <c r="BO456" s="0" t="n">
        <f aca="false">RANK(BK456,$BK456:$BN456)</f>
        <v>4</v>
      </c>
      <c r="BP456" s="0" t="n">
        <f aca="false">RANK(BL456,$BK456:$BN456)</f>
        <v>3</v>
      </c>
      <c r="BQ456" s="0" t="n">
        <f aca="false">RANK(BM456,$BK456:$BN456)</f>
        <v>1</v>
      </c>
      <c r="BR456" s="0" t="n">
        <f aca="false">RANK(BN456,$BK456:$BN456)</f>
        <v>2</v>
      </c>
    </row>
    <row r="457" customFormat="false" ht="15" hidden="false" customHeight="false" outlineLevel="0" collapsed="false">
      <c r="A457" s="0" t="n">
        <v>434</v>
      </c>
      <c r="B457" s="0" t="n">
        <f aca="false">RANDBETWEEN(1,$B$5)</f>
        <v>3</v>
      </c>
      <c r="C457" s="0" t="n">
        <f aca="false">RANDBETWEEN(1,$B$5)</f>
        <v>5</v>
      </c>
      <c r="D457" s="0" t="n">
        <f aca="false">RANDBETWEEN(1,$B$5)</f>
        <v>5</v>
      </c>
      <c r="E457" s="0" t="n">
        <f aca="false">RANDBETWEEN(1,$B$5)</f>
        <v>4</v>
      </c>
      <c r="F457" s="0" t="n">
        <f aca="false">RANDBETWEEN(1,$B$5)</f>
        <v>1</v>
      </c>
      <c r="G457" s="0" t="n">
        <f aca="false">RANDBETWEEN(1,$B$5)</f>
        <v>1</v>
      </c>
      <c r="H457" s="0" t="n">
        <f aca="true">NORMINV(RAND(),$B$8,$B$13)</f>
        <v>45.678888031048</v>
      </c>
      <c r="I457" s="0" t="n">
        <f aca="true">NORMINV(RAND(),$C$8,$C$13)</f>
        <v>62.4273471180538</v>
      </c>
      <c r="J457" s="0" t="n">
        <f aca="true">NORMINV(RAND(),$D$8,$D$13)</f>
        <v>13.2748715799097</v>
      </c>
      <c r="K457" s="0" t="n">
        <f aca="true">NORMINV(RAND(),$E$8,$E$13)</f>
        <v>3.50818348378651</v>
      </c>
      <c r="L457" s="0" t="n">
        <f aca="true">NORMINV(RAND(),$B$9,$B$14)</f>
        <v>42.9565245942781</v>
      </c>
      <c r="M457" s="0" t="n">
        <f aca="true">NORMINV(RAND(),$C$9,$C$14)</f>
        <v>63.9330776392961</v>
      </c>
      <c r="N457" s="0" t="n">
        <f aca="true">NORMINV(RAND(),$D$9,$D$14)</f>
        <v>46.7391435531181</v>
      </c>
      <c r="O457" s="0" t="n">
        <f aca="true">NORMINV(RAND(),$E$9,$E$14)</f>
        <v>27.5158298077313</v>
      </c>
      <c r="P457" s="0" t="n">
        <f aca="true">NORMINV(RAND(),$B$10,$B$15)</f>
        <v>21.8632165211475</v>
      </c>
      <c r="Q457" s="0" t="n">
        <f aca="true">NORMINV(RAND(),$C$10,$C$15)</f>
        <v>28.5709190691297</v>
      </c>
      <c r="R457" s="0" t="n">
        <f aca="true">NORMINV(RAND(),$D$10,$D$15)</f>
        <v>10.0322065167394</v>
      </c>
      <c r="S457" s="0" t="n">
        <f aca="true">NORMINV(RAND(),$E$10,$E$15)</f>
        <v>4.12160807177902</v>
      </c>
      <c r="T457" s="0" t="n">
        <f aca="false">MEDIAN(INDEX(Avaliadores!$B$17:$B$22,$B457),INDEX(Avaliadores!$B$17:$B$22,$C457),INDEX(Avaliadores!$B$17:$B$22,$D457),INDEX(Avaliadores!$B$17:$B$22,$E457),INDEX(Avaliadores!$B$17:$B$22,$F457),INDEX(Avaliadores!$B$17:$B$22,$G457))</f>
        <v>2.54166666666667</v>
      </c>
      <c r="U457" s="0" t="n">
        <f aca="false">MEDIAN(INDEX(Avaliadores!$C$17:$C$22,$B457),INDEX(Avaliadores!$C$17:$C$22,$C457),INDEX(Avaliadores!$C$17:$C$22,$D457),INDEX(Avaliadores!$C$17:$C$22,$E457),INDEX(Avaliadores!$C$17:$C$22,$F457),INDEX(Avaliadores!$C$17:$C$22,$G457))</f>
        <v>5.16666666666667</v>
      </c>
      <c r="V457" s="0" t="n">
        <f aca="false">MEDIAN(INDEX(Avaliadores!$D$17:$D$22,$B457),INDEX(Avaliadores!$D$17:$D$22,$C457),INDEX(Avaliadores!$D$17:$D$22,$D457),INDEX(Avaliadores!$D$17:$D$22,$E457),INDEX(Avaliadores!$D$17:$D$22,$F457),INDEX(Avaliadores!$D$17:$D$22,$G457))</f>
        <v>5.66666666666667</v>
      </c>
      <c r="W457" s="0" t="n">
        <f aca="false">MEDIAN(INDEX(Avaliadores!$E$17:$E$22,$B457),INDEX(Avaliadores!$E$17:$E$22,$C457),INDEX(Avaliadores!$E$17:$E$22,$D457),INDEX(Avaliadores!$E$17:$E$22,$E457),INDEX(Avaliadores!$E$17:$E$22,$F457),INDEX(Avaliadores!$E$17:$E$22,$G457))</f>
        <v>7.04166666666667</v>
      </c>
      <c r="X457" s="0" t="n">
        <f aca="false">MEDIAN(INDEX(Avaliadores!$F$17:$F$22,$B457),INDEX(Avaliadores!$F$17:$F$22,$C457),INDEX(Avaliadores!$F$17:$F$22,$D457),INDEX(Avaliadores!$F$17:$F$22,$E457),INDEX(Avaliadores!$F$17:$F$22,$F457),INDEX(Avaliadores!$F$17:$F$22,$G457))</f>
        <v>2.54166666666667</v>
      </c>
      <c r="Y457" s="0" t="n">
        <f aca="false">MEDIAN(INDEX(Avaliadores!$G$17:$G$22,$B457),INDEX(Avaliadores!$G$17:$G$22,$C457),INDEX(Avaliadores!$G$17:$G$22,$D457),INDEX(Avaliadores!$G$17:$G$22,$E457),INDEX(Avaliadores!$G$17:$G$22,$F457),INDEX(Avaliadores!$G$17:$G$22,$G457))</f>
        <v>4.79166666666667</v>
      </c>
      <c r="Z457" s="0" t="n">
        <f aca="false">MEDIAN(INDEX(Avaliadores!$H$17:$H$22,$B457),INDEX(Avaliadores!$H$17:$H$22,$C457),INDEX(Avaliadores!$H$17:$H$22,$D457),INDEX(Avaliadores!$H$17:$H$22,$E457),INDEX(Avaliadores!$H$17:$H$22,$F457),INDEX(Avaliadores!$H$17:$H$22,$G457))</f>
        <v>3.66666666666667</v>
      </c>
      <c r="AA457" s="0" t="n">
        <f aca="false">MEDIAN(INDEX(Avaliadores!$I$17:$I$22,$B457),INDEX(Avaliadores!$I$17:$I$22,$C457),INDEX(Avaliadores!$I$17:$I$22,$D457),INDEX(Avaliadores!$I$17:$I$22,$E457),INDEX(Avaliadores!$I$17:$I$22,$F457),INDEX(Avaliadores!$I$17:$I$22,$G457))</f>
        <v>6.66666666666667</v>
      </c>
      <c r="AB457" s="0" t="n">
        <f aca="false">IF(MAX(H457:K457)=MIN(H457:K457),0,IF($B$17="custo",(MAX(H457:K457)-H457)/(MAX(H457:K457)-MIN(H457:K457)),(H457-MIN(H457:K457))/(MAX(H457:K457)-MIN(H457:K457))))</f>
        <v>0.284261657055582</v>
      </c>
      <c r="AC457" s="0" t="n">
        <f aca="false">IF(MAX(H457:K457)=MIN(H457:K457),0,IF($B$17="custo",(MAX(H457:K457)-I457)/(MAX(H457:K457)-MIN(H457:K457)),(I457-MIN(H457:K457))/(MAX(H457:K457)-MIN(H457:K457))))</f>
        <v>0</v>
      </c>
      <c r="AD457" s="0" t="n">
        <f aca="false">IF(MAX(H457:K457)=MIN(H457:K457),0,IF($B$17="custo",(MAX(H457:K457)-J457)/(MAX(H457:K457)-MIN(H457:K457)),(J457-MIN(H457:K457))/(MAX(H457:K457)-MIN(H457:K457))))</f>
        <v>0.834235798784439</v>
      </c>
      <c r="AE457" s="0" t="n">
        <f aca="false">IF(MAX(H457:K457)=MIN(H457:K457),0,IF($B$17="custo",(MAX(H457:K457)-K457)/(MAX(H457:K457)-MIN(H457:K457)),(K457-MIN(H457:K457))/(MAX(H457:K457)-MIN(H457:K457))))</f>
        <v>1</v>
      </c>
      <c r="AF457" s="0" t="n">
        <f aca="false">IF(MAX(L457:O457)=MIN(L457:O457),0,IF($C$17="custo",(MAX(L457:O457)-L457)/(MAX(L457:O457)-MIN(L457:O457)),(L457-MIN(L457:O457))/(MAX(L457:O457)-MIN(L457:O457))))</f>
        <v>0.423994005751405</v>
      </c>
      <c r="AG457" s="0" t="n">
        <f aca="false">IF(MAX(L457:O457)=MIN(L457:O457),0,IF($C$17="custo",(MAX(L457:O457)-M457)/(MAX(L457:O457)-MIN(L457:O457)),(M457-MIN(L457:O457))/(MAX(L457:O457)-MIN(L457:O457))))</f>
        <v>1</v>
      </c>
      <c r="AH457" s="0" t="n">
        <f aca="false">IF(MAX(L457:O457)=MIN(L457:O457),0,IF($C$17="custo",(MAX(L457:O457)-N457)/(MAX(L457:O457)-MIN(L457:O457)),(N457-MIN(L457:O457))/(MAX(L457:O457)-MIN(L457:O457))))</f>
        <v>0.527862891624801</v>
      </c>
      <c r="AI457" s="0" t="n">
        <f aca="false">IF(MAX(L457:O457)=MIN(L457:O457),0,IF($C$17="custo",(MAX(L457:O457)-O457)/(MAX(L457:O457)-MIN(L457:O457)),(O457-MIN(L457:O457))/(MAX(L457:O457)-MIN(L457:O457))))</f>
        <v>0</v>
      </c>
      <c r="AJ457" s="0" t="n">
        <f aca="false">IF(MAX(P457:S457)=MIN(P457:S457),0,IF($D$17="custo",(MAX(P457:S457)-P457)/(MAX(P457:S457)-MIN(P457:S457)),(P457-MIN(P457:S457))/(MAX(P457:S457)-MIN(P457:S457))))</f>
        <v>0.274351393734941</v>
      </c>
      <c r="AK457" s="0" t="n">
        <f aca="false">IF(MAX(P457:S457)=MIN(P457:S457),0,IF($D$17="custo",(MAX(P457:S457)-Q457)/(MAX(P457:S457)-MIN(P457:S457)),(Q457-MIN(P457:S457))/(MAX(P457:S457)-MIN(P457:S457))))</f>
        <v>0</v>
      </c>
      <c r="AL457" s="0" t="n">
        <f aca="false">IF(MAX(P457:S457)=MIN(P457:S457),0,IF($D$17="custo",(MAX(P457:S457)-R457)/(MAX(P457:S457)-MIN(P457:S457)),(R457-MIN(P457:S457))/(MAX(P457:S457)-MIN(P457:S457))))</f>
        <v>0.758250919807072</v>
      </c>
      <c r="AM457" s="0" t="n">
        <f aca="false">IF(MAX(P457:S457)=MIN(P457:S457),0,IF($D$17="custo",(MAX(P457:S457)-S457)/(MAX(P457:S457)-MIN(P457:S457)),(S457-MIN(P457:S457))/(MAX(P457:S457)-MIN(P457:S457))))</f>
        <v>1</v>
      </c>
      <c r="AN457" s="0" t="n">
        <f aca="false">IF(MAX(T457:W457)=MIN(T457:W457),0,IF($E$17="custo",(MAX(T457:W457)-T457)/(MAX(T457:W457)-MIN(T457:W457)),(T457-MIN(T457:W457))/(MAX(T457:W457)-MIN(T457:W457))))</f>
        <v>0</v>
      </c>
      <c r="AO457" s="0" t="n">
        <f aca="false">IF(MAX(T457:W457)=MIN(T457:W457),0,IF($E$17="custo",(MAX(T457:W457)-U457)/(MAX(T457:W457)-MIN(T457:W457)),(U457-MIN(T457:W457))/(MAX(T457:W457)-MIN(T457:W457))))</f>
        <v>0.583333333333333</v>
      </c>
      <c r="AP457" s="0" t="n">
        <f aca="false">IF(MAX(T457:W457)=MIN(T457:W457),0,IF($E$17="custo",(MAX(T457:W457)-V457)/(MAX(T457:W457)-MIN(T457:W457)),(V457-MIN(T457:W457))/(MAX(T457:W457)-MIN(T457:W457))))</f>
        <v>0.694444444444444</v>
      </c>
      <c r="AQ457" s="0" t="n">
        <f aca="false">IF(MAX(T457:W457)=MIN(T457:W457),0,IF($E$17="custo",(MAX(T457:W457)-W457)/(MAX(T457:W457)-MIN(T457:W457)),(W457-MIN(T457:W457))/(MAX(T457:W457)-MIN(T457:W457))))</f>
        <v>1</v>
      </c>
      <c r="AR457" s="0" t="n">
        <f aca="false">IF(MAX(X457:AA457)=MIN(X457:AA457),0,IF($F$17="custo",(MAX(X457:AA457)-X457)/(MAX(X457:AA457)-MIN(X457:AA457)),(X457-MIN(X457:AA457))/(MAX(X457:AA457)-MIN(X457:AA457))))</f>
        <v>0</v>
      </c>
      <c r="AS457" s="0" t="n">
        <f aca="false">IF(MAX(X457:AA457)=MIN(X457:AA457),0,IF($F$17="custo",(MAX(X457:AA457)-Y457)/(MAX(X457:AA457)-MIN(X457:AA457)),(Y457-MIN(X457:AA457))/(MAX(X457:AA457)-MIN(X457:AA457))))</f>
        <v>0.545454545454545</v>
      </c>
      <c r="AT457" s="0" t="n">
        <f aca="false">IF(MAX(X457:AA457)=MIN(X457:AA457),0,IF($F$17="custo",(MAX(X457:AA457)-Z457)/(MAX(X457:AA457)-MIN(X457:AA457)),(Z457-MIN(X457:AA457))/(MAX(X457:AA457)-MIN(X457:AA457))))</f>
        <v>0.272727272727273</v>
      </c>
      <c r="AU457" s="0" t="n">
        <f aca="false">IF(MAX(X457:AA457)=MIN(X457:AA457),0,IF($F$17="custo",(MAX(X457:AA457)-AA457)/(MAX(X457:AA457)-MIN(X457:AA457)),(AA457-MIN(X457:AA457))/(MAX(X457:AA457)-MIN(X457:AA457))))</f>
        <v>1</v>
      </c>
      <c r="AV457" s="0" t="n">
        <f aca="false">STDEVP(AB457:AE457)</f>
        <v>0.404581941652534</v>
      </c>
      <c r="AW457" s="0" t="n">
        <f aca="false">STDEVP(AF457:AI457)</f>
        <v>0.355659181066949</v>
      </c>
      <c r="AX457" s="0" t="n">
        <f aca="false">STDEVP(AJ457:AM457)</f>
        <v>0.392856558866748</v>
      </c>
      <c r="AY457" s="0" t="n">
        <f aca="false">STDEVP(AN457:AQ457)</f>
        <v>0.362444120852775</v>
      </c>
      <c r="AZ457" s="0" t="n">
        <f aca="false">STDEVP(AR457:AU457)</f>
        <v>0.369274472937998</v>
      </c>
      <c r="BA457" s="0" t="n">
        <f aca="false">AV457*((1-IFERROR(CORREL(AB457:AE457,AF457:AI457),0))+(1-IFERROR(CORREL(AB457:AE457,AJ457:AM457),0))+(1-IFERROR(CORREL(AB457:AE457,AN457:AQ457),0))+(1-IFERROR(CORREL(AB457:AE457,AR457:AU457),0)))</f>
        <v>1.1108699077231</v>
      </c>
      <c r="BB457" s="0" t="n">
        <f aca="false">AW457*((1-IFERROR(CORREL(AF457:AI457,AB457:AE457),0))+(1-IFERROR(CORREL(AF457:AI457,AJ457:AM457),0))+(1-IFERROR(CORREL(AF457:AI457,AN457:AQ457),0))+(1-IFERROR(CORREL(AF457:AI457,AR457:AU457),0)))</f>
        <v>2.26261802943571</v>
      </c>
      <c r="BC457" s="0" t="n">
        <f aca="false">AX457*((1-IFERROR(CORREL(AJ457:AM457,AB457:AE457),0))+(1-IFERROR(CORREL(AJ457:AM457,AF457:AI457),0))+(1-IFERROR(CORREL(AJ457:AM457,AN457:AQ457),0))+(1-IFERROR(CORREL(AJ457:AM457,AR457:AU457),0)))</f>
        <v>1.06760321147343</v>
      </c>
      <c r="BD457" s="0" t="n">
        <f aca="false">AY457*((1-IFERROR(CORREL(AN457:AQ457,AB457:AE457),0))+(1-IFERROR(CORREL(AN457:AQ457,AF457:AI457),0))+(1-IFERROR(CORREL(AN457:AQ457,AJ457:AM457),0))+(1-IFERROR(CORREL(AN457:AQ457,AR457:AU457),0)))</f>
        <v>0.778300439446287</v>
      </c>
      <c r="BE457" s="0" t="n">
        <f aca="false">AZ457*((1-IFERROR(CORREL(AR457:AU457,AB457:AE457),0))+(1-IFERROR(CORREL(AR457:AU457,AF457:AI457),0))+(1-IFERROR(CORREL(AR457:AU457,AJ457:AM457),0))+(1-IFERROR(CORREL(AR457:AU457,AN457:AQ457),0)))</f>
        <v>0.946909008688742</v>
      </c>
      <c r="BF457" s="0" t="n">
        <f aca="false">IF(SUM(BA457:BE457)&gt;0,BA457/SUM(BA457:BE457),1/5)</f>
        <v>0.180151760409715</v>
      </c>
      <c r="BG457" s="0" t="n">
        <f aca="false">IF(SUM(BA457:BE457)&gt;0,BB457/SUM(BA457:BE457),1/5)</f>
        <v>0.366932813917943</v>
      </c>
      <c r="BH457" s="0" t="n">
        <f aca="false">IF(SUM(BA457:BE457)&gt;0,BC457/SUM(BA457:BE457),1/5)</f>
        <v>0.173135122869801</v>
      </c>
      <c r="BI457" s="0" t="n">
        <f aca="false">IF(SUM(BA457:BE457)&gt;0,BD457/SUM(BA457:BE457),1/5)</f>
        <v>0.126218374734167</v>
      </c>
      <c r="BJ457" s="0" t="n">
        <f aca="false">IF(SUM(BA457:BE457)&gt;0,BE457/SUM(BA457:BE457),1/5)</f>
        <v>0.153561928068373</v>
      </c>
      <c r="BK457" s="0" t="n">
        <f aca="false">BF457*AB457+BG457*AF457+BH457*AJ457+BI457*AN457+BJ457*AR457</f>
        <v>0.25428741381405</v>
      </c>
      <c r="BL457" s="0" t="n">
        <f aca="false">BF457*AC457+BG457*AG457+BH457*AK457+BI457*AO457+BJ457*AS457</f>
        <v>0.524321250853199</v>
      </c>
      <c r="BM457" s="0" t="n">
        <f aca="false">BF457*AD457+BG457*AH457+BH457*AL457+BI457*AP457+BJ457*AT457</f>
        <v>0.604791305059288</v>
      </c>
      <c r="BN457" s="0" t="n">
        <f aca="false">BF457*AE457+BG457*AI457+BH457*AM457+BI457*AQ457+BJ457*AU457</f>
        <v>0.633067186082057</v>
      </c>
      <c r="BO457" s="0" t="n">
        <f aca="false">RANK(BK457,$BK457:$BN457)</f>
        <v>4</v>
      </c>
      <c r="BP457" s="0" t="n">
        <f aca="false">RANK(BL457,$BK457:$BN457)</f>
        <v>3</v>
      </c>
      <c r="BQ457" s="0" t="n">
        <f aca="false">RANK(BM457,$BK457:$BN457)</f>
        <v>2</v>
      </c>
      <c r="BR457" s="0" t="n">
        <f aca="false">RANK(BN457,$BK457:$BN457)</f>
        <v>1</v>
      </c>
    </row>
    <row r="458" customFormat="false" ht="15" hidden="false" customHeight="false" outlineLevel="0" collapsed="false">
      <c r="A458" s="0" t="n">
        <v>435</v>
      </c>
      <c r="B458" s="0" t="n">
        <f aca="false">RANDBETWEEN(1,$B$5)</f>
        <v>1</v>
      </c>
      <c r="C458" s="0" t="n">
        <f aca="false">RANDBETWEEN(1,$B$5)</f>
        <v>6</v>
      </c>
      <c r="D458" s="0" t="n">
        <f aca="false">RANDBETWEEN(1,$B$5)</f>
        <v>4</v>
      </c>
      <c r="E458" s="0" t="n">
        <f aca="false">RANDBETWEEN(1,$B$5)</f>
        <v>6</v>
      </c>
      <c r="F458" s="0" t="n">
        <f aca="false">RANDBETWEEN(1,$B$5)</f>
        <v>4</v>
      </c>
      <c r="G458" s="0" t="n">
        <f aca="false">RANDBETWEEN(1,$B$5)</f>
        <v>3</v>
      </c>
      <c r="H458" s="0" t="n">
        <f aca="true">NORMINV(RAND(),$B$8,$B$13)</f>
        <v>45.9801005964746</v>
      </c>
      <c r="I458" s="0" t="n">
        <f aca="true">NORMINV(RAND(),$C$8,$C$13)</f>
        <v>58.6706128162806</v>
      </c>
      <c r="J458" s="0" t="n">
        <f aca="true">NORMINV(RAND(),$D$8,$D$13)</f>
        <v>14.3380974123022</v>
      </c>
      <c r="K458" s="0" t="n">
        <f aca="true">NORMINV(RAND(),$E$8,$E$13)</f>
        <v>3.5345450584037</v>
      </c>
      <c r="L458" s="0" t="n">
        <f aca="true">NORMINV(RAND(),$B$9,$B$14)</f>
        <v>52.1624957874618</v>
      </c>
      <c r="M458" s="0" t="n">
        <f aca="true">NORMINV(RAND(),$C$9,$C$14)</f>
        <v>55.9981773697085</v>
      </c>
      <c r="N458" s="0" t="n">
        <f aca="true">NORMINV(RAND(),$D$9,$D$14)</f>
        <v>49.67698443008</v>
      </c>
      <c r="O458" s="0" t="n">
        <f aca="true">NORMINV(RAND(),$E$9,$E$14)</f>
        <v>25.2583323995768</v>
      </c>
      <c r="P458" s="0" t="n">
        <f aca="true">NORMINV(RAND(),$B$10,$B$15)</f>
        <v>23.5271288621576</v>
      </c>
      <c r="Q458" s="0" t="n">
        <f aca="true">NORMINV(RAND(),$C$10,$C$15)</f>
        <v>30.6946061693737</v>
      </c>
      <c r="R458" s="0" t="n">
        <f aca="true">NORMINV(RAND(),$D$10,$D$15)</f>
        <v>9.83656904499347</v>
      </c>
      <c r="S458" s="0" t="n">
        <f aca="true">NORMINV(RAND(),$E$10,$E$15)</f>
        <v>4.11820888648025</v>
      </c>
      <c r="T458" s="0" t="n">
        <f aca="false">MEDIAN(INDEX(Avaliadores!$B$17:$B$22,$B458),INDEX(Avaliadores!$B$17:$B$22,$C458),INDEX(Avaliadores!$B$17:$B$22,$D458),INDEX(Avaliadores!$B$17:$B$22,$E458),INDEX(Avaliadores!$B$17:$B$22,$F458),INDEX(Avaliadores!$B$17:$B$22,$G458))</f>
        <v>2.41666666666667</v>
      </c>
      <c r="U458" s="0" t="n">
        <f aca="false">MEDIAN(INDEX(Avaliadores!$C$17:$C$22,$B458),INDEX(Avaliadores!$C$17:$C$22,$C458),INDEX(Avaliadores!$C$17:$C$22,$D458),INDEX(Avaliadores!$C$17:$C$22,$E458),INDEX(Avaliadores!$C$17:$C$22,$F458),INDEX(Avaliadores!$C$17:$C$22,$G458))</f>
        <v>5.54166666666667</v>
      </c>
      <c r="V458" s="0" t="n">
        <f aca="false">MEDIAN(INDEX(Avaliadores!$D$17:$D$22,$B458),INDEX(Avaliadores!$D$17:$D$22,$C458),INDEX(Avaliadores!$D$17:$D$22,$D458),INDEX(Avaliadores!$D$17:$D$22,$E458),INDEX(Avaliadores!$D$17:$D$22,$F458),INDEX(Avaliadores!$D$17:$D$22,$G458))</f>
        <v>5.54166666666667</v>
      </c>
      <c r="W458" s="0" t="n">
        <f aca="false">MEDIAN(INDEX(Avaliadores!$E$17:$E$22,$B458),INDEX(Avaliadores!$E$17:$E$22,$C458),INDEX(Avaliadores!$E$17:$E$22,$D458),INDEX(Avaliadores!$E$17:$E$22,$E458),INDEX(Avaliadores!$E$17:$E$22,$F458),INDEX(Avaliadores!$E$17:$E$22,$G458))</f>
        <v>6.29166666666667</v>
      </c>
      <c r="X458" s="0" t="n">
        <f aca="false">MEDIAN(INDEX(Avaliadores!$F$17:$F$22,$B458),INDEX(Avaliadores!$F$17:$F$22,$C458),INDEX(Avaliadores!$F$17:$F$22,$D458),INDEX(Avaliadores!$F$17:$F$22,$E458),INDEX(Avaliadores!$F$17:$F$22,$F458),INDEX(Avaliadores!$F$17:$F$22,$G458))</f>
        <v>3.04166666666667</v>
      </c>
      <c r="Y458" s="0" t="n">
        <f aca="false">MEDIAN(INDEX(Avaliadores!$G$17:$G$22,$B458),INDEX(Avaliadores!$G$17:$G$22,$C458),INDEX(Avaliadores!$G$17:$G$22,$D458),INDEX(Avaliadores!$G$17:$G$22,$E458),INDEX(Avaliadores!$G$17:$G$22,$F458),INDEX(Avaliadores!$G$17:$G$22,$G458))</f>
        <v>5.04166666666667</v>
      </c>
      <c r="Z458" s="0" t="n">
        <f aca="false">MEDIAN(INDEX(Avaliadores!$H$17:$H$22,$B458),INDEX(Avaliadores!$H$17:$H$22,$C458),INDEX(Avaliadores!$H$17:$H$22,$D458),INDEX(Avaliadores!$H$17:$H$22,$E458),INDEX(Avaliadores!$H$17:$H$22,$F458),INDEX(Avaliadores!$H$17:$H$22,$G458))</f>
        <v>3.91666666666667</v>
      </c>
      <c r="AA458" s="0" t="n">
        <f aca="false">MEDIAN(INDEX(Avaliadores!$I$17:$I$22,$B458),INDEX(Avaliadores!$I$17:$I$22,$C458),INDEX(Avaliadores!$I$17:$I$22,$D458),INDEX(Avaliadores!$I$17:$I$22,$E458),INDEX(Avaliadores!$I$17:$I$22,$F458),INDEX(Avaliadores!$I$17:$I$22,$G458))</f>
        <v>6.91666666666667</v>
      </c>
      <c r="AB458" s="0" t="n">
        <f aca="false">IF(MAX(H458:K458)=MIN(H458:K458),0,IF($B$17="custo",(MAX(H458:K458)-H458)/(MAX(H458:K458)-MIN(H458:K458)),(H458-MIN(H458:K458))/(MAX(H458:K458)-MIN(H458:K458))))</f>
        <v>0.230167161639724</v>
      </c>
      <c r="AC458" s="0" t="n">
        <f aca="false">IF(MAX(H458:K458)=MIN(H458:K458),0,IF($B$17="custo",(MAX(H458:K458)-I458)/(MAX(H458:K458)-MIN(H458:K458)),(I458-MIN(H458:K458))/(MAX(H458:K458)-MIN(H458:K458))))</f>
        <v>0</v>
      </c>
      <c r="AD458" s="0" t="n">
        <f aca="false">IF(MAX(H458:K458)=MIN(H458:K458),0,IF($B$17="custo",(MAX(H458:K458)-J458)/(MAX(H458:K458)-MIN(H458:K458)),(J458-MIN(H458:K458))/(MAX(H458:K458)-MIN(H458:K458))))</f>
        <v>0.804056531536834</v>
      </c>
      <c r="AE458" s="0" t="n">
        <f aca="false">IF(MAX(H458:K458)=MIN(H458:K458),0,IF($B$17="custo",(MAX(H458:K458)-K458)/(MAX(H458:K458)-MIN(H458:K458)),(K458-MIN(H458:K458))/(MAX(H458:K458)-MIN(H458:K458))))</f>
        <v>1</v>
      </c>
      <c r="AF458" s="0" t="n">
        <f aca="false">IF(MAX(L458:O458)=MIN(L458:O458),0,IF($C$17="custo",(MAX(L458:O458)-L458)/(MAX(L458:O458)-MIN(L458:O458)),(L458-MIN(L458:O458))/(MAX(L458:O458)-MIN(L458:O458))))</f>
        <v>0.875221180003556</v>
      </c>
      <c r="AG458" s="0" t="n">
        <f aca="false">IF(MAX(L458:O458)=MIN(L458:O458),0,IF($C$17="custo",(MAX(L458:O458)-M458)/(MAX(L458:O458)-MIN(L458:O458)),(M458-MIN(L458:O458))/(MAX(L458:O458)-MIN(L458:O458))))</f>
        <v>1</v>
      </c>
      <c r="AH458" s="0" t="n">
        <f aca="false">IF(MAX(L458:O458)=MIN(L458:O458),0,IF($C$17="custo",(MAX(L458:O458)-N458)/(MAX(L458:O458)-MIN(L458:O458)),(N458-MIN(L458:O458))/(MAX(L458:O458)-MIN(L458:O458))))</f>
        <v>0.794364839973317</v>
      </c>
      <c r="AI458" s="0" t="n">
        <f aca="false">IF(MAX(L458:O458)=MIN(L458:O458),0,IF($C$17="custo",(MAX(L458:O458)-O458)/(MAX(L458:O458)-MIN(L458:O458)),(O458-MIN(L458:O458))/(MAX(L458:O458)-MIN(L458:O458))))</f>
        <v>0</v>
      </c>
      <c r="AJ458" s="0" t="n">
        <f aca="false">IF(MAX(P458:S458)=MIN(P458:S458),0,IF($D$17="custo",(MAX(P458:S458)-P458)/(MAX(P458:S458)-MIN(P458:S458)),(P458-MIN(P458:S458))/(MAX(P458:S458)-MIN(P458:S458))))</f>
        <v>0.269693338450717</v>
      </c>
      <c r="AK458" s="0" t="n">
        <f aca="false">IF(MAX(P458:S458)=MIN(P458:S458),0,IF($D$17="custo",(MAX(P458:S458)-Q458)/(MAX(P458:S458)-MIN(P458:S458)),(Q458-MIN(P458:S458))/(MAX(P458:S458)-MIN(P458:S458))))</f>
        <v>0</v>
      </c>
      <c r="AL458" s="0" t="n">
        <f aca="false">IF(MAX(P458:S458)=MIN(P458:S458),0,IF($D$17="custo",(MAX(P458:S458)-R458)/(MAX(P458:S458)-MIN(P458:S458)),(R458-MIN(P458:S458))/(MAX(P458:S458)-MIN(P458:S458))))</f>
        <v>0.784833132284865</v>
      </c>
      <c r="AM458" s="0" t="n">
        <f aca="false">IF(MAX(P458:S458)=MIN(P458:S458),0,IF($D$17="custo",(MAX(P458:S458)-S458)/(MAX(P458:S458)-MIN(P458:S458)),(S458-MIN(P458:S458))/(MAX(P458:S458)-MIN(P458:S458))))</f>
        <v>1</v>
      </c>
      <c r="AN458" s="0" t="n">
        <f aca="false">IF(MAX(T458:W458)=MIN(T458:W458),0,IF($E$17="custo",(MAX(T458:W458)-T458)/(MAX(T458:W458)-MIN(T458:W458)),(T458-MIN(T458:W458))/(MAX(T458:W458)-MIN(T458:W458))))</f>
        <v>0</v>
      </c>
      <c r="AO458" s="0" t="n">
        <f aca="false">IF(MAX(T458:W458)=MIN(T458:W458),0,IF($E$17="custo",(MAX(T458:W458)-U458)/(MAX(T458:W458)-MIN(T458:W458)),(U458-MIN(T458:W458))/(MAX(T458:W458)-MIN(T458:W458))))</f>
        <v>0.806451612903226</v>
      </c>
      <c r="AP458" s="0" t="n">
        <f aca="false">IF(MAX(T458:W458)=MIN(T458:W458),0,IF($E$17="custo",(MAX(T458:W458)-V458)/(MAX(T458:W458)-MIN(T458:W458)),(V458-MIN(T458:W458))/(MAX(T458:W458)-MIN(T458:W458))))</f>
        <v>0.806451612903226</v>
      </c>
      <c r="AQ458" s="0" t="n">
        <f aca="false">IF(MAX(T458:W458)=MIN(T458:W458),0,IF($E$17="custo",(MAX(T458:W458)-W458)/(MAX(T458:W458)-MIN(T458:W458)),(W458-MIN(T458:W458))/(MAX(T458:W458)-MIN(T458:W458))))</f>
        <v>1</v>
      </c>
      <c r="AR458" s="0" t="n">
        <f aca="false">IF(MAX(X458:AA458)=MIN(X458:AA458),0,IF($F$17="custo",(MAX(X458:AA458)-X458)/(MAX(X458:AA458)-MIN(X458:AA458)),(X458-MIN(X458:AA458))/(MAX(X458:AA458)-MIN(X458:AA458))))</f>
        <v>0</v>
      </c>
      <c r="AS458" s="0" t="n">
        <f aca="false">IF(MAX(X458:AA458)=MIN(X458:AA458),0,IF($F$17="custo",(MAX(X458:AA458)-Y458)/(MAX(X458:AA458)-MIN(X458:AA458)),(Y458-MIN(X458:AA458))/(MAX(X458:AA458)-MIN(X458:AA458))))</f>
        <v>0.516129032258065</v>
      </c>
      <c r="AT458" s="0" t="n">
        <f aca="false">IF(MAX(X458:AA458)=MIN(X458:AA458),0,IF($F$17="custo",(MAX(X458:AA458)-Z458)/(MAX(X458:AA458)-MIN(X458:AA458)),(Z458-MIN(X458:AA458))/(MAX(X458:AA458)-MIN(X458:AA458))))</f>
        <v>0.225806451612903</v>
      </c>
      <c r="AU458" s="0" t="n">
        <f aca="false">IF(MAX(X458:AA458)=MIN(X458:AA458),0,IF($F$17="custo",(MAX(X458:AA458)-AA458)/(MAX(X458:AA458)-MIN(X458:AA458)),(AA458-MIN(X458:AA458))/(MAX(X458:AA458)-MIN(X458:AA458))))</f>
        <v>1</v>
      </c>
      <c r="AV458" s="0" t="n">
        <f aca="false">STDEVP(AB458:AE458)</f>
        <v>0.40772764185609</v>
      </c>
      <c r="AW458" s="0" t="n">
        <f aca="false">STDEVP(AF458:AI458)</f>
        <v>0.392222906457113</v>
      </c>
      <c r="AX458" s="0" t="n">
        <f aca="false">STDEVP(AJ458:AM458)</f>
        <v>0.397940883674467</v>
      </c>
      <c r="AY458" s="0" t="n">
        <f aca="false">STDEVP(AN458:AQ458)</f>
        <v>0.385328623077429</v>
      </c>
      <c r="AZ458" s="0" t="n">
        <f aca="false">STDEVP(AR458:AU458)</f>
        <v>0.373762265363112</v>
      </c>
      <c r="BA458" s="0" t="n">
        <f aca="false">AV458*((1-IFERROR(CORREL(AB458:AE458,AF458:AI458),0))+(1-IFERROR(CORREL(AB458:AE458,AJ458:AM458),0))+(1-IFERROR(CORREL(AB458:AE458,AN458:AQ458),0))+(1-IFERROR(CORREL(AB458:AE458,AR458:AU458),0)))</f>
        <v>1.1483190967857</v>
      </c>
      <c r="BB458" s="0" t="n">
        <f aca="false">AW458*((1-IFERROR(CORREL(AF458:AI458,AB458:AE458),0))+(1-IFERROR(CORREL(AF458:AI458,AJ458:AM458),0))+(1-IFERROR(CORREL(AF458:AI458,AN458:AQ458),0))+(1-IFERROR(CORREL(AF458:AI458,AR458:AU458),0)))</f>
        <v>2.71259905428641</v>
      </c>
      <c r="BC458" s="0" t="n">
        <f aca="false">AX458*((1-IFERROR(CORREL(AJ458:AM458,AB458:AE458),0))+(1-IFERROR(CORREL(AJ458:AM458,AF458:AI458),0))+(1-IFERROR(CORREL(AJ458:AM458,AN458:AQ458),0))+(1-IFERROR(CORREL(AJ458:AM458,AR458:AU458),0)))</f>
        <v>1.14274774477242</v>
      </c>
      <c r="BD458" s="0" t="n">
        <f aca="false">AY458*((1-IFERROR(CORREL(AN458:AQ458,AB458:AE458),0))+(1-IFERROR(CORREL(AN458:AQ458,AF458:AI458),0))+(1-IFERROR(CORREL(AN458:AQ458,AJ458:AM458),0))+(1-IFERROR(CORREL(AN458:AQ458,AR458:AU458),0)))</f>
        <v>1.04377970178601</v>
      </c>
      <c r="BE458" s="0" t="n">
        <f aca="false">AZ458*((1-IFERROR(CORREL(AR458:AU458,AB458:AE458),0))+(1-IFERROR(CORREL(AR458:AU458,AF458:AI458),0))+(1-IFERROR(CORREL(AR458:AU458,AJ458:AM458),0))+(1-IFERROR(CORREL(AR458:AU458,AN458:AQ458),0)))</f>
        <v>1.13522200344549</v>
      </c>
      <c r="BF458" s="0" t="n">
        <f aca="false">IF(SUM(BA458:BE458)&gt;0,BA458/SUM(BA458:BE458),1/5)</f>
        <v>0.159873623640006</v>
      </c>
      <c r="BG458" s="0" t="n">
        <f aca="false">IF(SUM(BA458:BE458)&gt;0,BB458/SUM(BA458:BE458),1/5)</f>
        <v>0.377658998709622</v>
      </c>
      <c r="BH458" s="0" t="n">
        <f aca="false">IF(SUM(BA458:BE458)&gt;0,BC458/SUM(BA458:BE458),1/5)</f>
        <v>0.159097957505541</v>
      </c>
      <c r="BI458" s="0" t="n">
        <f aca="false">IF(SUM(BA458:BE458)&gt;0,BD458/SUM(BA458:BE458),1/5)</f>
        <v>0.145319226749355</v>
      </c>
      <c r="BJ458" s="0" t="n">
        <f aca="false">IF(SUM(BA458:BE458)&gt;0,BE458/SUM(BA458:BE458),1/5)</f>
        <v>0.158050193395476</v>
      </c>
      <c r="BK458" s="0" t="n">
        <f aca="false">BF458*AB458+BG458*AF458+BH458*AJ458+BI458*AN458+BJ458*AR458</f>
        <v>0.410240471964234</v>
      </c>
      <c r="BL458" s="0" t="n">
        <f aca="false">BF458*AC458+BG458*AG458+BH458*AK458+BI458*AO458+BJ458*AS458</f>
        <v>0.576426216872896</v>
      </c>
      <c r="BM458" s="0" t="n">
        <f aca="false">BF458*AD458+BG458*AH458+BH458*AL458+BI458*AP458+BJ458*AT458</f>
        <v>0.706293487857091</v>
      </c>
      <c r="BN458" s="0" t="n">
        <f aca="false">BF458*AE458+BG458*AI458+BH458*AM458+BI458*AQ458+BJ458*AU458</f>
        <v>0.622341001290379</v>
      </c>
      <c r="BO458" s="0" t="n">
        <f aca="false">RANK(BK458,$BK458:$BN458)</f>
        <v>4</v>
      </c>
      <c r="BP458" s="0" t="n">
        <f aca="false">RANK(BL458,$BK458:$BN458)</f>
        <v>3</v>
      </c>
      <c r="BQ458" s="0" t="n">
        <f aca="false">RANK(BM458,$BK458:$BN458)</f>
        <v>1</v>
      </c>
      <c r="BR458" s="0" t="n">
        <f aca="false">RANK(BN458,$BK458:$BN458)</f>
        <v>2</v>
      </c>
    </row>
    <row r="459" customFormat="false" ht="15" hidden="false" customHeight="false" outlineLevel="0" collapsed="false">
      <c r="A459" s="0" t="n">
        <v>436</v>
      </c>
      <c r="B459" s="0" t="n">
        <f aca="false">RANDBETWEEN(1,$B$5)</f>
        <v>6</v>
      </c>
      <c r="C459" s="0" t="n">
        <f aca="false">RANDBETWEEN(1,$B$5)</f>
        <v>1</v>
      </c>
      <c r="D459" s="0" t="n">
        <f aca="false">RANDBETWEEN(1,$B$5)</f>
        <v>5</v>
      </c>
      <c r="E459" s="0" t="n">
        <f aca="false">RANDBETWEEN(1,$B$5)</f>
        <v>3</v>
      </c>
      <c r="F459" s="0" t="n">
        <f aca="false">RANDBETWEEN(1,$B$5)</f>
        <v>1</v>
      </c>
      <c r="G459" s="0" t="n">
        <f aca="false">RANDBETWEEN(1,$B$5)</f>
        <v>1</v>
      </c>
      <c r="H459" s="0" t="n">
        <f aca="true">NORMINV(RAND(),$B$8,$B$13)</f>
        <v>52.7278590006229</v>
      </c>
      <c r="I459" s="0" t="n">
        <f aca="true">NORMINV(RAND(),$C$8,$C$13)</f>
        <v>55.0070881146486</v>
      </c>
      <c r="J459" s="0" t="n">
        <f aca="true">NORMINV(RAND(),$D$8,$D$13)</f>
        <v>14.0546010906104</v>
      </c>
      <c r="K459" s="0" t="n">
        <f aca="true">NORMINV(RAND(),$E$8,$E$13)</f>
        <v>2.9329015014936</v>
      </c>
      <c r="L459" s="0" t="n">
        <f aca="true">NORMINV(RAND(),$B$9,$B$14)</f>
        <v>46.7367298870989</v>
      </c>
      <c r="M459" s="0" t="n">
        <f aca="true">NORMINV(RAND(),$C$9,$C$14)</f>
        <v>47.9252988407464</v>
      </c>
      <c r="N459" s="0" t="n">
        <f aca="true">NORMINV(RAND(),$D$9,$D$14)</f>
        <v>51.437773686034</v>
      </c>
      <c r="O459" s="0" t="n">
        <f aca="true">NORMINV(RAND(),$E$9,$E$14)</f>
        <v>23.544496200965</v>
      </c>
      <c r="P459" s="0" t="n">
        <f aca="true">NORMINV(RAND(),$B$10,$B$15)</f>
        <v>23.0361748907007</v>
      </c>
      <c r="Q459" s="0" t="n">
        <f aca="true">NORMINV(RAND(),$C$10,$C$15)</f>
        <v>32.4526610661907</v>
      </c>
      <c r="R459" s="0" t="n">
        <f aca="true">NORMINV(RAND(),$D$10,$D$15)</f>
        <v>10.1464387920757</v>
      </c>
      <c r="S459" s="0" t="n">
        <f aca="true">NORMINV(RAND(),$E$10,$E$15)</f>
        <v>4.30271525297812</v>
      </c>
      <c r="T459" s="0" t="n">
        <f aca="false">MEDIAN(INDEX(Avaliadores!$B$17:$B$22,$B459),INDEX(Avaliadores!$B$17:$B$22,$C459),INDEX(Avaliadores!$B$17:$B$22,$D459),INDEX(Avaliadores!$B$17:$B$22,$E459),INDEX(Avaliadores!$B$17:$B$22,$F459),INDEX(Avaliadores!$B$17:$B$22,$G459))</f>
        <v>2.04166666666667</v>
      </c>
      <c r="U459" s="0" t="n">
        <f aca="false">MEDIAN(INDEX(Avaliadores!$C$17:$C$22,$B459),INDEX(Avaliadores!$C$17:$C$22,$C459),INDEX(Avaliadores!$C$17:$C$22,$D459),INDEX(Avaliadores!$C$17:$C$22,$E459),INDEX(Avaliadores!$C$17:$C$22,$F459),INDEX(Avaliadores!$C$17:$C$22,$G459))</f>
        <v>4.41666666666667</v>
      </c>
      <c r="V459" s="0" t="n">
        <f aca="false">MEDIAN(INDEX(Avaliadores!$D$17:$D$22,$B459),INDEX(Avaliadores!$D$17:$D$22,$C459),INDEX(Avaliadores!$D$17:$D$22,$D459),INDEX(Avaliadores!$D$17:$D$22,$E459),INDEX(Avaliadores!$D$17:$D$22,$F459),INDEX(Avaliadores!$D$17:$D$22,$G459))</f>
        <v>6.41666666666667</v>
      </c>
      <c r="W459" s="0" t="n">
        <f aca="false">MEDIAN(INDEX(Avaliadores!$E$17:$E$22,$B459),INDEX(Avaliadores!$E$17:$E$22,$C459),INDEX(Avaliadores!$E$17:$E$22,$D459),INDEX(Avaliadores!$E$17:$E$22,$E459),INDEX(Avaliadores!$E$17:$E$22,$F459),INDEX(Avaliadores!$E$17:$E$22,$G459))</f>
        <v>7.04166666666667</v>
      </c>
      <c r="X459" s="0" t="n">
        <f aca="false">MEDIAN(INDEX(Avaliadores!$F$17:$F$22,$B459),INDEX(Avaliadores!$F$17:$F$22,$C459),INDEX(Avaliadores!$F$17:$F$22,$D459),INDEX(Avaliadores!$F$17:$F$22,$E459),INDEX(Avaliadores!$F$17:$F$22,$F459),INDEX(Avaliadores!$F$17:$F$22,$G459))</f>
        <v>2.29166666666667</v>
      </c>
      <c r="Y459" s="0" t="n">
        <f aca="false">MEDIAN(INDEX(Avaliadores!$G$17:$G$22,$B459),INDEX(Avaliadores!$G$17:$G$22,$C459),INDEX(Avaliadores!$G$17:$G$22,$D459),INDEX(Avaliadores!$G$17:$G$22,$E459),INDEX(Avaliadores!$G$17:$G$22,$F459),INDEX(Avaliadores!$G$17:$G$22,$G459))</f>
        <v>5.04166666666667</v>
      </c>
      <c r="Z459" s="0" t="n">
        <f aca="false">MEDIAN(INDEX(Avaliadores!$H$17:$H$22,$B459),INDEX(Avaliadores!$H$17:$H$22,$C459),INDEX(Avaliadores!$H$17:$H$22,$D459),INDEX(Avaliadores!$H$17:$H$22,$E459),INDEX(Avaliadores!$H$17:$H$22,$F459),INDEX(Avaliadores!$H$17:$H$22,$G459))</f>
        <v>4.04166666666667</v>
      </c>
      <c r="AA459" s="0" t="n">
        <f aca="false">MEDIAN(INDEX(Avaliadores!$I$17:$I$22,$B459),INDEX(Avaliadores!$I$17:$I$22,$C459),INDEX(Avaliadores!$I$17:$I$22,$D459),INDEX(Avaliadores!$I$17:$I$22,$E459),INDEX(Avaliadores!$I$17:$I$22,$F459),INDEX(Avaliadores!$I$17:$I$22,$G459))</f>
        <v>7.04166666666667</v>
      </c>
      <c r="AB459" s="0" t="n">
        <f aca="false">IF(MAX(H459:K459)=MIN(H459:K459),0,IF($B$17="custo",(MAX(H459:K459)-H459)/(MAX(H459:K459)-MIN(H459:K459)),(H459-MIN(H459:K459))/(MAX(H459:K459)-MIN(H459:K459))))</f>
        <v>0.0437688855508682</v>
      </c>
      <c r="AC459" s="0" t="n">
        <f aca="false">IF(MAX(H459:K459)=MIN(H459:K459),0,IF($B$17="custo",(MAX(H459:K459)-I459)/(MAX(H459:K459)-MIN(H459:K459)),(I459-MIN(H459:K459))/(MAX(H459:K459)-MIN(H459:K459))))</f>
        <v>0</v>
      </c>
      <c r="AD459" s="0" t="n">
        <f aca="false">IF(MAX(H459:K459)=MIN(H459:K459),0,IF($B$17="custo",(MAX(H459:K459)-J459)/(MAX(H459:K459)-MIN(H459:K459)),(J459-MIN(H459:K459))/(MAX(H459:K459)-MIN(H459:K459))))</f>
        <v>0.786425860633468</v>
      </c>
      <c r="AE459" s="0" t="n">
        <f aca="false">IF(MAX(H459:K459)=MIN(H459:K459),0,IF($B$17="custo",(MAX(H459:K459)-K459)/(MAX(H459:K459)-MIN(H459:K459)),(K459-MIN(H459:K459))/(MAX(H459:K459)-MIN(H459:K459))))</f>
        <v>1</v>
      </c>
      <c r="AF459" s="0" t="n">
        <f aca="false">IF(MAX(L459:O459)=MIN(L459:O459),0,IF($C$17="custo",(MAX(L459:O459)-L459)/(MAX(L459:O459)-MIN(L459:O459)),(L459-MIN(L459:O459))/(MAX(L459:O459)-MIN(L459:O459))))</f>
        <v>0.831463197487224</v>
      </c>
      <c r="AG459" s="0" t="n">
        <f aca="false">IF(MAX(L459:O459)=MIN(L459:O459),0,IF($C$17="custo",(MAX(L459:O459)-M459)/(MAX(L459:O459)-MIN(L459:O459)),(M459-MIN(L459:O459))/(MAX(L459:O459)-MIN(L459:O459))))</f>
        <v>0.874074502461469</v>
      </c>
      <c r="AH459" s="0" t="n">
        <f aca="false">IF(MAX(L459:O459)=MIN(L459:O459),0,IF($C$17="custo",(MAX(L459:O459)-N459)/(MAX(L459:O459)-MIN(L459:O459)),(N459-MIN(L459:O459))/(MAX(L459:O459)-MIN(L459:O459))))</f>
        <v>1</v>
      </c>
      <c r="AI459" s="0" t="n">
        <f aca="false">IF(MAX(L459:O459)=MIN(L459:O459),0,IF($C$17="custo",(MAX(L459:O459)-O459)/(MAX(L459:O459)-MIN(L459:O459)),(O459-MIN(L459:O459))/(MAX(L459:O459)-MIN(L459:O459))))</f>
        <v>0</v>
      </c>
      <c r="AJ459" s="0" t="n">
        <f aca="false">IF(MAX(P459:S459)=MIN(P459:S459),0,IF($D$17="custo",(MAX(P459:S459)-P459)/(MAX(P459:S459)-MIN(P459:S459)),(P459-MIN(P459:S459))/(MAX(P459:S459)-MIN(P459:S459))))</f>
        <v>0.334511698103172</v>
      </c>
      <c r="AK459" s="0" t="n">
        <f aca="false">IF(MAX(P459:S459)=MIN(P459:S459),0,IF($D$17="custo",(MAX(P459:S459)-Q459)/(MAX(P459:S459)-MIN(P459:S459)),(Q459-MIN(P459:S459))/(MAX(P459:S459)-MIN(P459:S459))))</f>
        <v>0</v>
      </c>
      <c r="AL459" s="0" t="n">
        <f aca="false">IF(MAX(P459:S459)=MIN(P459:S459),0,IF($D$17="custo",(MAX(P459:S459)-R459)/(MAX(P459:S459)-MIN(P459:S459)),(R459-MIN(P459:S459))/(MAX(P459:S459)-MIN(P459:S459))))</f>
        <v>0.792407289950991</v>
      </c>
      <c r="AM459" s="0" t="n">
        <f aca="false">IF(MAX(P459:S459)=MIN(P459:S459),0,IF($D$17="custo",(MAX(P459:S459)-S459)/(MAX(P459:S459)-MIN(P459:S459)),(S459-MIN(P459:S459))/(MAX(P459:S459)-MIN(P459:S459))))</f>
        <v>1</v>
      </c>
      <c r="AN459" s="0" t="n">
        <f aca="false">IF(MAX(T459:W459)=MIN(T459:W459),0,IF($E$17="custo",(MAX(T459:W459)-T459)/(MAX(T459:W459)-MIN(T459:W459)),(T459-MIN(T459:W459))/(MAX(T459:W459)-MIN(T459:W459))))</f>
        <v>0</v>
      </c>
      <c r="AO459" s="0" t="n">
        <f aca="false">IF(MAX(T459:W459)=MIN(T459:W459),0,IF($E$17="custo",(MAX(T459:W459)-U459)/(MAX(T459:W459)-MIN(T459:W459)),(U459-MIN(T459:W459))/(MAX(T459:W459)-MIN(T459:W459))))</f>
        <v>0.475</v>
      </c>
      <c r="AP459" s="0" t="n">
        <f aca="false">IF(MAX(T459:W459)=MIN(T459:W459),0,IF($E$17="custo",(MAX(T459:W459)-V459)/(MAX(T459:W459)-MIN(T459:W459)),(V459-MIN(T459:W459))/(MAX(T459:W459)-MIN(T459:W459))))</f>
        <v>0.875</v>
      </c>
      <c r="AQ459" s="0" t="n">
        <f aca="false">IF(MAX(T459:W459)=MIN(T459:W459),0,IF($E$17="custo",(MAX(T459:W459)-W459)/(MAX(T459:W459)-MIN(T459:W459)),(W459-MIN(T459:W459))/(MAX(T459:W459)-MIN(T459:W459))))</f>
        <v>1</v>
      </c>
      <c r="AR459" s="0" t="n">
        <f aca="false">IF(MAX(X459:AA459)=MIN(X459:AA459),0,IF($F$17="custo",(MAX(X459:AA459)-X459)/(MAX(X459:AA459)-MIN(X459:AA459)),(X459-MIN(X459:AA459))/(MAX(X459:AA459)-MIN(X459:AA459))))</f>
        <v>0</v>
      </c>
      <c r="AS459" s="0" t="n">
        <f aca="false">IF(MAX(X459:AA459)=MIN(X459:AA459),0,IF($F$17="custo",(MAX(X459:AA459)-Y459)/(MAX(X459:AA459)-MIN(X459:AA459)),(Y459-MIN(X459:AA459))/(MAX(X459:AA459)-MIN(X459:AA459))))</f>
        <v>0.578947368421053</v>
      </c>
      <c r="AT459" s="0" t="n">
        <f aca="false">IF(MAX(X459:AA459)=MIN(X459:AA459),0,IF($F$17="custo",(MAX(X459:AA459)-Z459)/(MAX(X459:AA459)-MIN(X459:AA459)),(Z459-MIN(X459:AA459))/(MAX(X459:AA459)-MIN(X459:AA459))))</f>
        <v>0.368421052631579</v>
      </c>
      <c r="AU459" s="0" t="n">
        <f aca="false">IF(MAX(X459:AA459)=MIN(X459:AA459),0,IF($F$17="custo",(MAX(X459:AA459)-AA459)/(MAX(X459:AA459)-MIN(X459:AA459)),(AA459-MIN(X459:AA459))/(MAX(X459:AA459)-MIN(X459:AA459))))</f>
        <v>1</v>
      </c>
      <c r="AV459" s="0" t="n">
        <f aca="false">STDEVP(AB459:AE459)</f>
        <v>0.442430262124798</v>
      </c>
      <c r="AW459" s="0" t="n">
        <f aca="false">STDEVP(AF459:AI459)</f>
        <v>0.395396548786161</v>
      </c>
      <c r="AX459" s="0" t="n">
        <f aca="false">STDEVP(AJ459:AM459)</f>
        <v>0.390147822593887</v>
      </c>
      <c r="AY459" s="0" t="n">
        <f aca="false">STDEVP(AN459:AQ459)</f>
        <v>0.390712490202195</v>
      </c>
      <c r="AZ459" s="0" t="n">
        <f aca="false">STDEVP(AR459:AU459)</f>
        <v>0.361542938527213</v>
      </c>
      <c r="BA459" s="0" t="n">
        <f aca="false">AV459*((1-IFERROR(CORREL(AB459:AE459,AF459:AI459),0))+(1-IFERROR(CORREL(AB459:AE459,AJ459:AM459),0))+(1-IFERROR(CORREL(AB459:AE459,AN459:AQ459),0))+(1-IFERROR(CORREL(AB459:AE459,AR459:AU459),0)))</f>
        <v>0.938421630125612</v>
      </c>
      <c r="BB459" s="0" t="n">
        <f aca="false">AW459*((1-IFERROR(CORREL(AF459:AI459,AB459:AE459),0))+(1-IFERROR(CORREL(AF459:AI459,AJ459:AM459),0))+(1-IFERROR(CORREL(AF459:AI459,AN459:AQ459),0))+(1-IFERROR(CORREL(AF459:AI459,AR459:AU459),0)))</f>
        <v>2.54963939695963</v>
      </c>
      <c r="BC459" s="0" t="n">
        <f aca="false">AX459*((1-IFERROR(CORREL(AJ459:AM459,AB459:AE459),0))+(1-IFERROR(CORREL(AJ459:AM459,AF459:AI459),0))+(1-IFERROR(CORREL(AJ459:AM459,AN459:AQ459),0))+(1-IFERROR(CORREL(AJ459:AM459,AR459:AU459),0)))</f>
        <v>0.956448358989925</v>
      </c>
      <c r="BD459" s="0" t="n">
        <f aca="false">AY459*((1-IFERROR(CORREL(AN459:AQ459,AB459:AE459),0))+(1-IFERROR(CORREL(AN459:AQ459,AF459:AI459),0))+(1-IFERROR(CORREL(AN459:AQ459,AJ459:AM459),0))+(1-IFERROR(CORREL(AN459:AQ459,AR459:AU459),0)))</f>
        <v>0.807970568793608</v>
      </c>
      <c r="BE459" s="0" t="n">
        <f aca="false">AZ459*((1-IFERROR(CORREL(AR459:AU459,AB459:AE459),0))+(1-IFERROR(CORREL(AR459:AU459,AF459:AI459),0))+(1-IFERROR(CORREL(AR459:AU459,AJ459:AM459),0))+(1-IFERROR(CORREL(AR459:AU459,AN459:AQ459),0)))</f>
        <v>1.04640388379899</v>
      </c>
      <c r="BF459" s="0" t="n">
        <f aca="false">IF(SUM(BA459:BE459)&gt;0,BA459/SUM(BA459:BE459),1/5)</f>
        <v>0.148982209255043</v>
      </c>
      <c r="BG459" s="0" t="n">
        <f aca="false">IF(SUM(BA459:BE459)&gt;0,BB459/SUM(BA459:BE459),1/5)</f>
        <v>0.40477637979412</v>
      </c>
      <c r="BH459" s="0" t="n">
        <f aca="false">IF(SUM(BA459:BE459)&gt;0,BC459/SUM(BA459:BE459),1/5)</f>
        <v>0.151844101826176</v>
      </c>
      <c r="BI459" s="0" t="n">
        <f aca="false">IF(SUM(BA459:BE459)&gt;0,BD459/SUM(BA459:BE459),1/5)</f>
        <v>0.128272022391271</v>
      </c>
      <c r="BJ459" s="0" t="n">
        <f aca="false">IF(SUM(BA459:BE459)&gt;0,BE459/SUM(BA459:BE459),1/5)</f>
        <v>0.166125286733389</v>
      </c>
      <c r="BK459" s="0" t="n">
        <f aca="false">BF459*AB459+BG459*AF459+BH459*AJ459+BI459*AN459+BJ459*AR459</f>
        <v>0.393871076625747</v>
      </c>
      <c r="BL459" s="0" t="n">
        <f aca="false">BF459*AC459+BG459*AG459+BH459*AK459+BI459*AO459+BJ459*AS459</f>
        <v>0.510911720995043</v>
      </c>
      <c r="BM459" s="0" t="n">
        <f aca="false">BF459*AD459+BG459*AH459+BH459*AL459+BI459*AP459+BJ459*AT459</f>
        <v>0.815704287749116</v>
      </c>
      <c r="BN459" s="0" t="n">
        <f aca="false">BF459*AE459+BG459*AI459+BH459*AM459+BI459*AQ459+BJ459*AU459</f>
        <v>0.59522362020588</v>
      </c>
      <c r="BO459" s="0" t="n">
        <f aca="false">RANK(BK459,$BK459:$BN459)</f>
        <v>4</v>
      </c>
      <c r="BP459" s="0" t="n">
        <f aca="false">RANK(BL459,$BK459:$BN459)</f>
        <v>3</v>
      </c>
      <c r="BQ459" s="0" t="n">
        <f aca="false">RANK(BM459,$BK459:$BN459)</f>
        <v>1</v>
      </c>
      <c r="BR459" s="0" t="n">
        <f aca="false">RANK(BN459,$BK459:$BN459)</f>
        <v>2</v>
      </c>
    </row>
    <row r="460" customFormat="false" ht="15" hidden="false" customHeight="false" outlineLevel="0" collapsed="false">
      <c r="A460" s="0" t="n">
        <v>437</v>
      </c>
      <c r="B460" s="0" t="n">
        <f aca="false">RANDBETWEEN(1,$B$5)</f>
        <v>2</v>
      </c>
      <c r="C460" s="0" t="n">
        <f aca="false">RANDBETWEEN(1,$B$5)</f>
        <v>2</v>
      </c>
      <c r="D460" s="0" t="n">
        <f aca="false">RANDBETWEEN(1,$B$5)</f>
        <v>1</v>
      </c>
      <c r="E460" s="0" t="n">
        <f aca="false">RANDBETWEEN(1,$B$5)</f>
        <v>2</v>
      </c>
      <c r="F460" s="0" t="n">
        <f aca="false">RANDBETWEEN(1,$B$5)</f>
        <v>6</v>
      </c>
      <c r="G460" s="0" t="n">
        <f aca="false">RANDBETWEEN(1,$B$5)</f>
        <v>3</v>
      </c>
      <c r="H460" s="0" t="n">
        <f aca="true">NORMINV(RAND(),$B$8,$B$13)</f>
        <v>54.2723342377117</v>
      </c>
      <c r="I460" s="0" t="n">
        <f aca="true">NORMINV(RAND(),$C$8,$C$13)</f>
        <v>65.2721323095642</v>
      </c>
      <c r="J460" s="0" t="n">
        <f aca="true">NORMINV(RAND(),$D$8,$D$13)</f>
        <v>12.6426717095992</v>
      </c>
      <c r="K460" s="0" t="n">
        <f aca="true">NORMINV(RAND(),$E$8,$E$13)</f>
        <v>2.85330144839536</v>
      </c>
      <c r="L460" s="0" t="n">
        <f aca="true">NORMINV(RAND(),$B$9,$B$14)</f>
        <v>49.648241928355</v>
      </c>
      <c r="M460" s="0" t="n">
        <f aca="true">NORMINV(RAND(),$C$9,$C$14)</f>
        <v>51.5223454210053</v>
      </c>
      <c r="N460" s="0" t="n">
        <f aca="true">NORMINV(RAND(),$D$9,$D$14)</f>
        <v>45.2033188180504</v>
      </c>
      <c r="O460" s="0" t="n">
        <f aca="true">NORMINV(RAND(),$E$9,$E$14)</f>
        <v>24.9918595403547</v>
      </c>
      <c r="P460" s="0" t="n">
        <f aca="true">NORMINV(RAND(),$B$10,$B$15)</f>
        <v>21.6948728811071</v>
      </c>
      <c r="Q460" s="0" t="n">
        <f aca="true">NORMINV(RAND(),$C$10,$C$15)</f>
        <v>29.0519609316238</v>
      </c>
      <c r="R460" s="0" t="n">
        <f aca="true">NORMINV(RAND(),$D$10,$D$15)</f>
        <v>10.3456756495493</v>
      </c>
      <c r="S460" s="0" t="n">
        <f aca="true">NORMINV(RAND(),$E$10,$E$15)</f>
        <v>3.93143567251285</v>
      </c>
      <c r="T460" s="0" t="n">
        <f aca="false">MEDIAN(INDEX(Avaliadores!$B$17:$B$22,$B460),INDEX(Avaliadores!$B$17:$B$22,$C460),INDEX(Avaliadores!$B$17:$B$22,$D460),INDEX(Avaliadores!$B$17:$B$22,$E460),INDEX(Avaliadores!$B$17:$B$22,$F460),INDEX(Avaliadores!$B$17:$B$22,$G460))</f>
        <v>2.91666666666667</v>
      </c>
      <c r="U460" s="0" t="n">
        <f aca="false">MEDIAN(INDEX(Avaliadores!$C$17:$C$22,$B460),INDEX(Avaliadores!$C$17:$C$22,$C460),INDEX(Avaliadores!$C$17:$C$22,$D460),INDEX(Avaliadores!$C$17:$C$22,$E460),INDEX(Avaliadores!$C$17:$C$22,$F460),INDEX(Avaliadores!$C$17:$C$22,$G460))</f>
        <v>5.04166666666667</v>
      </c>
      <c r="V460" s="0" t="n">
        <f aca="false">MEDIAN(INDEX(Avaliadores!$D$17:$D$22,$B460),INDEX(Avaliadores!$D$17:$D$22,$C460),INDEX(Avaliadores!$D$17:$D$22,$D460),INDEX(Avaliadores!$D$17:$D$22,$E460),INDEX(Avaliadores!$D$17:$D$22,$F460),INDEX(Avaliadores!$D$17:$D$22,$G460))</f>
        <v>6.04166666666667</v>
      </c>
      <c r="W460" s="0" t="n">
        <f aca="false">MEDIAN(INDEX(Avaliadores!$E$17:$E$22,$B460),INDEX(Avaliadores!$E$17:$E$22,$C460),INDEX(Avaliadores!$E$17:$E$22,$D460),INDEX(Avaliadores!$E$17:$E$22,$E460),INDEX(Avaliadores!$E$17:$E$22,$F460),INDEX(Avaliadores!$E$17:$E$22,$G460))</f>
        <v>6.04166666666667</v>
      </c>
      <c r="X460" s="0" t="n">
        <f aca="false">MEDIAN(INDEX(Avaliadores!$F$17:$F$22,$B460),INDEX(Avaliadores!$F$17:$F$22,$C460),INDEX(Avaliadores!$F$17:$F$22,$D460),INDEX(Avaliadores!$F$17:$F$22,$E460),INDEX(Avaliadores!$F$17:$F$22,$F460),INDEX(Avaliadores!$F$17:$F$22,$G460))</f>
        <v>2.04166666666667</v>
      </c>
      <c r="Y460" s="0" t="n">
        <f aca="false">MEDIAN(INDEX(Avaliadores!$G$17:$G$22,$B460),INDEX(Avaliadores!$G$17:$G$22,$C460),INDEX(Avaliadores!$G$17:$G$22,$D460),INDEX(Avaliadores!$G$17:$G$22,$E460),INDEX(Avaliadores!$G$17:$G$22,$F460),INDEX(Avaliadores!$G$17:$G$22,$G460))</f>
        <v>5.91666666666667</v>
      </c>
      <c r="Z460" s="0" t="n">
        <f aca="false">MEDIAN(INDEX(Avaliadores!$H$17:$H$22,$B460),INDEX(Avaliadores!$H$17:$H$22,$C460),INDEX(Avaliadores!$H$17:$H$22,$D460),INDEX(Avaliadores!$H$17:$H$22,$E460),INDEX(Avaliadores!$H$17:$H$22,$F460),INDEX(Avaliadores!$H$17:$H$22,$G460))</f>
        <v>4.04166666666667</v>
      </c>
      <c r="AA460" s="0" t="n">
        <f aca="false">MEDIAN(INDEX(Avaliadores!$I$17:$I$22,$B460),INDEX(Avaliadores!$I$17:$I$22,$C460),INDEX(Avaliadores!$I$17:$I$22,$D460),INDEX(Avaliadores!$I$17:$I$22,$E460),INDEX(Avaliadores!$I$17:$I$22,$F460),INDEX(Avaliadores!$I$17:$I$22,$G460))</f>
        <v>6.41666666666667</v>
      </c>
      <c r="AB460" s="0" t="n">
        <f aca="false">IF(MAX(H460:K460)=MIN(H460:K460),0,IF($B$17="custo",(MAX(H460:K460)-H460)/(MAX(H460:K460)-MIN(H460:K460)),(H460-MIN(H460:K460))/(MAX(H460:K460)-MIN(H460:K460))))</f>
        <v>0.176225634477488</v>
      </c>
      <c r="AC460" s="0" t="n">
        <f aca="false">IF(MAX(H460:K460)=MIN(H460:K460),0,IF($B$17="custo",(MAX(H460:K460)-I460)/(MAX(H460:K460)-MIN(H460:K460)),(I460-MIN(H460:K460))/(MAX(H460:K460)-MIN(H460:K460))))</f>
        <v>0</v>
      </c>
      <c r="AD460" s="0" t="n">
        <f aca="false">IF(MAX(H460:K460)=MIN(H460:K460),0,IF($B$17="custo",(MAX(H460:K460)-J460)/(MAX(H460:K460)-MIN(H460:K460)),(J460-MIN(H460:K460))/(MAX(H460:K460)-MIN(H460:K460))))</f>
        <v>0.843166395042271</v>
      </c>
      <c r="AE460" s="0" t="n">
        <f aca="false">IF(MAX(H460:K460)=MIN(H460:K460),0,IF($B$17="custo",(MAX(H460:K460)-K460)/(MAX(H460:K460)-MIN(H460:K460)),(K460-MIN(H460:K460))/(MAX(H460:K460)-MIN(H460:K460))))</f>
        <v>1</v>
      </c>
      <c r="AF460" s="0" t="n">
        <f aca="false">IF(MAX(L460:O460)=MIN(L460:O460),0,IF($C$17="custo",(MAX(L460:O460)-L460)/(MAX(L460:O460)-MIN(L460:O460)),(L460-MIN(L460:O460))/(MAX(L460:O460)-MIN(L460:O460))))</f>
        <v>0.929360378054097</v>
      </c>
      <c r="AG460" s="0" t="n">
        <f aca="false">IF(MAX(L460:O460)=MIN(L460:O460),0,IF($C$17="custo",(MAX(L460:O460)-M460)/(MAX(L460:O460)-MIN(L460:O460)),(M460-MIN(L460:O460))/(MAX(L460:O460)-MIN(L460:O460))))</f>
        <v>1</v>
      </c>
      <c r="AH460" s="0" t="n">
        <f aca="false">IF(MAX(L460:O460)=MIN(L460:O460),0,IF($C$17="custo",(MAX(L460:O460)-N460)/(MAX(L460:O460)-MIN(L460:O460)),(N460-MIN(L460:O460))/(MAX(L460:O460)-MIN(L460:O460))))</f>
        <v>0.761820170524525</v>
      </c>
      <c r="AI460" s="0" t="n">
        <f aca="false">IF(MAX(L460:O460)=MIN(L460:O460),0,IF($C$17="custo",(MAX(L460:O460)-O460)/(MAX(L460:O460)-MIN(L460:O460)),(O460-MIN(L460:O460))/(MAX(L460:O460)-MIN(L460:O460))))</f>
        <v>0</v>
      </c>
      <c r="AJ460" s="0" t="n">
        <f aca="false">IF(MAX(P460:S460)=MIN(P460:S460),0,IF($D$17="custo",(MAX(P460:S460)-P460)/(MAX(P460:S460)-MIN(P460:S460)),(P460-MIN(P460:S460))/(MAX(P460:S460)-MIN(P460:S460))))</f>
        <v>0.292871585073579</v>
      </c>
      <c r="AK460" s="0" t="n">
        <f aca="false">IF(MAX(P460:S460)=MIN(P460:S460),0,IF($D$17="custo",(MAX(P460:S460)-Q460)/(MAX(P460:S460)-MIN(P460:S460)),(Q460-MIN(P460:S460))/(MAX(P460:S460)-MIN(P460:S460))))</f>
        <v>0</v>
      </c>
      <c r="AL460" s="0" t="n">
        <f aca="false">IF(MAX(P460:S460)=MIN(P460:S460),0,IF($D$17="custo",(MAX(P460:S460)-R460)/(MAX(P460:S460)-MIN(P460:S460)),(R460-MIN(P460:S460))/(MAX(P460:S460)-MIN(P460:S460))))</f>
        <v>0.744661390998976</v>
      </c>
      <c r="AM460" s="0" t="n">
        <f aca="false">IF(MAX(P460:S460)=MIN(P460:S460),0,IF($D$17="custo",(MAX(P460:S460)-S460)/(MAX(P460:S460)-MIN(P460:S460)),(S460-MIN(P460:S460))/(MAX(P460:S460)-MIN(P460:S460))))</f>
        <v>1</v>
      </c>
      <c r="AN460" s="0" t="n">
        <f aca="false">IF(MAX(T460:W460)=MIN(T460:W460),0,IF($E$17="custo",(MAX(T460:W460)-T460)/(MAX(T460:W460)-MIN(T460:W460)),(T460-MIN(T460:W460))/(MAX(T460:W460)-MIN(T460:W460))))</f>
        <v>0</v>
      </c>
      <c r="AO460" s="0" t="n">
        <f aca="false">IF(MAX(T460:W460)=MIN(T460:W460),0,IF($E$17="custo",(MAX(T460:W460)-U460)/(MAX(T460:W460)-MIN(T460:W460)),(U460-MIN(T460:W460))/(MAX(T460:W460)-MIN(T460:W460))))</f>
        <v>0.68</v>
      </c>
      <c r="AP460" s="0" t="n">
        <f aca="false">IF(MAX(T460:W460)=MIN(T460:W460),0,IF($E$17="custo",(MAX(T460:W460)-V460)/(MAX(T460:W460)-MIN(T460:W460)),(V460-MIN(T460:W460))/(MAX(T460:W460)-MIN(T460:W460))))</f>
        <v>1</v>
      </c>
      <c r="AQ460" s="0" t="n">
        <f aca="false">IF(MAX(T460:W460)=MIN(T460:W460),0,IF($E$17="custo",(MAX(T460:W460)-W460)/(MAX(T460:W460)-MIN(T460:W460)),(W460-MIN(T460:W460))/(MAX(T460:W460)-MIN(T460:W460))))</f>
        <v>1</v>
      </c>
      <c r="AR460" s="0" t="n">
        <f aca="false">IF(MAX(X460:AA460)=MIN(X460:AA460),0,IF($F$17="custo",(MAX(X460:AA460)-X460)/(MAX(X460:AA460)-MIN(X460:AA460)),(X460-MIN(X460:AA460))/(MAX(X460:AA460)-MIN(X460:AA460))))</f>
        <v>0</v>
      </c>
      <c r="AS460" s="0" t="n">
        <f aca="false">IF(MAX(X460:AA460)=MIN(X460:AA460),0,IF($F$17="custo",(MAX(X460:AA460)-Y460)/(MAX(X460:AA460)-MIN(X460:AA460)),(Y460-MIN(X460:AA460))/(MAX(X460:AA460)-MIN(X460:AA460))))</f>
        <v>0.885714285714286</v>
      </c>
      <c r="AT460" s="0" t="n">
        <f aca="false">IF(MAX(X460:AA460)=MIN(X460:AA460),0,IF($F$17="custo",(MAX(X460:AA460)-Z460)/(MAX(X460:AA460)-MIN(X460:AA460)),(Z460-MIN(X460:AA460))/(MAX(X460:AA460)-MIN(X460:AA460))))</f>
        <v>0.457142857142857</v>
      </c>
      <c r="AU460" s="0" t="n">
        <f aca="false">IF(MAX(X460:AA460)=MIN(X460:AA460),0,IF($F$17="custo",(MAX(X460:AA460)-AA460)/(MAX(X460:AA460)-MIN(X460:AA460)),(AA460-MIN(X460:AA460))/(MAX(X460:AA460)-MIN(X460:AA460))))</f>
        <v>1</v>
      </c>
      <c r="AV460" s="0" t="n">
        <f aca="false">STDEVP(AB460:AE460)</f>
        <v>0.424999706398013</v>
      </c>
      <c r="AW460" s="0" t="n">
        <f aca="false">STDEVP(AF460:AI460)</f>
        <v>0.397953357270952</v>
      </c>
      <c r="AX460" s="0" t="n">
        <f aca="false">STDEVP(AJ460:AM460)</f>
        <v>0.388075120125688</v>
      </c>
      <c r="AY460" s="0" t="n">
        <f aca="false">STDEVP(AN460:AQ460)</f>
        <v>0.408289113251872</v>
      </c>
      <c r="AZ460" s="0" t="n">
        <f aca="false">STDEVP(AR460:AU460)</f>
        <v>0.394088977832392</v>
      </c>
      <c r="BA460" s="0" t="n">
        <f aca="false">AV460*((1-IFERROR(CORREL(AB460:AE460,AF460:AI460),0))+(1-IFERROR(CORREL(AB460:AE460,AJ460:AM460),0))+(1-IFERROR(CORREL(AB460:AE460,AN460:AQ460),0))+(1-IFERROR(CORREL(AB460:AE460,AR460:AU460),0)))</f>
        <v>1.19912260313998</v>
      </c>
      <c r="BB460" s="0" t="n">
        <f aca="false">AW460*((1-IFERROR(CORREL(AF460:AI460,AB460:AE460),0))+(1-IFERROR(CORREL(AF460:AI460,AJ460:AM460),0))+(1-IFERROR(CORREL(AF460:AI460,AN460:AQ460),0))+(1-IFERROR(CORREL(AF460:AI460,AR460:AU460),0)))</f>
        <v>2.69747913370208</v>
      </c>
      <c r="BC460" s="0" t="n">
        <f aca="false">AX460*((1-IFERROR(CORREL(AJ460:AM460,AB460:AE460),0))+(1-IFERROR(CORREL(AJ460:AM460,AF460:AI460),0))+(1-IFERROR(CORREL(AJ460:AM460,AN460:AQ460),0))+(1-IFERROR(CORREL(AJ460:AM460,AR460:AU460),0)))</f>
        <v>1.17762470325134</v>
      </c>
      <c r="BD460" s="0" t="n">
        <f aca="false">AY460*((1-IFERROR(CORREL(AN460:AQ460,AB460:AE460),0))+(1-IFERROR(CORREL(AN460:AQ460,AF460:AI460),0))+(1-IFERROR(CORREL(AN460:AQ460,AJ460:AM460),0))+(1-IFERROR(CORREL(AN460:AQ460,AR460:AU460),0)))</f>
        <v>1.01662692186289</v>
      </c>
      <c r="BE460" s="0" t="n">
        <f aca="false">AZ460*((1-IFERROR(CORREL(AR460:AU460,AB460:AE460),0))+(1-IFERROR(CORREL(AR460:AU460,AF460:AI460),0))+(1-IFERROR(CORREL(AR460:AU460,AJ460:AM460),0))+(1-IFERROR(CORREL(AR460:AU460,AN460:AQ460),0)))</f>
        <v>1.27761524857812</v>
      </c>
      <c r="BF460" s="0" t="n">
        <f aca="false">IF(SUM(BA460:BE460)&gt;0,BA460/SUM(BA460:BE460),1/5)</f>
        <v>0.162737017217613</v>
      </c>
      <c r="BG460" s="0" t="n">
        <f aca="false">IF(SUM(BA460:BE460)&gt;0,BB460/SUM(BA460:BE460),1/5)</f>
        <v>0.366084091047847</v>
      </c>
      <c r="BH460" s="0" t="n">
        <f aca="false">IF(SUM(BA460:BE460)&gt;0,BC460/SUM(BA460:BE460),1/5)</f>
        <v>0.159819463920594</v>
      </c>
      <c r="BI460" s="0" t="n">
        <f aca="false">IF(SUM(BA460:BE460)&gt;0,BD460/SUM(BA460:BE460),1/5)</f>
        <v>0.13796990604119</v>
      </c>
      <c r="BJ460" s="0" t="n">
        <f aca="false">IF(SUM(BA460:BE460)&gt;0,BE460/SUM(BA460:BE460),1/5)</f>
        <v>0.173389521772755</v>
      </c>
      <c r="BK460" s="0" t="n">
        <f aca="false">BF460*AB460+BG460*AF460+BH460*AJ460+BI460*AN460+BJ460*AR460</f>
        <v>0.415709063092</v>
      </c>
      <c r="BL460" s="0" t="n">
        <f aca="false">BF460*AC460+BG460*AG460+BH460*AK460+BI460*AO460+BJ460*AS460</f>
        <v>0.613477203583154</v>
      </c>
      <c r="BM460" s="0" t="n">
        <f aca="false">BF460*AD460+BG460*AH460+BH460*AL460+BI460*AP460+BJ460*AT460</f>
        <v>0.752349700550535</v>
      </c>
      <c r="BN460" s="0" t="n">
        <f aca="false">BF460*AE460+BG460*AI460+BH460*AM460+BI460*AQ460+BJ460*AU460</f>
        <v>0.633915908952153</v>
      </c>
      <c r="BO460" s="0" t="n">
        <f aca="false">RANK(BK460,$BK460:$BN460)</f>
        <v>4</v>
      </c>
      <c r="BP460" s="0" t="n">
        <f aca="false">RANK(BL460,$BK460:$BN460)</f>
        <v>3</v>
      </c>
      <c r="BQ460" s="0" t="n">
        <f aca="false">RANK(BM460,$BK460:$BN460)</f>
        <v>1</v>
      </c>
      <c r="BR460" s="0" t="n">
        <f aca="false">RANK(BN460,$BK460:$BN460)</f>
        <v>2</v>
      </c>
    </row>
    <row r="461" customFormat="false" ht="15" hidden="false" customHeight="false" outlineLevel="0" collapsed="false">
      <c r="A461" s="0" t="n">
        <v>438</v>
      </c>
      <c r="B461" s="0" t="n">
        <f aca="false">RANDBETWEEN(1,$B$5)</f>
        <v>1</v>
      </c>
      <c r="C461" s="0" t="n">
        <f aca="false">RANDBETWEEN(1,$B$5)</f>
        <v>3</v>
      </c>
      <c r="D461" s="0" t="n">
        <f aca="false">RANDBETWEEN(1,$B$5)</f>
        <v>4</v>
      </c>
      <c r="E461" s="0" t="n">
        <f aca="false">RANDBETWEEN(1,$B$5)</f>
        <v>2</v>
      </c>
      <c r="F461" s="0" t="n">
        <f aca="false">RANDBETWEEN(1,$B$5)</f>
        <v>4</v>
      </c>
      <c r="G461" s="0" t="n">
        <f aca="false">RANDBETWEEN(1,$B$5)</f>
        <v>4</v>
      </c>
      <c r="H461" s="0" t="n">
        <f aca="true">NORMINV(RAND(),$B$8,$B$13)</f>
        <v>46.3681631035519</v>
      </c>
      <c r="I461" s="0" t="n">
        <f aca="true">NORMINV(RAND(),$C$8,$C$13)</f>
        <v>62.39145015312</v>
      </c>
      <c r="J461" s="0" t="n">
        <f aca="true">NORMINV(RAND(),$D$8,$D$13)</f>
        <v>14.2723204160414</v>
      </c>
      <c r="K461" s="0" t="n">
        <f aca="true">NORMINV(RAND(),$E$8,$E$13)</f>
        <v>3.43944528395641</v>
      </c>
      <c r="L461" s="0" t="n">
        <f aca="true">NORMINV(RAND(),$B$9,$B$14)</f>
        <v>49.9293358323046</v>
      </c>
      <c r="M461" s="0" t="n">
        <f aca="true">NORMINV(RAND(),$C$9,$C$14)</f>
        <v>52.9715470865566</v>
      </c>
      <c r="N461" s="0" t="n">
        <f aca="true">NORMINV(RAND(),$D$9,$D$14)</f>
        <v>45.0182265561618</v>
      </c>
      <c r="O461" s="0" t="n">
        <f aca="true">NORMINV(RAND(),$E$9,$E$14)</f>
        <v>25.7368140109917</v>
      </c>
      <c r="P461" s="0" t="n">
        <f aca="true">NORMINV(RAND(),$B$10,$B$15)</f>
        <v>23.6095613633204</v>
      </c>
      <c r="Q461" s="0" t="n">
        <f aca="true">NORMINV(RAND(),$C$10,$C$15)</f>
        <v>32.0907415643147</v>
      </c>
      <c r="R461" s="0" t="n">
        <f aca="true">NORMINV(RAND(),$D$10,$D$15)</f>
        <v>8.8203589766286</v>
      </c>
      <c r="S461" s="0" t="n">
        <f aca="true">NORMINV(RAND(),$E$10,$E$15)</f>
        <v>3.77384776164922</v>
      </c>
      <c r="T461" s="0" t="n">
        <f aca="false">MEDIAN(INDEX(Avaliadores!$B$17:$B$22,$B461),INDEX(Avaliadores!$B$17:$B$22,$C461),INDEX(Avaliadores!$B$17:$B$22,$D461),INDEX(Avaliadores!$B$17:$B$22,$E461),INDEX(Avaliadores!$B$17:$B$22,$F461),INDEX(Avaliadores!$B$17:$B$22,$G461))</f>
        <v>3.29166666666667</v>
      </c>
      <c r="U461" s="0" t="n">
        <f aca="false">MEDIAN(INDEX(Avaliadores!$C$17:$C$22,$B461),INDEX(Avaliadores!$C$17:$C$22,$C461),INDEX(Avaliadores!$C$17:$C$22,$D461),INDEX(Avaliadores!$C$17:$C$22,$E461),INDEX(Avaliadores!$C$17:$C$22,$F461),INDEX(Avaliadores!$C$17:$C$22,$G461))</f>
        <v>5.29166666666667</v>
      </c>
      <c r="V461" s="0" t="n">
        <f aca="false">MEDIAN(INDEX(Avaliadores!$D$17:$D$22,$B461),INDEX(Avaliadores!$D$17:$D$22,$C461),INDEX(Avaliadores!$D$17:$D$22,$D461),INDEX(Avaliadores!$D$17:$D$22,$E461),INDEX(Avaliadores!$D$17:$D$22,$F461),INDEX(Avaliadores!$D$17:$D$22,$G461))</f>
        <v>5.66666666666667</v>
      </c>
      <c r="W461" s="0" t="n">
        <f aca="false">MEDIAN(INDEX(Avaliadores!$E$17:$E$22,$B461),INDEX(Avaliadores!$E$17:$E$22,$C461),INDEX(Avaliadores!$E$17:$E$22,$D461),INDEX(Avaliadores!$E$17:$E$22,$E461),INDEX(Avaliadores!$E$17:$E$22,$F461),INDEX(Avaliadores!$E$17:$E$22,$G461))</f>
        <v>6.54166666666667</v>
      </c>
      <c r="X461" s="0" t="n">
        <f aca="false">MEDIAN(INDEX(Avaliadores!$F$17:$F$22,$B461),INDEX(Avaliadores!$F$17:$F$22,$C461),INDEX(Avaliadores!$F$17:$F$22,$D461),INDEX(Avaliadores!$F$17:$F$22,$E461),INDEX(Avaliadores!$F$17:$F$22,$F461),INDEX(Avaliadores!$F$17:$F$22,$G461))</f>
        <v>3.16666666666667</v>
      </c>
      <c r="Y461" s="0" t="n">
        <f aca="false">MEDIAN(INDEX(Avaliadores!$G$17:$G$22,$B461),INDEX(Avaliadores!$G$17:$G$22,$C461),INDEX(Avaliadores!$G$17:$G$22,$D461),INDEX(Avaliadores!$G$17:$G$22,$E461),INDEX(Avaliadores!$G$17:$G$22,$F461),INDEX(Avaliadores!$G$17:$G$22,$G461))</f>
        <v>4.79166666666667</v>
      </c>
      <c r="Z461" s="0" t="n">
        <f aca="false">MEDIAN(INDEX(Avaliadores!$H$17:$H$22,$B461),INDEX(Avaliadores!$H$17:$H$22,$C461),INDEX(Avaliadores!$H$17:$H$22,$D461),INDEX(Avaliadores!$H$17:$H$22,$E461),INDEX(Avaliadores!$H$17:$H$22,$F461),INDEX(Avaliadores!$H$17:$H$22,$G461))</f>
        <v>3.66666666666667</v>
      </c>
      <c r="AA461" s="0" t="n">
        <f aca="false">MEDIAN(INDEX(Avaliadores!$I$17:$I$22,$B461),INDEX(Avaliadores!$I$17:$I$22,$C461),INDEX(Avaliadores!$I$17:$I$22,$D461),INDEX(Avaliadores!$I$17:$I$22,$E461),INDEX(Avaliadores!$I$17:$I$22,$F461),INDEX(Avaliadores!$I$17:$I$22,$G461))</f>
        <v>5.79166666666667</v>
      </c>
      <c r="AB461" s="0" t="n">
        <f aca="false">IF(MAX(H461:K461)=MIN(H461:K461),0,IF($B$17="custo",(MAX(H461:K461)-H461)/(MAX(H461:K461)-MIN(H461:K461)),(H461-MIN(H461:K461))/(MAX(H461:K461)-MIN(H461:K461))))</f>
        <v>0.271802241249126</v>
      </c>
      <c r="AC461" s="0" t="n">
        <f aca="false">IF(MAX(H461:K461)=MIN(H461:K461),0,IF($B$17="custo",(MAX(H461:K461)-I461)/(MAX(H461:K461)-MIN(H461:K461)),(I461-MIN(H461:K461))/(MAX(H461:K461)-MIN(H461:K461))))</f>
        <v>0</v>
      </c>
      <c r="AD461" s="0" t="n">
        <f aca="false">IF(MAX(H461:K461)=MIN(H461:K461),0,IF($B$17="custo",(MAX(H461:K461)-J461)/(MAX(H461:K461)-MIN(H461:K461)),(J461-MIN(H461:K461))/(MAX(H461:K461)-MIN(H461:K461))))</f>
        <v>0.81624246442293</v>
      </c>
      <c r="AE461" s="0" t="n">
        <f aca="false">IF(MAX(H461:K461)=MIN(H461:K461),0,IF($B$17="custo",(MAX(H461:K461)-K461)/(MAX(H461:K461)-MIN(H461:K461)),(K461-MIN(H461:K461))/(MAX(H461:K461)-MIN(H461:K461))))</f>
        <v>1</v>
      </c>
      <c r="AF461" s="0" t="n">
        <f aca="false">IF(MAX(L461:O461)=MIN(L461:O461),0,IF($C$17="custo",(MAX(L461:O461)-L461)/(MAX(L461:O461)-MIN(L461:O461)),(L461-MIN(L461:O461))/(MAX(L461:O461)-MIN(L461:O461))))</f>
        <v>0.888296637759911</v>
      </c>
      <c r="AG461" s="0" t="n">
        <f aca="false">IF(MAX(L461:O461)=MIN(L461:O461),0,IF($C$17="custo",(MAX(L461:O461)-M461)/(MAX(L461:O461)-MIN(L461:O461)),(M461-MIN(L461:O461))/(MAX(L461:O461)-MIN(L461:O461))))</f>
        <v>1</v>
      </c>
      <c r="AH461" s="0" t="n">
        <f aca="false">IF(MAX(L461:O461)=MIN(L461:O461),0,IF($C$17="custo",(MAX(L461:O461)-N461)/(MAX(L461:O461)-MIN(L461:O461)),(N461-MIN(L461:O461))/(MAX(L461:O461)-MIN(L461:O461))))</f>
        <v>0.707971416193885</v>
      </c>
      <c r="AI461" s="0" t="n">
        <f aca="false">IF(MAX(L461:O461)=MIN(L461:O461),0,IF($C$17="custo",(MAX(L461:O461)-O461)/(MAX(L461:O461)-MIN(L461:O461)),(O461-MIN(L461:O461))/(MAX(L461:O461)-MIN(L461:O461))))</f>
        <v>0</v>
      </c>
      <c r="AJ461" s="0" t="n">
        <f aca="false">IF(MAX(P461:S461)=MIN(P461:S461),0,IF($D$17="custo",(MAX(P461:S461)-P461)/(MAX(P461:S461)-MIN(P461:S461)),(P461-MIN(P461:S461))/(MAX(P461:S461)-MIN(P461:S461))))</f>
        <v>0.299509552852012</v>
      </c>
      <c r="AK461" s="0" t="n">
        <f aca="false">IF(MAX(P461:S461)=MIN(P461:S461),0,IF($D$17="custo",(MAX(P461:S461)-Q461)/(MAX(P461:S461)-MIN(P461:S461)),(Q461-MIN(P461:S461))/(MAX(P461:S461)-MIN(P461:S461))))</f>
        <v>0</v>
      </c>
      <c r="AL461" s="0" t="n">
        <f aca="false">IF(MAX(P461:S461)=MIN(P461:S461),0,IF($D$17="custo",(MAX(P461:S461)-R461)/(MAX(P461:S461)-MIN(P461:S461)),(R461-MIN(P461:S461))/(MAX(P461:S461)-MIN(P461:S461))))</f>
        <v>0.821784435462891</v>
      </c>
      <c r="AM461" s="0" t="n">
        <f aca="false">IF(MAX(P461:S461)=MIN(P461:S461),0,IF($D$17="custo",(MAX(P461:S461)-S461)/(MAX(P461:S461)-MIN(P461:S461)),(S461-MIN(P461:S461))/(MAX(P461:S461)-MIN(P461:S461))))</f>
        <v>1</v>
      </c>
      <c r="AN461" s="0" t="n">
        <f aca="false">IF(MAX(T461:W461)=MIN(T461:W461),0,IF($E$17="custo",(MAX(T461:W461)-T461)/(MAX(T461:W461)-MIN(T461:W461)),(T461-MIN(T461:W461))/(MAX(T461:W461)-MIN(T461:W461))))</f>
        <v>0</v>
      </c>
      <c r="AO461" s="0" t="n">
        <f aca="false">IF(MAX(T461:W461)=MIN(T461:W461),0,IF($E$17="custo",(MAX(T461:W461)-U461)/(MAX(T461:W461)-MIN(T461:W461)),(U461-MIN(T461:W461))/(MAX(T461:W461)-MIN(T461:W461))))</f>
        <v>0.615384615384615</v>
      </c>
      <c r="AP461" s="0" t="n">
        <f aca="false">IF(MAX(T461:W461)=MIN(T461:W461),0,IF($E$17="custo",(MAX(T461:W461)-V461)/(MAX(T461:W461)-MIN(T461:W461)),(V461-MIN(T461:W461))/(MAX(T461:W461)-MIN(T461:W461))))</f>
        <v>0.730769230769231</v>
      </c>
      <c r="AQ461" s="0" t="n">
        <f aca="false">IF(MAX(T461:W461)=MIN(T461:W461),0,IF($E$17="custo",(MAX(T461:W461)-W461)/(MAX(T461:W461)-MIN(T461:W461)),(W461-MIN(T461:W461))/(MAX(T461:W461)-MIN(T461:W461))))</f>
        <v>1</v>
      </c>
      <c r="AR461" s="0" t="n">
        <f aca="false">IF(MAX(X461:AA461)=MIN(X461:AA461),0,IF($F$17="custo",(MAX(X461:AA461)-X461)/(MAX(X461:AA461)-MIN(X461:AA461)),(X461-MIN(X461:AA461))/(MAX(X461:AA461)-MIN(X461:AA461))))</f>
        <v>0</v>
      </c>
      <c r="AS461" s="0" t="n">
        <f aca="false">IF(MAX(X461:AA461)=MIN(X461:AA461),0,IF($F$17="custo",(MAX(X461:AA461)-Y461)/(MAX(X461:AA461)-MIN(X461:AA461)),(Y461-MIN(X461:AA461))/(MAX(X461:AA461)-MIN(X461:AA461))))</f>
        <v>0.619047619047619</v>
      </c>
      <c r="AT461" s="0" t="n">
        <f aca="false">IF(MAX(X461:AA461)=MIN(X461:AA461),0,IF($F$17="custo",(MAX(X461:AA461)-Z461)/(MAX(X461:AA461)-MIN(X461:AA461)),(Z461-MIN(X461:AA461))/(MAX(X461:AA461)-MIN(X461:AA461))))</f>
        <v>0.19047619047619</v>
      </c>
      <c r="AU461" s="0" t="n">
        <f aca="false">IF(MAX(X461:AA461)=MIN(X461:AA461),0,IF($F$17="custo",(MAX(X461:AA461)-AA461)/(MAX(X461:AA461)-MIN(X461:AA461)),(AA461-MIN(X461:AA461))/(MAX(X461:AA461)-MIN(X461:AA461))))</f>
        <v>1</v>
      </c>
      <c r="AV461" s="0" t="n">
        <f aca="false">STDEVP(AB461:AE461)</f>
        <v>0.403158016742192</v>
      </c>
      <c r="AW461" s="0" t="n">
        <f aca="false">STDEVP(AF461:AI461)</f>
        <v>0.388954525236524</v>
      </c>
      <c r="AX461" s="0" t="n">
        <f aca="false">STDEVP(AJ461:AM461)</f>
        <v>0.400019869632571</v>
      </c>
      <c r="AY461" s="0" t="n">
        <f aca="false">STDEVP(AN461:AQ461)</f>
        <v>0.366269172206556</v>
      </c>
      <c r="AZ461" s="0" t="n">
        <f aca="false">STDEVP(AR461:AU461)</f>
        <v>0.387590966573803</v>
      </c>
      <c r="BA461" s="0" t="n">
        <f aca="false">AV461*((1-IFERROR(CORREL(AB461:AE461,AF461:AI461),0))+(1-IFERROR(CORREL(AB461:AE461,AJ461:AM461),0))+(1-IFERROR(CORREL(AB461:AE461,AN461:AQ461),0))+(1-IFERROR(CORREL(AB461:AE461,AR461:AU461),0)))</f>
        <v>1.16434092139619</v>
      </c>
      <c r="BB461" s="0" t="n">
        <f aca="false">AW461*((1-IFERROR(CORREL(AF461:AI461,AB461:AE461),0))+(1-IFERROR(CORREL(AF461:AI461,AJ461:AM461),0))+(1-IFERROR(CORREL(AF461:AI461,AN461:AQ461),0))+(1-IFERROR(CORREL(AF461:AI461,AR461:AU461),0)))</f>
        <v>2.75631894378856</v>
      </c>
      <c r="BC461" s="0" t="n">
        <f aca="false">AX461*((1-IFERROR(CORREL(AJ461:AM461,AB461:AE461),0))+(1-IFERROR(CORREL(AJ461:AM461,AF461:AI461),0))+(1-IFERROR(CORREL(AJ461:AM461,AN461:AQ461),0))+(1-IFERROR(CORREL(AJ461:AM461,AR461:AU461),0)))</f>
        <v>1.17002295820473</v>
      </c>
      <c r="BD461" s="0" t="n">
        <f aca="false">AY461*((1-IFERROR(CORREL(AN461:AQ461,AB461:AE461),0))+(1-IFERROR(CORREL(AN461:AQ461,AF461:AI461),0))+(1-IFERROR(CORREL(AN461:AQ461,AJ461:AM461),0))+(1-IFERROR(CORREL(AN461:AQ461,AR461:AU461),0)))</f>
        <v>0.966644876643081</v>
      </c>
      <c r="BE461" s="0" t="n">
        <f aca="false">AZ461*((1-IFERROR(CORREL(AR461:AU461,AB461:AE461),0))+(1-IFERROR(CORREL(AR461:AU461,AF461:AI461),0))+(1-IFERROR(CORREL(AR461:AU461,AJ461:AM461),0))+(1-IFERROR(CORREL(AR461:AU461,AN461:AQ461),0)))</f>
        <v>1.25372989277456</v>
      </c>
      <c r="BF461" s="0" t="n">
        <f aca="false">IF(SUM(BA461:BE461)&gt;0,BA461/SUM(BA461:BE461),1/5)</f>
        <v>0.159257522816085</v>
      </c>
      <c r="BG461" s="0" t="n">
        <f aca="false">IF(SUM(BA461:BE461)&gt;0,BB461/SUM(BA461:BE461),1/5)</f>
        <v>0.377006870592885</v>
      </c>
      <c r="BH461" s="0" t="n">
        <f aca="false">IF(SUM(BA461:BE461)&gt;0,BC461/SUM(BA461:BE461),1/5)</f>
        <v>0.160034706792057</v>
      </c>
      <c r="BI461" s="0" t="n">
        <f aca="false">IF(SUM(BA461:BE461)&gt;0,BD461/SUM(BA461:BE461),1/5)</f>
        <v>0.132216832431207</v>
      </c>
      <c r="BJ461" s="0" t="n">
        <f aca="false">IF(SUM(BA461:BE461)&gt;0,BE461/SUM(BA461:BE461),1/5)</f>
        <v>0.171484067367767</v>
      </c>
      <c r="BK461" s="0" t="n">
        <f aca="false">BF461*AB461+BG461*AF461+BH461*AJ461+BI461*AN461+BJ461*AR461</f>
        <v>0.426112410669333</v>
      </c>
      <c r="BL461" s="0" t="n">
        <f aca="false">BF461*AC461+BG461*AG461+BH461*AK461+BI461*AO461+BJ461*AS461</f>
        <v>0.564527878774552</v>
      </c>
      <c r="BM461" s="0" t="n">
        <f aca="false">BF461*AD461+BG461*AH461+BH461*AL461+BI461*AP461+BJ461*AT461</f>
        <v>0.657700496975413</v>
      </c>
      <c r="BN461" s="0" t="n">
        <f aca="false">BF461*AE461+BG461*AI461+BH461*AM461+BI461*AQ461+BJ461*AU461</f>
        <v>0.622993129407116</v>
      </c>
      <c r="BO461" s="0" t="n">
        <f aca="false">RANK(BK461,$BK461:$BN461)</f>
        <v>4</v>
      </c>
      <c r="BP461" s="0" t="n">
        <f aca="false">RANK(BL461,$BK461:$BN461)</f>
        <v>3</v>
      </c>
      <c r="BQ461" s="0" t="n">
        <f aca="false">RANK(BM461,$BK461:$BN461)</f>
        <v>1</v>
      </c>
      <c r="BR461" s="0" t="n">
        <f aca="false">RANK(BN461,$BK461:$BN461)</f>
        <v>2</v>
      </c>
    </row>
    <row r="462" customFormat="false" ht="15" hidden="false" customHeight="false" outlineLevel="0" collapsed="false">
      <c r="A462" s="0" t="n">
        <v>439</v>
      </c>
      <c r="B462" s="0" t="n">
        <f aca="false">RANDBETWEEN(1,$B$5)</f>
        <v>4</v>
      </c>
      <c r="C462" s="0" t="n">
        <f aca="false">RANDBETWEEN(1,$B$5)</f>
        <v>2</v>
      </c>
      <c r="D462" s="0" t="n">
        <f aca="false">RANDBETWEEN(1,$B$5)</f>
        <v>4</v>
      </c>
      <c r="E462" s="0" t="n">
        <f aca="false">RANDBETWEEN(1,$B$5)</f>
        <v>1</v>
      </c>
      <c r="F462" s="0" t="n">
        <f aca="false">RANDBETWEEN(1,$B$5)</f>
        <v>1</v>
      </c>
      <c r="G462" s="0" t="n">
        <f aca="false">RANDBETWEEN(1,$B$5)</f>
        <v>3</v>
      </c>
      <c r="H462" s="0" t="n">
        <f aca="true">NORMINV(RAND(),$B$8,$B$13)</f>
        <v>50.4348763429193</v>
      </c>
      <c r="I462" s="0" t="n">
        <f aca="true">NORMINV(RAND(),$C$8,$C$13)</f>
        <v>73.1408672178915</v>
      </c>
      <c r="J462" s="0" t="n">
        <f aca="true">NORMINV(RAND(),$D$8,$D$13)</f>
        <v>15.1355157400662</v>
      </c>
      <c r="K462" s="0" t="n">
        <f aca="true">NORMINV(RAND(),$E$8,$E$13)</f>
        <v>3.30195358511466</v>
      </c>
      <c r="L462" s="0" t="n">
        <f aca="true">NORMINV(RAND(),$B$9,$B$14)</f>
        <v>41.0439161621675</v>
      </c>
      <c r="M462" s="0" t="n">
        <f aca="true">NORMINV(RAND(),$C$9,$C$14)</f>
        <v>48.9462702010106</v>
      </c>
      <c r="N462" s="0" t="n">
        <f aca="true">NORMINV(RAND(),$D$9,$D$14)</f>
        <v>48.5393980796834</v>
      </c>
      <c r="O462" s="0" t="n">
        <f aca="true">NORMINV(RAND(),$E$9,$E$14)</f>
        <v>22.0021996019214</v>
      </c>
      <c r="P462" s="0" t="n">
        <f aca="true">NORMINV(RAND(),$B$10,$B$15)</f>
        <v>23.8159911330747</v>
      </c>
      <c r="Q462" s="0" t="n">
        <f aca="true">NORMINV(RAND(),$C$10,$C$15)</f>
        <v>29.2769574181687</v>
      </c>
      <c r="R462" s="0" t="n">
        <f aca="true">NORMINV(RAND(),$D$10,$D$15)</f>
        <v>9.74198596022072</v>
      </c>
      <c r="S462" s="0" t="n">
        <f aca="true">NORMINV(RAND(),$E$10,$E$15)</f>
        <v>4.03631884190415</v>
      </c>
      <c r="T462" s="0" t="n">
        <f aca="false">MEDIAN(INDEX(Avaliadores!$B$17:$B$22,$B462),INDEX(Avaliadores!$B$17:$B$22,$C462),INDEX(Avaliadores!$B$17:$B$22,$D462),INDEX(Avaliadores!$B$17:$B$22,$E462),INDEX(Avaliadores!$B$17:$B$22,$F462),INDEX(Avaliadores!$B$17:$B$22,$G462))</f>
        <v>2.91666666666667</v>
      </c>
      <c r="U462" s="0" t="n">
        <f aca="false">MEDIAN(INDEX(Avaliadores!$C$17:$C$22,$B462),INDEX(Avaliadores!$C$17:$C$22,$C462),INDEX(Avaliadores!$C$17:$C$22,$D462),INDEX(Avaliadores!$C$17:$C$22,$E462),INDEX(Avaliadores!$C$17:$C$22,$F462),INDEX(Avaliadores!$C$17:$C$22,$G462))</f>
        <v>4.91666666666667</v>
      </c>
      <c r="V462" s="0" t="n">
        <f aca="false">MEDIAN(INDEX(Avaliadores!$D$17:$D$22,$B462),INDEX(Avaliadores!$D$17:$D$22,$C462),INDEX(Avaliadores!$D$17:$D$22,$D462),INDEX(Avaliadores!$D$17:$D$22,$E462),INDEX(Avaliadores!$D$17:$D$22,$F462),INDEX(Avaliadores!$D$17:$D$22,$G462))</f>
        <v>5.91666666666667</v>
      </c>
      <c r="W462" s="0" t="n">
        <f aca="false">MEDIAN(INDEX(Avaliadores!$E$17:$E$22,$B462),INDEX(Avaliadores!$E$17:$E$22,$C462),INDEX(Avaliadores!$E$17:$E$22,$D462),INDEX(Avaliadores!$E$17:$E$22,$E462),INDEX(Avaliadores!$E$17:$E$22,$F462),INDEX(Avaliadores!$E$17:$E$22,$G462))</f>
        <v>6.54166666666667</v>
      </c>
      <c r="X462" s="0" t="n">
        <f aca="false">MEDIAN(INDEX(Avaliadores!$F$17:$F$22,$B462),INDEX(Avaliadores!$F$17:$F$22,$C462),INDEX(Avaliadores!$F$17:$F$22,$D462),INDEX(Avaliadores!$F$17:$F$22,$E462),INDEX(Avaliadores!$F$17:$F$22,$F462),INDEX(Avaliadores!$F$17:$F$22,$G462))</f>
        <v>2.41666666666667</v>
      </c>
      <c r="Y462" s="0" t="n">
        <f aca="false">MEDIAN(INDEX(Avaliadores!$G$17:$G$22,$B462),INDEX(Avaliadores!$G$17:$G$22,$C462),INDEX(Avaliadores!$G$17:$G$22,$D462),INDEX(Avaliadores!$G$17:$G$22,$E462),INDEX(Avaliadores!$G$17:$G$22,$F462),INDEX(Avaliadores!$G$17:$G$22,$G462))</f>
        <v>5.04166666666667</v>
      </c>
      <c r="Z462" s="0" t="n">
        <f aca="false">MEDIAN(INDEX(Avaliadores!$H$17:$H$22,$B462),INDEX(Avaliadores!$H$17:$H$22,$C462),INDEX(Avaliadores!$H$17:$H$22,$D462),INDEX(Avaliadores!$H$17:$H$22,$E462),INDEX(Avaliadores!$H$17:$H$22,$F462),INDEX(Avaliadores!$H$17:$H$22,$G462))</f>
        <v>3.91666666666667</v>
      </c>
      <c r="AA462" s="0" t="n">
        <f aca="false">MEDIAN(INDEX(Avaliadores!$I$17:$I$22,$B462),INDEX(Avaliadores!$I$17:$I$22,$C462),INDEX(Avaliadores!$I$17:$I$22,$D462),INDEX(Avaliadores!$I$17:$I$22,$E462),INDEX(Avaliadores!$I$17:$I$22,$F462),INDEX(Avaliadores!$I$17:$I$22,$G462))</f>
        <v>6.41666666666667</v>
      </c>
      <c r="AB462" s="0" t="n">
        <f aca="false">IF(MAX(H462:K462)=MIN(H462:K462),0,IF($B$17="custo",(MAX(H462:K462)-H462)/(MAX(H462:K462)-MIN(H462:K462)),(H462-MIN(H462:K462))/(MAX(H462:K462)-MIN(H462:K462))))</f>
        <v>0.325119474142505</v>
      </c>
      <c r="AC462" s="0" t="n">
        <f aca="false">IF(MAX(H462:K462)=MIN(H462:K462),0,IF($B$17="custo",(MAX(H462:K462)-I462)/(MAX(H462:K462)-MIN(H462:K462)),(I462-MIN(H462:K462))/(MAX(H462:K462)-MIN(H462:K462))))</f>
        <v>0</v>
      </c>
      <c r="AD462" s="0" t="n">
        <f aca="false">IF(MAX(H462:K462)=MIN(H462:K462),0,IF($B$17="custo",(MAX(H462:K462)-J462)/(MAX(H462:K462)-MIN(H462:K462)),(J462-MIN(H462:K462))/(MAX(H462:K462)-MIN(H462:K462))))</f>
        <v>0.830559189148129</v>
      </c>
      <c r="AE462" s="0" t="n">
        <f aca="false">IF(MAX(H462:K462)=MIN(H462:K462),0,IF($B$17="custo",(MAX(H462:K462)-K462)/(MAX(H462:K462)-MIN(H462:K462)),(K462-MIN(H462:K462))/(MAX(H462:K462)-MIN(H462:K462))))</f>
        <v>1</v>
      </c>
      <c r="AF462" s="0" t="n">
        <f aca="false">IF(MAX(L462:O462)=MIN(L462:O462),0,IF($C$17="custo",(MAX(L462:O462)-L462)/(MAX(L462:O462)-MIN(L462:O462)),(L462-MIN(L462:O462))/(MAX(L462:O462)-MIN(L462:O462))))</f>
        <v>0.706712688055747</v>
      </c>
      <c r="AG462" s="0" t="n">
        <f aca="false">IF(MAX(L462:O462)=MIN(L462:O462),0,IF($C$17="custo",(MAX(L462:O462)-M462)/(MAX(L462:O462)-MIN(L462:O462)),(M462-MIN(L462:O462))/(MAX(L462:O462)-MIN(L462:O462))))</f>
        <v>1</v>
      </c>
      <c r="AH462" s="0" t="n">
        <f aca="false">IF(MAX(L462:O462)=MIN(L462:O462),0,IF($C$17="custo",(MAX(L462:O462)-N462)/(MAX(L462:O462)-MIN(L462:O462)),(N462-MIN(L462:O462))/(MAX(L462:O462)-MIN(L462:O462))))</f>
        <v>0.984899381857286</v>
      </c>
      <c r="AI462" s="0" t="n">
        <f aca="false">IF(MAX(L462:O462)=MIN(L462:O462),0,IF($C$17="custo",(MAX(L462:O462)-O462)/(MAX(L462:O462)-MIN(L462:O462)),(O462-MIN(L462:O462))/(MAX(L462:O462)-MIN(L462:O462))))</f>
        <v>0</v>
      </c>
      <c r="AJ462" s="0" t="n">
        <f aca="false">IF(MAX(P462:S462)=MIN(P462:S462),0,IF($D$17="custo",(MAX(P462:S462)-P462)/(MAX(P462:S462)-MIN(P462:S462)),(P462-MIN(P462:S462))/(MAX(P462:S462)-MIN(P462:S462))))</f>
        <v>0.216356106387473</v>
      </c>
      <c r="AK462" s="0" t="n">
        <f aca="false">IF(MAX(P462:S462)=MIN(P462:S462),0,IF($D$17="custo",(MAX(P462:S462)-Q462)/(MAX(P462:S462)-MIN(P462:S462)),(Q462-MIN(P462:S462))/(MAX(P462:S462)-MIN(P462:S462))))</f>
        <v>0</v>
      </c>
      <c r="AL462" s="0" t="n">
        <f aca="false">IF(MAX(P462:S462)=MIN(P462:S462),0,IF($D$17="custo",(MAX(P462:S462)-R462)/(MAX(P462:S462)-MIN(P462:S462)),(R462-MIN(P462:S462))/(MAX(P462:S462)-MIN(P462:S462))))</f>
        <v>0.773949177193877</v>
      </c>
      <c r="AM462" s="0" t="n">
        <f aca="false">IF(MAX(P462:S462)=MIN(P462:S462),0,IF($D$17="custo",(MAX(P462:S462)-S462)/(MAX(P462:S462)-MIN(P462:S462)),(S462-MIN(P462:S462))/(MAX(P462:S462)-MIN(P462:S462))))</f>
        <v>1</v>
      </c>
      <c r="AN462" s="0" t="n">
        <f aca="false">IF(MAX(T462:W462)=MIN(T462:W462),0,IF($E$17="custo",(MAX(T462:W462)-T462)/(MAX(T462:W462)-MIN(T462:W462)),(T462-MIN(T462:W462))/(MAX(T462:W462)-MIN(T462:W462))))</f>
        <v>0</v>
      </c>
      <c r="AO462" s="0" t="n">
        <f aca="false">IF(MAX(T462:W462)=MIN(T462:W462),0,IF($E$17="custo",(MAX(T462:W462)-U462)/(MAX(T462:W462)-MIN(T462:W462)),(U462-MIN(T462:W462))/(MAX(T462:W462)-MIN(T462:W462))))</f>
        <v>0.551724137931035</v>
      </c>
      <c r="AP462" s="0" t="n">
        <f aca="false">IF(MAX(T462:W462)=MIN(T462:W462),0,IF($E$17="custo",(MAX(T462:W462)-V462)/(MAX(T462:W462)-MIN(T462:W462)),(V462-MIN(T462:W462))/(MAX(T462:W462)-MIN(T462:W462))))</f>
        <v>0.827586206896552</v>
      </c>
      <c r="AQ462" s="0" t="n">
        <f aca="false">IF(MAX(T462:W462)=MIN(T462:W462),0,IF($E$17="custo",(MAX(T462:W462)-W462)/(MAX(T462:W462)-MIN(T462:W462)),(W462-MIN(T462:W462))/(MAX(T462:W462)-MIN(T462:W462))))</f>
        <v>1</v>
      </c>
      <c r="AR462" s="0" t="n">
        <f aca="false">IF(MAX(X462:AA462)=MIN(X462:AA462),0,IF($F$17="custo",(MAX(X462:AA462)-X462)/(MAX(X462:AA462)-MIN(X462:AA462)),(X462-MIN(X462:AA462))/(MAX(X462:AA462)-MIN(X462:AA462))))</f>
        <v>0</v>
      </c>
      <c r="AS462" s="0" t="n">
        <f aca="false">IF(MAX(X462:AA462)=MIN(X462:AA462),0,IF($F$17="custo",(MAX(X462:AA462)-Y462)/(MAX(X462:AA462)-MIN(X462:AA462)),(Y462-MIN(X462:AA462))/(MAX(X462:AA462)-MIN(X462:AA462))))</f>
        <v>0.65625</v>
      </c>
      <c r="AT462" s="0" t="n">
        <f aca="false">IF(MAX(X462:AA462)=MIN(X462:AA462),0,IF($F$17="custo",(MAX(X462:AA462)-Z462)/(MAX(X462:AA462)-MIN(X462:AA462)),(Z462-MIN(X462:AA462))/(MAX(X462:AA462)-MIN(X462:AA462))))</f>
        <v>0.375</v>
      </c>
      <c r="AU462" s="0" t="n">
        <f aca="false">IF(MAX(X462:AA462)=MIN(X462:AA462),0,IF($F$17="custo",(MAX(X462:AA462)-AA462)/(MAX(X462:AA462)-MIN(X462:AA462)),(AA462-MIN(X462:AA462))/(MAX(X462:AA462)-MIN(X462:AA462))))</f>
        <v>1</v>
      </c>
      <c r="AV462" s="0" t="n">
        <f aca="false">STDEVP(AB462:AE462)</f>
        <v>0.398055779478038</v>
      </c>
      <c r="AW462" s="0" t="n">
        <f aca="false">STDEVP(AF462:AI462)</f>
        <v>0.405670966460648</v>
      </c>
      <c r="AX462" s="0" t="n">
        <f aca="false">STDEVP(AJ462:AM462)</f>
        <v>0.404808137636605</v>
      </c>
      <c r="AY462" s="0" t="n">
        <f aca="false">STDEVP(AN462:AQ462)</f>
        <v>0.37882021625379</v>
      </c>
      <c r="AZ462" s="0" t="n">
        <f aca="false">STDEVP(AR462:AU462)</f>
        <v>0.367353685797148</v>
      </c>
      <c r="BA462" s="0" t="n">
        <f aca="false">AV462*((1-IFERROR(CORREL(AB462:AE462,AF462:AI462),0))+(1-IFERROR(CORREL(AB462:AE462,AJ462:AM462),0))+(1-IFERROR(CORREL(AB462:AE462,AN462:AQ462),0))+(1-IFERROR(CORREL(AB462:AE462,AR462:AU462),0)))</f>
        <v>1.0299880580335</v>
      </c>
      <c r="BB462" s="0" t="n">
        <f aca="false">AW462*((1-IFERROR(CORREL(AF462:AI462,AB462:AE462),0))+(1-IFERROR(CORREL(AF462:AI462,AJ462:AM462),0))+(1-IFERROR(CORREL(AF462:AI462,AN462:AQ462),0))+(1-IFERROR(CORREL(AF462:AI462,AR462:AU462),0)))</f>
        <v>2.52438940446764</v>
      </c>
      <c r="BC462" s="0" t="n">
        <f aca="false">AX462*((1-IFERROR(CORREL(AJ462:AM462,AB462:AE462),0))+(1-IFERROR(CORREL(AJ462:AM462,AF462:AI462),0))+(1-IFERROR(CORREL(AJ462:AM462,AN462:AQ462),0))+(1-IFERROR(CORREL(AJ462:AM462,AR462:AU462),0)))</f>
        <v>0.98673413373156</v>
      </c>
      <c r="BD462" s="0" t="n">
        <f aca="false">AY462*((1-IFERROR(CORREL(AN462:AQ462,AB462:AE462),0))+(1-IFERROR(CORREL(AN462:AQ462,AF462:AI462),0))+(1-IFERROR(CORREL(AN462:AQ462,AJ462:AM462),0))+(1-IFERROR(CORREL(AN462:AQ462,AR462:AU462),0)))</f>
        <v>0.807317389497523</v>
      </c>
      <c r="BE462" s="0" t="n">
        <f aca="false">AZ462*((1-IFERROR(CORREL(AR462:AU462,AB462:AE462),0))+(1-IFERROR(CORREL(AR462:AU462,AF462:AI462),0))+(1-IFERROR(CORREL(AR462:AU462,AJ462:AM462),0))+(1-IFERROR(CORREL(AR462:AU462,AN462:AQ462),0)))</f>
        <v>1.06460712783757</v>
      </c>
      <c r="BF462" s="0" t="n">
        <f aca="false">IF(SUM(BA462:BE462)&gt;0,BA462/SUM(BA462:BE462),1/5)</f>
        <v>0.160608491796015</v>
      </c>
      <c r="BG462" s="0" t="n">
        <f aca="false">IF(SUM(BA462:BE462)&gt;0,BB462/SUM(BA462:BE462),1/5)</f>
        <v>0.393634054099102</v>
      </c>
      <c r="BH462" s="0" t="n">
        <f aca="false">IF(SUM(BA462:BE462)&gt;0,BC462/SUM(BA462:BE462),1/5)</f>
        <v>0.153863804328806</v>
      </c>
      <c r="BI462" s="0" t="n">
        <f aca="false">IF(SUM(BA462:BE462)&gt;0,BD462/SUM(BA462:BE462),1/5)</f>
        <v>0.125886923946914</v>
      </c>
      <c r="BJ462" s="0" t="n">
        <f aca="false">IF(SUM(BA462:BE462)&gt;0,BE462/SUM(BA462:BE462),1/5)</f>
        <v>0.166006725829164</v>
      </c>
      <c r="BK462" s="0" t="n">
        <f aca="false">BF462*AB462+BG462*AF462+BH462*AJ462+BI462*AN462+BJ462*AR462</f>
        <v>0.363692502496743</v>
      </c>
      <c r="BL462" s="0" t="n">
        <f aca="false">BF462*AC462+BG462*AG462+BH462*AK462+BI462*AO462+BJ462*AS462</f>
        <v>0.572030822515891</v>
      </c>
      <c r="BM462" s="0" t="n">
        <f aca="false">BF462*AD462+BG462*AH462+BH462*AL462+BI462*AP462+BJ462*AT462</f>
        <v>0.806602364109821</v>
      </c>
      <c r="BN462" s="0" t="n">
        <f aca="false">BF462*AE462+BG462*AI462+BH462*AM462+BI462*AQ462+BJ462*AU462</f>
        <v>0.606365945900898</v>
      </c>
      <c r="BO462" s="0" t="n">
        <f aca="false">RANK(BK462,$BK462:$BN462)</f>
        <v>4</v>
      </c>
      <c r="BP462" s="0" t="n">
        <f aca="false">RANK(BL462,$BK462:$BN462)</f>
        <v>3</v>
      </c>
      <c r="BQ462" s="0" t="n">
        <f aca="false">RANK(BM462,$BK462:$BN462)</f>
        <v>1</v>
      </c>
      <c r="BR462" s="0" t="n">
        <f aca="false">RANK(BN462,$BK462:$BN462)</f>
        <v>2</v>
      </c>
    </row>
    <row r="463" customFormat="false" ht="15" hidden="false" customHeight="false" outlineLevel="0" collapsed="false">
      <c r="A463" s="0" t="n">
        <v>440</v>
      </c>
      <c r="B463" s="0" t="n">
        <f aca="false">RANDBETWEEN(1,$B$5)</f>
        <v>6</v>
      </c>
      <c r="C463" s="0" t="n">
        <f aca="false">RANDBETWEEN(1,$B$5)</f>
        <v>6</v>
      </c>
      <c r="D463" s="0" t="n">
        <f aca="false">RANDBETWEEN(1,$B$5)</f>
        <v>1</v>
      </c>
      <c r="E463" s="0" t="n">
        <f aca="false">RANDBETWEEN(1,$B$5)</f>
        <v>3</v>
      </c>
      <c r="F463" s="0" t="n">
        <f aca="false">RANDBETWEEN(1,$B$5)</f>
        <v>3</v>
      </c>
      <c r="G463" s="0" t="n">
        <f aca="false">RANDBETWEEN(1,$B$5)</f>
        <v>2</v>
      </c>
      <c r="H463" s="0" t="n">
        <f aca="true">NORMINV(RAND(),$B$8,$B$13)</f>
        <v>44.3132218081654</v>
      </c>
      <c r="I463" s="0" t="n">
        <f aca="true">NORMINV(RAND(),$C$8,$C$13)</f>
        <v>55.8032787112784</v>
      </c>
      <c r="J463" s="0" t="n">
        <f aca="true">NORMINV(RAND(),$D$8,$D$13)</f>
        <v>13.298071474585</v>
      </c>
      <c r="K463" s="0" t="n">
        <f aca="true">NORMINV(RAND(),$E$8,$E$13)</f>
        <v>2.90462623127855</v>
      </c>
      <c r="L463" s="0" t="n">
        <f aca="true">NORMINV(RAND(),$B$9,$B$14)</f>
        <v>34.308662582297</v>
      </c>
      <c r="M463" s="0" t="n">
        <f aca="true">NORMINV(RAND(),$C$9,$C$14)</f>
        <v>53.8964223773615</v>
      </c>
      <c r="N463" s="0" t="n">
        <f aca="true">NORMINV(RAND(),$D$9,$D$14)</f>
        <v>45.0954286693791</v>
      </c>
      <c r="O463" s="0" t="n">
        <f aca="true">NORMINV(RAND(),$E$9,$E$14)</f>
        <v>23.8609423317213</v>
      </c>
      <c r="P463" s="0" t="n">
        <f aca="true">NORMINV(RAND(),$B$10,$B$15)</f>
        <v>24.6158382772801</v>
      </c>
      <c r="Q463" s="0" t="n">
        <f aca="true">NORMINV(RAND(),$C$10,$C$15)</f>
        <v>29.7438229331762</v>
      </c>
      <c r="R463" s="0" t="n">
        <f aca="true">NORMINV(RAND(),$D$10,$D$15)</f>
        <v>9.83884731735791</v>
      </c>
      <c r="S463" s="0" t="n">
        <f aca="true">NORMINV(RAND(),$E$10,$E$15)</f>
        <v>4.01290996902661</v>
      </c>
      <c r="T463" s="0" t="n">
        <f aca="false">MEDIAN(INDEX(Avaliadores!$B$17:$B$22,$B463),INDEX(Avaliadores!$B$17:$B$22,$C463),INDEX(Avaliadores!$B$17:$B$22,$D463),INDEX(Avaliadores!$B$17:$B$22,$E463),INDEX(Avaliadores!$B$17:$B$22,$F463),INDEX(Avaliadores!$B$17:$B$22,$G463))</f>
        <v>2.41666666666667</v>
      </c>
      <c r="U463" s="0" t="n">
        <f aca="false">MEDIAN(INDEX(Avaliadores!$C$17:$C$22,$B463),INDEX(Avaliadores!$C$17:$C$22,$C463),INDEX(Avaliadores!$C$17:$C$22,$D463),INDEX(Avaliadores!$C$17:$C$22,$E463),INDEX(Avaliadores!$C$17:$C$22,$F463),INDEX(Avaliadores!$C$17:$C$22,$G463))</f>
        <v>4.91666666666667</v>
      </c>
      <c r="V463" s="0" t="n">
        <f aca="false">MEDIAN(INDEX(Avaliadores!$D$17:$D$22,$B463),INDEX(Avaliadores!$D$17:$D$22,$C463),INDEX(Avaliadores!$D$17:$D$22,$D463),INDEX(Avaliadores!$D$17:$D$22,$E463),INDEX(Avaliadores!$D$17:$D$22,$F463),INDEX(Avaliadores!$D$17:$D$22,$G463))</f>
        <v>5.79166666666667</v>
      </c>
      <c r="W463" s="0" t="n">
        <f aca="false">MEDIAN(INDEX(Avaliadores!$E$17:$E$22,$B463),INDEX(Avaliadores!$E$17:$E$22,$C463),INDEX(Avaliadores!$E$17:$E$22,$D463),INDEX(Avaliadores!$E$17:$E$22,$E463),INDEX(Avaliadores!$E$17:$E$22,$F463),INDEX(Avaliadores!$E$17:$E$22,$G463))</f>
        <v>6.04166666666667</v>
      </c>
      <c r="X463" s="0" t="n">
        <f aca="false">MEDIAN(INDEX(Avaliadores!$F$17:$F$22,$B463),INDEX(Avaliadores!$F$17:$F$22,$C463),INDEX(Avaliadores!$F$17:$F$22,$D463),INDEX(Avaliadores!$F$17:$F$22,$E463),INDEX(Avaliadores!$F$17:$F$22,$F463),INDEX(Avaliadores!$F$17:$F$22,$G463))</f>
        <v>2.79166666666667</v>
      </c>
      <c r="Y463" s="0" t="n">
        <f aca="false">MEDIAN(INDEX(Avaliadores!$G$17:$G$22,$B463),INDEX(Avaliadores!$G$17:$G$22,$C463),INDEX(Avaliadores!$G$17:$G$22,$D463),INDEX(Avaliadores!$G$17:$G$22,$E463),INDEX(Avaliadores!$G$17:$G$22,$F463),INDEX(Avaliadores!$G$17:$G$22,$G463))</f>
        <v>5.41666666666667</v>
      </c>
      <c r="Z463" s="0" t="n">
        <f aca="false">MEDIAN(INDEX(Avaliadores!$H$17:$H$22,$B463),INDEX(Avaliadores!$H$17:$H$22,$C463),INDEX(Avaliadores!$H$17:$H$22,$D463),INDEX(Avaliadores!$H$17:$H$22,$E463),INDEX(Avaliadores!$H$17:$H$22,$F463),INDEX(Avaliadores!$H$17:$H$22,$G463))</f>
        <v>4.04166666666667</v>
      </c>
      <c r="AA463" s="0" t="n">
        <f aca="false">MEDIAN(INDEX(Avaliadores!$I$17:$I$22,$B463),INDEX(Avaliadores!$I$17:$I$22,$C463),INDEX(Avaliadores!$I$17:$I$22,$D463),INDEX(Avaliadores!$I$17:$I$22,$E463),INDEX(Avaliadores!$I$17:$I$22,$F463),INDEX(Avaliadores!$I$17:$I$22,$G463))</f>
        <v>6.91666666666667</v>
      </c>
      <c r="AB463" s="0" t="n">
        <f aca="false">IF(MAX(H463:K463)=MIN(H463:K463),0,IF($B$17="custo",(MAX(H463:K463)-H463)/(MAX(H463:K463)-MIN(H463:K463)),(H463-MIN(H463:K463))/(MAX(H463:K463)-MIN(H463:K463))))</f>
        <v>0.217208877058961</v>
      </c>
      <c r="AC463" s="0" t="n">
        <f aca="false">IF(MAX(H463:K463)=MIN(H463:K463),0,IF($B$17="custo",(MAX(H463:K463)-I463)/(MAX(H463:K463)-MIN(H463:K463)),(I463-MIN(H463:K463))/(MAX(H463:K463)-MIN(H463:K463))))</f>
        <v>0</v>
      </c>
      <c r="AD463" s="0" t="n">
        <f aca="false">IF(MAX(H463:K463)=MIN(H463:K463),0,IF($B$17="custo",(MAX(H463:K463)-J463)/(MAX(H463:K463)-MIN(H463:K463)),(J463-MIN(H463:K463))/(MAX(H463:K463)-MIN(H463:K463))))</f>
        <v>0.803521550057706</v>
      </c>
      <c r="AE463" s="0" t="n">
        <f aca="false">IF(MAX(H463:K463)=MIN(H463:K463),0,IF($B$17="custo",(MAX(H463:K463)-K463)/(MAX(H463:K463)-MIN(H463:K463)),(K463-MIN(H463:K463))/(MAX(H463:K463)-MIN(H463:K463))))</f>
        <v>1</v>
      </c>
      <c r="AF463" s="0" t="n">
        <f aca="false">IF(MAX(L463:O463)=MIN(L463:O463),0,IF($C$17="custo",(MAX(L463:O463)-L463)/(MAX(L463:O463)-MIN(L463:O463)),(L463-MIN(L463:O463))/(MAX(L463:O463)-MIN(L463:O463))))</f>
        <v>0.347845955340149</v>
      </c>
      <c r="AG463" s="0" t="n">
        <f aca="false">IF(MAX(L463:O463)=MIN(L463:O463),0,IF($C$17="custo",(MAX(L463:O463)-M463)/(MAX(L463:O463)-MIN(L463:O463)),(M463-MIN(L463:O463))/(MAX(L463:O463)-MIN(L463:O463))))</f>
        <v>1</v>
      </c>
      <c r="AH463" s="0" t="n">
        <f aca="false">IF(MAX(L463:O463)=MIN(L463:O463),0,IF($C$17="custo",(MAX(L463:O463)-N463)/(MAX(L463:O463)-MIN(L463:O463)),(N463-MIN(L463:O463))/(MAX(L463:O463)-MIN(L463:O463))))</f>
        <v>0.70698008839516</v>
      </c>
      <c r="AI463" s="0" t="n">
        <f aca="false">IF(MAX(L463:O463)=MIN(L463:O463),0,IF($C$17="custo",(MAX(L463:O463)-O463)/(MAX(L463:O463)-MIN(L463:O463)),(O463-MIN(L463:O463))/(MAX(L463:O463)-MIN(L463:O463))))</f>
        <v>0</v>
      </c>
      <c r="AJ463" s="0" t="n">
        <f aca="false">IF(MAX(P463:S463)=MIN(P463:S463),0,IF($D$17="custo",(MAX(P463:S463)-P463)/(MAX(P463:S463)-MIN(P463:S463)),(P463-MIN(P463:S463))/(MAX(P463:S463)-MIN(P463:S463))))</f>
        <v>0.199292759764912</v>
      </c>
      <c r="AK463" s="0" t="n">
        <f aca="false">IF(MAX(P463:S463)=MIN(P463:S463),0,IF($D$17="custo",(MAX(P463:S463)-Q463)/(MAX(P463:S463)-MIN(P463:S463)),(Q463-MIN(P463:S463))/(MAX(P463:S463)-MIN(P463:S463))))</f>
        <v>0</v>
      </c>
      <c r="AL463" s="0" t="n">
        <f aca="false">IF(MAX(P463:S463)=MIN(P463:S463),0,IF($D$17="custo",(MAX(P463:S463)-R463)/(MAX(P463:S463)-MIN(P463:S463)),(R463-MIN(P463:S463))/(MAX(P463:S463)-MIN(P463:S463))))</f>
        <v>0.773582175010717</v>
      </c>
      <c r="AM463" s="0" t="n">
        <f aca="false">IF(MAX(P463:S463)=MIN(P463:S463),0,IF($D$17="custo",(MAX(P463:S463)-S463)/(MAX(P463:S463)-MIN(P463:S463)),(S463-MIN(P463:S463))/(MAX(P463:S463)-MIN(P463:S463))))</f>
        <v>1</v>
      </c>
      <c r="AN463" s="0" t="n">
        <f aca="false">IF(MAX(T463:W463)=MIN(T463:W463),0,IF($E$17="custo",(MAX(T463:W463)-T463)/(MAX(T463:W463)-MIN(T463:W463)),(T463-MIN(T463:W463))/(MAX(T463:W463)-MIN(T463:W463))))</f>
        <v>0</v>
      </c>
      <c r="AO463" s="0" t="n">
        <f aca="false">IF(MAX(T463:W463)=MIN(T463:W463),0,IF($E$17="custo",(MAX(T463:W463)-U463)/(MAX(T463:W463)-MIN(T463:W463)),(U463-MIN(T463:W463))/(MAX(T463:W463)-MIN(T463:W463))))</f>
        <v>0.689655172413793</v>
      </c>
      <c r="AP463" s="0" t="n">
        <f aca="false">IF(MAX(T463:W463)=MIN(T463:W463),0,IF($E$17="custo",(MAX(T463:W463)-V463)/(MAX(T463:W463)-MIN(T463:W463)),(V463-MIN(T463:W463))/(MAX(T463:W463)-MIN(T463:W463))))</f>
        <v>0.931034482758621</v>
      </c>
      <c r="AQ463" s="0" t="n">
        <f aca="false">IF(MAX(T463:W463)=MIN(T463:W463),0,IF($E$17="custo",(MAX(T463:W463)-W463)/(MAX(T463:W463)-MIN(T463:W463)),(W463-MIN(T463:W463))/(MAX(T463:W463)-MIN(T463:W463))))</f>
        <v>1</v>
      </c>
      <c r="AR463" s="0" t="n">
        <f aca="false">IF(MAX(X463:AA463)=MIN(X463:AA463),0,IF($F$17="custo",(MAX(X463:AA463)-X463)/(MAX(X463:AA463)-MIN(X463:AA463)),(X463-MIN(X463:AA463))/(MAX(X463:AA463)-MIN(X463:AA463))))</f>
        <v>0</v>
      </c>
      <c r="AS463" s="0" t="n">
        <f aca="false">IF(MAX(X463:AA463)=MIN(X463:AA463),0,IF($F$17="custo",(MAX(X463:AA463)-Y463)/(MAX(X463:AA463)-MIN(X463:AA463)),(Y463-MIN(X463:AA463))/(MAX(X463:AA463)-MIN(X463:AA463))))</f>
        <v>0.636363636363636</v>
      </c>
      <c r="AT463" s="0" t="n">
        <f aca="false">IF(MAX(X463:AA463)=MIN(X463:AA463),0,IF($F$17="custo",(MAX(X463:AA463)-Z463)/(MAX(X463:AA463)-MIN(X463:AA463)),(Z463-MIN(X463:AA463))/(MAX(X463:AA463)-MIN(X463:AA463))))</f>
        <v>0.303030303030303</v>
      </c>
      <c r="AU463" s="0" t="n">
        <f aca="false">IF(MAX(X463:AA463)=MIN(X463:AA463),0,IF($F$17="custo",(MAX(X463:AA463)-AA463)/(MAX(X463:AA463)-MIN(X463:AA463)),(AA463-MIN(X463:AA463))/(MAX(X463:AA463)-MIN(X463:AA463))))</f>
        <v>1</v>
      </c>
      <c r="AV463" s="0" t="n">
        <f aca="false">STDEVP(AB463:AE463)</f>
        <v>0.409874588414425</v>
      </c>
      <c r="AW463" s="0" t="n">
        <f aca="false">STDEVP(AF463:AI463)</f>
        <v>0.375912269196718</v>
      </c>
      <c r="AX463" s="0" t="n">
        <f aca="false">STDEVP(AJ463:AM463)</f>
        <v>0.407764671263506</v>
      </c>
      <c r="AY463" s="0" t="n">
        <f aca="false">STDEVP(AN463:AQ463)</f>
        <v>0.395425687626887</v>
      </c>
      <c r="AZ463" s="0" t="n">
        <f aca="false">STDEVP(AR463:AU463)</f>
        <v>0.372985867427005</v>
      </c>
      <c r="BA463" s="0" t="n">
        <f aca="false">AV463*((1-IFERROR(CORREL(AB463:AE463,AF463:AI463),0))+(1-IFERROR(CORREL(AB463:AE463,AJ463:AM463),0))+(1-IFERROR(CORREL(AB463:AE463,AN463:AQ463),0))+(1-IFERROR(CORREL(AB463:AE463,AR463:AU463),0)))</f>
        <v>1.04717611018893</v>
      </c>
      <c r="BB463" s="0" t="n">
        <f aca="false">AW463*((1-IFERROR(CORREL(AF463:AI463,AB463:AE463),0))+(1-IFERROR(CORREL(AF463:AI463,AJ463:AM463),0))+(1-IFERROR(CORREL(AF463:AI463,AN463:AQ463),0))+(1-IFERROR(CORREL(AF463:AI463,AR463:AU463),0)))</f>
        <v>2.08440766316133</v>
      </c>
      <c r="BC463" s="0" t="n">
        <f aca="false">AX463*((1-IFERROR(CORREL(AJ463:AM463,AB463:AE463),0))+(1-IFERROR(CORREL(AJ463:AM463,AF463:AI463),0))+(1-IFERROR(CORREL(AJ463:AM463,AN463:AQ463),0))+(1-IFERROR(CORREL(AJ463:AM463,AR463:AU463),0)))</f>
        <v>1.03104693840559</v>
      </c>
      <c r="BD463" s="0" t="n">
        <f aca="false">AY463*((1-IFERROR(CORREL(AN463:AQ463,AB463:AE463),0))+(1-IFERROR(CORREL(AN463:AQ463,AF463:AI463),0))+(1-IFERROR(CORREL(AN463:AQ463,AJ463:AM463),0))+(1-IFERROR(CORREL(AN463:AQ463,AR463:AU463),0)))</f>
        <v>0.757843114723342</v>
      </c>
      <c r="BE463" s="0" t="n">
        <f aca="false">AZ463*((1-IFERROR(CORREL(AR463:AU463,AB463:AE463),0))+(1-IFERROR(CORREL(AR463:AU463,AF463:AI463),0))+(1-IFERROR(CORREL(AR463:AU463,AJ463:AM463),0))+(1-IFERROR(CORREL(AR463:AU463,AN463:AQ463),0)))</f>
        <v>0.972860421099109</v>
      </c>
      <c r="BF463" s="0" t="n">
        <f aca="false">IF(SUM(BA463:BE463)&gt;0,BA463/SUM(BA463:BE463),1/5)</f>
        <v>0.177688226426193</v>
      </c>
      <c r="BG463" s="0" t="n">
        <f aca="false">IF(SUM(BA463:BE463)&gt;0,BB463/SUM(BA463:BE463),1/5)</f>
        <v>0.353689028247101</v>
      </c>
      <c r="BH463" s="0" t="n">
        <f aca="false">IF(SUM(BA463:BE463)&gt;0,BC463/SUM(BA463:BE463),1/5)</f>
        <v>0.174951376435041</v>
      </c>
      <c r="BI463" s="0" t="n">
        <f aca="false">IF(SUM(BA463:BE463)&gt;0,BD463/SUM(BA463:BE463),1/5)</f>
        <v>0.12859326874846</v>
      </c>
      <c r="BJ463" s="0" t="n">
        <f aca="false">IF(SUM(BA463:BE463)&gt;0,BE463/SUM(BA463:BE463),1/5)</f>
        <v>0.165078100143205</v>
      </c>
      <c r="BK463" s="0" t="n">
        <f aca="false">BF463*AB463+BG463*AF463+BH463*AJ463+BI463*AN463+BJ463*AR463</f>
        <v>0.196491300686983</v>
      </c>
      <c r="BL463" s="0" t="n">
        <f aca="false">BF463*AC463+BG463*AG463+BH463*AK463+BI463*AO463+BJ463*AS463</f>
        <v>0.547423741268204</v>
      </c>
      <c r="BM463" s="0" t="n">
        <f aca="false">BF463*AD463+BG463*AH463+BH463*AL463+BI463*AP463+BJ463*AT463</f>
        <v>0.697915120048776</v>
      </c>
      <c r="BN463" s="0" t="n">
        <f aca="false">BF463*AE463+BG463*AI463+BH463*AM463+BI463*AQ463+BJ463*AU463</f>
        <v>0.646310971752899</v>
      </c>
      <c r="BO463" s="0" t="n">
        <f aca="false">RANK(BK463,$BK463:$BN463)</f>
        <v>4</v>
      </c>
      <c r="BP463" s="0" t="n">
        <f aca="false">RANK(BL463,$BK463:$BN463)</f>
        <v>3</v>
      </c>
      <c r="BQ463" s="0" t="n">
        <f aca="false">RANK(BM463,$BK463:$BN463)</f>
        <v>1</v>
      </c>
      <c r="BR463" s="0" t="n">
        <f aca="false">RANK(BN463,$BK463:$BN463)</f>
        <v>2</v>
      </c>
    </row>
    <row r="464" customFormat="false" ht="15" hidden="false" customHeight="false" outlineLevel="0" collapsed="false">
      <c r="A464" s="0" t="n">
        <v>441</v>
      </c>
      <c r="B464" s="0" t="n">
        <f aca="false">RANDBETWEEN(1,$B$5)</f>
        <v>6</v>
      </c>
      <c r="C464" s="0" t="n">
        <f aca="false">RANDBETWEEN(1,$B$5)</f>
        <v>6</v>
      </c>
      <c r="D464" s="0" t="n">
        <f aca="false">RANDBETWEEN(1,$B$5)</f>
        <v>1</v>
      </c>
      <c r="E464" s="0" t="n">
        <f aca="false">RANDBETWEEN(1,$B$5)</f>
        <v>4</v>
      </c>
      <c r="F464" s="0" t="n">
        <f aca="false">RANDBETWEEN(1,$B$5)</f>
        <v>4</v>
      </c>
      <c r="G464" s="0" t="n">
        <f aca="false">RANDBETWEEN(1,$B$5)</f>
        <v>4</v>
      </c>
      <c r="H464" s="0" t="n">
        <f aca="true">NORMINV(RAND(),$B$8,$B$13)</f>
        <v>51.4701508121475</v>
      </c>
      <c r="I464" s="0" t="n">
        <f aca="true">NORMINV(RAND(),$C$8,$C$13)</f>
        <v>72.1863089152444</v>
      </c>
      <c r="J464" s="0" t="n">
        <f aca="true">NORMINV(RAND(),$D$8,$D$13)</f>
        <v>14.0435226302851</v>
      </c>
      <c r="K464" s="0" t="n">
        <f aca="true">NORMINV(RAND(),$E$8,$E$13)</f>
        <v>2.87593065174889</v>
      </c>
      <c r="L464" s="0" t="n">
        <f aca="true">NORMINV(RAND(),$B$9,$B$14)</f>
        <v>43.0782487392601</v>
      </c>
      <c r="M464" s="0" t="n">
        <f aca="true">NORMINV(RAND(),$C$9,$C$14)</f>
        <v>56.2047824900519</v>
      </c>
      <c r="N464" s="0" t="n">
        <f aca="true">NORMINV(RAND(),$D$9,$D$14)</f>
        <v>50.3128969869535</v>
      </c>
      <c r="O464" s="0" t="n">
        <f aca="true">NORMINV(RAND(),$E$9,$E$14)</f>
        <v>27.9135798010029</v>
      </c>
      <c r="P464" s="0" t="n">
        <f aca="true">NORMINV(RAND(),$B$10,$B$15)</f>
        <v>25.1637739117045</v>
      </c>
      <c r="Q464" s="0" t="n">
        <f aca="true">NORMINV(RAND(),$C$10,$C$15)</f>
        <v>29.4852329045049</v>
      </c>
      <c r="R464" s="0" t="n">
        <f aca="true">NORMINV(RAND(),$D$10,$D$15)</f>
        <v>10.507589776163</v>
      </c>
      <c r="S464" s="0" t="n">
        <f aca="true">NORMINV(RAND(),$E$10,$E$15)</f>
        <v>4.07885117245978</v>
      </c>
      <c r="T464" s="0" t="n">
        <f aca="false">MEDIAN(INDEX(Avaliadores!$B$17:$B$22,$B464),INDEX(Avaliadores!$B$17:$B$22,$C464),INDEX(Avaliadores!$B$17:$B$22,$D464),INDEX(Avaliadores!$B$17:$B$22,$E464),INDEX(Avaliadores!$B$17:$B$22,$F464),INDEX(Avaliadores!$B$17:$B$22,$G464))</f>
        <v>2.79166666666667</v>
      </c>
      <c r="U464" s="0" t="n">
        <f aca="false">MEDIAN(INDEX(Avaliadores!$C$17:$C$22,$B464),INDEX(Avaliadores!$C$17:$C$22,$C464),INDEX(Avaliadores!$C$17:$C$22,$D464),INDEX(Avaliadores!$C$17:$C$22,$E464),INDEX(Avaliadores!$C$17:$C$22,$F464),INDEX(Avaliadores!$C$17:$C$22,$G464))</f>
        <v>5.54166666666667</v>
      </c>
      <c r="V464" s="0" t="n">
        <f aca="false">MEDIAN(INDEX(Avaliadores!$D$17:$D$22,$B464),INDEX(Avaliadores!$D$17:$D$22,$C464),INDEX(Avaliadores!$D$17:$D$22,$D464),INDEX(Avaliadores!$D$17:$D$22,$E464),INDEX(Avaliadores!$D$17:$D$22,$F464),INDEX(Avaliadores!$D$17:$D$22,$G464))</f>
        <v>5.54166666666667</v>
      </c>
      <c r="W464" s="0" t="n">
        <f aca="false">MEDIAN(INDEX(Avaliadores!$E$17:$E$22,$B464),INDEX(Avaliadores!$E$17:$E$22,$C464),INDEX(Avaliadores!$E$17:$E$22,$D464),INDEX(Avaliadores!$E$17:$E$22,$E464),INDEX(Avaliadores!$E$17:$E$22,$F464),INDEX(Avaliadores!$E$17:$E$22,$G464))</f>
        <v>6.54166666666667</v>
      </c>
      <c r="X464" s="0" t="n">
        <f aca="false">MEDIAN(INDEX(Avaliadores!$F$17:$F$22,$B464),INDEX(Avaliadores!$F$17:$F$22,$C464),INDEX(Avaliadores!$F$17:$F$22,$D464),INDEX(Avaliadores!$F$17:$F$22,$E464),INDEX(Avaliadores!$F$17:$F$22,$F464),INDEX(Avaliadores!$F$17:$F$22,$G464))</f>
        <v>3.29166666666667</v>
      </c>
      <c r="Y464" s="0" t="n">
        <f aca="false">MEDIAN(INDEX(Avaliadores!$G$17:$G$22,$B464),INDEX(Avaliadores!$G$17:$G$22,$C464),INDEX(Avaliadores!$G$17:$G$22,$D464),INDEX(Avaliadores!$G$17:$G$22,$E464),INDEX(Avaliadores!$G$17:$G$22,$F464),INDEX(Avaliadores!$G$17:$G$22,$G464))</f>
        <v>4.79166666666667</v>
      </c>
      <c r="Z464" s="0" t="n">
        <f aca="false">MEDIAN(INDEX(Avaliadores!$H$17:$H$22,$B464),INDEX(Avaliadores!$H$17:$H$22,$C464),INDEX(Avaliadores!$H$17:$H$22,$D464),INDEX(Avaliadores!$H$17:$H$22,$E464),INDEX(Avaliadores!$H$17:$H$22,$F464),INDEX(Avaliadores!$H$17:$H$22,$G464))</f>
        <v>3.79166666666667</v>
      </c>
      <c r="AA464" s="0" t="n">
        <f aca="false">MEDIAN(INDEX(Avaliadores!$I$17:$I$22,$B464),INDEX(Avaliadores!$I$17:$I$22,$C464),INDEX(Avaliadores!$I$17:$I$22,$D464),INDEX(Avaliadores!$I$17:$I$22,$E464),INDEX(Avaliadores!$I$17:$I$22,$F464),INDEX(Avaliadores!$I$17:$I$22,$G464))</f>
        <v>6.29166666666667</v>
      </c>
      <c r="AB464" s="0" t="n">
        <f aca="false">IF(MAX(H464:K464)=MIN(H464:K464),0,IF($B$17="custo",(MAX(H464:K464)-H464)/(MAX(H464:K464)-MIN(H464:K464)),(H464-MIN(H464:K464))/(MAX(H464:K464)-MIN(H464:K464))))</f>
        <v>0.298889699091539</v>
      </c>
      <c r="AC464" s="0" t="n">
        <f aca="false">IF(MAX(H464:K464)=MIN(H464:K464),0,IF($B$17="custo",(MAX(H464:K464)-I464)/(MAX(H464:K464)-MIN(H464:K464)),(I464-MIN(H464:K464))/(MAX(H464:K464)-MIN(H464:K464))))</f>
        <v>0</v>
      </c>
      <c r="AD464" s="0" t="n">
        <f aca="false">IF(MAX(H464:K464)=MIN(H464:K464),0,IF($B$17="custo",(MAX(H464:K464)-J464)/(MAX(H464:K464)-MIN(H464:K464)),(J464-MIN(H464:K464))/(MAX(H464:K464)-MIN(H464:K464))))</f>
        <v>0.83887561634593</v>
      </c>
      <c r="AE464" s="0" t="n">
        <f aca="false">IF(MAX(H464:K464)=MIN(H464:K464),0,IF($B$17="custo",(MAX(H464:K464)-K464)/(MAX(H464:K464)-MIN(H464:K464)),(K464-MIN(H464:K464))/(MAX(H464:K464)-MIN(H464:K464))))</f>
        <v>1</v>
      </c>
      <c r="AF464" s="0" t="n">
        <f aca="false">IF(MAX(L464:O464)=MIN(L464:O464),0,IF($C$17="custo",(MAX(L464:O464)-L464)/(MAX(L464:O464)-MIN(L464:O464)),(L464-MIN(L464:O464))/(MAX(L464:O464)-MIN(L464:O464))))</f>
        <v>0.536020652954678</v>
      </c>
      <c r="AG464" s="0" t="n">
        <f aca="false">IF(MAX(L464:O464)=MIN(L464:O464),0,IF($C$17="custo",(MAX(L464:O464)-M464)/(MAX(L464:O464)-MIN(L464:O464)),(M464-MIN(L464:O464))/(MAX(L464:O464)-MIN(L464:O464))))</f>
        <v>1</v>
      </c>
      <c r="AH464" s="0" t="n">
        <f aca="false">IF(MAX(L464:O464)=MIN(L464:O464),0,IF($C$17="custo",(MAX(L464:O464)-N464)/(MAX(L464:O464)-MIN(L464:O464)),(N464-MIN(L464:O464))/(MAX(L464:O464)-MIN(L464:O464))))</f>
        <v>0.791741426907277</v>
      </c>
      <c r="AI464" s="0" t="n">
        <f aca="false">IF(MAX(L464:O464)=MIN(L464:O464),0,IF($C$17="custo",(MAX(L464:O464)-O464)/(MAX(L464:O464)-MIN(L464:O464)),(O464-MIN(L464:O464))/(MAX(L464:O464)-MIN(L464:O464))))</f>
        <v>0</v>
      </c>
      <c r="AJ464" s="0" t="n">
        <f aca="false">IF(MAX(P464:S464)=MIN(P464:S464),0,IF($D$17="custo",(MAX(P464:S464)-P464)/(MAX(P464:S464)-MIN(P464:S464)),(P464-MIN(P464:S464))/(MAX(P464:S464)-MIN(P464:S464))))</f>
        <v>0.170093444961104</v>
      </c>
      <c r="AK464" s="0" t="n">
        <f aca="false">IF(MAX(P464:S464)=MIN(P464:S464),0,IF($D$17="custo",(MAX(P464:S464)-Q464)/(MAX(P464:S464)-MIN(P464:S464)),(Q464-MIN(P464:S464))/(MAX(P464:S464)-MIN(P464:S464))))</f>
        <v>0</v>
      </c>
      <c r="AL464" s="0" t="n">
        <f aca="false">IF(MAX(P464:S464)=MIN(P464:S464),0,IF($D$17="custo",(MAX(P464:S464)-R464)/(MAX(P464:S464)-MIN(P464:S464)),(R464-MIN(P464:S464))/(MAX(P464:S464)-MIN(P464:S464))))</f>
        <v>0.746963630181364</v>
      </c>
      <c r="AM464" s="0" t="n">
        <f aca="false">IF(MAX(P464:S464)=MIN(P464:S464),0,IF($D$17="custo",(MAX(P464:S464)-S464)/(MAX(P464:S464)-MIN(P464:S464)),(S464-MIN(P464:S464))/(MAX(P464:S464)-MIN(P464:S464))))</f>
        <v>1</v>
      </c>
      <c r="AN464" s="0" t="n">
        <f aca="false">IF(MAX(T464:W464)=MIN(T464:W464),0,IF($E$17="custo",(MAX(T464:W464)-T464)/(MAX(T464:W464)-MIN(T464:W464)),(T464-MIN(T464:W464))/(MAX(T464:W464)-MIN(T464:W464))))</f>
        <v>0</v>
      </c>
      <c r="AO464" s="0" t="n">
        <f aca="false">IF(MAX(T464:W464)=MIN(T464:W464),0,IF($E$17="custo",(MAX(T464:W464)-U464)/(MAX(T464:W464)-MIN(T464:W464)),(U464-MIN(T464:W464))/(MAX(T464:W464)-MIN(T464:W464))))</f>
        <v>0.733333333333333</v>
      </c>
      <c r="AP464" s="0" t="n">
        <f aca="false">IF(MAX(T464:W464)=MIN(T464:W464),0,IF($E$17="custo",(MAX(T464:W464)-V464)/(MAX(T464:W464)-MIN(T464:W464)),(V464-MIN(T464:W464))/(MAX(T464:W464)-MIN(T464:W464))))</f>
        <v>0.733333333333333</v>
      </c>
      <c r="AQ464" s="0" t="n">
        <f aca="false">IF(MAX(T464:W464)=MIN(T464:W464),0,IF($E$17="custo",(MAX(T464:W464)-W464)/(MAX(T464:W464)-MIN(T464:W464)),(W464-MIN(T464:W464))/(MAX(T464:W464)-MIN(T464:W464))))</f>
        <v>1</v>
      </c>
      <c r="AR464" s="0" t="n">
        <f aca="false">IF(MAX(X464:AA464)=MIN(X464:AA464),0,IF($F$17="custo",(MAX(X464:AA464)-X464)/(MAX(X464:AA464)-MIN(X464:AA464)),(X464-MIN(X464:AA464))/(MAX(X464:AA464)-MIN(X464:AA464))))</f>
        <v>0</v>
      </c>
      <c r="AS464" s="0" t="n">
        <f aca="false">IF(MAX(X464:AA464)=MIN(X464:AA464),0,IF($F$17="custo",(MAX(X464:AA464)-Y464)/(MAX(X464:AA464)-MIN(X464:AA464)),(Y464-MIN(X464:AA464))/(MAX(X464:AA464)-MIN(X464:AA464))))</f>
        <v>0.5</v>
      </c>
      <c r="AT464" s="0" t="n">
        <f aca="false">IF(MAX(X464:AA464)=MIN(X464:AA464),0,IF($F$17="custo",(MAX(X464:AA464)-Z464)/(MAX(X464:AA464)-MIN(X464:AA464)),(Z464-MIN(X464:AA464))/(MAX(X464:AA464)-MIN(X464:AA464))))</f>
        <v>0.166666666666667</v>
      </c>
      <c r="AU464" s="0" t="n">
        <f aca="false">IF(MAX(X464:AA464)=MIN(X464:AA464),0,IF($F$17="custo",(MAX(X464:AA464)-AA464)/(MAX(X464:AA464)-MIN(X464:AA464)),(AA464-MIN(X464:AA464))/(MAX(X464:AA464)-MIN(X464:AA464))))</f>
        <v>1</v>
      </c>
      <c r="AV464" s="0" t="n">
        <f aca="false">STDEVP(AB464:AE464)</f>
        <v>0.403279436604115</v>
      </c>
      <c r="AW464" s="0" t="n">
        <f aca="false">STDEVP(AF464:AI464)</f>
        <v>0.374016561252412</v>
      </c>
      <c r="AX464" s="0" t="n">
        <f aca="false">STDEVP(AJ464:AM464)</f>
        <v>0.40868982355021</v>
      </c>
      <c r="AY464" s="0" t="n">
        <f aca="false">STDEVP(AN464:AQ464)</f>
        <v>0.372305131728145</v>
      </c>
      <c r="AZ464" s="0" t="n">
        <f aca="false">STDEVP(AR464:AU464)</f>
        <v>0.381881307912987</v>
      </c>
      <c r="BA464" s="0" t="n">
        <f aca="false">AV464*((1-IFERROR(CORREL(AB464:AE464,AF464:AI464),0))+(1-IFERROR(CORREL(AB464:AE464,AJ464:AM464),0))+(1-IFERROR(CORREL(AB464:AE464,AN464:AQ464),0))+(1-IFERROR(CORREL(AB464:AE464,AR464:AU464),0)))</f>
        <v>1.13183359013348</v>
      </c>
      <c r="BB464" s="0" t="n">
        <f aca="false">AW464*((1-IFERROR(CORREL(AF464:AI464,AB464:AE464),0))+(1-IFERROR(CORREL(AF464:AI464,AJ464:AM464),0))+(1-IFERROR(CORREL(AF464:AI464,AN464:AQ464),0))+(1-IFERROR(CORREL(AF464:AI464,AR464:AU464),0)))</f>
        <v>2.32394894287741</v>
      </c>
      <c r="BC464" s="0" t="n">
        <f aca="false">AX464*((1-IFERROR(CORREL(AJ464:AM464,AB464:AE464),0))+(1-IFERROR(CORREL(AJ464:AM464,AF464:AI464),0))+(1-IFERROR(CORREL(AJ464:AM464,AN464:AQ464),0))+(1-IFERROR(CORREL(AJ464:AM464,AR464:AU464),0)))</f>
        <v>1.06074600338885</v>
      </c>
      <c r="BD464" s="0" t="n">
        <f aca="false">AY464*((1-IFERROR(CORREL(AN464:AQ464,AB464:AE464),0))+(1-IFERROR(CORREL(AN464:AQ464,AF464:AI464),0))+(1-IFERROR(CORREL(AN464:AQ464,AJ464:AM464),0))+(1-IFERROR(CORREL(AN464:AQ464,AR464:AU464),0)))</f>
        <v>0.860892232594175</v>
      </c>
      <c r="BE464" s="0" t="n">
        <f aca="false">AZ464*((1-IFERROR(CORREL(AR464:AU464,AB464:AE464),0))+(1-IFERROR(CORREL(AR464:AU464,AF464:AI464),0))+(1-IFERROR(CORREL(AR464:AU464,AJ464:AM464),0))+(1-IFERROR(CORREL(AR464:AU464,AN464:AQ464),0)))</f>
        <v>1.09012728308668</v>
      </c>
      <c r="BF464" s="0" t="n">
        <f aca="false">IF(SUM(BA464:BE464)&gt;0,BA464/SUM(BA464:BE464),1/5)</f>
        <v>0.175001960715139</v>
      </c>
      <c r="BG464" s="0" t="n">
        <f aca="false">IF(SUM(BA464:BE464)&gt;0,BB464/SUM(BA464:BE464),1/5)</f>
        <v>0.359324573109248</v>
      </c>
      <c r="BH464" s="0" t="n">
        <f aca="false">IF(SUM(BA464:BE464)&gt;0,BC464/SUM(BA464:BE464),1/5)</f>
        <v>0.164010533025358</v>
      </c>
      <c r="BI464" s="0" t="n">
        <f aca="false">IF(SUM(BA464:BE464)&gt;0,BD464/SUM(BA464:BE464),1/5)</f>
        <v>0.133109522443707</v>
      </c>
      <c r="BJ464" s="0" t="n">
        <f aca="false">IF(SUM(BA464:BE464)&gt;0,BE464/SUM(BA464:BE464),1/5)</f>
        <v>0.168553410706548</v>
      </c>
      <c r="BK464" s="0" t="n">
        <f aca="false">BF464*AB464+BG464*AF464+BH464*AJ464+BI464*AN464+BJ464*AR464</f>
        <v>0.272808792251447</v>
      </c>
      <c r="BL464" s="0" t="n">
        <f aca="false">BF464*AC464+BG464*AG464+BH464*AK464+BI464*AO464+BJ464*AS464</f>
        <v>0.541214928254573</v>
      </c>
      <c r="BM464" s="0" t="n">
        <f aca="false">BF464*AD464+BG464*AH464+BH464*AL464+BI464*AP464+BJ464*AT464</f>
        <v>0.679512815939434</v>
      </c>
      <c r="BN464" s="0" t="n">
        <f aca="false">BF464*AE464+BG464*AI464+BH464*AM464+BI464*AQ464+BJ464*AU464</f>
        <v>0.640675426890752</v>
      </c>
      <c r="BO464" s="0" t="n">
        <f aca="false">RANK(BK464,$BK464:$BN464)</f>
        <v>4</v>
      </c>
      <c r="BP464" s="0" t="n">
        <f aca="false">RANK(BL464,$BK464:$BN464)</f>
        <v>3</v>
      </c>
      <c r="BQ464" s="0" t="n">
        <f aca="false">RANK(BM464,$BK464:$BN464)</f>
        <v>1</v>
      </c>
      <c r="BR464" s="0" t="n">
        <f aca="false">RANK(BN464,$BK464:$BN464)</f>
        <v>2</v>
      </c>
    </row>
    <row r="465" customFormat="false" ht="15" hidden="false" customHeight="false" outlineLevel="0" collapsed="false">
      <c r="A465" s="0" t="n">
        <v>442</v>
      </c>
      <c r="B465" s="0" t="n">
        <f aca="false">RANDBETWEEN(1,$B$5)</f>
        <v>1</v>
      </c>
      <c r="C465" s="0" t="n">
        <f aca="false">RANDBETWEEN(1,$B$5)</f>
        <v>5</v>
      </c>
      <c r="D465" s="0" t="n">
        <f aca="false">RANDBETWEEN(1,$B$5)</f>
        <v>4</v>
      </c>
      <c r="E465" s="0" t="n">
        <f aca="false">RANDBETWEEN(1,$B$5)</f>
        <v>6</v>
      </c>
      <c r="F465" s="0" t="n">
        <f aca="false">RANDBETWEEN(1,$B$5)</f>
        <v>4</v>
      </c>
      <c r="G465" s="0" t="n">
        <f aca="false">RANDBETWEEN(1,$B$5)</f>
        <v>4</v>
      </c>
      <c r="H465" s="0" t="n">
        <f aca="true">NORMINV(RAND(),$B$8,$B$13)</f>
        <v>49.4257189312008</v>
      </c>
      <c r="I465" s="0" t="n">
        <f aca="true">NORMINV(RAND(),$C$8,$C$13)</f>
        <v>67.8565395154372</v>
      </c>
      <c r="J465" s="0" t="n">
        <f aca="true">NORMINV(RAND(),$D$8,$D$13)</f>
        <v>13.3302429444237</v>
      </c>
      <c r="K465" s="0" t="n">
        <f aca="true">NORMINV(RAND(),$E$8,$E$13)</f>
        <v>3.4492643887371</v>
      </c>
      <c r="L465" s="0" t="n">
        <f aca="true">NORMINV(RAND(),$B$9,$B$14)</f>
        <v>41.0721166273411</v>
      </c>
      <c r="M465" s="0" t="n">
        <f aca="true">NORMINV(RAND(),$C$9,$C$14)</f>
        <v>45.3717938325452</v>
      </c>
      <c r="N465" s="0" t="n">
        <f aca="true">NORMINV(RAND(),$D$9,$D$14)</f>
        <v>40.5697522879359</v>
      </c>
      <c r="O465" s="0" t="n">
        <f aca="true">NORMINV(RAND(),$E$9,$E$14)</f>
        <v>25.1225778964639</v>
      </c>
      <c r="P465" s="0" t="n">
        <f aca="true">NORMINV(RAND(),$B$10,$B$15)</f>
        <v>24.9442182896912</v>
      </c>
      <c r="Q465" s="0" t="n">
        <f aca="true">NORMINV(RAND(),$C$10,$C$15)</f>
        <v>29.2914629751586</v>
      </c>
      <c r="R465" s="0" t="n">
        <f aca="true">NORMINV(RAND(),$D$10,$D$15)</f>
        <v>9.43635843071173</v>
      </c>
      <c r="S465" s="0" t="n">
        <f aca="true">NORMINV(RAND(),$E$10,$E$15)</f>
        <v>4.08998504005363</v>
      </c>
      <c r="T465" s="0" t="n">
        <f aca="false">MEDIAN(INDEX(Avaliadores!$B$17:$B$22,$B465),INDEX(Avaliadores!$B$17:$B$22,$C465),INDEX(Avaliadores!$B$17:$B$22,$D465),INDEX(Avaliadores!$B$17:$B$22,$E465),INDEX(Avaliadores!$B$17:$B$22,$F465),INDEX(Avaliadores!$B$17:$B$22,$G465))</f>
        <v>3.04166666666667</v>
      </c>
      <c r="U465" s="0" t="n">
        <f aca="false">MEDIAN(INDEX(Avaliadores!$C$17:$C$22,$B465),INDEX(Avaliadores!$C$17:$C$22,$C465),INDEX(Avaliadores!$C$17:$C$22,$D465),INDEX(Avaliadores!$C$17:$C$22,$E465),INDEX(Avaliadores!$C$17:$C$22,$F465),INDEX(Avaliadores!$C$17:$C$22,$G465))</f>
        <v>5.54166666666667</v>
      </c>
      <c r="V465" s="0" t="n">
        <f aca="false">MEDIAN(INDEX(Avaliadores!$D$17:$D$22,$B465),INDEX(Avaliadores!$D$17:$D$22,$C465),INDEX(Avaliadores!$D$17:$D$22,$D465),INDEX(Avaliadores!$D$17:$D$22,$E465),INDEX(Avaliadores!$D$17:$D$22,$F465),INDEX(Avaliadores!$D$17:$D$22,$G465))</f>
        <v>5.54166666666667</v>
      </c>
      <c r="W465" s="0" t="n">
        <f aca="false">MEDIAN(INDEX(Avaliadores!$E$17:$E$22,$B465),INDEX(Avaliadores!$E$17:$E$22,$C465),INDEX(Avaliadores!$E$17:$E$22,$D465),INDEX(Avaliadores!$E$17:$E$22,$E465),INDEX(Avaliadores!$E$17:$E$22,$F465),INDEX(Avaliadores!$E$17:$E$22,$G465))</f>
        <v>6.54166666666667</v>
      </c>
      <c r="X465" s="0" t="n">
        <f aca="false">MEDIAN(INDEX(Avaliadores!$F$17:$F$22,$B465),INDEX(Avaliadores!$F$17:$F$22,$C465),INDEX(Avaliadores!$F$17:$F$22,$D465),INDEX(Avaliadores!$F$17:$F$22,$E465),INDEX(Avaliadores!$F$17:$F$22,$F465),INDEX(Avaliadores!$F$17:$F$22,$G465))</f>
        <v>3.29166666666667</v>
      </c>
      <c r="Y465" s="0" t="n">
        <f aca="false">MEDIAN(INDEX(Avaliadores!$G$17:$G$22,$B465),INDEX(Avaliadores!$G$17:$G$22,$C465),INDEX(Avaliadores!$G$17:$G$22,$D465),INDEX(Avaliadores!$G$17:$G$22,$E465),INDEX(Avaliadores!$G$17:$G$22,$F465),INDEX(Avaliadores!$G$17:$G$22,$G465))</f>
        <v>4.54166666666667</v>
      </c>
      <c r="Z465" s="0" t="n">
        <f aca="false">MEDIAN(INDEX(Avaliadores!$H$17:$H$22,$B465),INDEX(Avaliadores!$H$17:$H$22,$C465),INDEX(Avaliadores!$H$17:$H$22,$D465),INDEX(Avaliadores!$H$17:$H$22,$E465),INDEX(Avaliadores!$H$17:$H$22,$F465),INDEX(Avaliadores!$H$17:$H$22,$G465))</f>
        <v>3.54166666666667</v>
      </c>
      <c r="AA465" s="0" t="n">
        <f aca="false">MEDIAN(INDEX(Avaliadores!$I$17:$I$22,$B465),INDEX(Avaliadores!$I$17:$I$22,$C465),INDEX(Avaliadores!$I$17:$I$22,$D465),INDEX(Avaliadores!$I$17:$I$22,$E465),INDEX(Avaliadores!$I$17:$I$22,$F465),INDEX(Avaliadores!$I$17:$I$22,$G465))</f>
        <v>6.04166666666667</v>
      </c>
      <c r="AB465" s="0" t="n">
        <f aca="false">IF(MAX(H465:K465)=MIN(H465:K465),0,IF($B$17="custo",(MAX(H465:K465)-H465)/(MAX(H465:K465)-MIN(H465:K465)),(H465-MIN(H465:K465))/(MAX(H465:K465)-MIN(H465:K465))))</f>
        <v>0.286160539286592</v>
      </c>
      <c r="AC465" s="0" t="n">
        <f aca="false">IF(MAX(H465:K465)=MIN(H465:K465),0,IF($B$17="custo",(MAX(H465:K465)-I465)/(MAX(H465:K465)-MIN(H465:K465)),(I465-MIN(H465:K465))/(MAX(H465:K465)-MIN(H465:K465))))</f>
        <v>0</v>
      </c>
      <c r="AD465" s="0" t="n">
        <f aca="false">IF(MAX(H465:K465)=MIN(H465:K465),0,IF($B$17="custo",(MAX(H465:K465)-J465)/(MAX(H465:K465)-MIN(H465:K465)),(J465-MIN(H465:K465))/(MAX(H465:K465)-MIN(H465:K465))))</f>
        <v>0.846585986812064</v>
      </c>
      <c r="AE465" s="0" t="n">
        <f aca="false">IF(MAX(H465:K465)=MIN(H465:K465),0,IF($B$17="custo",(MAX(H465:K465)-K465)/(MAX(H465:K465)-MIN(H465:K465)),(K465-MIN(H465:K465))/(MAX(H465:K465)-MIN(H465:K465))))</f>
        <v>1</v>
      </c>
      <c r="AF465" s="0" t="n">
        <f aca="false">IF(MAX(L465:O465)=MIN(L465:O465),0,IF($C$17="custo",(MAX(L465:O465)-L465)/(MAX(L465:O465)-MIN(L465:O465)),(L465-MIN(L465:O465))/(MAX(L465:O465)-MIN(L465:O465))))</f>
        <v>0.787662039914213</v>
      </c>
      <c r="AG465" s="0" t="n">
        <f aca="false">IF(MAX(L465:O465)=MIN(L465:O465),0,IF($C$17="custo",(MAX(L465:O465)-M465)/(MAX(L465:O465)-MIN(L465:O465)),(M465-MIN(L465:O465))/(MAX(L465:O465)-MIN(L465:O465))))</f>
        <v>1</v>
      </c>
      <c r="AH465" s="0" t="n">
        <f aca="false">IF(MAX(L465:O465)=MIN(L465:O465),0,IF($C$17="custo",(MAX(L465:O465)-N465)/(MAX(L465:O465)-MIN(L465:O465)),(N465-MIN(L465:O465))/(MAX(L465:O465)-MIN(L465:O465))))</f>
        <v>0.762852963800306</v>
      </c>
      <c r="AI465" s="0" t="n">
        <f aca="false">IF(MAX(L465:O465)=MIN(L465:O465),0,IF($C$17="custo",(MAX(L465:O465)-O465)/(MAX(L465:O465)-MIN(L465:O465)),(O465-MIN(L465:O465))/(MAX(L465:O465)-MIN(L465:O465))))</f>
        <v>0</v>
      </c>
      <c r="AJ465" s="0" t="n">
        <f aca="false">IF(MAX(P465:S465)=MIN(P465:S465),0,IF($D$17="custo",(MAX(P465:S465)-P465)/(MAX(P465:S465)-MIN(P465:S465)),(P465-MIN(P465:S465))/(MAX(P465:S465)-MIN(P465:S465))))</f>
        <v>0.172499592946959</v>
      </c>
      <c r="AK465" s="0" t="n">
        <f aca="false">IF(MAX(P465:S465)=MIN(P465:S465),0,IF($D$17="custo",(MAX(P465:S465)-Q465)/(MAX(P465:S465)-MIN(P465:S465)),(Q465-MIN(P465:S465))/(MAX(P465:S465)-MIN(P465:S465))))</f>
        <v>0</v>
      </c>
      <c r="AL465" s="0" t="n">
        <f aca="false">IF(MAX(P465:S465)=MIN(P465:S465),0,IF($D$17="custo",(MAX(P465:S465)-R465)/(MAX(P465:S465)-MIN(P465:S465)),(R465-MIN(P465:S465))/(MAX(P465:S465)-MIN(P465:S465))))</f>
        <v>0.787854767707462</v>
      </c>
      <c r="AM465" s="0" t="n">
        <f aca="false">IF(MAX(P465:S465)=MIN(P465:S465),0,IF($D$17="custo",(MAX(P465:S465)-S465)/(MAX(P465:S465)-MIN(P465:S465)),(S465-MIN(P465:S465))/(MAX(P465:S465)-MIN(P465:S465))))</f>
        <v>1</v>
      </c>
      <c r="AN465" s="0" t="n">
        <f aca="false">IF(MAX(T465:W465)=MIN(T465:W465),0,IF($E$17="custo",(MAX(T465:W465)-T465)/(MAX(T465:W465)-MIN(T465:W465)),(T465-MIN(T465:W465))/(MAX(T465:W465)-MIN(T465:W465))))</f>
        <v>0</v>
      </c>
      <c r="AO465" s="0" t="n">
        <f aca="false">IF(MAX(T465:W465)=MIN(T465:W465),0,IF($E$17="custo",(MAX(T465:W465)-U465)/(MAX(T465:W465)-MIN(T465:W465)),(U465-MIN(T465:W465))/(MAX(T465:W465)-MIN(T465:W465))))</f>
        <v>0.714285714285714</v>
      </c>
      <c r="AP465" s="0" t="n">
        <f aca="false">IF(MAX(T465:W465)=MIN(T465:W465),0,IF($E$17="custo",(MAX(T465:W465)-V465)/(MAX(T465:W465)-MIN(T465:W465)),(V465-MIN(T465:W465))/(MAX(T465:W465)-MIN(T465:W465))))</f>
        <v>0.714285714285714</v>
      </c>
      <c r="AQ465" s="0" t="n">
        <f aca="false">IF(MAX(T465:W465)=MIN(T465:W465),0,IF($E$17="custo",(MAX(T465:W465)-W465)/(MAX(T465:W465)-MIN(T465:W465)),(W465-MIN(T465:W465))/(MAX(T465:W465)-MIN(T465:W465))))</f>
        <v>1</v>
      </c>
      <c r="AR465" s="0" t="n">
        <f aca="false">IF(MAX(X465:AA465)=MIN(X465:AA465),0,IF($F$17="custo",(MAX(X465:AA465)-X465)/(MAX(X465:AA465)-MIN(X465:AA465)),(X465-MIN(X465:AA465))/(MAX(X465:AA465)-MIN(X465:AA465))))</f>
        <v>0</v>
      </c>
      <c r="AS465" s="0" t="n">
        <f aca="false">IF(MAX(X465:AA465)=MIN(X465:AA465),0,IF($F$17="custo",(MAX(X465:AA465)-Y465)/(MAX(X465:AA465)-MIN(X465:AA465)),(Y465-MIN(X465:AA465))/(MAX(X465:AA465)-MIN(X465:AA465))))</f>
        <v>0.454545454545455</v>
      </c>
      <c r="AT465" s="0" t="n">
        <f aca="false">IF(MAX(X465:AA465)=MIN(X465:AA465),0,IF($F$17="custo",(MAX(X465:AA465)-Z465)/(MAX(X465:AA465)-MIN(X465:AA465)),(Z465-MIN(X465:AA465))/(MAX(X465:AA465)-MIN(X465:AA465))))</f>
        <v>0.0909090909090909</v>
      </c>
      <c r="AU465" s="0" t="n">
        <f aca="false">IF(MAX(X465:AA465)=MIN(X465:AA465),0,IF($F$17="custo",(MAX(X465:AA465)-AA465)/(MAX(X465:AA465)-MIN(X465:AA465)),(AA465-MIN(X465:AA465))/(MAX(X465:AA465)-MIN(X465:AA465))))</f>
        <v>1</v>
      </c>
      <c r="AV465" s="0" t="n">
        <f aca="false">STDEVP(AB465:AE465)</f>
        <v>0.406645961238052</v>
      </c>
      <c r="AW465" s="0" t="n">
        <f aca="false">STDEVP(AF465:AI465)</f>
        <v>0.379497838418584</v>
      </c>
      <c r="AX465" s="0" t="n">
        <f aca="false">STDEVP(AJ465:AM465)</f>
        <v>0.415248100456837</v>
      </c>
      <c r="AY465" s="0" t="n">
        <f aca="false">STDEVP(AN465:AQ465)</f>
        <v>0.369431444028164</v>
      </c>
      <c r="AZ465" s="0" t="n">
        <f aca="false">STDEVP(AR465:AU465)</f>
        <v>0.392991283313422</v>
      </c>
      <c r="BA465" s="0" t="n">
        <f aca="false">AV465*((1-IFERROR(CORREL(AB465:AE465,AF465:AI465),0))+(1-IFERROR(CORREL(AB465:AE465,AJ465:AM465),0))+(1-IFERROR(CORREL(AB465:AE465,AN465:AQ465),0))+(1-IFERROR(CORREL(AB465:AE465,AR465:AU465),0)))</f>
        <v>1.17389346819527</v>
      </c>
      <c r="BB465" s="0" t="n">
        <f aca="false">AW465*((1-IFERROR(CORREL(AF465:AI465,AB465:AE465),0))+(1-IFERROR(CORREL(AF465:AI465,AJ465:AM465),0))+(1-IFERROR(CORREL(AF465:AI465,AN465:AQ465),0))+(1-IFERROR(CORREL(AF465:AI465,AR465:AU465),0)))</f>
        <v>2.61673751320891</v>
      </c>
      <c r="BC465" s="0" t="n">
        <f aca="false">AX465*((1-IFERROR(CORREL(AJ465:AM465,AB465:AE465),0))+(1-IFERROR(CORREL(AJ465:AM465,AF465:AI465),0))+(1-IFERROR(CORREL(AJ465:AM465,AN465:AQ465),0))+(1-IFERROR(CORREL(AJ465:AM465,AR465:AU465),0)))</f>
        <v>1.13441827783191</v>
      </c>
      <c r="BD465" s="0" t="n">
        <f aca="false">AY465*((1-IFERROR(CORREL(AN465:AQ465,AB465:AE465),0))+(1-IFERROR(CORREL(AN465:AQ465,AF465:AI465),0))+(1-IFERROR(CORREL(AN465:AQ465,AJ465:AM465),0))+(1-IFERROR(CORREL(AN465:AQ465,AR465:AU465),0)))</f>
        <v>0.966484127999554</v>
      </c>
      <c r="BE465" s="0" t="n">
        <f aca="false">AZ465*((1-IFERROR(CORREL(AR465:AU465,AB465:AE465),0))+(1-IFERROR(CORREL(AR465:AU465,AF465:AI465),0))+(1-IFERROR(CORREL(AR465:AU465,AJ465:AM465),0))+(1-IFERROR(CORREL(AR465:AU465,AN465:AQ465),0)))</f>
        <v>1.22592450160415</v>
      </c>
      <c r="BF465" s="0" t="n">
        <f aca="false">IF(SUM(BA465:BE465)&gt;0,BA465/SUM(BA465:BE465),1/5)</f>
        <v>0.164931564967309</v>
      </c>
      <c r="BG465" s="0" t="n">
        <f aca="false">IF(SUM(BA465:BE465)&gt;0,BB465/SUM(BA465:BE465),1/5)</f>
        <v>0.367650578911323</v>
      </c>
      <c r="BH465" s="0" t="n">
        <f aca="false">IF(SUM(BA465:BE465)&gt;0,BC465/SUM(BA465:BE465),1/5)</f>
        <v>0.159385316435898</v>
      </c>
      <c r="BI465" s="0" t="n">
        <f aca="false">IF(SUM(BA465:BE465)&gt;0,BD465/SUM(BA465:BE465),1/5)</f>
        <v>0.135790635237197</v>
      </c>
      <c r="BJ465" s="0" t="n">
        <f aca="false">IF(SUM(BA465:BE465)&gt;0,BE465/SUM(BA465:BE465),1/5)</f>
        <v>0.172241904448273</v>
      </c>
      <c r="BK465" s="0" t="n">
        <f aca="false">BF465*AB465+BG465*AF465+BH465*AJ465+BI465*AN465+BJ465*AR465</f>
        <v>0.364275212744275</v>
      </c>
      <c r="BL465" s="0" t="n">
        <f aca="false">BF465*AC465+BG465*AG465+BH465*AK465+BI465*AO465+BJ465*AS465</f>
        <v>0.54293566454425</v>
      </c>
      <c r="BM465" s="0" t="n">
        <f aca="false">BF465*AD465+BG465*AH465+BH465*AL465+BI465*AP465+BJ465*AT465</f>
        <v>0.658316232739848</v>
      </c>
      <c r="BN465" s="0" t="n">
        <f aca="false">BF465*AE465+BG465*AI465+BH465*AM465+BI465*AQ465+BJ465*AU465</f>
        <v>0.632349421088677</v>
      </c>
      <c r="BO465" s="0" t="n">
        <f aca="false">RANK(BK465,$BK465:$BN465)</f>
        <v>4</v>
      </c>
      <c r="BP465" s="0" t="n">
        <f aca="false">RANK(BL465,$BK465:$BN465)</f>
        <v>3</v>
      </c>
      <c r="BQ465" s="0" t="n">
        <f aca="false">RANK(BM465,$BK465:$BN465)</f>
        <v>1</v>
      </c>
      <c r="BR465" s="0" t="n">
        <f aca="false">RANK(BN465,$BK465:$BN465)</f>
        <v>2</v>
      </c>
    </row>
    <row r="466" customFormat="false" ht="15" hidden="false" customHeight="false" outlineLevel="0" collapsed="false">
      <c r="A466" s="0" t="n">
        <v>443</v>
      </c>
      <c r="B466" s="0" t="n">
        <f aca="false">RANDBETWEEN(1,$B$5)</f>
        <v>4</v>
      </c>
      <c r="C466" s="0" t="n">
        <f aca="false">RANDBETWEEN(1,$B$5)</f>
        <v>2</v>
      </c>
      <c r="D466" s="0" t="n">
        <f aca="false">RANDBETWEEN(1,$B$5)</f>
        <v>4</v>
      </c>
      <c r="E466" s="0" t="n">
        <f aca="false">RANDBETWEEN(1,$B$5)</f>
        <v>6</v>
      </c>
      <c r="F466" s="0" t="n">
        <f aca="false">RANDBETWEEN(1,$B$5)</f>
        <v>1</v>
      </c>
      <c r="G466" s="0" t="n">
        <f aca="false">RANDBETWEEN(1,$B$5)</f>
        <v>5</v>
      </c>
      <c r="H466" s="0" t="n">
        <f aca="true">NORMINV(RAND(),$B$8,$B$13)</f>
        <v>51.9290079043349</v>
      </c>
      <c r="I466" s="0" t="n">
        <f aca="true">NORMINV(RAND(),$C$8,$C$13)</f>
        <v>55.5284660560252</v>
      </c>
      <c r="J466" s="0" t="n">
        <f aca="true">NORMINV(RAND(),$D$8,$D$13)</f>
        <v>13.8336566078826</v>
      </c>
      <c r="K466" s="0" t="n">
        <f aca="true">NORMINV(RAND(),$E$8,$E$13)</f>
        <v>3.15121529493278</v>
      </c>
      <c r="L466" s="0" t="n">
        <f aca="true">NORMINV(RAND(),$B$9,$B$14)</f>
        <v>47.1890451644443</v>
      </c>
      <c r="M466" s="0" t="n">
        <f aca="true">NORMINV(RAND(),$C$9,$C$14)</f>
        <v>53.222213963724</v>
      </c>
      <c r="N466" s="0" t="n">
        <f aca="true">NORMINV(RAND(),$D$9,$D$14)</f>
        <v>46.8186262766054</v>
      </c>
      <c r="O466" s="0" t="n">
        <f aca="true">NORMINV(RAND(),$E$9,$E$14)</f>
        <v>22.3651967727343</v>
      </c>
      <c r="P466" s="0" t="n">
        <f aca="true">NORMINV(RAND(),$B$10,$B$15)</f>
        <v>22.9535682428431</v>
      </c>
      <c r="Q466" s="0" t="n">
        <f aca="true">NORMINV(RAND(),$C$10,$C$15)</f>
        <v>30.2330448514546</v>
      </c>
      <c r="R466" s="0" t="n">
        <f aca="true">NORMINV(RAND(),$D$10,$D$15)</f>
        <v>10.5140111891154</v>
      </c>
      <c r="S466" s="0" t="n">
        <f aca="true">NORMINV(RAND(),$E$10,$E$15)</f>
        <v>3.92098395465786</v>
      </c>
      <c r="T466" s="0" t="n">
        <f aca="false">MEDIAN(INDEX(Avaliadores!$B$17:$B$22,$B466),INDEX(Avaliadores!$B$17:$B$22,$C466),INDEX(Avaliadores!$B$17:$B$22,$D466),INDEX(Avaliadores!$B$17:$B$22,$E466),INDEX(Avaliadores!$B$17:$B$22,$F466),INDEX(Avaliadores!$B$17:$B$22,$G466))</f>
        <v>2.79166666666667</v>
      </c>
      <c r="U466" s="0" t="n">
        <f aca="false">MEDIAN(INDEX(Avaliadores!$C$17:$C$22,$B466),INDEX(Avaliadores!$C$17:$C$22,$C466),INDEX(Avaliadores!$C$17:$C$22,$D466),INDEX(Avaliadores!$C$17:$C$22,$E466),INDEX(Avaliadores!$C$17:$C$22,$F466),INDEX(Avaliadores!$C$17:$C$22,$G466))</f>
        <v>5.54166666666667</v>
      </c>
      <c r="V466" s="0" t="n">
        <f aca="false">MEDIAN(INDEX(Avaliadores!$D$17:$D$22,$B466),INDEX(Avaliadores!$D$17:$D$22,$C466),INDEX(Avaliadores!$D$17:$D$22,$D466),INDEX(Avaliadores!$D$17:$D$22,$E466),INDEX(Avaliadores!$D$17:$D$22,$F466),INDEX(Avaliadores!$D$17:$D$22,$G466))</f>
        <v>5.54166666666667</v>
      </c>
      <c r="W466" s="0" t="n">
        <f aca="false">MEDIAN(INDEX(Avaliadores!$E$17:$E$22,$B466),INDEX(Avaliadores!$E$17:$E$22,$C466),INDEX(Avaliadores!$E$17:$E$22,$D466),INDEX(Avaliadores!$E$17:$E$22,$E466),INDEX(Avaliadores!$E$17:$E$22,$F466),INDEX(Avaliadores!$E$17:$E$22,$G466))</f>
        <v>6.54166666666667</v>
      </c>
      <c r="X466" s="0" t="n">
        <f aca="false">MEDIAN(INDEX(Avaliadores!$F$17:$F$22,$B466),INDEX(Avaliadores!$F$17:$F$22,$C466),INDEX(Avaliadores!$F$17:$F$22,$D466),INDEX(Avaliadores!$F$17:$F$22,$E466),INDEX(Avaliadores!$F$17:$F$22,$F466),INDEX(Avaliadores!$F$17:$F$22,$G466))</f>
        <v>2.79166666666667</v>
      </c>
      <c r="Y466" s="0" t="n">
        <f aca="false">MEDIAN(INDEX(Avaliadores!$G$17:$G$22,$B466),INDEX(Avaliadores!$G$17:$G$22,$C466),INDEX(Avaliadores!$G$17:$G$22,$D466),INDEX(Avaliadores!$G$17:$G$22,$E466),INDEX(Avaliadores!$G$17:$G$22,$F466),INDEX(Avaliadores!$G$17:$G$22,$G466))</f>
        <v>4.79166666666667</v>
      </c>
      <c r="Z466" s="0" t="n">
        <f aca="false">MEDIAN(INDEX(Avaliadores!$H$17:$H$22,$B466),INDEX(Avaliadores!$H$17:$H$22,$C466),INDEX(Avaliadores!$H$17:$H$22,$D466),INDEX(Avaliadores!$H$17:$H$22,$E466),INDEX(Avaliadores!$H$17:$H$22,$F466),INDEX(Avaliadores!$H$17:$H$22,$G466))</f>
        <v>3.79166666666667</v>
      </c>
      <c r="AA466" s="0" t="n">
        <f aca="false">MEDIAN(INDEX(Avaliadores!$I$17:$I$22,$B466),INDEX(Avaliadores!$I$17:$I$22,$C466),INDEX(Avaliadores!$I$17:$I$22,$D466),INDEX(Avaliadores!$I$17:$I$22,$E466),INDEX(Avaliadores!$I$17:$I$22,$F466),INDEX(Avaliadores!$I$17:$I$22,$G466))</f>
        <v>6.29166666666667</v>
      </c>
      <c r="AB466" s="0" t="n">
        <f aca="false">IF(MAX(H466:K466)=MIN(H466:K466),0,IF($B$17="custo",(MAX(H466:K466)-H466)/(MAX(H466:K466)-MIN(H466:K466)),(H466-MIN(H466:K466))/(MAX(H466:K466)-MIN(H466:K466))))</f>
        <v>0.0687217847326202</v>
      </c>
      <c r="AC466" s="0" t="n">
        <f aca="false">IF(MAX(H466:K466)=MIN(H466:K466),0,IF($B$17="custo",(MAX(H466:K466)-I466)/(MAX(H466:K466)-MIN(H466:K466)),(I466-MIN(H466:K466))/(MAX(H466:K466)-MIN(H466:K466))))</f>
        <v>0</v>
      </c>
      <c r="AD466" s="0" t="n">
        <f aca="false">IF(MAX(H466:K466)=MIN(H466:K466),0,IF($B$17="custo",(MAX(H466:K466)-J466)/(MAX(H466:K466)-MIN(H466:K466)),(J466-MIN(H466:K466))/(MAX(H466:K466)-MIN(H466:K466))))</f>
        <v>0.796048071295772</v>
      </c>
      <c r="AE466" s="0" t="n">
        <f aca="false">IF(MAX(H466:K466)=MIN(H466:K466),0,IF($B$17="custo",(MAX(H466:K466)-K466)/(MAX(H466:K466)-MIN(H466:K466)),(K466-MIN(H466:K466))/(MAX(H466:K466)-MIN(H466:K466))))</f>
        <v>1</v>
      </c>
      <c r="AF466" s="0" t="n">
        <f aca="false">IF(MAX(L466:O466)=MIN(L466:O466),0,IF($C$17="custo",(MAX(L466:O466)-L466)/(MAX(L466:O466)-MIN(L466:O466)),(L466-MIN(L466:O466))/(MAX(L466:O466)-MIN(L466:O466))))</f>
        <v>0.80447984450547</v>
      </c>
      <c r="AG466" s="0" t="n">
        <f aca="false">IF(MAX(L466:O466)=MIN(L466:O466),0,IF($C$17="custo",(MAX(L466:O466)-M466)/(MAX(L466:O466)-MIN(L466:O466)),(M466-MIN(L466:O466))/(MAX(L466:O466)-MIN(L466:O466))))</f>
        <v>1</v>
      </c>
      <c r="AH466" s="0" t="n">
        <f aca="false">IF(MAX(L466:O466)=MIN(L466:O466),0,IF($C$17="custo",(MAX(L466:O466)-N466)/(MAX(L466:O466)-MIN(L466:O466)),(N466-MIN(L466:O466))/(MAX(L466:O466)-MIN(L466:O466))))</f>
        <v>0.792475479807928</v>
      </c>
      <c r="AI466" s="0" t="n">
        <f aca="false">IF(MAX(L466:O466)=MIN(L466:O466),0,IF($C$17="custo",(MAX(L466:O466)-O466)/(MAX(L466:O466)-MIN(L466:O466)),(O466-MIN(L466:O466))/(MAX(L466:O466)-MIN(L466:O466))))</f>
        <v>0</v>
      </c>
      <c r="AJ466" s="0" t="n">
        <f aca="false">IF(MAX(P466:S466)=MIN(P466:S466),0,IF($D$17="custo",(MAX(P466:S466)-P466)/(MAX(P466:S466)-MIN(P466:S466)),(P466-MIN(P466:S466))/(MAX(P466:S466)-MIN(P466:S466))))</f>
        <v>0.276659309856559</v>
      </c>
      <c r="AK466" s="0" t="n">
        <f aca="false">IF(MAX(P466:S466)=MIN(P466:S466),0,IF($D$17="custo",(MAX(P466:S466)-Q466)/(MAX(P466:S466)-MIN(P466:S466)),(Q466-MIN(P466:S466))/(MAX(P466:S466)-MIN(P466:S466))))</f>
        <v>0</v>
      </c>
      <c r="AL466" s="0" t="n">
        <f aca="false">IF(MAX(P466:S466)=MIN(P466:S466),0,IF($D$17="custo",(MAX(P466:S466)-R466)/(MAX(P466:S466)-MIN(P466:S466)),(R466-MIN(P466:S466))/(MAX(P466:S466)-MIN(P466:S466))))</f>
        <v>0.749429462773088</v>
      </c>
      <c r="AM466" s="0" t="n">
        <f aca="false">IF(MAX(P466:S466)=MIN(P466:S466),0,IF($D$17="custo",(MAX(P466:S466)-S466)/(MAX(P466:S466)-MIN(P466:S466)),(S466-MIN(P466:S466))/(MAX(P466:S466)-MIN(P466:S466))))</f>
        <v>1</v>
      </c>
      <c r="AN466" s="0" t="n">
        <f aca="false">IF(MAX(T466:W466)=MIN(T466:W466),0,IF($E$17="custo",(MAX(T466:W466)-T466)/(MAX(T466:W466)-MIN(T466:W466)),(T466-MIN(T466:W466))/(MAX(T466:W466)-MIN(T466:W466))))</f>
        <v>0</v>
      </c>
      <c r="AO466" s="0" t="n">
        <f aca="false">IF(MAX(T466:W466)=MIN(T466:W466),0,IF($E$17="custo",(MAX(T466:W466)-U466)/(MAX(T466:W466)-MIN(T466:W466)),(U466-MIN(T466:W466))/(MAX(T466:W466)-MIN(T466:W466))))</f>
        <v>0.733333333333333</v>
      </c>
      <c r="AP466" s="0" t="n">
        <f aca="false">IF(MAX(T466:W466)=MIN(T466:W466),0,IF($E$17="custo",(MAX(T466:W466)-V466)/(MAX(T466:W466)-MIN(T466:W466)),(V466-MIN(T466:W466))/(MAX(T466:W466)-MIN(T466:W466))))</f>
        <v>0.733333333333333</v>
      </c>
      <c r="AQ466" s="0" t="n">
        <f aca="false">IF(MAX(T466:W466)=MIN(T466:W466),0,IF($E$17="custo",(MAX(T466:W466)-W466)/(MAX(T466:W466)-MIN(T466:W466)),(W466-MIN(T466:W466))/(MAX(T466:W466)-MIN(T466:W466))))</f>
        <v>1</v>
      </c>
      <c r="AR466" s="0" t="n">
        <f aca="false">IF(MAX(X466:AA466)=MIN(X466:AA466),0,IF($F$17="custo",(MAX(X466:AA466)-X466)/(MAX(X466:AA466)-MIN(X466:AA466)),(X466-MIN(X466:AA466))/(MAX(X466:AA466)-MIN(X466:AA466))))</f>
        <v>0</v>
      </c>
      <c r="AS466" s="0" t="n">
        <f aca="false">IF(MAX(X466:AA466)=MIN(X466:AA466),0,IF($F$17="custo",(MAX(X466:AA466)-Y466)/(MAX(X466:AA466)-MIN(X466:AA466)),(Y466-MIN(X466:AA466))/(MAX(X466:AA466)-MIN(X466:AA466))))</f>
        <v>0.571428571428571</v>
      </c>
      <c r="AT466" s="0" t="n">
        <f aca="false">IF(MAX(X466:AA466)=MIN(X466:AA466),0,IF($F$17="custo",(MAX(X466:AA466)-Z466)/(MAX(X466:AA466)-MIN(X466:AA466)),(Z466-MIN(X466:AA466))/(MAX(X466:AA466)-MIN(X466:AA466))))</f>
        <v>0.285714285714286</v>
      </c>
      <c r="AU466" s="0" t="n">
        <f aca="false">IF(MAX(X466:AA466)=MIN(X466:AA466),0,IF($F$17="custo",(MAX(X466:AA466)-AA466)/(MAX(X466:AA466)-MIN(X466:AA466)),(AA466-MIN(X466:AA466))/(MAX(X466:AA466)-MIN(X466:AA466))))</f>
        <v>1</v>
      </c>
      <c r="AV466" s="0" t="n">
        <f aca="false">STDEVP(AB466:AE466)</f>
        <v>0.438484196272373</v>
      </c>
      <c r="AW466" s="0" t="n">
        <f aca="false">STDEVP(AF466:AI466)</f>
        <v>0.383784108318865</v>
      </c>
      <c r="AX466" s="0" t="n">
        <f aca="false">STDEVP(AJ466:AM466)</f>
        <v>0.391128484247405</v>
      </c>
      <c r="AY466" s="0" t="n">
        <f aca="false">STDEVP(AN466:AQ466)</f>
        <v>0.372305131728145</v>
      </c>
      <c r="AZ466" s="0" t="n">
        <f aca="false">STDEVP(AR466:AU466)</f>
        <v>0.369431444028164</v>
      </c>
      <c r="BA466" s="0" t="n">
        <f aca="false">AV466*((1-IFERROR(CORREL(AB466:AE466,AF466:AI466),0))+(1-IFERROR(CORREL(AB466:AE466,AJ466:AM466),0))+(1-IFERROR(CORREL(AB466:AE466,AN466:AQ466),0))+(1-IFERROR(CORREL(AB466:AE466,AR466:AU466),0)))</f>
        <v>1.13066362544242</v>
      </c>
      <c r="BB466" s="0" t="n">
        <f aca="false">AW466*((1-IFERROR(CORREL(AF466:AI466,AB466:AE466),0))+(1-IFERROR(CORREL(AF466:AI466,AJ466:AM466),0))+(1-IFERROR(CORREL(AF466:AI466,AN466:AQ466),0))+(1-IFERROR(CORREL(AF466:AI466,AR466:AU466),0)))</f>
        <v>2.62183689294263</v>
      </c>
      <c r="BC466" s="0" t="n">
        <f aca="false">AX466*((1-IFERROR(CORREL(AJ466:AM466,AB466:AE466),0))+(1-IFERROR(CORREL(AJ466:AM466,AF466:AI466),0))+(1-IFERROR(CORREL(AJ466:AM466,AN466:AQ466),0))+(1-IFERROR(CORREL(AJ466:AM466,AR466:AU466),0)))</f>
        <v>1.12033992493846</v>
      </c>
      <c r="BD466" s="0" t="n">
        <f aca="false">AY466*((1-IFERROR(CORREL(AN466:AQ466,AB466:AE466),0))+(1-IFERROR(CORREL(AN466:AQ466,AF466:AI466),0))+(1-IFERROR(CORREL(AN466:AQ466,AJ466:AM466),0))+(1-IFERROR(CORREL(AN466:AQ466,AR466:AU466),0)))</f>
        <v>0.909878268239179</v>
      </c>
      <c r="BE466" s="0" t="n">
        <f aca="false">AZ466*((1-IFERROR(CORREL(AR466:AU466,AB466:AE466),0))+(1-IFERROR(CORREL(AR466:AU466,AF466:AI466),0))+(1-IFERROR(CORREL(AR466:AU466,AJ466:AM466),0))+(1-IFERROR(CORREL(AR466:AU466,AN466:AQ466),0)))</f>
        <v>1.03789454667624</v>
      </c>
      <c r="BF466" s="0" t="n">
        <f aca="false">IF(SUM(BA466:BE466)&gt;0,BA466/SUM(BA466:BE466),1/5)</f>
        <v>0.165771549072459</v>
      </c>
      <c r="BG466" s="0" t="n">
        <f aca="false">IF(SUM(BA466:BE466)&gt;0,BB466/SUM(BA466:BE466),1/5)</f>
        <v>0.384398996640896</v>
      </c>
      <c r="BH466" s="0" t="n">
        <f aca="false">IF(SUM(BA466:BE466)&gt;0,BC466/SUM(BA466:BE466),1/5)</f>
        <v>0.164257946099663</v>
      </c>
      <c r="BI466" s="0" t="n">
        <f aca="false">IF(SUM(BA466:BE466)&gt;0,BD466/SUM(BA466:BE466),1/5)</f>
        <v>0.133401240297578</v>
      </c>
      <c r="BJ466" s="0" t="n">
        <f aca="false">IF(SUM(BA466:BE466)&gt;0,BE466/SUM(BA466:BE466),1/5)</f>
        <v>0.152170267889404</v>
      </c>
      <c r="BK466" s="0" t="n">
        <f aca="false">BF466*AB466+BG466*AF466+BH466*AJ466+BI466*AN466+BJ466*AR466</f>
        <v>0.366076851762266</v>
      </c>
      <c r="BL466" s="0" t="n">
        <f aca="false">BF466*AC466+BG466*AG466+BH466*AK466+BI466*AO466+BJ466*AS466</f>
        <v>0.569181011653065</v>
      </c>
      <c r="BM466" s="0" t="n">
        <f aca="false">BF466*AD466+BG466*AH466+BH466*AL466+BI466*AP466+BJ466*AT466</f>
        <v>0.700993441132401</v>
      </c>
      <c r="BN466" s="0" t="n">
        <f aca="false">BF466*AE466+BG466*AI466+BH466*AM466+BI466*AQ466+BJ466*AU466</f>
        <v>0.615601003359104</v>
      </c>
      <c r="BO466" s="0" t="n">
        <f aca="false">RANK(BK466,$BK466:$BN466)</f>
        <v>4</v>
      </c>
      <c r="BP466" s="0" t="n">
        <f aca="false">RANK(BL466,$BK466:$BN466)</f>
        <v>3</v>
      </c>
      <c r="BQ466" s="0" t="n">
        <f aca="false">RANK(BM466,$BK466:$BN466)</f>
        <v>1</v>
      </c>
      <c r="BR466" s="0" t="n">
        <f aca="false">RANK(BN466,$BK466:$BN466)</f>
        <v>2</v>
      </c>
    </row>
    <row r="467" customFormat="false" ht="15" hidden="false" customHeight="false" outlineLevel="0" collapsed="false">
      <c r="A467" s="0" t="n">
        <v>444</v>
      </c>
      <c r="B467" s="0" t="n">
        <f aca="false">RANDBETWEEN(1,$B$5)</f>
        <v>5</v>
      </c>
      <c r="C467" s="0" t="n">
        <f aca="false">RANDBETWEEN(1,$B$5)</f>
        <v>2</v>
      </c>
      <c r="D467" s="0" t="n">
        <f aca="false">RANDBETWEEN(1,$B$5)</f>
        <v>4</v>
      </c>
      <c r="E467" s="0" t="n">
        <f aca="false">RANDBETWEEN(1,$B$5)</f>
        <v>1</v>
      </c>
      <c r="F467" s="0" t="n">
        <f aca="false">RANDBETWEEN(1,$B$5)</f>
        <v>2</v>
      </c>
      <c r="G467" s="0" t="n">
        <f aca="false">RANDBETWEEN(1,$B$5)</f>
        <v>4</v>
      </c>
      <c r="H467" s="0" t="n">
        <f aca="true">NORMINV(RAND(),$B$8,$B$13)</f>
        <v>51.1255957587922</v>
      </c>
      <c r="I467" s="0" t="n">
        <f aca="true">NORMINV(RAND(),$C$8,$C$13)</f>
        <v>57.6514495582181</v>
      </c>
      <c r="J467" s="0" t="n">
        <f aca="true">NORMINV(RAND(),$D$8,$D$13)</f>
        <v>14.4233867557997</v>
      </c>
      <c r="K467" s="0" t="n">
        <f aca="true">NORMINV(RAND(),$E$8,$E$13)</f>
        <v>2.97558439293124</v>
      </c>
      <c r="L467" s="0" t="n">
        <f aca="true">NORMINV(RAND(),$B$9,$B$14)</f>
        <v>42.6367498609049</v>
      </c>
      <c r="M467" s="0" t="n">
        <f aca="true">NORMINV(RAND(),$C$9,$C$14)</f>
        <v>51.1131335197367</v>
      </c>
      <c r="N467" s="0" t="n">
        <f aca="true">NORMINV(RAND(),$D$9,$D$14)</f>
        <v>40.5747102870978</v>
      </c>
      <c r="O467" s="0" t="n">
        <f aca="true">NORMINV(RAND(),$E$9,$E$14)</f>
        <v>25.5749454585849</v>
      </c>
      <c r="P467" s="0" t="n">
        <f aca="true">NORMINV(RAND(),$B$10,$B$15)</f>
        <v>22.7501321374265</v>
      </c>
      <c r="Q467" s="0" t="n">
        <f aca="true">NORMINV(RAND(),$C$10,$C$15)</f>
        <v>28.5754278420626</v>
      </c>
      <c r="R467" s="0" t="n">
        <f aca="true">NORMINV(RAND(),$D$10,$D$15)</f>
        <v>9.71135013743608</v>
      </c>
      <c r="S467" s="0" t="n">
        <f aca="true">NORMINV(RAND(),$E$10,$E$15)</f>
        <v>4.13721696317614</v>
      </c>
      <c r="T467" s="0" t="n">
        <f aca="false">MEDIAN(INDEX(Avaliadores!$B$17:$B$22,$B467),INDEX(Avaliadores!$B$17:$B$22,$C467),INDEX(Avaliadores!$B$17:$B$22,$D467),INDEX(Avaliadores!$B$17:$B$22,$E467),INDEX(Avaliadores!$B$17:$B$22,$F467),INDEX(Avaliadores!$B$17:$B$22,$G467))</f>
        <v>3.04166666666667</v>
      </c>
      <c r="U467" s="0" t="n">
        <f aca="false">MEDIAN(INDEX(Avaliadores!$C$17:$C$22,$B467),INDEX(Avaliadores!$C$17:$C$22,$C467),INDEX(Avaliadores!$C$17:$C$22,$D467),INDEX(Avaliadores!$C$17:$C$22,$E467),INDEX(Avaliadores!$C$17:$C$22,$F467),INDEX(Avaliadores!$C$17:$C$22,$G467))</f>
        <v>5.29166666666667</v>
      </c>
      <c r="V467" s="0" t="n">
        <f aca="false">MEDIAN(INDEX(Avaliadores!$D$17:$D$22,$B467),INDEX(Avaliadores!$D$17:$D$22,$C467),INDEX(Avaliadores!$D$17:$D$22,$D467),INDEX(Avaliadores!$D$17:$D$22,$E467),INDEX(Avaliadores!$D$17:$D$22,$F467),INDEX(Avaliadores!$D$17:$D$22,$G467))</f>
        <v>5.79166666666667</v>
      </c>
      <c r="W467" s="0" t="n">
        <f aca="false">MEDIAN(INDEX(Avaliadores!$E$17:$E$22,$B467),INDEX(Avaliadores!$E$17:$E$22,$C467),INDEX(Avaliadores!$E$17:$E$22,$D467),INDEX(Avaliadores!$E$17:$E$22,$E467),INDEX(Avaliadores!$E$17:$E$22,$F467),INDEX(Avaliadores!$E$17:$E$22,$G467))</f>
        <v>6.54166666666667</v>
      </c>
      <c r="X467" s="0" t="n">
        <f aca="false">MEDIAN(INDEX(Avaliadores!$F$17:$F$22,$B467),INDEX(Avaliadores!$F$17:$F$22,$C467),INDEX(Avaliadores!$F$17:$F$22,$D467),INDEX(Avaliadores!$F$17:$F$22,$E467),INDEX(Avaliadores!$F$17:$F$22,$F467),INDEX(Avaliadores!$F$17:$F$22,$G467))</f>
        <v>2.29166666666667</v>
      </c>
      <c r="Y467" s="0" t="n">
        <f aca="false">MEDIAN(INDEX(Avaliadores!$G$17:$G$22,$B467),INDEX(Avaliadores!$G$17:$G$22,$C467),INDEX(Avaliadores!$G$17:$G$22,$D467),INDEX(Avaliadores!$G$17:$G$22,$E467),INDEX(Avaliadores!$G$17:$G$22,$F467),INDEX(Avaliadores!$G$17:$G$22,$G467))</f>
        <v>4.79166666666667</v>
      </c>
      <c r="Z467" s="0" t="n">
        <f aca="false">MEDIAN(INDEX(Avaliadores!$H$17:$H$22,$B467),INDEX(Avaliadores!$H$17:$H$22,$C467),INDEX(Avaliadores!$H$17:$H$22,$D467),INDEX(Avaliadores!$H$17:$H$22,$E467),INDEX(Avaliadores!$H$17:$H$22,$F467),INDEX(Avaliadores!$H$17:$H$22,$G467))</f>
        <v>3.79166666666667</v>
      </c>
      <c r="AA467" s="0" t="n">
        <f aca="false">MEDIAN(INDEX(Avaliadores!$I$17:$I$22,$B467),INDEX(Avaliadores!$I$17:$I$22,$C467),INDEX(Avaliadores!$I$17:$I$22,$D467),INDEX(Avaliadores!$I$17:$I$22,$E467),INDEX(Avaliadores!$I$17:$I$22,$F467),INDEX(Avaliadores!$I$17:$I$22,$G467))</f>
        <v>6.04166666666667</v>
      </c>
      <c r="AB467" s="0" t="n">
        <f aca="false">IF(MAX(H467:K467)=MIN(H467:K467),0,IF($B$17="custo",(MAX(H467:K467)-H467)/(MAX(H467:K467)-MIN(H467:K467)),(H467-MIN(H467:K467))/(MAX(H467:K467)-MIN(H467:K467))))</f>
        <v>0.119355291035597</v>
      </c>
      <c r="AC467" s="0" t="n">
        <f aca="false">IF(MAX(H467:K467)=MIN(H467:K467),0,IF($B$17="custo",(MAX(H467:K467)-I467)/(MAX(H467:K467)-MIN(H467:K467)),(I467-MIN(H467:K467))/(MAX(H467:K467)-MIN(H467:K467))))</f>
        <v>0</v>
      </c>
      <c r="AD467" s="0" t="n">
        <f aca="false">IF(MAX(H467:K467)=MIN(H467:K467),0,IF($B$17="custo",(MAX(H467:K467)-J467)/(MAX(H467:K467)-MIN(H467:K467)),(J467-MIN(H467:K467))/(MAX(H467:K467)-MIN(H467:K467))))</f>
        <v>0.790624211829819</v>
      </c>
      <c r="AE467" s="0" t="n">
        <f aca="false">IF(MAX(H467:K467)=MIN(H467:K467),0,IF($B$17="custo",(MAX(H467:K467)-K467)/(MAX(H467:K467)-MIN(H467:K467)),(K467-MIN(H467:K467))/(MAX(H467:K467)-MIN(H467:K467))))</f>
        <v>1</v>
      </c>
      <c r="AF467" s="0" t="n">
        <f aca="false">IF(MAX(L467:O467)=MIN(L467:O467),0,IF($C$17="custo",(MAX(L467:O467)-L467)/(MAX(L467:O467)-MIN(L467:O467)),(L467-MIN(L467:O467))/(MAX(L467:O467)-MIN(L467:O467))))</f>
        <v>0.668089856706555</v>
      </c>
      <c r="AG467" s="0" t="n">
        <f aca="false">IF(MAX(L467:O467)=MIN(L467:O467),0,IF($C$17="custo",(MAX(L467:O467)-M467)/(MAX(L467:O467)-MIN(L467:O467)),(M467-MIN(L467:O467))/(MAX(L467:O467)-MIN(L467:O467))))</f>
        <v>1</v>
      </c>
      <c r="AH467" s="0" t="n">
        <f aca="false">IF(MAX(L467:O467)=MIN(L467:O467),0,IF($C$17="custo",(MAX(L467:O467)-N467)/(MAX(L467:O467)-MIN(L467:O467)),(N467-MIN(L467:O467))/(MAX(L467:O467)-MIN(L467:O467))))</f>
        <v>0.587346478638014</v>
      </c>
      <c r="AI467" s="0" t="n">
        <f aca="false">IF(MAX(L467:O467)=MIN(L467:O467),0,IF($C$17="custo",(MAX(L467:O467)-O467)/(MAX(L467:O467)-MIN(L467:O467)),(O467-MIN(L467:O467))/(MAX(L467:O467)-MIN(L467:O467))))</f>
        <v>0</v>
      </c>
      <c r="AJ467" s="0" t="n">
        <f aca="false">IF(MAX(P467:S467)=MIN(P467:S467),0,IF($D$17="custo",(MAX(P467:S467)-P467)/(MAX(P467:S467)-MIN(P467:S467)),(P467-MIN(P467:S467))/(MAX(P467:S467)-MIN(P467:S467))))</f>
        <v>0.238368337743944</v>
      </c>
      <c r="AK467" s="0" t="n">
        <f aca="false">IF(MAX(P467:S467)=MIN(P467:S467),0,IF($D$17="custo",(MAX(P467:S467)-Q467)/(MAX(P467:S467)-MIN(P467:S467)),(Q467-MIN(P467:S467))/(MAX(P467:S467)-MIN(P467:S467))))</f>
        <v>0</v>
      </c>
      <c r="AL467" s="0" t="n">
        <f aca="false">IF(MAX(P467:S467)=MIN(P467:S467),0,IF($D$17="custo",(MAX(P467:S467)-R467)/(MAX(P467:S467)-MIN(P467:S467)),(R467-MIN(P467:S467))/(MAX(P467:S467)-MIN(P467:S467))))</f>
        <v>0.771909113891977</v>
      </c>
      <c r="AM467" s="0" t="n">
        <f aca="false">IF(MAX(P467:S467)=MIN(P467:S467),0,IF($D$17="custo",(MAX(P467:S467)-S467)/(MAX(P467:S467)-MIN(P467:S467)),(S467-MIN(P467:S467))/(MAX(P467:S467)-MIN(P467:S467))))</f>
        <v>1</v>
      </c>
      <c r="AN467" s="0" t="n">
        <f aca="false">IF(MAX(T467:W467)=MIN(T467:W467),0,IF($E$17="custo",(MAX(T467:W467)-T467)/(MAX(T467:W467)-MIN(T467:W467)),(T467-MIN(T467:W467))/(MAX(T467:W467)-MIN(T467:W467))))</f>
        <v>0</v>
      </c>
      <c r="AO467" s="0" t="n">
        <f aca="false">IF(MAX(T467:W467)=MIN(T467:W467),0,IF($E$17="custo",(MAX(T467:W467)-U467)/(MAX(T467:W467)-MIN(T467:W467)),(U467-MIN(T467:W467))/(MAX(T467:W467)-MIN(T467:W467))))</f>
        <v>0.642857142857143</v>
      </c>
      <c r="AP467" s="0" t="n">
        <f aca="false">IF(MAX(T467:W467)=MIN(T467:W467),0,IF($E$17="custo",(MAX(T467:W467)-V467)/(MAX(T467:W467)-MIN(T467:W467)),(V467-MIN(T467:W467))/(MAX(T467:W467)-MIN(T467:W467))))</f>
        <v>0.785714285714286</v>
      </c>
      <c r="AQ467" s="0" t="n">
        <f aca="false">IF(MAX(T467:W467)=MIN(T467:W467),0,IF($E$17="custo",(MAX(T467:W467)-W467)/(MAX(T467:W467)-MIN(T467:W467)),(W467-MIN(T467:W467))/(MAX(T467:W467)-MIN(T467:W467))))</f>
        <v>1</v>
      </c>
      <c r="AR467" s="0" t="n">
        <f aca="false">IF(MAX(X467:AA467)=MIN(X467:AA467),0,IF($F$17="custo",(MAX(X467:AA467)-X467)/(MAX(X467:AA467)-MIN(X467:AA467)),(X467-MIN(X467:AA467))/(MAX(X467:AA467)-MIN(X467:AA467))))</f>
        <v>0</v>
      </c>
      <c r="AS467" s="0" t="n">
        <f aca="false">IF(MAX(X467:AA467)=MIN(X467:AA467),0,IF($F$17="custo",(MAX(X467:AA467)-Y467)/(MAX(X467:AA467)-MIN(X467:AA467)),(Y467-MIN(X467:AA467))/(MAX(X467:AA467)-MIN(X467:AA467))))</f>
        <v>0.666666666666667</v>
      </c>
      <c r="AT467" s="0" t="n">
        <f aca="false">IF(MAX(X467:AA467)=MIN(X467:AA467),0,IF($F$17="custo",(MAX(X467:AA467)-Z467)/(MAX(X467:AA467)-MIN(X467:AA467)),(Z467-MIN(X467:AA467))/(MAX(X467:AA467)-MIN(X467:AA467))))</f>
        <v>0.4</v>
      </c>
      <c r="AU467" s="0" t="n">
        <f aca="false">IF(MAX(X467:AA467)=MIN(X467:AA467),0,IF($F$17="custo",(MAX(X467:AA467)-AA467)/(MAX(X467:AA467)-MIN(X467:AA467)),(AA467-MIN(X467:AA467))/(MAX(X467:AA467)-MIN(X467:AA467))))</f>
        <v>1</v>
      </c>
      <c r="AV467" s="0" t="n">
        <f aca="false">STDEVP(AB467:AE467)</f>
        <v>0.426417314519535</v>
      </c>
      <c r="AW467" s="0" t="n">
        <f aca="false">STDEVP(AF467:AI467)</f>
        <v>0.360406602639479</v>
      </c>
      <c r="AX467" s="0" t="n">
        <f aca="false">STDEVP(AJ467:AM467)</f>
        <v>0.400736598780719</v>
      </c>
      <c r="AY467" s="0" t="n">
        <f aca="false">STDEVP(AN467:AQ467)</f>
        <v>0.372868089603948</v>
      </c>
      <c r="AZ467" s="0" t="n">
        <f aca="false">STDEVP(AR467:AU467)</f>
        <v>0.366287682930599</v>
      </c>
      <c r="BA467" s="0" t="n">
        <f aca="false">AV467*((1-IFERROR(CORREL(AB467:AE467,AF467:AI467),0))+(1-IFERROR(CORREL(AB467:AE467,AJ467:AM467),0))+(1-IFERROR(CORREL(AB467:AE467,AN467:AQ467),0))+(1-IFERROR(CORREL(AB467:AE467,AR467:AU467),0)))</f>
        <v>1.11747121457106</v>
      </c>
      <c r="BB467" s="0" t="n">
        <f aca="false">AW467*((1-IFERROR(CORREL(AF467:AI467,AB467:AE467),0))+(1-IFERROR(CORREL(AF467:AI467,AJ467:AM467),0))+(1-IFERROR(CORREL(AF467:AI467,AN467:AQ467),0))+(1-IFERROR(CORREL(AF467:AI467,AR467:AU467),0)))</f>
        <v>2.43665869423017</v>
      </c>
      <c r="BC467" s="0" t="n">
        <f aca="false">AX467*((1-IFERROR(CORREL(AJ467:AM467,AB467:AE467),0))+(1-IFERROR(CORREL(AJ467:AM467,AF467:AI467),0))+(1-IFERROR(CORREL(AJ467:AM467,AN467:AQ467),0))+(1-IFERROR(CORREL(AJ467:AM467,AR467:AU467),0)))</f>
        <v>1.12311966802868</v>
      </c>
      <c r="BD467" s="0" t="n">
        <f aca="false">AY467*((1-IFERROR(CORREL(AN467:AQ467,AB467:AE467),0))+(1-IFERROR(CORREL(AN467:AQ467,AF467:AI467),0))+(1-IFERROR(CORREL(AN467:AQ467,AJ467:AM467),0))+(1-IFERROR(CORREL(AN467:AQ467,AR467:AU467),0)))</f>
        <v>0.830773228489641</v>
      </c>
      <c r="BE467" s="0" t="n">
        <f aca="false">AZ467*((1-IFERROR(CORREL(AR467:AU467,AB467:AE467),0))+(1-IFERROR(CORREL(AR467:AU467,AF467:AI467),0))+(1-IFERROR(CORREL(AR467:AU467,AJ467:AM467),0))+(1-IFERROR(CORREL(AR467:AU467,AN467:AQ467),0)))</f>
        <v>0.959162922074013</v>
      </c>
      <c r="BF467" s="0" t="n">
        <f aca="false">IF(SUM(BA467:BE467)&gt;0,BA467/SUM(BA467:BE467),1/5)</f>
        <v>0.17279095756253</v>
      </c>
      <c r="BG467" s="0" t="n">
        <f aca="false">IF(SUM(BA467:BE467)&gt;0,BB467/SUM(BA467:BE467),1/5)</f>
        <v>0.37677264840393</v>
      </c>
      <c r="BH467" s="0" t="n">
        <f aca="false">IF(SUM(BA467:BE467)&gt;0,BC467/SUM(BA467:BE467),1/5)</f>
        <v>0.173664359641226</v>
      </c>
      <c r="BI467" s="0" t="n">
        <f aca="false">IF(SUM(BA467:BE467)&gt;0,BD467/SUM(BA467:BE467),1/5)</f>
        <v>0.128459775783255</v>
      </c>
      <c r="BJ467" s="0" t="n">
        <f aca="false">IF(SUM(BA467:BE467)&gt;0,BE467/SUM(BA467:BE467),1/5)</f>
        <v>0.14831225860906</v>
      </c>
      <c r="BK467" s="0" t="n">
        <f aca="false">BF467*AB467+BG467*AF467+BH467*AJ467+BI467*AN467+BJ467*AR467</f>
        <v>0.313737584444372</v>
      </c>
      <c r="BL467" s="0" t="n">
        <f aca="false">BF467*AC467+BG467*AG467+BH467*AK467+BI467*AO467+BJ467*AS467</f>
        <v>0.558228771908729</v>
      </c>
      <c r="BM467" s="0" t="n">
        <f aca="false">BF467*AD467+BG467*AH467+BH467*AL467+BI467*AP467+BJ467*AT467</f>
        <v>0.652219489302819</v>
      </c>
      <c r="BN467" s="0" t="n">
        <f aca="false">BF467*AE467+BG467*AI467+BH467*AM467+BI467*AQ467+BJ467*AU467</f>
        <v>0.62322735159607</v>
      </c>
      <c r="BO467" s="0" t="n">
        <f aca="false">RANK(BK467,$BK467:$BN467)</f>
        <v>4</v>
      </c>
      <c r="BP467" s="0" t="n">
        <f aca="false">RANK(BL467,$BK467:$BN467)</f>
        <v>3</v>
      </c>
      <c r="BQ467" s="0" t="n">
        <f aca="false">RANK(BM467,$BK467:$BN467)</f>
        <v>1</v>
      </c>
      <c r="BR467" s="0" t="n">
        <f aca="false">RANK(BN467,$BK467:$BN467)</f>
        <v>2</v>
      </c>
    </row>
    <row r="468" customFormat="false" ht="15" hidden="false" customHeight="false" outlineLevel="0" collapsed="false">
      <c r="A468" s="0" t="n">
        <v>445</v>
      </c>
      <c r="B468" s="0" t="n">
        <f aca="false">RANDBETWEEN(1,$B$5)</f>
        <v>4</v>
      </c>
      <c r="C468" s="0" t="n">
        <f aca="false">RANDBETWEEN(1,$B$5)</f>
        <v>2</v>
      </c>
      <c r="D468" s="0" t="n">
        <f aca="false">RANDBETWEEN(1,$B$5)</f>
        <v>3</v>
      </c>
      <c r="E468" s="0" t="n">
        <f aca="false">RANDBETWEEN(1,$B$5)</f>
        <v>3</v>
      </c>
      <c r="F468" s="0" t="n">
        <f aca="false">RANDBETWEEN(1,$B$5)</f>
        <v>4</v>
      </c>
      <c r="G468" s="0" t="n">
        <f aca="false">RANDBETWEEN(1,$B$5)</f>
        <v>2</v>
      </c>
      <c r="H468" s="0" t="n">
        <f aca="true">NORMINV(RAND(),$B$8,$B$13)</f>
        <v>45.9275208921132</v>
      </c>
      <c r="I468" s="0" t="n">
        <f aca="true">NORMINV(RAND(),$C$8,$C$13)</f>
        <v>65.8144887407933</v>
      </c>
      <c r="J468" s="0" t="n">
        <f aca="true">NORMINV(RAND(),$D$8,$D$13)</f>
        <v>14.7915946998407</v>
      </c>
      <c r="K468" s="0" t="n">
        <f aca="true">NORMINV(RAND(),$E$8,$E$13)</f>
        <v>3.17852007189806</v>
      </c>
      <c r="L468" s="0" t="n">
        <f aca="true">NORMINV(RAND(),$B$9,$B$14)</f>
        <v>53.8074178850946</v>
      </c>
      <c r="M468" s="0" t="n">
        <f aca="true">NORMINV(RAND(),$C$9,$C$14)</f>
        <v>43.1771111399261</v>
      </c>
      <c r="N468" s="0" t="n">
        <f aca="true">NORMINV(RAND(),$D$9,$D$14)</f>
        <v>49.3949845590397</v>
      </c>
      <c r="O468" s="0" t="n">
        <f aca="true">NORMINV(RAND(),$E$9,$E$14)</f>
        <v>18.2604759198356</v>
      </c>
      <c r="P468" s="0" t="n">
        <f aca="true">NORMINV(RAND(),$B$10,$B$15)</f>
        <v>22.9703364066602</v>
      </c>
      <c r="Q468" s="0" t="n">
        <f aca="true">NORMINV(RAND(),$C$10,$C$15)</f>
        <v>31.4223985643091</v>
      </c>
      <c r="R468" s="0" t="n">
        <f aca="true">NORMINV(RAND(),$D$10,$D$15)</f>
        <v>10.3848747708241</v>
      </c>
      <c r="S468" s="0" t="n">
        <f aca="true">NORMINV(RAND(),$E$10,$E$15)</f>
        <v>4.40264559392484</v>
      </c>
      <c r="T468" s="0" t="n">
        <f aca="false">MEDIAN(INDEX(Avaliadores!$B$17:$B$22,$B468),INDEX(Avaliadores!$B$17:$B$22,$C468),INDEX(Avaliadores!$B$17:$B$22,$D468),INDEX(Avaliadores!$B$17:$B$22,$E468),INDEX(Avaliadores!$B$17:$B$22,$F468),INDEX(Avaliadores!$B$17:$B$22,$G468))</f>
        <v>3.04166666666667</v>
      </c>
      <c r="U468" s="0" t="n">
        <f aca="false">MEDIAN(INDEX(Avaliadores!$C$17:$C$22,$B468),INDEX(Avaliadores!$C$17:$C$22,$C468),INDEX(Avaliadores!$C$17:$C$22,$D468),INDEX(Avaliadores!$C$17:$C$22,$E468),INDEX(Avaliadores!$C$17:$C$22,$F468),INDEX(Avaliadores!$C$17:$C$22,$G468))</f>
        <v>5.04166666666667</v>
      </c>
      <c r="V468" s="0" t="n">
        <f aca="false">MEDIAN(INDEX(Avaliadores!$D$17:$D$22,$B468),INDEX(Avaliadores!$D$17:$D$22,$C468),INDEX(Avaliadores!$D$17:$D$22,$D468),INDEX(Avaliadores!$D$17:$D$22,$E468),INDEX(Avaliadores!$D$17:$D$22,$F468),INDEX(Avaliadores!$D$17:$D$22,$G468))</f>
        <v>5.79166666666667</v>
      </c>
      <c r="W468" s="0" t="n">
        <f aca="false">MEDIAN(INDEX(Avaliadores!$E$17:$E$22,$B468),INDEX(Avaliadores!$E$17:$E$22,$C468),INDEX(Avaliadores!$E$17:$E$22,$D468),INDEX(Avaliadores!$E$17:$E$22,$E468),INDEX(Avaliadores!$E$17:$E$22,$F468),INDEX(Avaliadores!$E$17:$E$22,$G468))</f>
        <v>6.04166666666667</v>
      </c>
      <c r="X468" s="0" t="n">
        <f aca="false">MEDIAN(INDEX(Avaliadores!$F$17:$F$22,$B468),INDEX(Avaliadores!$F$17:$F$22,$C468),INDEX(Avaliadores!$F$17:$F$22,$D468),INDEX(Avaliadores!$F$17:$F$22,$E468),INDEX(Avaliadores!$F$17:$F$22,$F468),INDEX(Avaliadores!$F$17:$F$22,$G468))</f>
        <v>2.79166666666667</v>
      </c>
      <c r="Y468" s="0" t="n">
        <f aca="false">MEDIAN(INDEX(Avaliadores!$G$17:$G$22,$B468),INDEX(Avaliadores!$G$17:$G$22,$C468),INDEX(Avaliadores!$G$17:$G$22,$D468),INDEX(Avaliadores!$G$17:$G$22,$E468),INDEX(Avaliadores!$G$17:$G$22,$F468),INDEX(Avaliadores!$G$17:$G$22,$G468))</f>
        <v>5.79166666666667</v>
      </c>
      <c r="Z468" s="0" t="n">
        <f aca="false">MEDIAN(INDEX(Avaliadores!$H$17:$H$22,$B468),INDEX(Avaliadores!$H$17:$H$22,$C468),INDEX(Avaliadores!$H$17:$H$22,$D468),INDEX(Avaliadores!$H$17:$H$22,$E468),INDEX(Avaliadores!$H$17:$H$22,$F468),INDEX(Avaliadores!$H$17:$H$22,$G468))</f>
        <v>3.79166666666667</v>
      </c>
      <c r="AA468" s="0" t="n">
        <f aca="false">MEDIAN(INDEX(Avaliadores!$I$17:$I$22,$B468),INDEX(Avaliadores!$I$17:$I$22,$C468),INDEX(Avaliadores!$I$17:$I$22,$D468),INDEX(Avaliadores!$I$17:$I$22,$E468),INDEX(Avaliadores!$I$17:$I$22,$F468),INDEX(Avaliadores!$I$17:$I$22,$G468))</f>
        <v>6.04166666666667</v>
      </c>
      <c r="AB468" s="0" t="n">
        <f aca="false">IF(MAX(H468:K468)=MIN(H468:K468),0,IF($B$17="custo",(MAX(H468:K468)-H468)/(MAX(H468:K468)-MIN(H468:K468)),(H468-MIN(H468:K468))/(MAX(H468:K468)-MIN(H468:K468))))</f>
        <v>0.317500763080813</v>
      </c>
      <c r="AC468" s="0" t="n">
        <f aca="false">IF(MAX(H468:K468)=MIN(H468:K468),0,IF($B$17="custo",(MAX(H468:K468)-I468)/(MAX(H468:K468)-MIN(H468:K468)),(I468-MIN(H468:K468))/(MAX(H468:K468)-MIN(H468:K468))))</f>
        <v>0</v>
      </c>
      <c r="AD468" s="0" t="n">
        <f aca="false">IF(MAX(H468:K468)=MIN(H468:K468),0,IF($B$17="custo",(MAX(H468:K468)-J468)/(MAX(H468:K468)-MIN(H468:K468)),(J468-MIN(H468:K468))/(MAX(H468:K468)-MIN(H468:K468))))</f>
        <v>0.81459415612567</v>
      </c>
      <c r="AE468" s="0" t="n">
        <f aca="false">IF(MAX(H468:K468)=MIN(H468:K468),0,IF($B$17="custo",(MAX(H468:K468)-K468)/(MAX(H468:K468)-MIN(H468:K468)),(K468-MIN(H468:K468))/(MAX(H468:K468)-MIN(H468:K468))))</f>
        <v>1</v>
      </c>
      <c r="AF468" s="0" t="n">
        <f aca="false">IF(MAX(L468:O468)=MIN(L468:O468),0,IF($C$17="custo",(MAX(L468:O468)-L468)/(MAX(L468:O468)-MIN(L468:O468)),(L468-MIN(L468:O468))/(MAX(L468:O468)-MIN(L468:O468))))</f>
        <v>1</v>
      </c>
      <c r="AG468" s="0" t="n">
        <f aca="false">IF(MAX(L468:O468)=MIN(L468:O468),0,IF($C$17="custo",(MAX(L468:O468)-M468)/(MAX(L468:O468)-MIN(L468:O468)),(M468-MIN(L468:O468))/(MAX(L468:O468)-MIN(L468:O468))))</f>
        <v>0.700950175810964</v>
      </c>
      <c r="AH468" s="0" t="n">
        <f aca="false">IF(MAX(L468:O468)=MIN(L468:O468),0,IF($C$17="custo",(MAX(L468:O468)-N468)/(MAX(L468:O468)-MIN(L468:O468)),(N468-MIN(L468:O468))/(MAX(L468:O468)-MIN(L468:O468))))</f>
        <v>0.875870241373582</v>
      </c>
      <c r="AI468" s="0" t="n">
        <f aca="false">IF(MAX(L468:O468)=MIN(L468:O468),0,IF($C$17="custo",(MAX(L468:O468)-O468)/(MAX(L468:O468)-MIN(L468:O468)),(O468-MIN(L468:O468))/(MAX(L468:O468)-MIN(L468:O468))))</f>
        <v>0</v>
      </c>
      <c r="AJ468" s="0" t="n">
        <f aca="false">IF(MAX(P468:S468)=MIN(P468:S468),0,IF($D$17="custo",(MAX(P468:S468)-P468)/(MAX(P468:S468)-MIN(P468:S468)),(P468-MIN(P468:S468))/(MAX(P468:S468)-MIN(P468:S468))))</f>
        <v>0.312810489678165</v>
      </c>
      <c r="AK468" s="0" t="n">
        <f aca="false">IF(MAX(P468:S468)=MIN(P468:S468),0,IF($D$17="custo",(MAX(P468:S468)-Q468)/(MAX(P468:S468)-MIN(P468:S468)),(Q468-MIN(P468:S468))/(MAX(P468:S468)-MIN(P468:S468))))</f>
        <v>0</v>
      </c>
      <c r="AL468" s="0" t="n">
        <f aca="false">IF(MAX(P468:S468)=MIN(P468:S468),0,IF($D$17="custo",(MAX(P468:S468)-R468)/(MAX(P468:S468)-MIN(P468:S468)),(R468-MIN(P468:S468))/(MAX(P468:S468)-MIN(P468:S468))))</f>
        <v>0.778597932281014</v>
      </c>
      <c r="AM468" s="0" t="n">
        <f aca="false">IF(MAX(P468:S468)=MIN(P468:S468),0,IF($D$17="custo",(MAX(P468:S468)-S468)/(MAX(P468:S468)-MIN(P468:S468)),(S468-MIN(P468:S468))/(MAX(P468:S468)-MIN(P468:S468))))</f>
        <v>1</v>
      </c>
      <c r="AN468" s="0" t="n">
        <f aca="false">IF(MAX(T468:W468)=MIN(T468:W468),0,IF($E$17="custo",(MAX(T468:W468)-T468)/(MAX(T468:W468)-MIN(T468:W468)),(T468-MIN(T468:W468))/(MAX(T468:W468)-MIN(T468:W468))))</f>
        <v>0</v>
      </c>
      <c r="AO468" s="0" t="n">
        <f aca="false">IF(MAX(T468:W468)=MIN(T468:W468),0,IF($E$17="custo",(MAX(T468:W468)-U468)/(MAX(T468:W468)-MIN(T468:W468)),(U468-MIN(T468:W468))/(MAX(T468:W468)-MIN(T468:W468))))</f>
        <v>0.666666666666667</v>
      </c>
      <c r="AP468" s="0" t="n">
        <f aca="false">IF(MAX(T468:W468)=MIN(T468:W468),0,IF($E$17="custo",(MAX(T468:W468)-V468)/(MAX(T468:W468)-MIN(T468:W468)),(V468-MIN(T468:W468))/(MAX(T468:W468)-MIN(T468:W468))))</f>
        <v>0.916666666666667</v>
      </c>
      <c r="AQ468" s="0" t="n">
        <f aca="false">IF(MAX(T468:W468)=MIN(T468:W468),0,IF($E$17="custo",(MAX(T468:W468)-W468)/(MAX(T468:W468)-MIN(T468:W468)),(W468-MIN(T468:W468))/(MAX(T468:W468)-MIN(T468:W468))))</f>
        <v>1</v>
      </c>
      <c r="AR468" s="0" t="n">
        <f aca="false">IF(MAX(X468:AA468)=MIN(X468:AA468),0,IF($F$17="custo",(MAX(X468:AA468)-X468)/(MAX(X468:AA468)-MIN(X468:AA468)),(X468-MIN(X468:AA468))/(MAX(X468:AA468)-MIN(X468:AA468))))</f>
        <v>0</v>
      </c>
      <c r="AS468" s="0" t="n">
        <f aca="false">IF(MAX(X468:AA468)=MIN(X468:AA468),0,IF($F$17="custo",(MAX(X468:AA468)-Y468)/(MAX(X468:AA468)-MIN(X468:AA468)),(Y468-MIN(X468:AA468))/(MAX(X468:AA468)-MIN(X468:AA468))))</f>
        <v>0.923076923076923</v>
      </c>
      <c r="AT468" s="0" t="n">
        <f aca="false">IF(MAX(X468:AA468)=MIN(X468:AA468),0,IF($F$17="custo",(MAX(X468:AA468)-Z468)/(MAX(X468:AA468)-MIN(X468:AA468)),(Z468-MIN(X468:AA468))/(MAX(X468:AA468)-MIN(X468:AA468))))</f>
        <v>0.307692307692308</v>
      </c>
      <c r="AU468" s="0" t="n">
        <f aca="false">IF(MAX(X468:AA468)=MIN(X468:AA468),0,IF($F$17="custo",(MAX(X468:AA468)-AA468)/(MAX(X468:AA468)-MIN(X468:AA468)),(AA468-MIN(X468:AA468))/(MAX(X468:AA468)-MIN(X468:AA468))))</f>
        <v>1</v>
      </c>
      <c r="AV468" s="0" t="n">
        <f aca="false">STDEVP(AB468:AE468)</f>
        <v>0.396204867342788</v>
      </c>
      <c r="AW468" s="0" t="n">
        <f aca="false">STDEVP(AF468:AI468)</f>
        <v>0.386807110550095</v>
      </c>
      <c r="AX468" s="0" t="n">
        <f aca="false">STDEVP(AJ468:AM468)</f>
        <v>0.390694204507988</v>
      </c>
      <c r="AY468" s="0" t="n">
        <f aca="false">STDEVP(AN468:AQ468)</f>
        <v>0.392530076696183</v>
      </c>
      <c r="AZ468" s="0" t="n">
        <f aca="false">STDEVP(AR468:AU468)</f>
        <v>0.419124898417373</v>
      </c>
      <c r="BA468" s="0" t="n">
        <f aca="false">AV468*((1-IFERROR(CORREL(AB468:AE468,AF468:AI468),0))+(1-IFERROR(CORREL(AB468:AE468,AJ468:AM468),0))+(1-IFERROR(CORREL(AB468:AE468,AN468:AQ468),0))+(1-IFERROR(CORREL(AB468:AE468,AR468:AU468),0)))</f>
        <v>1.13802686347666</v>
      </c>
      <c r="BB468" s="0" t="n">
        <f aca="false">AW468*((1-IFERROR(CORREL(AF468:AI468,AB468:AE468),0))+(1-IFERROR(CORREL(AF468:AI468,AJ468:AM468),0))+(1-IFERROR(CORREL(AF468:AI468,AN468:AQ468),0))+(1-IFERROR(CORREL(AF468:AI468,AR468:AU468),0)))</f>
        <v>2.55038080829627</v>
      </c>
      <c r="BC468" s="0" t="n">
        <f aca="false">AX468*((1-IFERROR(CORREL(AJ468:AM468,AB468:AE468),0))+(1-IFERROR(CORREL(AJ468:AM468,AF468:AI468),0))+(1-IFERROR(CORREL(AJ468:AM468,AN468:AQ468),0))+(1-IFERROR(CORREL(AJ468:AM468,AR468:AU468),0)))</f>
        <v>1.12531146235229</v>
      </c>
      <c r="BD468" s="0" t="n">
        <f aca="false">AY468*((1-IFERROR(CORREL(AN468:AQ468,AB468:AE468),0))+(1-IFERROR(CORREL(AN468:AQ468,AF468:AI468),0))+(1-IFERROR(CORREL(AN468:AQ468,AJ468:AM468),0))+(1-IFERROR(CORREL(AN468:AQ468,AR468:AU468),0)))</f>
        <v>1.08676362330013</v>
      </c>
      <c r="BE468" s="0" t="n">
        <f aca="false">AZ468*((1-IFERROR(CORREL(AR468:AU468,AB468:AE468),0))+(1-IFERROR(CORREL(AR468:AU468,AF468:AI468),0))+(1-IFERROR(CORREL(AR468:AU468,AJ468:AM468),0))+(1-IFERROR(CORREL(AR468:AU468,AN468:AQ468),0)))</f>
        <v>1.63633959779023</v>
      </c>
      <c r="BF468" s="0" t="n">
        <f aca="false">IF(SUM(BA468:BE468)&gt;0,BA468/SUM(BA468:BE468),1/5)</f>
        <v>0.150995580078802</v>
      </c>
      <c r="BG468" s="0" t="n">
        <f aca="false">IF(SUM(BA468:BE468)&gt;0,BB468/SUM(BA468:BE468),1/5)</f>
        <v>0.338389401805573</v>
      </c>
      <c r="BH468" s="0" t="n">
        <f aca="false">IF(SUM(BA468:BE468)&gt;0,BC468/SUM(BA468:BE468),1/5)</f>
        <v>0.149308476346607</v>
      </c>
      <c r="BI468" s="0" t="n">
        <f aca="false">IF(SUM(BA468:BE468)&gt;0,BD468/SUM(BA468:BE468),1/5)</f>
        <v>0.144193875360228</v>
      </c>
      <c r="BJ468" s="0" t="n">
        <f aca="false">IF(SUM(BA468:BE468)&gt;0,BE468/SUM(BA468:BE468),1/5)</f>
        <v>0.21711266640879</v>
      </c>
      <c r="BK468" s="0" t="n">
        <f aca="false">BF468*AB468+BG468*AF468+BH468*AJ468+BI468*AN468+BJ468*AR468</f>
        <v>0.433035871301506</v>
      </c>
      <c r="BL468" s="0" t="n">
        <f aca="false">BF468*AC468+BG468*AG468+BH468*AK468+BI468*AO468+BJ468*AS468</f>
        <v>0.533735052997988</v>
      </c>
      <c r="BM468" s="0" t="n">
        <f aca="false">BF468*AD468+BG468*AH468+BH468*AL468+BI468*AP468+BJ468*AT468</f>
        <v>0.734618211562964</v>
      </c>
      <c r="BN468" s="0" t="n">
        <f aca="false">BF468*AE468+BG468*AI468+BH468*AM468+BI468*AQ468+BJ468*AU468</f>
        <v>0.661610598194427</v>
      </c>
      <c r="BO468" s="0" t="n">
        <f aca="false">RANK(BK468,$BK468:$BN468)</f>
        <v>4</v>
      </c>
      <c r="BP468" s="0" t="n">
        <f aca="false">RANK(BL468,$BK468:$BN468)</f>
        <v>3</v>
      </c>
      <c r="BQ468" s="0" t="n">
        <f aca="false">RANK(BM468,$BK468:$BN468)</f>
        <v>1</v>
      </c>
      <c r="BR468" s="0" t="n">
        <f aca="false">RANK(BN468,$BK468:$BN468)</f>
        <v>2</v>
      </c>
    </row>
    <row r="469" customFormat="false" ht="15" hidden="false" customHeight="false" outlineLevel="0" collapsed="false">
      <c r="A469" s="0" t="n">
        <v>446</v>
      </c>
      <c r="B469" s="0" t="n">
        <f aca="false">RANDBETWEEN(1,$B$5)</f>
        <v>4</v>
      </c>
      <c r="C469" s="0" t="n">
        <f aca="false">RANDBETWEEN(1,$B$5)</f>
        <v>4</v>
      </c>
      <c r="D469" s="0" t="n">
        <f aca="false">RANDBETWEEN(1,$B$5)</f>
        <v>4</v>
      </c>
      <c r="E469" s="0" t="n">
        <f aca="false">RANDBETWEEN(1,$B$5)</f>
        <v>3</v>
      </c>
      <c r="F469" s="0" t="n">
        <f aca="false">RANDBETWEEN(1,$B$5)</f>
        <v>3</v>
      </c>
      <c r="G469" s="0" t="n">
        <f aca="false">RANDBETWEEN(1,$B$5)</f>
        <v>3</v>
      </c>
      <c r="H469" s="0" t="n">
        <f aca="true">NORMINV(RAND(),$B$8,$B$13)</f>
        <v>46.9999712067205</v>
      </c>
      <c r="I469" s="0" t="n">
        <f aca="true">NORMINV(RAND(),$C$8,$C$13)</f>
        <v>61.7608117891619</v>
      </c>
      <c r="J469" s="0" t="n">
        <f aca="true">NORMINV(RAND(),$D$8,$D$13)</f>
        <v>15.1057649390132</v>
      </c>
      <c r="K469" s="0" t="n">
        <f aca="true">NORMINV(RAND(),$E$8,$E$13)</f>
        <v>3.0744004410368</v>
      </c>
      <c r="L469" s="0" t="n">
        <f aca="true">NORMINV(RAND(),$B$9,$B$14)</f>
        <v>50.3151653549884</v>
      </c>
      <c r="M469" s="0" t="n">
        <f aca="true">NORMINV(RAND(),$C$9,$C$14)</f>
        <v>49.8096760596915</v>
      </c>
      <c r="N469" s="0" t="n">
        <f aca="true">NORMINV(RAND(),$D$9,$D$14)</f>
        <v>39.6023190207266</v>
      </c>
      <c r="O469" s="0" t="n">
        <f aca="true">NORMINV(RAND(),$E$9,$E$14)</f>
        <v>27.1298797692227</v>
      </c>
      <c r="P469" s="0" t="n">
        <f aca="true">NORMINV(RAND(),$B$10,$B$15)</f>
        <v>24.0912813210541</v>
      </c>
      <c r="Q469" s="0" t="n">
        <f aca="true">NORMINV(RAND(),$C$10,$C$15)</f>
        <v>26.4577355015506</v>
      </c>
      <c r="R469" s="0" t="n">
        <f aca="true">NORMINV(RAND(),$D$10,$D$15)</f>
        <v>10.0137322112606</v>
      </c>
      <c r="S469" s="0" t="n">
        <f aca="true">NORMINV(RAND(),$E$10,$E$15)</f>
        <v>3.85276041874577</v>
      </c>
      <c r="T469" s="0" t="n">
        <f aca="false">MEDIAN(INDEX(Avaliadores!$B$17:$B$22,$B469),INDEX(Avaliadores!$B$17:$B$22,$C469),INDEX(Avaliadores!$B$17:$B$22,$D469),INDEX(Avaliadores!$B$17:$B$22,$E469),INDEX(Avaliadores!$B$17:$B$22,$F469),INDEX(Avaliadores!$B$17:$B$22,$G469))</f>
        <v>3.16666666666667</v>
      </c>
      <c r="U469" s="0" t="n">
        <f aca="false">MEDIAN(INDEX(Avaliadores!$C$17:$C$22,$B469),INDEX(Avaliadores!$C$17:$C$22,$C469),INDEX(Avaliadores!$C$17:$C$22,$D469),INDEX(Avaliadores!$C$17:$C$22,$E469),INDEX(Avaliadores!$C$17:$C$22,$F469),INDEX(Avaliadores!$C$17:$C$22,$G469))</f>
        <v>5.16666666666667</v>
      </c>
      <c r="V469" s="0" t="n">
        <f aca="false">MEDIAN(INDEX(Avaliadores!$D$17:$D$22,$B469),INDEX(Avaliadores!$D$17:$D$22,$C469),INDEX(Avaliadores!$D$17:$D$22,$D469),INDEX(Avaliadores!$D$17:$D$22,$E469),INDEX(Avaliadores!$D$17:$D$22,$F469),INDEX(Avaliadores!$D$17:$D$22,$G469))</f>
        <v>5.66666666666667</v>
      </c>
      <c r="W469" s="0" t="n">
        <f aca="false">MEDIAN(INDEX(Avaliadores!$E$17:$E$22,$B469),INDEX(Avaliadores!$E$17:$E$22,$C469),INDEX(Avaliadores!$E$17:$E$22,$D469),INDEX(Avaliadores!$E$17:$E$22,$E469),INDEX(Avaliadores!$E$17:$E$22,$F469),INDEX(Avaliadores!$E$17:$E$22,$G469))</f>
        <v>6.16666666666667</v>
      </c>
      <c r="X469" s="0" t="n">
        <f aca="false">MEDIAN(INDEX(Avaliadores!$F$17:$F$22,$B469),INDEX(Avaliadores!$F$17:$F$22,$C469),INDEX(Avaliadores!$F$17:$F$22,$D469),INDEX(Avaliadores!$F$17:$F$22,$E469),INDEX(Avaliadores!$F$17:$F$22,$F469),INDEX(Avaliadores!$F$17:$F$22,$G469))</f>
        <v>3.16666666666667</v>
      </c>
      <c r="Y469" s="0" t="n">
        <f aca="false">MEDIAN(INDEX(Avaliadores!$G$17:$G$22,$B469),INDEX(Avaliadores!$G$17:$G$22,$C469),INDEX(Avaliadores!$G$17:$G$22,$D469),INDEX(Avaliadores!$G$17:$G$22,$E469),INDEX(Avaliadores!$G$17:$G$22,$F469),INDEX(Avaliadores!$G$17:$G$22,$G469))</f>
        <v>5.16666666666667</v>
      </c>
      <c r="Z469" s="0" t="n">
        <f aca="false">MEDIAN(INDEX(Avaliadores!$H$17:$H$22,$B469),INDEX(Avaliadores!$H$17:$H$22,$C469),INDEX(Avaliadores!$H$17:$H$22,$D469),INDEX(Avaliadores!$H$17:$H$22,$E469),INDEX(Avaliadores!$H$17:$H$22,$F469),INDEX(Avaliadores!$H$17:$H$22,$G469))</f>
        <v>3.66666666666667</v>
      </c>
      <c r="AA469" s="0" t="n">
        <f aca="false">MEDIAN(INDEX(Avaliadores!$I$17:$I$22,$B469),INDEX(Avaliadores!$I$17:$I$22,$C469),INDEX(Avaliadores!$I$17:$I$22,$D469),INDEX(Avaliadores!$I$17:$I$22,$E469),INDEX(Avaliadores!$I$17:$I$22,$F469),INDEX(Avaliadores!$I$17:$I$22,$G469))</f>
        <v>6.16666666666667</v>
      </c>
      <c r="AB469" s="0" t="n">
        <f aca="false">IF(MAX(H469:K469)=MIN(H469:K469),0,IF($B$17="custo",(MAX(H469:K469)-H469)/(MAX(H469:K469)-MIN(H469:K469)),(H469-MIN(H469:K469))/(MAX(H469:K469)-MIN(H469:K469))))</f>
        <v>0.2515205861691</v>
      </c>
      <c r="AC469" s="0" t="n">
        <f aca="false">IF(MAX(H469:K469)=MIN(H469:K469),0,IF($B$17="custo",(MAX(H469:K469)-I469)/(MAX(H469:K469)-MIN(H469:K469)),(I469-MIN(H469:K469))/(MAX(H469:K469)-MIN(H469:K469))))</f>
        <v>0</v>
      </c>
      <c r="AD469" s="0" t="n">
        <f aca="false">IF(MAX(H469:K469)=MIN(H469:K469),0,IF($B$17="custo",(MAX(H469:K469)-J469)/(MAX(H469:K469)-MIN(H469:K469)),(J469-MIN(H469:K469))/(MAX(H469:K469)-MIN(H469:K469))))</f>
        <v>0.79498892125799</v>
      </c>
      <c r="AE469" s="0" t="n">
        <f aca="false">IF(MAX(H469:K469)=MIN(H469:K469),0,IF($B$17="custo",(MAX(H469:K469)-K469)/(MAX(H469:K469)-MIN(H469:K469)),(K469-MIN(H469:K469))/(MAX(H469:K469)-MIN(H469:K469))))</f>
        <v>1</v>
      </c>
      <c r="AF469" s="0" t="n">
        <f aca="false">IF(MAX(L469:O469)=MIN(L469:O469),0,IF($C$17="custo",(MAX(L469:O469)-L469)/(MAX(L469:O469)-MIN(L469:O469)),(L469-MIN(L469:O469))/(MAX(L469:O469)-MIN(L469:O469))))</f>
        <v>1</v>
      </c>
      <c r="AG469" s="0" t="n">
        <f aca="false">IF(MAX(L469:O469)=MIN(L469:O469),0,IF($C$17="custo",(MAX(L469:O469)-M469)/(MAX(L469:O469)-MIN(L469:O469)),(M469-MIN(L469:O469))/(MAX(L469:O469)-MIN(L469:O469))))</f>
        <v>0.978197840461053</v>
      </c>
      <c r="AH469" s="0" t="n">
        <f aca="false">IF(MAX(L469:O469)=MIN(L469:O469),0,IF($C$17="custo",(MAX(L469:O469)-N469)/(MAX(L469:O469)-MIN(L469:O469)),(N469-MIN(L469:O469))/(MAX(L469:O469)-MIN(L469:O469))))</f>
        <v>0.53794632830234</v>
      </c>
      <c r="AI469" s="0" t="n">
        <f aca="false">IF(MAX(L469:O469)=MIN(L469:O469),0,IF($C$17="custo",(MAX(L469:O469)-O469)/(MAX(L469:O469)-MIN(L469:O469)),(O469-MIN(L469:O469))/(MAX(L469:O469)-MIN(L469:O469))))</f>
        <v>0</v>
      </c>
      <c r="AJ469" s="0" t="n">
        <f aca="false">IF(MAX(P469:S469)=MIN(P469:S469),0,IF($D$17="custo",(MAX(P469:S469)-P469)/(MAX(P469:S469)-MIN(P469:S469)),(P469-MIN(P469:S469))/(MAX(P469:S469)-MIN(P469:S469))))</f>
        <v>0.104687316479134</v>
      </c>
      <c r="AK469" s="0" t="n">
        <f aca="false">IF(MAX(P469:S469)=MIN(P469:S469),0,IF($D$17="custo",(MAX(P469:S469)-Q469)/(MAX(P469:S469)-MIN(P469:S469)),(Q469-MIN(P469:S469))/(MAX(P469:S469)-MIN(P469:S469))))</f>
        <v>0</v>
      </c>
      <c r="AL469" s="0" t="n">
        <f aca="false">IF(MAX(P469:S469)=MIN(P469:S469),0,IF($D$17="custo",(MAX(P469:S469)-R469)/(MAX(P469:S469)-MIN(P469:S469)),(R469-MIN(P469:S469))/(MAX(P469:S469)-MIN(P469:S469))))</f>
        <v>0.727450626689636</v>
      </c>
      <c r="AM469" s="0" t="n">
        <f aca="false">IF(MAX(P469:S469)=MIN(P469:S469),0,IF($D$17="custo",(MAX(P469:S469)-S469)/(MAX(P469:S469)-MIN(P469:S469)),(S469-MIN(P469:S469))/(MAX(P469:S469)-MIN(P469:S469))))</f>
        <v>1</v>
      </c>
      <c r="AN469" s="0" t="n">
        <f aca="false">IF(MAX(T469:W469)=MIN(T469:W469),0,IF($E$17="custo",(MAX(T469:W469)-T469)/(MAX(T469:W469)-MIN(T469:W469)),(T469-MIN(T469:W469))/(MAX(T469:W469)-MIN(T469:W469))))</f>
        <v>0</v>
      </c>
      <c r="AO469" s="0" t="n">
        <f aca="false">IF(MAX(T469:W469)=MIN(T469:W469),0,IF($E$17="custo",(MAX(T469:W469)-U469)/(MAX(T469:W469)-MIN(T469:W469)),(U469-MIN(T469:W469))/(MAX(T469:W469)-MIN(T469:W469))))</f>
        <v>0.666666666666667</v>
      </c>
      <c r="AP469" s="0" t="n">
        <f aca="false">IF(MAX(T469:W469)=MIN(T469:W469),0,IF($E$17="custo",(MAX(T469:W469)-V469)/(MAX(T469:W469)-MIN(T469:W469)),(V469-MIN(T469:W469))/(MAX(T469:W469)-MIN(T469:W469))))</f>
        <v>0.833333333333333</v>
      </c>
      <c r="AQ469" s="0" t="n">
        <f aca="false">IF(MAX(T469:W469)=MIN(T469:W469),0,IF($E$17="custo",(MAX(T469:W469)-W469)/(MAX(T469:W469)-MIN(T469:W469)),(W469-MIN(T469:W469))/(MAX(T469:W469)-MIN(T469:W469))))</f>
        <v>1</v>
      </c>
      <c r="AR469" s="0" t="n">
        <f aca="false">IF(MAX(X469:AA469)=MIN(X469:AA469),0,IF($F$17="custo",(MAX(X469:AA469)-X469)/(MAX(X469:AA469)-MIN(X469:AA469)),(X469-MIN(X469:AA469))/(MAX(X469:AA469)-MIN(X469:AA469))))</f>
        <v>0</v>
      </c>
      <c r="AS469" s="0" t="n">
        <f aca="false">IF(MAX(X469:AA469)=MIN(X469:AA469),0,IF($F$17="custo",(MAX(X469:AA469)-Y469)/(MAX(X469:AA469)-MIN(X469:AA469)),(Y469-MIN(X469:AA469))/(MAX(X469:AA469)-MIN(X469:AA469))))</f>
        <v>0.666666666666667</v>
      </c>
      <c r="AT469" s="0" t="n">
        <f aca="false">IF(MAX(X469:AA469)=MIN(X469:AA469),0,IF($F$17="custo",(MAX(X469:AA469)-Z469)/(MAX(X469:AA469)-MIN(X469:AA469)),(Z469-MIN(X469:AA469))/(MAX(X469:AA469)-MIN(X469:AA469))))</f>
        <v>0.166666666666667</v>
      </c>
      <c r="AU469" s="0" t="n">
        <f aca="false">IF(MAX(X469:AA469)=MIN(X469:AA469),0,IF($F$17="custo",(MAX(X469:AA469)-AA469)/(MAX(X469:AA469)-MIN(X469:AA469)),(AA469-MIN(X469:AA469))/(MAX(X469:AA469)-MIN(X469:AA469))))</f>
        <v>1</v>
      </c>
      <c r="AV469" s="0" t="n">
        <f aca="false">STDEVP(AB469:AE469)</f>
        <v>0.402560461046668</v>
      </c>
      <c r="AW469" s="0" t="n">
        <f aca="false">STDEVP(AF469:AI469)</f>
        <v>0.407281198226769</v>
      </c>
      <c r="AX469" s="0" t="n">
        <f aca="false">STDEVP(AJ469:AM469)</f>
        <v>0.418617214111852</v>
      </c>
      <c r="AY469" s="0" t="n">
        <f aca="false">STDEVP(AN469:AQ469)</f>
        <v>0.379601399131012</v>
      </c>
      <c r="AZ469" s="0" t="n">
        <f aca="false">STDEVP(AR469:AU469)</f>
        <v>0.397474667257061</v>
      </c>
      <c r="BA469" s="0" t="n">
        <f aca="false">AV469*((1-IFERROR(CORREL(AB469:AE469,AF469:AI469),0))+(1-IFERROR(CORREL(AB469:AE469,AJ469:AM469),0))+(1-IFERROR(CORREL(AB469:AE469,AN469:AQ469),0))+(1-IFERROR(CORREL(AB469:AE469,AR469:AU469),0)))</f>
        <v>1.21017864596089</v>
      </c>
      <c r="BB469" s="0" t="n">
        <f aca="false">AW469*((1-IFERROR(CORREL(AF469:AI469,AB469:AE469),0))+(1-IFERROR(CORREL(AF469:AI469,AJ469:AM469),0))+(1-IFERROR(CORREL(AF469:AI469,AN469:AQ469),0))+(1-IFERROR(CORREL(AF469:AI469,AR469:AU469),0)))</f>
        <v>2.96859168861928</v>
      </c>
      <c r="BC469" s="0" t="n">
        <f aca="false">AX469*((1-IFERROR(CORREL(AJ469:AM469,AB469:AE469),0))+(1-IFERROR(CORREL(AJ469:AM469,AF469:AI469),0))+(1-IFERROR(CORREL(AJ469:AM469,AN469:AQ469),0))+(1-IFERROR(CORREL(AJ469:AM469,AR469:AU469),0)))</f>
        <v>1.18227860612584</v>
      </c>
      <c r="BD469" s="0" t="n">
        <f aca="false">AY469*((1-IFERROR(CORREL(AN469:AQ469,AB469:AE469),0))+(1-IFERROR(CORREL(AN469:AQ469,AF469:AI469),0))+(1-IFERROR(CORREL(AN469:AQ469,AJ469:AM469),0))+(1-IFERROR(CORREL(AN469:AQ469,AR469:AU469),0)))</f>
        <v>1.01956188326455</v>
      </c>
      <c r="BE469" s="0" t="n">
        <f aca="false">AZ469*((1-IFERROR(CORREL(AR469:AU469,AB469:AE469),0))+(1-IFERROR(CORREL(AR469:AU469,AF469:AI469),0))+(1-IFERROR(CORREL(AR469:AU469,AJ469:AM469),0))+(1-IFERROR(CORREL(AR469:AU469,AN469:AQ469),0)))</f>
        <v>1.26540369035285</v>
      </c>
      <c r="BF469" s="0" t="n">
        <f aca="false">IF(SUM(BA469:BE469)&gt;0,BA469/SUM(BA469:BE469),1/5)</f>
        <v>0.15827574531723</v>
      </c>
      <c r="BG469" s="0" t="n">
        <f aca="false">IF(SUM(BA469:BE469)&gt;0,BB469/SUM(BA469:BE469),1/5)</f>
        <v>0.3882534728463</v>
      </c>
      <c r="BH469" s="0" t="n">
        <f aca="false">IF(SUM(BA469:BE469)&gt;0,BC469/SUM(BA469:BE469),1/5)</f>
        <v>0.154626780254086</v>
      </c>
      <c r="BI469" s="0" t="n">
        <f aca="false">IF(SUM(BA469:BE469)&gt;0,BD469/SUM(BA469:BE469),1/5)</f>
        <v>0.133345533330415</v>
      </c>
      <c r="BJ469" s="0" t="n">
        <f aca="false">IF(SUM(BA469:BE469)&gt;0,BE469/SUM(BA469:BE469),1/5)</f>
        <v>0.165498468251969</v>
      </c>
      <c r="BK469" s="0" t="n">
        <f aca="false">BF469*AB469+BG469*AF469+BH469*AJ469+BI469*AN469+BJ469*AR469</f>
        <v>0.44425054376545</v>
      </c>
      <c r="BL469" s="0" t="n">
        <f aca="false">BF469*AC469+BG469*AG469+BH469*AK469+BI469*AO469+BJ469*AS469</f>
        <v>0.579018043078011</v>
      </c>
      <c r="BM469" s="0" t="n">
        <f aca="false">BF469*AD469+BG469*AH469+BH469*AL469+BI469*AP469+BJ469*AT469</f>
        <v>0.585874698215524</v>
      </c>
      <c r="BN469" s="0" t="n">
        <f aca="false">BF469*AE469+BG469*AI469+BH469*AM469+BI469*AQ469+BJ469*AU469</f>
        <v>0.6117465271537</v>
      </c>
      <c r="BO469" s="0" t="n">
        <f aca="false">RANK(BK469,$BK469:$BN469)</f>
        <v>4</v>
      </c>
      <c r="BP469" s="0" t="n">
        <f aca="false">RANK(BL469,$BK469:$BN469)</f>
        <v>3</v>
      </c>
      <c r="BQ469" s="0" t="n">
        <f aca="false">RANK(BM469,$BK469:$BN469)</f>
        <v>2</v>
      </c>
      <c r="BR469" s="0" t="n">
        <f aca="false">RANK(BN469,$BK469:$BN469)</f>
        <v>1</v>
      </c>
    </row>
    <row r="470" customFormat="false" ht="15" hidden="false" customHeight="false" outlineLevel="0" collapsed="false">
      <c r="A470" s="0" t="n">
        <v>447</v>
      </c>
      <c r="B470" s="0" t="n">
        <f aca="false">RANDBETWEEN(1,$B$5)</f>
        <v>1</v>
      </c>
      <c r="C470" s="0" t="n">
        <f aca="false">RANDBETWEEN(1,$B$5)</f>
        <v>3</v>
      </c>
      <c r="D470" s="0" t="n">
        <f aca="false">RANDBETWEEN(1,$B$5)</f>
        <v>3</v>
      </c>
      <c r="E470" s="0" t="n">
        <f aca="false">RANDBETWEEN(1,$B$5)</f>
        <v>3</v>
      </c>
      <c r="F470" s="0" t="n">
        <f aca="false">RANDBETWEEN(1,$B$5)</f>
        <v>4</v>
      </c>
      <c r="G470" s="0" t="n">
        <f aca="false">RANDBETWEEN(1,$B$5)</f>
        <v>2</v>
      </c>
      <c r="H470" s="0" t="n">
        <f aca="true">NORMINV(RAND(),$B$8,$B$13)</f>
        <v>52.9588976284437</v>
      </c>
      <c r="I470" s="0" t="n">
        <f aca="true">NORMINV(RAND(),$C$8,$C$13)</f>
        <v>62.9802583331562</v>
      </c>
      <c r="J470" s="0" t="n">
        <f aca="true">NORMINV(RAND(),$D$8,$D$13)</f>
        <v>13.0946759296497</v>
      </c>
      <c r="K470" s="0" t="n">
        <f aca="true">NORMINV(RAND(),$E$8,$E$13)</f>
        <v>2.97051419981284</v>
      </c>
      <c r="L470" s="0" t="n">
        <f aca="true">NORMINV(RAND(),$B$9,$B$14)</f>
        <v>38.8226997811369</v>
      </c>
      <c r="M470" s="0" t="n">
        <f aca="true">NORMINV(RAND(),$C$9,$C$14)</f>
        <v>56.0337290922678</v>
      </c>
      <c r="N470" s="0" t="n">
        <f aca="true">NORMINV(RAND(),$D$9,$D$14)</f>
        <v>43.3101126308162</v>
      </c>
      <c r="O470" s="0" t="n">
        <f aca="true">NORMINV(RAND(),$E$9,$E$14)</f>
        <v>26.5318843719042</v>
      </c>
      <c r="P470" s="0" t="n">
        <f aca="true">NORMINV(RAND(),$B$10,$B$15)</f>
        <v>25.2047559756686</v>
      </c>
      <c r="Q470" s="0" t="n">
        <f aca="true">NORMINV(RAND(),$C$10,$C$15)</f>
        <v>28.3927369204804</v>
      </c>
      <c r="R470" s="0" t="n">
        <f aca="true">NORMINV(RAND(),$D$10,$D$15)</f>
        <v>10.0945360285908</v>
      </c>
      <c r="S470" s="0" t="n">
        <f aca="true">NORMINV(RAND(),$E$10,$E$15)</f>
        <v>3.97114608358659</v>
      </c>
      <c r="T470" s="0" t="n">
        <f aca="false">MEDIAN(INDEX(Avaliadores!$B$17:$B$22,$B470),INDEX(Avaliadores!$B$17:$B$22,$C470),INDEX(Avaliadores!$B$17:$B$22,$D470),INDEX(Avaliadores!$B$17:$B$22,$E470),INDEX(Avaliadores!$B$17:$B$22,$F470),INDEX(Avaliadores!$B$17:$B$22,$G470))</f>
        <v>2.79166666666667</v>
      </c>
      <c r="U470" s="0" t="n">
        <f aca="false">MEDIAN(INDEX(Avaliadores!$C$17:$C$22,$B470),INDEX(Avaliadores!$C$17:$C$22,$C470),INDEX(Avaliadores!$C$17:$C$22,$D470),INDEX(Avaliadores!$C$17:$C$22,$E470),INDEX(Avaliadores!$C$17:$C$22,$F470),INDEX(Avaliadores!$C$17:$C$22,$G470))</f>
        <v>4.79166666666667</v>
      </c>
      <c r="V470" s="0" t="n">
        <f aca="false">MEDIAN(INDEX(Avaliadores!$D$17:$D$22,$B470),INDEX(Avaliadores!$D$17:$D$22,$C470),INDEX(Avaliadores!$D$17:$D$22,$D470),INDEX(Avaliadores!$D$17:$D$22,$E470),INDEX(Avaliadores!$D$17:$D$22,$F470),INDEX(Avaliadores!$D$17:$D$22,$G470))</f>
        <v>5.79166666666667</v>
      </c>
      <c r="W470" s="0" t="n">
        <f aca="false">MEDIAN(INDEX(Avaliadores!$E$17:$E$22,$B470),INDEX(Avaliadores!$E$17:$E$22,$C470),INDEX(Avaliadores!$E$17:$E$22,$D470),INDEX(Avaliadores!$E$17:$E$22,$E470),INDEX(Avaliadores!$E$17:$E$22,$F470),INDEX(Avaliadores!$E$17:$E$22,$G470))</f>
        <v>5.91666666666667</v>
      </c>
      <c r="X470" s="0" t="n">
        <f aca="false">MEDIAN(INDEX(Avaliadores!$F$17:$F$22,$B470),INDEX(Avaliadores!$F$17:$F$22,$C470),INDEX(Avaliadores!$F$17:$F$22,$D470),INDEX(Avaliadores!$F$17:$F$22,$E470),INDEX(Avaliadores!$F$17:$F$22,$F470),INDEX(Avaliadores!$F$17:$F$22,$G470))</f>
        <v>2.79166666666667</v>
      </c>
      <c r="Y470" s="0" t="n">
        <f aca="false">MEDIAN(INDEX(Avaliadores!$G$17:$G$22,$B470),INDEX(Avaliadores!$G$17:$G$22,$C470),INDEX(Avaliadores!$G$17:$G$22,$D470),INDEX(Avaliadores!$G$17:$G$22,$E470),INDEX(Avaliadores!$G$17:$G$22,$F470),INDEX(Avaliadores!$G$17:$G$22,$G470))</f>
        <v>5.79166666666667</v>
      </c>
      <c r="Z470" s="0" t="n">
        <f aca="false">MEDIAN(INDEX(Avaliadores!$H$17:$H$22,$B470),INDEX(Avaliadores!$H$17:$H$22,$C470),INDEX(Avaliadores!$H$17:$H$22,$D470),INDEX(Avaliadores!$H$17:$H$22,$E470),INDEX(Avaliadores!$H$17:$H$22,$F470),INDEX(Avaliadores!$H$17:$H$22,$G470))</f>
        <v>3.79166666666667</v>
      </c>
      <c r="AA470" s="0" t="n">
        <f aca="false">MEDIAN(INDEX(Avaliadores!$I$17:$I$22,$B470),INDEX(Avaliadores!$I$17:$I$22,$C470),INDEX(Avaliadores!$I$17:$I$22,$D470),INDEX(Avaliadores!$I$17:$I$22,$E470),INDEX(Avaliadores!$I$17:$I$22,$F470),INDEX(Avaliadores!$I$17:$I$22,$G470))</f>
        <v>6.79166666666667</v>
      </c>
      <c r="AB470" s="0" t="n">
        <f aca="false">IF(MAX(H470:K470)=MIN(H470:K470),0,IF($B$17="custo",(MAX(H470:K470)-H470)/(MAX(H470:K470)-MIN(H470:K470)),(H470-MIN(H470:K470))/(MAX(H470:K470)-MIN(H470:K470))))</f>
        <v>0.166995557962134</v>
      </c>
      <c r="AC470" s="0" t="n">
        <f aca="false">IF(MAX(H470:K470)=MIN(H470:K470),0,IF($B$17="custo",(MAX(H470:K470)-I470)/(MAX(H470:K470)-MIN(H470:K470)),(I470-MIN(H470:K470))/(MAX(H470:K470)-MIN(H470:K470))))</f>
        <v>0</v>
      </c>
      <c r="AD470" s="0" t="n">
        <f aca="false">IF(MAX(H470:K470)=MIN(H470:K470),0,IF($B$17="custo",(MAX(H470:K470)-J470)/(MAX(H470:K470)-MIN(H470:K470)),(J470-MIN(H470:K470))/(MAX(H470:K470)-MIN(H470:K470))))</f>
        <v>0.831291369825862</v>
      </c>
      <c r="AE470" s="0" t="n">
        <f aca="false">IF(MAX(H470:K470)=MIN(H470:K470),0,IF($B$17="custo",(MAX(H470:K470)-K470)/(MAX(H470:K470)-MIN(H470:K470)),(K470-MIN(H470:K470))/(MAX(H470:K470)-MIN(H470:K470))))</f>
        <v>1</v>
      </c>
      <c r="AF470" s="0" t="n">
        <f aca="false">IF(MAX(L470:O470)=MIN(L470:O470),0,IF($C$17="custo",(MAX(L470:O470)-L470)/(MAX(L470:O470)-MIN(L470:O470)),(L470-MIN(L470:O470))/(MAX(L470:O470)-MIN(L470:O470))))</f>
        <v>0.416611758543658</v>
      </c>
      <c r="AG470" s="0" t="n">
        <f aca="false">IF(MAX(L470:O470)=MIN(L470:O470),0,IF($C$17="custo",(MAX(L470:O470)-M470)/(MAX(L470:O470)-MIN(L470:O470)),(M470-MIN(L470:O470))/(MAX(L470:O470)-MIN(L470:O470))))</f>
        <v>1</v>
      </c>
      <c r="AH470" s="0" t="n">
        <f aca="false">IF(MAX(L470:O470)=MIN(L470:O470),0,IF($C$17="custo",(MAX(L470:O470)-N470)/(MAX(L470:O470)-MIN(L470:O470)),(N470-MIN(L470:O470))/(MAX(L470:O470)-MIN(L470:O470))))</f>
        <v>0.568717936723827</v>
      </c>
      <c r="AI470" s="0" t="n">
        <f aca="false">IF(MAX(L470:O470)=MIN(L470:O470),0,IF($C$17="custo",(MAX(L470:O470)-O470)/(MAX(L470:O470)-MIN(L470:O470)),(O470-MIN(L470:O470))/(MAX(L470:O470)-MIN(L470:O470))))</f>
        <v>0</v>
      </c>
      <c r="AJ470" s="0" t="n">
        <f aca="false">IF(MAX(P470:S470)=MIN(P470:S470),0,IF($D$17="custo",(MAX(P470:S470)-P470)/(MAX(P470:S470)-MIN(P470:S470)),(P470-MIN(P470:S470))/(MAX(P470:S470)-MIN(P470:S470))))</f>
        <v>0.130539446267182</v>
      </c>
      <c r="AK470" s="0" t="n">
        <f aca="false">IF(MAX(P470:S470)=MIN(P470:S470),0,IF($D$17="custo",(MAX(P470:S470)-Q470)/(MAX(P470:S470)-MIN(P470:S470)),(Q470-MIN(P470:S470))/(MAX(P470:S470)-MIN(P470:S470))))</f>
        <v>0</v>
      </c>
      <c r="AL470" s="0" t="n">
        <f aca="false">IF(MAX(P470:S470)=MIN(P470:S470),0,IF($D$17="custo",(MAX(P470:S470)-R470)/(MAX(P470:S470)-MIN(P470:S470)),(R470-MIN(P470:S470))/(MAX(P470:S470)-MIN(P470:S470))))</f>
        <v>0.749263265202463</v>
      </c>
      <c r="AM470" s="0" t="n">
        <f aca="false">IF(MAX(P470:S470)=MIN(P470:S470),0,IF($D$17="custo",(MAX(P470:S470)-S470)/(MAX(P470:S470)-MIN(P470:S470)),(S470-MIN(P470:S470))/(MAX(P470:S470)-MIN(P470:S470))))</f>
        <v>1</v>
      </c>
      <c r="AN470" s="0" t="n">
        <f aca="false">IF(MAX(T470:W470)=MIN(T470:W470),0,IF($E$17="custo",(MAX(T470:W470)-T470)/(MAX(T470:W470)-MIN(T470:W470)),(T470-MIN(T470:W470))/(MAX(T470:W470)-MIN(T470:W470))))</f>
        <v>0</v>
      </c>
      <c r="AO470" s="0" t="n">
        <f aca="false">IF(MAX(T470:W470)=MIN(T470:W470),0,IF($E$17="custo",(MAX(T470:W470)-U470)/(MAX(T470:W470)-MIN(T470:W470)),(U470-MIN(T470:W470))/(MAX(T470:W470)-MIN(T470:W470))))</f>
        <v>0.64</v>
      </c>
      <c r="AP470" s="0" t="n">
        <f aca="false">IF(MAX(T470:W470)=MIN(T470:W470),0,IF($E$17="custo",(MAX(T470:W470)-V470)/(MAX(T470:W470)-MIN(T470:W470)),(V470-MIN(T470:W470))/(MAX(T470:W470)-MIN(T470:W470))))</f>
        <v>0.96</v>
      </c>
      <c r="AQ470" s="0" t="n">
        <f aca="false">IF(MAX(T470:W470)=MIN(T470:W470),0,IF($E$17="custo",(MAX(T470:W470)-W470)/(MAX(T470:W470)-MIN(T470:W470)),(W470-MIN(T470:W470))/(MAX(T470:W470)-MIN(T470:W470))))</f>
        <v>1</v>
      </c>
      <c r="AR470" s="0" t="n">
        <f aca="false">IF(MAX(X470:AA470)=MIN(X470:AA470),0,IF($F$17="custo",(MAX(X470:AA470)-X470)/(MAX(X470:AA470)-MIN(X470:AA470)),(X470-MIN(X470:AA470))/(MAX(X470:AA470)-MIN(X470:AA470))))</f>
        <v>0</v>
      </c>
      <c r="AS470" s="0" t="n">
        <f aca="false">IF(MAX(X470:AA470)=MIN(X470:AA470),0,IF($F$17="custo",(MAX(X470:AA470)-Y470)/(MAX(X470:AA470)-MIN(X470:AA470)),(Y470-MIN(X470:AA470))/(MAX(X470:AA470)-MIN(X470:AA470))))</f>
        <v>0.75</v>
      </c>
      <c r="AT470" s="0" t="n">
        <f aca="false">IF(MAX(X470:AA470)=MIN(X470:AA470),0,IF($F$17="custo",(MAX(X470:AA470)-Z470)/(MAX(X470:AA470)-MIN(X470:AA470)),(Z470-MIN(X470:AA470))/(MAX(X470:AA470)-MIN(X470:AA470))))</f>
        <v>0.25</v>
      </c>
      <c r="AU470" s="0" t="n">
        <f aca="false">IF(MAX(X470:AA470)=MIN(X470:AA470),0,IF($F$17="custo",(MAX(X470:AA470)-AA470)/(MAX(X470:AA470)-MIN(X470:AA470)),(AA470-MIN(X470:AA470))/(MAX(X470:AA470)-MIN(X470:AA470))))</f>
        <v>1</v>
      </c>
      <c r="AV470" s="0" t="n">
        <f aca="false">STDEVP(AB470:AE470)</f>
        <v>0.424454118982236</v>
      </c>
      <c r="AW470" s="0" t="n">
        <f aca="false">STDEVP(AF470:AI470)</f>
        <v>0.357638766488102</v>
      </c>
      <c r="AX470" s="0" t="n">
        <f aca="false">STDEVP(AJ470:AM470)</f>
        <v>0.416839726124275</v>
      </c>
      <c r="AY470" s="0" t="n">
        <f aca="false">STDEVP(AN470:AQ470)</f>
        <v>0.400374824383352</v>
      </c>
      <c r="AZ470" s="0" t="n">
        <f aca="false">STDEVP(AR470:AU470)</f>
        <v>0.395284707521047</v>
      </c>
      <c r="BA470" s="0" t="n">
        <f aca="false">AV470*((1-IFERROR(CORREL(AB470:AE470,AF470:AI470),0))+(1-IFERROR(CORREL(AB470:AE470,AJ470:AM470),0))+(1-IFERROR(CORREL(AB470:AE470,AN470:AQ470),0))+(1-IFERROR(CORREL(AB470:AE470,AR470:AU470),0)))</f>
        <v>1.14519163586325</v>
      </c>
      <c r="BB470" s="0" t="n">
        <f aca="false">AW470*((1-IFERROR(CORREL(AF470:AI470,AB470:AE470),0))+(1-IFERROR(CORREL(AF470:AI470,AJ470:AM470),0))+(1-IFERROR(CORREL(AF470:AI470,AN470:AQ470),0))+(1-IFERROR(CORREL(AF470:AI470,AR470:AU470),0)))</f>
        <v>2.09548044974165</v>
      </c>
      <c r="BC470" s="0" t="n">
        <f aca="false">AX470*((1-IFERROR(CORREL(AJ470:AM470,AB470:AE470),0))+(1-IFERROR(CORREL(AJ470:AM470,AF470:AI470),0))+(1-IFERROR(CORREL(AJ470:AM470,AN470:AQ470),0))+(1-IFERROR(CORREL(AJ470:AM470,AR470:AU470),0)))</f>
        <v>1.10102765433994</v>
      </c>
      <c r="BD470" s="0" t="n">
        <f aca="false">AY470*((1-IFERROR(CORREL(AN470:AQ470,AB470:AE470),0))+(1-IFERROR(CORREL(AN470:AQ470,AF470:AI470),0))+(1-IFERROR(CORREL(AN470:AQ470,AJ470:AM470),0))+(1-IFERROR(CORREL(AN470:AQ470,AR470:AU470),0)))</f>
        <v>0.816587276744131</v>
      </c>
      <c r="BE470" s="0" t="n">
        <f aca="false">AZ470*((1-IFERROR(CORREL(AR470:AU470,AB470:AE470),0))+(1-IFERROR(CORREL(AR470:AU470,AF470:AI470),0))+(1-IFERROR(CORREL(AR470:AU470,AJ470:AM470),0))+(1-IFERROR(CORREL(AR470:AU470,AN470:AQ470),0)))</f>
        <v>1.11782930830579</v>
      </c>
      <c r="BF470" s="0" t="n">
        <f aca="false">IF(SUM(BA470:BE470)&gt;0,BA470/SUM(BA470:BE470),1/5)</f>
        <v>0.182468197936757</v>
      </c>
      <c r="BG470" s="0" t="n">
        <f aca="false">IF(SUM(BA470:BE470)&gt;0,BB470/SUM(BA470:BE470),1/5)</f>
        <v>0.333881709839627</v>
      </c>
      <c r="BH470" s="0" t="n">
        <f aca="false">IF(SUM(BA470:BE470)&gt;0,BC470/SUM(BA470:BE470),1/5)</f>
        <v>0.175431365087208</v>
      </c>
      <c r="BI470" s="0" t="n">
        <f aca="false">IF(SUM(BA470:BE470)&gt;0,BD470/SUM(BA470:BE470),1/5)</f>
        <v>0.130110283885602</v>
      </c>
      <c r="BJ470" s="0" t="n">
        <f aca="false">IF(SUM(BA470:BE470)&gt;0,BE470/SUM(BA470:BE470),1/5)</f>
        <v>0.178108443250807</v>
      </c>
      <c r="BK470" s="0" t="n">
        <f aca="false">BF470*AB470+BG470*AF470+BH470*AJ470+BI470*AN470+BJ470*AR470</f>
        <v>0.192471138063024</v>
      </c>
      <c r="BL470" s="0" t="n">
        <f aca="false">BF470*AC470+BG470*AG470+BH470*AK470+BI470*AO470+BJ470*AS470</f>
        <v>0.550733623964517</v>
      </c>
      <c r="BM470" s="0" t="n">
        <f aca="false">BF470*AD470+BG470*AH470+BH470*AL470+BI470*AP470+BJ470*AT470</f>
        <v>0.642446016109366</v>
      </c>
      <c r="BN470" s="0" t="n">
        <f aca="false">BF470*AE470+BG470*AI470+BH470*AM470+BI470*AQ470+BJ470*AU470</f>
        <v>0.666118290160373</v>
      </c>
      <c r="BO470" s="0" t="n">
        <f aca="false">RANK(BK470,$BK470:$BN470)</f>
        <v>4</v>
      </c>
      <c r="BP470" s="0" t="n">
        <f aca="false">RANK(BL470,$BK470:$BN470)</f>
        <v>3</v>
      </c>
      <c r="BQ470" s="0" t="n">
        <f aca="false">RANK(BM470,$BK470:$BN470)</f>
        <v>2</v>
      </c>
      <c r="BR470" s="0" t="n">
        <f aca="false">RANK(BN470,$BK470:$BN470)</f>
        <v>1</v>
      </c>
    </row>
    <row r="471" customFormat="false" ht="15" hidden="false" customHeight="false" outlineLevel="0" collapsed="false">
      <c r="A471" s="0" t="n">
        <v>448</v>
      </c>
      <c r="B471" s="0" t="n">
        <f aca="false">RANDBETWEEN(1,$B$5)</f>
        <v>3</v>
      </c>
      <c r="C471" s="0" t="n">
        <f aca="false">RANDBETWEEN(1,$B$5)</f>
        <v>4</v>
      </c>
      <c r="D471" s="0" t="n">
        <f aca="false">RANDBETWEEN(1,$B$5)</f>
        <v>5</v>
      </c>
      <c r="E471" s="0" t="n">
        <f aca="false">RANDBETWEEN(1,$B$5)</f>
        <v>6</v>
      </c>
      <c r="F471" s="0" t="n">
        <f aca="false">RANDBETWEEN(1,$B$5)</f>
        <v>5</v>
      </c>
      <c r="G471" s="0" t="n">
        <f aca="false">RANDBETWEEN(1,$B$5)</f>
        <v>4</v>
      </c>
      <c r="H471" s="0" t="n">
        <f aca="true">NORMINV(RAND(),$B$8,$B$13)</f>
        <v>45.9748677237301</v>
      </c>
      <c r="I471" s="0" t="n">
        <f aca="true">NORMINV(RAND(),$C$8,$C$13)</f>
        <v>70.4292277741183</v>
      </c>
      <c r="J471" s="0" t="n">
        <f aca="true">NORMINV(RAND(),$D$8,$D$13)</f>
        <v>14.6629787015683</v>
      </c>
      <c r="K471" s="0" t="n">
        <f aca="true">NORMINV(RAND(),$E$8,$E$13)</f>
        <v>2.97739593589011</v>
      </c>
      <c r="L471" s="0" t="n">
        <f aca="true">NORMINV(RAND(),$B$9,$B$14)</f>
        <v>39.9440671078516</v>
      </c>
      <c r="M471" s="0" t="n">
        <f aca="true">NORMINV(RAND(),$C$9,$C$14)</f>
        <v>60.1311003478695</v>
      </c>
      <c r="N471" s="0" t="n">
        <f aca="true">NORMINV(RAND(),$D$9,$D$14)</f>
        <v>44.8375391270559</v>
      </c>
      <c r="O471" s="0" t="n">
        <f aca="true">NORMINV(RAND(),$E$9,$E$14)</f>
        <v>24.719058619078</v>
      </c>
      <c r="P471" s="0" t="n">
        <f aca="true">NORMINV(RAND(),$B$10,$B$15)</f>
        <v>25.5646821016839</v>
      </c>
      <c r="Q471" s="0" t="n">
        <f aca="true">NORMINV(RAND(),$C$10,$C$15)</f>
        <v>31.0694363952324</v>
      </c>
      <c r="R471" s="0" t="n">
        <f aca="true">NORMINV(RAND(),$D$10,$D$15)</f>
        <v>9.25389124177194</v>
      </c>
      <c r="S471" s="0" t="n">
        <f aca="true">NORMINV(RAND(),$E$10,$E$15)</f>
        <v>3.89492768884958</v>
      </c>
      <c r="T471" s="0" t="n">
        <f aca="false">MEDIAN(INDEX(Avaliadores!$B$17:$B$22,$B471),INDEX(Avaliadores!$B$17:$B$22,$C471),INDEX(Avaliadores!$B$17:$B$22,$D471),INDEX(Avaliadores!$B$17:$B$22,$E471),INDEX(Avaliadores!$B$17:$B$22,$F471),INDEX(Avaliadores!$B$17:$B$22,$G471))</f>
        <v>2.66666666666667</v>
      </c>
      <c r="U471" s="0" t="n">
        <f aca="false">MEDIAN(INDEX(Avaliadores!$C$17:$C$22,$B471),INDEX(Avaliadores!$C$17:$C$22,$C471),INDEX(Avaliadores!$C$17:$C$22,$D471),INDEX(Avaliadores!$C$17:$C$22,$E471),INDEX(Avaliadores!$C$17:$C$22,$F471),INDEX(Avaliadores!$C$17:$C$22,$G471))</f>
        <v>5.54166666666667</v>
      </c>
      <c r="V471" s="0" t="n">
        <f aca="false">MEDIAN(INDEX(Avaliadores!$D$17:$D$22,$B471),INDEX(Avaliadores!$D$17:$D$22,$C471),INDEX(Avaliadores!$D$17:$D$22,$D471),INDEX(Avaliadores!$D$17:$D$22,$E471),INDEX(Avaliadores!$D$17:$D$22,$F471),INDEX(Avaliadores!$D$17:$D$22,$G471))</f>
        <v>5.54166666666667</v>
      </c>
      <c r="W471" s="0" t="n">
        <f aca="false">MEDIAN(INDEX(Avaliadores!$E$17:$E$22,$B471),INDEX(Avaliadores!$E$17:$E$22,$C471),INDEX(Avaliadores!$E$17:$E$22,$D471),INDEX(Avaliadores!$E$17:$E$22,$E471),INDEX(Avaliadores!$E$17:$E$22,$F471),INDEX(Avaliadores!$E$17:$E$22,$G471))</f>
        <v>6.54166666666667</v>
      </c>
      <c r="X471" s="0" t="n">
        <f aca="false">MEDIAN(INDEX(Avaliadores!$F$17:$F$22,$B471),INDEX(Avaliadores!$F$17:$F$22,$C471),INDEX(Avaliadores!$F$17:$F$22,$D471),INDEX(Avaliadores!$F$17:$F$22,$E471),INDEX(Avaliadores!$F$17:$F$22,$F471),INDEX(Avaliadores!$F$17:$F$22,$G471))</f>
        <v>2.91666666666667</v>
      </c>
      <c r="Y471" s="0" t="n">
        <f aca="false">MEDIAN(INDEX(Avaliadores!$G$17:$G$22,$B471),INDEX(Avaliadores!$G$17:$G$22,$C471),INDEX(Avaliadores!$G$17:$G$22,$D471),INDEX(Avaliadores!$G$17:$G$22,$E471),INDEX(Avaliadores!$G$17:$G$22,$F471),INDEX(Avaliadores!$G$17:$G$22,$G471))</f>
        <v>4.54166666666667</v>
      </c>
      <c r="Z471" s="0" t="n">
        <f aca="false">MEDIAN(INDEX(Avaliadores!$H$17:$H$22,$B471),INDEX(Avaliadores!$H$17:$H$22,$C471),INDEX(Avaliadores!$H$17:$H$22,$D471),INDEX(Avaliadores!$H$17:$H$22,$E471),INDEX(Avaliadores!$H$17:$H$22,$F471),INDEX(Avaliadores!$H$17:$H$22,$G471))</f>
        <v>3.54166666666667</v>
      </c>
      <c r="AA471" s="0" t="n">
        <f aca="false">MEDIAN(INDEX(Avaliadores!$I$17:$I$22,$B471),INDEX(Avaliadores!$I$17:$I$22,$C471),INDEX(Avaliadores!$I$17:$I$22,$D471),INDEX(Avaliadores!$I$17:$I$22,$E471),INDEX(Avaliadores!$I$17:$I$22,$F471),INDEX(Avaliadores!$I$17:$I$22,$G471))</f>
        <v>6.54166666666667</v>
      </c>
      <c r="AB471" s="0" t="n">
        <f aca="false">IF(MAX(H471:K471)=MIN(H471:K471),0,IF($B$17="custo",(MAX(H471:K471)-H471)/(MAX(H471:K471)-MIN(H471:K471)),(H471-MIN(H471:K471))/(MAX(H471:K471)-MIN(H471:K471))))</f>
        <v>0.362545528919628</v>
      </c>
      <c r="AC471" s="0" t="n">
        <f aca="false">IF(MAX(H471:K471)=MIN(H471:K471),0,IF($B$17="custo",(MAX(H471:K471)-I471)/(MAX(H471:K471)-MIN(H471:K471)),(I471-MIN(H471:K471))/(MAX(H471:K471)-MIN(H471:K471))))</f>
        <v>0</v>
      </c>
      <c r="AD471" s="0" t="n">
        <f aca="false">IF(MAX(H471:K471)=MIN(H471:K471),0,IF($B$17="custo",(MAX(H471:K471)-J471)/(MAX(H471:K471)-MIN(H471:K471)),(J471-MIN(H471:K471))/(MAX(H471:K471)-MIN(H471:K471))))</f>
        <v>0.826756628438141</v>
      </c>
      <c r="AE471" s="0" t="n">
        <f aca="false">IF(MAX(H471:K471)=MIN(H471:K471),0,IF($B$17="custo",(MAX(H471:K471)-K471)/(MAX(H471:K471)-MIN(H471:K471)),(K471-MIN(H471:K471))/(MAX(H471:K471)-MIN(H471:K471))))</f>
        <v>1</v>
      </c>
      <c r="AF471" s="0" t="n">
        <f aca="false">IF(MAX(L471:O471)=MIN(L471:O471),0,IF($C$17="custo",(MAX(L471:O471)-L471)/(MAX(L471:O471)-MIN(L471:O471)),(L471-MIN(L471:O471))/(MAX(L471:O471)-MIN(L471:O471))))</f>
        <v>0.429938736810958</v>
      </c>
      <c r="AG471" s="0" t="n">
        <f aca="false">IF(MAX(L471:O471)=MIN(L471:O471),0,IF($C$17="custo",(MAX(L471:O471)-M471)/(MAX(L471:O471)-MIN(L471:O471)),(M471-MIN(L471:O471))/(MAX(L471:O471)-MIN(L471:O471))))</f>
        <v>1</v>
      </c>
      <c r="AH471" s="0" t="n">
        <f aca="false">IF(MAX(L471:O471)=MIN(L471:O471),0,IF($C$17="custo",(MAX(L471:O471)-N471)/(MAX(L471:O471)-MIN(L471:O471)),(N471-MIN(L471:O471))/(MAX(L471:O471)-MIN(L471:O471))))</f>
        <v>0.568125403840261</v>
      </c>
      <c r="AI471" s="0" t="n">
        <f aca="false">IF(MAX(L471:O471)=MIN(L471:O471),0,IF($C$17="custo",(MAX(L471:O471)-O471)/(MAX(L471:O471)-MIN(L471:O471)),(O471-MIN(L471:O471))/(MAX(L471:O471)-MIN(L471:O471))))</f>
        <v>0</v>
      </c>
      <c r="AJ471" s="0" t="n">
        <f aca="false">IF(MAX(P471:S471)=MIN(P471:S471),0,IF($D$17="custo",(MAX(P471:S471)-P471)/(MAX(P471:S471)-MIN(P471:S471)),(P471-MIN(P471:S471))/(MAX(P471:S471)-MIN(P471:S471))))</f>
        <v>0.202570517576846</v>
      </c>
      <c r="AK471" s="0" t="n">
        <f aca="false">IF(MAX(P471:S471)=MIN(P471:S471),0,IF($D$17="custo",(MAX(P471:S471)-Q471)/(MAX(P471:S471)-MIN(P471:S471)),(Q471-MIN(P471:S471))/(MAX(P471:S471)-MIN(P471:S471))))</f>
        <v>0</v>
      </c>
      <c r="AL471" s="0" t="n">
        <f aca="false">IF(MAX(P471:S471)=MIN(P471:S471),0,IF($D$17="custo",(MAX(P471:S471)-R471)/(MAX(P471:S471)-MIN(P471:S471)),(R471-MIN(P471:S471))/(MAX(P471:S471)-MIN(P471:S471))))</f>
        <v>0.802794464075678</v>
      </c>
      <c r="AM471" s="0" t="n">
        <f aca="false">IF(MAX(P471:S471)=MIN(P471:S471),0,IF($D$17="custo",(MAX(P471:S471)-S471)/(MAX(P471:S471)-MIN(P471:S471)),(S471-MIN(P471:S471))/(MAX(P471:S471)-MIN(P471:S471))))</f>
        <v>1</v>
      </c>
      <c r="AN471" s="0" t="n">
        <f aca="false">IF(MAX(T471:W471)=MIN(T471:W471),0,IF($E$17="custo",(MAX(T471:W471)-T471)/(MAX(T471:W471)-MIN(T471:W471)),(T471-MIN(T471:W471))/(MAX(T471:W471)-MIN(T471:W471))))</f>
        <v>0</v>
      </c>
      <c r="AO471" s="0" t="n">
        <f aca="false">IF(MAX(T471:W471)=MIN(T471:W471),0,IF($E$17="custo",(MAX(T471:W471)-U471)/(MAX(T471:W471)-MIN(T471:W471)),(U471-MIN(T471:W471))/(MAX(T471:W471)-MIN(T471:W471))))</f>
        <v>0.741935483870968</v>
      </c>
      <c r="AP471" s="0" t="n">
        <f aca="false">IF(MAX(T471:W471)=MIN(T471:W471),0,IF($E$17="custo",(MAX(T471:W471)-V471)/(MAX(T471:W471)-MIN(T471:W471)),(V471-MIN(T471:W471))/(MAX(T471:W471)-MIN(T471:W471))))</f>
        <v>0.741935483870968</v>
      </c>
      <c r="AQ471" s="0" t="n">
        <f aca="false">IF(MAX(T471:W471)=MIN(T471:W471),0,IF($E$17="custo",(MAX(T471:W471)-W471)/(MAX(T471:W471)-MIN(T471:W471)),(W471-MIN(T471:W471))/(MAX(T471:W471)-MIN(T471:W471))))</f>
        <v>1</v>
      </c>
      <c r="AR471" s="0" t="n">
        <f aca="false">IF(MAX(X471:AA471)=MIN(X471:AA471),0,IF($F$17="custo",(MAX(X471:AA471)-X471)/(MAX(X471:AA471)-MIN(X471:AA471)),(X471-MIN(X471:AA471))/(MAX(X471:AA471)-MIN(X471:AA471))))</f>
        <v>0</v>
      </c>
      <c r="AS471" s="0" t="n">
        <f aca="false">IF(MAX(X471:AA471)=MIN(X471:AA471),0,IF($F$17="custo",(MAX(X471:AA471)-Y471)/(MAX(X471:AA471)-MIN(X471:AA471)),(Y471-MIN(X471:AA471))/(MAX(X471:AA471)-MIN(X471:AA471))))</f>
        <v>0.448275862068966</v>
      </c>
      <c r="AT471" s="0" t="n">
        <f aca="false">IF(MAX(X471:AA471)=MIN(X471:AA471),0,IF($F$17="custo",(MAX(X471:AA471)-Z471)/(MAX(X471:AA471)-MIN(X471:AA471)),(Z471-MIN(X471:AA471))/(MAX(X471:AA471)-MIN(X471:AA471))))</f>
        <v>0.172413793103448</v>
      </c>
      <c r="AU471" s="0" t="n">
        <f aca="false">IF(MAX(X471:AA471)=MIN(X471:AA471),0,IF($F$17="custo",(MAX(X471:AA471)-AA471)/(MAX(X471:AA471)-MIN(X471:AA471)),(AA471-MIN(X471:AA471))/(MAX(X471:AA471)-MIN(X471:AA471))))</f>
        <v>1</v>
      </c>
      <c r="AV471" s="0" t="n">
        <f aca="false">STDEVP(AB471:AE471)</f>
        <v>0.392652772546295</v>
      </c>
      <c r="AW471" s="0" t="n">
        <f aca="false">STDEVP(AF471:AI471)</f>
        <v>0.356913404889824</v>
      </c>
      <c r="AX471" s="0" t="n">
        <f aca="false">STDEVP(AJ471:AM471)</f>
        <v>0.412353485717154</v>
      </c>
      <c r="AY471" s="0" t="n">
        <f aca="false">STDEVP(AN471:AQ471)</f>
        <v>0.373675252845261</v>
      </c>
      <c r="AZ471" s="0" t="n">
        <f aca="false">STDEVP(AR471:AU471)</f>
        <v>0.37882021625379</v>
      </c>
      <c r="BA471" s="0" t="n">
        <f aca="false">AV471*((1-IFERROR(CORREL(AB471:AE471,AF471:AI471),0))+(1-IFERROR(CORREL(AB471:AE471,AJ471:AM471),0))+(1-IFERROR(CORREL(AB471:AE471,AN471:AQ471),0))+(1-IFERROR(CORREL(AB471:AE471,AR471:AU471),0)))</f>
        <v>1.17218731399295</v>
      </c>
      <c r="BB471" s="0" t="n">
        <f aca="false">AW471*((1-IFERROR(CORREL(AF471:AI471,AB471:AE471),0))+(1-IFERROR(CORREL(AF471:AI471,AJ471:AM471),0))+(1-IFERROR(CORREL(AF471:AI471,AN471:AQ471),0))+(1-IFERROR(CORREL(AF471:AI471,AR471:AU471),0)))</f>
        <v>2.22912506530003</v>
      </c>
      <c r="BC471" s="0" t="n">
        <f aca="false">AX471*((1-IFERROR(CORREL(AJ471:AM471,AB471:AE471),0))+(1-IFERROR(CORREL(AJ471:AM471,AF471:AI471),0))+(1-IFERROR(CORREL(AJ471:AM471,AN471:AQ471),0))+(1-IFERROR(CORREL(AJ471:AM471,AR471:AU471),0)))</f>
        <v>1.11391192283476</v>
      </c>
      <c r="BD471" s="0" t="n">
        <f aca="false">AY471*((1-IFERROR(CORREL(AN471:AQ471,AB471:AE471),0))+(1-IFERROR(CORREL(AN471:AQ471,AF471:AI471),0))+(1-IFERROR(CORREL(AN471:AQ471,AJ471:AM471),0))+(1-IFERROR(CORREL(AN471:AQ471,AR471:AU471),0)))</f>
        <v>0.875067447161861</v>
      </c>
      <c r="BE471" s="0" t="n">
        <f aca="false">AZ471*((1-IFERROR(CORREL(AR471:AU471,AB471:AE471),0))+(1-IFERROR(CORREL(AR471:AU471,AF471:AI471),0))+(1-IFERROR(CORREL(AR471:AU471,AJ471:AM471),0))+(1-IFERROR(CORREL(AR471:AU471,AN471:AQ471),0)))</f>
        <v>1.03565765013818</v>
      </c>
      <c r="BF471" s="0" t="n">
        <f aca="false">IF(SUM(BA471:BE471)&gt;0,BA471/SUM(BA471:BE471),1/5)</f>
        <v>0.182414650525778</v>
      </c>
      <c r="BG471" s="0" t="n">
        <f aca="false">IF(SUM(BA471:BE471)&gt;0,BB471/SUM(BA471:BE471),1/5)</f>
        <v>0.346894276120277</v>
      </c>
      <c r="BH471" s="0" t="n">
        <f aca="false">IF(SUM(BA471:BE471)&gt;0,BC471/SUM(BA471:BE471),1/5)</f>
        <v>0.173345890793032</v>
      </c>
      <c r="BI471" s="0" t="n">
        <f aca="false">IF(SUM(BA471:BE471)&gt;0,BD471/SUM(BA471:BE471),1/5)</f>
        <v>0.136177145627662</v>
      </c>
      <c r="BJ471" s="0" t="n">
        <f aca="false">IF(SUM(BA471:BE471)&gt;0,BE471/SUM(BA471:BE471),1/5)</f>
        <v>0.161168036933251</v>
      </c>
      <c r="BK471" s="0" t="n">
        <f aca="false">BF471*AB471+BG471*AF471+BH471*AJ471+BI471*AN471+BJ471*AR471</f>
        <v>0.250391669657425</v>
      </c>
      <c r="BL471" s="0" t="n">
        <f aca="false">BF471*AC471+BG471*AG471+BH471*AK471+BI471*AO471+BJ471*AS471</f>
        <v>0.52017667324792</v>
      </c>
      <c r="BM471" s="0" t="n">
        <f aca="false">BF471*AD471+BG471*AH471+BH471*AL471+BI471*AP471+BJ471*AT471</f>
        <v>0.61587534266416</v>
      </c>
      <c r="BN471" s="0" t="n">
        <f aca="false">BF471*AE471+BG471*AI471+BH471*AM471+BI471*AQ471+BJ471*AU471</f>
        <v>0.653105723879723</v>
      </c>
      <c r="BO471" s="0" t="n">
        <f aca="false">RANK(BK471,$BK471:$BN471)</f>
        <v>4</v>
      </c>
      <c r="BP471" s="0" t="n">
        <f aca="false">RANK(BL471,$BK471:$BN471)</f>
        <v>3</v>
      </c>
      <c r="BQ471" s="0" t="n">
        <f aca="false">RANK(BM471,$BK471:$BN471)</f>
        <v>2</v>
      </c>
      <c r="BR471" s="0" t="n">
        <f aca="false">RANK(BN471,$BK471:$BN471)</f>
        <v>1</v>
      </c>
    </row>
    <row r="472" customFormat="false" ht="15" hidden="false" customHeight="false" outlineLevel="0" collapsed="false">
      <c r="A472" s="0" t="n">
        <v>449</v>
      </c>
      <c r="B472" s="0" t="n">
        <f aca="false">RANDBETWEEN(1,$B$5)</f>
        <v>5</v>
      </c>
      <c r="C472" s="0" t="n">
        <f aca="false">RANDBETWEEN(1,$B$5)</f>
        <v>6</v>
      </c>
      <c r="D472" s="0" t="n">
        <f aca="false">RANDBETWEEN(1,$B$5)</f>
        <v>3</v>
      </c>
      <c r="E472" s="0" t="n">
        <f aca="false">RANDBETWEEN(1,$B$5)</f>
        <v>3</v>
      </c>
      <c r="F472" s="0" t="n">
        <f aca="false">RANDBETWEEN(1,$B$5)</f>
        <v>6</v>
      </c>
      <c r="G472" s="0" t="n">
        <f aca="false">RANDBETWEEN(1,$B$5)</f>
        <v>6</v>
      </c>
      <c r="H472" s="0" t="n">
        <f aca="true">NORMINV(RAND(),$B$8,$B$13)</f>
        <v>44.0572023350304</v>
      </c>
      <c r="I472" s="0" t="n">
        <f aca="true">NORMINV(RAND(),$C$8,$C$13)</f>
        <v>59.8299747720847</v>
      </c>
      <c r="J472" s="0" t="n">
        <f aca="true">NORMINV(RAND(),$D$8,$D$13)</f>
        <v>12.4926197041258</v>
      </c>
      <c r="K472" s="0" t="n">
        <f aca="true">NORMINV(RAND(),$E$8,$E$13)</f>
        <v>2.96406432920929</v>
      </c>
      <c r="L472" s="0" t="n">
        <f aca="true">NORMINV(RAND(),$B$9,$B$14)</f>
        <v>41.9515260019607</v>
      </c>
      <c r="M472" s="0" t="n">
        <f aca="true">NORMINV(RAND(),$C$9,$C$14)</f>
        <v>58.5339452230002</v>
      </c>
      <c r="N472" s="0" t="n">
        <f aca="true">NORMINV(RAND(),$D$9,$D$14)</f>
        <v>43.0597243573885</v>
      </c>
      <c r="O472" s="0" t="n">
        <f aca="true">NORMINV(RAND(),$E$9,$E$14)</f>
        <v>23.6762058616447</v>
      </c>
      <c r="P472" s="0" t="n">
        <f aca="true">NORMINV(RAND(),$B$10,$B$15)</f>
        <v>25.5205066038782</v>
      </c>
      <c r="Q472" s="0" t="n">
        <f aca="true">NORMINV(RAND(),$C$10,$C$15)</f>
        <v>30.2996533527358</v>
      </c>
      <c r="R472" s="0" t="n">
        <f aca="true">NORMINV(RAND(),$D$10,$D$15)</f>
        <v>10.534074447781</v>
      </c>
      <c r="S472" s="0" t="n">
        <f aca="true">NORMINV(RAND(),$E$10,$E$15)</f>
        <v>4.12750041587437</v>
      </c>
      <c r="T472" s="0" t="n">
        <f aca="false">MEDIAN(INDEX(Avaliadores!$B$17:$B$22,$B472),INDEX(Avaliadores!$B$17:$B$22,$C472),INDEX(Avaliadores!$B$17:$B$22,$D472),INDEX(Avaliadores!$B$17:$B$22,$E472),INDEX(Avaliadores!$B$17:$B$22,$F472),INDEX(Avaliadores!$B$17:$B$22,$G472))</f>
        <v>2.29166666666667</v>
      </c>
      <c r="U472" s="0" t="n">
        <f aca="false">MEDIAN(INDEX(Avaliadores!$C$17:$C$22,$B472),INDEX(Avaliadores!$C$17:$C$22,$C472),INDEX(Avaliadores!$C$17:$C$22,$D472),INDEX(Avaliadores!$C$17:$C$22,$E472),INDEX(Avaliadores!$C$17:$C$22,$F472),INDEX(Avaliadores!$C$17:$C$22,$G472))</f>
        <v>5.79166666666667</v>
      </c>
      <c r="V472" s="0" t="n">
        <f aca="false">MEDIAN(INDEX(Avaliadores!$D$17:$D$22,$B472),INDEX(Avaliadores!$D$17:$D$22,$C472),INDEX(Avaliadores!$D$17:$D$22,$D472),INDEX(Avaliadores!$D$17:$D$22,$E472),INDEX(Avaliadores!$D$17:$D$22,$F472),INDEX(Avaliadores!$D$17:$D$22,$G472))</f>
        <v>5.29166666666667</v>
      </c>
      <c r="W472" s="0" t="n">
        <f aca="false">MEDIAN(INDEX(Avaliadores!$E$17:$E$22,$B472),INDEX(Avaliadores!$E$17:$E$22,$C472),INDEX(Avaliadores!$E$17:$E$22,$D472),INDEX(Avaliadores!$E$17:$E$22,$E472),INDEX(Avaliadores!$E$17:$E$22,$F472),INDEX(Avaliadores!$E$17:$E$22,$G472))</f>
        <v>6.04166666666667</v>
      </c>
      <c r="X472" s="0" t="n">
        <f aca="false">MEDIAN(INDEX(Avaliadores!$F$17:$F$22,$B472),INDEX(Avaliadores!$F$17:$F$22,$C472),INDEX(Avaliadores!$F$17:$F$22,$D472),INDEX(Avaliadores!$F$17:$F$22,$E472),INDEX(Avaliadores!$F$17:$F$22,$F472),INDEX(Avaliadores!$F$17:$F$22,$G472))</f>
        <v>2.91666666666667</v>
      </c>
      <c r="Y472" s="0" t="n">
        <f aca="false">MEDIAN(INDEX(Avaliadores!$G$17:$G$22,$B472),INDEX(Avaliadores!$G$17:$G$22,$C472),INDEX(Avaliadores!$G$17:$G$22,$D472),INDEX(Avaliadores!$G$17:$G$22,$E472),INDEX(Avaliadores!$G$17:$G$22,$F472),INDEX(Avaliadores!$G$17:$G$22,$G472))</f>
        <v>5.04166666666667</v>
      </c>
      <c r="Z472" s="0" t="n">
        <f aca="false">MEDIAN(INDEX(Avaliadores!$H$17:$H$22,$B472),INDEX(Avaliadores!$H$17:$H$22,$C472),INDEX(Avaliadores!$H$17:$H$22,$D472),INDEX(Avaliadores!$H$17:$H$22,$E472),INDEX(Avaliadores!$H$17:$H$22,$F472),INDEX(Avaliadores!$H$17:$H$22,$G472))</f>
        <v>3.91666666666667</v>
      </c>
      <c r="AA472" s="0" t="n">
        <f aca="false">MEDIAN(INDEX(Avaliadores!$I$17:$I$22,$B472),INDEX(Avaliadores!$I$17:$I$22,$C472),INDEX(Avaliadores!$I$17:$I$22,$D472),INDEX(Avaliadores!$I$17:$I$22,$E472),INDEX(Avaliadores!$I$17:$I$22,$F472),INDEX(Avaliadores!$I$17:$I$22,$G472))</f>
        <v>6.91666666666667</v>
      </c>
      <c r="AB472" s="0" t="n">
        <f aca="false">IF(MAX(H472:K472)=MIN(H472:K472),0,IF($B$17="custo",(MAX(H472:K472)-H472)/(MAX(H472:K472)-MIN(H472:K472)),(H472-MIN(H472:K472))/(MAX(H472:K472)-MIN(H472:K472))))</f>
        <v>0.27736779934085</v>
      </c>
      <c r="AC472" s="0" t="n">
        <f aca="false">IF(MAX(H472:K472)=MIN(H472:K472),0,IF($B$17="custo",(MAX(H472:K472)-I472)/(MAX(H472:K472)-MIN(H472:K472)),(I472-MIN(H472:K472))/(MAX(H472:K472)-MIN(H472:K472))))</f>
        <v>0</v>
      </c>
      <c r="AD472" s="0" t="n">
        <f aca="false">IF(MAX(H472:K472)=MIN(H472:K472),0,IF($B$17="custo",(MAX(H472:K472)-J472)/(MAX(H472:K472)-MIN(H472:K472)),(J472-MIN(H472:K472))/(MAX(H472:K472)-MIN(H472:K472))))</f>
        <v>0.832438181316231</v>
      </c>
      <c r="AE472" s="0" t="n">
        <f aca="false">IF(MAX(H472:K472)=MIN(H472:K472),0,IF($B$17="custo",(MAX(H472:K472)-K472)/(MAX(H472:K472)-MIN(H472:K472)),(K472-MIN(H472:K472))/(MAX(H472:K472)-MIN(H472:K472))))</f>
        <v>1</v>
      </c>
      <c r="AF472" s="0" t="n">
        <f aca="false">IF(MAX(L472:O472)=MIN(L472:O472),0,IF($C$17="custo",(MAX(L472:O472)-L472)/(MAX(L472:O472)-MIN(L472:O472)),(L472-MIN(L472:O472))/(MAX(L472:O472)-MIN(L472:O472))))</f>
        <v>0.524282999274953</v>
      </c>
      <c r="AG472" s="0" t="n">
        <f aca="false">IF(MAX(L472:O472)=MIN(L472:O472),0,IF($C$17="custo",(MAX(L472:O472)-M472)/(MAX(L472:O472)-MIN(L472:O472)),(M472-MIN(L472:O472))/(MAX(L472:O472)-MIN(L472:O472))))</f>
        <v>1</v>
      </c>
      <c r="AH472" s="0" t="n">
        <f aca="false">IF(MAX(L472:O472)=MIN(L472:O472),0,IF($C$17="custo",(MAX(L472:O472)-N472)/(MAX(L472:O472)-MIN(L472:O472)),(N472-MIN(L472:O472))/(MAX(L472:O472)-MIN(L472:O472))))</f>
        <v>0.556075030993923</v>
      </c>
      <c r="AI472" s="0" t="n">
        <f aca="false">IF(MAX(L472:O472)=MIN(L472:O472),0,IF($C$17="custo",(MAX(L472:O472)-O472)/(MAX(L472:O472)-MIN(L472:O472)),(O472-MIN(L472:O472))/(MAX(L472:O472)-MIN(L472:O472))))</f>
        <v>0</v>
      </c>
      <c r="AJ472" s="0" t="n">
        <f aca="false">IF(MAX(P472:S472)=MIN(P472:S472),0,IF($D$17="custo",(MAX(P472:S472)-P472)/(MAX(P472:S472)-MIN(P472:S472)),(P472-MIN(P472:S472))/(MAX(P472:S472)-MIN(P472:S472))))</f>
        <v>0.182604264937125</v>
      </c>
      <c r="AK472" s="0" t="n">
        <f aca="false">IF(MAX(P472:S472)=MIN(P472:S472),0,IF($D$17="custo",(MAX(P472:S472)-Q472)/(MAX(P472:S472)-MIN(P472:S472)),(Q472-MIN(P472:S472))/(MAX(P472:S472)-MIN(P472:S472))))</f>
        <v>0</v>
      </c>
      <c r="AL472" s="0" t="n">
        <f aca="false">IF(MAX(P472:S472)=MIN(P472:S472),0,IF($D$17="custo",(MAX(P472:S472)-R472)/(MAX(P472:S472)-MIN(P472:S472)),(R472-MIN(P472:S472))/(MAX(P472:S472)-MIN(P472:S472))))</f>
        <v>0.755214099223627</v>
      </c>
      <c r="AM472" s="0" t="n">
        <f aca="false">IF(MAX(P472:S472)=MIN(P472:S472),0,IF($D$17="custo",(MAX(P472:S472)-S472)/(MAX(P472:S472)-MIN(P472:S472)),(S472-MIN(P472:S472))/(MAX(P472:S472)-MIN(P472:S472))))</f>
        <v>1</v>
      </c>
      <c r="AN472" s="0" t="n">
        <f aca="false">IF(MAX(T472:W472)=MIN(T472:W472),0,IF($E$17="custo",(MAX(T472:W472)-T472)/(MAX(T472:W472)-MIN(T472:W472)),(T472-MIN(T472:W472))/(MAX(T472:W472)-MIN(T472:W472))))</f>
        <v>0</v>
      </c>
      <c r="AO472" s="0" t="n">
        <f aca="false">IF(MAX(T472:W472)=MIN(T472:W472),0,IF($E$17="custo",(MAX(T472:W472)-U472)/(MAX(T472:W472)-MIN(T472:W472)),(U472-MIN(T472:W472))/(MAX(T472:W472)-MIN(T472:W472))))</f>
        <v>0.933333333333333</v>
      </c>
      <c r="AP472" s="0" t="n">
        <f aca="false">IF(MAX(T472:W472)=MIN(T472:W472),0,IF($E$17="custo",(MAX(T472:W472)-V472)/(MAX(T472:W472)-MIN(T472:W472)),(V472-MIN(T472:W472))/(MAX(T472:W472)-MIN(T472:W472))))</f>
        <v>0.8</v>
      </c>
      <c r="AQ472" s="0" t="n">
        <f aca="false">IF(MAX(T472:W472)=MIN(T472:W472),0,IF($E$17="custo",(MAX(T472:W472)-W472)/(MAX(T472:W472)-MIN(T472:W472)),(W472-MIN(T472:W472))/(MAX(T472:W472)-MIN(T472:W472))))</f>
        <v>1</v>
      </c>
      <c r="AR472" s="0" t="n">
        <f aca="false">IF(MAX(X472:AA472)=MIN(X472:AA472),0,IF($F$17="custo",(MAX(X472:AA472)-X472)/(MAX(X472:AA472)-MIN(X472:AA472)),(X472-MIN(X472:AA472))/(MAX(X472:AA472)-MIN(X472:AA472))))</f>
        <v>0</v>
      </c>
      <c r="AS472" s="0" t="n">
        <f aca="false">IF(MAX(X472:AA472)=MIN(X472:AA472),0,IF($F$17="custo",(MAX(X472:AA472)-Y472)/(MAX(X472:AA472)-MIN(X472:AA472)),(Y472-MIN(X472:AA472))/(MAX(X472:AA472)-MIN(X472:AA472))))</f>
        <v>0.53125</v>
      </c>
      <c r="AT472" s="0" t="n">
        <f aca="false">IF(MAX(X472:AA472)=MIN(X472:AA472),0,IF($F$17="custo",(MAX(X472:AA472)-Z472)/(MAX(X472:AA472)-MIN(X472:AA472)),(Z472-MIN(X472:AA472))/(MAX(X472:AA472)-MIN(X472:AA472))))</f>
        <v>0.25</v>
      </c>
      <c r="AU472" s="0" t="n">
        <f aca="false">IF(MAX(X472:AA472)=MIN(X472:AA472),0,IF($F$17="custo",(MAX(X472:AA472)-AA472)/(MAX(X472:AA472)-MIN(X472:AA472)),(AA472-MIN(X472:AA472))/(MAX(X472:AA472)-MIN(X472:AA472))))</f>
        <v>1</v>
      </c>
      <c r="AV472" s="0" t="n">
        <f aca="false">STDEVP(AB472:AE472)</f>
        <v>0.405298008513539</v>
      </c>
      <c r="AW472" s="0" t="n">
        <f aca="false">STDEVP(AF472:AI472)</f>
        <v>0.354302032134161</v>
      </c>
      <c r="AX472" s="0" t="n">
        <f aca="false">STDEVP(AJ472:AM472)</f>
        <v>0.407709348102211</v>
      </c>
      <c r="AY472" s="0" t="n">
        <f aca="false">STDEVP(AN472:AQ472)</f>
        <v>0.401040313850532</v>
      </c>
      <c r="AZ472" s="0" t="n">
        <f aca="false">STDEVP(AR472:AU472)</f>
        <v>0.37131983244738</v>
      </c>
      <c r="BA472" s="0" t="n">
        <f aca="false">AV472*((1-IFERROR(CORREL(AB472:AE472,AF472:AI472),0))+(1-IFERROR(CORREL(AB472:AE472,AJ472:AM472),0))+(1-IFERROR(CORREL(AB472:AE472,AN472:AQ472),0))+(1-IFERROR(CORREL(AB472:AE472,AR472:AU472),0)))</f>
        <v>1.24260024005167</v>
      </c>
      <c r="BB472" s="0" t="n">
        <f aca="false">AW472*((1-IFERROR(CORREL(AF472:AI472,AB472:AE472),0))+(1-IFERROR(CORREL(AF472:AI472,AJ472:AM472),0))+(1-IFERROR(CORREL(AF472:AI472,AN472:AQ472),0))+(1-IFERROR(CORREL(AF472:AI472,AR472:AU472),0)))</f>
        <v>2.22009347888186</v>
      </c>
      <c r="BC472" s="0" t="n">
        <f aca="false">AX472*((1-IFERROR(CORREL(AJ472:AM472,AB472:AE472),0))+(1-IFERROR(CORREL(AJ472:AM472,AF472:AI472),0))+(1-IFERROR(CORREL(AJ472:AM472,AN472:AQ472),0))+(1-IFERROR(CORREL(AJ472:AM472,AR472:AU472),0)))</f>
        <v>1.17877199868174</v>
      </c>
      <c r="BD472" s="0" t="n">
        <f aca="false">AY472*((1-IFERROR(CORREL(AN472:AQ472,AB472:AE472),0))+(1-IFERROR(CORREL(AN472:AQ472,AF472:AI472),0))+(1-IFERROR(CORREL(AN472:AQ472,AJ472:AM472),0))+(1-IFERROR(CORREL(AN472:AQ472,AR472:AU472),0)))</f>
        <v>1.00250206009836</v>
      </c>
      <c r="BE472" s="0" t="n">
        <f aca="false">AZ472*((1-IFERROR(CORREL(AR472:AU472,AB472:AE472),0))+(1-IFERROR(CORREL(AR472:AU472,AF472:AI472),0))+(1-IFERROR(CORREL(AR472:AU472,AJ472:AM472),0))+(1-IFERROR(CORREL(AR472:AU472,AN472:AQ472),0)))</f>
        <v>1.00214868579106</v>
      </c>
      <c r="BF472" s="0" t="n">
        <f aca="false">IF(SUM(BA472:BE472)&gt;0,BA472/SUM(BA472:BE472),1/5)</f>
        <v>0.186966365527156</v>
      </c>
      <c r="BG472" s="0" t="n">
        <f aca="false">IF(SUM(BA472:BE472)&gt;0,BB472/SUM(BA472:BE472),1/5)</f>
        <v>0.334043721784427</v>
      </c>
      <c r="BH472" s="0" t="n">
        <f aca="false">IF(SUM(BA472:BE472)&gt;0,BC472/SUM(BA472:BE472),1/5)</f>
        <v>0.177362525191161</v>
      </c>
      <c r="BI472" s="0" t="n">
        <f aca="false">IF(SUM(BA472:BE472)&gt;0,BD472/SUM(BA472:BE472),1/5)</f>
        <v>0.150840278770816</v>
      </c>
      <c r="BJ472" s="0" t="n">
        <f aca="false">IF(SUM(BA472:BE472)&gt;0,BE472/SUM(BA472:BE472),1/5)</f>
        <v>0.150787108726439</v>
      </c>
      <c r="BK472" s="0" t="n">
        <f aca="false">BF472*AB472+BG472*AF472+BH472*AJ472+BI472*AN472+BJ472*AR472</f>
        <v>0.259379047243056</v>
      </c>
      <c r="BL472" s="0" t="n">
        <f aca="false">BF472*AC472+BG472*AG472+BH472*AK472+BI472*AO472+BJ472*AS472</f>
        <v>0.554933633481443</v>
      </c>
      <c r="BM472" s="0" t="n">
        <f aca="false">BF472*AD472+BG472*AH472+BH472*AL472+BI472*AP472+BJ472*AT472</f>
        <v>0.633706994127865</v>
      </c>
      <c r="BN472" s="0" t="n">
        <f aca="false">BF472*AE472+BG472*AI472+BH472*AM472+BI472*AQ472+BJ472*AU472</f>
        <v>0.665956278215573</v>
      </c>
      <c r="BO472" s="0" t="n">
        <f aca="false">RANK(BK472,$BK472:$BN472)</f>
        <v>4</v>
      </c>
      <c r="BP472" s="0" t="n">
        <f aca="false">RANK(BL472,$BK472:$BN472)</f>
        <v>3</v>
      </c>
      <c r="BQ472" s="0" t="n">
        <f aca="false">RANK(BM472,$BK472:$BN472)</f>
        <v>2</v>
      </c>
      <c r="BR472" s="0" t="n">
        <f aca="false">RANK(BN472,$BK472:$BN472)</f>
        <v>1</v>
      </c>
    </row>
    <row r="473" customFormat="false" ht="15" hidden="false" customHeight="false" outlineLevel="0" collapsed="false">
      <c r="A473" s="0" t="n">
        <v>450</v>
      </c>
      <c r="B473" s="0" t="n">
        <f aca="false">RANDBETWEEN(1,$B$5)</f>
        <v>4</v>
      </c>
      <c r="C473" s="0" t="n">
        <f aca="false">RANDBETWEEN(1,$B$5)</f>
        <v>4</v>
      </c>
      <c r="D473" s="0" t="n">
        <f aca="false">RANDBETWEEN(1,$B$5)</f>
        <v>6</v>
      </c>
      <c r="E473" s="0" t="n">
        <f aca="false">RANDBETWEEN(1,$B$5)</f>
        <v>1</v>
      </c>
      <c r="F473" s="0" t="n">
        <f aca="false">RANDBETWEEN(1,$B$5)</f>
        <v>6</v>
      </c>
      <c r="G473" s="0" t="n">
        <f aca="false">RANDBETWEEN(1,$B$5)</f>
        <v>4</v>
      </c>
      <c r="H473" s="0" t="n">
        <f aca="true">NORMINV(RAND(),$B$8,$B$13)</f>
        <v>45.8789702257433</v>
      </c>
      <c r="I473" s="0" t="n">
        <f aca="true">NORMINV(RAND(),$C$8,$C$13)</f>
        <v>53.7287117743333</v>
      </c>
      <c r="J473" s="0" t="n">
        <f aca="true">NORMINV(RAND(),$D$8,$D$13)</f>
        <v>14.7193039965141</v>
      </c>
      <c r="K473" s="0" t="n">
        <f aca="true">NORMINV(RAND(),$E$8,$E$13)</f>
        <v>3.30171043369451</v>
      </c>
      <c r="L473" s="0" t="n">
        <f aca="true">NORMINV(RAND(),$B$9,$B$14)</f>
        <v>45.8289933897429</v>
      </c>
      <c r="M473" s="0" t="n">
        <f aca="true">NORMINV(RAND(),$C$9,$C$14)</f>
        <v>51.1381187204476</v>
      </c>
      <c r="N473" s="0" t="n">
        <f aca="true">NORMINV(RAND(),$D$9,$D$14)</f>
        <v>45.1489068709479</v>
      </c>
      <c r="O473" s="0" t="n">
        <f aca="true">NORMINV(RAND(),$E$9,$E$14)</f>
        <v>29.0719832608069</v>
      </c>
      <c r="P473" s="0" t="n">
        <f aca="true">NORMINV(RAND(),$B$10,$B$15)</f>
        <v>23.2762783914462</v>
      </c>
      <c r="Q473" s="0" t="n">
        <f aca="true">NORMINV(RAND(),$C$10,$C$15)</f>
        <v>30.9177569208805</v>
      </c>
      <c r="R473" s="0" t="n">
        <f aca="true">NORMINV(RAND(),$D$10,$D$15)</f>
        <v>10.1122457335087</v>
      </c>
      <c r="S473" s="0" t="n">
        <f aca="true">NORMINV(RAND(),$E$10,$E$15)</f>
        <v>4.12069334298203</v>
      </c>
      <c r="T473" s="0" t="n">
        <f aca="false">MEDIAN(INDEX(Avaliadores!$B$17:$B$22,$B473),INDEX(Avaliadores!$B$17:$B$22,$C473),INDEX(Avaliadores!$B$17:$B$22,$D473),INDEX(Avaliadores!$B$17:$B$22,$E473),INDEX(Avaliadores!$B$17:$B$22,$F473),INDEX(Avaliadores!$B$17:$B$22,$G473))</f>
        <v>2.79166666666667</v>
      </c>
      <c r="U473" s="0" t="n">
        <f aca="false">MEDIAN(INDEX(Avaliadores!$C$17:$C$22,$B473),INDEX(Avaliadores!$C$17:$C$22,$C473),INDEX(Avaliadores!$C$17:$C$22,$D473),INDEX(Avaliadores!$C$17:$C$22,$E473),INDEX(Avaliadores!$C$17:$C$22,$F473),INDEX(Avaliadores!$C$17:$C$22,$G473))</f>
        <v>5.54166666666667</v>
      </c>
      <c r="V473" s="0" t="n">
        <f aca="false">MEDIAN(INDEX(Avaliadores!$D$17:$D$22,$B473),INDEX(Avaliadores!$D$17:$D$22,$C473),INDEX(Avaliadores!$D$17:$D$22,$D473),INDEX(Avaliadores!$D$17:$D$22,$E473),INDEX(Avaliadores!$D$17:$D$22,$F473),INDEX(Avaliadores!$D$17:$D$22,$G473))</f>
        <v>5.54166666666667</v>
      </c>
      <c r="W473" s="0" t="n">
        <f aca="false">MEDIAN(INDEX(Avaliadores!$E$17:$E$22,$B473),INDEX(Avaliadores!$E$17:$E$22,$C473),INDEX(Avaliadores!$E$17:$E$22,$D473),INDEX(Avaliadores!$E$17:$E$22,$E473),INDEX(Avaliadores!$E$17:$E$22,$F473),INDEX(Avaliadores!$E$17:$E$22,$G473))</f>
        <v>6.54166666666667</v>
      </c>
      <c r="X473" s="0" t="n">
        <f aca="false">MEDIAN(INDEX(Avaliadores!$F$17:$F$22,$B473),INDEX(Avaliadores!$F$17:$F$22,$C473),INDEX(Avaliadores!$F$17:$F$22,$D473),INDEX(Avaliadores!$F$17:$F$22,$E473),INDEX(Avaliadores!$F$17:$F$22,$F473),INDEX(Avaliadores!$F$17:$F$22,$G473))</f>
        <v>3.29166666666667</v>
      </c>
      <c r="Y473" s="0" t="n">
        <f aca="false">MEDIAN(INDEX(Avaliadores!$G$17:$G$22,$B473),INDEX(Avaliadores!$G$17:$G$22,$C473),INDEX(Avaliadores!$G$17:$G$22,$D473),INDEX(Avaliadores!$G$17:$G$22,$E473),INDEX(Avaliadores!$G$17:$G$22,$F473),INDEX(Avaliadores!$G$17:$G$22,$G473))</f>
        <v>4.79166666666667</v>
      </c>
      <c r="Z473" s="0" t="n">
        <f aca="false">MEDIAN(INDEX(Avaliadores!$H$17:$H$22,$B473),INDEX(Avaliadores!$H$17:$H$22,$C473),INDEX(Avaliadores!$H$17:$H$22,$D473),INDEX(Avaliadores!$H$17:$H$22,$E473),INDEX(Avaliadores!$H$17:$H$22,$F473),INDEX(Avaliadores!$H$17:$H$22,$G473))</f>
        <v>3.79166666666667</v>
      </c>
      <c r="AA473" s="0" t="n">
        <f aca="false">MEDIAN(INDEX(Avaliadores!$I$17:$I$22,$B473),INDEX(Avaliadores!$I$17:$I$22,$C473),INDEX(Avaliadores!$I$17:$I$22,$D473),INDEX(Avaliadores!$I$17:$I$22,$E473),INDEX(Avaliadores!$I$17:$I$22,$F473),INDEX(Avaliadores!$I$17:$I$22,$G473))</f>
        <v>6.29166666666667</v>
      </c>
      <c r="AB473" s="0" t="n">
        <f aca="false">IF(MAX(H473:K473)=MIN(H473:K473),0,IF($B$17="custo",(MAX(H473:K473)-H473)/(MAX(H473:K473)-MIN(H473:K473)),(H473-MIN(H473:K473))/(MAX(H473:K473)-MIN(H473:K473))))</f>
        <v>0.155665443907012</v>
      </c>
      <c r="AC473" s="0" t="n">
        <f aca="false">IF(MAX(H473:K473)=MIN(H473:K473),0,IF($B$17="custo",(MAX(H473:K473)-I473)/(MAX(H473:K473)-MIN(H473:K473)),(I473-MIN(H473:K473))/(MAX(H473:K473)-MIN(H473:K473))))</f>
        <v>0</v>
      </c>
      <c r="AD473" s="0" t="n">
        <f aca="false">IF(MAX(H473:K473)=MIN(H473:K473),0,IF($B$17="custo",(MAX(H473:K473)-J473)/(MAX(H473:K473)-MIN(H473:K473)),(J473-MIN(H473:K473))/(MAX(H473:K473)-MIN(H473:K473))))</f>
        <v>0.773581746697711</v>
      </c>
      <c r="AE473" s="0" t="n">
        <f aca="false">IF(MAX(H473:K473)=MIN(H473:K473),0,IF($B$17="custo",(MAX(H473:K473)-K473)/(MAX(H473:K473)-MIN(H473:K473)),(K473-MIN(H473:K473))/(MAX(H473:K473)-MIN(H473:K473))))</f>
        <v>1</v>
      </c>
      <c r="AF473" s="0" t="n">
        <f aca="false">IF(MAX(L473:O473)=MIN(L473:O473),0,IF($C$17="custo",(MAX(L473:O473)-L473)/(MAX(L473:O473)-MIN(L473:O473)),(L473-MIN(L473:O473))/(MAX(L473:O473)-MIN(L473:O473))))</f>
        <v>0.759399404557488</v>
      </c>
      <c r="AG473" s="0" t="n">
        <f aca="false">IF(MAX(L473:O473)=MIN(L473:O473),0,IF($C$17="custo",(MAX(L473:O473)-M473)/(MAX(L473:O473)-MIN(L473:O473)),(M473-MIN(L473:O473))/(MAX(L473:O473)-MIN(L473:O473))))</f>
        <v>1</v>
      </c>
      <c r="AH473" s="0" t="n">
        <f aca="false">IF(MAX(L473:O473)=MIN(L473:O473),0,IF($C$17="custo",(MAX(L473:O473)-N473)/(MAX(L473:O473)-MIN(L473:O473)),(N473-MIN(L473:O473))/(MAX(L473:O473)-MIN(L473:O473))))</f>
        <v>0.728579031862914</v>
      </c>
      <c r="AI473" s="0" t="n">
        <f aca="false">IF(MAX(L473:O473)=MIN(L473:O473),0,IF($C$17="custo",(MAX(L473:O473)-O473)/(MAX(L473:O473)-MIN(L473:O473)),(O473-MIN(L473:O473))/(MAX(L473:O473)-MIN(L473:O473))))</f>
        <v>0</v>
      </c>
      <c r="AJ473" s="0" t="n">
        <f aca="false">IF(MAX(P473:S473)=MIN(P473:S473),0,IF($D$17="custo",(MAX(P473:S473)-P473)/(MAX(P473:S473)-MIN(P473:S473)),(P473-MIN(P473:S473))/(MAX(P473:S473)-MIN(P473:S473))))</f>
        <v>0.285161040396113</v>
      </c>
      <c r="AK473" s="0" t="n">
        <f aca="false">IF(MAX(P473:S473)=MIN(P473:S473),0,IF($D$17="custo",(MAX(P473:S473)-Q473)/(MAX(P473:S473)-MIN(P473:S473)),(Q473-MIN(P473:S473))/(MAX(P473:S473)-MIN(P473:S473))))</f>
        <v>0</v>
      </c>
      <c r="AL473" s="0" t="n">
        <f aca="false">IF(MAX(P473:S473)=MIN(P473:S473),0,IF($D$17="custo",(MAX(P473:S473)-R473)/(MAX(P473:S473)-MIN(P473:S473)),(R473-MIN(P473:S473))/(MAX(P473:S473)-MIN(P473:S473))))</f>
        <v>0.776410113999642</v>
      </c>
      <c r="AM473" s="0" t="n">
        <f aca="false">IF(MAX(P473:S473)=MIN(P473:S473),0,IF($D$17="custo",(MAX(P473:S473)-S473)/(MAX(P473:S473)-MIN(P473:S473)),(S473-MIN(P473:S473))/(MAX(P473:S473)-MIN(P473:S473))))</f>
        <v>1</v>
      </c>
      <c r="AN473" s="0" t="n">
        <f aca="false">IF(MAX(T473:W473)=MIN(T473:W473),0,IF($E$17="custo",(MAX(T473:W473)-T473)/(MAX(T473:W473)-MIN(T473:W473)),(T473-MIN(T473:W473))/(MAX(T473:W473)-MIN(T473:W473))))</f>
        <v>0</v>
      </c>
      <c r="AO473" s="0" t="n">
        <f aca="false">IF(MAX(T473:W473)=MIN(T473:W473),0,IF($E$17="custo",(MAX(T473:W473)-U473)/(MAX(T473:W473)-MIN(T473:W473)),(U473-MIN(T473:W473))/(MAX(T473:W473)-MIN(T473:W473))))</f>
        <v>0.733333333333333</v>
      </c>
      <c r="AP473" s="0" t="n">
        <f aca="false">IF(MAX(T473:W473)=MIN(T473:W473),0,IF($E$17="custo",(MAX(T473:W473)-V473)/(MAX(T473:W473)-MIN(T473:W473)),(V473-MIN(T473:W473))/(MAX(T473:W473)-MIN(T473:W473))))</f>
        <v>0.733333333333333</v>
      </c>
      <c r="AQ473" s="0" t="n">
        <f aca="false">IF(MAX(T473:W473)=MIN(T473:W473),0,IF($E$17="custo",(MAX(T473:W473)-W473)/(MAX(T473:W473)-MIN(T473:W473)),(W473-MIN(T473:W473))/(MAX(T473:W473)-MIN(T473:W473))))</f>
        <v>1</v>
      </c>
      <c r="AR473" s="0" t="n">
        <f aca="false">IF(MAX(X473:AA473)=MIN(X473:AA473),0,IF($F$17="custo",(MAX(X473:AA473)-X473)/(MAX(X473:AA473)-MIN(X473:AA473)),(X473-MIN(X473:AA473))/(MAX(X473:AA473)-MIN(X473:AA473))))</f>
        <v>0</v>
      </c>
      <c r="AS473" s="0" t="n">
        <f aca="false">IF(MAX(X473:AA473)=MIN(X473:AA473),0,IF($F$17="custo",(MAX(X473:AA473)-Y473)/(MAX(X473:AA473)-MIN(X473:AA473)),(Y473-MIN(X473:AA473))/(MAX(X473:AA473)-MIN(X473:AA473))))</f>
        <v>0.5</v>
      </c>
      <c r="AT473" s="0" t="n">
        <f aca="false">IF(MAX(X473:AA473)=MIN(X473:AA473),0,IF($F$17="custo",(MAX(X473:AA473)-Z473)/(MAX(X473:AA473)-MIN(X473:AA473)),(Z473-MIN(X473:AA473))/(MAX(X473:AA473)-MIN(X473:AA473))))</f>
        <v>0.166666666666667</v>
      </c>
      <c r="AU473" s="0" t="n">
        <f aca="false">IF(MAX(X473:AA473)=MIN(X473:AA473),0,IF($F$17="custo",(MAX(X473:AA473)-AA473)/(MAX(X473:AA473)-MIN(X473:AA473)),(AA473-MIN(X473:AA473))/(MAX(X473:AA473)-MIN(X473:AA473))))</f>
        <v>1</v>
      </c>
      <c r="AV473" s="0" t="n">
        <f aca="false">STDEVP(AB473:AE473)</f>
        <v>0.415981300251765</v>
      </c>
      <c r="AW473" s="0" t="n">
        <f aca="false">STDEVP(AF473:AI473)</f>
        <v>0.374167638328511</v>
      </c>
      <c r="AX473" s="0" t="n">
        <f aca="false">STDEVP(AJ473:AM473)</f>
        <v>0.394211421042557</v>
      </c>
      <c r="AY473" s="0" t="n">
        <f aca="false">STDEVP(AN473:AQ473)</f>
        <v>0.372305131728145</v>
      </c>
      <c r="AZ473" s="0" t="n">
        <f aca="false">STDEVP(AR473:AU473)</f>
        <v>0.381881307912987</v>
      </c>
      <c r="BA473" s="0" t="n">
        <f aca="false">AV473*((1-IFERROR(CORREL(AB473:AE473,AF473:AI473),0))+(1-IFERROR(CORREL(AB473:AE473,AJ473:AM473),0))+(1-IFERROR(CORREL(AB473:AE473,AN473:AQ473),0))+(1-IFERROR(CORREL(AB473:AE473,AR473:AU473),0)))</f>
        <v>1.13111646039611</v>
      </c>
      <c r="BB473" s="0" t="n">
        <f aca="false">AW473*((1-IFERROR(CORREL(AF473:AI473,AB473:AE473),0))+(1-IFERROR(CORREL(AF473:AI473,AJ473:AM473),0))+(1-IFERROR(CORREL(AF473:AI473,AN473:AQ473),0))+(1-IFERROR(CORREL(AF473:AI473,AR473:AU473),0)))</f>
        <v>2.57607061677219</v>
      </c>
      <c r="BC473" s="0" t="n">
        <f aca="false">AX473*((1-IFERROR(CORREL(AJ473:AM473,AB473:AE473),0))+(1-IFERROR(CORREL(AJ473:AM473,AF473:AI473),0))+(1-IFERROR(CORREL(AJ473:AM473,AN473:AQ473),0))+(1-IFERROR(CORREL(AJ473:AM473,AR473:AU473),0)))</f>
        <v>1.1427290653431</v>
      </c>
      <c r="BD473" s="0" t="n">
        <f aca="false">AY473*((1-IFERROR(CORREL(AN473:AQ473,AB473:AE473),0))+(1-IFERROR(CORREL(AN473:AQ473,AF473:AI473),0))+(1-IFERROR(CORREL(AN473:AQ473,AJ473:AM473),0))+(1-IFERROR(CORREL(AN473:AQ473,AR473:AU473),0)))</f>
        <v>0.949546352016662</v>
      </c>
      <c r="BE473" s="0" t="n">
        <f aca="false">AZ473*((1-IFERROR(CORREL(AR473:AU473,AB473:AE473),0))+(1-IFERROR(CORREL(AR473:AU473,AF473:AI473),0))+(1-IFERROR(CORREL(AR473:AU473,AJ473:AM473),0))+(1-IFERROR(CORREL(AR473:AU473,AN473:AQ473),0)))</f>
        <v>1.12846906001873</v>
      </c>
      <c r="BF473" s="0" t="n">
        <f aca="false">IF(SUM(BA473:BE473)&gt;0,BA473/SUM(BA473:BE473),1/5)</f>
        <v>0.163269000493193</v>
      </c>
      <c r="BG473" s="0" t="n">
        <f aca="false">IF(SUM(BA473:BE473)&gt;0,BB473/SUM(BA473:BE473),1/5)</f>
        <v>0.371838346913448</v>
      </c>
      <c r="BH473" s="0" t="n">
        <f aca="false">IF(SUM(BA473:BE473)&gt;0,BC473/SUM(BA473:BE473),1/5)</f>
        <v>0.164945201370116</v>
      </c>
      <c r="BI473" s="0" t="n">
        <f aca="false">IF(SUM(BA473:BE473)&gt;0,BD473/SUM(BA473:BE473),1/5)</f>
        <v>0.137060585044822</v>
      </c>
      <c r="BJ473" s="0" t="n">
        <f aca="false">IF(SUM(BA473:BE473)&gt;0,BE473/SUM(BA473:BE473),1/5)</f>
        <v>0.162886866178422</v>
      </c>
      <c r="BK473" s="0" t="n">
        <f aca="false">BF473*AB473+BG473*AF473+BH473*AJ473+BI473*AN473+BJ473*AR473</f>
        <v>0.354825105906789</v>
      </c>
      <c r="BL473" s="0" t="n">
        <f aca="false">BF473*AC473+BG473*AG473+BH473*AK473+BI473*AO473+BJ473*AS473</f>
        <v>0.553792875702195</v>
      </c>
      <c r="BM473" s="0" t="n">
        <f aca="false">BF473*AD473+BG473*AH473+BH473*AL473+BI473*AP473+BJ473*AT473</f>
        <v>0.652939570715558</v>
      </c>
      <c r="BN473" s="0" t="n">
        <f aca="false">BF473*AE473+BG473*AI473+BH473*AM473+BI473*AQ473+BJ473*AU473</f>
        <v>0.628161653086552</v>
      </c>
      <c r="BO473" s="0" t="n">
        <f aca="false">RANK(BK473,$BK473:$BN473)</f>
        <v>4</v>
      </c>
      <c r="BP473" s="0" t="n">
        <f aca="false">RANK(BL473,$BK473:$BN473)</f>
        <v>3</v>
      </c>
      <c r="BQ473" s="0" t="n">
        <f aca="false">RANK(BM473,$BK473:$BN473)</f>
        <v>1</v>
      </c>
      <c r="BR473" s="0" t="n">
        <f aca="false">RANK(BN473,$BK473:$BN473)</f>
        <v>2</v>
      </c>
    </row>
    <row r="474" customFormat="false" ht="15" hidden="false" customHeight="false" outlineLevel="0" collapsed="false">
      <c r="A474" s="0" t="n">
        <v>451</v>
      </c>
      <c r="B474" s="0" t="n">
        <f aca="false">RANDBETWEEN(1,$B$5)</f>
        <v>1</v>
      </c>
      <c r="C474" s="0" t="n">
        <f aca="false">RANDBETWEEN(1,$B$5)</f>
        <v>3</v>
      </c>
      <c r="D474" s="0" t="n">
        <f aca="false">RANDBETWEEN(1,$B$5)</f>
        <v>4</v>
      </c>
      <c r="E474" s="0" t="n">
        <f aca="false">RANDBETWEEN(1,$B$5)</f>
        <v>2</v>
      </c>
      <c r="F474" s="0" t="n">
        <f aca="false">RANDBETWEEN(1,$B$5)</f>
        <v>4</v>
      </c>
      <c r="G474" s="0" t="n">
        <f aca="false">RANDBETWEEN(1,$B$5)</f>
        <v>4</v>
      </c>
      <c r="H474" s="0" t="n">
        <f aca="true">NORMINV(RAND(),$B$8,$B$13)</f>
        <v>42.2372683051997</v>
      </c>
      <c r="I474" s="0" t="n">
        <f aca="true">NORMINV(RAND(),$C$8,$C$13)</f>
        <v>52.5653064973927</v>
      </c>
      <c r="J474" s="0" t="n">
        <f aca="true">NORMINV(RAND(),$D$8,$D$13)</f>
        <v>13.8089242640602</v>
      </c>
      <c r="K474" s="0" t="n">
        <f aca="true">NORMINV(RAND(),$E$8,$E$13)</f>
        <v>3.0027245914308</v>
      </c>
      <c r="L474" s="0" t="n">
        <f aca="true">NORMINV(RAND(),$B$9,$B$14)</f>
        <v>45.9888001464777</v>
      </c>
      <c r="M474" s="0" t="n">
        <f aca="true">NORMINV(RAND(),$C$9,$C$14)</f>
        <v>43.526486673319</v>
      </c>
      <c r="N474" s="0" t="n">
        <f aca="true">NORMINV(RAND(),$D$9,$D$14)</f>
        <v>42.2775877269507</v>
      </c>
      <c r="O474" s="0" t="n">
        <f aca="true">NORMINV(RAND(),$E$9,$E$14)</f>
        <v>24.2488578384623</v>
      </c>
      <c r="P474" s="0" t="n">
        <f aca="true">NORMINV(RAND(),$B$10,$B$15)</f>
        <v>25.6431832390113</v>
      </c>
      <c r="Q474" s="0" t="n">
        <f aca="true">NORMINV(RAND(),$C$10,$C$15)</f>
        <v>31.5634111558519</v>
      </c>
      <c r="R474" s="0" t="n">
        <f aca="true">NORMINV(RAND(),$D$10,$D$15)</f>
        <v>9.05936399477715</v>
      </c>
      <c r="S474" s="0" t="n">
        <f aca="true">NORMINV(RAND(),$E$10,$E$15)</f>
        <v>4.00535237804971</v>
      </c>
      <c r="T474" s="0" t="n">
        <f aca="false">MEDIAN(INDEX(Avaliadores!$B$17:$B$22,$B474),INDEX(Avaliadores!$B$17:$B$22,$C474),INDEX(Avaliadores!$B$17:$B$22,$D474),INDEX(Avaliadores!$B$17:$B$22,$E474),INDEX(Avaliadores!$B$17:$B$22,$F474),INDEX(Avaliadores!$B$17:$B$22,$G474))</f>
        <v>3.29166666666667</v>
      </c>
      <c r="U474" s="0" t="n">
        <f aca="false">MEDIAN(INDEX(Avaliadores!$C$17:$C$22,$B474),INDEX(Avaliadores!$C$17:$C$22,$C474),INDEX(Avaliadores!$C$17:$C$22,$D474),INDEX(Avaliadores!$C$17:$C$22,$E474),INDEX(Avaliadores!$C$17:$C$22,$F474),INDEX(Avaliadores!$C$17:$C$22,$G474))</f>
        <v>5.29166666666667</v>
      </c>
      <c r="V474" s="0" t="n">
        <f aca="false">MEDIAN(INDEX(Avaliadores!$D$17:$D$22,$B474),INDEX(Avaliadores!$D$17:$D$22,$C474),INDEX(Avaliadores!$D$17:$D$22,$D474),INDEX(Avaliadores!$D$17:$D$22,$E474),INDEX(Avaliadores!$D$17:$D$22,$F474),INDEX(Avaliadores!$D$17:$D$22,$G474))</f>
        <v>5.66666666666667</v>
      </c>
      <c r="W474" s="0" t="n">
        <f aca="false">MEDIAN(INDEX(Avaliadores!$E$17:$E$22,$B474),INDEX(Avaliadores!$E$17:$E$22,$C474),INDEX(Avaliadores!$E$17:$E$22,$D474),INDEX(Avaliadores!$E$17:$E$22,$E474),INDEX(Avaliadores!$E$17:$E$22,$F474),INDEX(Avaliadores!$E$17:$E$22,$G474))</f>
        <v>6.54166666666667</v>
      </c>
      <c r="X474" s="0" t="n">
        <f aca="false">MEDIAN(INDEX(Avaliadores!$F$17:$F$22,$B474),INDEX(Avaliadores!$F$17:$F$22,$C474),INDEX(Avaliadores!$F$17:$F$22,$D474),INDEX(Avaliadores!$F$17:$F$22,$E474),INDEX(Avaliadores!$F$17:$F$22,$F474),INDEX(Avaliadores!$F$17:$F$22,$G474))</f>
        <v>3.16666666666667</v>
      </c>
      <c r="Y474" s="0" t="n">
        <f aca="false">MEDIAN(INDEX(Avaliadores!$G$17:$G$22,$B474),INDEX(Avaliadores!$G$17:$G$22,$C474),INDEX(Avaliadores!$G$17:$G$22,$D474),INDEX(Avaliadores!$G$17:$G$22,$E474),INDEX(Avaliadores!$G$17:$G$22,$F474),INDEX(Avaliadores!$G$17:$G$22,$G474))</f>
        <v>4.79166666666667</v>
      </c>
      <c r="Z474" s="0" t="n">
        <f aca="false">MEDIAN(INDEX(Avaliadores!$H$17:$H$22,$B474),INDEX(Avaliadores!$H$17:$H$22,$C474),INDEX(Avaliadores!$H$17:$H$22,$D474),INDEX(Avaliadores!$H$17:$H$22,$E474),INDEX(Avaliadores!$H$17:$H$22,$F474),INDEX(Avaliadores!$H$17:$H$22,$G474))</f>
        <v>3.66666666666667</v>
      </c>
      <c r="AA474" s="0" t="n">
        <f aca="false">MEDIAN(INDEX(Avaliadores!$I$17:$I$22,$B474),INDEX(Avaliadores!$I$17:$I$22,$C474),INDEX(Avaliadores!$I$17:$I$22,$D474),INDEX(Avaliadores!$I$17:$I$22,$E474),INDEX(Avaliadores!$I$17:$I$22,$F474),INDEX(Avaliadores!$I$17:$I$22,$G474))</f>
        <v>5.79166666666667</v>
      </c>
      <c r="AB474" s="0" t="n">
        <f aca="false">IF(MAX(H474:K474)=MIN(H474:K474),0,IF($B$17="custo",(MAX(H474:K474)-H474)/(MAX(H474:K474)-MIN(H474:K474)),(H474-MIN(H474:K474))/(MAX(H474:K474)-MIN(H474:K474))))</f>
        <v>0.208383780566334</v>
      </c>
      <c r="AC474" s="0" t="n">
        <f aca="false">IF(MAX(H474:K474)=MIN(H474:K474),0,IF($B$17="custo",(MAX(H474:K474)-I474)/(MAX(H474:K474)-MIN(H474:K474)),(I474-MIN(H474:K474))/(MAX(H474:K474)-MIN(H474:K474))))</f>
        <v>0</v>
      </c>
      <c r="AD474" s="0" t="n">
        <f aca="false">IF(MAX(H474:K474)=MIN(H474:K474),0,IF($B$17="custo",(MAX(H474:K474)-J474)/(MAX(H474:K474)-MIN(H474:K474)),(J474-MIN(H474:K474))/(MAX(H474:K474)-MIN(H474:K474))))</f>
        <v>0.781968588861399</v>
      </c>
      <c r="AE474" s="0" t="n">
        <f aca="false">IF(MAX(H474:K474)=MIN(H474:K474),0,IF($B$17="custo",(MAX(H474:K474)-K474)/(MAX(H474:K474)-MIN(H474:K474)),(K474-MIN(H474:K474))/(MAX(H474:K474)-MIN(H474:K474))))</f>
        <v>1</v>
      </c>
      <c r="AF474" s="0" t="n">
        <f aca="false">IF(MAX(L474:O474)=MIN(L474:O474),0,IF($C$17="custo",(MAX(L474:O474)-L474)/(MAX(L474:O474)-MIN(L474:O474)),(L474-MIN(L474:O474))/(MAX(L474:O474)-MIN(L474:O474))))</f>
        <v>1</v>
      </c>
      <c r="AG474" s="0" t="n">
        <f aca="false">IF(MAX(L474:O474)=MIN(L474:O474),0,IF($C$17="custo",(MAX(L474:O474)-M474)/(MAX(L474:O474)-MIN(L474:O474)),(M474-MIN(L474:O474))/(MAX(L474:O474)-MIN(L474:O474))))</f>
        <v>0.886737810143547</v>
      </c>
      <c r="AH474" s="0" t="n">
        <f aca="false">IF(MAX(L474:O474)=MIN(L474:O474),0,IF($C$17="custo",(MAX(L474:O474)-N474)/(MAX(L474:O474)-MIN(L474:O474)),(N474-MIN(L474:O474))/(MAX(L474:O474)-MIN(L474:O474))))</f>
        <v>0.829290604043659</v>
      </c>
      <c r="AI474" s="0" t="n">
        <f aca="false">IF(MAX(L474:O474)=MIN(L474:O474),0,IF($C$17="custo",(MAX(L474:O474)-O474)/(MAX(L474:O474)-MIN(L474:O474)),(O474-MIN(L474:O474))/(MAX(L474:O474)-MIN(L474:O474))))</f>
        <v>0</v>
      </c>
      <c r="AJ474" s="0" t="n">
        <f aca="false">IF(MAX(P474:S474)=MIN(P474:S474),0,IF($D$17="custo",(MAX(P474:S474)-P474)/(MAX(P474:S474)-MIN(P474:S474)),(P474-MIN(P474:S474))/(MAX(P474:S474)-MIN(P474:S474))))</f>
        <v>0.214827465336904</v>
      </c>
      <c r="AK474" s="0" t="n">
        <f aca="false">IF(MAX(P474:S474)=MIN(P474:S474),0,IF($D$17="custo",(MAX(P474:S474)-Q474)/(MAX(P474:S474)-MIN(P474:S474)),(Q474-MIN(P474:S474))/(MAX(P474:S474)-MIN(P474:S474))))</f>
        <v>0</v>
      </c>
      <c r="AL474" s="0" t="n">
        <f aca="false">IF(MAX(P474:S474)=MIN(P474:S474),0,IF($D$17="custo",(MAX(P474:S474)-R474)/(MAX(P474:S474)-MIN(P474:S474)),(R474-MIN(P474:S474))/(MAX(P474:S474)-MIN(P474:S474))))</f>
        <v>0.816604948212158</v>
      </c>
      <c r="AM474" s="0" t="n">
        <f aca="false">IF(MAX(P474:S474)=MIN(P474:S474),0,IF($D$17="custo",(MAX(P474:S474)-S474)/(MAX(P474:S474)-MIN(P474:S474)),(S474-MIN(P474:S474))/(MAX(P474:S474)-MIN(P474:S474))))</f>
        <v>1</v>
      </c>
      <c r="AN474" s="0" t="n">
        <f aca="false">IF(MAX(T474:W474)=MIN(T474:W474),0,IF($E$17="custo",(MAX(T474:W474)-T474)/(MAX(T474:W474)-MIN(T474:W474)),(T474-MIN(T474:W474))/(MAX(T474:W474)-MIN(T474:W474))))</f>
        <v>0</v>
      </c>
      <c r="AO474" s="0" t="n">
        <f aca="false">IF(MAX(T474:W474)=MIN(T474:W474),0,IF($E$17="custo",(MAX(T474:W474)-U474)/(MAX(T474:W474)-MIN(T474:W474)),(U474-MIN(T474:W474))/(MAX(T474:W474)-MIN(T474:W474))))</f>
        <v>0.615384615384615</v>
      </c>
      <c r="AP474" s="0" t="n">
        <f aca="false">IF(MAX(T474:W474)=MIN(T474:W474),0,IF($E$17="custo",(MAX(T474:W474)-V474)/(MAX(T474:W474)-MIN(T474:W474)),(V474-MIN(T474:W474))/(MAX(T474:W474)-MIN(T474:W474))))</f>
        <v>0.730769230769231</v>
      </c>
      <c r="AQ474" s="0" t="n">
        <f aca="false">IF(MAX(T474:W474)=MIN(T474:W474),0,IF($E$17="custo",(MAX(T474:W474)-W474)/(MAX(T474:W474)-MIN(T474:W474)),(W474-MIN(T474:W474))/(MAX(T474:W474)-MIN(T474:W474))))</f>
        <v>1</v>
      </c>
      <c r="AR474" s="0" t="n">
        <f aca="false">IF(MAX(X474:AA474)=MIN(X474:AA474),0,IF($F$17="custo",(MAX(X474:AA474)-X474)/(MAX(X474:AA474)-MIN(X474:AA474)),(X474-MIN(X474:AA474))/(MAX(X474:AA474)-MIN(X474:AA474))))</f>
        <v>0</v>
      </c>
      <c r="AS474" s="0" t="n">
        <f aca="false">IF(MAX(X474:AA474)=MIN(X474:AA474),0,IF($F$17="custo",(MAX(X474:AA474)-Y474)/(MAX(X474:AA474)-MIN(X474:AA474)),(Y474-MIN(X474:AA474))/(MAX(X474:AA474)-MIN(X474:AA474))))</f>
        <v>0.619047619047619</v>
      </c>
      <c r="AT474" s="0" t="n">
        <f aca="false">IF(MAX(X474:AA474)=MIN(X474:AA474),0,IF($F$17="custo",(MAX(X474:AA474)-Z474)/(MAX(X474:AA474)-MIN(X474:AA474)),(Z474-MIN(X474:AA474))/(MAX(X474:AA474)-MIN(X474:AA474))))</f>
        <v>0.19047619047619</v>
      </c>
      <c r="AU474" s="0" t="n">
        <f aca="false">IF(MAX(X474:AA474)=MIN(X474:AA474),0,IF($F$17="custo",(MAX(X474:AA474)-AA474)/(MAX(X474:AA474)-MIN(X474:AA474)),(AA474-MIN(X474:AA474))/(MAX(X474:AA474)-MIN(X474:AA474))))</f>
        <v>1</v>
      </c>
      <c r="AV474" s="0" t="n">
        <f aca="false">STDEVP(AB474:AE474)</f>
        <v>0.407591411632826</v>
      </c>
      <c r="AW474" s="0" t="n">
        <f aca="false">STDEVP(AF474:AI474)</f>
        <v>0.396807340917857</v>
      </c>
      <c r="AX474" s="0" t="n">
        <f aca="false">STDEVP(AJ474:AM474)</f>
        <v>0.412709058721522</v>
      </c>
      <c r="AY474" s="0" t="n">
        <f aca="false">STDEVP(AN474:AQ474)</f>
        <v>0.366269172206556</v>
      </c>
      <c r="AZ474" s="0" t="n">
        <f aca="false">STDEVP(AR474:AU474)</f>
        <v>0.387590966573803</v>
      </c>
      <c r="BA474" s="0" t="n">
        <f aca="false">AV474*((1-IFERROR(CORREL(AB474:AE474,AF474:AI474),0))+(1-IFERROR(CORREL(AB474:AE474,AJ474:AM474),0))+(1-IFERROR(CORREL(AB474:AE474,AN474:AQ474),0))+(1-IFERROR(CORREL(AB474:AE474,AR474:AU474),0)))</f>
        <v>1.09851921521751</v>
      </c>
      <c r="BB474" s="0" t="n">
        <f aca="false">AW474*((1-IFERROR(CORREL(AF474:AI474,AB474:AE474),0))+(1-IFERROR(CORREL(AF474:AI474,AJ474:AM474),0))+(1-IFERROR(CORREL(AF474:AI474,AN474:AQ474),0))+(1-IFERROR(CORREL(AF474:AI474,AR474:AU474),0)))</f>
        <v>2.82360172900407</v>
      </c>
      <c r="BC474" s="0" t="n">
        <f aca="false">AX474*((1-IFERROR(CORREL(AJ474:AM474,AB474:AE474),0))+(1-IFERROR(CORREL(AJ474:AM474,AF474:AI474),0))+(1-IFERROR(CORREL(AJ474:AM474,AN474:AQ474),0))+(1-IFERROR(CORREL(AJ474:AM474,AR474:AU474),0)))</f>
        <v>1.11619353001097</v>
      </c>
      <c r="BD474" s="0" t="n">
        <f aca="false">AY474*((1-IFERROR(CORREL(AN474:AQ474,AB474:AE474),0))+(1-IFERROR(CORREL(AN474:AQ474,AF474:AI474),0))+(1-IFERROR(CORREL(AN474:AQ474,AJ474:AM474),0))+(1-IFERROR(CORREL(AN474:AQ474,AR474:AU474),0)))</f>
        <v>0.953931994569773</v>
      </c>
      <c r="BE474" s="0" t="n">
        <f aca="false">AZ474*((1-IFERROR(CORREL(AR474:AU474,AB474:AE474),0))+(1-IFERROR(CORREL(AR474:AU474,AF474:AI474),0))+(1-IFERROR(CORREL(AR474:AU474,AJ474:AM474),0))+(1-IFERROR(CORREL(AR474:AU474,AN474:AQ474),0)))</f>
        <v>1.27020427900765</v>
      </c>
      <c r="BF474" s="0" t="n">
        <f aca="false">IF(SUM(BA474:BE474)&gt;0,BA474/SUM(BA474:BE474),1/5)</f>
        <v>0.151260126004816</v>
      </c>
      <c r="BG474" s="0" t="n">
        <f aca="false">IF(SUM(BA474:BE474)&gt;0,BB474/SUM(BA474:BE474),1/5)</f>
        <v>0.388794613148398</v>
      </c>
      <c r="BH474" s="0" t="n">
        <f aca="false">IF(SUM(BA474:BE474)&gt;0,BC474/SUM(BA474:BE474),1/5)</f>
        <v>0.153693783100363</v>
      </c>
      <c r="BI474" s="0" t="n">
        <f aca="false">IF(SUM(BA474:BE474)&gt;0,BD474/SUM(BA474:BE474),1/5)</f>
        <v>0.131351251484554</v>
      </c>
      <c r="BJ474" s="0" t="n">
        <f aca="false">IF(SUM(BA474:BE474)&gt;0,BE474/SUM(BA474:BE474),1/5)</f>
        <v>0.174900226261869</v>
      </c>
      <c r="BK474" s="0" t="n">
        <f aca="false">BF474*AB474+BG474*AF474+BH474*AJ474+BI474*AN474+BJ474*AR474</f>
        <v>0.453332415915712</v>
      </c>
      <c r="BL474" s="0" t="n">
        <f aca="false">BF474*AC474+BG474*AG474+BH474*AK474+BI474*AO474+BJ474*AS474</f>
        <v>0.533861991872228</v>
      </c>
      <c r="BM474" s="0" t="n">
        <f aca="false">BF474*AD474+BG474*AH474+BH474*AL474+BI474*AP474+BJ474*AT474</f>
        <v>0.695513272478669</v>
      </c>
      <c r="BN474" s="0" t="n">
        <f aca="false">BF474*AE474+BG474*AI474+BH474*AM474+BI474*AQ474+BJ474*AU474</f>
        <v>0.611205386851602</v>
      </c>
      <c r="BO474" s="0" t="n">
        <f aca="false">RANK(BK474,$BK474:$BN474)</f>
        <v>4</v>
      </c>
      <c r="BP474" s="0" t="n">
        <f aca="false">RANK(BL474,$BK474:$BN474)</f>
        <v>3</v>
      </c>
      <c r="BQ474" s="0" t="n">
        <f aca="false">RANK(BM474,$BK474:$BN474)</f>
        <v>1</v>
      </c>
      <c r="BR474" s="0" t="n">
        <f aca="false">RANK(BN474,$BK474:$BN474)</f>
        <v>2</v>
      </c>
    </row>
    <row r="475" customFormat="false" ht="15" hidden="false" customHeight="false" outlineLevel="0" collapsed="false">
      <c r="A475" s="0" t="n">
        <v>452</v>
      </c>
      <c r="B475" s="0" t="n">
        <f aca="false">RANDBETWEEN(1,$B$5)</f>
        <v>3</v>
      </c>
      <c r="C475" s="0" t="n">
        <f aca="false">RANDBETWEEN(1,$B$5)</f>
        <v>6</v>
      </c>
      <c r="D475" s="0" t="n">
        <f aca="false">RANDBETWEEN(1,$B$5)</f>
        <v>3</v>
      </c>
      <c r="E475" s="0" t="n">
        <f aca="false">RANDBETWEEN(1,$B$5)</f>
        <v>2</v>
      </c>
      <c r="F475" s="0" t="n">
        <f aca="false">RANDBETWEEN(1,$B$5)</f>
        <v>3</v>
      </c>
      <c r="G475" s="0" t="n">
        <f aca="false">RANDBETWEEN(1,$B$5)</f>
        <v>1</v>
      </c>
      <c r="H475" s="0" t="n">
        <f aca="true">NORMINV(RAND(),$B$8,$B$13)</f>
        <v>56.3355727014444</v>
      </c>
      <c r="I475" s="0" t="n">
        <f aca="true">NORMINV(RAND(),$C$8,$C$13)</f>
        <v>50.8463734951892</v>
      </c>
      <c r="J475" s="0" t="n">
        <f aca="true">NORMINV(RAND(),$D$8,$D$13)</f>
        <v>14.4515241506864</v>
      </c>
      <c r="K475" s="0" t="n">
        <f aca="true">NORMINV(RAND(),$E$8,$E$13)</f>
        <v>3.23211433930582</v>
      </c>
      <c r="L475" s="0" t="n">
        <f aca="true">NORMINV(RAND(),$B$9,$B$14)</f>
        <v>45.6728449187712</v>
      </c>
      <c r="M475" s="0" t="n">
        <f aca="true">NORMINV(RAND(),$C$9,$C$14)</f>
        <v>49.5355197744812</v>
      </c>
      <c r="N475" s="0" t="n">
        <f aca="true">NORMINV(RAND(),$D$9,$D$14)</f>
        <v>40.3642699860791</v>
      </c>
      <c r="O475" s="0" t="n">
        <f aca="true">NORMINV(RAND(),$E$9,$E$14)</f>
        <v>27.4054223353018</v>
      </c>
      <c r="P475" s="0" t="n">
        <f aca="true">NORMINV(RAND(),$B$10,$B$15)</f>
        <v>23.0016946148408</v>
      </c>
      <c r="Q475" s="0" t="n">
        <f aca="true">NORMINV(RAND(),$C$10,$C$15)</f>
        <v>31.1185509924857</v>
      </c>
      <c r="R475" s="0" t="n">
        <f aca="true">NORMINV(RAND(),$D$10,$D$15)</f>
        <v>9.94161380196869</v>
      </c>
      <c r="S475" s="0" t="n">
        <f aca="true">NORMINV(RAND(),$E$10,$E$15)</f>
        <v>4.25082277832199</v>
      </c>
      <c r="T475" s="0" t="n">
        <f aca="false">MEDIAN(INDEX(Avaliadores!$B$17:$B$22,$B475),INDEX(Avaliadores!$B$17:$B$22,$C475),INDEX(Avaliadores!$B$17:$B$22,$D475),INDEX(Avaliadores!$B$17:$B$22,$E475),INDEX(Avaliadores!$B$17:$B$22,$F475),INDEX(Avaliadores!$B$17:$B$22,$G475))</f>
        <v>2.79166666666667</v>
      </c>
      <c r="U475" s="0" t="n">
        <f aca="false">MEDIAN(INDEX(Avaliadores!$C$17:$C$22,$B475),INDEX(Avaliadores!$C$17:$C$22,$C475),INDEX(Avaliadores!$C$17:$C$22,$D475),INDEX(Avaliadores!$C$17:$C$22,$E475),INDEX(Avaliadores!$C$17:$C$22,$F475),INDEX(Avaliadores!$C$17:$C$22,$G475))</f>
        <v>4.79166666666667</v>
      </c>
      <c r="V475" s="0" t="n">
        <f aca="false">MEDIAN(INDEX(Avaliadores!$D$17:$D$22,$B475),INDEX(Avaliadores!$D$17:$D$22,$C475),INDEX(Avaliadores!$D$17:$D$22,$D475),INDEX(Avaliadores!$D$17:$D$22,$E475),INDEX(Avaliadores!$D$17:$D$22,$F475),INDEX(Avaliadores!$D$17:$D$22,$G475))</f>
        <v>5.79166666666667</v>
      </c>
      <c r="W475" s="0" t="n">
        <f aca="false">MEDIAN(INDEX(Avaliadores!$E$17:$E$22,$B475),INDEX(Avaliadores!$E$17:$E$22,$C475),INDEX(Avaliadores!$E$17:$E$22,$D475),INDEX(Avaliadores!$E$17:$E$22,$E475),INDEX(Avaliadores!$E$17:$E$22,$F475),INDEX(Avaliadores!$E$17:$E$22,$G475))</f>
        <v>5.91666666666667</v>
      </c>
      <c r="X475" s="0" t="n">
        <f aca="false">MEDIAN(INDEX(Avaliadores!$F$17:$F$22,$B475),INDEX(Avaliadores!$F$17:$F$22,$C475),INDEX(Avaliadores!$F$17:$F$22,$D475),INDEX(Avaliadores!$F$17:$F$22,$E475),INDEX(Avaliadores!$F$17:$F$22,$F475),INDEX(Avaliadores!$F$17:$F$22,$G475))</f>
        <v>2.79166666666667</v>
      </c>
      <c r="Y475" s="0" t="n">
        <f aca="false">MEDIAN(INDEX(Avaliadores!$G$17:$G$22,$B475),INDEX(Avaliadores!$G$17:$G$22,$C475),INDEX(Avaliadores!$G$17:$G$22,$D475),INDEX(Avaliadores!$G$17:$G$22,$E475),INDEX(Avaliadores!$G$17:$G$22,$F475),INDEX(Avaliadores!$G$17:$G$22,$G475))</f>
        <v>5.79166666666667</v>
      </c>
      <c r="Z475" s="0" t="n">
        <f aca="false">MEDIAN(INDEX(Avaliadores!$H$17:$H$22,$B475),INDEX(Avaliadores!$H$17:$H$22,$C475),INDEX(Avaliadores!$H$17:$H$22,$D475),INDEX(Avaliadores!$H$17:$H$22,$E475),INDEX(Avaliadores!$H$17:$H$22,$F475),INDEX(Avaliadores!$H$17:$H$22,$G475))</f>
        <v>3.91666666666667</v>
      </c>
      <c r="AA475" s="0" t="n">
        <f aca="false">MEDIAN(INDEX(Avaliadores!$I$17:$I$22,$B475),INDEX(Avaliadores!$I$17:$I$22,$C475),INDEX(Avaliadores!$I$17:$I$22,$D475),INDEX(Avaliadores!$I$17:$I$22,$E475),INDEX(Avaliadores!$I$17:$I$22,$F475),INDEX(Avaliadores!$I$17:$I$22,$G475))</f>
        <v>6.79166666666667</v>
      </c>
      <c r="AB475" s="0" t="n">
        <f aca="false">IF(MAX(H475:K475)=MIN(H475:K475),0,IF($B$17="custo",(MAX(H475:K475)-H475)/(MAX(H475:K475)-MIN(H475:K475)),(H475-MIN(H475:K475))/(MAX(H475:K475)-MIN(H475:K475))))</f>
        <v>0</v>
      </c>
      <c r="AC475" s="0" t="n">
        <f aca="false">IF(MAX(H475:K475)=MIN(H475:K475),0,IF($B$17="custo",(MAX(H475:K475)-I475)/(MAX(H475:K475)-MIN(H475:K475)),(I475-MIN(H475:K475))/(MAX(H475:K475)-MIN(H475:K475))))</f>
        <v>0.103368017367564</v>
      </c>
      <c r="AD475" s="0" t="n">
        <f aca="false">IF(MAX(H475:K475)=MIN(H475:K475),0,IF($B$17="custo",(MAX(H475:K475)-J475)/(MAX(H475:K475)-MIN(H475:K475)),(J475-MIN(H475:K475))/(MAX(H475:K475)-MIN(H475:K475))))</f>
        <v>0.788725439784546</v>
      </c>
      <c r="AE475" s="0" t="n">
        <f aca="false">IF(MAX(H475:K475)=MIN(H475:K475),0,IF($B$17="custo",(MAX(H475:K475)-K475)/(MAX(H475:K475)-MIN(H475:K475)),(K475-MIN(H475:K475))/(MAX(H475:K475)-MIN(H475:K475))))</f>
        <v>1</v>
      </c>
      <c r="AF475" s="0" t="n">
        <f aca="false">IF(MAX(L475:O475)=MIN(L475:O475),0,IF($C$17="custo",(MAX(L475:O475)-L475)/(MAX(L475:O475)-MIN(L475:O475)),(L475-MIN(L475:O475))/(MAX(L475:O475)-MIN(L475:O475))))</f>
        <v>0.825456039390436</v>
      </c>
      <c r="AG475" s="0" t="n">
        <f aca="false">IF(MAX(L475:O475)=MIN(L475:O475),0,IF($C$17="custo",(MAX(L475:O475)-M475)/(MAX(L475:O475)-MIN(L475:O475)),(M475-MIN(L475:O475))/(MAX(L475:O475)-MIN(L475:O475))))</f>
        <v>1</v>
      </c>
      <c r="AH475" s="0" t="n">
        <f aca="false">IF(MAX(L475:O475)=MIN(L475:O475),0,IF($C$17="custo",(MAX(L475:O475)-N475)/(MAX(L475:O475)-MIN(L475:O475)),(N475-MIN(L475:O475))/(MAX(L475:O475)-MIN(L475:O475))))</f>
        <v>0.585575715895167</v>
      </c>
      <c r="AI475" s="0" t="n">
        <f aca="false">IF(MAX(L475:O475)=MIN(L475:O475),0,IF($C$17="custo",(MAX(L475:O475)-O475)/(MAX(L475:O475)-MIN(L475:O475)),(O475-MIN(L475:O475))/(MAX(L475:O475)-MIN(L475:O475))))</f>
        <v>0</v>
      </c>
      <c r="AJ475" s="0" t="n">
        <f aca="false">IF(MAX(P475:S475)=MIN(P475:S475),0,IF($D$17="custo",(MAX(P475:S475)-P475)/(MAX(P475:S475)-MIN(P475:S475)),(P475-MIN(P475:S475))/(MAX(P475:S475)-MIN(P475:S475))))</f>
        <v>0.302104305691391</v>
      </c>
      <c r="AK475" s="0" t="n">
        <f aca="false">IF(MAX(P475:S475)=MIN(P475:S475),0,IF($D$17="custo",(MAX(P475:S475)-Q475)/(MAX(P475:S475)-MIN(P475:S475)),(Q475-MIN(P475:S475))/(MAX(P475:S475)-MIN(P475:S475))))</f>
        <v>0</v>
      </c>
      <c r="AL475" s="0" t="n">
        <f aca="false">IF(MAX(P475:S475)=MIN(P475:S475),0,IF($D$17="custo",(MAX(P475:S475)-R475)/(MAX(P475:S475)-MIN(P475:S475)),(R475-MIN(P475:S475))/(MAX(P475:S475)-MIN(P475:S475))))</f>
        <v>0.788192325816117</v>
      </c>
      <c r="AM475" s="0" t="n">
        <f aca="false">IF(MAX(P475:S475)=MIN(P475:S475),0,IF($D$17="custo",(MAX(P475:S475)-S475)/(MAX(P475:S475)-MIN(P475:S475)),(S475-MIN(P475:S475))/(MAX(P475:S475)-MIN(P475:S475))))</f>
        <v>1</v>
      </c>
      <c r="AN475" s="0" t="n">
        <f aca="false">IF(MAX(T475:W475)=MIN(T475:W475),0,IF($E$17="custo",(MAX(T475:W475)-T475)/(MAX(T475:W475)-MIN(T475:W475)),(T475-MIN(T475:W475))/(MAX(T475:W475)-MIN(T475:W475))))</f>
        <v>0</v>
      </c>
      <c r="AO475" s="0" t="n">
        <f aca="false">IF(MAX(T475:W475)=MIN(T475:W475),0,IF($E$17="custo",(MAX(T475:W475)-U475)/(MAX(T475:W475)-MIN(T475:W475)),(U475-MIN(T475:W475))/(MAX(T475:W475)-MIN(T475:W475))))</f>
        <v>0.64</v>
      </c>
      <c r="AP475" s="0" t="n">
        <f aca="false">IF(MAX(T475:W475)=MIN(T475:W475),0,IF($E$17="custo",(MAX(T475:W475)-V475)/(MAX(T475:W475)-MIN(T475:W475)),(V475-MIN(T475:W475))/(MAX(T475:W475)-MIN(T475:W475))))</f>
        <v>0.96</v>
      </c>
      <c r="AQ475" s="0" t="n">
        <f aca="false">IF(MAX(T475:W475)=MIN(T475:W475),0,IF($E$17="custo",(MAX(T475:W475)-W475)/(MAX(T475:W475)-MIN(T475:W475)),(W475-MIN(T475:W475))/(MAX(T475:W475)-MIN(T475:W475))))</f>
        <v>1</v>
      </c>
      <c r="AR475" s="0" t="n">
        <f aca="false">IF(MAX(X475:AA475)=MIN(X475:AA475),0,IF($F$17="custo",(MAX(X475:AA475)-X475)/(MAX(X475:AA475)-MIN(X475:AA475)),(X475-MIN(X475:AA475))/(MAX(X475:AA475)-MIN(X475:AA475))))</f>
        <v>0</v>
      </c>
      <c r="AS475" s="0" t="n">
        <f aca="false">IF(MAX(X475:AA475)=MIN(X475:AA475),0,IF($F$17="custo",(MAX(X475:AA475)-Y475)/(MAX(X475:AA475)-MIN(X475:AA475)),(Y475-MIN(X475:AA475))/(MAX(X475:AA475)-MIN(X475:AA475))))</f>
        <v>0.75</v>
      </c>
      <c r="AT475" s="0" t="n">
        <f aca="false">IF(MAX(X475:AA475)=MIN(X475:AA475),0,IF($F$17="custo",(MAX(X475:AA475)-Z475)/(MAX(X475:AA475)-MIN(X475:AA475)),(Z475-MIN(X475:AA475))/(MAX(X475:AA475)-MIN(X475:AA475))))</f>
        <v>0.28125</v>
      </c>
      <c r="AU475" s="0" t="n">
        <f aca="false">IF(MAX(X475:AA475)=MIN(X475:AA475),0,IF($F$17="custo",(MAX(X475:AA475)-AA475)/(MAX(X475:AA475)-MIN(X475:AA475)),(AA475-MIN(X475:AA475))/(MAX(X475:AA475)-MIN(X475:AA475))))</f>
        <v>1</v>
      </c>
      <c r="AV475" s="0" t="n">
        <f aca="false">STDEVP(AB475:AE475)</f>
        <v>0.429467214618407</v>
      </c>
      <c r="AW475" s="0" t="n">
        <f aca="false">STDEVP(AF475:AI475)</f>
        <v>0.377825376584008</v>
      </c>
      <c r="AX475" s="0" t="n">
        <f aca="false">STDEVP(AJ475:AM475)</f>
        <v>0.393757270431223</v>
      </c>
      <c r="AY475" s="0" t="n">
        <f aca="false">STDEVP(AN475:AQ475)</f>
        <v>0.400374824383352</v>
      </c>
      <c r="AZ475" s="0" t="n">
        <f aca="false">STDEVP(AR475:AU475)</f>
        <v>0.390546867185937</v>
      </c>
      <c r="BA475" s="0" t="n">
        <f aca="false">AV475*((1-IFERROR(CORREL(AB475:AE475,AF475:AI475),0))+(1-IFERROR(CORREL(AB475:AE475,AJ475:AM475),0))+(1-IFERROR(CORREL(AB475:AE475,AN475:AQ475),0))+(1-IFERROR(CORREL(AB475:AE475,AR475:AU475),0)))</f>
        <v>1.10938813244962</v>
      </c>
      <c r="BB475" s="0" t="n">
        <f aca="false">AW475*((1-IFERROR(CORREL(AF475:AI475,AB475:AE475),0))+(1-IFERROR(CORREL(AF475:AI475,AJ475:AM475),0))+(1-IFERROR(CORREL(AF475:AI475,AN475:AQ475),0))+(1-IFERROR(CORREL(AF475:AI475,AR475:AU475),0)))</f>
        <v>2.62088628725063</v>
      </c>
      <c r="BC475" s="0" t="n">
        <f aca="false">AX475*((1-IFERROR(CORREL(AJ475:AM475,AB475:AE475),0))+(1-IFERROR(CORREL(AJ475:AM475,AF475:AI475),0))+(1-IFERROR(CORREL(AJ475:AM475,AN475:AQ475),0))+(1-IFERROR(CORREL(AJ475:AM475,AR475:AU475),0)))</f>
        <v>1.21883257985369</v>
      </c>
      <c r="BD475" s="0" t="n">
        <f aca="false">AY475*((1-IFERROR(CORREL(AN475:AQ475,AB475:AE475),0))+(1-IFERROR(CORREL(AN475:AQ475,AF475:AI475),0))+(1-IFERROR(CORREL(AN475:AQ475,AJ475:AM475),0))+(1-IFERROR(CORREL(AN475:AQ475,AR475:AU475),0)))</f>
        <v>0.969824543850091</v>
      </c>
      <c r="BE475" s="0" t="n">
        <f aca="false">AZ475*((1-IFERROR(CORREL(AR475:AU475,AB475:AE475),0))+(1-IFERROR(CORREL(AR475:AU475,AF475:AI475),0))+(1-IFERROR(CORREL(AR475:AU475,AJ475:AM475),0))+(1-IFERROR(CORREL(AR475:AU475,AN475:AQ475),0)))</f>
        <v>1.20000528575321</v>
      </c>
      <c r="BF475" s="0" t="n">
        <f aca="false">IF(SUM(BA475:BE475)&gt;0,BA475/SUM(BA475:BE475),1/5)</f>
        <v>0.155836209685956</v>
      </c>
      <c r="BG475" s="0" t="n">
        <f aca="false">IF(SUM(BA475:BE475)&gt;0,BB475/SUM(BA475:BE475),1/5)</f>
        <v>0.368156980480033</v>
      </c>
      <c r="BH475" s="0" t="n">
        <f aca="false">IF(SUM(BA475:BE475)&gt;0,BC475/SUM(BA475:BE475),1/5)</f>
        <v>0.171209916466976</v>
      </c>
      <c r="BI475" s="0" t="n">
        <f aca="false">IF(SUM(BA475:BE475)&gt;0,BD475/SUM(BA475:BE475),1/5)</f>
        <v>0.136231654687249</v>
      </c>
      <c r="BJ475" s="0" t="n">
        <f aca="false">IF(SUM(BA475:BE475)&gt;0,BE475/SUM(BA475:BE475),1/5)</f>
        <v>0.168565238679786</v>
      </c>
      <c r="BK475" s="0" t="n">
        <f aca="false">BF475*AB475+BG475*AF475+BH475*AJ475+BI475*AN475+BJ475*AR475</f>
        <v>0.355620655922727</v>
      </c>
      <c r="BL475" s="0" t="n">
        <f aca="false">BF475*AC475+BG475*AG475+BH475*AK475+BI475*AO475+BJ475*AS475</f>
        <v>0.597877648519026</v>
      </c>
      <c r="BM475" s="0" t="n">
        <f aca="false">BF475*AD475+BG475*AH475+BH475*AL475+BI475*AP475+BJ475*AT475</f>
        <v>0.651633474566649</v>
      </c>
      <c r="BN475" s="0" t="n">
        <f aca="false">BF475*AE475+BG475*AI475+BH475*AM475+BI475*AQ475+BJ475*AU475</f>
        <v>0.631843019519967</v>
      </c>
      <c r="BO475" s="0" t="n">
        <f aca="false">RANK(BK475,$BK475:$BN475)</f>
        <v>4</v>
      </c>
      <c r="BP475" s="0" t="n">
        <f aca="false">RANK(BL475,$BK475:$BN475)</f>
        <v>3</v>
      </c>
      <c r="BQ475" s="0" t="n">
        <f aca="false">RANK(BM475,$BK475:$BN475)</f>
        <v>1</v>
      </c>
      <c r="BR475" s="0" t="n">
        <f aca="false">RANK(BN475,$BK475:$BN475)</f>
        <v>2</v>
      </c>
    </row>
    <row r="476" customFormat="false" ht="15" hidden="false" customHeight="false" outlineLevel="0" collapsed="false">
      <c r="A476" s="0" t="n">
        <v>453</v>
      </c>
      <c r="B476" s="0" t="n">
        <f aca="false">RANDBETWEEN(1,$B$5)</f>
        <v>3</v>
      </c>
      <c r="C476" s="0" t="n">
        <f aca="false">RANDBETWEEN(1,$B$5)</f>
        <v>2</v>
      </c>
      <c r="D476" s="0" t="n">
        <f aca="false">RANDBETWEEN(1,$B$5)</f>
        <v>6</v>
      </c>
      <c r="E476" s="0" t="n">
        <f aca="false">RANDBETWEEN(1,$B$5)</f>
        <v>1</v>
      </c>
      <c r="F476" s="0" t="n">
        <f aca="false">RANDBETWEEN(1,$B$5)</f>
        <v>4</v>
      </c>
      <c r="G476" s="0" t="n">
        <f aca="false">RANDBETWEEN(1,$B$5)</f>
        <v>2</v>
      </c>
      <c r="H476" s="0" t="n">
        <f aca="true">NORMINV(RAND(),$B$8,$B$13)</f>
        <v>50.6221773391932</v>
      </c>
      <c r="I476" s="0" t="n">
        <f aca="true">NORMINV(RAND(),$C$8,$C$13)</f>
        <v>59.5247481994267</v>
      </c>
      <c r="J476" s="0" t="n">
        <f aca="true">NORMINV(RAND(),$D$8,$D$13)</f>
        <v>13.8263710004521</v>
      </c>
      <c r="K476" s="0" t="n">
        <f aca="true">NORMINV(RAND(),$E$8,$E$13)</f>
        <v>2.80669673243212</v>
      </c>
      <c r="L476" s="0" t="n">
        <f aca="true">NORMINV(RAND(),$B$9,$B$14)</f>
        <v>51.8413611631026</v>
      </c>
      <c r="M476" s="0" t="n">
        <f aca="true">NORMINV(RAND(),$C$9,$C$14)</f>
        <v>56.4108374753537</v>
      </c>
      <c r="N476" s="0" t="n">
        <f aca="true">NORMINV(RAND(),$D$9,$D$14)</f>
        <v>50.3653275458473</v>
      </c>
      <c r="O476" s="0" t="n">
        <f aca="true">NORMINV(RAND(),$E$9,$E$14)</f>
        <v>23.2195369890231</v>
      </c>
      <c r="P476" s="0" t="n">
        <f aca="true">NORMINV(RAND(),$B$10,$B$15)</f>
        <v>23.3400859243576</v>
      </c>
      <c r="Q476" s="0" t="n">
        <f aca="true">NORMINV(RAND(),$C$10,$C$15)</f>
        <v>30.9987539041548</v>
      </c>
      <c r="R476" s="0" t="n">
        <f aca="true">NORMINV(RAND(),$D$10,$D$15)</f>
        <v>8.96477766629756</v>
      </c>
      <c r="S476" s="0" t="n">
        <f aca="true">NORMINV(RAND(),$E$10,$E$15)</f>
        <v>3.61464286716176</v>
      </c>
      <c r="T476" s="0" t="n">
        <f aca="false">MEDIAN(INDEX(Avaliadores!$B$17:$B$22,$B476),INDEX(Avaliadores!$B$17:$B$22,$C476),INDEX(Avaliadores!$B$17:$B$22,$D476),INDEX(Avaliadores!$B$17:$B$22,$E476),INDEX(Avaliadores!$B$17:$B$22,$F476),INDEX(Avaliadores!$B$17:$B$22,$G476))</f>
        <v>2.91666666666667</v>
      </c>
      <c r="U476" s="0" t="n">
        <f aca="false">MEDIAN(INDEX(Avaliadores!$C$17:$C$22,$B476),INDEX(Avaliadores!$C$17:$C$22,$C476),INDEX(Avaliadores!$C$17:$C$22,$D476),INDEX(Avaliadores!$C$17:$C$22,$E476),INDEX(Avaliadores!$C$17:$C$22,$F476),INDEX(Avaliadores!$C$17:$C$22,$G476))</f>
        <v>5.04166666666667</v>
      </c>
      <c r="V476" s="0" t="n">
        <f aca="false">MEDIAN(INDEX(Avaliadores!$D$17:$D$22,$B476),INDEX(Avaliadores!$D$17:$D$22,$C476),INDEX(Avaliadores!$D$17:$D$22,$D476),INDEX(Avaliadores!$D$17:$D$22,$E476),INDEX(Avaliadores!$D$17:$D$22,$F476),INDEX(Avaliadores!$D$17:$D$22,$G476))</f>
        <v>5.91666666666667</v>
      </c>
      <c r="W476" s="0" t="n">
        <f aca="false">MEDIAN(INDEX(Avaliadores!$E$17:$E$22,$B476),INDEX(Avaliadores!$E$17:$E$22,$C476),INDEX(Avaliadores!$E$17:$E$22,$D476),INDEX(Avaliadores!$E$17:$E$22,$E476),INDEX(Avaliadores!$E$17:$E$22,$F476),INDEX(Avaliadores!$E$17:$E$22,$G476))</f>
        <v>6.04166666666667</v>
      </c>
      <c r="X476" s="0" t="n">
        <f aca="false">MEDIAN(INDEX(Avaliadores!$F$17:$F$22,$B476),INDEX(Avaliadores!$F$17:$F$22,$C476),INDEX(Avaliadores!$F$17:$F$22,$D476),INDEX(Avaliadores!$F$17:$F$22,$E476),INDEX(Avaliadores!$F$17:$F$22,$F476),INDEX(Avaliadores!$F$17:$F$22,$G476))</f>
        <v>2.41666666666667</v>
      </c>
      <c r="Y476" s="0" t="n">
        <f aca="false">MEDIAN(INDEX(Avaliadores!$G$17:$G$22,$B476),INDEX(Avaliadores!$G$17:$G$22,$C476),INDEX(Avaliadores!$G$17:$G$22,$D476),INDEX(Avaliadores!$G$17:$G$22,$E476),INDEX(Avaliadores!$G$17:$G$22,$F476),INDEX(Avaliadores!$G$17:$G$22,$G476))</f>
        <v>5.41666666666667</v>
      </c>
      <c r="Z476" s="0" t="n">
        <f aca="false">MEDIAN(INDEX(Avaliadores!$H$17:$H$22,$B476),INDEX(Avaliadores!$H$17:$H$22,$C476),INDEX(Avaliadores!$H$17:$H$22,$D476),INDEX(Avaliadores!$H$17:$H$22,$E476),INDEX(Avaliadores!$H$17:$H$22,$F476),INDEX(Avaliadores!$H$17:$H$22,$G476))</f>
        <v>4.04166666666667</v>
      </c>
      <c r="AA476" s="0" t="n">
        <f aca="false">MEDIAN(INDEX(Avaliadores!$I$17:$I$22,$B476),INDEX(Avaliadores!$I$17:$I$22,$C476),INDEX(Avaliadores!$I$17:$I$22,$D476),INDEX(Avaliadores!$I$17:$I$22,$E476),INDEX(Avaliadores!$I$17:$I$22,$F476),INDEX(Avaliadores!$I$17:$I$22,$G476))</f>
        <v>6.41666666666667</v>
      </c>
      <c r="AB476" s="0" t="n">
        <f aca="false">IF(MAX(H476:K476)=MIN(H476:K476),0,IF($B$17="custo",(MAX(H476:K476)-H476)/(MAX(H476:K476)-MIN(H476:K476)),(H476-MIN(H476:K476))/(MAX(H476:K476)-MIN(H476:K476))))</f>
        <v>0.15696186011281</v>
      </c>
      <c r="AC476" s="0" t="n">
        <f aca="false">IF(MAX(H476:K476)=MIN(H476:K476),0,IF($B$17="custo",(MAX(H476:K476)-I476)/(MAX(H476:K476)-MIN(H476:K476)),(I476-MIN(H476:K476))/(MAX(H476:K476)-MIN(H476:K476))))</f>
        <v>0</v>
      </c>
      <c r="AD476" s="0" t="n">
        <f aca="false">IF(MAX(H476:K476)=MIN(H476:K476),0,IF($B$17="custo",(MAX(H476:K476)-J476)/(MAX(H476:K476)-MIN(H476:K476)),(J476-MIN(H476:K476))/(MAX(H476:K476)-MIN(H476:K476))))</f>
        <v>0.805711339106342</v>
      </c>
      <c r="AE476" s="0" t="n">
        <f aca="false">IF(MAX(H476:K476)=MIN(H476:K476),0,IF($B$17="custo",(MAX(H476:K476)-K476)/(MAX(H476:K476)-MIN(H476:K476)),(K476-MIN(H476:K476))/(MAX(H476:K476)-MIN(H476:K476))))</f>
        <v>1</v>
      </c>
      <c r="AF476" s="0" t="n">
        <f aca="false">IF(MAX(L476:O476)=MIN(L476:O476),0,IF($C$17="custo",(MAX(L476:O476)-L476)/(MAX(L476:O476)-MIN(L476:O476)),(L476-MIN(L476:O476))/(MAX(L476:O476)-MIN(L476:O476))))</f>
        <v>0.862329096923063</v>
      </c>
      <c r="AG476" s="0" t="n">
        <f aca="false">IF(MAX(L476:O476)=MIN(L476:O476),0,IF($C$17="custo",(MAX(L476:O476)-M476)/(MAX(L476:O476)-MIN(L476:O476)),(M476-MIN(L476:O476))/(MAX(L476:O476)-MIN(L476:O476))))</f>
        <v>1</v>
      </c>
      <c r="AH476" s="0" t="n">
        <f aca="false">IF(MAX(L476:O476)=MIN(L476:O476),0,IF($C$17="custo",(MAX(L476:O476)-N476)/(MAX(L476:O476)-MIN(L476:O476)),(N476-MIN(L476:O476))/(MAX(L476:O476)-MIN(L476:O476))))</f>
        <v>0.817858600267979</v>
      </c>
      <c r="AI476" s="0" t="n">
        <f aca="false">IF(MAX(L476:O476)=MIN(L476:O476),0,IF($C$17="custo",(MAX(L476:O476)-O476)/(MAX(L476:O476)-MIN(L476:O476)),(O476-MIN(L476:O476))/(MAX(L476:O476)-MIN(L476:O476))))</f>
        <v>0</v>
      </c>
      <c r="AJ476" s="0" t="n">
        <f aca="false">IF(MAX(P476:S476)=MIN(P476:S476),0,IF($D$17="custo",(MAX(P476:S476)-P476)/(MAX(P476:S476)-MIN(P476:S476)),(P476-MIN(P476:S476))/(MAX(P476:S476)-MIN(P476:S476))))</f>
        <v>0.279675610774843</v>
      </c>
      <c r="AK476" s="0" t="n">
        <f aca="false">IF(MAX(P476:S476)=MIN(P476:S476),0,IF($D$17="custo",(MAX(P476:S476)-Q476)/(MAX(P476:S476)-MIN(P476:S476)),(Q476-MIN(P476:S476))/(MAX(P476:S476)-MIN(P476:S476))))</f>
        <v>0</v>
      </c>
      <c r="AL476" s="0" t="n">
        <f aca="false">IF(MAX(P476:S476)=MIN(P476:S476),0,IF($D$17="custo",(MAX(P476:S476)-R476)/(MAX(P476:S476)-MIN(P476:S476)),(R476-MIN(P476:S476))/(MAX(P476:S476)-MIN(P476:S476))))</f>
        <v>0.804626310786268</v>
      </c>
      <c r="AM476" s="0" t="n">
        <f aca="false">IF(MAX(P476:S476)=MIN(P476:S476),0,IF($D$17="custo",(MAX(P476:S476)-S476)/(MAX(P476:S476)-MIN(P476:S476)),(S476-MIN(P476:S476))/(MAX(P476:S476)-MIN(P476:S476))))</f>
        <v>1</v>
      </c>
      <c r="AN476" s="0" t="n">
        <f aca="false">IF(MAX(T476:W476)=MIN(T476:W476),0,IF($E$17="custo",(MAX(T476:W476)-T476)/(MAX(T476:W476)-MIN(T476:W476)),(T476-MIN(T476:W476))/(MAX(T476:W476)-MIN(T476:W476))))</f>
        <v>0</v>
      </c>
      <c r="AO476" s="0" t="n">
        <f aca="false">IF(MAX(T476:W476)=MIN(T476:W476),0,IF($E$17="custo",(MAX(T476:W476)-U476)/(MAX(T476:W476)-MIN(T476:W476)),(U476-MIN(T476:W476))/(MAX(T476:W476)-MIN(T476:W476))))</f>
        <v>0.68</v>
      </c>
      <c r="AP476" s="0" t="n">
        <f aca="false">IF(MAX(T476:W476)=MIN(T476:W476),0,IF($E$17="custo",(MAX(T476:W476)-V476)/(MAX(T476:W476)-MIN(T476:W476)),(V476-MIN(T476:W476))/(MAX(T476:W476)-MIN(T476:W476))))</f>
        <v>0.96</v>
      </c>
      <c r="AQ476" s="0" t="n">
        <f aca="false">IF(MAX(T476:W476)=MIN(T476:W476),0,IF($E$17="custo",(MAX(T476:W476)-W476)/(MAX(T476:W476)-MIN(T476:W476)),(W476-MIN(T476:W476))/(MAX(T476:W476)-MIN(T476:W476))))</f>
        <v>1</v>
      </c>
      <c r="AR476" s="0" t="n">
        <f aca="false">IF(MAX(X476:AA476)=MIN(X476:AA476),0,IF($F$17="custo",(MAX(X476:AA476)-X476)/(MAX(X476:AA476)-MIN(X476:AA476)),(X476-MIN(X476:AA476))/(MAX(X476:AA476)-MIN(X476:AA476))))</f>
        <v>0</v>
      </c>
      <c r="AS476" s="0" t="n">
        <f aca="false">IF(MAX(X476:AA476)=MIN(X476:AA476),0,IF($F$17="custo",(MAX(X476:AA476)-Y476)/(MAX(X476:AA476)-MIN(X476:AA476)),(Y476-MIN(X476:AA476))/(MAX(X476:AA476)-MIN(X476:AA476))))</f>
        <v>0.75</v>
      </c>
      <c r="AT476" s="0" t="n">
        <f aca="false">IF(MAX(X476:AA476)=MIN(X476:AA476),0,IF($F$17="custo",(MAX(X476:AA476)-Z476)/(MAX(X476:AA476)-MIN(X476:AA476)),(Z476-MIN(X476:AA476))/(MAX(X476:AA476)-MIN(X476:AA476))))</f>
        <v>0.40625</v>
      </c>
      <c r="AU476" s="0" t="n">
        <f aca="false">IF(MAX(X476:AA476)=MIN(X476:AA476),0,IF($F$17="custo",(MAX(X476:AA476)-AA476)/(MAX(X476:AA476)-MIN(X476:AA476)),(AA476-MIN(X476:AA476))/(MAX(X476:AA476)-MIN(X476:AA476))))</f>
        <v>1</v>
      </c>
      <c r="AV476" s="0" t="n">
        <f aca="false">STDEVP(AB476:AE476)</f>
        <v>0.421540705555621</v>
      </c>
      <c r="AW476" s="0" t="n">
        <f aca="false">STDEVP(AF476:AI476)</f>
        <v>0.392636166950043</v>
      </c>
      <c r="AX476" s="0" t="n">
        <f aca="false">STDEVP(AJ476:AM476)</f>
        <v>0.399863514907264</v>
      </c>
      <c r="AY476" s="0" t="n">
        <f aca="false">STDEVP(AN476:AQ476)</f>
        <v>0.400499687890016</v>
      </c>
      <c r="AZ476" s="0" t="n">
        <f aca="false">STDEVP(AR476:AU476)</f>
        <v>0.375894116366232</v>
      </c>
      <c r="BA476" s="0" t="n">
        <f aca="false">AV476*((1-IFERROR(CORREL(AB476:AE476,AF476:AI476),0))+(1-IFERROR(CORREL(AB476:AE476,AJ476:AM476),0))+(1-IFERROR(CORREL(AB476:AE476,AN476:AQ476),0))+(1-IFERROR(CORREL(AB476:AE476,AR476:AU476),0)))</f>
        <v>1.12160466687703</v>
      </c>
      <c r="BB476" s="0" t="n">
        <f aca="false">AW476*((1-IFERROR(CORREL(AF476:AI476,AB476:AE476),0))+(1-IFERROR(CORREL(AF476:AI476,AJ476:AM476),0))+(1-IFERROR(CORREL(AF476:AI476,AN476:AQ476),0))+(1-IFERROR(CORREL(AF476:AI476,AR476:AU476),0)))</f>
        <v>2.62107665053074</v>
      </c>
      <c r="BC476" s="0" t="n">
        <f aca="false">AX476*((1-IFERROR(CORREL(AJ476:AM476,AB476:AE476),0))+(1-IFERROR(CORREL(AJ476:AM476,AF476:AI476),0))+(1-IFERROR(CORREL(AJ476:AM476,AN476:AQ476),0))+(1-IFERROR(CORREL(AJ476:AM476,AR476:AU476),0)))</f>
        <v>1.13615788195216</v>
      </c>
      <c r="BD476" s="0" t="n">
        <f aca="false">AY476*((1-IFERROR(CORREL(AN476:AQ476,AB476:AE476),0))+(1-IFERROR(CORREL(AN476:AQ476,AF476:AI476),0))+(1-IFERROR(CORREL(AN476:AQ476,AJ476:AM476),0))+(1-IFERROR(CORREL(AN476:AQ476,AR476:AU476),0)))</f>
        <v>0.946621289292475</v>
      </c>
      <c r="BE476" s="0" t="n">
        <f aca="false">AZ476*((1-IFERROR(CORREL(AR476:AU476,AB476:AE476),0))+(1-IFERROR(CORREL(AR476:AU476,AF476:AI476),0))+(1-IFERROR(CORREL(AR476:AU476,AJ476:AM476),0))+(1-IFERROR(CORREL(AR476:AU476,AN476:AQ476),0)))</f>
        <v>1.14990046240502</v>
      </c>
      <c r="BF476" s="0" t="n">
        <f aca="false">IF(SUM(BA476:BE476)&gt;0,BA476/SUM(BA476:BE476),1/5)</f>
        <v>0.160795215437131</v>
      </c>
      <c r="BG476" s="0" t="n">
        <f aca="false">IF(SUM(BA476:BE476)&gt;0,BB476/SUM(BA476:BE476),1/5)</f>
        <v>0.375762153230708</v>
      </c>
      <c r="BH476" s="0" t="n">
        <f aca="false">IF(SUM(BA476:BE476)&gt;0,BC476/SUM(BA476:BE476),1/5)</f>
        <v>0.162881589916853</v>
      </c>
      <c r="BI476" s="0" t="n">
        <f aca="false">IF(SUM(BA476:BE476)&gt;0,BD476/SUM(BA476:BE476),1/5)</f>
        <v>0.135709291022276</v>
      </c>
      <c r="BJ476" s="0" t="n">
        <f aca="false">IF(SUM(BA476:BE476)&gt;0,BE476/SUM(BA476:BE476),1/5)</f>
        <v>0.164851750393032</v>
      </c>
      <c r="BK476" s="0" t="n">
        <f aca="false">BF476*AB476+BG476*AF476+BH476*AJ476+BI476*AN476+BJ476*AR476</f>
        <v>0.394823362509528</v>
      </c>
      <c r="BL476" s="0" t="n">
        <f aca="false">BF476*AC476+BG476*AG476+BH476*AK476+BI476*AO476+BJ476*AS476</f>
        <v>0.59168328392063</v>
      </c>
      <c r="BM476" s="0" t="n">
        <f aca="false">BF476*AD476+BG476*AH476+BH476*AL476+BI476*AP476+BJ476*AT476</f>
        <v>0.765185592795045</v>
      </c>
      <c r="BN476" s="0" t="n">
        <f aca="false">BF476*AE476+BG476*AI476+BH476*AM476+BI476*AQ476+BJ476*AU476</f>
        <v>0.624237846769292</v>
      </c>
      <c r="BO476" s="0" t="n">
        <f aca="false">RANK(BK476,$BK476:$BN476)</f>
        <v>4</v>
      </c>
      <c r="BP476" s="0" t="n">
        <f aca="false">RANK(BL476,$BK476:$BN476)</f>
        <v>3</v>
      </c>
      <c r="BQ476" s="0" t="n">
        <f aca="false">RANK(BM476,$BK476:$BN476)</f>
        <v>1</v>
      </c>
      <c r="BR476" s="0" t="n">
        <f aca="false">RANK(BN476,$BK476:$BN476)</f>
        <v>2</v>
      </c>
    </row>
    <row r="477" customFormat="false" ht="15" hidden="false" customHeight="false" outlineLevel="0" collapsed="false">
      <c r="A477" s="0" t="n">
        <v>454</v>
      </c>
      <c r="B477" s="0" t="n">
        <f aca="false">RANDBETWEEN(1,$B$5)</f>
        <v>4</v>
      </c>
      <c r="C477" s="0" t="n">
        <f aca="false">RANDBETWEEN(1,$B$5)</f>
        <v>4</v>
      </c>
      <c r="D477" s="0" t="n">
        <f aca="false">RANDBETWEEN(1,$B$5)</f>
        <v>2</v>
      </c>
      <c r="E477" s="0" t="n">
        <f aca="false">RANDBETWEEN(1,$B$5)</f>
        <v>2</v>
      </c>
      <c r="F477" s="0" t="n">
        <f aca="false">RANDBETWEEN(1,$B$5)</f>
        <v>3</v>
      </c>
      <c r="G477" s="0" t="n">
        <f aca="false">RANDBETWEEN(1,$B$5)</f>
        <v>2</v>
      </c>
      <c r="H477" s="0" t="n">
        <f aca="true">NORMINV(RAND(),$B$8,$B$13)</f>
        <v>47.1124287622667</v>
      </c>
      <c r="I477" s="0" t="n">
        <f aca="true">NORMINV(RAND(),$C$8,$C$13)</f>
        <v>57.3017487069695</v>
      </c>
      <c r="J477" s="0" t="n">
        <f aca="true">NORMINV(RAND(),$D$8,$D$13)</f>
        <v>17.2157890319961</v>
      </c>
      <c r="K477" s="0" t="n">
        <f aca="true">NORMINV(RAND(),$E$8,$E$13)</f>
        <v>2.57288290718334</v>
      </c>
      <c r="L477" s="0" t="n">
        <f aca="true">NORMINV(RAND(),$B$9,$B$14)</f>
        <v>43.1098809217058</v>
      </c>
      <c r="M477" s="0" t="n">
        <f aca="true">NORMINV(RAND(),$C$9,$C$14)</f>
        <v>55.4352662990268</v>
      </c>
      <c r="N477" s="0" t="n">
        <f aca="true">NORMINV(RAND(),$D$9,$D$14)</f>
        <v>48.538778190596</v>
      </c>
      <c r="O477" s="0" t="n">
        <f aca="true">NORMINV(RAND(),$E$9,$E$14)</f>
        <v>27.4649196502349</v>
      </c>
      <c r="P477" s="0" t="n">
        <f aca="true">NORMINV(RAND(),$B$10,$B$15)</f>
        <v>24.066327694505</v>
      </c>
      <c r="Q477" s="0" t="n">
        <f aca="true">NORMINV(RAND(),$C$10,$C$15)</f>
        <v>27.0003092869913</v>
      </c>
      <c r="R477" s="0" t="n">
        <f aca="true">NORMINV(RAND(),$D$10,$D$15)</f>
        <v>9.95791644174834</v>
      </c>
      <c r="S477" s="0" t="n">
        <f aca="true">NORMINV(RAND(),$E$10,$E$15)</f>
        <v>4.00863271929782</v>
      </c>
      <c r="T477" s="0" t="n">
        <f aca="false">MEDIAN(INDEX(Avaliadores!$B$17:$B$22,$B477),INDEX(Avaliadores!$B$17:$B$22,$C477),INDEX(Avaliadores!$B$17:$B$22,$D477),INDEX(Avaliadores!$B$17:$B$22,$E477),INDEX(Avaliadores!$B$17:$B$22,$F477),INDEX(Avaliadores!$B$17:$B$22,$G477))</f>
        <v>3.04166666666667</v>
      </c>
      <c r="U477" s="0" t="n">
        <f aca="false">MEDIAN(INDEX(Avaliadores!$C$17:$C$22,$B477),INDEX(Avaliadores!$C$17:$C$22,$C477),INDEX(Avaliadores!$C$17:$C$22,$D477),INDEX(Avaliadores!$C$17:$C$22,$E477),INDEX(Avaliadores!$C$17:$C$22,$F477),INDEX(Avaliadores!$C$17:$C$22,$G477))</f>
        <v>5.04166666666667</v>
      </c>
      <c r="V477" s="0" t="n">
        <f aca="false">MEDIAN(INDEX(Avaliadores!$D$17:$D$22,$B477),INDEX(Avaliadores!$D$17:$D$22,$C477),INDEX(Avaliadores!$D$17:$D$22,$D477),INDEX(Avaliadores!$D$17:$D$22,$E477),INDEX(Avaliadores!$D$17:$D$22,$F477),INDEX(Avaliadores!$D$17:$D$22,$G477))</f>
        <v>5.91666666666667</v>
      </c>
      <c r="W477" s="0" t="n">
        <f aca="false">MEDIAN(INDEX(Avaliadores!$E$17:$E$22,$B477),INDEX(Avaliadores!$E$17:$E$22,$C477),INDEX(Avaliadores!$E$17:$E$22,$D477),INDEX(Avaliadores!$E$17:$E$22,$E477),INDEX(Avaliadores!$E$17:$E$22,$F477),INDEX(Avaliadores!$E$17:$E$22,$G477))</f>
        <v>6.04166666666667</v>
      </c>
      <c r="X477" s="0" t="n">
        <f aca="false">MEDIAN(INDEX(Avaliadores!$F$17:$F$22,$B477),INDEX(Avaliadores!$F$17:$F$22,$C477),INDEX(Avaliadores!$F$17:$F$22,$D477),INDEX(Avaliadores!$F$17:$F$22,$E477),INDEX(Avaliadores!$F$17:$F$22,$F477),INDEX(Avaliadores!$F$17:$F$22,$G477))</f>
        <v>2.41666666666667</v>
      </c>
      <c r="Y477" s="0" t="n">
        <f aca="false">MEDIAN(INDEX(Avaliadores!$G$17:$G$22,$B477),INDEX(Avaliadores!$G$17:$G$22,$C477),INDEX(Avaliadores!$G$17:$G$22,$D477),INDEX(Avaliadores!$G$17:$G$22,$E477),INDEX(Avaliadores!$G$17:$G$22,$F477),INDEX(Avaliadores!$G$17:$G$22,$G477))</f>
        <v>5.91666666666667</v>
      </c>
      <c r="Z477" s="0" t="n">
        <f aca="false">MEDIAN(INDEX(Avaliadores!$H$17:$H$22,$B477),INDEX(Avaliadores!$H$17:$H$22,$C477),INDEX(Avaliadores!$H$17:$H$22,$D477),INDEX(Avaliadores!$H$17:$H$22,$E477),INDEX(Avaliadores!$H$17:$H$22,$F477),INDEX(Avaliadores!$H$17:$H$22,$G477))</f>
        <v>3.91666666666667</v>
      </c>
      <c r="AA477" s="0" t="n">
        <f aca="false">MEDIAN(INDEX(Avaliadores!$I$17:$I$22,$B477),INDEX(Avaliadores!$I$17:$I$22,$C477),INDEX(Avaliadores!$I$17:$I$22,$D477),INDEX(Avaliadores!$I$17:$I$22,$E477),INDEX(Avaliadores!$I$17:$I$22,$F477),INDEX(Avaliadores!$I$17:$I$22,$G477))</f>
        <v>6.04166666666667</v>
      </c>
      <c r="AB477" s="0" t="n">
        <f aca="false">IF(MAX(H477:K477)=MIN(H477:K477),0,IF($B$17="custo",(MAX(H477:K477)-H477)/(MAX(H477:K477)-MIN(H477:K477)),(H477-MIN(H477:K477))/(MAX(H477:K477)-MIN(H477:K477))))</f>
        <v>0.186178167513615</v>
      </c>
      <c r="AC477" s="0" t="n">
        <f aca="false">IF(MAX(H477:K477)=MIN(H477:K477),0,IF($B$17="custo",(MAX(H477:K477)-I477)/(MAX(H477:K477)-MIN(H477:K477)),(I477-MIN(H477:K477))/(MAX(H477:K477)-MIN(H477:K477))))</f>
        <v>0</v>
      </c>
      <c r="AD477" s="0" t="n">
        <f aca="false">IF(MAX(H477:K477)=MIN(H477:K477),0,IF($B$17="custo",(MAX(H477:K477)-J477)/(MAX(H477:K477)-MIN(H477:K477)),(J477-MIN(H477:K477))/(MAX(H477:K477)-MIN(H477:K477))))</f>
        <v>0.732446380701901</v>
      </c>
      <c r="AE477" s="0" t="n">
        <f aca="false">IF(MAX(H477:K477)=MIN(H477:K477),0,IF($B$17="custo",(MAX(H477:K477)-K477)/(MAX(H477:K477)-MIN(H477:K477)),(K477-MIN(H477:K477))/(MAX(H477:K477)-MIN(H477:K477))))</f>
        <v>1</v>
      </c>
      <c r="AF477" s="0" t="n">
        <f aca="false">IF(MAX(L477:O477)=MIN(L477:O477),0,IF($C$17="custo",(MAX(L477:O477)-L477)/(MAX(L477:O477)-MIN(L477:O477)),(L477-MIN(L477:O477))/(MAX(L477:O477)-MIN(L477:O477))))</f>
        <v>0.559340985934712</v>
      </c>
      <c r="AG477" s="0" t="n">
        <f aca="false">IF(MAX(L477:O477)=MIN(L477:O477),0,IF($C$17="custo",(MAX(L477:O477)-M477)/(MAX(L477:O477)-MIN(L477:O477)),(M477-MIN(L477:O477))/(MAX(L477:O477)-MIN(L477:O477))))</f>
        <v>1</v>
      </c>
      <c r="AH477" s="0" t="n">
        <f aca="false">IF(MAX(L477:O477)=MIN(L477:O477),0,IF($C$17="custo",(MAX(L477:O477)-N477)/(MAX(L477:O477)-MIN(L477:O477)),(N477-MIN(L477:O477))/(MAX(L477:O477)-MIN(L477:O477))))</f>
        <v>0.75343572980964</v>
      </c>
      <c r="AI477" s="0" t="n">
        <f aca="false">IF(MAX(L477:O477)=MIN(L477:O477),0,IF($C$17="custo",(MAX(L477:O477)-O477)/(MAX(L477:O477)-MIN(L477:O477)),(O477-MIN(L477:O477))/(MAX(L477:O477)-MIN(L477:O477))))</f>
        <v>0</v>
      </c>
      <c r="AJ477" s="0" t="n">
        <f aca="false">IF(MAX(P477:S477)=MIN(P477:S477),0,IF($D$17="custo",(MAX(P477:S477)-P477)/(MAX(P477:S477)-MIN(P477:S477)),(P477-MIN(P477:S477))/(MAX(P477:S477)-MIN(P477:S477))))</f>
        <v>0.127610597854744</v>
      </c>
      <c r="AK477" s="0" t="n">
        <f aca="false">IF(MAX(P477:S477)=MIN(P477:S477),0,IF($D$17="custo",(MAX(P477:S477)-Q477)/(MAX(P477:S477)-MIN(P477:S477)),(Q477-MIN(P477:S477))/(MAX(P477:S477)-MIN(P477:S477))))</f>
        <v>0</v>
      </c>
      <c r="AL477" s="0" t="n">
        <f aca="false">IF(MAX(P477:S477)=MIN(P477:S477),0,IF($D$17="custo",(MAX(P477:S477)-R477)/(MAX(P477:S477)-MIN(P477:S477)),(R477-MIN(P477:S477))/(MAX(P477:S477)-MIN(P477:S477))))</f>
        <v>0.741241848764952</v>
      </c>
      <c r="AM477" s="0" t="n">
        <f aca="false">IF(MAX(P477:S477)=MIN(P477:S477),0,IF($D$17="custo",(MAX(P477:S477)-S477)/(MAX(P477:S477)-MIN(P477:S477)),(S477-MIN(P477:S477))/(MAX(P477:S477)-MIN(P477:S477))))</f>
        <v>1</v>
      </c>
      <c r="AN477" s="0" t="n">
        <f aca="false">IF(MAX(T477:W477)=MIN(T477:W477),0,IF($E$17="custo",(MAX(T477:W477)-T477)/(MAX(T477:W477)-MIN(T477:W477)),(T477-MIN(T477:W477))/(MAX(T477:W477)-MIN(T477:W477))))</f>
        <v>0</v>
      </c>
      <c r="AO477" s="0" t="n">
        <f aca="false">IF(MAX(T477:W477)=MIN(T477:W477),0,IF($E$17="custo",(MAX(T477:W477)-U477)/(MAX(T477:W477)-MIN(T477:W477)),(U477-MIN(T477:W477))/(MAX(T477:W477)-MIN(T477:W477))))</f>
        <v>0.666666666666667</v>
      </c>
      <c r="AP477" s="0" t="n">
        <f aca="false">IF(MAX(T477:W477)=MIN(T477:W477),0,IF($E$17="custo",(MAX(T477:W477)-V477)/(MAX(T477:W477)-MIN(T477:W477)),(V477-MIN(T477:W477))/(MAX(T477:W477)-MIN(T477:W477))))</f>
        <v>0.958333333333333</v>
      </c>
      <c r="AQ477" s="0" t="n">
        <f aca="false">IF(MAX(T477:W477)=MIN(T477:W477),0,IF($E$17="custo",(MAX(T477:W477)-W477)/(MAX(T477:W477)-MIN(T477:W477)),(W477-MIN(T477:W477))/(MAX(T477:W477)-MIN(T477:W477))))</f>
        <v>1</v>
      </c>
      <c r="AR477" s="0" t="n">
        <f aca="false">IF(MAX(X477:AA477)=MIN(X477:AA477),0,IF($F$17="custo",(MAX(X477:AA477)-X477)/(MAX(X477:AA477)-MIN(X477:AA477)),(X477-MIN(X477:AA477))/(MAX(X477:AA477)-MIN(X477:AA477))))</f>
        <v>0</v>
      </c>
      <c r="AS477" s="0" t="n">
        <f aca="false">IF(MAX(X477:AA477)=MIN(X477:AA477),0,IF($F$17="custo",(MAX(X477:AA477)-Y477)/(MAX(X477:AA477)-MIN(X477:AA477)),(Y477-MIN(X477:AA477))/(MAX(X477:AA477)-MIN(X477:AA477))))</f>
        <v>0.96551724137931</v>
      </c>
      <c r="AT477" s="0" t="n">
        <f aca="false">IF(MAX(X477:AA477)=MIN(X477:AA477),0,IF($F$17="custo",(MAX(X477:AA477)-Z477)/(MAX(X477:AA477)-MIN(X477:AA477)),(Z477-MIN(X477:AA477))/(MAX(X477:AA477)-MIN(X477:AA477))))</f>
        <v>0.413793103448276</v>
      </c>
      <c r="AU477" s="0" t="n">
        <f aca="false">IF(MAX(X477:AA477)=MIN(X477:AA477),0,IF($F$17="custo",(MAX(X477:AA477)-AA477)/(MAX(X477:AA477)-MIN(X477:AA477)),(AA477-MIN(X477:AA477))/(MAX(X477:AA477)-MIN(X477:AA477))))</f>
        <v>1</v>
      </c>
      <c r="AV477" s="0" t="n">
        <f aca="false">STDEVP(AB477:AE477)</f>
        <v>0.403379465084752</v>
      </c>
      <c r="AW477" s="0" t="n">
        <f aca="false">STDEVP(AF477:AI477)</f>
        <v>0.368542298548583</v>
      </c>
      <c r="AX477" s="0" t="n">
        <f aca="false">STDEVP(AJ477:AM477)</f>
        <v>0.416104426867891</v>
      </c>
      <c r="AY477" s="0" t="n">
        <f aca="false">STDEVP(AN477:AQ477)</f>
        <v>0.400059674368157</v>
      </c>
      <c r="AZ477" s="0" t="n">
        <f aca="false">STDEVP(AR477:AU477)</f>
        <v>0.414779714611014</v>
      </c>
      <c r="BA477" s="0" t="n">
        <f aca="false">AV477*((1-IFERROR(CORREL(AB477:AE477,AF477:AI477),0))+(1-IFERROR(CORREL(AB477:AE477,AJ477:AM477),0))+(1-IFERROR(CORREL(AB477:AE477,AN477:AQ477),0))+(1-IFERROR(CORREL(AB477:AE477,AR477:AU477),0)))</f>
        <v>1.14407232898386</v>
      </c>
      <c r="BB477" s="0" t="n">
        <f aca="false">AW477*((1-IFERROR(CORREL(AF477:AI477,AB477:AE477),0))+(1-IFERROR(CORREL(AF477:AI477,AJ477:AM477),0))+(1-IFERROR(CORREL(AF477:AI477,AN477:AQ477),0))+(1-IFERROR(CORREL(AF477:AI477,AR477:AU477),0)))</f>
        <v>2.16589116878045</v>
      </c>
      <c r="BC477" s="0" t="n">
        <f aca="false">AX477*((1-IFERROR(CORREL(AJ477:AM477,AB477:AE477),0))+(1-IFERROR(CORREL(AJ477:AM477,AF477:AI477),0))+(1-IFERROR(CORREL(AJ477:AM477,AN477:AQ477),0))+(1-IFERROR(CORREL(AJ477:AM477,AR477:AU477),0)))</f>
        <v>1.13475729893285</v>
      </c>
      <c r="BD477" s="0" t="n">
        <f aca="false">AY477*((1-IFERROR(CORREL(AN477:AQ477,AB477:AE477),0))+(1-IFERROR(CORREL(AN477:AQ477,AF477:AI477),0))+(1-IFERROR(CORREL(AN477:AQ477,AJ477:AM477),0))+(1-IFERROR(CORREL(AN477:AQ477,AR477:AU477),0)))</f>
        <v>0.833992420146507</v>
      </c>
      <c r="BE477" s="0" t="n">
        <f aca="false">AZ477*((1-IFERROR(CORREL(AR477:AU477,AB477:AE477),0))+(1-IFERROR(CORREL(AR477:AU477,AF477:AI477),0))+(1-IFERROR(CORREL(AR477:AU477,AJ477:AM477),0))+(1-IFERROR(CORREL(AR477:AU477,AN477:AQ477),0)))</f>
        <v>1.20917133510422</v>
      </c>
      <c r="BF477" s="0" t="n">
        <f aca="false">IF(SUM(BA477:BE477)&gt;0,BA477/SUM(BA477:BE477),1/5)</f>
        <v>0.176339809967853</v>
      </c>
      <c r="BG477" s="0" t="n">
        <f aca="false">IF(SUM(BA477:BE477)&gt;0,BB477/SUM(BA477:BE477),1/5)</f>
        <v>0.333836268422837</v>
      </c>
      <c r="BH477" s="0" t="n">
        <f aca="false">IF(SUM(BA477:BE477)&gt;0,BC477/SUM(BA477:BE477),1/5)</f>
        <v>0.174904052291152</v>
      </c>
      <c r="BI477" s="0" t="n">
        <f aca="false">IF(SUM(BA477:BE477)&gt;0,BD477/SUM(BA477:BE477),1/5)</f>
        <v>0.128546125238328</v>
      </c>
      <c r="BJ477" s="0" t="n">
        <f aca="false">IF(SUM(BA477:BE477)&gt;0,BE477/SUM(BA477:BE477),1/5)</f>
        <v>0.18637374407983</v>
      </c>
      <c r="BK477" s="0" t="n">
        <f aca="false">BF477*AB477+BG477*AF477+BH477*AJ477+BI477*AN477+BJ477*AR477</f>
        <v>0.24187854088</v>
      </c>
      <c r="BL477" s="0" t="n">
        <f aca="false">BF477*AC477+BG477*AG477+BH477*AK477+BI477*AO477+BJ477*AS477</f>
        <v>0.59948074849788</v>
      </c>
      <c r="BM477" s="0" t="n">
        <f aca="false">BF477*AD477+BG477*AH477+BH477*AL477+BI477*AP477+BJ477*AT477</f>
        <v>0.710640037848276</v>
      </c>
      <c r="BN477" s="0" t="n">
        <f aca="false">BF477*AE477+BG477*AI477+BH477*AM477+BI477*AQ477+BJ477*AU477</f>
        <v>0.666163731577163</v>
      </c>
      <c r="BO477" s="0" t="n">
        <f aca="false">RANK(BK477,$BK477:$BN477)</f>
        <v>4</v>
      </c>
      <c r="BP477" s="0" t="n">
        <f aca="false">RANK(BL477,$BK477:$BN477)</f>
        <v>3</v>
      </c>
      <c r="BQ477" s="0" t="n">
        <f aca="false">RANK(BM477,$BK477:$BN477)</f>
        <v>1</v>
      </c>
      <c r="BR477" s="0" t="n">
        <f aca="false">RANK(BN477,$BK477:$BN477)</f>
        <v>2</v>
      </c>
    </row>
    <row r="478" customFormat="false" ht="15" hidden="false" customHeight="false" outlineLevel="0" collapsed="false">
      <c r="A478" s="0" t="n">
        <v>455</v>
      </c>
      <c r="B478" s="0" t="n">
        <f aca="false">RANDBETWEEN(1,$B$5)</f>
        <v>3</v>
      </c>
      <c r="C478" s="0" t="n">
        <f aca="false">RANDBETWEEN(1,$B$5)</f>
        <v>2</v>
      </c>
      <c r="D478" s="0" t="n">
        <f aca="false">RANDBETWEEN(1,$B$5)</f>
        <v>1</v>
      </c>
      <c r="E478" s="0" t="n">
        <f aca="false">RANDBETWEEN(1,$B$5)</f>
        <v>2</v>
      </c>
      <c r="F478" s="0" t="n">
        <f aca="false">RANDBETWEEN(1,$B$5)</f>
        <v>2</v>
      </c>
      <c r="G478" s="0" t="n">
        <f aca="false">RANDBETWEEN(1,$B$5)</f>
        <v>2</v>
      </c>
      <c r="H478" s="0" t="n">
        <f aca="true">NORMINV(RAND(),$B$8,$B$13)</f>
        <v>52.9633076811577</v>
      </c>
      <c r="I478" s="0" t="n">
        <f aca="true">NORMINV(RAND(),$C$8,$C$13)</f>
        <v>62.4880438969481</v>
      </c>
      <c r="J478" s="0" t="n">
        <f aca="true">NORMINV(RAND(),$D$8,$D$13)</f>
        <v>14.2016221236268</v>
      </c>
      <c r="K478" s="0" t="n">
        <f aca="true">NORMINV(RAND(),$E$8,$E$13)</f>
        <v>2.81748620189604</v>
      </c>
      <c r="L478" s="0" t="n">
        <f aca="true">NORMINV(RAND(),$B$9,$B$14)</f>
        <v>42.9856579090565</v>
      </c>
      <c r="M478" s="0" t="n">
        <f aca="true">NORMINV(RAND(),$C$9,$C$14)</f>
        <v>64.1025876767461</v>
      </c>
      <c r="N478" s="0" t="n">
        <f aca="true">NORMINV(RAND(),$D$9,$D$14)</f>
        <v>40.9689190833713</v>
      </c>
      <c r="O478" s="0" t="n">
        <f aca="true">NORMINV(RAND(),$E$9,$E$14)</f>
        <v>27.9140634193884</v>
      </c>
      <c r="P478" s="0" t="n">
        <f aca="true">NORMINV(RAND(),$B$10,$B$15)</f>
        <v>25.1631321751227</v>
      </c>
      <c r="Q478" s="0" t="n">
        <f aca="true">NORMINV(RAND(),$C$10,$C$15)</f>
        <v>29.2329024278807</v>
      </c>
      <c r="R478" s="0" t="n">
        <f aca="true">NORMINV(RAND(),$D$10,$D$15)</f>
        <v>9.53416981458187</v>
      </c>
      <c r="S478" s="0" t="n">
        <f aca="true">NORMINV(RAND(),$E$10,$E$15)</f>
        <v>3.80822849082875</v>
      </c>
      <c r="T478" s="0" t="n">
        <f aca="false">MEDIAN(INDEX(Avaliadores!$B$17:$B$22,$B478),INDEX(Avaliadores!$B$17:$B$22,$C478),INDEX(Avaliadores!$B$17:$B$22,$D478),INDEX(Avaliadores!$B$17:$B$22,$E478),INDEX(Avaliadores!$B$17:$B$22,$F478),INDEX(Avaliadores!$B$17:$B$22,$G478))</f>
        <v>3.04166666666667</v>
      </c>
      <c r="U478" s="0" t="n">
        <f aca="false">MEDIAN(INDEX(Avaliadores!$C$17:$C$22,$B478),INDEX(Avaliadores!$C$17:$C$22,$C478),INDEX(Avaliadores!$C$17:$C$22,$D478),INDEX(Avaliadores!$C$17:$C$22,$E478),INDEX(Avaliadores!$C$17:$C$22,$F478),INDEX(Avaliadores!$C$17:$C$22,$G478))</f>
        <v>5.04166666666667</v>
      </c>
      <c r="V478" s="0" t="n">
        <f aca="false">MEDIAN(INDEX(Avaliadores!$D$17:$D$22,$B478),INDEX(Avaliadores!$D$17:$D$22,$C478),INDEX(Avaliadores!$D$17:$D$22,$D478),INDEX(Avaliadores!$D$17:$D$22,$E478),INDEX(Avaliadores!$D$17:$D$22,$F478),INDEX(Avaliadores!$D$17:$D$22,$G478))</f>
        <v>6.04166666666667</v>
      </c>
      <c r="W478" s="0" t="n">
        <f aca="false">MEDIAN(INDEX(Avaliadores!$E$17:$E$22,$B478),INDEX(Avaliadores!$E$17:$E$22,$C478),INDEX(Avaliadores!$E$17:$E$22,$D478),INDEX(Avaliadores!$E$17:$E$22,$E478),INDEX(Avaliadores!$E$17:$E$22,$F478),INDEX(Avaliadores!$E$17:$E$22,$G478))</f>
        <v>6.04166666666667</v>
      </c>
      <c r="X478" s="0" t="n">
        <f aca="false">MEDIAN(INDEX(Avaliadores!$F$17:$F$22,$B478),INDEX(Avaliadores!$F$17:$F$22,$C478),INDEX(Avaliadores!$F$17:$F$22,$D478),INDEX(Avaliadores!$F$17:$F$22,$E478),INDEX(Avaliadores!$F$17:$F$22,$F478),INDEX(Avaliadores!$F$17:$F$22,$G478))</f>
        <v>2.04166666666667</v>
      </c>
      <c r="Y478" s="0" t="n">
        <f aca="false">MEDIAN(INDEX(Avaliadores!$G$17:$G$22,$B478),INDEX(Avaliadores!$G$17:$G$22,$C478),INDEX(Avaliadores!$G$17:$G$22,$D478),INDEX(Avaliadores!$G$17:$G$22,$E478),INDEX(Avaliadores!$G$17:$G$22,$F478),INDEX(Avaliadores!$G$17:$G$22,$G478))</f>
        <v>6.04166666666667</v>
      </c>
      <c r="Z478" s="0" t="n">
        <f aca="false">MEDIAN(INDEX(Avaliadores!$H$17:$H$22,$B478),INDEX(Avaliadores!$H$17:$H$22,$C478),INDEX(Avaliadores!$H$17:$H$22,$D478),INDEX(Avaliadores!$H$17:$H$22,$E478),INDEX(Avaliadores!$H$17:$H$22,$F478),INDEX(Avaliadores!$H$17:$H$22,$G478))</f>
        <v>4.04166666666667</v>
      </c>
      <c r="AA478" s="0" t="n">
        <f aca="false">MEDIAN(INDEX(Avaliadores!$I$17:$I$22,$B478),INDEX(Avaliadores!$I$17:$I$22,$C478),INDEX(Avaliadores!$I$17:$I$22,$D478),INDEX(Avaliadores!$I$17:$I$22,$E478),INDEX(Avaliadores!$I$17:$I$22,$F478),INDEX(Avaliadores!$I$17:$I$22,$G478))</f>
        <v>6.04166666666667</v>
      </c>
      <c r="AB478" s="0" t="n">
        <f aca="false">IF(MAX(H478:K478)=MIN(H478:K478),0,IF($B$17="custo",(MAX(H478:K478)-H478)/(MAX(H478:K478)-MIN(H478:K478)),(H478-MIN(H478:K478))/(MAX(H478:K478)-MIN(H478:K478))))</f>
        <v>0.159622041149117</v>
      </c>
      <c r="AC478" s="0" t="n">
        <f aca="false">IF(MAX(H478:K478)=MIN(H478:K478),0,IF($B$17="custo",(MAX(H478:K478)-I478)/(MAX(H478:K478)-MIN(H478:K478)),(I478-MIN(H478:K478))/(MAX(H478:K478)-MIN(H478:K478))))</f>
        <v>0</v>
      </c>
      <c r="AD478" s="0" t="n">
        <f aca="false">IF(MAX(H478:K478)=MIN(H478:K478),0,IF($B$17="custo",(MAX(H478:K478)-J478)/(MAX(H478:K478)-MIN(H478:K478)),(J478-MIN(H478:K478))/(MAX(H478:K478)-MIN(H478:K478))))</f>
        <v>0.809216867388609</v>
      </c>
      <c r="AE478" s="0" t="n">
        <f aca="false">IF(MAX(H478:K478)=MIN(H478:K478),0,IF($B$17="custo",(MAX(H478:K478)-K478)/(MAX(H478:K478)-MIN(H478:K478)),(K478-MIN(H478:K478))/(MAX(H478:K478)-MIN(H478:K478))))</f>
        <v>1</v>
      </c>
      <c r="AF478" s="0" t="n">
        <f aca="false">IF(MAX(L478:O478)=MIN(L478:O478),0,IF($C$17="custo",(MAX(L478:O478)-L478)/(MAX(L478:O478)-MIN(L478:O478)),(L478-MIN(L478:O478))/(MAX(L478:O478)-MIN(L478:O478))))</f>
        <v>0.416474415549115</v>
      </c>
      <c r="AG478" s="0" t="n">
        <f aca="false">IF(MAX(L478:O478)=MIN(L478:O478),0,IF($C$17="custo",(MAX(L478:O478)-M478)/(MAX(L478:O478)-MIN(L478:O478)),(M478-MIN(L478:O478))/(MAX(L478:O478)-MIN(L478:O478))))</f>
        <v>1</v>
      </c>
      <c r="AH478" s="0" t="n">
        <f aca="false">IF(MAX(L478:O478)=MIN(L478:O478),0,IF($C$17="custo",(MAX(L478:O478)-N478)/(MAX(L478:O478)-MIN(L478:O478)),(N478-MIN(L478:O478))/(MAX(L478:O478)-MIN(L478:O478))))</f>
        <v>0.360745731744741</v>
      </c>
      <c r="AI478" s="0" t="n">
        <f aca="false">IF(MAX(L478:O478)=MIN(L478:O478),0,IF($C$17="custo",(MAX(L478:O478)-O478)/(MAX(L478:O478)-MIN(L478:O478)),(O478-MIN(L478:O478))/(MAX(L478:O478)-MIN(L478:O478))))</f>
        <v>0</v>
      </c>
      <c r="AJ478" s="0" t="n">
        <f aca="false">IF(MAX(P478:S478)=MIN(P478:S478),0,IF($D$17="custo",(MAX(P478:S478)-P478)/(MAX(P478:S478)-MIN(P478:S478)),(P478-MIN(P478:S478))/(MAX(P478:S478)-MIN(P478:S478))))</f>
        <v>0.16007167929997</v>
      </c>
      <c r="AK478" s="0" t="n">
        <f aca="false">IF(MAX(P478:S478)=MIN(P478:S478),0,IF($D$17="custo",(MAX(P478:S478)-Q478)/(MAX(P478:S478)-MIN(P478:S478)),(Q478-MIN(P478:S478))/(MAX(P478:S478)-MIN(P478:S478))))</f>
        <v>0</v>
      </c>
      <c r="AL478" s="0" t="n">
        <f aca="false">IF(MAX(P478:S478)=MIN(P478:S478),0,IF($D$17="custo",(MAX(P478:S478)-R478)/(MAX(P478:S478)-MIN(P478:S478)),(R478-MIN(P478:S478))/(MAX(P478:S478)-MIN(P478:S478))))</f>
        <v>0.774788013489189</v>
      </c>
      <c r="AM478" s="0" t="n">
        <f aca="false">IF(MAX(P478:S478)=MIN(P478:S478),0,IF($D$17="custo",(MAX(P478:S478)-S478)/(MAX(P478:S478)-MIN(P478:S478)),(S478-MIN(P478:S478))/(MAX(P478:S478)-MIN(P478:S478))))</f>
        <v>1</v>
      </c>
      <c r="AN478" s="0" t="n">
        <f aca="false">IF(MAX(T478:W478)=MIN(T478:W478),0,IF($E$17="custo",(MAX(T478:W478)-T478)/(MAX(T478:W478)-MIN(T478:W478)),(T478-MIN(T478:W478))/(MAX(T478:W478)-MIN(T478:W478))))</f>
        <v>0</v>
      </c>
      <c r="AO478" s="0" t="n">
        <f aca="false">IF(MAX(T478:W478)=MIN(T478:W478),0,IF($E$17="custo",(MAX(T478:W478)-U478)/(MAX(T478:W478)-MIN(T478:W478)),(U478-MIN(T478:W478))/(MAX(T478:W478)-MIN(T478:W478))))</f>
        <v>0.666666666666667</v>
      </c>
      <c r="AP478" s="0" t="n">
        <f aca="false">IF(MAX(T478:W478)=MIN(T478:W478),0,IF($E$17="custo",(MAX(T478:W478)-V478)/(MAX(T478:W478)-MIN(T478:W478)),(V478-MIN(T478:W478))/(MAX(T478:W478)-MIN(T478:W478))))</f>
        <v>1</v>
      </c>
      <c r="AQ478" s="0" t="n">
        <f aca="false">IF(MAX(T478:W478)=MIN(T478:W478),0,IF($E$17="custo",(MAX(T478:W478)-W478)/(MAX(T478:W478)-MIN(T478:W478)),(W478-MIN(T478:W478))/(MAX(T478:W478)-MIN(T478:W478))))</f>
        <v>1</v>
      </c>
      <c r="AR478" s="0" t="n">
        <f aca="false">IF(MAX(X478:AA478)=MIN(X478:AA478),0,IF($F$17="custo",(MAX(X478:AA478)-X478)/(MAX(X478:AA478)-MIN(X478:AA478)),(X478-MIN(X478:AA478))/(MAX(X478:AA478)-MIN(X478:AA478))))</f>
        <v>0</v>
      </c>
      <c r="AS478" s="0" t="n">
        <f aca="false">IF(MAX(X478:AA478)=MIN(X478:AA478),0,IF($F$17="custo",(MAX(X478:AA478)-Y478)/(MAX(X478:AA478)-MIN(X478:AA478)),(Y478-MIN(X478:AA478))/(MAX(X478:AA478)-MIN(X478:AA478))))</f>
        <v>1</v>
      </c>
      <c r="AT478" s="0" t="n">
        <f aca="false">IF(MAX(X478:AA478)=MIN(X478:AA478),0,IF($F$17="custo",(MAX(X478:AA478)-Z478)/(MAX(X478:AA478)-MIN(X478:AA478)),(Z478-MIN(X478:AA478))/(MAX(X478:AA478)-MIN(X478:AA478))))</f>
        <v>0.5</v>
      </c>
      <c r="AU478" s="0" t="n">
        <f aca="false">IF(MAX(X478:AA478)=MIN(X478:AA478),0,IF($F$17="custo",(MAX(X478:AA478)-AA478)/(MAX(X478:AA478)-MIN(X478:AA478)),(AA478-MIN(X478:AA478))/(MAX(X478:AA478)-MIN(X478:AA478))))</f>
        <v>1</v>
      </c>
      <c r="AV478" s="0" t="n">
        <f aca="false">STDEVP(AB478:AE478)</f>
        <v>0.421672109744004</v>
      </c>
      <c r="AW478" s="0" t="n">
        <f aca="false">STDEVP(AF478:AI478)</f>
        <v>0.358455212959802</v>
      </c>
      <c r="AX478" s="0" t="n">
        <f aca="false">STDEVP(AJ478:AM478)</f>
        <v>0.415330862284937</v>
      </c>
      <c r="AY478" s="0" t="n">
        <f aca="false">STDEVP(AN478:AQ478)</f>
        <v>0.408248290463863</v>
      </c>
      <c r="AZ478" s="0" t="n">
        <f aca="false">STDEVP(AR478:AU478)</f>
        <v>0.414578098794425</v>
      </c>
      <c r="BA478" s="0" t="n">
        <f aca="false">AV478*((1-IFERROR(CORREL(AB478:AE478,AF478:AI478),0))+(1-IFERROR(CORREL(AB478:AE478,AJ478:AM478),0))+(1-IFERROR(CORREL(AB478:AE478,AN478:AQ478),0))+(1-IFERROR(CORREL(AB478:AE478,AR478:AU478),0)))</f>
        <v>1.21625393449004</v>
      </c>
      <c r="BB478" s="0" t="n">
        <f aca="false">AW478*((1-IFERROR(CORREL(AF478:AI478,AB478:AE478),0))+(1-IFERROR(CORREL(AF478:AI478,AJ478:AM478),0))+(1-IFERROR(CORREL(AF478:AI478,AN478:AQ478),0))+(1-IFERROR(CORREL(AF478:AI478,AR478:AU478),0)))</f>
        <v>2.10346497903332</v>
      </c>
      <c r="BC478" s="0" t="n">
        <f aca="false">AX478*((1-IFERROR(CORREL(AJ478:AM478,AB478:AE478),0))+(1-IFERROR(CORREL(AJ478:AM478,AF478:AI478),0))+(1-IFERROR(CORREL(AJ478:AM478,AN478:AQ478),0))+(1-IFERROR(CORREL(AJ478:AM478,AR478:AU478),0)))</f>
        <v>1.2000147808889</v>
      </c>
      <c r="BD478" s="0" t="n">
        <f aca="false">AY478*((1-IFERROR(CORREL(AN478:AQ478,AB478:AE478),0))+(1-IFERROR(CORREL(AN478:AQ478,AF478:AI478),0))+(1-IFERROR(CORREL(AN478:AQ478,AJ478:AM478),0))+(1-IFERROR(CORREL(AN478:AQ478,AR478:AU478),0)))</f>
        <v>0.854937300646932</v>
      </c>
      <c r="BE478" s="0" t="n">
        <f aca="false">AZ478*((1-IFERROR(CORREL(AR478:AU478,AB478:AE478),0))+(1-IFERROR(CORREL(AR478:AU478,AF478:AI478),0))+(1-IFERROR(CORREL(AR478:AU478,AJ478:AM478),0))+(1-IFERROR(CORREL(AR478:AU478,AN478:AQ478),0)))</f>
        <v>1.09315906902304</v>
      </c>
      <c r="BF478" s="0" t="n">
        <f aca="false">IF(SUM(BA478:BE478)&gt;0,BA478/SUM(BA478:BE478),1/5)</f>
        <v>0.188046674454893</v>
      </c>
      <c r="BG478" s="0" t="n">
        <f aca="false">IF(SUM(BA478:BE478)&gt;0,BB478/SUM(BA478:BE478),1/5)</f>
        <v>0.325219580321766</v>
      </c>
      <c r="BH478" s="0" t="n">
        <f aca="false">IF(SUM(BA478:BE478)&gt;0,BC478/SUM(BA478:BE478),1/5)</f>
        <v>0.18553591683754</v>
      </c>
      <c r="BI478" s="0" t="n">
        <f aca="false">IF(SUM(BA478:BE478)&gt;0,BD478/SUM(BA478:BE478),1/5)</f>
        <v>0.132183018443025</v>
      </c>
      <c r="BJ478" s="0" t="n">
        <f aca="false">IF(SUM(BA478:BE478)&gt;0,BE478/SUM(BA478:BE478),1/5)</f>
        <v>0.169014809942777</v>
      </c>
      <c r="BK478" s="0" t="n">
        <f aca="false">BF478*AB478+BG478*AF478+BH478*AJ478+BI478*AN478+BJ478*AR478</f>
        <v>0.195161074426074</v>
      </c>
      <c r="BL478" s="0" t="n">
        <f aca="false">BF478*AC478+BG478*AG478+BH478*AK478+BI478*AO478+BJ478*AS478</f>
        <v>0.582356402559892</v>
      </c>
      <c r="BM478" s="0" t="n">
        <f aca="false">BF478*AD478+BG478*AH478+BH478*AL478+BI478*AP478+BJ478*AT478</f>
        <v>0.629933544157993</v>
      </c>
      <c r="BN478" s="0" t="n">
        <f aca="false">BF478*AE478+BG478*AI478+BH478*AM478+BI478*AQ478+BJ478*AU478</f>
        <v>0.674780419678234</v>
      </c>
      <c r="BO478" s="0" t="n">
        <f aca="false">RANK(BK478,$BK478:$BN478)</f>
        <v>4</v>
      </c>
      <c r="BP478" s="0" t="n">
        <f aca="false">RANK(BL478,$BK478:$BN478)</f>
        <v>3</v>
      </c>
      <c r="BQ478" s="0" t="n">
        <f aca="false">RANK(BM478,$BK478:$BN478)</f>
        <v>2</v>
      </c>
      <c r="BR478" s="0" t="n">
        <f aca="false">RANK(BN478,$BK478:$BN478)</f>
        <v>1</v>
      </c>
    </row>
    <row r="479" customFormat="false" ht="15" hidden="false" customHeight="false" outlineLevel="0" collapsed="false">
      <c r="A479" s="0" t="n">
        <v>456</v>
      </c>
      <c r="B479" s="0" t="n">
        <f aca="false">RANDBETWEEN(1,$B$5)</f>
        <v>1</v>
      </c>
      <c r="C479" s="0" t="n">
        <f aca="false">RANDBETWEEN(1,$B$5)</f>
        <v>2</v>
      </c>
      <c r="D479" s="0" t="n">
        <f aca="false">RANDBETWEEN(1,$B$5)</f>
        <v>5</v>
      </c>
      <c r="E479" s="0" t="n">
        <f aca="false">RANDBETWEEN(1,$B$5)</f>
        <v>6</v>
      </c>
      <c r="F479" s="0" t="n">
        <f aca="false">RANDBETWEEN(1,$B$5)</f>
        <v>4</v>
      </c>
      <c r="G479" s="0" t="n">
        <f aca="false">RANDBETWEEN(1,$B$5)</f>
        <v>2</v>
      </c>
      <c r="H479" s="0" t="n">
        <f aca="true">NORMINV(RAND(),$B$8,$B$13)</f>
        <v>49.4822206503755</v>
      </c>
      <c r="I479" s="0" t="n">
        <f aca="true">NORMINV(RAND(),$C$8,$C$13)</f>
        <v>70.2381731571947</v>
      </c>
      <c r="J479" s="0" t="n">
        <f aca="true">NORMINV(RAND(),$D$8,$D$13)</f>
        <v>13.4303240066341</v>
      </c>
      <c r="K479" s="0" t="n">
        <f aca="true">NORMINV(RAND(),$E$8,$E$13)</f>
        <v>2.97062175751567</v>
      </c>
      <c r="L479" s="0" t="n">
        <f aca="true">NORMINV(RAND(),$B$9,$B$14)</f>
        <v>46.2006795323708</v>
      </c>
      <c r="M479" s="0" t="n">
        <f aca="true">NORMINV(RAND(),$C$9,$C$14)</f>
        <v>60.5850915032908</v>
      </c>
      <c r="N479" s="0" t="n">
        <f aca="true">NORMINV(RAND(),$D$9,$D$14)</f>
        <v>48.4762389186144</v>
      </c>
      <c r="O479" s="0" t="n">
        <f aca="true">NORMINV(RAND(),$E$9,$E$14)</f>
        <v>27.0979915524081</v>
      </c>
      <c r="P479" s="0" t="n">
        <f aca="true">NORMINV(RAND(),$B$10,$B$15)</f>
        <v>23.1421152398447</v>
      </c>
      <c r="Q479" s="0" t="n">
        <f aca="true">NORMINV(RAND(),$C$10,$C$15)</f>
        <v>32.8409402277645</v>
      </c>
      <c r="R479" s="0" t="n">
        <f aca="true">NORMINV(RAND(),$D$10,$D$15)</f>
        <v>9.67217425795879</v>
      </c>
      <c r="S479" s="0" t="n">
        <f aca="true">NORMINV(RAND(),$E$10,$E$15)</f>
        <v>4.06693592179172</v>
      </c>
      <c r="T479" s="0" t="n">
        <f aca="false">MEDIAN(INDEX(Avaliadores!$B$17:$B$22,$B479),INDEX(Avaliadores!$B$17:$B$22,$C479),INDEX(Avaliadores!$B$17:$B$22,$D479),INDEX(Avaliadores!$B$17:$B$22,$E479),INDEX(Avaliadores!$B$17:$B$22,$F479),INDEX(Avaliadores!$B$17:$B$22,$G479))</f>
        <v>2.79166666666667</v>
      </c>
      <c r="U479" s="0" t="n">
        <f aca="false">MEDIAN(INDEX(Avaliadores!$C$17:$C$22,$B479),INDEX(Avaliadores!$C$17:$C$22,$C479),INDEX(Avaliadores!$C$17:$C$22,$D479),INDEX(Avaliadores!$C$17:$C$22,$E479),INDEX(Avaliadores!$C$17:$C$22,$F479),INDEX(Avaliadores!$C$17:$C$22,$G479))</f>
        <v>5.29166666666667</v>
      </c>
      <c r="V479" s="0" t="n">
        <f aca="false">MEDIAN(INDEX(Avaliadores!$D$17:$D$22,$B479),INDEX(Avaliadores!$D$17:$D$22,$C479),INDEX(Avaliadores!$D$17:$D$22,$D479),INDEX(Avaliadores!$D$17:$D$22,$E479),INDEX(Avaliadores!$D$17:$D$22,$F479),INDEX(Avaliadores!$D$17:$D$22,$G479))</f>
        <v>5.79166666666667</v>
      </c>
      <c r="W479" s="0" t="n">
        <f aca="false">MEDIAN(INDEX(Avaliadores!$E$17:$E$22,$B479),INDEX(Avaliadores!$E$17:$E$22,$C479),INDEX(Avaliadores!$E$17:$E$22,$D479),INDEX(Avaliadores!$E$17:$E$22,$E479),INDEX(Avaliadores!$E$17:$E$22,$F479),INDEX(Avaliadores!$E$17:$E$22,$G479))</f>
        <v>6.29166666666667</v>
      </c>
      <c r="X479" s="0" t="n">
        <f aca="false">MEDIAN(INDEX(Avaliadores!$F$17:$F$22,$B479),INDEX(Avaliadores!$F$17:$F$22,$C479),INDEX(Avaliadores!$F$17:$F$22,$D479),INDEX(Avaliadores!$F$17:$F$22,$E479),INDEX(Avaliadores!$F$17:$F$22,$F479),INDEX(Avaliadores!$F$17:$F$22,$G479))</f>
        <v>2.29166666666667</v>
      </c>
      <c r="Y479" s="0" t="n">
        <f aca="false">MEDIAN(INDEX(Avaliadores!$G$17:$G$22,$B479),INDEX(Avaliadores!$G$17:$G$22,$C479),INDEX(Avaliadores!$G$17:$G$22,$D479),INDEX(Avaliadores!$G$17:$G$22,$E479),INDEX(Avaliadores!$G$17:$G$22,$F479),INDEX(Avaliadores!$G$17:$G$22,$G479))</f>
        <v>5.04166666666667</v>
      </c>
      <c r="Z479" s="0" t="n">
        <f aca="false">MEDIAN(INDEX(Avaliadores!$H$17:$H$22,$B479),INDEX(Avaliadores!$H$17:$H$22,$C479),INDEX(Avaliadores!$H$17:$H$22,$D479),INDEX(Avaliadores!$H$17:$H$22,$E479),INDEX(Avaliadores!$H$17:$H$22,$F479),INDEX(Avaliadores!$H$17:$H$22,$G479))</f>
        <v>4.04166666666667</v>
      </c>
      <c r="AA479" s="0" t="n">
        <f aca="false">MEDIAN(INDEX(Avaliadores!$I$17:$I$22,$B479),INDEX(Avaliadores!$I$17:$I$22,$C479),INDEX(Avaliadores!$I$17:$I$22,$D479),INDEX(Avaliadores!$I$17:$I$22,$E479),INDEX(Avaliadores!$I$17:$I$22,$F479),INDEX(Avaliadores!$I$17:$I$22,$G479))</f>
        <v>6.29166666666667</v>
      </c>
      <c r="AB479" s="0" t="n">
        <f aca="false">IF(MAX(H479:K479)=MIN(H479:K479),0,IF($B$17="custo",(MAX(H479:K479)-H479)/(MAX(H479:K479)-MIN(H479:K479)),(H479-MIN(H479:K479))/(MAX(H479:K479)-MIN(H479:K479))))</f>
        <v>0.308558169205462</v>
      </c>
      <c r="AC479" s="0" t="n">
        <f aca="false">IF(MAX(H479:K479)=MIN(H479:K479),0,IF($B$17="custo",(MAX(H479:K479)-I479)/(MAX(H479:K479)-MIN(H479:K479)),(I479-MIN(H479:K479))/(MAX(H479:K479)-MIN(H479:K479))))</f>
        <v>0</v>
      </c>
      <c r="AD479" s="0" t="n">
        <f aca="false">IF(MAX(H479:K479)=MIN(H479:K479),0,IF($B$17="custo",(MAX(H479:K479)-J479)/(MAX(H479:K479)-MIN(H479:K479)),(J479-MIN(H479:K479))/(MAX(H479:K479)-MIN(H479:K479))))</f>
        <v>0.844505976039312</v>
      </c>
      <c r="AE479" s="0" t="n">
        <f aca="false">IF(MAX(H479:K479)=MIN(H479:K479),0,IF($B$17="custo",(MAX(H479:K479)-K479)/(MAX(H479:K479)-MIN(H479:K479)),(K479-MIN(H479:K479))/(MAX(H479:K479)-MIN(H479:K479))))</f>
        <v>1</v>
      </c>
      <c r="AF479" s="0" t="n">
        <f aca="false">IF(MAX(L479:O479)=MIN(L479:O479),0,IF($C$17="custo",(MAX(L479:O479)-L479)/(MAX(L479:O479)-MIN(L479:O479)),(L479-MIN(L479:O479))/(MAX(L479:O479)-MIN(L479:O479))))</f>
        <v>0.570449158272337</v>
      </c>
      <c r="AG479" s="0" t="n">
        <f aca="false">IF(MAX(L479:O479)=MIN(L479:O479),0,IF($C$17="custo",(MAX(L479:O479)-M479)/(MAX(L479:O479)-MIN(L479:O479)),(M479-MIN(L479:O479))/(MAX(L479:O479)-MIN(L479:O479))))</f>
        <v>1</v>
      </c>
      <c r="AH479" s="0" t="n">
        <f aca="false">IF(MAX(L479:O479)=MIN(L479:O479),0,IF($C$17="custo",(MAX(L479:O479)-N479)/(MAX(L479:O479)-MIN(L479:O479)),(N479-MIN(L479:O479))/(MAX(L479:O479)-MIN(L479:O479))))</f>
        <v>0.638402471326657</v>
      </c>
      <c r="AI479" s="0" t="n">
        <f aca="false">IF(MAX(L479:O479)=MIN(L479:O479),0,IF($C$17="custo",(MAX(L479:O479)-O479)/(MAX(L479:O479)-MIN(L479:O479)),(O479-MIN(L479:O479))/(MAX(L479:O479)-MIN(L479:O479))))</f>
        <v>0</v>
      </c>
      <c r="AJ479" s="0" t="n">
        <f aca="false">IF(MAX(P479:S479)=MIN(P479:S479),0,IF($D$17="custo",(MAX(P479:S479)-P479)/(MAX(P479:S479)-MIN(P479:S479)),(P479-MIN(P479:S479))/(MAX(P479:S479)-MIN(P479:S479))))</f>
        <v>0.337069004535686</v>
      </c>
      <c r="AK479" s="0" t="n">
        <f aca="false">IF(MAX(P479:S479)=MIN(P479:S479),0,IF($D$17="custo",(MAX(P479:S479)-Q479)/(MAX(P479:S479)-MIN(P479:S479)),(Q479-MIN(P479:S479))/(MAX(P479:S479)-MIN(P479:S479))))</f>
        <v>0</v>
      </c>
      <c r="AL479" s="0" t="n">
        <f aca="false">IF(MAX(P479:S479)=MIN(P479:S479),0,IF($D$17="custo",(MAX(P479:S479)-R479)/(MAX(P479:S479)-MIN(P479:S479)),(R479-MIN(P479:S479))/(MAX(P479:S479)-MIN(P479:S479))))</f>
        <v>0.805197834942856</v>
      </c>
      <c r="AM479" s="0" t="n">
        <f aca="false">IF(MAX(P479:S479)=MIN(P479:S479),0,IF($D$17="custo",(MAX(P479:S479)-S479)/(MAX(P479:S479)-MIN(P479:S479)),(S479-MIN(P479:S479))/(MAX(P479:S479)-MIN(P479:S479))))</f>
        <v>1</v>
      </c>
      <c r="AN479" s="0" t="n">
        <f aca="false">IF(MAX(T479:W479)=MIN(T479:W479),0,IF($E$17="custo",(MAX(T479:W479)-T479)/(MAX(T479:W479)-MIN(T479:W479)),(T479-MIN(T479:W479))/(MAX(T479:W479)-MIN(T479:W479))))</f>
        <v>0</v>
      </c>
      <c r="AO479" s="0" t="n">
        <f aca="false">IF(MAX(T479:W479)=MIN(T479:W479),0,IF($E$17="custo",(MAX(T479:W479)-U479)/(MAX(T479:W479)-MIN(T479:W479)),(U479-MIN(T479:W479))/(MAX(T479:W479)-MIN(T479:W479))))</f>
        <v>0.714285714285714</v>
      </c>
      <c r="AP479" s="0" t="n">
        <f aca="false">IF(MAX(T479:W479)=MIN(T479:W479),0,IF($E$17="custo",(MAX(T479:W479)-V479)/(MAX(T479:W479)-MIN(T479:W479)),(V479-MIN(T479:W479))/(MAX(T479:W479)-MIN(T479:W479))))</f>
        <v>0.857142857142857</v>
      </c>
      <c r="AQ479" s="0" t="n">
        <f aca="false">IF(MAX(T479:W479)=MIN(T479:W479),0,IF($E$17="custo",(MAX(T479:W479)-W479)/(MAX(T479:W479)-MIN(T479:W479)),(W479-MIN(T479:W479))/(MAX(T479:W479)-MIN(T479:W479))))</f>
        <v>1</v>
      </c>
      <c r="AR479" s="0" t="n">
        <f aca="false">IF(MAX(X479:AA479)=MIN(X479:AA479),0,IF($F$17="custo",(MAX(X479:AA479)-X479)/(MAX(X479:AA479)-MIN(X479:AA479)),(X479-MIN(X479:AA479))/(MAX(X479:AA479)-MIN(X479:AA479))))</f>
        <v>0</v>
      </c>
      <c r="AS479" s="0" t="n">
        <f aca="false">IF(MAX(X479:AA479)=MIN(X479:AA479),0,IF($F$17="custo",(MAX(X479:AA479)-Y479)/(MAX(X479:AA479)-MIN(X479:AA479)),(Y479-MIN(X479:AA479))/(MAX(X479:AA479)-MIN(X479:AA479))))</f>
        <v>0.6875</v>
      </c>
      <c r="AT479" s="0" t="n">
        <f aca="false">IF(MAX(X479:AA479)=MIN(X479:AA479),0,IF($F$17="custo",(MAX(X479:AA479)-Z479)/(MAX(X479:AA479)-MIN(X479:AA479)),(Z479-MIN(X479:AA479))/(MAX(X479:AA479)-MIN(X479:AA479))))</f>
        <v>0.4375</v>
      </c>
      <c r="AU479" s="0" t="n">
        <f aca="false">IF(MAX(X479:AA479)=MIN(X479:AA479),0,IF($F$17="custo",(MAX(X479:AA479)-AA479)/(MAX(X479:AA479)-MIN(X479:AA479)),(AA479-MIN(X479:AA479))/(MAX(X479:AA479)-MIN(X479:AA479))))</f>
        <v>1</v>
      </c>
      <c r="AV479" s="0" t="n">
        <f aca="false">STDEVP(AB479:AE479)</f>
        <v>0.402950736432162</v>
      </c>
      <c r="AW479" s="0" t="n">
        <f aca="false">STDEVP(AF479:AI479)</f>
        <v>0.358194631860274</v>
      </c>
      <c r="AX479" s="0" t="n">
        <f aca="false">STDEVP(AJ479:AM479)</f>
        <v>0.391992431155563</v>
      </c>
      <c r="AY479" s="0" t="n">
        <f aca="false">STDEVP(AN479:AQ479)</f>
        <v>0.384654629081036</v>
      </c>
      <c r="AZ479" s="0" t="n">
        <f aca="false">STDEVP(AR479:AU479)</f>
        <v>0.365771872209988</v>
      </c>
      <c r="BA479" s="0" t="n">
        <f aca="false">AV479*((1-IFERROR(CORREL(AB479:AE479,AF479:AI479),0))+(1-IFERROR(CORREL(AB479:AE479,AJ479:AM479),0))+(1-IFERROR(CORREL(AB479:AE479,AN479:AQ479),0))+(1-IFERROR(CORREL(AB479:AE479,AR479:AU479),0)))</f>
        <v>1.1650791861828</v>
      </c>
      <c r="BB479" s="0" t="n">
        <f aca="false">AW479*((1-IFERROR(CORREL(AF479:AI479,AB479:AE479),0))+(1-IFERROR(CORREL(AF479:AI479,AJ479:AM479),0))+(1-IFERROR(CORREL(AF479:AI479,AN479:AQ479),0))+(1-IFERROR(CORREL(AF479:AI479,AR479:AU479),0)))</f>
        <v>2.27498648525042</v>
      </c>
      <c r="BC479" s="0" t="n">
        <f aca="false">AX479*((1-IFERROR(CORREL(AJ479:AM479,AB479:AE479),0))+(1-IFERROR(CORREL(AJ479:AM479,AF479:AI479),0))+(1-IFERROR(CORREL(AJ479:AM479,AN479:AQ479),0))+(1-IFERROR(CORREL(AJ479:AM479,AR479:AU479),0)))</f>
        <v>1.15941030466506</v>
      </c>
      <c r="BD479" s="0" t="n">
        <f aca="false">AY479*((1-IFERROR(CORREL(AN479:AQ479,AB479:AE479),0))+(1-IFERROR(CORREL(AN479:AQ479,AF479:AI479),0))+(1-IFERROR(CORREL(AN479:AQ479,AJ479:AM479),0))+(1-IFERROR(CORREL(AN479:AQ479,AR479:AU479),0)))</f>
        <v>0.89708294956864</v>
      </c>
      <c r="BE479" s="0" t="n">
        <f aca="false">AZ479*((1-IFERROR(CORREL(AR479:AU479,AB479:AE479),0))+(1-IFERROR(CORREL(AR479:AU479,AF479:AI479),0))+(1-IFERROR(CORREL(AR479:AU479,AJ479:AM479),0))+(1-IFERROR(CORREL(AR479:AU479,AN479:AQ479),0)))</f>
        <v>1.0057431239946</v>
      </c>
      <c r="BF479" s="0" t="n">
        <f aca="false">IF(SUM(BA479:BE479)&gt;0,BA479/SUM(BA479:BE479),1/5)</f>
        <v>0.179179493244772</v>
      </c>
      <c r="BG479" s="0" t="n">
        <f aca="false">IF(SUM(BA479:BE479)&gt;0,BB479/SUM(BA479:BE479),1/5)</f>
        <v>0.349874008908714</v>
      </c>
      <c r="BH479" s="0" t="n">
        <f aca="false">IF(SUM(BA479:BE479)&gt;0,BC479/SUM(BA479:BE479),1/5)</f>
        <v>0.178307666394152</v>
      </c>
      <c r="BI479" s="0" t="n">
        <f aca="false">IF(SUM(BA479:BE479)&gt;0,BD479/SUM(BA479:BE479),1/5)</f>
        <v>0.137963899972216</v>
      </c>
      <c r="BJ479" s="0" t="n">
        <f aca="false">IF(SUM(BA479:BE479)&gt;0,BE479/SUM(BA479:BE479),1/5)</f>
        <v>0.154674931480145</v>
      </c>
      <c r="BK479" s="0" t="n">
        <f aca="false">BF479*AB479+BG479*AF479+BH479*AJ479+BI479*AN479+BJ479*AR479</f>
        <v>0.314974617890672</v>
      </c>
      <c r="BL479" s="0" t="n">
        <f aca="false">BF479*AC479+BG479*AG479+BH479*AK479+BI479*AO479+BJ479*AS479</f>
        <v>0.554758667138611</v>
      </c>
      <c r="BM479" s="0" t="n">
        <f aca="false">BF479*AD479+BG479*AH479+BH479*AL479+BI479*AP479+BJ479*AT479</f>
        <v>0.704176585630799</v>
      </c>
      <c r="BN479" s="0" t="n">
        <f aca="false">BF479*AE479+BG479*AI479+BH479*AM479+BI479*AQ479+BJ479*AU479</f>
        <v>0.650125991091286</v>
      </c>
      <c r="BO479" s="0" t="n">
        <f aca="false">RANK(BK479,$BK479:$BN479)</f>
        <v>4</v>
      </c>
      <c r="BP479" s="0" t="n">
        <f aca="false">RANK(BL479,$BK479:$BN479)</f>
        <v>3</v>
      </c>
      <c r="BQ479" s="0" t="n">
        <f aca="false">RANK(BM479,$BK479:$BN479)</f>
        <v>1</v>
      </c>
      <c r="BR479" s="0" t="n">
        <f aca="false">RANK(BN479,$BK479:$BN479)</f>
        <v>2</v>
      </c>
    </row>
    <row r="480" customFormat="false" ht="15" hidden="false" customHeight="false" outlineLevel="0" collapsed="false">
      <c r="A480" s="0" t="n">
        <v>457</v>
      </c>
      <c r="B480" s="0" t="n">
        <f aca="false">RANDBETWEEN(1,$B$5)</f>
        <v>3</v>
      </c>
      <c r="C480" s="0" t="n">
        <f aca="false">RANDBETWEEN(1,$B$5)</f>
        <v>5</v>
      </c>
      <c r="D480" s="0" t="n">
        <f aca="false">RANDBETWEEN(1,$B$5)</f>
        <v>3</v>
      </c>
      <c r="E480" s="0" t="n">
        <f aca="false">RANDBETWEEN(1,$B$5)</f>
        <v>2</v>
      </c>
      <c r="F480" s="0" t="n">
        <f aca="false">RANDBETWEEN(1,$B$5)</f>
        <v>5</v>
      </c>
      <c r="G480" s="0" t="n">
        <f aca="false">RANDBETWEEN(1,$B$5)</f>
        <v>4</v>
      </c>
      <c r="H480" s="0" t="n">
        <f aca="true">NORMINV(RAND(),$B$8,$B$13)</f>
        <v>48.3578212398546</v>
      </c>
      <c r="I480" s="0" t="n">
        <f aca="true">NORMINV(RAND(),$C$8,$C$13)</f>
        <v>64.4708366027373</v>
      </c>
      <c r="J480" s="0" t="n">
        <f aca="true">NORMINV(RAND(),$D$8,$D$13)</f>
        <v>14.8055148490351</v>
      </c>
      <c r="K480" s="0" t="n">
        <f aca="true">NORMINV(RAND(),$E$8,$E$13)</f>
        <v>2.5646083059334</v>
      </c>
      <c r="L480" s="0" t="n">
        <f aca="true">NORMINV(RAND(),$B$9,$B$14)</f>
        <v>44.6719197252348</v>
      </c>
      <c r="M480" s="0" t="n">
        <f aca="true">NORMINV(RAND(),$C$9,$C$14)</f>
        <v>52.659064137368</v>
      </c>
      <c r="N480" s="0" t="n">
        <f aca="true">NORMINV(RAND(),$D$9,$D$14)</f>
        <v>45.9342884157825</v>
      </c>
      <c r="O480" s="0" t="n">
        <f aca="true">NORMINV(RAND(),$E$9,$E$14)</f>
        <v>28.7390005272241</v>
      </c>
      <c r="P480" s="0" t="n">
        <f aca="true">NORMINV(RAND(),$B$10,$B$15)</f>
        <v>22.9706566294409</v>
      </c>
      <c r="Q480" s="0" t="n">
        <f aca="true">NORMINV(RAND(),$C$10,$C$15)</f>
        <v>31.4864873548095</v>
      </c>
      <c r="R480" s="0" t="n">
        <f aca="true">NORMINV(RAND(),$D$10,$D$15)</f>
        <v>10.1794770097652</v>
      </c>
      <c r="S480" s="0" t="n">
        <f aca="true">NORMINV(RAND(),$E$10,$E$15)</f>
        <v>4.04759061533624</v>
      </c>
      <c r="T480" s="0" t="n">
        <f aca="false">MEDIAN(INDEX(Avaliadores!$B$17:$B$22,$B480),INDEX(Avaliadores!$B$17:$B$22,$C480),INDEX(Avaliadores!$B$17:$B$22,$D480),INDEX(Avaliadores!$B$17:$B$22,$E480),INDEX(Avaliadores!$B$17:$B$22,$F480),INDEX(Avaliadores!$B$17:$B$22,$G480))</f>
        <v>2.79166666666667</v>
      </c>
      <c r="U480" s="0" t="n">
        <f aca="false">MEDIAN(INDEX(Avaliadores!$C$17:$C$22,$B480),INDEX(Avaliadores!$C$17:$C$22,$C480),INDEX(Avaliadores!$C$17:$C$22,$D480),INDEX(Avaliadores!$C$17:$C$22,$E480),INDEX(Avaliadores!$C$17:$C$22,$F480),INDEX(Avaliadores!$C$17:$C$22,$G480))</f>
        <v>5.29166666666667</v>
      </c>
      <c r="V480" s="0" t="n">
        <f aca="false">MEDIAN(INDEX(Avaliadores!$D$17:$D$22,$B480),INDEX(Avaliadores!$D$17:$D$22,$C480),INDEX(Avaliadores!$D$17:$D$22,$D480),INDEX(Avaliadores!$D$17:$D$22,$E480),INDEX(Avaliadores!$D$17:$D$22,$F480),INDEX(Avaliadores!$D$17:$D$22,$G480))</f>
        <v>5.66666666666667</v>
      </c>
      <c r="W480" s="0" t="n">
        <f aca="false">MEDIAN(INDEX(Avaliadores!$E$17:$E$22,$B480),INDEX(Avaliadores!$E$17:$E$22,$C480),INDEX(Avaliadores!$E$17:$E$22,$D480),INDEX(Avaliadores!$E$17:$E$22,$E480),INDEX(Avaliadores!$E$17:$E$22,$F480),INDEX(Avaliadores!$E$17:$E$22,$G480))</f>
        <v>6.29166666666667</v>
      </c>
      <c r="X480" s="0" t="n">
        <f aca="false">MEDIAN(INDEX(Avaliadores!$F$17:$F$22,$B480),INDEX(Avaliadores!$F$17:$F$22,$C480),INDEX(Avaliadores!$F$17:$F$22,$D480),INDEX(Avaliadores!$F$17:$F$22,$E480),INDEX(Avaliadores!$F$17:$F$22,$F480),INDEX(Avaliadores!$F$17:$F$22,$G480))</f>
        <v>2.66666666666667</v>
      </c>
      <c r="Y480" s="0" t="n">
        <f aca="false">MEDIAN(INDEX(Avaliadores!$G$17:$G$22,$B480),INDEX(Avaliadores!$G$17:$G$22,$C480),INDEX(Avaliadores!$G$17:$G$22,$D480),INDEX(Avaliadores!$G$17:$G$22,$E480),INDEX(Avaliadores!$G$17:$G$22,$F480),INDEX(Avaliadores!$G$17:$G$22,$G480))</f>
        <v>5.16666666666667</v>
      </c>
      <c r="Z480" s="0" t="n">
        <f aca="false">MEDIAN(INDEX(Avaliadores!$H$17:$H$22,$B480),INDEX(Avaliadores!$H$17:$H$22,$C480),INDEX(Avaliadores!$H$17:$H$22,$D480),INDEX(Avaliadores!$H$17:$H$22,$E480),INDEX(Avaliadores!$H$17:$H$22,$F480),INDEX(Avaliadores!$H$17:$H$22,$G480))</f>
        <v>3.66666666666667</v>
      </c>
      <c r="AA480" s="0" t="n">
        <f aca="false">MEDIAN(INDEX(Avaliadores!$I$17:$I$22,$B480),INDEX(Avaliadores!$I$17:$I$22,$C480),INDEX(Avaliadores!$I$17:$I$22,$D480),INDEX(Avaliadores!$I$17:$I$22,$E480),INDEX(Avaliadores!$I$17:$I$22,$F480),INDEX(Avaliadores!$I$17:$I$22,$G480))</f>
        <v>6.54166666666667</v>
      </c>
      <c r="AB480" s="0" t="n">
        <f aca="false">IF(MAX(H480:K480)=MIN(H480:K480),0,IF($B$17="custo",(MAX(H480:K480)-H480)/(MAX(H480:K480)-MIN(H480:K480)),(H480-MIN(H480:K480))/(MAX(H480:K480)-MIN(H480:K480))))</f>
        <v>0.260281005743563</v>
      </c>
      <c r="AC480" s="0" t="n">
        <f aca="false">IF(MAX(H480:K480)=MIN(H480:K480),0,IF($B$17="custo",(MAX(H480:K480)-I480)/(MAX(H480:K480)-MIN(H480:K480)),(I480-MIN(H480:K480))/(MAX(H480:K480)-MIN(H480:K480))))</f>
        <v>0</v>
      </c>
      <c r="AD480" s="0" t="n">
        <f aca="false">IF(MAX(H480:K480)=MIN(H480:K480),0,IF($B$17="custo",(MAX(H480:K480)-J480)/(MAX(H480:K480)-MIN(H480:K480)),(J480-MIN(H480:K480))/(MAX(H480:K480)-MIN(H480:K480))))</f>
        <v>0.802266962793892</v>
      </c>
      <c r="AE480" s="0" t="n">
        <f aca="false">IF(MAX(H480:K480)=MIN(H480:K480),0,IF($B$17="custo",(MAX(H480:K480)-K480)/(MAX(H480:K480)-MIN(H480:K480)),(K480-MIN(H480:K480))/(MAX(H480:K480)-MIN(H480:K480))))</f>
        <v>1</v>
      </c>
      <c r="AF480" s="0" t="n">
        <f aca="false">IF(MAX(L480:O480)=MIN(L480:O480),0,IF($C$17="custo",(MAX(L480:O480)-L480)/(MAX(L480:O480)-MIN(L480:O480)),(L480-MIN(L480:O480))/(MAX(L480:O480)-MIN(L480:O480))))</f>
        <v>0.666090168391273</v>
      </c>
      <c r="AG480" s="0" t="n">
        <f aca="false">IF(MAX(L480:O480)=MIN(L480:O480),0,IF($C$17="custo",(MAX(L480:O480)-M480)/(MAX(L480:O480)-MIN(L480:O480)),(M480-MIN(L480:O480))/(MAX(L480:O480)-MIN(L480:O480))))</f>
        <v>1</v>
      </c>
      <c r="AH480" s="0" t="n">
        <f aca="false">IF(MAX(L480:O480)=MIN(L480:O480),0,IF($C$17="custo",(MAX(L480:O480)-N480)/(MAX(L480:O480)-MIN(L480:O480)),(N480-MIN(L480:O480))/(MAX(L480:O480)-MIN(L480:O480))))</f>
        <v>0.718864638857664</v>
      </c>
      <c r="AI480" s="0" t="n">
        <f aca="false">IF(MAX(L480:O480)=MIN(L480:O480),0,IF($C$17="custo",(MAX(L480:O480)-O480)/(MAX(L480:O480)-MIN(L480:O480)),(O480-MIN(L480:O480))/(MAX(L480:O480)-MIN(L480:O480))))</f>
        <v>0</v>
      </c>
      <c r="AJ480" s="0" t="n">
        <f aca="false">IF(MAX(P480:S480)=MIN(P480:S480),0,IF($D$17="custo",(MAX(P480:S480)-P480)/(MAX(P480:S480)-MIN(P480:S480)),(P480-MIN(P480:S480))/(MAX(P480:S480)-MIN(P480:S480))))</f>
        <v>0.310356163595959</v>
      </c>
      <c r="AK480" s="0" t="n">
        <f aca="false">IF(MAX(P480:S480)=MIN(P480:S480),0,IF($D$17="custo",(MAX(P480:S480)-Q480)/(MAX(P480:S480)-MIN(P480:S480)),(Q480-MIN(P480:S480))/(MAX(P480:S480)-MIN(P480:S480))))</f>
        <v>0</v>
      </c>
      <c r="AL480" s="0" t="n">
        <f aca="false">IF(MAX(P480:S480)=MIN(P480:S480),0,IF($D$17="custo",(MAX(P480:S480)-R480)/(MAX(P480:S480)-MIN(P480:S480)),(R480-MIN(P480:S480))/(MAX(P480:S480)-MIN(P480:S480))))</f>
        <v>0.776525767320386</v>
      </c>
      <c r="AM480" s="0" t="n">
        <f aca="false">IF(MAX(P480:S480)=MIN(P480:S480),0,IF($D$17="custo",(MAX(P480:S480)-S480)/(MAX(P480:S480)-MIN(P480:S480)),(S480-MIN(P480:S480))/(MAX(P480:S480)-MIN(P480:S480))))</f>
        <v>1</v>
      </c>
      <c r="AN480" s="0" t="n">
        <f aca="false">IF(MAX(T480:W480)=MIN(T480:W480),0,IF($E$17="custo",(MAX(T480:W480)-T480)/(MAX(T480:W480)-MIN(T480:W480)),(T480-MIN(T480:W480))/(MAX(T480:W480)-MIN(T480:W480))))</f>
        <v>0</v>
      </c>
      <c r="AO480" s="0" t="n">
        <f aca="false">IF(MAX(T480:W480)=MIN(T480:W480),0,IF($E$17="custo",(MAX(T480:W480)-U480)/(MAX(T480:W480)-MIN(T480:W480)),(U480-MIN(T480:W480))/(MAX(T480:W480)-MIN(T480:W480))))</f>
        <v>0.714285714285714</v>
      </c>
      <c r="AP480" s="0" t="n">
        <f aca="false">IF(MAX(T480:W480)=MIN(T480:W480),0,IF($E$17="custo",(MAX(T480:W480)-V480)/(MAX(T480:W480)-MIN(T480:W480)),(V480-MIN(T480:W480))/(MAX(T480:W480)-MIN(T480:W480))))</f>
        <v>0.821428571428571</v>
      </c>
      <c r="AQ480" s="0" t="n">
        <f aca="false">IF(MAX(T480:W480)=MIN(T480:W480),0,IF($E$17="custo",(MAX(T480:W480)-W480)/(MAX(T480:W480)-MIN(T480:W480)),(W480-MIN(T480:W480))/(MAX(T480:W480)-MIN(T480:W480))))</f>
        <v>1</v>
      </c>
      <c r="AR480" s="0" t="n">
        <f aca="false">IF(MAX(X480:AA480)=MIN(X480:AA480),0,IF($F$17="custo",(MAX(X480:AA480)-X480)/(MAX(X480:AA480)-MIN(X480:AA480)),(X480-MIN(X480:AA480))/(MAX(X480:AA480)-MIN(X480:AA480))))</f>
        <v>0</v>
      </c>
      <c r="AS480" s="0" t="n">
        <f aca="false">IF(MAX(X480:AA480)=MIN(X480:AA480),0,IF($F$17="custo",(MAX(X480:AA480)-Y480)/(MAX(X480:AA480)-MIN(X480:AA480)),(Y480-MIN(X480:AA480))/(MAX(X480:AA480)-MIN(X480:AA480))))</f>
        <v>0.645161290322581</v>
      </c>
      <c r="AT480" s="0" t="n">
        <f aca="false">IF(MAX(X480:AA480)=MIN(X480:AA480),0,IF($F$17="custo",(MAX(X480:AA480)-Z480)/(MAX(X480:AA480)-MIN(X480:AA480)),(Z480-MIN(X480:AA480))/(MAX(X480:AA480)-MIN(X480:AA480))))</f>
        <v>0.258064516129032</v>
      </c>
      <c r="AU480" s="0" t="n">
        <f aca="false">IF(MAX(X480:AA480)=MIN(X480:AA480),0,IF($F$17="custo",(MAX(X480:AA480)-AA480)/(MAX(X480:AA480)-MIN(X480:AA480)),(AA480-MIN(X480:AA480))/(MAX(X480:AA480)-MIN(X480:AA480))))</f>
        <v>1</v>
      </c>
      <c r="AV480" s="0" t="n">
        <f aca="false">STDEVP(AB480:AE480)</f>
        <v>0.402446409759089</v>
      </c>
      <c r="AW480" s="0" t="n">
        <f aca="false">STDEVP(AF480:AI480)</f>
        <v>0.366892396784303</v>
      </c>
      <c r="AX480" s="0" t="n">
        <f aca="false">STDEVP(AJ480:AM480)</f>
        <v>0.39068662864188</v>
      </c>
      <c r="AY480" s="0" t="n">
        <f aca="false">STDEVP(AN480:AQ480)</f>
        <v>0.379962907695593</v>
      </c>
      <c r="AZ480" s="0" t="n">
        <f aca="false">STDEVP(AR480:AU480)</f>
        <v>0.379889216558512</v>
      </c>
      <c r="BA480" s="0" t="n">
        <f aca="false">AV480*((1-IFERROR(CORREL(AB480:AE480,AF480:AI480),0))+(1-IFERROR(CORREL(AB480:AE480,AJ480:AM480),0))+(1-IFERROR(CORREL(AB480:AE480,AN480:AQ480),0))+(1-IFERROR(CORREL(AB480:AE480,AR480:AU480),0)))</f>
        <v>1.15520542819568</v>
      </c>
      <c r="BB480" s="0" t="n">
        <f aca="false">AW480*((1-IFERROR(CORREL(AF480:AI480,AB480:AE480),0))+(1-IFERROR(CORREL(AF480:AI480,AJ480:AM480),0))+(1-IFERROR(CORREL(AF480:AI480,AN480:AQ480),0))+(1-IFERROR(CORREL(AF480:AI480,AR480:AU480),0)))</f>
        <v>2.40866919220218</v>
      </c>
      <c r="BC480" s="0" t="n">
        <f aca="false">AX480*((1-IFERROR(CORREL(AJ480:AM480,AB480:AE480),0))+(1-IFERROR(CORREL(AJ480:AM480,AF480:AI480),0))+(1-IFERROR(CORREL(AJ480:AM480,AN480:AQ480),0))+(1-IFERROR(CORREL(AJ480:AM480,AR480:AU480),0)))</f>
        <v>1.15572346222205</v>
      </c>
      <c r="BD480" s="0" t="n">
        <f aca="false">AY480*((1-IFERROR(CORREL(AN480:AQ480,AB480:AE480),0))+(1-IFERROR(CORREL(AN480:AQ480,AF480:AI480),0))+(1-IFERROR(CORREL(AN480:AQ480,AJ480:AM480),0))+(1-IFERROR(CORREL(AN480:AQ480,AR480:AU480),0)))</f>
        <v>0.934237441884352</v>
      </c>
      <c r="BE480" s="0" t="n">
        <f aca="false">AZ480*((1-IFERROR(CORREL(AR480:AU480,AB480:AE480),0))+(1-IFERROR(CORREL(AR480:AU480,AF480:AI480),0))+(1-IFERROR(CORREL(AR480:AU480,AJ480:AM480),0))+(1-IFERROR(CORREL(AR480:AU480,AN480:AQ480),0)))</f>
        <v>1.14704032046865</v>
      </c>
      <c r="BF480" s="0" t="n">
        <f aca="false">IF(SUM(BA480:BE480)&gt;0,BA480/SUM(BA480:BE480),1/5)</f>
        <v>0.16986127294907</v>
      </c>
      <c r="BG480" s="0" t="n">
        <f aca="false">IF(SUM(BA480:BE480)&gt;0,BB480/SUM(BA480:BE480),1/5)</f>
        <v>0.354170440265077</v>
      </c>
      <c r="BH480" s="0" t="n">
        <f aca="false">IF(SUM(BA480:BE480)&gt;0,BC480/SUM(BA480:BE480),1/5)</f>
        <v>0.16993744461257</v>
      </c>
      <c r="BI480" s="0" t="n">
        <f aca="false">IF(SUM(BA480:BE480)&gt;0,BD480/SUM(BA480:BE480),1/5)</f>
        <v>0.137370165722835</v>
      </c>
      <c r="BJ480" s="0" t="n">
        <f aca="false">IF(SUM(BA480:BE480)&gt;0,BE480/SUM(BA480:BE480),1/5)</f>
        <v>0.168660676450448</v>
      </c>
      <c r="BK480" s="0" t="n">
        <f aca="false">BF480*AB480+BG480*AF480+BH480*AJ480+BI480*AN480+BJ480*AR480</f>
        <v>0.3328622445167</v>
      </c>
      <c r="BL480" s="0" t="n">
        <f aca="false">BF480*AC480+BG480*AG480+BH480*AK480+BI480*AO480+BJ480*AS480</f>
        <v>0.561105326855409</v>
      </c>
      <c r="BM480" s="0" t="n">
        <f aca="false">BF480*AD480+BG480*AH480+BH480*AL480+BI480*AP480+BJ480*AT480</f>
        <v>0.679200612599405</v>
      </c>
      <c r="BN480" s="0" t="n">
        <f aca="false">BF480*AE480+BG480*AI480+BH480*AM480+BI480*AQ480+BJ480*AU480</f>
        <v>0.645829559734923</v>
      </c>
      <c r="BO480" s="0" t="n">
        <f aca="false">RANK(BK480,$BK480:$BN480)</f>
        <v>4</v>
      </c>
      <c r="BP480" s="0" t="n">
        <f aca="false">RANK(BL480,$BK480:$BN480)</f>
        <v>3</v>
      </c>
      <c r="BQ480" s="0" t="n">
        <f aca="false">RANK(BM480,$BK480:$BN480)</f>
        <v>1</v>
      </c>
      <c r="BR480" s="0" t="n">
        <f aca="false">RANK(BN480,$BK480:$BN480)</f>
        <v>2</v>
      </c>
    </row>
    <row r="481" customFormat="false" ht="15" hidden="false" customHeight="false" outlineLevel="0" collapsed="false">
      <c r="A481" s="0" t="n">
        <v>458</v>
      </c>
      <c r="B481" s="0" t="n">
        <f aca="false">RANDBETWEEN(1,$B$5)</f>
        <v>3</v>
      </c>
      <c r="C481" s="0" t="n">
        <f aca="false">RANDBETWEEN(1,$B$5)</f>
        <v>5</v>
      </c>
      <c r="D481" s="0" t="n">
        <f aca="false">RANDBETWEEN(1,$B$5)</f>
        <v>4</v>
      </c>
      <c r="E481" s="0" t="n">
        <f aca="false">RANDBETWEEN(1,$B$5)</f>
        <v>5</v>
      </c>
      <c r="F481" s="0" t="n">
        <f aca="false">RANDBETWEEN(1,$B$5)</f>
        <v>3</v>
      </c>
      <c r="G481" s="0" t="n">
        <f aca="false">RANDBETWEEN(1,$B$5)</f>
        <v>2</v>
      </c>
      <c r="H481" s="0" t="n">
        <f aca="true">NORMINV(RAND(),$B$8,$B$13)</f>
        <v>52.3436705441595</v>
      </c>
      <c r="I481" s="0" t="n">
        <f aca="true">NORMINV(RAND(),$C$8,$C$13)</f>
        <v>63.393956832891</v>
      </c>
      <c r="J481" s="0" t="n">
        <f aca="true">NORMINV(RAND(),$D$8,$D$13)</f>
        <v>16.1892103752565</v>
      </c>
      <c r="K481" s="0" t="n">
        <f aca="true">NORMINV(RAND(),$E$8,$E$13)</f>
        <v>3.28395676525943</v>
      </c>
      <c r="L481" s="0" t="n">
        <f aca="true">NORMINV(RAND(),$B$9,$B$14)</f>
        <v>38.5239890965325</v>
      </c>
      <c r="M481" s="0" t="n">
        <f aca="true">NORMINV(RAND(),$C$9,$C$14)</f>
        <v>45.0706460740141</v>
      </c>
      <c r="N481" s="0" t="n">
        <f aca="true">NORMINV(RAND(),$D$9,$D$14)</f>
        <v>49.2633977489951</v>
      </c>
      <c r="O481" s="0" t="n">
        <f aca="true">NORMINV(RAND(),$E$9,$E$14)</f>
        <v>27.5395396934761</v>
      </c>
      <c r="P481" s="0" t="n">
        <f aca="true">NORMINV(RAND(),$B$10,$B$15)</f>
        <v>21.8019091954894</v>
      </c>
      <c r="Q481" s="0" t="n">
        <f aca="true">NORMINV(RAND(),$C$10,$C$15)</f>
        <v>31.3886772959196</v>
      </c>
      <c r="R481" s="0" t="n">
        <f aca="true">NORMINV(RAND(),$D$10,$D$15)</f>
        <v>10.1868190922922</v>
      </c>
      <c r="S481" s="0" t="n">
        <f aca="true">NORMINV(RAND(),$E$10,$E$15)</f>
        <v>4.10702974230641</v>
      </c>
      <c r="T481" s="0" t="n">
        <f aca="false">MEDIAN(INDEX(Avaliadores!$B$17:$B$22,$B481),INDEX(Avaliadores!$B$17:$B$22,$C481),INDEX(Avaliadores!$B$17:$B$22,$D481),INDEX(Avaliadores!$B$17:$B$22,$E481),INDEX(Avaliadores!$B$17:$B$22,$F481),INDEX(Avaliadores!$B$17:$B$22,$G481))</f>
        <v>2.79166666666667</v>
      </c>
      <c r="U481" s="0" t="n">
        <f aca="false">MEDIAN(INDEX(Avaliadores!$C$17:$C$22,$B481),INDEX(Avaliadores!$C$17:$C$22,$C481),INDEX(Avaliadores!$C$17:$C$22,$D481),INDEX(Avaliadores!$C$17:$C$22,$E481),INDEX(Avaliadores!$C$17:$C$22,$F481),INDEX(Avaliadores!$C$17:$C$22,$G481))</f>
        <v>5.29166666666667</v>
      </c>
      <c r="V481" s="0" t="n">
        <f aca="false">MEDIAN(INDEX(Avaliadores!$D$17:$D$22,$B481),INDEX(Avaliadores!$D$17:$D$22,$C481),INDEX(Avaliadores!$D$17:$D$22,$D481),INDEX(Avaliadores!$D$17:$D$22,$E481),INDEX(Avaliadores!$D$17:$D$22,$F481),INDEX(Avaliadores!$D$17:$D$22,$G481))</f>
        <v>5.66666666666667</v>
      </c>
      <c r="W481" s="0" t="n">
        <f aca="false">MEDIAN(INDEX(Avaliadores!$E$17:$E$22,$B481),INDEX(Avaliadores!$E$17:$E$22,$C481),INDEX(Avaliadores!$E$17:$E$22,$D481),INDEX(Avaliadores!$E$17:$E$22,$E481),INDEX(Avaliadores!$E$17:$E$22,$F481),INDEX(Avaliadores!$E$17:$E$22,$G481))</f>
        <v>6.29166666666667</v>
      </c>
      <c r="X481" s="0" t="n">
        <f aca="false">MEDIAN(INDEX(Avaliadores!$F$17:$F$22,$B481),INDEX(Avaliadores!$F$17:$F$22,$C481),INDEX(Avaliadores!$F$17:$F$22,$D481),INDEX(Avaliadores!$F$17:$F$22,$E481),INDEX(Avaliadores!$F$17:$F$22,$F481),INDEX(Avaliadores!$F$17:$F$22,$G481))</f>
        <v>2.66666666666667</v>
      </c>
      <c r="Y481" s="0" t="n">
        <f aca="false">MEDIAN(INDEX(Avaliadores!$G$17:$G$22,$B481),INDEX(Avaliadores!$G$17:$G$22,$C481),INDEX(Avaliadores!$G$17:$G$22,$D481),INDEX(Avaliadores!$G$17:$G$22,$E481),INDEX(Avaliadores!$G$17:$G$22,$F481),INDEX(Avaliadores!$G$17:$G$22,$G481))</f>
        <v>5.16666666666667</v>
      </c>
      <c r="Z481" s="0" t="n">
        <f aca="false">MEDIAN(INDEX(Avaliadores!$H$17:$H$22,$B481),INDEX(Avaliadores!$H$17:$H$22,$C481),INDEX(Avaliadores!$H$17:$H$22,$D481),INDEX(Avaliadores!$H$17:$H$22,$E481),INDEX(Avaliadores!$H$17:$H$22,$F481),INDEX(Avaliadores!$H$17:$H$22,$G481))</f>
        <v>3.66666666666667</v>
      </c>
      <c r="AA481" s="0" t="n">
        <f aca="false">MEDIAN(INDEX(Avaliadores!$I$17:$I$22,$B481),INDEX(Avaliadores!$I$17:$I$22,$C481),INDEX(Avaliadores!$I$17:$I$22,$D481),INDEX(Avaliadores!$I$17:$I$22,$E481),INDEX(Avaliadores!$I$17:$I$22,$F481),INDEX(Avaliadores!$I$17:$I$22,$G481))</f>
        <v>6.54166666666667</v>
      </c>
      <c r="AB481" s="0" t="n">
        <f aca="false">IF(MAX(H481:K481)=MIN(H481:K481),0,IF($B$17="custo",(MAX(H481:K481)-H481)/(MAX(H481:K481)-MIN(H481:K481)),(H481-MIN(H481:K481))/(MAX(H481:K481)-MIN(H481:K481))))</f>
        <v>0.18383440818996</v>
      </c>
      <c r="AC481" s="0" t="n">
        <f aca="false">IF(MAX(H481:K481)=MIN(H481:K481),0,IF($B$17="custo",(MAX(H481:K481)-I481)/(MAX(H481:K481)-MIN(H481:K481)),(I481-MIN(H481:K481))/(MAX(H481:K481)-MIN(H481:K481))))</f>
        <v>0</v>
      </c>
      <c r="AD481" s="0" t="n">
        <f aca="false">IF(MAX(H481:K481)=MIN(H481:K481),0,IF($B$17="custo",(MAX(H481:K481)-J481)/(MAX(H481:K481)-MIN(H481:K481)),(J481-MIN(H481:K481))/(MAX(H481:K481)-MIN(H481:K481))))</f>
        <v>0.785306045658343</v>
      </c>
      <c r="AE481" s="0" t="n">
        <f aca="false">IF(MAX(H481:K481)=MIN(H481:K481),0,IF($B$17="custo",(MAX(H481:K481)-K481)/(MAX(H481:K481)-MIN(H481:K481)),(K481-MIN(H481:K481))/(MAX(H481:K481)-MIN(H481:K481))))</f>
        <v>1</v>
      </c>
      <c r="AF481" s="0" t="n">
        <f aca="false">IF(MAX(L481:O481)=MIN(L481:O481),0,IF($C$17="custo",(MAX(L481:O481)-L481)/(MAX(L481:O481)-MIN(L481:O481)),(L481-MIN(L481:O481))/(MAX(L481:O481)-MIN(L481:O481))))</f>
        <v>0.5056398994591</v>
      </c>
      <c r="AG481" s="0" t="n">
        <f aca="false">IF(MAX(L481:O481)=MIN(L481:O481),0,IF($C$17="custo",(MAX(L481:O481)-M481)/(MAX(L481:O481)-MIN(L481:O481)),(M481-MIN(L481:O481))/(MAX(L481:O481)-MIN(L481:O481))))</f>
        <v>0.806997833245564</v>
      </c>
      <c r="AH481" s="0" t="n">
        <f aca="false">IF(MAX(L481:O481)=MIN(L481:O481),0,IF($C$17="custo",(MAX(L481:O481)-N481)/(MAX(L481:O481)-MIN(L481:O481)),(N481-MIN(L481:O481))/(MAX(L481:O481)-MIN(L481:O481))))</f>
        <v>1</v>
      </c>
      <c r="AI481" s="0" t="n">
        <f aca="false">IF(MAX(L481:O481)=MIN(L481:O481),0,IF($C$17="custo",(MAX(L481:O481)-O481)/(MAX(L481:O481)-MIN(L481:O481)),(O481-MIN(L481:O481))/(MAX(L481:O481)-MIN(L481:O481))))</f>
        <v>0</v>
      </c>
      <c r="AJ481" s="0" t="n">
        <f aca="false">IF(MAX(P481:S481)=MIN(P481:S481),0,IF($D$17="custo",(MAX(P481:S481)-P481)/(MAX(P481:S481)-MIN(P481:S481)),(P481-MIN(P481:S481))/(MAX(P481:S481)-MIN(P481:S481))))</f>
        <v>0.351399895537485</v>
      </c>
      <c r="AK481" s="0" t="n">
        <f aca="false">IF(MAX(P481:S481)=MIN(P481:S481),0,IF($D$17="custo",(MAX(P481:S481)-Q481)/(MAX(P481:S481)-MIN(P481:S481)),(Q481-MIN(P481:S481))/(MAX(P481:S481)-MIN(P481:S481))))</f>
        <v>0</v>
      </c>
      <c r="AL481" s="0" t="n">
        <f aca="false">IF(MAX(P481:S481)=MIN(P481:S481),0,IF($D$17="custo",(MAX(P481:S481)-R481)/(MAX(P481:S481)-MIN(P481:S481)),(R481-MIN(P481:S481))/(MAX(P481:S481)-MIN(P481:S481))))</f>
        <v>0.77714728049184</v>
      </c>
      <c r="AM481" s="0" t="n">
        <f aca="false">IF(MAX(P481:S481)=MIN(P481:S481),0,IF($D$17="custo",(MAX(P481:S481)-S481)/(MAX(P481:S481)-MIN(P481:S481)),(S481-MIN(P481:S481))/(MAX(P481:S481)-MIN(P481:S481))))</f>
        <v>1</v>
      </c>
      <c r="AN481" s="0" t="n">
        <f aca="false">IF(MAX(T481:W481)=MIN(T481:W481),0,IF($E$17="custo",(MAX(T481:W481)-T481)/(MAX(T481:W481)-MIN(T481:W481)),(T481-MIN(T481:W481))/(MAX(T481:W481)-MIN(T481:W481))))</f>
        <v>0</v>
      </c>
      <c r="AO481" s="0" t="n">
        <f aca="false">IF(MAX(T481:W481)=MIN(T481:W481),0,IF($E$17="custo",(MAX(T481:W481)-U481)/(MAX(T481:W481)-MIN(T481:W481)),(U481-MIN(T481:W481))/(MAX(T481:W481)-MIN(T481:W481))))</f>
        <v>0.714285714285714</v>
      </c>
      <c r="AP481" s="0" t="n">
        <f aca="false">IF(MAX(T481:W481)=MIN(T481:W481),0,IF($E$17="custo",(MAX(T481:W481)-V481)/(MAX(T481:W481)-MIN(T481:W481)),(V481-MIN(T481:W481))/(MAX(T481:W481)-MIN(T481:W481))))</f>
        <v>0.821428571428571</v>
      </c>
      <c r="AQ481" s="0" t="n">
        <f aca="false">IF(MAX(T481:W481)=MIN(T481:W481),0,IF($E$17="custo",(MAX(T481:W481)-W481)/(MAX(T481:W481)-MIN(T481:W481)),(W481-MIN(T481:W481))/(MAX(T481:W481)-MIN(T481:W481))))</f>
        <v>1</v>
      </c>
      <c r="AR481" s="0" t="n">
        <f aca="false">IF(MAX(X481:AA481)=MIN(X481:AA481),0,IF($F$17="custo",(MAX(X481:AA481)-X481)/(MAX(X481:AA481)-MIN(X481:AA481)),(X481-MIN(X481:AA481))/(MAX(X481:AA481)-MIN(X481:AA481))))</f>
        <v>0</v>
      </c>
      <c r="AS481" s="0" t="n">
        <f aca="false">IF(MAX(X481:AA481)=MIN(X481:AA481),0,IF($F$17="custo",(MAX(X481:AA481)-Y481)/(MAX(X481:AA481)-MIN(X481:AA481)),(Y481-MIN(X481:AA481))/(MAX(X481:AA481)-MIN(X481:AA481))))</f>
        <v>0.645161290322581</v>
      </c>
      <c r="AT481" s="0" t="n">
        <f aca="false">IF(MAX(X481:AA481)=MIN(X481:AA481),0,IF($F$17="custo",(MAX(X481:AA481)-Z481)/(MAX(X481:AA481)-MIN(X481:AA481)),(Z481-MIN(X481:AA481))/(MAX(X481:AA481)-MIN(X481:AA481))))</f>
        <v>0.258064516129032</v>
      </c>
      <c r="AU481" s="0" t="n">
        <f aca="false">IF(MAX(X481:AA481)=MIN(X481:AA481),0,IF($F$17="custo",(MAX(X481:AA481)-AA481)/(MAX(X481:AA481)-MIN(X481:AA481)),(AA481-MIN(X481:AA481))/(MAX(X481:AA481)-MIN(X481:AA481))))</f>
        <v>1</v>
      </c>
      <c r="AV481" s="0" t="n">
        <f aca="false">STDEVP(AB481:AE481)</f>
        <v>0.412650621966277</v>
      </c>
      <c r="AW481" s="0" t="n">
        <f aca="false">STDEVP(AF481:AI481)</f>
        <v>0.377440025072097</v>
      </c>
      <c r="AX481" s="0" t="n">
        <f aca="false">STDEVP(AJ481:AM481)</f>
        <v>0.385603913366428</v>
      </c>
      <c r="AY481" s="0" t="n">
        <f aca="false">STDEVP(AN481:AQ481)</f>
        <v>0.379962907695593</v>
      </c>
      <c r="AZ481" s="0" t="n">
        <f aca="false">STDEVP(AR481:AU481)</f>
        <v>0.379889216558512</v>
      </c>
      <c r="BA481" s="0" t="n">
        <f aca="false">AV481*((1-IFERROR(CORREL(AB481:AE481,AF481:AI481),0))+(1-IFERROR(CORREL(AB481:AE481,AJ481:AM481),0))+(1-IFERROR(CORREL(AB481:AE481,AN481:AQ481),0))+(1-IFERROR(CORREL(AB481:AE481,AR481:AU481),0)))</f>
        <v>0.980486975806744</v>
      </c>
      <c r="BB481" s="0" t="n">
        <f aca="false">AW481*((1-IFERROR(CORREL(AF481:AI481,AB481:AE481),0))+(1-IFERROR(CORREL(AF481:AI481,AJ481:AM481),0))+(1-IFERROR(CORREL(AF481:AI481,AN481:AQ481),0))+(1-IFERROR(CORREL(AF481:AI481,AR481:AU481),0)))</f>
        <v>2.10277426388031</v>
      </c>
      <c r="BC481" s="0" t="n">
        <f aca="false">AX481*((1-IFERROR(CORREL(AJ481:AM481,AB481:AE481),0))+(1-IFERROR(CORREL(AJ481:AM481,AF481:AI481),0))+(1-IFERROR(CORREL(AJ481:AM481,AN481:AQ481),0))+(1-IFERROR(CORREL(AJ481:AM481,AR481:AU481),0)))</f>
        <v>1.03147168228163</v>
      </c>
      <c r="BD481" s="0" t="n">
        <f aca="false">AY481*((1-IFERROR(CORREL(AN481:AQ481,AB481:AE481),0))+(1-IFERROR(CORREL(AN481:AQ481,AF481:AI481),0))+(1-IFERROR(CORREL(AN481:AQ481,AJ481:AM481),0))+(1-IFERROR(CORREL(AN481:AQ481,AR481:AU481),0)))</f>
        <v>0.83038371355681</v>
      </c>
      <c r="BE481" s="0" t="n">
        <f aca="false">AZ481*((1-IFERROR(CORREL(AR481:AU481,AB481:AE481),0))+(1-IFERROR(CORREL(AR481:AU481,AF481:AI481),0))+(1-IFERROR(CORREL(AR481:AU481,AJ481:AM481),0))+(1-IFERROR(CORREL(AR481:AU481,AN481:AQ481),0)))</f>
        <v>1.14307067680188</v>
      </c>
      <c r="BF481" s="0" t="n">
        <f aca="false">IF(SUM(BA481:BE481)&gt;0,BA481/SUM(BA481:BE481),1/5)</f>
        <v>0.16104743916493</v>
      </c>
      <c r="BG481" s="0" t="n">
        <f aca="false">IF(SUM(BA481:BE481)&gt;0,BB481/SUM(BA481:BE481),1/5)</f>
        <v>0.345385934434476</v>
      </c>
      <c r="BH481" s="0" t="n">
        <f aca="false">IF(SUM(BA481:BE481)&gt;0,BC481/SUM(BA481:BE481),1/5)</f>
        <v>0.169421804778099</v>
      </c>
      <c r="BI481" s="0" t="n">
        <f aca="false">IF(SUM(BA481:BE481)&gt;0,BD481/SUM(BA481:BE481),1/5)</f>
        <v>0.136392602749828</v>
      </c>
      <c r="BJ481" s="0" t="n">
        <f aca="false">IF(SUM(BA481:BE481)&gt;0,BE481/SUM(BA481:BE481),1/5)</f>
        <v>0.187752218872667</v>
      </c>
      <c r="BK481" s="0" t="n">
        <f aca="false">BF481*AB481+BG481*AF481+BH481*AJ481+BI481*AN481+BJ481*AR481</f>
        <v>0.263781774332225</v>
      </c>
      <c r="BL481" s="0" t="n">
        <f aca="false">BF481*AC481+BG481*AG481+BH481*AK481+BI481*AO481+BJ481*AS481</f>
        <v>0.497279452189382</v>
      </c>
      <c r="BM481" s="0" t="n">
        <f aca="false">BF481*AD481+BG481*AH481+BH481*AL481+BI481*AP481+BJ481*AT481</f>
        <v>0.764012123233552</v>
      </c>
      <c r="BN481" s="0" t="n">
        <f aca="false">BF481*AE481+BG481*AI481+BH481*AM481+BI481*AQ481+BJ481*AU481</f>
        <v>0.654614065565524</v>
      </c>
      <c r="BO481" s="0" t="n">
        <f aca="false">RANK(BK481,$BK481:$BN481)</f>
        <v>4</v>
      </c>
      <c r="BP481" s="0" t="n">
        <f aca="false">RANK(BL481,$BK481:$BN481)</f>
        <v>3</v>
      </c>
      <c r="BQ481" s="0" t="n">
        <f aca="false">RANK(BM481,$BK481:$BN481)</f>
        <v>1</v>
      </c>
      <c r="BR481" s="0" t="n">
        <f aca="false">RANK(BN481,$BK481:$BN481)</f>
        <v>2</v>
      </c>
    </row>
    <row r="482" customFormat="false" ht="15" hidden="false" customHeight="false" outlineLevel="0" collapsed="false">
      <c r="A482" s="0" t="n">
        <v>459</v>
      </c>
      <c r="B482" s="0" t="n">
        <f aca="false">RANDBETWEEN(1,$B$5)</f>
        <v>5</v>
      </c>
      <c r="C482" s="0" t="n">
        <f aca="false">RANDBETWEEN(1,$B$5)</f>
        <v>1</v>
      </c>
      <c r="D482" s="0" t="n">
        <f aca="false">RANDBETWEEN(1,$B$5)</f>
        <v>5</v>
      </c>
      <c r="E482" s="0" t="n">
        <f aca="false">RANDBETWEEN(1,$B$5)</f>
        <v>3</v>
      </c>
      <c r="F482" s="0" t="n">
        <f aca="false">RANDBETWEEN(1,$B$5)</f>
        <v>3</v>
      </c>
      <c r="G482" s="0" t="n">
        <f aca="false">RANDBETWEEN(1,$B$5)</f>
        <v>3</v>
      </c>
      <c r="H482" s="0" t="n">
        <f aca="true">NORMINV(RAND(),$B$8,$B$13)</f>
        <v>49.0531486428823</v>
      </c>
      <c r="I482" s="0" t="n">
        <f aca="true">NORMINV(RAND(),$C$8,$C$13)</f>
        <v>59.9903809856699</v>
      </c>
      <c r="J482" s="0" t="n">
        <f aca="true">NORMINV(RAND(),$D$8,$D$13)</f>
        <v>15.58153442621</v>
      </c>
      <c r="K482" s="0" t="n">
        <f aca="true">NORMINV(RAND(),$E$8,$E$13)</f>
        <v>3.21094981192162</v>
      </c>
      <c r="L482" s="0" t="n">
        <f aca="true">NORMINV(RAND(),$B$9,$B$14)</f>
        <v>50.1894863678447</v>
      </c>
      <c r="M482" s="0" t="n">
        <f aca="true">NORMINV(RAND(),$C$9,$C$14)</f>
        <v>57.5698598384501</v>
      </c>
      <c r="N482" s="0" t="n">
        <f aca="true">NORMINV(RAND(),$D$9,$D$14)</f>
        <v>41.7822921675756</v>
      </c>
      <c r="O482" s="0" t="n">
        <f aca="true">NORMINV(RAND(),$E$9,$E$14)</f>
        <v>25.363188748043</v>
      </c>
      <c r="P482" s="0" t="n">
        <f aca="true">NORMINV(RAND(),$B$10,$B$15)</f>
        <v>24.2998739517499</v>
      </c>
      <c r="Q482" s="0" t="n">
        <f aca="true">NORMINV(RAND(),$C$10,$C$15)</f>
        <v>27.3427863856577</v>
      </c>
      <c r="R482" s="0" t="n">
        <f aca="true">NORMINV(RAND(),$D$10,$D$15)</f>
        <v>10.4032917749519</v>
      </c>
      <c r="S482" s="0" t="n">
        <f aca="true">NORMINV(RAND(),$E$10,$E$15)</f>
        <v>4.11265673927068</v>
      </c>
      <c r="T482" s="0" t="n">
        <f aca="false">MEDIAN(INDEX(Avaliadores!$B$17:$B$22,$B482),INDEX(Avaliadores!$B$17:$B$22,$C482),INDEX(Avaliadores!$B$17:$B$22,$D482),INDEX(Avaliadores!$B$17:$B$22,$E482),INDEX(Avaliadores!$B$17:$B$22,$F482),INDEX(Avaliadores!$B$17:$B$22,$G482))</f>
        <v>2.66666666666667</v>
      </c>
      <c r="U482" s="0" t="n">
        <f aca="false">MEDIAN(INDEX(Avaliadores!$C$17:$C$22,$B482),INDEX(Avaliadores!$C$17:$C$22,$C482),INDEX(Avaliadores!$C$17:$C$22,$D482),INDEX(Avaliadores!$C$17:$C$22,$E482),INDEX(Avaliadores!$C$17:$C$22,$F482),INDEX(Avaliadores!$C$17:$C$22,$G482))</f>
        <v>4.79166666666667</v>
      </c>
      <c r="V482" s="0" t="n">
        <f aca="false">MEDIAN(INDEX(Avaliadores!$D$17:$D$22,$B482),INDEX(Avaliadores!$D$17:$D$22,$C482),INDEX(Avaliadores!$D$17:$D$22,$D482),INDEX(Avaliadores!$D$17:$D$22,$E482),INDEX(Avaliadores!$D$17:$D$22,$F482),INDEX(Avaliadores!$D$17:$D$22,$G482))</f>
        <v>5.79166666666667</v>
      </c>
      <c r="W482" s="0" t="n">
        <f aca="false">MEDIAN(INDEX(Avaliadores!$E$17:$E$22,$B482),INDEX(Avaliadores!$E$17:$E$22,$C482),INDEX(Avaliadores!$E$17:$E$22,$D482),INDEX(Avaliadores!$E$17:$E$22,$E482),INDEX(Avaliadores!$E$17:$E$22,$F482),INDEX(Avaliadores!$E$17:$E$22,$G482))</f>
        <v>6.41666666666667</v>
      </c>
      <c r="X482" s="0" t="n">
        <f aca="false">MEDIAN(INDEX(Avaliadores!$F$17:$F$22,$B482),INDEX(Avaliadores!$F$17:$F$22,$C482),INDEX(Avaliadores!$F$17:$F$22,$D482),INDEX(Avaliadores!$F$17:$F$22,$E482),INDEX(Avaliadores!$F$17:$F$22,$F482),INDEX(Avaliadores!$F$17:$F$22,$G482))</f>
        <v>2.66666666666667</v>
      </c>
      <c r="Y482" s="0" t="n">
        <f aca="false">MEDIAN(INDEX(Avaliadores!$G$17:$G$22,$B482),INDEX(Avaliadores!$G$17:$G$22,$C482),INDEX(Avaliadores!$G$17:$G$22,$D482),INDEX(Avaliadores!$G$17:$G$22,$E482),INDEX(Avaliadores!$G$17:$G$22,$F482),INDEX(Avaliadores!$G$17:$G$22,$G482))</f>
        <v>5.41666666666667</v>
      </c>
      <c r="Z482" s="0" t="n">
        <f aca="false">MEDIAN(INDEX(Avaliadores!$H$17:$H$22,$B482),INDEX(Avaliadores!$H$17:$H$22,$C482),INDEX(Avaliadores!$H$17:$H$22,$D482),INDEX(Avaliadores!$H$17:$H$22,$E482),INDEX(Avaliadores!$H$17:$H$22,$F482),INDEX(Avaliadores!$H$17:$H$22,$G482))</f>
        <v>3.79166666666667</v>
      </c>
      <c r="AA482" s="0" t="n">
        <f aca="false">MEDIAN(INDEX(Avaliadores!$I$17:$I$22,$B482),INDEX(Avaliadores!$I$17:$I$22,$C482),INDEX(Avaliadores!$I$17:$I$22,$D482),INDEX(Avaliadores!$I$17:$I$22,$E482),INDEX(Avaliadores!$I$17:$I$22,$F482),INDEX(Avaliadores!$I$17:$I$22,$G482))</f>
        <v>6.79166666666667</v>
      </c>
      <c r="AB482" s="0" t="n">
        <f aca="false">IF(MAX(H482:K482)=MIN(H482:K482),0,IF($B$17="custo",(MAX(H482:K482)-H482)/(MAX(H482:K482)-MIN(H482:K482)),(H482-MIN(H482:K482))/(MAX(H482:K482)-MIN(H482:K482))))</f>
        <v>0.19262666280187</v>
      </c>
      <c r="AC482" s="0" t="n">
        <f aca="false">IF(MAX(H482:K482)=MIN(H482:K482),0,IF($B$17="custo",(MAX(H482:K482)-I482)/(MAX(H482:K482)-MIN(H482:K482)),(I482-MIN(H482:K482))/(MAX(H482:K482)-MIN(H482:K482))))</f>
        <v>0</v>
      </c>
      <c r="AD482" s="0" t="n">
        <f aca="false">IF(MAX(H482:K482)=MIN(H482:K482),0,IF($B$17="custo",(MAX(H482:K482)-J482)/(MAX(H482:K482)-MIN(H482:K482)),(J482-MIN(H482:K482))/(MAX(H482:K482)-MIN(H482:K482))))</f>
        <v>0.782129120377524</v>
      </c>
      <c r="AE482" s="0" t="n">
        <f aca="false">IF(MAX(H482:K482)=MIN(H482:K482),0,IF($B$17="custo",(MAX(H482:K482)-K482)/(MAX(H482:K482)-MIN(H482:K482)),(K482-MIN(H482:K482))/(MAX(H482:K482)-MIN(H482:K482))))</f>
        <v>1</v>
      </c>
      <c r="AF482" s="0" t="n">
        <f aca="false">IF(MAX(L482:O482)=MIN(L482:O482),0,IF($C$17="custo",(MAX(L482:O482)-L482)/(MAX(L482:O482)-MIN(L482:O482)),(L482-MIN(L482:O482))/(MAX(L482:O482)-MIN(L482:O482))))</f>
        <v>0.770843330877382</v>
      </c>
      <c r="AG482" s="0" t="n">
        <f aca="false">IF(MAX(L482:O482)=MIN(L482:O482),0,IF($C$17="custo",(MAX(L482:O482)-M482)/(MAX(L482:O482)-MIN(L482:O482)),(M482-MIN(L482:O482))/(MAX(L482:O482)-MIN(L482:O482))))</f>
        <v>1</v>
      </c>
      <c r="AH482" s="0" t="n">
        <f aca="false">IF(MAX(L482:O482)=MIN(L482:O482),0,IF($C$17="custo",(MAX(L482:O482)-N482)/(MAX(L482:O482)-MIN(L482:O482)),(N482-MIN(L482:O482))/(MAX(L482:O482)-MIN(L482:O482))))</f>
        <v>0.509804424475994</v>
      </c>
      <c r="AI482" s="0" t="n">
        <f aca="false">IF(MAX(L482:O482)=MIN(L482:O482),0,IF($C$17="custo",(MAX(L482:O482)-O482)/(MAX(L482:O482)-MIN(L482:O482)),(O482-MIN(L482:O482))/(MAX(L482:O482)-MIN(L482:O482))))</f>
        <v>0</v>
      </c>
      <c r="AJ482" s="0" t="n">
        <f aca="false">IF(MAX(P482:S482)=MIN(P482:S482),0,IF($D$17="custo",(MAX(P482:S482)-P482)/(MAX(P482:S482)-MIN(P482:S482)),(P482-MIN(P482:S482))/(MAX(P482:S482)-MIN(P482:S482))))</f>
        <v>0.130989903208788</v>
      </c>
      <c r="AK482" s="0" t="n">
        <f aca="false">IF(MAX(P482:S482)=MIN(P482:S482),0,IF($D$17="custo",(MAX(P482:S482)-Q482)/(MAX(P482:S482)-MIN(P482:S482)),(Q482-MIN(P482:S482))/(MAX(P482:S482)-MIN(P482:S482))))</f>
        <v>0</v>
      </c>
      <c r="AL482" s="0" t="n">
        <f aca="false">IF(MAX(P482:S482)=MIN(P482:S482),0,IF($D$17="custo",(MAX(P482:S482)-R482)/(MAX(P482:S482)-MIN(P482:S482)),(R482-MIN(P482:S482))/(MAX(P482:S482)-MIN(P482:S482))))</f>
        <v>0.729203619117142</v>
      </c>
      <c r="AM482" s="0" t="n">
        <f aca="false">IF(MAX(P482:S482)=MIN(P482:S482),0,IF($D$17="custo",(MAX(P482:S482)-S482)/(MAX(P482:S482)-MIN(P482:S482)),(S482-MIN(P482:S482))/(MAX(P482:S482)-MIN(P482:S482))))</f>
        <v>1</v>
      </c>
      <c r="AN482" s="0" t="n">
        <f aca="false">IF(MAX(T482:W482)=MIN(T482:W482),0,IF($E$17="custo",(MAX(T482:W482)-T482)/(MAX(T482:W482)-MIN(T482:W482)),(T482-MIN(T482:W482))/(MAX(T482:W482)-MIN(T482:W482))))</f>
        <v>0</v>
      </c>
      <c r="AO482" s="0" t="n">
        <f aca="false">IF(MAX(T482:W482)=MIN(T482:W482),0,IF($E$17="custo",(MAX(T482:W482)-U482)/(MAX(T482:W482)-MIN(T482:W482)),(U482-MIN(T482:W482))/(MAX(T482:W482)-MIN(T482:W482))))</f>
        <v>0.566666666666667</v>
      </c>
      <c r="AP482" s="0" t="n">
        <f aca="false">IF(MAX(T482:W482)=MIN(T482:W482),0,IF($E$17="custo",(MAX(T482:W482)-V482)/(MAX(T482:W482)-MIN(T482:W482)),(V482-MIN(T482:W482))/(MAX(T482:W482)-MIN(T482:W482))))</f>
        <v>0.833333333333333</v>
      </c>
      <c r="AQ482" s="0" t="n">
        <f aca="false">IF(MAX(T482:W482)=MIN(T482:W482),0,IF($E$17="custo",(MAX(T482:W482)-W482)/(MAX(T482:W482)-MIN(T482:W482)),(W482-MIN(T482:W482))/(MAX(T482:W482)-MIN(T482:W482))))</f>
        <v>1</v>
      </c>
      <c r="AR482" s="0" t="n">
        <f aca="false">IF(MAX(X482:AA482)=MIN(X482:AA482),0,IF($F$17="custo",(MAX(X482:AA482)-X482)/(MAX(X482:AA482)-MIN(X482:AA482)),(X482-MIN(X482:AA482))/(MAX(X482:AA482)-MIN(X482:AA482))))</f>
        <v>0</v>
      </c>
      <c r="AS482" s="0" t="n">
        <f aca="false">IF(MAX(X482:AA482)=MIN(X482:AA482),0,IF($F$17="custo",(MAX(X482:AA482)-Y482)/(MAX(X482:AA482)-MIN(X482:AA482)),(Y482-MIN(X482:AA482))/(MAX(X482:AA482)-MIN(X482:AA482))))</f>
        <v>0.666666666666667</v>
      </c>
      <c r="AT482" s="0" t="n">
        <f aca="false">IF(MAX(X482:AA482)=MIN(X482:AA482),0,IF($F$17="custo",(MAX(X482:AA482)-Z482)/(MAX(X482:AA482)-MIN(X482:AA482)),(Z482-MIN(X482:AA482))/(MAX(X482:AA482)-MIN(X482:AA482))))</f>
        <v>0.272727272727273</v>
      </c>
      <c r="AU482" s="0" t="n">
        <f aca="false">IF(MAX(X482:AA482)=MIN(X482:AA482),0,IF($F$17="custo",(MAX(X482:AA482)-AA482)/(MAX(X482:AA482)-MIN(X482:AA482)),(AA482-MIN(X482:AA482))/(MAX(X482:AA482)-MIN(X482:AA482))))</f>
        <v>1</v>
      </c>
      <c r="AV482" s="0" t="n">
        <f aca="false">STDEVP(AB482:AE482)</f>
        <v>0.410461901814465</v>
      </c>
      <c r="AW482" s="0" t="n">
        <f aca="false">STDEVP(AF482:AI482)</f>
        <v>0.372075746983675</v>
      </c>
      <c r="AX482" s="0" t="n">
        <f aca="false">STDEVP(AJ482:AM482)</f>
        <v>0.413465925969223</v>
      </c>
      <c r="AY482" s="0" t="n">
        <f aca="false">STDEVP(AN482:AQ482)</f>
        <v>0.379326889224701</v>
      </c>
      <c r="AZ482" s="0" t="n">
        <f aca="false">STDEVP(AR482:AU482)</f>
        <v>0.380300012060943</v>
      </c>
      <c r="BA482" s="0" t="n">
        <f aca="false">AV482*((1-IFERROR(CORREL(AB482:AE482,AF482:AI482),0))+(1-IFERROR(CORREL(AB482:AE482,AJ482:AM482),0))+(1-IFERROR(CORREL(AB482:AE482,AN482:AQ482),0))+(1-IFERROR(CORREL(AB482:AE482,AR482:AU482),0)))</f>
        <v>1.145299084039</v>
      </c>
      <c r="BB482" s="0" t="n">
        <f aca="false">AW482*((1-IFERROR(CORREL(AF482:AI482,AB482:AE482),0))+(1-IFERROR(CORREL(AF482:AI482,AJ482:AM482),0))+(1-IFERROR(CORREL(AF482:AI482,AN482:AQ482),0))+(1-IFERROR(CORREL(AF482:AI482,AR482:AU482),0)))</f>
        <v>2.64188832140806</v>
      </c>
      <c r="BC482" s="0" t="n">
        <f aca="false">AX482*((1-IFERROR(CORREL(AJ482:AM482,AB482:AE482),0))+(1-IFERROR(CORREL(AJ482:AM482,AF482:AI482),0))+(1-IFERROR(CORREL(AJ482:AM482,AN482:AQ482),0))+(1-IFERROR(CORREL(AJ482:AM482,AR482:AU482),0)))</f>
        <v>1.11722311700259</v>
      </c>
      <c r="BD482" s="0" t="n">
        <f aca="false">AY482*((1-IFERROR(CORREL(AN482:AQ482,AB482:AE482),0))+(1-IFERROR(CORREL(AN482:AQ482,AF482:AI482),0))+(1-IFERROR(CORREL(AN482:AQ482,AJ482:AM482),0))+(1-IFERROR(CORREL(AN482:AQ482,AR482:AU482),0)))</f>
        <v>0.89876125696251</v>
      </c>
      <c r="BE482" s="0" t="n">
        <f aca="false">AZ482*((1-IFERROR(CORREL(AR482:AU482,AB482:AE482),0))+(1-IFERROR(CORREL(AR482:AU482,AF482:AI482),0))+(1-IFERROR(CORREL(AR482:AU482,AJ482:AM482),0))+(1-IFERROR(CORREL(AR482:AU482,AN482:AQ482),0)))</f>
        <v>1.0965085649793</v>
      </c>
      <c r="BF482" s="0" t="n">
        <f aca="false">IF(SUM(BA482:BE482)&gt;0,BA482/SUM(BA482:BE482),1/5)</f>
        <v>0.165993064442468</v>
      </c>
      <c r="BG482" s="0" t="n">
        <f aca="false">IF(SUM(BA482:BE482)&gt;0,BB482/SUM(BA482:BE482),1/5)</f>
        <v>0.382900103996205</v>
      </c>
      <c r="BH482" s="0" t="n">
        <f aca="false">IF(SUM(BA482:BE482)&gt;0,BC482/SUM(BA482:BE482),1/5)</f>
        <v>0.161923895200558</v>
      </c>
      <c r="BI482" s="0" t="n">
        <f aca="false">IF(SUM(BA482:BE482)&gt;0,BD482/SUM(BA482:BE482),1/5)</f>
        <v>0.13026128923394</v>
      </c>
      <c r="BJ482" s="0" t="n">
        <f aca="false">IF(SUM(BA482:BE482)&gt;0,BE482/SUM(BA482:BE482),1/5)</f>
        <v>0.15892164712683</v>
      </c>
      <c r="BK482" s="0" t="n">
        <f aca="false">BF482*AB482+BG482*AF482+BH482*AJ482+BI482*AN482+BJ482*AR482</f>
        <v>0.34834107696905</v>
      </c>
      <c r="BL482" s="0" t="n">
        <f aca="false">BF482*AC482+BG482*AG482+BH482*AK482+BI482*AO482+BJ482*AS482</f>
        <v>0.562662599313324</v>
      </c>
      <c r="BM482" s="0" t="n">
        <f aca="false">BF482*AD482+BG482*AH482+BH482*AL482+BI482*AP482+BJ482*AT482</f>
        <v>0.595001008792375</v>
      </c>
      <c r="BN482" s="0" t="n">
        <f aca="false">BF482*AE482+BG482*AI482+BH482*AM482+BI482*AQ482+BJ482*AU482</f>
        <v>0.617099896003795</v>
      </c>
      <c r="BO482" s="0" t="n">
        <f aca="false">RANK(BK482,$BK482:$BN482)</f>
        <v>4</v>
      </c>
      <c r="BP482" s="0" t="n">
        <f aca="false">RANK(BL482,$BK482:$BN482)</f>
        <v>3</v>
      </c>
      <c r="BQ482" s="0" t="n">
        <f aca="false">RANK(BM482,$BK482:$BN482)</f>
        <v>2</v>
      </c>
      <c r="BR482" s="0" t="n">
        <f aca="false">RANK(BN482,$BK482:$BN482)</f>
        <v>1</v>
      </c>
    </row>
    <row r="483" customFormat="false" ht="15" hidden="false" customHeight="false" outlineLevel="0" collapsed="false">
      <c r="A483" s="0" t="n">
        <v>460</v>
      </c>
      <c r="B483" s="0" t="n">
        <f aca="false">RANDBETWEEN(1,$B$5)</f>
        <v>1</v>
      </c>
      <c r="C483" s="0" t="n">
        <f aca="false">RANDBETWEEN(1,$B$5)</f>
        <v>3</v>
      </c>
      <c r="D483" s="0" t="n">
        <f aca="false">RANDBETWEEN(1,$B$5)</f>
        <v>4</v>
      </c>
      <c r="E483" s="0" t="n">
        <f aca="false">RANDBETWEEN(1,$B$5)</f>
        <v>2</v>
      </c>
      <c r="F483" s="0" t="n">
        <f aca="false">RANDBETWEEN(1,$B$5)</f>
        <v>1</v>
      </c>
      <c r="G483" s="0" t="n">
        <f aca="false">RANDBETWEEN(1,$B$5)</f>
        <v>5</v>
      </c>
      <c r="H483" s="0" t="n">
        <f aca="true">NORMINV(RAND(),$B$8,$B$13)</f>
        <v>58.0609206662631</v>
      </c>
      <c r="I483" s="0" t="n">
        <f aca="true">NORMINV(RAND(),$C$8,$C$13)</f>
        <v>56.43186017367</v>
      </c>
      <c r="J483" s="0" t="n">
        <f aca="true">NORMINV(RAND(),$D$8,$D$13)</f>
        <v>14.113999354982</v>
      </c>
      <c r="K483" s="0" t="n">
        <f aca="true">NORMINV(RAND(),$E$8,$E$13)</f>
        <v>2.86469576651767</v>
      </c>
      <c r="L483" s="0" t="n">
        <f aca="true">NORMINV(RAND(),$B$9,$B$14)</f>
        <v>46.5515476980788</v>
      </c>
      <c r="M483" s="0" t="n">
        <f aca="true">NORMINV(RAND(),$C$9,$C$14)</f>
        <v>58.6537881947986</v>
      </c>
      <c r="N483" s="0" t="n">
        <f aca="true">NORMINV(RAND(),$D$9,$D$14)</f>
        <v>46.5204927170883</v>
      </c>
      <c r="O483" s="0" t="n">
        <f aca="true">NORMINV(RAND(),$E$9,$E$14)</f>
        <v>27.1299568333551</v>
      </c>
      <c r="P483" s="0" t="n">
        <f aca="true">NORMINV(RAND(),$B$10,$B$15)</f>
        <v>22.9701585401736</v>
      </c>
      <c r="Q483" s="0" t="n">
        <f aca="true">NORMINV(RAND(),$C$10,$C$15)</f>
        <v>28.6241492798288</v>
      </c>
      <c r="R483" s="0" t="n">
        <f aca="true">NORMINV(RAND(),$D$10,$D$15)</f>
        <v>9.58302216749315</v>
      </c>
      <c r="S483" s="0" t="n">
        <f aca="true">NORMINV(RAND(),$E$10,$E$15)</f>
        <v>4.05523921373403</v>
      </c>
      <c r="T483" s="0" t="n">
        <f aca="false">MEDIAN(INDEX(Avaliadores!$B$17:$B$22,$B483),INDEX(Avaliadores!$B$17:$B$22,$C483),INDEX(Avaliadores!$B$17:$B$22,$D483),INDEX(Avaliadores!$B$17:$B$22,$E483),INDEX(Avaliadores!$B$17:$B$22,$F483),INDEX(Avaliadores!$B$17:$B$22,$G483))</f>
        <v>2.66666666666667</v>
      </c>
      <c r="U483" s="0" t="n">
        <f aca="false">MEDIAN(INDEX(Avaliadores!$C$17:$C$22,$B483),INDEX(Avaliadores!$C$17:$C$22,$C483),INDEX(Avaliadores!$C$17:$C$22,$D483),INDEX(Avaliadores!$C$17:$C$22,$E483),INDEX(Avaliadores!$C$17:$C$22,$F483),INDEX(Avaliadores!$C$17:$C$22,$G483))</f>
        <v>4.91666666666667</v>
      </c>
      <c r="V483" s="0" t="n">
        <f aca="false">MEDIAN(INDEX(Avaliadores!$D$17:$D$22,$B483),INDEX(Avaliadores!$D$17:$D$22,$C483),INDEX(Avaliadores!$D$17:$D$22,$D483),INDEX(Avaliadores!$D$17:$D$22,$E483),INDEX(Avaliadores!$D$17:$D$22,$F483),INDEX(Avaliadores!$D$17:$D$22,$G483))</f>
        <v>5.91666666666667</v>
      </c>
      <c r="W483" s="0" t="n">
        <f aca="false">MEDIAN(INDEX(Avaliadores!$E$17:$E$22,$B483),INDEX(Avaliadores!$E$17:$E$22,$C483),INDEX(Avaliadores!$E$17:$E$22,$D483),INDEX(Avaliadores!$E$17:$E$22,$E483),INDEX(Avaliadores!$E$17:$E$22,$F483),INDEX(Avaliadores!$E$17:$E$22,$G483))</f>
        <v>6.79166666666667</v>
      </c>
      <c r="X483" s="0" t="n">
        <f aca="false">MEDIAN(INDEX(Avaliadores!$F$17:$F$22,$B483),INDEX(Avaliadores!$F$17:$F$22,$C483),INDEX(Avaliadores!$F$17:$F$22,$D483),INDEX(Avaliadores!$F$17:$F$22,$E483),INDEX(Avaliadores!$F$17:$F$22,$F483),INDEX(Avaliadores!$F$17:$F$22,$G483))</f>
        <v>2.29166666666667</v>
      </c>
      <c r="Y483" s="0" t="n">
        <f aca="false">MEDIAN(INDEX(Avaliadores!$G$17:$G$22,$B483),INDEX(Avaliadores!$G$17:$G$22,$C483),INDEX(Avaliadores!$G$17:$G$22,$D483),INDEX(Avaliadores!$G$17:$G$22,$E483),INDEX(Avaliadores!$G$17:$G$22,$F483),INDEX(Avaliadores!$G$17:$G$22,$G483))</f>
        <v>5.04166666666667</v>
      </c>
      <c r="Z483" s="0" t="n">
        <f aca="false">MEDIAN(INDEX(Avaliadores!$H$17:$H$22,$B483),INDEX(Avaliadores!$H$17:$H$22,$C483),INDEX(Avaliadores!$H$17:$H$22,$D483),INDEX(Avaliadores!$H$17:$H$22,$E483),INDEX(Avaliadores!$H$17:$H$22,$F483),INDEX(Avaliadores!$H$17:$H$22,$G483))</f>
        <v>3.91666666666667</v>
      </c>
      <c r="AA483" s="0" t="n">
        <f aca="false">MEDIAN(INDEX(Avaliadores!$I$17:$I$22,$B483),INDEX(Avaliadores!$I$17:$I$22,$C483),INDEX(Avaliadores!$I$17:$I$22,$D483),INDEX(Avaliadores!$I$17:$I$22,$E483),INDEX(Avaliadores!$I$17:$I$22,$F483),INDEX(Avaliadores!$I$17:$I$22,$G483))</f>
        <v>6.66666666666667</v>
      </c>
      <c r="AB483" s="0" t="n">
        <f aca="false">IF(MAX(H483:K483)=MIN(H483:K483),0,IF($B$17="custo",(MAX(H483:K483)-H483)/(MAX(H483:K483)-MIN(H483:K483)),(H483-MIN(H483:K483))/(MAX(H483:K483)-MIN(H483:K483))))</f>
        <v>0</v>
      </c>
      <c r="AC483" s="0" t="n">
        <f aca="false">IF(MAX(H483:K483)=MIN(H483:K483),0,IF($B$17="custo",(MAX(H483:K483)-I483)/(MAX(H483:K483)-MIN(H483:K483)),(I483-MIN(H483:K483))/(MAX(H483:K483)-MIN(H483:K483))))</f>
        <v>0.0295139838920495</v>
      </c>
      <c r="AD483" s="0" t="n">
        <f aca="false">IF(MAX(H483:K483)=MIN(H483:K483),0,IF($B$17="custo",(MAX(H483:K483)-J483)/(MAX(H483:K483)-MIN(H483:K483)),(J483-MIN(H483:K483))/(MAX(H483:K483)-MIN(H483:K483))))</f>
        <v>0.796194330157601</v>
      </c>
      <c r="AE483" s="0" t="n">
        <f aca="false">IF(MAX(H483:K483)=MIN(H483:K483),0,IF($B$17="custo",(MAX(H483:K483)-K483)/(MAX(H483:K483)-MIN(H483:K483)),(K483-MIN(H483:K483))/(MAX(H483:K483)-MIN(H483:K483))))</f>
        <v>1</v>
      </c>
      <c r="AF483" s="0" t="n">
        <f aca="false">IF(MAX(L483:O483)=MIN(L483:O483),0,IF($C$17="custo",(MAX(L483:O483)-L483)/(MAX(L483:O483)-MIN(L483:O483)),(L483-MIN(L483:O483))/(MAX(L483:O483)-MIN(L483:O483))))</f>
        <v>0.616092334781298</v>
      </c>
      <c r="AG483" s="0" t="n">
        <f aca="false">IF(MAX(L483:O483)=MIN(L483:O483),0,IF($C$17="custo",(MAX(L483:O483)-M483)/(MAX(L483:O483)-MIN(L483:O483)),(M483-MIN(L483:O483))/(MAX(L483:O483)-MIN(L483:O483))))</f>
        <v>1</v>
      </c>
      <c r="AH483" s="0" t="n">
        <f aca="false">IF(MAX(L483:O483)=MIN(L483:O483),0,IF($C$17="custo",(MAX(L483:O483)-N483)/(MAX(L483:O483)-MIN(L483:O483)),(N483-MIN(L483:O483))/(MAX(L483:O483)-MIN(L483:O483))))</f>
        <v>0.615107207667962</v>
      </c>
      <c r="AI483" s="0" t="n">
        <f aca="false">IF(MAX(L483:O483)=MIN(L483:O483),0,IF($C$17="custo",(MAX(L483:O483)-O483)/(MAX(L483:O483)-MIN(L483:O483)),(O483-MIN(L483:O483))/(MAX(L483:O483)-MIN(L483:O483))))</f>
        <v>0</v>
      </c>
      <c r="AJ483" s="0" t="n">
        <f aca="false">IF(MAX(P483:S483)=MIN(P483:S483),0,IF($D$17="custo",(MAX(P483:S483)-P483)/(MAX(P483:S483)-MIN(P483:S483)),(P483-MIN(P483:S483))/(MAX(P483:S483)-MIN(P483:S483))))</f>
        <v>0.230127861775105</v>
      </c>
      <c r="AK483" s="0" t="n">
        <f aca="false">IF(MAX(P483:S483)=MIN(P483:S483),0,IF($D$17="custo",(MAX(P483:S483)-Q483)/(MAX(P483:S483)-MIN(P483:S483)),(Q483-MIN(P483:S483))/(MAX(P483:S483)-MIN(P483:S483))))</f>
        <v>0</v>
      </c>
      <c r="AL483" s="0" t="n">
        <f aca="false">IF(MAX(P483:S483)=MIN(P483:S483),0,IF($D$17="custo",(MAX(P483:S483)-R483)/(MAX(P483:S483)-MIN(P483:S483)),(R483-MIN(P483:S483))/(MAX(P483:S483)-MIN(P483:S483))))</f>
        <v>0.775009028121786</v>
      </c>
      <c r="AM483" s="0" t="n">
        <f aca="false">IF(MAX(P483:S483)=MIN(P483:S483),0,IF($D$17="custo",(MAX(P483:S483)-S483)/(MAX(P483:S483)-MIN(P483:S483)),(S483-MIN(P483:S483))/(MAX(P483:S483)-MIN(P483:S483))))</f>
        <v>1</v>
      </c>
      <c r="AN483" s="0" t="n">
        <f aca="false">IF(MAX(T483:W483)=MIN(T483:W483),0,IF($E$17="custo",(MAX(T483:W483)-T483)/(MAX(T483:W483)-MIN(T483:W483)),(T483-MIN(T483:W483))/(MAX(T483:W483)-MIN(T483:W483))))</f>
        <v>0</v>
      </c>
      <c r="AO483" s="0" t="n">
        <f aca="false">IF(MAX(T483:W483)=MIN(T483:W483),0,IF($E$17="custo",(MAX(T483:W483)-U483)/(MAX(T483:W483)-MIN(T483:W483)),(U483-MIN(T483:W483))/(MAX(T483:W483)-MIN(T483:W483))))</f>
        <v>0.545454545454545</v>
      </c>
      <c r="AP483" s="0" t="n">
        <f aca="false">IF(MAX(T483:W483)=MIN(T483:W483),0,IF($E$17="custo",(MAX(T483:W483)-V483)/(MAX(T483:W483)-MIN(T483:W483)),(V483-MIN(T483:W483))/(MAX(T483:W483)-MIN(T483:W483))))</f>
        <v>0.787878787878788</v>
      </c>
      <c r="AQ483" s="0" t="n">
        <f aca="false">IF(MAX(T483:W483)=MIN(T483:W483),0,IF($E$17="custo",(MAX(T483:W483)-W483)/(MAX(T483:W483)-MIN(T483:W483)),(W483-MIN(T483:W483))/(MAX(T483:W483)-MIN(T483:W483))))</f>
        <v>1</v>
      </c>
      <c r="AR483" s="0" t="n">
        <f aca="false">IF(MAX(X483:AA483)=MIN(X483:AA483),0,IF($F$17="custo",(MAX(X483:AA483)-X483)/(MAX(X483:AA483)-MIN(X483:AA483)),(X483-MIN(X483:AA483))/(MAX(X483:AA483)-MIN(X483:AA483))))</f>
        <v>0</v>
      </c>
      <c r="AS483" s="0" t="n">
        <f aca="false">IF(MAX(X483:AA483)=MIN(X483:AA483),0,IF($F$17="custo",(MAX(X483:AA483)-Y483)/(MAX(X483:AA483)-MIN(X483:AA483)),(Y483-MIN(X483:AA483))/(MAX(X483:AA483)-MIN(X483:AA483))))</f>
        <v>0.628571428571429</v>
      </c>
      <c r="AT483" s="0" t="n">
        <f aca="false">IF(MAX(X483:AA483)=MIN(X483:AA483),0,IF($F$17="custo",(MAX(X483:AA483)-Z483)/(MAX(X483:AA483)-MIN(X483:AA483)),(Z483-MIN(X483:AA483))/(MAX(X483:AA483)-MIN(X483:AA483))))</f>
        <v>0.371428571428571</v>
      </c>
      <c r="AU483" s="0" t="n">
        <f aca="false">IF(MAX(X483:AA483)=MIN(X483:AA483),0,IF($F$17="custo",(MAX(X483:AA483)-AA483)/(MAX(X483:AA483)-MIN(X483:AA483)),(AA483-MIN(X483:AA483))/(MAX(X483:AA483)-MIN(X483:AA483))))</f>
        <v>1</v>
      </c>
      <c r="AV483" s="0" t="n">
        <f aca="false">STDEVP(AB483:AE483)</f>
        <v>0.447630923480155</v>
      </c>
      <c r="AW483" s="0" t="n">
        <f aca="false">STDEVP(AF483:AI483)</f>
        <v>0.358247048956757</v>
      </c>
      <c r="AX483" s="0" t="n">
        <f aca="false">STDEVP(AJ483:AM483)</f>
        <v>0.402633313211014</v>
      </c>
      <c r="AY483" s="0" t="n">
        <f aca="false">STDEVP(AN483:AQ483)</f>
        <v>0.373216604144049</v>
      </c>
      <c r="AZ483" s="0" t="n">
        <f aca="false">STDEVP(AR483:AU483)</f>
        <v>0.365055209690875</v>
      </c>
      <c r="BA483" s="0" t="n">
        <f aca="false">AV483*((1-IFERROR(CORREL(AB483:AE483,AF483:AI483),0))+(1-IFERROR(CORREL(AB483:AE483,AJ483:AM483),0))+(1-IFERROR(CORREL(AB483:AE483,AN483:AQ483),0))+(1-IFERROR(CORREL(AB483:AE483,AR483:AU483),0)))</f>
        <v>1.04068329224632</v>
      </c>
      <c r="BB483" s="0" t="n">
        <f aca="false">AW483*((1-IFERROR(CORREL(AF483:AI483,AB483:AE483),0))+(1-IFERROR(CORREL(AF483:AI483,AJ483:AM483),0))+(1-IFERROR(CORREL(AF483:AI483,AN483:AQ483),0))+(1-IFERROR(CORREL(AF483:AI483,AR483:AU483),0)))</f>
        <v>2.38108321800903</v>
      </c>
      <c r="BC483" s="0" t="n">
        <f aca="false">AX483*((1-IFERROR(CORREL(AJ483:AM483,AB483:AE483),0))+(1-IFERROR(CORREL(AJ483:AM483,AF483:AI483),0))+(1-IFERROR(CORREL(AJ483:AM483,AN483:AQ483),0))+(1-IFERROR(CORREL(AJ483:AM483,AR483:AU483),0)))</f>
        <v>1.07670192054504</v>
      </c>
      <c r="BD483" s="0" t="n">
        <f aca="false">AY483*((1-IFERROR(CORREL(AN483:AQ483,AB483:AE483),0))+(1-IFERROR(CORREL(AN483:AQ483,AF483:AI483),0))+(1-IFERROR(CORREL(AN483:AQ483,AJ483:AM483),0))+(1-IFERROR(CORREL(AN483:AQ483,AR483:AU483),0)))</f>
        <v>0.764397109337239</v>
      </c>
      <c r="BE483" s="0" t="n">
        <f aca="false">AZ483*((1-IFERROR(CORREL(AR483:AU483,AB483:AE483),0))+(1-IFERROR(CORREL(AR483:AU483,AF483:AI483),0))+(1-IFERROR(CORREL(AR483:AU483,AJ483:AM483),0))+(1-IFERROR(CORREL(AR483:AU483,AN483:AQ483),0)))</f>
        <v>0.925270756420542</v>
      </c>
      <c r="BF483" s="0" t="n">
        <f aca="false">IF(SUM(BA483:BE483)&gt;0,BA483/SUM(BA483:BE483),1/5)</f>
        <v>0.168173944847522</v>
      </c>
      <c r="BG483" s="0" t="n">
        <f aca="false">IF(SUM(BA483:BE483)&gt;0,BB483/SUM(BA483:BE483),1/5)</f>
        <v>0.384781960819671</v>
      </c>
      <c r="BH483" s="0" t="n">
        <f aca="false">IF(SUM(BA483:BE483)&gt;0,BC483/SUM(BA483:BE483),1/5)</f>
        <v>0.173994538734368</v>
      </c>
      <c r="BI483" s="0" t="n">
        <f aca="false">IF(SUM(BA483:BE483)&gt;0,BD483/SUM(BA483:BE483),1/5)</f>
        <v>0.123526223842612</v>
      </c>
      <c r="BJ483" s="0" t="n">
        <f aca="false">IF(SUM(BA483:BE483)&gt;0,BE483/SUM(BA483:BE483),1/5)</f>
        <v>0.149523331755827</v>
      </c>
      <c r="BK483" s="0" t="n">
        <f aca="false">BF483*AB483+BG483*AF483+BH483*AJ483+BI483*AN483+BJ483*AR483</f>
        <v>0.277102207782603</v>
      </c>
      <c r="BL483" s="0" t="n">
        <f aca="false">BF483*AC483+BG483*AG483+BH483*AK483+BI483*AO483+BJ483*AS483</f>
        <v>0.551109478443272</v>
      </c>
      <c r="BM483" s="0" t="n">
        <f aca="false">BF483*AD483+BG483*AH483+BH483*AL483+BI483*AP483+BJ483*AT483</f>
        <v>0.658289566233314</v>
      </c>
      <c r="BN483" s="0" t="n">
        <f aca="false">BF483*AE483+BG483*AI483+BH483*AM483+BI483*AQ483+BJ483*AU483</f>
        <v>0.615218039180329</v>
      </c>
      <c r="BO483" s="0" t="n">
        <f aca="false">RANK(BK483,$BK483:$BN483)</f>
        <v>4</v>
      </c>
      <c r="BP483" s="0" t="n">
        <f aca="false">RANK(BL483,$BK483:$BN483)</f>
        <v>3</v>
      </c>
      <c r="BQ483" s="0" t="n">
        <f aca="false">RANK(BM483,$BK483:$BN483)</f>
        <v>1</v>
      </c>
      <c r="BR483" s="0" t="n">
        <f aca="false">RANK(BN483,$BK483:$BN483)</f>
        <v>2</v>
      </c>
    </row>
    <row r="484" customFormat="false" ht="15" hidden="false" customHeight="false" outlineLevel="0" collapsed="false">
      <c r="A484" s="0" t="n">
        <v>461</v>
      </c>
      <c r="B484" s="0" t="n">
        <f aca="false">RANDBETWEEN(1,$B$5)</f>
        <v>5</v>
      </c>
      <c r="C484" s="0" t="n">
        <f aca="false">RANDBETWEEN(1,$B$5)</f>
        <v>2</v>
      </c>
      <c r="D484" s="0" t="n">
        <f aca="false">RANDBETWEEN(1,$B$5)</f>
        <v>4</v>
      </c>
      <c r="E484" s="0" t="n">
        <f aca="false">RANDBETWEEN(1,$B$5)</f>
        <v>2</v>
      </c>
      <c r="F484" s="0" t="n">
        <f aca="false">RANDBETWEEN(1,$B$5)</f>
        <v>4</v>
      </c>
      <c r="G484" s="0" t="n">
        <f aca="false">RANDBETWEEN(1,$B$5)</f>
        <v>6</v>
      </c>
      <c r="H484" s="0" t="n">
        <f aca="true">NORMINV(RAND(),$B$8,$B$13)</f>
        <v>60.1659516716207</v>
      </c>
      <c r="I484" s="0" t="n">
        <f aca="true">NORMINV(RAND(),$C$8,$C$13)</f>
        <v>63.238362563231</v>
      </c>
      <c r="J484" s="0" t="n">
        <f aca="true">NORMINV(RAND(),$D$8,$D$13)</f>
        <v>15.1632212904335</v>
      </c>
      <c r="K484" s="0" t="n">
        <f aca="true">NORMINV(RAND(),$E$8,$E$13)</f>
        <v>2.95193017537155</v>
      </c>
      <c r="L484" s="0" t="n">
        <f aca="true">NORMINV(RAND(),$B$9,$B$14)</f>
        <v>52.2914376153836</v>
      </c>
      <c r="M484" s="0" t="n">
        <f aca="true">NORMINV(RAND(),$C$9,$C$14)</f>
        <v>58.8047627736717</v>
      </c>
      <c r="N484" s="0" t="n">
        <f aca="true">NORMINV(RAND(),$D$9,$D$14)</f>
        <v>43.9585693857991</v>
      </c>
      <c r="O484" s="0" t="n">
        <f aca="true">NORMINV(RAND(),$E$9,$E$14)</f>
        <v>24.7022884696394</v>
      </c>
      <c r="P484" s="0" t="n">
        <f aca="true">NORMINV(RAND(),$B$10,$B$15)</f>
        <v>24.1054029432667</v>
      </c>
      <c r="Q484" s="0" t="n">
        <f aca="true">NORMINV(RAND(),$C$10,$C$15)</f>
        <v>29.7699565202757</v>
      </c>
      <c r="R484" s="0" t="n">
        <f aca="true">NORMINV(RAND(),$D$10,$D$15)</f>
        <v>9.78873703095981</v>
      </c>
      <c r="S484" s="0" t="n">
        <f aca="true">NORMINV(RAND(),$E$10,$E$15)</f>
        <v>4.14474954369678</v>
      </c>
      <c r="T484" s="0" t="n">
        <f aca="false">MEDIAN(INDEX(Avaliadores!$B$17:$B$22,$B484),INDEX(Avaliadores!$B$17:$B$22,$C484),INDEX(Avaliadores!$B$17:$B$22,$D484),INDEX(Avaliadores!$B$17:$B$22,$E484),INDEX(Avaliadores!$B$17:$B$22,$F484),INDEX(Avaliadores!$B$17:$B$22,$G484))</f>
        <v>3.04166666666667</v>
      </c>
      <c r="U484" s="0" t="n">
        <f aca="false">MEDIAN(INDEX(Avaliadores!$C$17:$C$22,$B484),INDEX(Avaliadores!$C$17:$C$22,$C484),INDEX(Avaliadores!$C$17:$C$22,$D484),INDEX(Avaliadores!$C$17:$C$22,$E484),INDEX(Avaliadores!$C$17:$C$22,$F484),INDEX(Avaliadores!$C$17:$C$22,$G484))</f>
        <v>5.54166666666667</v>
      </c>
      <c r="V484" s="0" t="n">
        <f aca="false">MEDIAN(INDEX(Avaliadores!$D$17:$D$22,$B484),INDEX(Avaliadores!$D$17:$D$22,$C484),INDEX(Avaliadores!$D$17:$D$22,$D484),INDEX(Avaliadores!$D$17:$D$22,$E484),INDEX(Avaliadores!$D$17:$D$22,$F484),INDEX(Avaliadores!$D$17:$D$22,$G484))</f>
        <v>5.54166666666667</v>
      </c>
      <c r="W484" s="0" t="n">
        <f aca="false">MEDIAN(INDEX(Avaliadores!$E$17:$E$22,$B484),INDEX(Avaliadores!$E$17:$E$22,$C484),INDEX(Avaliadores!$E$17:$E$22,$D484),INDEX(Avaliadores!$E$17:$E$22,$E484),INDEX(Avaliadores!$E$17:$E$22,$F484),INDEX(Avaliadores!$E$17:$E$22,$G484))</f>
        <v>6.29166666666667</v>
      </c>
      <c r="X484" s="0" t="n">
        <f aca="false">MEDIAN(INDEX(Avaliadores!$F$17:$F$22,$B484),INDEX(Avaliadores!$F$17:$F$22,$C484),INDEX(Avaliadores!$F$17:$F$22,$D484),INDEX(Avaliadores!$F$17:$F$22,$E484),INDEX(Avaliadores!$F$17:$F$22,$F484),INDEX(Avaliadores!$F$17:$F$22,$G484))</f>
        <v>2.79166666666667</v>
      </c>
      <c r="Y484" s="0" t="n">
        <f aca="false">MEDIAN(INDEX(Avaliadores!$G$17:$G$22,$B484),INDEX(Avaliadores!$G$17:$G$22,$C484),INDEX(Avaliadores!$G$17:$G$22,$D484),INDEX(Avaliadores!$G$17:$G$22,$E484),INDEX(Avaliadores!$G$17:$G$22,$F484),INDEX(Avaliadores!$G$17:$G$22,$G484))</f>
        <v>4.79166666666667</v>
      </c>
      <c r="Z484" s="0" t="n">
        <f aca="false">MEDIAN(INDEX(Avaliadores!$H$17:$H$22,$B484),INDEX(Avaliadores!$H$17:$H$22,$C484),INDEX(Avaliadores!$H$17:$H$22,$D484),INDEX(Avaliadores!$H$17:$H$22,$E484),INDEX(Avaliadores!$H$17:$H$22,$F484),INDEX(Avaliadores!$H$17:$H$22,$G484))</f>
        <v>3.79166666666667</v>
      </c>
      <c r="AA484" s="0" t="n">
        <f aca="false">MEDIAN(INDEX(Avaliadores!$I$17:$I$22,$B484),INDEX(Avaliadores!$I$17:$I$22,$C484),INDEX(Avaliadores!$I$17:$I$22,$D484),INDEX(Avaliadores!$I$17:$I$22,$E484),INDEX(Avaliadores!$I$17:$I$22,$F484),INDEX(Avaliadores!$I$17:$I$22,$G484))</f>
        <v>6.04166666666667</v>
      </c>
      <c r="AB484" s="0" t="n">
        <f aca="false">IF(MAX(H484:K484)=MIN(H484:K484),0,IF($B$17="custo",(MAX(H484:K484)-H484)/(MAX(H484:K484)-MIN(H484:K484)),(H484-MIN(H484:K484))/(MAX(H484:K484)-MIN(H484:K484))))</f>
        <v>0.0509635546493057</v>
      </c>
      <c r="AC484" s="0" t="n">
        <f aca="false">IF(MAX(H484:K484)=MIN(H484:K484),0,IF($B$17="custo",(MAX(H484:K484)-I484)/(MAX(H484:K484)-MIN(H484:K484)),(I484-MIN(H484:K484))/(MAX(H484:K484)-MIN(H484:K484))))</f>
        <v>0</v>
      </c>
      <c r="AD484" s="0" t="n">
        <f aca="false">IF(MAX(H484:K484)=MIN(H484:K484),0,IF($B$17="custo",(MAX(H484:K484)-J484)/(MAX(H484:K484)-MIN(H484:K484)),(J484-MIN(H484:K484))/(MAX(H484:K484)-MIN(H484:K484))))</f>
        <v>0.797445451134025</v>
      </c>
      <c r="AE484" s="0" t="n">
        <f aca="false">IF(MAX(H484:K484)=MIN(H484:K484),0,IF($B$17="custo",(MAX(H484:K484)-K484)/(MAX(H484:K484)-MIN(H484:K484)),(K484-MIN(H484:K484))/(MAX(H484:K484)-MIN(H484:K484))))</f>
        <v>1</v>
      </c>
      <c r="AF484" s="0" t="n">
        <f aca="false">IF(MAX(L484:O484)=MIN(L484:O484),0,IF($C$17="custo",(MAX(L484:O484)-L484)/(MAX(L484:O484)-MIN(L484:O484)),(L484-MIN(L484:O484))/(MAX(L484:O484)-MIN(L484:O484))))</f>
        <v>0.809007255596175</v>
      </c>
      <c r="AG484" s="0" t="n">
        <f aca="false">IF(MAX(L484:O484)=MIN(L484:O484),0,IF($C$17="custo",(MAX(L484:O484)-M484)/(MAX(L484:O484)-MIN(L484:O484)),(M484-MIN(L484:O484))/(MAX(L484:O484)-MIN(L484:O484))))</f>
        <v>1</v>
      </c>
      <c r="AH484" s="0" t="n">
        <f aca="false">IF(MAX(L484:O484)=MIN(L484:O484),0,IF($C$17="custo",(MAX(L484:O484)-N484)/(MAX(L484:O484)-MIN(L484:O484)),(N484-MIN(L484:O484))/(MAX(L484:O484)-MIN(L484:O484))))</f>
        <v>0.564659348306667</v>
      </c>
      <c r="AI484" s="0" t="n">
        <f aca="false">IF(MAX(L484:O484)=MIN(L484:O484),0,IF($C$17="custo",(MAX(L484:O484)-O484)/(MAX(L484:O484)-MIN(L484:O484)),(O484-MIN(L484:O484))/(MAX(L484:O484)-MIN(L484:O484))))</f>
        <v>0</v>
      </c>
      <c r="AJ484" s="0" t="n">
        <f aca="false">IF(MAX(P484:S484)=MIN(P484:S484),0,IF($D$17="custo",(MAX(P484:S484)-P484)/(MAX(P484:S484)-MIN(P484:S484)),(P484-MIN(P484:S484))/(MAX(P484:S484)-MIN(P484:S484))))</f>
        <v>0.22105396386403</v>
      </c>
      <c r="AK484" s="0" t="n">
        <f aca="false">IF(MAX(P484:S484)=MIN(P484:S484),0,IF($D$17="custo",(MAX(P484:S484)-Q484)/(MAX(P484:S484)-MIN(P484:S484)),(Q484-MIN(P484:S484))/(MAX(P484:S484)-MIN(P484:S484))))</f>
        <v>0</v>
      </c>
      <c r="AL484" s="0" t="n">
        <f aca="false">IF(MAX(P484:S484)=MIN(P484:S484),0,IF($D$17="custo",(MAX(P484:S484)-R484)/(MAX(P484:S484)-MIN(P484:S484)),(R484-MIN(P484:S484))/(MAX(P484:S484)-MIN(P484:S484))))</f>
        <v>0.77974860876552</v>
      </c>
      <c r="AM484" s="0" t="n">
        <f aca="false">IF(MAX(P484:S484)=MIN(P484:S484),0,IF($D$17="custo",(MAX(P484:S484)-S484)/(MAX(P484:S484)-MIN(P484:S484)),(S484-MIN(P484:S484))/(MAX(P484:S484)-MIN(P484:S484))))</f>
        <v>1</v>
      </c>
      <c r="AN484" s="0" t="n">
        <f aca="false">IF(MAX(T484:W484)=MIN(T484:W484),0,IF($E$17="custo",(MAX(T484:W484)-T484)/(MAX(T484:W484)-MIN(T484:W484)),(T484-MIN(T484:W484))/(MAX(T484:W484)-MIN(T484:W484))))</f>
        <v>0</v>
      </c>
      <c r="AO484" s="0" t="n">
        <f aca="false">IF(MAX(T484:W484)=MIN(T484:W484),0,IF($E$17="custo",(MAX(T484:W484)-U484)/(MAX(T484:W484)-MIN(T484:W484)),(U484-MIN(T484:W484))/(MAX(T484:W484)-MIN(T484:W484))))</f>
        <v>0.769230769230769</v>
      </c>
      <c r="AP484" s="0" t="n">
        <f aca="false">IF(MAX(T484:W484)=MIN(T484:W484),0,IF($E$17="custo",(MAX(T484:W484)-V484)/(MAX(T484:W484)-MIN(T484:W484)),(V484-MIN(T484:W484))/(MAX(T484:W484)-MIN(T484:W484))))</f>
        <v>0.769230769230769</v>
      </c>
      <c r="AQ484" s="0" t="n">
        <f aca="false">IF(MAX(T484:W484)=MIN(T484:W484),0,IF($E$17="custo",(MAX(T484:W484)-W484)/(MAX(T484:W484)-MIN(T484:W484)),(W484-MIN(T484:W484))/(MAX(T484:W484)-MIN(T484:W484))))</f>
        <v>1</v>
      </c>
      <c r="AR484" s="0" t="n">
        <f aca="false">IF(MAX(X484:AA484)=MIN(X484:AA484),0,IF($F$17="custo",(MAX(X484:AA484)-X484)/(MAX(X484:AA484)-MIN(X484:AA484)),(X484-MIN(X484:AA484))/(MAX(X484:AA484)-MIN(X484:AA484))))</f>
        <v>0</v>
      </c>
      <c r="AS484" s="0" t="n">
        <f aca="false">IF(MAX(X484:AA484)=MIN(X484:AA484),0,IF($F$17="custo",(MAX(X484:AA484)-Y484)/(MAX(X484:AA484)-MIN(X484:AA484)),(Y484-MIN(X484:AA484))/(MAX(X484:AA484)-MIN(X484:AA484))))</f>
        <v>0.615384615384615</v>
      </c>
      <c r="AT484" s="0" t="n">
        <f aca="false">IF(MAX(X484:AA484)=MIN(X484:AA484),0,IF($F$17="custo",(MAX(X484:AA484)-Z484)/(MAX(X484:AA484)-MIN(X484:AA484)),(Z484-MIN(X484:AA484))/(MAX(X484:AA484)-MIN(X484:AA484))))</f>
        <v>0.307692307692308</v>
      </c>
      <c r="AU484" s="0" t="n">
        <f aca="false">IF(MAX(X484:AA484)=MIN(X484:AA484),0,IF($F$17="custo",(MAX(X484:AA484)-AA484)/(MAX(X484:AA484)-MIN(X484:AA484)),(AA484-MIN(X484:AA484))/(MAX(X484:AA484)-MIN(X484:AA484))))</f>
        <v>1</v>
      </c>
      <c r="AV484" s="0" t="n">
        <f aca="false">STDEVP(AB484:AE484)</f>
        <v>0.442821230371696</v>
      </c>
      <c r="AW484" s="0" t="n">
        <f aca="false">STDEVP(AF484:AI484)</f>
        <v>0.375752455952204</v>
      </c>
      <c r="AX484" s="0" t="n">
        <f aca="false">STDEVP(AJ484:AM484)</f>
        <v>0.404990745002743</v>
      </c>
      <c r="AY484" s="0" t="n">
        <f aca="false">STDEVP(AN484:AQ484)</f>
        <v>0.378313761017423</v>
      </c>
      <c r="AZ484" s="0" t="n">
        <f aca="false">STDEVP(AR484:AU484)</f>
        <v>0.370410774697273</v>
      </c>
      <c r="BA484" s="0" t="n">
        <f aca="false">AV484*((1-IFERROR(CORREL(AB484:AE484,AF484:AI484),0))+(1-IFERROR(CORREL(AB484:AE484,AJ484:AM484),0))+(1-IFERROR(CORREL(AB484:AE484,AN484:AQ484),0))+(1-IFERROR(CORREL(AB484:AE484,AR484:AU484),0)))</f>
        <v>1.20492231827426</v>
      </c>
      <c r="BB484" s="0" t="n">
        <f aca="false">AW484*((1-IFERROR(CORREL(AF484:AI484,AB484:AE484),0))+(1-IFERROR(CORREL(AF484:AI484,AJ484:AM484),0))+(1-IFERROR(CORREL(AF484:AI484,AN484:AQ484),0))+(1-IFERROR(CORREL(AF484:AI484,AR484:AU484),0)))</f>
        <v>2.63321283164703</v>
      </c>
      <c r="BC484" s="0" t="n">
        <f aca="false">AX484*((1-IFERROR(CORREL(AJ484:AM484,AB484:AE484),0))+(1-IFERROR(CORREL(AJ484:AM484,AF484:AI484),0))+(1-IFERROR(CORREL(AJ484:AM484,AN484:AQ484),0))+(1-IFERROR(CORREL(AJ484:AM484,AR484:AU484),0)))</f>
        <v>1.19225716603051</v>
      </c>
      <c r="BD484" s="0" t="n">
        <f aca="false">AY484*((1-IFERROR(CORREL(AN484:AQ484,AB484:AE484),0))+(1-IFERROR(CORREL(AN484:AQ484,AF484:AI484),0))+(1-IFERROR(CORREL(AN484:AQ484,AJ484:AM484),0))+(1-IFERROR(CORREL(AN484:AQ484,AR484:AU484),0)))</f>
        <v>0.931853385746779</v>
      </c>
      <c r="BE484" s="0" t="n">
        <f aca="false">AZ484*((1-IFERROR(CORREL(AR484:AU484,AB484:AE484),0))+(1-IFERROR(CORREL(AR484:AU484,AF484:AI484),0))+(1-IFERROR(CORREL(AR484:AU484,AJ484:AM484),0))+(1-IFERROR(CORREL(AR484:AU484,AN484:AQ484),0)))</f>
        <v>1.01931649961527</v>
      </c>
      <c r="BF484" s="0" t="n">
        <f aca="false">IF(SUM(BA484:BE484)&gt;0,BA484/SUM(BA484:BE484),1/5)</f>
        <v>0.172586347228634</v>
      </c>
      <c r="BG484" s="0" t="n">
        <f aca="false">IF(SUM(BA484:BE484)&gt;0,BB484/SUM(BA484:BE484),1/5)</f>
        <v>0.377166707925554</v>
      </c>
      <c r="BH484" s="0" t="n">
        <f aca="false">IF(SUM(BA484:BE484)&gt;0,BC484/SUM(BA484:BE484),1/5)</f>
        <v>0.170772261515645</v>
      </c>
      <c r="BI484" s="0" t="n">
        <f aca="false">IF(SUM(BA484:BE484)&gt;0,BD484/SUM(BA484:BE484),1/5)</f>
        <v>0.133473477550829</v>
      </c>
      <c r="BJ484" s="0" t="n">
        <f aca="false">IF(SUM(BA484:BE484)&gt;0,BE484/SUM(BA484:BE484),1/5)</f>
        <v>0.146001205779338</v>
      </c>
      <c r="BK484" s="0" t="n">
        <f aca="false">BF484*AB484+BG484*AF484+BH484*AJ484+BI484*AN484+BJ484*AR484</f>
        <v>0.351676102345865</v>
      </c>
      <c r="BL484" s="0" t="n">
        <f aca="false">BF484*AC484+BG484*AG484+BH484*AK484+BI484*AO484+BJ484*AS484</f>
        <v>0.569685509598092</v>
      </c>
      <c r="BM484" s="0" t="n">
        <f aca="false">BF484*AD484+BG484*AH484+BH484*AL484+BI484*AP484+BJ484*AT484</f>
        <v>0.631353692098525</v>
      </c>
      <c r="BN484" s="0" t="n">
        <f aca="false">BF484*AE484+BG484*AI484+BH484*AM484+BI484*AQ484+BJ484*AU484</f>
        <v>0.622833292074446</v>
      </c>
      <c r="BO484" s="0" t="n">
        <f aca="false">RANK(BK484,$BK484:$BN484)</f>
        <v>4</v>
      </c>
      <c r="BP484" s="0" t="n">
        <f aca="false">RANK(BL484,$BK484:$BN484)</f>
        <v>3</v>
      </c>
      <c r="BQ484" s="0" t="n">
        <f aca="false">RANK(BM484,$BK484:$BN484)</f>
        <v>1</v>
      </c>
      <c r="BR484" s="0" t="n">
        <f aca="false">RANK(BN484,$BK484:$BN484)</f>
        <v>2</v>
      </c>
    </row>
    <row r="485" customFormat="false" ht="15" hidden="false" customHeight="false" outlineLevel="0" collapsed="false">
      <c r="A485" s="0" t="n">
        <v>462</v>
      </c>
      <c r="B485" s="0" t="n">
        <f aca="false">RANDBETWEEN(1,$B$5)</f>
        <v>6</v>
      </c>
      <c r="C485" s="0" t="n">
        <f aca="false">RANDBETWEEN(1,$B$5)</f>
        <v>3</v>
      </c>
      <c r="D485" s="0" t="n">
        <f aca="false">RANDBETWEEN(1,$B$5)</f>
        <v>6</v>
      </c>
      <c r="E485" s="0" t="n">
        <f aca="false">RANDBETWEEN(1,$B$5)</f>
        <v>3</v>
      </c>
      <c r="F485" s="0" t="n">
        <f aca="false">RANDBETWEEN(1,$B$5)</f>
        <v>1</v>
      </c>
      <c r="G485" s="0" t="n">
        <f aca="false">RANDBETWEEN(1,$B$5)</f>
        <v>5</v>
      </c>
      <c r="H485" s="0" t="n">
        <f aca="true">NORMINV(RAND(),$B$8,$B$13)</f>
        <v>46.1835523159301</v>
      </c>
      <c r="I485" s="0" t="n">
        <f aca="true">NORMINV(RAND(),$C$8,$C$13)</f>
        <v>62.477417664711</v>
      </c>
      <c r="J485" s="0" t="n">
        <f aca="true">NORMINV(RAND(),$D$8,$D$13)</f>
        <v>15.4661277059717</v>
      </c>
      <c r="K485" s="0" t="n">
        <f aca="true">NORMINV(RAND(),$E$8,$E$13)</f>
        <v>3.05854473207688</v>
      </c>
      <c r="L485" s="0" t="n">
        <f aca="true">NORMINV(RAND(),$B$9,$B$14)</f>
        <v>49.4478070768607</v>
      </c>
      <c r="M485" s="0" t="n">
        <f aca="true">NORMINV(RAND(),$C$9,$C$14)</f>
        <v>49.8876861938076</v>
      </c>
      <c r="N485" s="0" t="n">
        <f aca="true">NORMINV(RAND(),$D$9,$D$14)</f>
        <v>36.4748988817721</v>
      </c>
      <c r="O485" s="0" t="n">
        <f aca="true">NORMINV(RAND(),$E$9,$E$14)</f>
        <v>27.3570874191765</v>
      </c>
      <c r="P485" s="0" t="n">
        <f aca="true">NORMINV(RAND(),$B$10,$B$15)</f>
        <v>23.6694888833768</v>
      </c>
      <c r="Q485" s="0" t="n">
        <f aca="true">NORMINV(RAND(),$C$10,$C$15)</f>
        <v>30.6129927114747</v>
      </c>
      <c r="R485" s="0" t="n">
        <f aca="true">NORMINV(RAND(),$D$10,$D$15)</f>
        <v>9.76512579933582</v>
      </c>
      <c r="S485" s="0" t="n">
        <f aca="true">NORMINV(RAND(),$E$10,$E$15)</f>
        <v>4.1329225315148</v>
      </c>
      <c r="T485" s="0" t="n">
        <f aca="false">MEDIAN(INDEX(Avaliadores!$B$17:$B$22,$B485),INDEX(Avaliadores!$B$17:$B$22,$C485),INDEX(Avaliadores!$B$17:$B$22,$D485),INDEX(Avaliadores!$B$17:$B$22,$E485),INDEX(Avaliadores!$B$17:$B$22,$F485),INDEX(Avaliadores!$B$17:$B$22,$G485))</f>
        <v>2.29166666666667</v>
      </c>
      <c r="U485" s="0" t="n">
        <f aca="false">MEDIAN(INDEX(Avaliadores!$C$17:$C$22,$B485),INDEX(Avaliadores!$C$17:$C$22,$C485),INDEX(Avaliadores!$C$17:$C$22,$D485),INDEX(Avaliadores!$C$17:$C$22,$E485),INDEX(Avaliadores!$C$17:$C$22,$F485),INDEX(Avaliadores!$C$17:$C$22,$G485))</f>
        <v>5.16666666666667</v>
      </c>
      <c r="V485" s="0" t="n">
        <f aca="false">MEDIAN(INDEX(Avaliadores!$D$17:$D$22,$B485),INDEX(Avaliadores!$D$17:$D$22,$C485),INDEX(Avaliadores!$D$17:$D$22,$D485),INDEX(Avaliadores!$D$17:$D$22,$E485),INDEX(Avaliadores!$D$17:$D$22,$F485),INDEX(Avaliadores!$D$17:$D$22,$G485))</f>
        <v>5.66666666666667</v>
      </c>
      <c r="W485" s="0" t="n">
        <f aca="false">MEDIAN(INDEX(Avaliadores!$E$17:$E$22,$B485),INDEX(Avaliadores!$E$17:$E$22,$C485),INDEX(Avaliadores!$E$17:$E$22,$D485),INDEX(Avaliadores!$E$17:$E$22,$E485),INDEX(Avaliadores!$E$17:$E$22,$F485),INDEX(Avaliadores!$E$17:$E$22,$G485))</f>
        <v>6.04166666666667</v>
      </c>
      <c r="X485" s="0" t="n">
        <f aca="false">MEDIAN(INDEX(Avaliadores!$F$17:$F$22,$B485),INDEX(Avaliadores!$F$17:$F$22,$C485),INDEX(Avaliadores!$F$17:$F$22,$D485),INDEX(Avaliadores!$F$17:$F$22,$E485),INDEX(Avaliadores!$F$17:$F$22,$F485),INDEX(Avaliadores!$F$17:$F$22,$G485))</f>
        <v>2.79166666666667</v>
      </c>
      <c r="Y485" s="0" t="n">
        <f aca="false">MEDIAN(INDEX(Avaliadores!$G$17:$G$22,$B485),INDEX(Avaliadores!$G$17:$G$22,$C485),INDEX(Avaliadores!$G$17:$G$22,$D485),INDEX(Avaliadores!$G$17:$G$22,$E485),INDEX(Avaliadores!$G$17:$G$22,$F485),INDEX(Avaliadores!$G$17:$G$22,$G485))</f>
        <v>5.04166666666667</v>
      </c>
      <c r="Z485" s="0" t="n">
        <f aca="false">MEDIAN(INDEX(Avaliadores!$H$17:$H$22,$B485),INDEX(Avaliadores!$H$17:$H$22,$C485),INDEX(Avaliadores!$H$17:$H$22,$D485),INDEX(Avaliadores!$H$17:$H$22,$E485),INDEX(Avaliadores!$H$17:$H$22,$F485),INDEX(Avaliadores!$H$17:$H$22,$G485))</f>
        <v>3.91666666666667</v>
      </c>
      <c r="AA485" s="0" t="n">
        <f aca="false">MEDIAN(INDEX(Avaliadores!$I$17:$I$22,$B485),INDEX(Avaliadores!$I$17:$I$22,$C485),INDEX(Avaliadores!$I$17:$I$22,$D485),INDEX(Avaliadores!$I$17:$I$22,$E485),INDEX(Avaliadores!$I$17:$I$22,$F485),INDEX(Avaliadores!$I$17:$I$22,$G485))</f>
        <v>6.91666666666667</v>
      </c>
      <c r="AB485" s="0" t="n">
        <f aca="false">IF(MAX(H485:K485)=MIN(H485:K485),0,IF($B$17="custo",(MAX(H485:K485)-H485)/(MAX(H485:K485)-MIN(H485:K485)),(H485-MIN(H485:K485))/(MAX(H485:K485)-MIN(H485:K485))))</f>
        <v>0.274220370474782</v>
      </c>
      <c r="AC485" s="0" t="n">
        <f aca="false">IF(MAX(H485:K485)=MIN(H485:K485),0,IF($B$17="custo",(MAX(H485:K485)-I485)/(MAX(H485:K485)-MIN(H485:K485)),(I485-MIN(H485:K485))/(MAX(H485:K485)-MIN(H485:K485))))</f>
        <v>0</v>
      </c>
      <c r="AD485" s="0" t="n">
        <f aca="false">IF(MAX(H485:K485)=MIN(H485:K485),0,IF($B$17="custo",(MAX(H485:K485)-J485)/(MAX(H485:K485)-MIN(H485:K485)),(J485-MIN(H485:K485))/(MAX(H485:K485)-MIN(H485:K485))))</f>
        <v>0.791184477902134</v>
      </c>
      <c r="AE485" s="0" t="n">
        <f aca="false">IF(MAX(H485:K485)=MIN(H485:K485),0,IF($B$17="custo",(MAX(H485:K485)-K485)/(MAX(H485:K485)-MIN(H485:K485)),(K485-MIN(H485:K485))/(MAX(H485:K485)-MIN(H485:K485))))</f>
        <v>1</v>
      </c>
      <c r="AF485" s="0" t="n">
        <f aca="false">IF(MAX(L485:O485)=MIN(L485:O485),0,IF($C$17="custo",(MAX(L485:O485)-L485)/(MAX(L485:O485)-MIN(L485:O485)),(L485-MIN(L485:O485))/(MAX(L485:O485)-MIN(L485:O485))))</f>
        <v>0.98047636810069</v>
      </c>
      <c r="AG485" s="0" t="n">
        <f aca="false">IF(MAX(L485:O485)=MIN(L485:O485),0,IF($C$17="custo",(MAX(L485:O485)-M485)/(MAX(L485:O485)-MIN(L485:O485)),(M485-MIN(L485:O485))/(MAX(L485:O485)-MIN(L485:O485))))</f>
        <v>1</v>
      </c>
      <c r="AH485" s="0" t="n">
        <f aca="false">IF(MAX(L485:O485)=MIN(L485:O485),0,IF($C$17="custo",(MAX(L485:O485)-N485)/(MAX(L485:O485)-MIN(L485:O485)),(N485-MIN(L485:O485))/(MAX(L485:O485)-MIN(L485:O485))))</f>
        <v>0.404685714472091</v>
      </c>
      <c r="AI485" s="0" t="n">
        <f aca="false">IF(MAX(L485:O485)=MIN(L485:O485),0,IF($C$17="custo",(MAX(L485:O485)-O485)/(MAX(L485:O485)-MIN(L485:O485)),(O485-MIN(L485:O485))/(MAX(L485:O485)-MIN(L485:O485))))</f>
        <v>0</v>
      </c>
      <c r="AJ485" s="0" t="n">
        <f aca="false">IF(MAX(P485:S485)=MIN(P485:S485),0,IF($D$17="custo",(MAX(P485:S485)-P485)/(MAX(P485:S485)-MIN(P485:S485)),(P485-MIN(P485:S485))/(MAX(P485:S485)-MIN(P485:S485))))</f>
        <v>0.262216216985437</v>
      </c>
      <c r="AK485" s="0" t="n">
        <f aca="false">IF(MAX(P485:S485)=MIN(P485:S485),0,IF($D$17="custo",(MAX(P485:S485)-Q485)/(MAX(P485:S485)-MIN(P485:S485)),(Q485-MIN(P485:S485))/(MAX(P485:S485)-MIN(P485:S485))))</f>
        <v>0</v>
      </c>
      <c r="AL485" s="0" t="n">
        <f aca="false">IF(MAX(P485:S485)=MIN(P485:S485),0,IF($D$17="custo",(MAX(P485:S485)-R485)/(MAX(P485:S485)-MIN(P485:S485)),(R485-MIN(P485:S485))/(MAX(P485:S485)-MIN(P485:S485))))</f>
        <v>0.787304065678668</v>
      </c>
      <c r="AM485" s="0" t="n">
        <f aca="false">IF(MAX(P485:S485)=MIN(P485:S485),0,IF($D$17="custo",(MAX(P485:S485)-S485)/(MAX(P485:S485)-MIN(P485:S485)),(S485-MIN(P485:S485))/(MAX(P485:S485)-MIN(P485:S485))))</f>
        <v>1</v>
      </c>
      <c r="AN485" s="0" t="n">
        <f aca="false">IF(MAX(T485:W485)=MIN(T485:W485),0,IF($E$17="custo",(MAX(T485:W485)-T485)/(MAX(T485:W485)-MIN(T485:W485)),(T485-MIN(T485:W485))/(MAX(T485:W485)-MIN(T485:W485))))</f>
        <v>0</v>
      </c>
      <c r="AO485" s="0" t="n">
        <f aca="false">IF(MAX(T485:W485)=MIN(T485:W485),0,IF($E$17="custo",(MAX(T485:W485)-U485)/(MAX(T485:W485)-MIN(T485:W485)),(U485-MIN(T485:W485))/(MAX(T485:W485)-MIN(T485:W485))))</f>
        <v>0.766666666666667</v>
      </c>
      <c r="AP485" s="0" t="n">
        <f aca="false">IF(MAX(T485:W485)=MIN(T485:W485),0,IF($E$17="custo",(MAX(T485:W485)-V485)/(MAX(T485:W485)-MIN(T485:W485)),(V485-MIN(T485:W485))/(MAX(T485:W485)-MIN(T485:W485))))</f>
        <v>0.9</v>
      </c>
      <c r="AQ485" s="0" t="n">
        <f aca="false">IF(MAX(T485:W485)=MIN(T485:W485),0,IF($E$17="custo",(MAX(T485:W485)-W485)/(MAX(T485:W485)-MIN(T485:W485)),(W485-MIN(T485:W485))/(MAX(T485:W485)-MIN(T485:W485))))</f>
        <v>1</v>
      </c>
      <c r="AR485" s="0" t="n">
        <f aca="false">IF(MAX(X485:AA485)=MIN(X485:AA485),0,IF($F$17="custo",(MAX(X485:AA485)-X485)/(MAX(X485:AA485)-MIN(X485:AA485)),(X485-MIN(X485:AA485))/(MAX(X485:AA485)-MIN(X485:AA485))))</f>
        <v>0</v>
      </c>
      <c r="AS485" s="0" t="n">
        <f aca="false">IF(MAX(X485:AA485)=MIN(X485:AA485),0,IF($F$17="custo",(MAX(X485:AA485)-Y485)/(MAX(X485:AA485)-MIN(X485:AA485)),(Y485-MIN(X485:AA485))/(MAX(X485:AA485)-MIN(X485:AA485))))</f>
        <v>0.545454545454545</v>
      </c>
      <c r="AT485" s="0" t="n">
        <f aca="false">IF(MAX(X485:AA485)=MIN(X485:AA485),0,IF($F$17="custo",(MAX(X485:AA485)-Z485)/(MAX(X485:AA485)-MIN(X485:AA485)),(Z485-MIN(X485:AA485))/(MAX(X485:AA485)-MIN(X485:AA485))))</f>
        <v>0.272727272727273</v>
      </c>
      <c r="AU485" s="0" t="n">
        <f aca="false">IF(MAX(X485:AA485)=MIN(X485:AA485),0,IF($F$17="custo",(MAX(X485:AA485)-AA485)/(MAX(X485:AA485)-MIN(X485:AA485)),(AA485-MIN(X485:AA485))/(MAX(X485:AA485)-MIN(X485:AA485))))</f>
        <v>1</v>
      </c>
      <c r="AV485" s="0" t="n">
        <f aca="false">STDEVP(AB485:AE485)</f>
        <v>0.398338861000242</v>
      </c>
      <c r="AW485" s="0" t="n">
        <f aca="false">STDEVP(AF485:AI485)</f>
        <v>0.419182208551954</v>
      </c>
      <c r="AX485" s="0" t="n">
        <f aca="false">STDEVP(AJ485:AM485)</f>
        <v>0.399522117354417</v>
      </c>
      <c r="AY485" s="0" t="n">
        <f aca="false">STDEVP(AN485:AQ485)</f>
        <v>0.393700393700591</v>
      </c>
      <c r="AZ485" s="0" t="n">
        <f aca="false">STDEVP(AR485:AU485)</f>
        <v>0.369274472937998</v>
      </c>
      <c r="BA485" s="0" t="n">
        <f aca="false">AV485*((1-IFERROR(CORREL(AB485:AE485,AF485:AI485),0))+(1-IFERROR(CORREL(AB485:AE485,AJ485:AM485),0))+(1-IFERROR(CORREL(AB485:AE485,AN485:AQ485),0))+(1-IFERROR(CORREL(AB485:AE485,AR485:AU485),0)))</f>
        <v>1.17794323423809</v>
      </c>
      <c r="BB485" s="0" t="n">
        <f aca="false">AW485*((1-IFERROR(CORREL(AF485:AI485,AB485:AE485),0))+(1-IFERROR(CORREL(AF485:AI485,AJ485:AM485),0))+(1-IFERROR(CORREL(AF485:AI485,AN485:AQ485),0))+(1-IFERROR(CORREL(AF485:AI485,AR485:AU485),0)))</f>
        <v>3.0660676041987</v>
      </c>
      <c r="BC485" s="0" t="n">
        <f aca="false">AX485*((1-IFERROR(CORREL(AJ485:AM485,AB485:AE485),0))+(1-IFERROR(CORREL(AJ485:AM485,AF485:AI485),0))+(1-IFERROR(CORREL(AJ485:AM485,AN485:AQ485),0))+(1-IFERROR(CORREL(AJ485:AM485,AR485:AU485),0)))</f>
        <v>1.1751216674248</v>
      </c>
      <c r="BD485" s="0" t="n">
        <f aca="false">AY485*((1-IFERROR(CORREL(AN485:AQ485,AB485:AE485),0))+(1-IFERROR(CORREL(AN485:AQ485,AF485:AI485),0))+(1-IFERROR(CORREL(AN485:AQ485,AJ485:AM485),0))+(1-IFERROR(CORREL(AN485:AQ485,AR485:AU485),0)))</f>
        <v>1.1185284400165</v>
      </c>
      <c r="BE485" s="0" t="n">
        <f aca="false">AZ485*((1-IFERROR(CORREL(AR485:AU485,AB485:AE485),0))+(1-IFERROR(CORREL(AR485:AU485,AF485:AI485),0))+(1-IFERROR(CORREL(AR485:AU485,AJ485:AM485),0))+(1-IFERROR(CORREL(AR485:AU485,AN485:AQ485),0)))</f>
        <v>1.09486667439302</v>
      </c>
      <c r="BF485" s="0" t="n">
        <f aca="false">IF(SUM(BA485:BE485)&gt;0,BA485/SUM(BA485:BE485),1/5)</f>
        <v>0.154331997582244</v>
      </c>
      <c r="BG485" s="0" t="n">
        <f aca="false">IF(SUM(BA485:BE485)&gt;0,BB485/SUM(BA485:BE485),1/5)</f>
        <v>0.401710646425383</v>
      </c>
      <c r="BH485" s="0" t="n">
        <f aca="false">IF(SUM(BA485:BE485)&gt;0,BC485/SUM(BA485:BE485),1/5)</f>
        <v>0.153962320988373</v>
      </c>
      <c r="BI485" s="0" t="n">
        <f aca="false">IF(SUM(BA485:BE485)&gt;0,BD485/SUM(BA485:BE485),1/5)</f>
        <v>0.146547578425503</v>
      </c>
      <c r="BJ485" s="0" t="n">
        <f aca="false">IF(SUM(BA485:BE485)&gt;0,BE485/SUM(BA485:BE485),1/5)</f>
        <v>0.143447456578497</v>
      </c>
      <c r="BK485" s="0" t="n">
        <f aca="false">BF485*AB485+BG485*AF485+BH485*AJ485+BI485*AN485+BJ485*AR485</f>
        <v>0.476560190555525</v>
      </c>
      <c r="BL485" s="0" t="n">
        <f aca="false">BF485*AC485+BG485*AG485+BH485*AK485+BI485*AO485+BJ485*AS485</f>
        <v>0.59230785710957</v>
      </c>
      <c r="BM485" s="0" t="n">
        <f aca="false">BF485*AD485+BG485*AH485+BH485*AL485+BI485*AP485+BJ485*AT485</f>
        <v>0.576901656361143</v>
      </c>
      <c r="BN485" s="0" t="n">
        <f aca="false">BF485*AE485+BG485*AI485+BH485*AM485+BI485*AQ485+BJ485*AU485</f>
        <v>0.598289353574617</v>
      </c>
      <c r="BO485" s="0" t="n">
        <f aca="false">RANK(BK485,$BK485:$BN485)</f>
        <v>4</v>
      </c>
      <c r="BP485" s="0" t="n">
        <f aca="false">RANK(BL485,$BK485:$BN485)</f>
        <v>2</v>
      </c>
      <c r="BQ485" s="0" t="n">
        <f aca="false">RANK(BM485,$BK485:$BN485)</f>
        <v>3</v>
      </c>
      <c r="BR485" s="0" t="n">
        <f aca="false">RANK(BN485,$BK485:$BN485)</f>
        <v>1</v>
      </c>
    </row>
    <row r="486" customFormat="false" ht="15" hidden="false" customHeight="false" outlineLevel="0" collapsed="false">
      <c r="A486" s="0" t="n">
        <v>463</v>
      </c>
      <c r="B486" s="0" t="n">
        <f aca="false">RANDBETWEEN(1,$B$5)</f>
        <v>4</v>
      </c>
      <c r="C486" s="0" t="n">
        <f aca="false">RANDBETWEEN(1,$B$5)</f>
        <v>2</v>
      </c>
      <c r="D486" s="0" t="n">
        <f aca="false">RANDBETWEEN(1,$B$5)</f>
        <v>1</v>
      </c>
      <c r="E486" s="0" t="n">
        <f aca="false">RANDBETWEEN(1,$B$5)</f>
        <v>4</v>
      </c>
      <c r="F486" s="0" t="n">
        <f aca="false">RANDBETWEEN(1,$B$5)</f>
        <v>2</v>
      </c>
      <c r="G486" s="0" t="n">
        <f aca="false">RANDBETWEEN(1,$B$5)</f>
        <v>4</v>
      </c>
      <c r="H486" s="0" t="n">
        <f aca="true">NORMINV(RAND(),$B$8,$B$13)</f>
        <v>44.909484894179</v>
      </c>
      <c r="I486" s="0" t="n">
        <f aca="true">NORMINV(RAND(),$C$8,$C$13)</f>
        <v>61.3226469032684</v>
      </c>
      <c r="J486" s="0" t="n">
        <f aca="true">NORMINV(RAND(),$D$8,$D$13)</f>
        <v>14.6708122026314</v>
      </c>
      <c r="K486" s="0" t="n">
        <f aca="true">NORMINV(RAND(),$E$8,$E$13)</f>
        <v>3.55103968044814</v>
      </c>
      <c r="L486" s="0" t="n">
        <f aca="true">NORMINV(RAND(),$B$9,$B$14)</f>
        <v>44.4020647348774</v>
      </c>
      <c r="M486" s="0" t="n">
        <f aca="true">NORMINV(RAND(),$C$9,$C$14)</f>
        <v>59.1306152828817</v>
      </c>
      <c r="N486" s="0" t="n">
        <f aca="true">NORMINV(RAND(),$D$9,$D$14)</f>
        <v>52.2688445284843</v>
      </c>
      <c r="O486" s="0" t="n">
        <f aca="true">NORMINV(RAND(),$E$9,$E$14)</f>
        <v>25.0232475759409</v>
      </c>
      <c r="P486" s="0" t="n">
        <f aca="true">NORMINV(RAND(),$B$10,$B$15)</f>
        <v>26.1555997480265</v>
      </c>
      <c r="Q486" s="0" t="n">
        <f aca="true">NORMINV(RAND(),$C$10,$C$15)</f>
        <v>31.0352150482587</v>
      </c>
      <c r="R486" s="0" t="n">
        <f aca="true">NORMINV(RAND(),$D$10,$D$15)</f>
        <v>11.9132901190262</v>
      </c>
      <c r="S486" s="0" t="n">
        <f aca="true">NORMINV(RAND(),$E$10,$E$15)</f>
        <v>3.91782667229645</v>
      </c>
      <c r="T486" s="0" t="n">
        <f aca="false">MEDIAN(INDEX(Avaliadores!$B$17:$B$22,$B486),INDEX(Avaliadores!$B$17:$B$22,$C486),INDEX(Avaliadores!$B$17:$B$22,$D486),INDEX(Avaliadores!$B$17:$B$22,$E486),INDEX(Avaliadores!$B$17:$B$22,$F486),INDEX(Avaliadores!$B$17:$B$22,$G486))</f>
        <v>3.29166666666667</v>
      </c>
      <c r="U486" s="0" t="n">
        <f aca="false">MEDIAN(INDEX(Avaliadores!$C$17:$C$22,$B486),INDEX(Avaliadores!$C$17:$C$22,$C486),INDEX(Avaliadores!$C$17:$C$22,$D486),INDEX(Avaliadores!$C$17:$C$22,$E486),INDEX(Avaliadores!$C$17:$C$22,$F486),INDEX(Avaliadores!$C$17:$C$22,$G486))</f>
        <v>5.29166666666667</v>
      </c>
      <c r="V486" s="0" t="n">
        <f aca="false">MEDIAN(INDEX(Avaliadores!$D$17:$D$22,$B486),INDEX(Avaliadores!$D$17:$D$22,$C486),INDEX(Avaliadores!$D$17:$D$22,$D486),INDEX(Avaliadores!$D$17:$D$22,$E486),INDEX(Avaliadores!$D$17:$D$22,$F486),INDEX(Avaliadores!$D$17:$D$22,$G486))</f>
        <v>5.79166666666667</v>
      </c>
      <c r="W486" s="0" t="n">
        <f aca="false">MEDIAN(INDEX(Avaliadores!$E$17:$E$22,$B486),INDEX(Avaliadores!$E$17:$E$22,$C486),INDEX(Avaliadores!$E$17:$E$22,$D486),INDEX(Avaliadores!$E$17:$E$22,$E486),INDEX(Avaliadores!$E$17:$E$22,$F486),INDEX(Avaliadores!$E$17:$E$22,$G486))</f>
        <v>6.54166666666667</v>
      </c>
      <c r="X486" s="0" t="n">
        <f aca="false">MEDIAN(INDEX(Avaliadores!$F$17:$F$22,$B486),INDEX(Avaliadores!$F$17:$F$22,$C486),INDEX(Avaliadores!$F$17:$F$22,$D486),INDEX(Avaliadores!$F$17:$F$22,$E486),INDEX(Avaliadores!$F$17:$F$22,$F486),INDEX(Avaliadores!$F$17:$F$22,$G486))</f>
        <v>2.79166666666667</v>
      </c>
      <c r="Y486" s="0" t="n">
        <f aca="false">MEDIAN(INDEX(Avaliadores!$G$17:$G$22,$B486),INDEX(Avaliadores!$G$17:$G$22,$C486),INDEX(Avaliadores!$G$17:$G$22,$D486),INDEX(Avaliadores!$G$17:$G$22,$E486),INDEX(Avaliadores!$G$17:$G$22,$F486),INDEX(Avaliadores!$G$17:$G$22,$G486))</f>
        <v>4.79166666666667</v>
      </c>
      <c r="Z486" s="0" t="n">
        <f aca="false">MEDIAN(INDEX(Avaliadores!$H$17:$H$22,$B486),INDEX(Avaliadores!$H$17:$H$22,$C486),INDEX(Avaliadores!$H$17:$H$22,$D486),INDEX(Avaliadores!$H$17:$H$22,$E486),INDEX(Avaliadores!$H$17:$H$22,$F486),INDEX(Avaliadores!$H$17:$H$22,$G486))</f>
        <v>3.79166666666667</v>
      </c>
      <c r="AA486" s="0" t="n">
        <f aca="false">MEDIAN(INDEX(Avaliadores!$I$17:$I$22,$B486),INDEX(Avaliadores!$I$17:$I$22,$C486),INDEX(Avaliadores!$I$17:$I$22,$D486),INDEX(Avaliadores!$I$17:$I$22,$E486),INDEX(Avaliadores!$I$17:$I$22,$F486),INDEX(Avaliadores!$I$17:$I$22,$G486))</f>
        <v>5.79166666666667</v>
      </c>
      <c r="AB486" s="0" t="n">
        <f aca="false">IF(MAX(H486:K486)=MIN(H486:K486),0,IF($B$17="custo",(MAX(H486:K486)-H486)/(MAX(H486:K486)-MIN(H486:K486)),(H486-MIN(H486:K486))/(MAX(H486:K486)-MIN(H486:K486))))</f>
        <v>0.28410429963953</v>
      </c>
      <c r="AC486" s="0" t="n">
        <f aca="false">IF(MAX(H486:K486)=MIN(H486:K486),0,IF($B$17="custo",(MAX(H486:K486)-I486)/(MAX(H486:K486)-MIN(H486:K486)),(I486-MIN(H486:K486))/(MAX(H486:K486)-MIN(H486:K486))))</f>
        <v>0</v>
      </c>
      <c r="AD486" s="0" t="n">
        <f aca="false">IF(MAX(H486:K486)=MIN(H486:K486),0,IF($B$17="custo",(MAX(H486:K486)-J486)/(MAX(H486:K486)-MIN(H486:K486)),(J486-MIN(H486:K486))/(MAX(H486:K486)-MIN(H486:K486))))</f>
        <v>0.807521842359426</v>
      </c>
      <c r="AE486" s="0" t="n">
        <f aca="false">IF(MAX(H486:K486)=MIN(H486:K486),0,IF($B$17="custo",(MAX(H486:K486)-K486)/(MAX(H486:K486)-MIN(H486:K486)),(K486-MIN(H486:K486))/(MAX(H486:K486)-MIN(H486:K486))))</f>
        <v>1</v>
      </c>
      <c r="AF486" s="0" t="n">
        <f aca="false">IF(MAX(L486:O486)=MIN(L486:O486),0,IF($C$17="custo",(MAX(L486:O486)-L486)/(MAX(L486:O486)-MIN(L486:O486)),(L486-MIN(L486:O486))/(MAX(L486:O486)-MIN(L486:O486))))</f>
        <v>0.568170998285303</v>
      </c>
      <c r="AG486" s="0" t="n">
        <f aca="false">IF(MAX(L486:O486)=MIN(L486:O486),0,IF($C$17="custo",(MAX(L486:O486)-M486)/(MAX(L486:O486)-MIN(L486:O486)),(M486-MIN(L486:O486))/(MAX(L486:O486)-MIN(L486:O486))))</f>
        <v>1</v>
      </c>
      <c r="AH486" s="0" t="n">
        <f aca="false">IF(MAX(L486:O486)=MIN(L486:O486),0,IF($C$17="custo",(MAX(L486:O486)-N486)/(MAX(L486:O486)-MIN(L486:O486)),(N486-MIN(L486:O486))/(MAX(L486:O486)-MIN(L486:O486))))</f>
        <v>0.798818518821051</v>
      </c>
      <c r="AI486" s="0" t="n">
        <f aca="false">IF(MAX(L486:O486)=MIN(L486:O486),0,IF($C$17="custo",(MAX(L486:O486)-O486)/(MAX(L486:O486)-MIN(L486:O486)),(O486-MIN(L486:O486))/(MAX(L486:O486)-MIN(L486:O486))))</f>
        <v>0</v>
      </c>
      <c r="AJ486" s="0" t="n">
        <f aca="false">IF(MAX(P486:S486)=MIN(P486:S486),0,IF($D$17="custo",(MAX(P486:S486)-P486)/(MAX(P486:S486)-MIN(P486:S486)),(P486-MIN(P486:S486))/(MAX(P486:S486)-MIN(P486:S486))))</f>
        <v>0.179944146264381</v>
      </c>
      <c r="AK486" s="0" t="n">
        <f aca="false">IF(MAX(P486:S486)=MIN(P486:S486),0,IF($D$17="custo",(MAX(P486:S486)-Q486)/(MAX(P486:S486)-MIN(P486:S486)),(Q486-MIN(P486:S486))/(MAX(P486:S486)-MIN(P486:S486))))</f>
        <v>0</v>
      </c>
      <c r="AL486" s="0" t="n">
        <f aca="false">IF(MAX(P486:S486)=MIN(P486:S486),0,IF($D$17="custo",(MAX(P486:S486)-R486)/(MAX(P486:S486)-MIN(P486:S486)),(R486-MIN(P486:S486))/(MAX(P486:S486)-MIN(P486:S486))))</f>
        <v>0.705153632942868</v>
      </c>
      <c r="AM486" s="0" t="n">
        <f aca="false">IF(MAX(P486:S486)=MIN(P486:S486),0,IF($D$17="custo",(MAX(P486:S486)-S486)/(MAX(P486:S486)-MIN(P486:S486)),(S486-MIN(P486:S486))/(MAX(P486:S486)-MIN(P486:S486))))</f>
        <v>1</v>
      </c>
      <c r="AN486" s="0" t="n">
        <f aca="false">IF(MAX(T486:W486)=MIN(T486:W486),0,IF($E$17="custo",(MAX(T486:W486)-T486)/(MAX(T486:W486)-MIN(T486:W486)),(T486-MIN(T486:W486))/(MAX(T486:W486)-MIN(T486:W486))))</f>
        <v>0</v>
      </c>
      <c r="AO486" s="0" t="n">
        <f aca="false">IF(MAX(T486:W486)=MIN(T486:W486),0,IF($E$17="custo",(MAX(T486:W486)-U486)/(MAX(T486:W486)-MIN(T486:W486)),(U486-MIN(T486:W486))/(MAX(T486:W486)-MIN(T486:W486))))</f>
        <v>0.615384615384615</v>
      </c>
      <c r="AP486" s="0" t="n">
        <f aca="false">IF(MAX(T486:W486)=MIN(T486:W486),0,IF($E$17="custo",(MAX(T486:W486)-V486)/(MAX(T486:W486)-MIN(T486:W486)),(V486-MIN(T486:W486))/(MAX(T486:W486)-MIN(T486:W486))))</f>
        <v>0.769230769230769</v>
      </c>
      <c r="AQ486" s="0" t="n">
        <f aca="false">IF(MAX(T486:W486)=MIN(T486:W486),0,IF($E$17="custo",(MAX(T486:W486)-W486)/(MAX(T486:W486)-MIN(T486:W486)),(W486-MIN(T486:W486))/(MAX(T486:W486)-MIN(T486:W486))))</f>
        <v>1</v>
      </c>
      <c r="AR486" s="0" t="n">
        <f aca="false">IF(MAX(X486:AA486)=MIN(X486:AA486),0,IF($F$17="custo",(MAX(X486:AA486)-X486)/(MAX(X486:AA486)-MIN(X486:AA486)),(X486-MIN(X486:AA486))/(MAX(X486:AA486)-MIN(X486:AA486))))</f>
        <v>0</v>
      </c>
      <c r="AS486" s="0" t="n">
        <f aca="false">IF(MAX(X486:AA486)=MIN(X486:AA486),0,IF($F$17="custo",(MAX(X486:AA486)-Y486)/(MAX(X486:AA486)-MIN(X486:AA486)),(Y486-MIN(X486:AA486))/(MAX(X486:AA486)-MIN(X486:AA486))))</f>
        <v>0.666666666666667</v>
      </c>
      <c r="AT486" s="0" t="n">
        <f aca="false">IF(MAX(X486:AA486)=MIN(X486:AA486),0,IF($F$17="custo",(MAX(X486:AA486)-Z486)/(MAX(X486:AA486)-MIN(X486:AA486)),(Z486-MIN(X486:AA486))/(MAX(X486:AA486)-MIN(X486:AA486))))</f>
        <v>0.333333333333333</v>
      </c>
      <c r="AU486" s="0" t="n">
        <f aca="false">IF(MAX(X486:AA486)=MIN(X486:AA486),0,IF($F$17="custo",(MAX(X486:AA486)-AA486)/(MAX(X486:AA486)-MIN(X486:AA486)),(AA486-MIN(X486:AA486))/(MAX(X486:AA486)-MIN(X486:AA486))))</f>
        <v>1</v>
      </c>
      <c r="AV486" s="0" t="n">
        <f aca="false">STDEVP(AB486:AE486)</f>
        <v>0.399712959349541</v>
      </c>
      <c r="AW486" s="0" t="n">
        <f aca="false">STDEVP(AF486:AI486)</f>
        <v>0.374255750049726</v>
      </c>
      <c r="AX486" s="0" t="n">
        <f aca="false">STDEVP(AJ486:AM486)</f>
        <v>0.400382046467595</v>
      </c>
      <c r="AY486" s="0" t="n">
        <f aca="false">STDEVP(AN486:AQ486)</f>
        <v>0.370410774697274</v>
      </c>
      <c r="AZ486" s="0" t="n">
        <f aca="false">STDEVP(AR486:AU486)</f>
        <v>0.372677996249965</v>
      </c>
      <c r="BA486" s="0" t="n">
        <f aca="false">AV486*((1-IFERROR(CORREL(AB486:AE486,AF486:AI486),0))+(1-IFERROR(CORREL(AB486:AE486,AJ486:AM486),0))+(1-IFERROR(CORREL(AB486:AE486,AN486:AQ486),0))+(1-IFERROR(CORREL(AB486:AE486,AR486:AU486),0)))</f>
        <v>1.08810779835299</v>
      </c>
      <c r="BB486" s="0" t="n">
        <f aca="false">AW486*((1-IFERROR(CORREL(AF486:AI486,AB486:AE486),0))+(1-IFERROR(CORREL(AF486:AI486,AJ486:AM486),0))+(1-IFERROR(CORREL(AF486:AI486,AN486:AQ486),0))+(1-IFERROR(CORREL(AF486:AI486,AR486:AU486),0)))</f>
        <v>2.33809477992594</v>
      </c>
      <c r="BC486" s="0" t="n">
        <f aca="false">AX486*((1-IFERROR(CORREL(AJ486:AM486,AB486:AE486),0))+(1-IFERROR(CORREL(AJ486:AM486,AF486:AI486),0))+(1-IFERROR(CORREL(AJ486:AM486,AN486:AQ486),0))+(1-IFERROR(CORREL(AJ486:AM486,AR486:AU486),0)))</f>
        <v>1.02630669348593</v>
      </c>
      <c r="BD486" s="0" t="n">
        <f aca="false">AY486*((1-IFERROR(CORREL(AN486:AQ486,AB486:AE486),0))+(1-IFERROR(CORREL(AN486:AQ486,AF486:AI486),0))+(1-IFERROR(CORREL(AN486:AQ486,AJ486:AM486),0))+(1-IFERROR(CORREL(AN486:AQ486,AR486:AU486),0)))</f>
        <v>0.789039259079154</v>
      </c>
      <c r="BE486" s="0" t="n">
        <f aca="false">AZ486*((1-IFERROR(CORREL(AR486:AU486,AB486:AE486),0))+(1-IFERROR(CORREL(AR486:AU486,AF486:AI486),0))+(1-IFERROR(CORREL(AR486:AU486,AJ486:AM486),0))+(1-IFERROR(CORREL(AR486:AU486,AN486:AQ486),0)))</f>
        <v>1.01558330411842</v>
      </c>
      <c r="BF486" s="0" t="n">
        <f aca="false">IF(SUM(BA486:BE486)&gt;0,BA486/SUM(BA486:BE486),1/5)</f>
        <v>0.173898812915059</v>
      </c>
      <c r="BG486" s="0" t="n">
        <f aca="false">IF(SUM(BA486:BE486)&gt;0,BB486/SUM(BA486:BE486),1/5)</f>
        <v>0.373668773744157</v>
      </c>
      <c r="BH486" s="0" t="n">
        <f aca="false">IF(SUM(BA486:BE486)&gt;0,BC486/SUM(BA486:BE486),1/5)</f>
        <v>0.164021906610842</v>
      </c>
      <c r="BI486" s="0" t="n">
        <f aca="false">IF(SUM(BA486:BE486)&gt;0,BD486/SUM(BA486:BE486),1/5)</f>
        <v>0.12610238682687</v>
      </c>
      <c r="BJ486" s="0" t="n">
        <f aca="false">IF(SUM(BA486:BE486)&gt;0,BE486/SUM(BA486:BE486),1/5)</f>
        <v>0.162308119903073</v>
      </c>
      <c r="BK486" s="0" t="n">
        <f aca="false">BF486*AB486+BG486*AF486+BH486*AJ486+BI486*AN486+BJ486*AR486</f>
        <v>0.291227942611385</v>
      </c>
      <c r="BL486" s="0" t="n">
        <f aca="false">BF486*AC486+BG486*AG486+BH486*AK486+BI486*AO486+BJ486*AS486</f>
        <v>0.559475655829407</v>
      </c>
      <c r="BM486" s="0" t="n">
        <f aca="false">BF486*AD486+BG486*AH486+BH486*AL486+BI486*AP486+BJ486*AT486</f>
        <v>0.705685812145149</v>
      </c>
      <c r="BN486" s="0" t="n">
        <f aca="false">BF486*AE486+BG486*AI486+BH486*AM486+BI486*AQ486+BJ486*AU486</f>
        <v>0.626331226255843</v>
      </c>
      <c r="BO486" s="0" t="n">
        <f aca="false">RANK(BK486,$BK486:$BN486)</f>
        <v>4</v>
      </c>
      <c r="BP486" s="0" t="n">
        <f aca="false">RANK(BL486,$BK486:$BN486)</f>
        <v>3</v>
      </c>
      <c r="BQ486" s="0" t="n">
        <f aca="false">RANK(BM486,$BK486:$BN486)</f>
        <v>1</v>
      </c>
      <c r="BR486" s="0" t="n">
        <f aca="false">RANK(BN486,$BK486:$BN486)</f>
        <v>2</v>
      </c>
    </row>
    <row r="487" customFormat="false" ht="15" hidden="false" customHeight="false" outlineLevel="0" collapsed="false">
      <c r="A487" s="0" t="n">
        <v>464</v>
      </c>
      <c r="B487" s="0" t="n">
        <f aca="false">RANDBETWEEN(1,$B$5)</f>
        <v>2</v>
      </c>
      <c r="C487" s="0" t="n">
        <f aca="false">RANDBETWEEN(1,$B$5)</f>
        <v>1</v>
      </c>
      <c r="D487" s="0" t="n">
        <f aca="false">RANDBETWEEN(1,$B$5)</f>
        <v>5</v>
      </c>
      <c r="E487" s="0" t="n">
        <f aca="false">RANDBETWEEN(1,$B$5)</f>
        <v>2</v>
      </c>
      <c r="F487" s="0" t="n">
        <f aca="false">RANDBETWEEN(1,$B$5)</f>
        <v>3</v>
      </c>
      <c r="G487" s="0" t="n">
        <f aca="false">RANDBETWEEN(1,$B$5)</f>
        <v>2</v>
      </c>
      <c r="H487" s="0" t="n">
        <f aca="true">NORMINV(RAND(),$B$8,$B$13)</f>
        <v>49.9320352717022</v>
      </c>
      <c r="I487" s="0" t="n">
        <f aca="true">NORMINV(RAND(),$C$8,$C$13)</f>
        <v>62.7480722577739</v>
      </c>
      <c r="J487" s="0" t="n">
        <f aca="true">NORMINV(RAND(),$D$8,$D$13)</f>
        <v>15.5755953114181</v>
      </c>
      <c r="K487" s="0" t="n">
        <f aca="true">NORMINV(RAND(),$E$8,$E$13)</f>
        <v>2.73661951963636</v>
      </c>
      <c r="L487" s="0" t="n">
        <f aca="true">NORMINV(RAND(),$B$9,$B$14)</f>
        <v>50.8238751041089</v>
      </c>
      <c r="M487" s="0" t="n">
        <f aca="true">NORMINV(RAND(),$C$9,$C$14)</f>
        <v>50.656380624198</v>
      </c>
      <c r="N487" s="0" t="n">
        <f aca="true">NORMINV(RAND(),$D$9,$D$14)</f>
        <v>40.0719718033885</v>
      </c>
      <c r="O487" s="0" t="n">
        <f aca="true">NORMINV(RAND(),$E$9,$E$14)</f>
        <v>24.220089721637</v>
      </c>
      <c r="P487" s="0" t="n">
        <f aca="true">NORMINV(RAND(),$B$10,$B$15)</f>
        <v>23.8764262722131</v>
      </c>
      <c r="Q487" s="0" t="n">
        <f aca="true">NORMINV(RAND(),$C$10,$C$15)</f>
        <v>31.8246570600617</v>
      </c>
      <c r="R487" s="0" t="n">
        <f aca="true">NORMINV(RAND(),$D$10,$D$15)</f>
        <v>10.2307462599033</v>
      </c>
      <c r="S487" s="0" t="n">
        <f aca="true">NORMINV(RAND(),$E$10,$E$15)</f>
        <v>4.22049342641854</v>
      </c>
      <c r="T487" s="0" t="n">
        <f aca="false">MEDIAN(INDEX(Avaliadores!$B$17:$B$22,$B487),INDEX(Avaliadores!$B$17:$B$22,$C487),INDEX(Avaliadores!$B$17:$B$22,$D487),INDEX(Avaliadores!$B$17:$B$22,$E487),INDEX(Avaliadores!$B$17:$B$22,$F487),INDEX(Avaliadores!$B$17:$B$22,$G487))</f>
        <v>2.91666666666667</v>
      </c>
      <c r="U487" s="0" t="n">
        <f aca="false">MEDIAN(INDEX(Avaliadores!$C$17:$C$22,$B487),INDEX(Avaliadores!$C$17:$C$22,$C487),INDEX(Avaliadores!$C$17:$C$22,$D487),INDEX(Avaliadores!$C$17:$C$22,$E487),INDEX(Avaliadores!$C$17:$C$22,$F487),INDEX(Avaliadores!$C$17:$C$22,$G487))</f>
        <v>5.04166666666667</v>
      </c>
      <c r="V487" s="0" t="n">
        <f aca="false">MEDIAN(INDEX(Avaliadores!$D$17:$D$22,$B487),INDEX(Avaliadores!$D$17:$D$22,$C487),INDEX(Avaliadores!$D$17:$D$22,$D487),INDEX(Avaliadores!$D$17:$D$22,$E487),INDEX(Avaliadores!$D$17:$D$22,$F487),INDEX(Avaliadores!$D$17:$D$22,$G487))</f>
        <v>6.04166666666667</v>
      </c>
      <c r="W487" s="0" t="n">
        <f aca="false">MEDIAN(INDEX(Avaliadores!$E$17:$E$22,$B487),INDEX(Avaliadores!$E$17:$E$22,$C487),INDEX(Avaliadores!$E$17:$E$22,$D487),INDEX(Avaliadores!$E$17:$E$22,$E487),INDEX(Avaliadores!$E$17:$E$22,$F487),INDEX(Avaliadores!$E$17:$E$22,$G487))</f>
        <v>6.04166666666667</v>
      </c>
      <c r="X487" s="0" t="n">
        <f aca="false">MEDIAN(INDEX(Avaliadores!$F$17:$F$22,$B487),INDEX(Avaliadores!$F$17:$F$22,$C487),INDEX(Avaliadores!$F$17:$F$22,$D487),INDEX(Avaliadores!$F$17:$F$22,$E487),INDEX(Avaliadores!$F$17:$F$22,$F487),INDEX(Avaliadores!$F$17:$F$22,$G487))</f>
        <v>2.04166666666667</v>
      </c>
      <c r="Y487" s="0" t="n">
        <f aca="false">MEDIAN(INDEX(Avaliadores!$G$17:$G$22,$B487),INDEX(Avaliadores!$G$17:$G$22,$C487),INDEX(Avaliadores!$G$17:$G$22,$D487),INDEX(Avaliadores!$G$17:$G$22,$E487),INDEX(Avaliadores!$G$17:$G$22,$F487),INDEX(Avaliadores!$G$17:$G$22,$G487))</f>
        <v>5.91666666666667</v>
      </c>
      <c r="Z487" s="0" t="n">
        <f aca="false">MEDIAN(INDEX(Avaliadores!$H$17:$H$22,$B487),INDEX(Avaliadores!$H$17:$H$22,$C487),INDEX(Avaliadores!$H$17:$H$22,$D487),INDEX(Avaliadores!$H$17:$H$22,$E487),INDEX(Avaliadores!$H$17:$H$22,$F487),INDEX(Avaliadores!$H$17:$H$22,$G487))</f>
        <v>4.04166666666667</v>
      </c>
      <c r="AA487" s="0" t="n">
        <f aca="false">MEDIAN(INDEX(Avaliadores!$I$17:$I$22,$B487),INDEX(Avaliadores!$I$17:$I$22,$C487),INDEX(Avaliadores!$I$17:$I$22,$D487),INDEX(Avaliadores!$I$17:$I$22,$E487),INDEX(Avaliadores!$I$17:$I$22,$F487),INDEX(Avaliadores!$I$17:$I$22,$G487))</f>
        <v>6.29166666666667</v>
      </c>
      <c r="AB487" s="0" t="n">
        <f aca="false">IF(MAX(H487:K487)=MIN(H487:K487),0,IF($B$17="custo",(MAX(H487:K487)-H487)/(MAX(H487:K487)-MIN(H487:K487)),(H487-MIN(H487:K487))/(MAX(H487:K487)-MIN(H487:K487))))</f>
        <v>0.213559852350101</v>
      </c>
      <c r="AC487" s="0" t="n">
        <f aca="false">IF(MAX(H487:K487)=MIN(H487:K487),0,IF($B$17="custo",(MAX(H487:K487)-I487)/(MAX(H487:K487)-MIN(H487:K487)),(I487-MIN(H487:K487))/(MAX(H487:K487)-MIN(H487:K487))))</f>
        <v>0</v>
      </c>
      <c r="AD487" s="0" t="n">
        <f aca="false">IF(MAX(H487:K487)=MIN(H487:K487),0,IF($B$17="custo",(MAX(H487:K487)-J487)/(MAX(H487:K487)-MIN(H487:K487)),(J487-MIN(H487:K487))/(MAX(H487:K487)-MIN(H487:K487))))</f>
        <v>0.786057907183065</v>
      </c>
      <c r="AE487" s="0" t="n">
        <f aca="false">IF(MAX(H487:K487)=MIN(H487:K487),0,IF($B$17="custo",(MAX(H487:K487)-K487)/(MAX(H487:K487)-MIN(H487:K487)),(K487-MIN(H487:K487))/(MAX(H487:K487)-MIN(H487:K487))))</f>
        <v>1</v>
      </c>
      <c r="AF487" s="0" t="n">
        <f aca="false">IF(MAX(L487:O487)=MIN(L487:O487),0,IF($C$17="custo",(MAX(L487:O487)-L487)/(MAX(L487:O487)-MIN(L487:O487)),(L487-MIN(L487:O487))/(MAX(L487:O487)-MIN(L487:O487))))</f>
        <v>1</v>
      </c>
      <c r="AG487" s="0" t="n">
        <f aca="false">IF(MAX(L487:O487)=MIN(L487:O487),0,IF($C$17="custo",(MAX(L487:O487)-M487)/(MAX(L487:O487)-MIN(L487:O487)),(M487-MIN(L487:O487))/(MAX(L487:O487)-MIN(L487:O487))))</f>
        <v>0.993704110993875</v>
      </c>
      <c r="AH487" s="0" t="n">
        <f aca="false">IF(MAX(L487:O487)=MIN(L487:O487),0,IF($C$17="custo",(MAX(L487:O487)-N487)/(MAX(L487:O487)-MIN(L487:O487)),(N487-MIN(L487:O487))/(MAX(L487:O487)-MIN(L487:O487))))</f>
        <v>0.595850622528164</v>
      </c>
      <c r="AI487" s="0" t="n">
        <f aca="false">IF(MAX(L487:O487)=MIN(L487:O487),0,IF($C$17="custo",(MAX(L487:O487)-O487)/(MAX(L487:O487)-MIN(L487:O487)),(O487-MIN(L487:O487))/(MAX(L487:O487)-MIN(L487:O487))))</f>
        <v>0</v>
      </c>
      <c r="AJ487" s="0" t="n">
        <f aca="false">IF(MAX(P487:S487)=MIN(P487:S487),0,IF($D$17="custo",(MAX(P487:S487)-P487)/(MAX(P487:S487)-MIN(P487:S487)),(P487-MIN(P487:S487))/(MAX(P487:S487)-MIN(P487:S487))))</f>
        <v>0.287935939423338</v>
      </c>
      <c r="AK487" s="0" t="n">
        <f aca="false">IF(MAX(P487:S487)=MIN(P487:S487),0,IF($D$17="custo",(MAX(P487:S487)-Q487)/(MAX(P487:S487)-MIN(P487:S487)),(Q487-MIN(P487:S487))/(MAX(P487:S487)-MIN(P487:S487))))</f>
        <v>0</v>
      </c>
      <c r="AL487" s="0" t="n">
        <f aca="false">IF(MAX(P487:S487)=MIN(P487:S487),0,IF($D$17="custo",(MAX(P487:S487)-R487)/(MAX(P487:S487)-MIN(P487:S487)),(R487-MIN(P487:S487))/(MAX(P487:S487)-MIN(P487:S487))))</f>
        <v>0.78227006210905</v>
      </c>
      <c r="AM487" s="0" t="n">
        <f aca="false">IF(MAX(P487:S487)=MIN(P487:S487),0,IF($D$17="custo",(MAX(P487:S487)-S487)/(MAX(P487:S487)-MIN(P487:S487)),(S487-MIN(P487:S487))/(MAX(P487:S487)-MIN(P487:S487))))</f>
        <v>1</v>
      </c>
      <c r="AN487" s="0" t="n">
        <f aca="false">IF(MAX(T487:W487)=MIN(T487:W487),0,IF($E$17="custo",(MAX(T487:W487)-T487)/(MAX(T487:W487)-MIN(T487:W487)),(T487-MIN(T487:W487))/(MAX(T487:W487)-MIN(T487:W487))))</f>
        <v>0</v>
      </c>
      <c r="AO487" s="0" t="n">
        <f aca="false">IF(MAX(T487:W487)=MIN(T487:W487),0,IF($E$17="custo",(MAX(T487:W487)-U487)/(MAX(T487:W487)-MIN(T487:W487)),(U487-MIN(T487:W487))/(MAX(T487:W487)-MIN(T487:W487))))</f>
        <v>0.68</v>
      </c>
      <c r="AP487" s="0" t="n">
        <f aca="false">IF(MAX(T487:W487)=MIN(T487:W487),0,IF($E$17="custo",(MAX(T487:W487)-V487)/(MAX(T487:W487)-MIN(T487:W487)),(V487-MIN(T487:W487))/(MAX(T487:W487)-MIN(T487:W487))))</f>
        <v>1</v>
      </c>
      <c r="AQ487" s="0" t="n">
        <f aca="false">IF(MAX(T487:W487)=MIN(T487:W487),0,IF($E$17="custo",(MAX(T487:W487)-W487)/(MAX(T487:W487)-MIN(T487:W487)),(W487-MIN(T487:W487))/(MAX(T487:W487)-MIN(T487:W487))))</f>
        <v>1</v>
      </c>
      <c r="AR487" s="0" t="n">
        <f aca="false">IF(MAX(X487:AA487)=MIN(X487:AA487),0,IF($F$17="custo",(MAX(X487:AA487)-X487)/(MAX(X487:AA487)-MIN(X487:AA487)),(X487-MIN(X487:AA487))/(MAX(X487:AA487)-MIN(X487:AA487))))</f>
        <v>0</v>
      </c>
      <c r="AS487" s="0" t="n">
        <f aca="false">IF(MAX(X487:AA487)=MIN(X487:AA487),0,IF($F$17="custo",(MAX(X487:AA487)-Y487)/(MAX(X487:AA487)-MIN(X487:AA487)),(Y487-MIN(X487:AA487))/(MAX(X487:AA487)-MIN(X487:AA487))))</f>
        <v>0.911764705882353</v>
      </c>
      <c r="AT487" s="0" t="n">
        <f aca="false">IF(MAX(X487:AA487)=MIN(X487:AA487),0,IF($F$17="custo",(MAX(X487:AA487)-Z487)/(MAX(X487:AA487)-MIN(X487:AA487)),(Z487-MIN(X487:AA487))/(MAX(X487:AA487)-MIN(X487:AA487))))</f>
        <v>0.470588235294118</v>
      </c>
      <c r="AU487" s="0" t="n">
        <f aca="false">IF(MAX(X487:AA487)=MIN(X487:AA487),0,IF($F$17="custo",(MAX(X487:AA487)-AA487)/(MAX(X487:AA487)-MIN(X487:AA487)),(AA487-MIN(X487:AA487))/(MAX(X487:AA487)-MIN(X487:AA487))))</f>
        <v>1</v>
      </c>
      <c r="AV487" s="0" t="n">
        <f aca="false">STDEVP(AB487:AE487)</f>
        <v>0.40739325225165</v>
      </c>
      <c r="AW487" s="0" t="n">
        <f aca="false">STDEVP(AF487:AI487)</f>
        <v>0.408055570693726</v>
      </c>
      <c r="AX487" s="0" t="n">
        <f aca="false">STDEVP(AJ487:AM487)</f>
        <v>0.394783273799853</v>
      </c>
      <c r="AY487" s="0" t="n">
        <f aca="false">STDEVP(AN487:AQ487)</f>
        <v>0.408289113251872</v>
      </c>
      <c r="AZ487" s="0" t="n">
        <f aca="false">STDEVP(AR487:AU487)</f>
        <v>0.398078755401152</v>
      </c>
      <c r="BA487" s="0" t="n">
        <f aca="false">AV487*((1-IFERROR(CORREL(AB487:AE487,AF487:AI487),0))+(1-IFERROR(CORREL(AB487:AE487,AJ487:AM487),0))+(1-IFERROR(CORREL(AB487:AE487,AN487:AQ487),0))+(1-IFERROR(CORREL(AB487:AE487,AR487:AU487),0)))</f>
        <v>1.21298130317053</v>
      </c>
      <c r="BB487" s="0" t="n">
        <f aca="false">AW487*((1-IFERROR(CORREL(AF487:AI487,AB487:AE487),0))+(1-IFERROR(CORREL(AF487:AI487,AJ487:AM487),0))+(1-IFERROR(CORREL(AF487:AI487,AN487:AQ487),0))+(1-IFERROR(CORREL(AF487:AI487,AR487:AU487),0)))</f>
        <v>2.88661376427767</v>
      </c>
      <c r="BC487" s="0" t="n">
        <f aca="false">AX487*((1-IFERROR(CORREL(AJ487:AM487,AB487:AE487),0))+(1-IFERROR(CORREL(AJ487:AM487,AF487:AI487),0))+(1-IFERROR(CORREL(AJ487:AM487,AN487:AQ487),0))+(1-IFERROR(CORREL(AJ487:AM487,AR487:AU487),0)))</f>
        <v>1.21772855846227</v>
      </c>
      <c r="BD487" s="0" t="n">
        <f aca="false">AY487*((1-IFERROR(CORREL(AN487:AQ487,AB487:AE487),0))+(1-IFERROR(CORREL(AN487:AQ487,AF487:AI487),0))+(1-IFERROR(CORREL(AN487:AQ487,AJ487:AM487),0))+(1-IFERROR(CORREL(AN487:AQ487,AR487:AU487),0)))</f>
        <v>1.0824167031676</v>
      </c>
      <c r="BE487" s="0" t="n">
        <f aca="false">AZ487*((1-IFERROR(CORREL(AR487:AU487,AB487:AE487),0))+(1-IFERROR(CORREL(AR487:AU487,AF487:AI487),0))+(1-IFERROR(CORREL(AR487:AU487,AJ487:AM487),0))+(1-IFERROR(CORREL(AR487:AU487,AN487:AQ487),0)))</f>
        <v>1.31222024911546</v>
      </c>
      <c r="BF487" s="0" t="n">
        <f aca="false">IF(SUM(BA487:BE487)&gt;0,BA487/SUM(BA487:BE487),1/5)</f>
        <v>0.157285724022031</v>
      </c>
      <c r="BG487" s="0" t="n">
        <f aca="false">IF(SUM(BA487:BE487)&gt;0,BB487/SUM(BA487:BE487),1/5)</f>
        <v>0.374303490663568</v>
      </c>
      <c r="BH487" s="0" t="n">
        <f aca="false">IF(SUM(BA487:BE487)&gt;0,BC487/SUM(BA487:BE487),1/5)</f>
        <v>0.15790129450422</v>
      </c>
      <c r="BI487" s="0" t="n">
        <f aca="false">IF(SUM(BA487:BE487)&gt;0,BD487/SUM(BA487:BE487),1/5)</f>
        <v>0.140355580425068</v>
      </c>
      <c r="BJ487" s="0" t="n">
        <f aca="false">IF(SUM(BA487:BE487)&gt;0,BE487/SUM(BA487:BE487),1/5)</f>
        <v>0.170153910385112</v>
      </c>
      <c r="BK487" s="0" t="n">
        <f aca="false">BF487*AB487+BG487*AF487+BH487*AJ487+BI487*AN487+BJ487*AR487</f>
        <v>0.453358864231726</v>
      </c>
      <c r="BL487" s="0" t="n">
        <f aca="false">BF487*AC487+BG487*AG487+BH487*AK487+BI487*AO487+BJ487*AS487</f>
        <v>0.622529042177806</v>
      </c>
      <c r="BM487" s="0" t="n">
        <f aca="false">BF487*AD487+BG487*AH487+BH487*AL487+BI487*AP487+BJ487*AT487</f>
        <v>0.69061411928139</v>
      </c>
      <c r="BN487" s="0" t="n">
        <f aca="false">BF487*AE487+BG487*AI487+BH487*AM487+BI487*AQ487+BJ487*AU487</f>
        <v>0.625696509336432</v>
      </c>
      <c r="BO487" s="0" t="n">
        <f aca="false">RANK(BK487,$BK487:$BN487)</f>
        <v>4</v>
      </c>
      <c r="BP487" s="0" t="n">
        <f aca="false">RANK(BL487,$BK487:$BN487)</f>
        <v>3</v>
      </c>
      <c r="BQ487" s="0" t="n">
        <f aca="false">RANK(BM487,$BK487:$BN487)</f>
        <v>1</v>
      </c>
      <c r="BR487" s="0" t="n">
        <f aca="false">RANK(BN487,$BK487:$BN487)</f>
        <v>2</v>
      </c>
    </row>
    <row r="488" customFormat="false" ht="15" hidden="false" customHeight="false" outlineLevel="0" collapsed="false">
      <c r="A488" s="0" t="n">
        <v>465</v>
      </c>
      <c r="B488" s="0" t="n">
        <f aca="false">RANDBETWEEN(1,$B$5)</f>
        <v>3</v>
      </c>
      <c r="C488" s="0" t="n">
        <f aca="false">RANDBETWEEN(1,$B$5)</f>
        <v>6</v>
      </c>
      <c r="D488" s="0" t="n">
        <f aca="false">RANDBETWEEN(1,$B$5)</f>
        <v>3</v>
      </c>
      <c r="E488" s="0" t="n">
        <f aca="false">RANDBETWEEN(1,$B$5)</f>
        <v>1</v>
      </c>
      <c r="F488" s="0" t="n">
        <f aca="false">RANDBETWEEN(1,$B$5)</f>
        <v>2</v>
      </c>
      <c r="G488" s="0" t="n">
        <f aca="false">RANDBETWEEN(1,$B$5)</f>
        <v>6</v>
      </c>
      <c r="H488" s="0" t="n">
        <f aca="true">NORMINV(RAND(),$B$8,$B$13)</f>
        <v>51.9433817489759</v>
      </c>
      <c r="I488" s="0" t="n">
        <f aca="true">NORMINV(RAND(),$C$8,$C$13)</f>
        <v>64.5651401365458</v>
      </c>
      <c r="J488" s="0" t="n">
        <f aca="true">NORMINV(RAND(),$D$8,$D$13)</f>
        <v>15.4972919881673</v>
      </c>
      <c r="K488" s="0" t="n">
        <f aca="true">NORMINV(RAND(),$E$8,$E$13)</f>
        <v>2.93455270863157</v>
      </c>
      <c r="L488" s="0" t="n">
        <f aca="true">NORMINV(RAND(),$B$9,$B$14)</f>
        <v>51.4678162812771</v>
      </c>
      <c r="M488" s="0" t="n">
        <f aca="true">NORMINV(RAND(),$C$9,$C$14)</f>
        <v>37.078673986071</v>
      </c>
      <c r="N488" s="0" t="n">
        <f aca="true">NORMINV(RAND(),$D$9,$D$14)</f>
        <v>50.4990286886675</v>
      </c>
      <c r="O488" s="0" t="n">
        <f aca="true">NORMINV(RAND(),$E$9,$E$14)</f>
        <v>23.6952443544085</v>
      </c>
      <c r="P488" s="0" t="n">
        <f aca="true">NORMINV(RAND(),$B$10,$B$15)</f>
        <v>24.3767691071488</v>
      </c>
      <c r="Q488" s="0" t="n">
        <f aca="true">NORMINV(RAND(),$C$10,$C$15)</f>
        <v>29.7810799658528</v>
      </c>
      <c r="R488" s="0" t="n">
        <f aca="true">NORMINV(RAND(),$D$10,$D$15)</f>
        <v>9.75021659328922</v>
      </c>
      <c r="S488" s="0" t="n">
        <f aca="true">NORMINV(RAND(),$E$10,$E$15)</f>
        <v>4.16731868408237</v>
      </c>
      <c r="T488" s="0" t="n">
        <f aca="false">MEDIAN(INDEX(Avaliadores!$B$17:$B$22,$B488),INDEX(Avaliadores!$B$17:$B$22,$C488),INDEX(Avaliadores!$B$17:$B$22,$D488),INDEX(Avaliadores!$B$17:$B$22,$E488),INDEX(Avaliadores!$B$17:$B$22,$F488),INDEX(Avaliadores!$B$17:$B$22,$G488))</f>
        <v>2.41666666666667</v>
      </c>
      <c r="U488" s="0" t="n">
        <f aca="false">MEDIAN(INDEX(Avaliadores!$C$17:$C$22,$B488),INDEX(Avaliadores!$C$17:$C$22,$C488),INDEX(Avaliadores!$C$17:$C$22,$D488),INDEX(Avaliadores!$C$17:$C$22,$E488),INDEX(Avaliadores!$C$17:$C$22,$F488),INDEX(Avaliadores!$C$17:$C$22,$G488))</f>
        <v>4.91666666666667</v>
      </c>
      <c r="V488" s="0" t="n">
        <f aca="false">MEDIAN(INDEX(Avaliadores!$D$17:$D$22,$B488),INDEX(Avaliadores!$D$17:$D$22,$C488),INDEX(Avaliadores!$D$17:$D$22,$D488),INDEX(Avaliadores!$D$17:$D$22,$E488),INDEX(Avaliadores!$D$17:$D$22,$F488),INDEX(Avaliadores!$D$17:$D$22,$G488))</f>
        <v>5.79166666666667</v>
      </c>
      <c r="W488" s="0" t="n">
        <f aca="false">MEDIAN(INDEX(Avaliadores!$E$17:$E$22,$B488),INDEX(Avaliadores!$E$17:$E$22,$C488),INDEX(Avaliadores!$E$17:$E$22,$D488),INDEX(Avaliadores!$E$17:$E$22,$E488),INDEX(Avaliadores!$E$17:$E$22,$F488),INDEX(Avaliadores!$E$17:$E$22,$G488))</f>
        <v>6.04166666666667</v>
      </c>
      <c r="X488" s="0" t="n">
        <f aca="false">MEDIAN(INDEX(Avaliadores!$F$17:$F$22,$B488),INDEX(Avaliadores!$F$17:$F$22,$C488),INDEX(Avaliadores!$F$17:$F$22,$D488),INDEX(Avaliadores!$F$17:$F$22,$E488),INDEX(Avaliadores!$F$17:$F$22,$F488),INDEX(Avaliadores!$F$17:$F$22,$G488))</f>
        <v>2.79166666666667</v>
      </c>
      <c r="Y488" s="0" t="n">
        <f aca="false">MEDIAN(INDEX(Avaliadores!$G$17:$G$22,$B488),INDEX(Avaliadores!$G$17:$G$22,$C488),INDEX(Avaliadores!$G$17:$G$22,$D488),INDEX(Avaliadores!$G$17:$G$22,$E488),INDEX(Avaliadores!$G$17:$G$22,$F488),INDEX(Avaliadores!$G$17:$G$22,$G488))</f>
        <v>5.41666666666667</v>
      </c>
      <c r="Z488" s="0" t="n">
        <f aca="false">MEDIAN(INDEX(Avaliadores!$H$17:$H$22,$B488),INDEX(Avaliadores!$H$17:$H$22,$C488),INDEX(Avaliadores!$H$17:$H$22,$D488),INDEX(Avaliadores!$H$17:$H$22,$E488),INDEX(Avaliadores!$H$17:$H$22,$F488),INDEX(Avaliadores!$H$17:$H$22,$G488))</f>
        <v>4.04166666666667</v>
      </c>
      <c r="AA488" s="0" t="n">
        <f aca="false">MEDIAN(INDEX(Avaliadores!$I$17:$I$22,$B488),INDEX(Avaliadores!$I$17:$I$22,$C488),INDEX(Avaliadores!$I$17:$I$22,$D488),INDEX(Avaliadores!$I$17:$I$22,$E488),INDEX(Avaliadores!$I$17:$I$22,$F488),INDEX(Avaliadores!$I$17:$I$22,$G488))</f>
        <v>6.91666666666667</v>
      </c>
      <c r="AB488" s="0" t="n">
        <f aca="false">IF(MAX(H488:K488)=MIN(H488:K488),0,IF($B$17="custo",(MAX(H488:K488)-H488)/(MAX(H488:K488)-MIN(H488:K488)),(H488-MIN(H488:K488))/(MAX(H488:K488)-MIN(H488:K488))))</f>
        <v>0.204796983353968</v>
      </c>
      <c r="AC488" s="0" t="n">
        <f aca="false">IF(MAX(H488:K488)=MIN(H488:K488),0,IF($B$17="custo",(MAX(H488:K488)-I488)/(MAX(H488:K488)-MIN(H488:K488)),(I488-MIN(H488:K488))/(MAX(H488:K488)-MIN(H488:K488))))</f>
        <v>0</v>
      </c>
      <c r="AD488" s="0" t="n">
        <f aca="false">IF(MAX(H488:K488)=MIN(H488:K488),0,IF($B$17="custo",(MAX(H488:K488)-J488)/(MAX(H488:K488)-MIN(H488:K488)),(J488-MIN(H488:K488))/(MAX(H488:K488)-MIN(H488:K488))))</f>
        <v>0.796160643540358</v>
      </c>
      <c r="AE488" s="0" t="n">
        <f aca="false">IF(MAX(H488:K488)=MIN(H488:K488),0,IF($B$17="custo",(MAX(H488:K488)-K488)/(MAX(H488:K488)-MIN(H488:K488)),(K488-MIN(H488:K488))/(MAX(H488:K488)-MIN(H488:K488))))</f>
        <v>1</v>
      </c>
      <c r="AF488" s="0" t="n">
        <f aca="false">IF(MAX(L488:O488)=MIN(L488:O488),0,IF($C$17="custo",(MAX(L488:O488)-L488)/(MAX(L488:O488)-MIN(L488:O488)),(L488-MIN(L488:O488))/(MAX(L488:O488)-MIN(L488:O488))))</f>
        <v>1</v>
      </c>
      <c r="AG488" s="0" t="n">
        <f aca="false">IF(MAX(L488:O488)=MIN(L488:O488),0,IF($C$17="custo",(MAX(L488:O488)-M488)/(MAX(L488:O488)-MIN(L488:O488)),(M488-MIN(L488:O488))/(MAX(L488:O488)-MIN(L488:O488))))</f>
        <v>0.481893778757837</v>
      </c>
      <c r="AH488" s="0" t="n">
        <f aca="false">IF(MAX(L488:O488)=MIN(L488:O488),0,IF($C$17="custo",(MAX(L488:O488)-N488)/(MAX(L488:O488)-MIN(L488:O488)),(N488-MIN(L488:O488))/(MAX(L488:O488)-MIN(L488:O488))))</f>
        <v>0.965117109241425</v>
      </c>
      <c r="AI488" s="0" t="n">
        <f aca="false">IF(MAX(L488:O488)=MIN(L488:O488),0,IF($C$17="custo",(MAX(L488:O488)-O488)/(MAX(L488:O488)-MIN(L488:O488)),(O488-MIN(L488:O488))/(MAX(L488:O488)-MIN(L488:O488))))</f>
        <v>0</v>
      </c>
      <c r="AJ488" s="0" t="n">
        <f aca="false">IF(MAX(P488:S488)=MIN(P488:S488),0,IF($D$17="custo",(MAX(P488:S488)-P488)/(MAX(P488:S488)-MIN(P488:S488)),(P488-MIN(P488:S488))/(MAX(P488:S488)-MIN(P488:S488))))</f>
        <v>0.210992473899188</v>
      </c>
      <c r="AK488" s="0" t="n">
        <f aca="false">IF(MAX(P488:S488)=MIN(P488:S488),0,IF($D$17="custo",(MAX(P488:S488)-Q488)/(MAX(P488:S488)-MIN(P488:S488)),(Q488-MIN(P488:S488))/(MAX(P488:S488)-MIN(P488:S488))))</f>
        <v>0</v>
      </c>
      <c r="AL488" s="0" t="n">
        <f aca="false">IF(MAX(P488:S488)=MIN(P488:S488),0,IF($D$17="custo",(MAX(P488:S488)-R488)/(MAX(P488:S488)-MIN(P488:S488)),(R488-MIN(P488:S488))/(MAX(P488:S488)-MIN(P488:S488))))</f>
        <v>0.782035217405565</v>
      </c>
      <c r="AM488" s="0" t="n">
        <f aca="false">IF(MAX(P488:S488)=MIN(P488:S488),0,IF($D$17="custo",(MAX(P488:S488)-S488)/(MAX(P488:S488)-MIN(P488:S488)),(S488-MIN(P488:S488))/(MAX(P488:S488)-MIN(P488:S488))))</f>
        <v>1</v>
      </c>
      <c r="AN488" s="0" t="n">
        <f aca="false">IF(MAX(T488:W488)=MIN(T488:W488),0,IF($E$17="custo",(MAX(T488:W488)-T488)/(MAX(T488:W488)-MIN(T488:W488)),(T488-MIN(T488:W488))/(MAX(T488:W488)-MIN(T488:W488))))</f>
        <v>0</v>
      </c>
      <c r="AO488" s="0" t="n">
        <f aca="false">IF(MAX(T488:W488)=MIN(T488:W488),0,IF($E$17="custo",(MAX(T488:W488)-U488)/(MAX(T488:W488)-MIN(T488:W488)),(U488-MIN(T488:W488))/(MAX(T488:W488)-MIN(T488:W488))))</f>
        <v>0.689655172413793</v>
      </c>
      <c r="AP488" s="0" t="n">
        <f aca="false">IF(MAX(T488:W488)=MIN(T488:W488),0,IF($E$17="custo",(MAX(T488:W488)-V488)/(MAX(T488:W488)-MIN(T488:W488)),(V488-MIN(T488:W488))/(MAX(T488:W488)-MIN(T488:W488))))</f>
        <v>0.931034482758621</v>
      </c>
      <c r="AQ488" s="0" t="n">
        <f aca="false">IF(MAX(T488:W488)=MIN(T488:W488),0,IF($E$17="custo",(MAX(T488:W488)-W488)/(MAX(T488:W488)-MIN(T488:W488)),(W488-MIN(T488:W488))/(MAX(T488:W488)-MIN(T488:W488))))</f>
        <v>1</v>
      </c>
      <c r="AR488" s="0" t="n">
        <f aca="false">IF(MAX(X488:AA488)=MIN(X488:AA488),0,IF($F$17="custo",(MAX(X488:AA488)-X488)/(MAX(X488:AA488)-MIN(X488:AA488)),(X488-MIN(X488:AA488))/(MAX(X488:AA488)-MIN(X488:AA488))))</f>
        <v>0</v>
      </c>
      <c r="AS488" s="0" t="n">
        <f aca="false">IF(MAX(X488:AA488)=MIN(X488:AA488),0,IF($F$17="custo",(MAX(X488:AA488)-Y488)/(MAX(X488:AA488)-MIN(X488:AA488)),(Y488-MIN(X488:AA488))/(MAX(X488:AA488)-MIN(X488:AA488))))</f>
        <v>0.636363636363636</v>
      </c>
      <c r="AT488" s="0" t="n">
        <f aca="false">IF(MAX(X488:AA488)=MIN(X488:AA488),0,IF($F$17="custo",(MAX(X488:AA488)-Z488)/(MAX(X488:AA488)-MIN(X488:AA488)),(Z488-MIN(X488:AA488))/(MAX(X488:AA488)-MIN(X488:AA488))))</f>
        <v>0.303030303030303</v>
      </c>
      <c r="AU488" s="0" t="n">
        <f aca="false">IF(MAX(X488:AA488)=MIN(X488:AA488),0,IF($F$17="custo",(MAX(X488:AA488)-AA488)/(MAX(X488:AA488)-MIN(X488:AA488)),(AA488-MIN(X488:AA488))/(MAX(X488:AA488)-MIN(X488:AA488))))</f>
        <v>1</v>
      </c>
      <c r="AV488" s="0" t="n">
        <f aca="false">STDEVP(AB488:AE488)</f>
        <v>0.410748012337503</v>
      </c>
      <c r="AW488" s="0" t="n">
        <f aca="false">STDEVP(AF488:AI488)</f>
        <v>0.408260663381649</v>
      </c>
      <c r="AX488" s="0" t="n">
        <f aca="false">STDEVP(AJ488:AM488)</f>
        <v>0.407141578792863</v>
      </c>
      <c r="AY488" s="0" t="n">
        <f aca="false">STDEVP(AN488:AQ488)</f>
        <v>0.395425687626887</v>
      </c>
      <c r="AZ488" s="0" t="n">
        <f aca="false">STDEVP(AR488:AU488)</f>
        <v>0.372985867427005</v>
      </c>
      <c r="BA488" s="0" t="n">
        <f aca="false">AV488*((1-IFERROR(CORREL(AB488:AE488,AF488:AI488),0))+(1-IFERROR(CORREL(AB488:AE488,AJ488:AM488),0))+(1-IFERROR(CORREL(AB488:AE488,AN488:AQ488),0))+(1-IFERROR(CORREL(AB488:AE488,AR488:AU488),0)))</f>
        <v>0.932194148694316</v>
      </c>
      <c r="BB488" s="0" t="n">
        <f aca="false">AW488*((1-IFERROR(CORREL(AF488:AI488,AB488:AE488),0))+(1-IFERROR(CORREL(AF488:AI488,AJ488:AM488),0))+(1-IFERROR(CORREL(AF488:AI488,AN488:AQ488),0))+(1-IFERROR(CORREL(AF488:AI488,AR488:AU488),0)))</f>
        <v>2.57045291986443</v>
      </c>
      <c r="BC488" s="0" t="n">
        <f aca="false">AX488*((1-IFERROR(CORREL(AJ488:AM488,AB488:AE488),0))+(1-IFERROR(CORREL(AJ488:AM488,AF488:AI488),0))+(1-IFERROR(CORREL(AJ488:AM488,AN488:AQ488),0))+(1-IFERROR(CORREL(AJ488:AM488,AR488:AU488),0)))</f>
        <v>0.928279824785028</v>
      </c>
      <c r="BD488" s="0" t="n">
        <f aca="false">AY488*((1-IFERROR(CORREL(AN488:AQ488,AB488:AE488),0))+(1-IFERROR(CORREL(AN488:AQ488,AF488:AI488),0))+(1-IFERROR(CORREL(AN488:AQ488,AJ488:AM488),0))+(1-IFERROR(CORREL(AN488:AQ488,AR488:AU488),0)))</f>
        <v>0.986615159912648</v>
      </c>
      <c r="BE488" s="0" t="n">
        <f aca="false">AZ488*((1-IFERROR(CORREL(AR488:AU488,AB488:AE488),0))+(1-IFERROR(CORREL(AR488:AU488,AF488:AI488),0))+(1-IFERROR(CORREL(AR488:AU488,AJ488:AM488),0))+(1-IFERROR(CORREL(AR488:AU488,AN488:AQ488),0)))</f>
        <v>1.2356491367529</v>
      </c>
      <c r="BF488" s="0" t="n">
        <f aca="false">IF(SUM(BA488:BE488)&gt;0,BA488/SUM(BA488:BE488),1/5)</f>
        <v>0.140112334377845</v>
      </c>
      <c r="BG488" s="0" t="n">
        <f aca="false">IF(SUM(BA488:BE488)&gt;0,BB488/SUM(BA488:BE488),1/5)</f>
        <v>0.386348873263152</v>
      </c>
      <c r="BH488" s="0" t="n">
        <f aca="false">IF(SUM(BA488:BE488)&gt;0,BC488/SUM(BA488:BE488),1/5)</f>
        <v>0.139523996571595</v>
      </c>
      <c r="BI488" s="0" t="n">
        <f aca="false">IF(SUM(BA488:BE488)&gt;0,BD488/SUM(BA488:BE488),1/5)</f>
        <v>0.14829201983466</v>
      </c>
      <c r="BJ488" s="0" t="n">
        <f aca="false">IF(SUM(BA488:BE488)&gt;0,BE488/SUM(BA488:BE488),1/5)</f>
        <v>0.185722775952749</v>
      </c>
      <c r="BK488" s="0" t="n">
        <f aca="false">BF488*AB488+BG488*AF488+BH488*AJ488+BI488*AN488+BJ488*AR488</f>
        <v>0.444481969879359</v>
      </c>
      <c r="BL488" s="0" t="n">
        <f aca="false">BF488*AC488+BG488*AG488+BH488*AK488+BI488*AO488+BJ488*AS488</f>
        <v>0.406636698023115</v>
      </c>
      <c r="BM488" s="0" t="n">
        <f aca="false">BF488*AD488+BG488*AH488+BH488*AL488+BI488*AP488+BJ488*AT488</f>
        <v>0.787881126081366</v>
      </c>
      <c r="BN488" s="0" t="n">
        <f aca="false">BF488*AE488+BG488*AI488+BH488*AM488+BI488*AQ488+BJ488*AU488</f>
        <v>0.613651126736849</v>
      </c>
      <c r="BO488" s="0" t="n">
        <f aca="false">RANK(BK488,$BK488:$BN488)</f>
        <v>3</v>
      </c>
      <c r="BP488" s="0" t="n">
        <f aca="false">RANK(BL488,$BK488:$BN488)</f>
        <v>4</v>
      </c>
      <c r="BQ488" s="0" t="n">
        <f aca="false">RANK(BM488,$BK488:$BN488)</f>
        <v>1</v>
      </c>
      <c r="BR488" s="0" t="n">
        <f aca="false">RANK(BN488,$BK488:$BN488)</f>
        <v>2</v>
      </c>
    </row>
    <row r="489" customFormat="false" ht="15" hidden="false" customHeight="false" outlineLevel="0" collapsed="false">
      <c r="A489" s="0" t="n">
        <v>466</v>
      </c>
      <c r="B489" s="0" t="n">
        <f aca="false">RANDBETWEEN(1,$B$5)</f>
        <v>2</v>
      </c>
      <c r="C489" s="0" t="n">
        <f aca="false">RANDBETWEEN(1,$B$5)</f>
        <v>4</v>
      </c>
      <c r="D489" s="0" t="n">
        <f aca="false">RANDBETWEEN(1,$B$5)</f>
        <v>3</v>
      </c>
      <c r="E489" s="0" t="n">
        <f aca="false">RANDBETWEEN(1,$B$5)</f>
        <v>6</v>
      </c>
      <c r="F489" s="0" t="n">
        <f aca="false">RANDBETWEEN(1,$B$5)</f>
        <v>6</v>
      </c>
      <c r="G489" s="0" t="n">
        <f aca="false">RANDBETWEEN(1,$B$5)</f>
        <v>2</v>
      </c>
      <c r="H489" s="0" t="n">
        <f aca="true">NORMINV(RAND(),$B$8,$B$13)</f>
        <v>50.4399887607326</v>
      </c>
      <c r="I489" s="0" t="n">
        <f aca="true">NORMINV(RAND(),$C$8,$C$13)</f>
        <v>66.1413955892701</v>
      </c>
      <c r="J489" s="0" t="n">
        <f aca="true">NORMINV(RAND(),$D$8,$D$13)</f>
        <v>14.2303688018371</v>
      </c>
      <c r="K489" s="0" t="n">
        <f aca="true">NORMINV(RAND(),$E$8,$E$13)</f>
        <v>3.36100898290805</v>
      </c>
      <c r="L489" s="0" t="n">
        <f aca="true">NORMINV(RAND(),$B$9,$B$14)</f>
        <v>44.4045150978984</v>
      </c>
      <c r="M489" s="0" t="n">
        <f aca="true">NORMINV(RAND(),$C$9,$C$14)</f>
        <v>55.7316383984362</v>
      </c>
      <c r="N489" s="0" t="n">
        <f aca="true">NORMINV(RAND(),$D$9,$D$14)</f>
        <v>44.8917996755329</v>
      </c>
      <c r="O489" s="0" t="n">
        <f aca="true">NORMINV(RAND(),$E$9,$E$14)</f>
        <v>28.9517225408355</v>
      </c>
      <c r="P489" s="0" t="n">
        <f aca="true">NORMINV(RAND(),$B$10,$B$15)</f>
        <v>24.4752044422795</v>
      </c>
      <c r="Q489" s="0" t="n">
        <f aca="true">NORMINV(RAND(),$C$10,$C$15)</f>
        <v>29.2209336043454</v>
      </c>
      <c r="R489" s="0" t="n">
        <f aca="true">NORMINV(RAND(),$D$10,$D$15)</f>
        <v>9.7364164419847</v>
      </c>
      <c r="S489" s="0" t="n">
        <f aca="true">NORMINV(RAND(),$E$10,$E$15)</f>
        <v>3.77831295374574</v>
      </c>
      <c r="T489" s="0" t="n">
        <f aca="false">MEDIAN(INDEX(Avaliadores!$B$17:$B$22,$B489),INDEX(Avaliadores!$B$17:$B$22,$C489),INDEX(Avaliadores!$B$17:$B$22,$D489),INDEX(Avaliadores!$B$17:$B$22,$E489),INDEX(Avaliadores!$B$17:$B$22,$F489),INDEX(Avaliadores!$B$17:$B$22,$G489))</f>
        <v>2.91666666666667</v>
      </c>
      <c r="U489" s="0" t="n">
        <f aca="false">MEDIAN(INDEX(Avaliadores!$C$17:$C$22,$B489),INDEX(Avaliadores!$C$17:$C$22,$C489),INDEX(Avaliadores!$C$17:$C$22,$D489),INDEX(Avaliadores!$C$17:$C$22,$E489),INDEX(Avaliadores!$C$17:$C$22,$F489),INDEX(Avaliadores!$C$17:$C$22,$G489))</f>
        <v>5.29166666666667</v>
      </c>
      <c r="V489" s="0" t="n">
        <f aca="false">MEDIAN(INDEX(Avaliadores!$D$17:$D$22,$B489),INDEX(Avaliadores!$D$17:$D$22,$C489),INDEX(Avaliadores!$D$17:$D$22,$D489),INDEX(Avaliadores!$D$17:$D$22,$E489),INDEX(Avaliadores!$D$17:$D$22,$F489),INDEX(Avaliadores!$D$17:$D$22,$G489))</f>
        <v>5.66666666666667</v>
      </c>
      <c r="W489" s="0" t="n">
        <f aca="false">MEDIAN(INDEX(Avaliadores!$E$17:$E$22,$B489),INDEX(Avaliadores!$E$17:$E$22,$C489),INDEX(Avaliadores!$E$17:$E$22,$D489),INDEX(Avaliadores!$E$17:$E$22,$E489),INDEX(Avaliadores!$E$17:$E$22,$F489),INDEX(Avaliadores!$E$17:$E$22,$G489))</f>
        <v>6.04166666666667</v>
      </c>
      <c r="X489" s="0" t="n">
        <f aca="false">MEDIAN(INDEX(Avaliadores!$F$17:$F$22,$B489),INDEX(Avaliadores!$F$17:$F$22,$C489),INDEX(Avaliadores!$F$17:$F$22,$D489),INDEX(Avaliadores!$F$17:$F$22,$E489),INDEX(Avaliadores!$F$17:$F$22,$F489),INDEX(Avaliadores!$F$17:$F$22,$G489))</f>
        <v>2.91666666666667</v>
      </c>
      <c r="Y489" s="0" t="n">
        <f aca="false">MEDIAN(INDEX(Avaliadores!$G$17:$G$22,$B489),INDEX(Avaliadores!$G$17:$G$22,$C489),INDEX(Avaliadores!$G$17:$G$22,$D489),INDEX(Avaliadores!$G$17:$G$22,$E489),INDEX(Avaliadores!$G$17:$G$22,$F489),INDEX(Avaliadores!$G$17:$G$22,$G489))</f>
        <v>5.41666666666667</v>
      </c>
      <c r="Z489" s="0" t="n">
        <f aca="false">MEDIAN(INDEX(Avaliadores!$H$17:$H$22,$B489),INDEX(Avaliadores!$H$17:$H$22,$C489),INDEX(Avaliadores!$H$17:$H$22,$D489),INDEX(Avaliadores!$H$17:$H$22,$E489),INDEX(Avaliadores!$H$17:$H$22,$F489),INDEX(Avaliadores!$H$17:$H$22,$G489))</f>
        <v>4.04166666666667</v>
      </c>
      <c r="AA489" s="0" t="n">
        <f aca="false">MEDIAN(INDEX(Avaliadores!$I$17:$I$22,$B489),INDEX(Avaliadores!$I$17:$I$22,$C489),INDEX(Avaliadores!$I$17:$I$22,$D489),INDEX(Avaliadores!$I$17:$I$22,$E489),INDEX(Avaliadores!$I$17:$I$22,$F489),INDEX(Avaliadores!$I$17:$I$22,$G489))</f>
        <v>6.41666666666667</v>
      </c>
      <c r="AB489" s="0" t="n">
        <f aca="false">IF(MAX(H489:K489)=MIN(H489:K489),0,IF($B$17="custo",(MAX(H489:K489)-H489)/(MAX(H489:K489)-MIN(H489:K489)),(H489-MIN(H489:K489))/(MAX(H489:K489)-MIN(H489:K489))))</f>
        <v>0.250100511916032</v>
      </c>
      <c r="AC489" s="0" t="n">
        <f aca="false">IF(MAX(H489:K489)=MIN(H489:K489),0,IF($B$17="custo",(MAX(H489:K489)-I489)/(MAX(H489:K489)-MIN(H489:K489)),(I489-MIN(H489:K489))/(MAX(H489:K489)-MIN(H489:K489))))</f>
        <v>0</v>
      </c>
      <c r="AD489" s="0" t="n">
        <f aca="false">IF(MAX(H489:K489)=MIN(H489:K489),0,IF($B$17="custo",(MAX(H489:K489)-J489)/(MAX(H489:K489)-MIN(H489:K489)),(J489-MIN(H489:K489))/(MAX(H489:K489)-MIN(H489:K489))))</f>
        <v>0.826866949910952</v>
      </c>
      <c r="AE489" s="0" t="n">
        <f aca="false">IF(MAX(H489:K489)=MIN(H489:K489),0,IF($B$17="custo",(MAX(H489:K489)-K489)/(MAX(H489:K489)-MIN(H489:K489)),(K489-MIN(H489:K489))/(MAX(H489:K489)-MIN(H489:K489))))</f>
        <v>1</v>
      </c>
      <c r="AF489" s="0" t="n">
        <f aca="false">IF(MAX(L489:O489)=MIN(L489:O489),0,IF($C$17="custo",(MAX(L489:O489)-L489)/(MAX(L489:O489)-MIN(L489:O489)),(L489-MIN(L489:O489))/(MAX(L489:O489)-MIN(L489:O489))))</f>
        <v>0.577029167650542</v>
      </c>
      <c r="AG489" s="0" t="n">
        <f aca="false">IF(MAX(L489:O489)=MIN(L489:O489),0,IF($C$17="custo",(MAX(L489:O489)-M489)/(MAX(L489:O489)-MIN(L489:O489)),(M489-MIN(L489:O489))/(MAX(L489:O489)-MIN(L489:O489))))</f>
        <v>1</v>
      </c>
      <c r="AH489" s="0" t="n">
        <f aca="false">IF(MAX(L489:O489)=MIN(L489:O489),0,IF($C$17="custo",(MAX(L489:O489)-N489)/(MAX(L489:O489)-MIN(L489:O489)),(N489-MIN(L489:O489))/(MAX(L489:O489)-MIN(L489:O489))))</f>
        <v>0.595225064165885</v>
      </c>
      <c r="AI489" s="0" t="n">
        <f aca="false">IF(MAX(L489:O489)=MIN(L489:O489),0,IF($C$17="custo",(MAX(L489:O489)-O489)/(MAX(L489:O489)-MIN(L489:O489)),(O489-MIN(L489:O489))/(MAX(L489:O489)-MIN(L489:O489))))</f>
        <v>0</v>
      </c>
      <c r="AJ489" s="0" t="n">
        <f aca="false">IF(MAX(P489:S489)=MIN(P489:S489),0,IF($D$17="custo",(MAX(P489:S489)-P489)/(MAX(P489:S489)-MIN(P489:S489)),(P489-MIN(P489:S489))/(MAX(P489:S489)-MIN(P489:S489))))</f>
        <v>0.186526742949888</v>
      </c>
      <c r="AK489" s="0" t="n">
        <f aca="false">IF(MAX(P489:S489)=MIN(P489:S489),0,IF($D$17="custo",(MAX(P489:S489)-Q489)/(MAX(P489:S489)-MIN(P489:S489)),(Q489-MIN(P489:S489))/(MAX(P489:S489)-MIN(P489:S489))))</f>
        <v>0</v>
      </c>
      <c r="AL489" s="0" t="n">
        <f aca="false">IF(MAX(P489:S489)=MIN(P489:S489),0,IF($D$17="custo",(MAX(P489:S489)-R489)/(MAX(P489:S489)-MIN(P489:S489)),(R489-MIN(P489:S489))/(MAX(P489:S489)-MIN(P489:S489))))</f>
        <v>0.765821942241688</v>
      </c>
      <c r="AM489" s="0" t="n">
        <f aca="false">IF(MAX(P489:S489)=MIN(P489:S489),0,IF($D$17="custo",(MAX(P489:S489)-S489)/(MAX(P489:S489)-MIN(P489:S489)),(S489-MIN(P489:S489))/(MAX(P489:S489)-MIN(P489:S489))))</f>
        <v>1</v>
      </c>
      <c r="AN489" s="0" t="n">
        <f aca="false">IF(MAX(T489:W489)=MIN(T489:W489),0,IF($E$17="custo",(MAX(T489:W489)-T489)/(MAX(T489:W489)-MIN(T489:W489)),(T489-MIN(T489:W489))/(MAX(T489:W489)-MIN(T489:W489))))</f>
        <v>0</v>
      </c>
      <c r="AO489" s="0" t="n">
        <f aca="false">IF(MAX(T489:W489)=MIN(T489:W489),0,IF($E$17="custo",(MAX(T489:W489)-U489)/(MAX(T489:W489)-MIN(T489:W489)),(U489-MIN(T489:W489))/(MAX(T489:W489)-MIN(T489:W489))))</f>
        <v>0.76</v>
      </c>
      <c r="AP489" s="0" t="n">
        <f aca="false">IF(MAX(T489:W489)=MIN(T489:W489),0,IF($E$17="custo",(MAX(T489:W489)-V489)/(MAX(T489:W489)-MIN(T489:W489)),(V489-MIN(T489:W489))/(MAX(T489:W489)-MIN(T489:W489))))</f>
        <v>0.88</v>
      </c>
      <c r="AQ489" s="0" t="n">
        <f aca="false">IF(MAX(T489:W489)=MIN(T489:W489),0,IF($E$17="custo",(MAX(T489:W489)-W489)/(MAX(T489:W489)-MIN(T489:W489)),(W489-MIN(T489:W489))/(MAX(T489:W489)-MIN(T489:W489))))</f>
        <v>1</v>
      </c>
      <c r="AR489" s="0" t="n">
        <f aca="false">IF(MAX(X489:AA489)=MIN(X489:AA489),0,IF($F$17="custo",(MAX(X489:AA489)-X489)/(MAX(X489:AA489)-MIN(X489:AA489)),(X489-MIN(X489:AA489))/(MAX(X489:AA489)-MIN(X489:AA489))))</f>
        <v>0</v>
      </c>
      <c r="AS489" s="0" t="n">
        <f aca="false">IF(MAX(X489:AA489)=MIN(X489:AA489),0,IF($F$17="custo",(MAX(X489:AA489)-Y489)/(MAX(X489:AA489)-MIN(X489:AA489)),(Y489-MIN(X489:AA489))/(MAX(X489:AA489)-MIN(X489:AA489))))</f>
        <v>0.714285714285714</v>
      </c>
      <c r="AT489" s="0" t="n">
        <f aca="false">IF(MAX(X489:AA489)=MIN(X489:AA489),0,IF($F$17="custo",(MAX(X489:AA489)-Z489)/(MAX(X489:AA489)-MIN(X489:AA489)),(Z489-MIN(X489:AA489))/(MAX(X489:AA489)-MIN(X489:AA489))))</f>
        <v>0.321428571428571</v>
      </c>
      <c r="AU489" s="0" t="n">
        <f aca="false">IF(MAX(X489:AA489)=MIN(X489:AA489),0,IF($F$17="custo",(MAX(X489:AA489)-AA489)/(MAX(X489:AA489)-MIN(X489:AA489)),(AA489-MIN(X489:AA489))/(MAX(X489:AA489)-MIN(X489:AA489))))</f>
        <v>1</v>
      </c>
      <c r="AV489" s="0" t="n">
        <f aca="false">STDEVP(AB489:AE489)</f>
        <v>0.408598445770324</v>
      </c>
      <c r="AW489" s="0" t="n">
        <f aca="false">STDEVP(AF489:AI489)</f>
        <v>0.356224446599214</v>
      </c>
      <c r="AX489" s="0" t="n">
        <f aca="false">STDEVP(AJ489:AM489)</f>
        <v>0.408766169683844</v>
      </c>
      <c r="AY489" s="0" t="n">
        <f aca="false">STDEVP(AN489:AQ489)</f>
        <v>0.390384425918863</v>
      </c>
      <c r="AZ489" s="0" t="n">
        <f aca="false">STDEVP(AR489:AU489)</f>
        <v>0.379962907695593</v>
      </c>
      <c r="BA489" s="0" t="n">
        <f aca="false">AV489*((1-IFERROR(CORREL(AB489:AE489,AF489:AI489),0))+(1-IFERROR(CORREL(AB489:AE489,AJ489:AM489),0))+(1-IFERROR(CORREL(AB489:AE489,AN489:AQ489),0))+(1-IFERROR(CORREL(AB489:AE489,AR489:AU489),0)))</f>
        <v>1.20600665865966</v>
      </c>
      <c r="BB489" s="0" t="n">
        <f aca="false">AW489*((1-IFERROR(CORREL(AF489:AI489,AB489:AE489),0))+(1-IFERROR(CORREL(AF489:AI489,AJ489:AM489),0))+(1-IFERROR(CORREL(AF489:AI489,AN489:AQ489),0))+(1-IFERROR(CORREL(AF489:AI489,AR489:AU489),0)))</f>
        <v>2.25693688347346</v>
      </c>
      <c r="BC489" s="0" t="n">
        <f aca="false">AX489*((1-IFERROR(CORREL(AJ489:AM489,AB489:AE489),0))+(1-IFERROR(CORREL(AJ489:AM489,AF489:AI489),0))+(1-IFERROR(CORREL(AJ489:AM489,AN489:AQ489),0))+(1-IFERROR(CORREL(AJ489:AM489,AR489:AU489),0)))</f>
        <v>1.16317185583511</v>
      </c>
      <c r="BD489" s="0" t="n">
        <f aca="false">AY489*((1-IFERROR(CORREL(AN489:AQ489,AB489:AE489),0))+(1-IFERROR(CORREL(AN489:AQ489,AF489:AI489),0))+(1-IFERROR(CORREL(AN489:AQ489,AJ489:AM489),0))+(1-IFERROR(CORREL(AN489:AQ489,AR489:AU489),0)))</f>
        <v>0.895473487423674</v>
      </c>
      <c r="BE489" s="0" t="n">
        <f aca="false">AZ489*((1-IFERROR(CORREL(AR489:AU489,AB489:AE489),0))+(1-IFERROR(CORREL(AR489:AU489,AF489:AI489),0))+(1-IFERROR(CORREL(AR489:AU489,AJ489:AM489),0))+(1-IFERROR(CORREL(AR489:AU489,AN489:AQ489),0)))</f>
        <v>1.06920786546195</v>
      </c>
      <c r="BF489" s="0" t="n">
        <f aca="false">IF(SUM(BA489:BE489)&gt;0,BA489/SUM(BA489:BE489),1/5)</f>
        <v>0.182983439521697</v>
      </c>
      <c r="BG489" s="0" t="n">
        <f aca="false">IF(SUM(BA489:BE489)&gt;0,BB489/SUM(BA489:BE489),1/5)</f>
        <v>0.342437639755932</v>
      </c>
      <c r="BH489" s="0" t="n">
        <f aca="false">IF(SUM(BA489:BE489)&gt;0,BC489/SUM(BA489:BE489),1/5)</f>
        <v>0.176484255213062</v>
      </c>
      <c r="BI489" s="0" t="n">
        <f aca="false">IF(SUM(BA489:BE489)&gt;0,BD489/SUM(BA489:BE489),1/5)</f>
        <v>0.135867258735852</v>
      </c>
      <c r="BJ489" s="0" t="n">
        <f aca="false">IF(SUM(BA489:BE489)&gt;0,BE489/SUM(BA489:BE489),1/5)</f>
        <v>0.162227406773457</v>
      </c>
      <c r="BK489" s="0" t="n">
        <f aca="false">BF489*AB489+BG489*AF489+BH489*AJ489+BI489*AN489+BJ489*AR489</f>
        <v>0.276279791443943</v>
      </c>
      <c r="BL489" s="0" t="n">
        <f aca="false">BF489*AC489+BG489*AG489+BH489*AK489+BI489*AO489+BJ489*AS489</f>
        <v>0.561573475519077</v>
      </c>
      <c r="BM489" s="0" t="n">
        <f aca="false">BF489*AD489+BG489*AH489+BH489*AL489+BI489*AP489+BJ489*AT489</f>
        <v>0.661993651013708</v>
      </c>
      <c r="BN489" s="0" t="n">
        <f aca="false">BF489*AE489+BG489*AI489+BH489*AM489+BI489*AQ489+BJ489*AU489</f>
        <v>0.657562360244068</v>
      </c>
      <c r="BO489" s="0" t="n">
        <f aca="false">RANK(BK489,$BK489:$BN489)</f>
        <v>4</v>
      </c>
      <c r="BP489" s="0" t="n">
        <f aca="false">RANK(BL489,$BK489:$BN489)</f>
        <v>3</v>
      </c>
      <c r="BQ489" s="0" t="n">
        <f aca="false">RANK(BM489,$BK489:$BN489)</f>
        <v>1</v>
      </c>
      <c r="BR489" s="0" t="n">
        <f aca="false">RANK(BN489,$BK489:$BN489)</f>
        <v>2</v>
      </c>
    </row>
    <row r="490" customFormat="false" ht="15" hidden="false" customHeight="false" outlineLevel="0" collapsed="false">
      <c r="A490" s="0" t="n">
        <v>467</v>
      </c>
      <c r="B490" s="0" t="n">
        <f aca="false">RANDBETWEEN(1,$B$5)</f>
        <v>5</v>
      </c>
      <c r="C490" s="0" t="n">
        <f aca="false">RANDBETWEEN(1,$B$5)</f>
        <v>4</v>
      </c>
      <c r="D490" s="0" t="n">
        <f aca="false">RANDBETWEEN(1,$B$5)</f>
        <v>2</v>
      </c>
      <c r="E490" s="0" t="n">
        <f aca="false">RANDBETWEEN(1,$B$5)</f>
        <v>3</v>
      </c>
      <c r="F490" s="0" t="n">
        <f aca="false">RANDBETWEEN(1,$B$5)</f>
        <v>6</v>
      </c>
      <c r="G490" s="0" t="n">
        <f aca="false">RANDBETWEEN(1,$B$5)</f>
        <v>4</v>
      </c>
      <c r="H490" s="0" t="n">
        <f aca="true">NORMINV(RAND(),$B$8,$B$13)</f>
        <v>51.2139059251276</v>
      </c>
      <c r="I490" s="0" t="n">
        <f aca="true">NORMINV(RAND(),$C$8,$C$13)</f>
        <v>61.1657438183897</v>
      </c>
      <c r="J490" s="0" t="n">
        <f aca="true">NORMINV(RAND(),$D$8,$D$13)</f>
        <v>14.8383393395588</v>
      </c>
      <c r="K490" s="0" t="n">
        <f aca="true">NORMINV(RAND(),$E$8,$E$13)</f>
        <v>2.92939281016422</v>
      </c>
      <c r="L490" s="0" t="n">
        <f aca="true">NORMINV(RAND(),$B$9,$B$14)</f>
        <v>46.9642791427897</v>
      </c>
      <c r="M490" s="0" t="n">
        <f aca="true">NORMINV(RAND(),$C$9,$C$14)</f>
        <v>49.4396707887027</v>
      </c>
      <c r="N490" s="0" t="n">
        <f aca="true">NORMINV(RAND(),$D$9,$D$14)</f>
        <v>35.5565245812306</v>
      </c>
      <c r="O490" s="0" t="n">
        <f aca="true">NORMINV(RAND(),$E$9,$E$14)</f>
        <v>27.4847762781865</v>
      </c>
      <c r="P490" s="0" t="n">
        <f aca="true">NORMINV(RAND(),$B$10,$B$15)</f>
        <v>23.7744166308778</v>
      </c>
      <c r="Q490" s="0" t="n">
        <f aca="true">NORMINV(RAND(),$C$10,$C$15)</f>
        <v>34.8144686407484</v>
      </c>
      <c r="R490" s="0" t="n">
        <f aca="true">NORMINV(RAND(),$D$10,$D$15)</f>
        <v>10.6809133334336</v>
      </c>
      <c r="S490" s="0" t="n">
        <f aca="true">NORMINV(RAND(),$E$10,$E$15)</f>
        <v>3.96878229891354</v>
      </c>
      <c r="T490" s="0" t="n">
        <f aca="false">MEDIAN(INDEX(Avaliadores!$B$17:$B$22,$B490),INDEX(Avaliadores!$B$17:$B$22,$C490),INDEX(Avaliadores!$B$17:$B$22,$D490),INDEX(Avaliadores!$B$17:$B$22,$E490),INDEX(Avaliadores!$B$17:$B$22,$F490),INDEX(Avaliadores!$B$17:$B$22,$G490))</f>
        <v>2.91666666666667</v>
      </c>
      <c r="U490" s="0" t="n">
        <f aca="false">MEDIAN(INDEX(Avaliadores!$C$17:$C$22,$B490),INDEX(Avaliadores!$C$17:$C$22,$C490),INDEX(Avaliadores!$C$17:$C$22,$D490),INDEX(Avaliadores!$C$17:$C$22,$E490),INDEX(Avaliadores!$C$17:$C$22,$F490),INDEX(Avaliadores!$C$17:$C$22,$G490))</f>
        <v>5.54166666666667</v>
      </c>
      <c r="V490" s="0" t="n">
        <f aca="false">MEDIAN(INDEX(Avaliadores!$D$17:$D$22,$B490),INDEX(Avaliadores!$D$17:$D$22,$C490),INDEX(Avaliadores!$D$17:$D$22,$D490),INDEX(Avaliadores!$D$17:$D$22,$E490),INDEX(Avaliadores!$D$17:$D$22,$F490),INDEX(Avaliadores!$D$17:$D$22,$G490))</f>
        <v>5.54166666666667</v>
      </c>
      <c r="W490" s="0" t="n">
        <f aca="false">MEDIAN(INDEX(Avaliadores!$E$17:$E$22,$B490),INDEX(Avaliadores!$E$17:$E$22,$C490),INDEX(Avaliadores!$E$17:$E$22,$D490),INDEX(Avaliadores!$E$17:$E$22,$E490),INDEX(Avaliadores!$E$17:$E$22,$F490),INDEX(Avaliadores!$E$17:$E$22,$G490))</f>
        <v>6.29166666666667</v>
      </c>
      <c r="X490" s="0" t="n">
        <f aca="false">MEDIAN(INDEX(Avaliadores!$F$17:$F$22,$B490),INDEX(Avaliadores!$F$17:$F$22,$C490),INDEX(Avaliadores!$F$17:$F$22,$D490),INDEX(Avaliadores!$F$17:$F$22,$E490),INDEX(Avaliadores!$F$17:$F$22,$F490),INDEX(Avaliadores!$F$17:$F$22,$G490))</f>
        <v>2.91666666666667</v>
      </c>
      <c r="Y490" s="0" t="n">
        <f aca="false">MEDIAN(INDEX(Avaliadores!$G$17:$G$22,$B490),INDEX(Avaliadores!$G$17:$G$22,$C490),INDEX(Avaliadores!$G$17:$G$22,$D490),INDEX(Avaliadores!$G$17:$G$22,$E490),INDEX(Avaliadores!$G$17:$G$22,$F490),INDEX(Avaliadores!$G$17:$G$22,$G490))</f>
        <v>4.79166666666667</v>
      </c>
      <c r="Z490" s="0" t="n">
        <f aca="false">MEDIAN(INDEX(Avaliadores!$H$17:$H$22,$B490),INDEX(Avaliadores!$H$17:$H$22,$C490),INDEX(Avaliadores!$H$17:$H$22,$D490),INDEX(Avaliadores!$H$17:$H$22,$E490),INDEX(Avaliadores!$H$17:$H$22,$F490),INDEX(Avaliadores!$H$17:$H$22,$G490))</f>
        <v>3.66666666666667</v>
      </c>
      <c r="AA490" s="0" t="n">
        <f aca="false">MEDIAN(INDEX(Avaliadores!$I$17:$I$22,$B490),INDEX(Avaliadores!$I$17:$I$22,$C490),INDEX(Avaliadores!$I$17:$I$22,$D490),INDEX(Avaliadores!$I$17:$I$22,$E490),INDEX(Avaliadores!$I$17:$I$22,$F490),INDEX(Avaliadores!$I$17:$I$22,$G490))</f>
        <v>6.29166666666667</v>
      </c>
      <c r="AB490" s="0" t="n">
        <f aca="false">IF(MAX(H490:K490)=MIN(H490:K490),0,IF($B$17="custo",(MAX(H490:K490)-H490)/(MAX(H490:K490)-MIN(H490:K490)),(H490-MIN(H490:K490))/(MAX(H490:K490)-MIN(H490:K490))))</f>
        <v>0.170887044276803</v>
      </c>
      <c r="AC490" s="0" t="n">
        <f aca="false">IF(MAX(H490:K490)=MIN(H490:K490),0,IF($B$17="custo",(MAX(H490:K490)-I490)/(MAX(H490:K490)-MIN(H490:K490)),(I490-MIN(H490:K490))/(MAX(H490:K490)-MIN(H490:K490))))</f>
        <v>0</v>
      </c>
      <c r="AD490" s="0" t="n">
        <f aca="false">IF(MAX(H490:K490)=MIN(H490:K490),0,IF($B$17="custo",(MAX(H490:K490)-J490)/(MAX(H490:K490)-MIN(H490:K490)),(J490-MIN(H490:K490))/(MAX(H490:K490)-MIN(H490:K490))))</f>
        <v>0.795506649657487</v>
      </c>
      <c r="AE490" s="0" t="n">
        <f aca="false">IF(MAX(H490:K490)=MIN(H490:K490),0,IF($B$17="custo",(MAX(H490:K490)-K490)/(MAX(H490:K490)-MIN(H490:K490)),(K490-MIN(H490:K490))/(MAX(H490:K490)-MIN(H490:K490))))</f>
        <v>1</v>
      </c>
      <c r="AF490" s="0" t="n">
        <f aca="false">IF(MAX(L490:O490)=MIN(L490:O490),0,IF($C$17="custo",(MAX(L490:O490)-L490)/(MAX(L490:O490)-MIN(L490:O490)),(L490-MIN(L490:O490))/(MAX(L490:O490)-MIN(L490:O490))))</f>
        <v>0.887251034400218</v>
      </c>
      <c r="AG490" s="0" t="n">
        <f aca="false">IF(MAX(L490:O490)=MIN(L490:O490),0,IF($C$17="custo",(MAX(L490:O490)-M490)/(MAX(L490:O490)-MIN(L490:O490)),(M490-MIN(L490:O490))/(MAX(L490:O490)-MIN(L490:O490))))</f>
        <v>1</v>
      </c>
      <c r="AH490" s="0" t="n">
        <f aca="false">IF(MAX(L490:O490)=MIN(L490:O490),0,IF($C$17="custo",(MAX(L490:O490)-N490)/(MAX(L490:O490)-MIN(L490:O490)),(N490-MIN(L490:O490))/(MAX(L490:O490)-MIN(L490:O490))))</f>
        <v>0.367651427301451</v>
      </c>
      <c r="AI490" s="0" t="n">
        <f aca="false">IF(MAX(L490:O490)=MIN(L490:O490),0,IF($C$17="custo",(MAX(L490:O490)-O490)/(MAX(L490:O490)-MIN(L490:O490)),(O490-MIN(L490:O490))/(MAX(L490:O490)-MIN(L490:O490))))</f>
        <v>0</v>
      </c>
      <c r="AJ490" s="0" t="n">
        <f aca="false">IF(MAX(P490:S490)=MIN(P490:S490),0,IF($D$17="custo",(MAX(P490:S490)-P490)/(MAX(P490:S490)-MIN(P490:S490)),(P490-MIN(P490:S490))/(MAX(P490:S490)-MIN(P490:S490))))</f>
        <v>0.357912347532933</v>
      </c>
      <c r="AK490" s="0" t="n">
        <f aca="false">IF(MAX(P490:S490)=MIN(P490:S490),0,IF($D$17="custo",(MAX(P490:S490)-Q490)/(MAX(P490:S490)-MIN(P490:S490)),(Q490-MIN(P490:S490))/(MAX(P490:S490)-MIN(P490:S490))))</f>
        <v>0</v>
      </c>
      <c r="AL490" s="0" t="n">
        <f aca="false">IF(MAX(P490:S490)=MIN(P490:S490),0,IF($D$17="custo",(MAX(P490:S490)-R490)/(MAX(P490:S490)-MIN(P490:S490)),(R490-MIN(P490:S490))/(MAX(P490:S490)-MIN(P490:S490))))</f>
        <v>0.782396444023467</v>
      </c>
      <c r="AM490" s="0" t="n">
        <f aca="false">IF(MAX(P490:S490)=MIN(P490:S490),0,IF($D$17="custo",(MAX(P490:S490)-S490)/(MAX(P490:S490)-MIN(P490:S490)),(S490-MIN(P490:S490))/(MAX(P490:S490)-MIN(P490:S490))))</f>
        <v>1</v>
      </c>
      <c r="AN490" s="0" t="n">
        <f aca="false">IF(MAX(T490:W490)=MIN(T490:W490),0,IF($E$17="custo",(MAX(T490:W490)-T490)/(MAX(T490:W490)-MIN(T490:W490)),(T490-MIN(T490:W490))/(MAX(T490:W490)-MIN(T490:W490))))</f>
        <v>0</v>
      </c>
      <c r="AO490" s="0" t="n">
        <f aca="false">IF(MAX(T490:W490)=MIN(T490:W490),0,IF($E$17="custo",(MAX(T490:W490)-U490)/(MAX(T490:W490)-MIN(T490:W490)),(U490-MIN(T490:W490))/(MAX(T490:W490)-MIN(T490:W490))))</f>
        <v>0.777777777777778</v>
      </c>
      <c r="AP490" s="0" t="n">
        <f aca="false">IF(MAX(T490:W490)=MIN(T490:W490),0,IF($E$17="custo",(MAX(T490:W490)-V490)/(MAX(T490:W490)-MIN(T490:W490)),(V490-MIN(T490:W490))/(MAX(T490:W490)-MIN(T490:W490))))</f>
        <v>0.777777777777778</v>
      </c>
      <c r="AQ490" s="0" t="n">
        <f aca="false">IF(MAX(T490:W490)=MIN(T490:W490),0,IF($E$17="custo",(MAX(T490:W490)-W490)/(MAX(T490:W490)-MIN(T490:W490)),(W490-MIN(T490:W490))/(MAX(T490:W490)-MIN(T490:W490))))</f>
        <v>1</v>
      </c>
      <c r="AR490" s="0" t="n">
        <f aca="false">IF(MAX(X490:AA490)=MIN(X490:AA490),0,IF($F$17="custo",(MAX(X490:AA490)-X490)/(MAX(X490:AA490)-MIN(X490:AA490)),(X490-MIN(X490:AA490))/(MAX(X490:AA490)-MIN(X490:AA490))))</f>
        <v>0</v>
      </c>
      <c r="AS490" s="0" t="n">
        <f aca="false">IF(MAX(X490:AA490)=MIN(X490:AA490),0,IF($F$17="custo",(MAX(X490:AA490)-Y490)/(MAX(X490:AA490)-MIN(X490:AA490)),(Y490-MIN(X490:AA490))/(MAX(X490:AA490)-MIN(X490:AA490))))</f>
        <v>0.555555555555556</v>
      </c>
      <c r="AT490" s="0" t="n">
        <f aca="false">IF(MAX(X490:AA490)=MIN(X490:AA490),0,IF($F$17="custo",(MAX(X490:AA490)-Z490)/(MAX(X490:AA490)-MIN(X490:AA490)),(Z490-MIN(X490:AA490))/(MAX(X490:AA490)-MIN(X490:AA490))))</f>
        <v>0.222222222222222</v>
      </c>
      <c r="AU490" s="0" t="n">
        <f aca="false">IF(MAX(X490:AA490)=MIN(X490:AA490),0,IF($F$17="custo",(MAX(X490:AA490)-AA490)/(MAX(X490:AA490)-MIN(X490:AA490)),(AA490-MIN(X490:AA490))/(MAX(X490:AA490)-MIN(X490:AA490))))</f>
        <v>1</v>
      </c>
      <c r="AV490" s="0" t="n">
        <f aca="false">STDEVP(AB490:AE490)</f>
        <v>0.416940394920187</v>
      </c>
      <c r="AW490" s="0" t="n">
        <f aca="false">STDEVP(AF490:AI490)</f>
        <v>0.403495877331476</v>
      </c>
      <c r="AX490" s="0" t="n">
        <f aca="false">STDEVP(AJ490:AM490)</f>
        <v>0.385686081332247</v>
      </c>
      <c r="AY490" s="0" t="n">
        <f aca="false">STDEVP(AN490:AQ490)</f>
        <v>0.37985539808826</v>
      </c>
      <c r="AZ490" s="0" t="n">
        <f aca="false">STDEVP(AR490:AU490)</f>
        <v>0.376796110173626</v>
      </c>
      <c r="BA490" s="0" t="n">
        <f aca="false">AV490*((1-IFERROR(CORREL(AB490:AE490,AF490:AI490),0))+(1-IFERROR(CORREL(AB490:AE490,AJ490:AM490),0))+(1-IFERROR(CORREL(AB490:AE490,AN490:AQ490),0))+(1-IFERROR(CORREL(AB490:AE490,AR490:AU490),0)))</f>
        <v>1.23071230793465</v>
      </c>
      <c r="BB490" s="0" t="n">
        <f aca="false">AW490*((1-IFERROR(CORREL(AF490:AI490,AB490:AE490),0))+(1-IFERROR(CORREL(AF490:AI490,AJ490:AM490),0))+(1-IFERROR(CORREL(AF490:AI490,AN490:AQ490),0))+(1-IFERROR(CORREL(AF490:AI490,AR490:AU490),0)))</f>
        <v>2.8923374077535</v>
      </c>
      <c r="BC490" s="0" t="n">
        <f aca="false">AX490*((1-IFERROR(CORREL(AJ490:AM490,AB490:AE490),0))+(1-IFERROR(CORREL(AJ490:AM490,AF490:AI490),0))+(1-IFERROR(CORREL(AJ490:AM490,AN490:AQ490),0))+(1-IFERROR(CORREL(AJ490:AM490,AR490:AU490),0)))</f>
        <v>1.23034869980061</v>
      </c>
      <c r="BD490" s="0" t="n">
        <f aca="false">AY490*((1-IFERROR(CORREL(AN490:AQ490,AB490:AE490),0))+(1-IFERROR(CORREL(AN490:AQ490,AF490:AI490),0))+(1-IFERROR(CORREL(AN490:AQ490,AJ490:AM490),0))+(1-IFERROR(CORREL(AN490:AQ490,AR490:AU490),0)))</f>
        <v>1.06808229851627</v>
      </c>
      <c r="BE490" s="0" t="n">
        <f aca="false">AZ490*((1-IFERROR(CORREL(AR490:AU490,AB490:AE490),0))+(1-IFERROR(CORREL(AR490:AU490,AF490:AI490),0))+(1-IFERROR(CORREL(AR490:AU490,AJ490:AM490),0))+(1-IFERROR(CORREL(AR490:AU490,AN490:AQ490),0)))</f>
        <v>1.09864949222989</v>
      </c>
      <c r="BF490" s="0" t="n">
        <f aca="false">IF(SUM(BA490:BE490)&gt;0,BA490/SUM(BA490:BE490),1/5)</f>
        <v>0.163655717944122</v>
      </c>
      <c r="BG490" s="0" t="n">
        <f aca="false">IF(SUM(BA490:BE490)&gt;0,BB490/SUM(BA490:BE490),1/5)</f>
        <v>0.384612676700128</v>
      </c>
      <c r="BH490" s="0" t="n">
        <f aca="false">IF(SUM(BA490:BE490)&gt;0,BC490/SUM(BA490:BE490),1/5)</f>
        <v>0.163607366635824</v>
      </c>
      <c r="BI490" s="0" t="n">
        <f aca="false">IF(SUM(BA490:BE490)&gt;0,BD490/SUM(BA490:BE490),1/5)</f>
        <v>0.142029761350505</v>
      </c>
      <c r="BJ490" s="0" t="n">
        <f aca="false">IF(SUM(BA490:BE490)&gt;0,BE490/SUM(BA490:BE490),1/5)</f>
        <v>0.146094477369422</v>
      </c>
      <c r="BK490" s="0" t="n">
        <f aca="false">BF490*AB490+BG490*AF490+BH490*AJ490+BI490*AN490+BJ490*AR490</f>
        <v>0.427771733830403</v>
      </c>
      <c r="BL490" s="0" t="n">
        <f aca="false">BF490*AC490+BG490*AG490+BH490*AK490+BI490*AO490+BJ490*AS490</f>
        <v>0.576243867400199</v>
      </c>
      <c r="BM490" s="0" t="n">
        <f aca="false">BF490*AD490+BG490*AH490+BH490*AL490+BI490*AP490+BJ490*AT490</f>
        <v>0.542531464874896</v>
      </c>
      <c r="BN490" s="0" t="n">
        <f aca="false">BF490*AE490+BG490*AI490+BH490*AM490+BI490*AQ490+BJ490*AU490</f>
        <v>0.615387323299872</v>
      </c>
      <c r="BO490" s="0" t="n">
        <f aca="false">RANK(BK490,$BK490:$BN490)</f>
        <v>4</v>
      </c>
      <c r="BP490" s="0" t="n">
        <f aca="false">RANK(BL490,$BK490:$BN490)</f>
        <v>2</v>
      </c>
      <c r="BQ490" s="0" t="n">
        <f aca="false">RANK(BM490,$BK490:$BN490)</f>
        <v>3</v>
      </c>
      <c r="BR490" s="0" t="n">
        <f aca="false">RANK(BN490,$BK490:$BN490)</f>
        <v>1</v>
      </c>
    </row>
    <row r="491" customFormat="false" ht="15" hidden="false" customHeight="false" outlineLevel="0" collapsed="false">
      <c r="A491" s="0" t="n">
        <v>468</v>
      </c>
      <c r="B491" s="0" t="n">
        <f aca="false">RANDBETWEEN(1,$B$5)</f>
        <v>1</v>
      </c>
      <c r="C491" s="0" t="n">
        <f aca="false">RANDBETWEEN(1,$B$5)</f>
        <v>5</v>
      </c>
      <c r="D491" s="0" t="n">
        <f aca="false">RANDBETWEEN(1,$B$5)</f>
        <v>4</v>
      </c>
      <c r="E491" s="0" t="n">
        <f aca="false">RANDBETWEEN(1,$B$5)</f>
        <v>3</v>
      </c>
      <c r="F491" s="0" t="n">
        <f aca="false">RANDBETWEEN(1,$B$5)</f>
        <v>2</v>
      </c>
      <c r="G491" s="0" t="n">
        <f aca="false">RANDBETWEEN(1,$B$5)</f>
        <v>3</v>
      </c>
      <c r="H491" s="0" t="n">
        <f aca="true">NORMINV(RAND(),$B$8,$B$13)</f>
        <v>47.4680336096467</v>
      </c>
      <c r="I491" s="0" t="n">
        <f aca="true">NORMINV(RAND(),$C$8,$C$13)</f>
        <v>64.7125097807159</v>
      </c>
      <c r="J491" s="0" t="n">
        <f aca="true">NORMINV(RAND(),$D$8,$D$13)</f>
        <v>14.2122490410808</v>
      </c>
      <c r="K491" s="0" t="n">
        <f aca="true">NORMINV(RAND(),$E$8,$E$13)</f>
        <v>3.15553811538266</v>
      </c>
      <c r="L491" s="0" t="n">
        <f aca="true">NORMINV(RAND(),$B$9,$B$14)</f>
        <v>40.6391661218569</v>
      </c>
      <c r="M491" s="0" t="n">
        <f aca="true">NORMINV(RAND(),$C$9,$C$14)</f>
        <v>48.2220599537393</v>
      </c>
      <c r="N491" s="0" t="n">
        <f aca="true">NORMINV(RAND(),$D$9,$D$14)</f>
        <v>48.262415287862</v>
      </c>
      <c r="O491" s="0" t="n">
        <f aca="true">NORMINV(RAND(),$E$9,$E$14)</f>
        <v>23.7002243027547</v>
      </c>
      <c r="P491" s="0" t="n">
        <f aca="true">NORMINV(RAND(),$B$10,$B$15)</f>
        <v>23.8476910703287</v>
      </c>
      <c r="Q491" s="0" t="n">
        <f aca="true">NORMINV(RAND(),$C$10,$C$15)</f>
        <v>29.4640390436117</v>
      </c>
      <c r="R491" s="0" t="n">
        <f aca="true">NORMINV(RAND(),$D$10,$D$15)</f>
        <v>10.5252477150982</v>
      </c>
      <c r="S491" s="0" t="n">
        <f aca="true">NORMINV(RAND(),$E$10,$E$15)</f>
        <v>3.86046330259972</v>
      </c>
      <c r="T491" s="0" t="n">
        <f aca="false">MEDIAN(INDEX(Avaliadores!$B$17:$B$22,$B491),INDEX(Avaliadores!$B$17:$B$22,$C491),INDEX(Avaliadores!$B$17:$B$22,$D491),INDEX(Avaliadores!$B$17:$B$22,$E491),INDEX(Avaliadores!$B$17:$B$22,$F491),INDEX(Avaliadores!$B$17:$B$22,$G491))</f>
        <v>2.79166666666667</v>
      </c>
      <c r="U491" s="0" t="n">
        <f aca="false">MEDIAN(INDEX(Avaliadores!$C$17:$C$22,$B491),INDEX(Avaliadores!$C$17:$C$22,$C491),INDEX(Avaliadores!$C$17:$C$22,$D491),INDEX(Avaliadores!$C$17:$C$22,$E491),INDEX(Avaliadores!$C$17:$C$22,$F491),INDEX(Avaliadores!$C$17:$C$22,$G491))</f>
        <v>4.91666666666667</v>
      </c>
      <c r="V491" s="0" t="n">
        <f aca="false">MEDIAN(INDEX(Avaliadores!$D$17:$D$22,$B491),INDEX(Avaliadores!$D$17:$D$22,$C491),INDEX(Avaliadores!$D$17:$D$22,$D491),INDEX(Avaliadores!$D$17:$D$22,$E491),INDEX(Avaliadores!$D$17:$D$22,$F491),INDEX(Avaliadores!$D$17:$D$22,$G491))</f>
        <v>5.79166666666667</v>
      </c>
      <c r="W491" s="0" t="n">
        <f aca="false">MEDIAN(INDEX(Avaliadores!$E$17:$E$22,$B491),INDEX(Avaliadores!$E$17:$E$22,$C491),INDEX(Avaliadores!$E$17:$E$22,$D491),INDEX(Avaliadores!$E$17:$E$22,$E491),INDEX(Avaliadores!$E$17:$E$22,$F491),INDEX(Avaliadores!$E$17:$E$22,$G491))</f>
        <v>6.29166666666667</v>
      </c>
      <c r="X491" s="0" t="n">
        <f aca="false">MEDIAN(INDEX(Avaliadores!$F$17:$F$22,$B491),INDEX(Avaliadores!$F$17:$F$22,$C491),INDEX(Avaliadores!$F$17:$F$22,$D491),INDEX(Avaliadores!$F$17:$F$22,$E491),INDEX(Avaliadores!$F$17:$F$22,$F491),INDEX(Avaliadores!$F$17:$F$22,$G491))</f>
        <v>2.66666666666667</v>
      </c>
      <c r="Y491" s="0" t="n">
        <f aca="false">MEDIAN(INDEX(Avaliadores!$G$17:$G$22,$B491),INDEX(Avaliadores!$G$17:$G$22,$C491),INDEX(Avaliadores!$G$17:$G$22,$D491),INDEX(Avaliadores!$G$17:$G$22,$E491),INDEX(Avaliadores!$G$17:$G$22,$F491),INDEX(Avaliadores!$G$17:$G$22,$G491))</f>
        <v>5.41666666666667</v>
      </c>
      <c r="Z491" s="0" t="n">
        <f aca="false">MEDIAN(INDEX(Avaliadores!$H$17:$H$22,$B491),INDEX(Avaliadores!$H$17:$H$22,$C491),INDEX(Avaliadores!$H$17:$H$22,$D491),INDEX(Avaliadores!$H$17:$H$22,$E491),INDEX(Avaliadores!$H$17:$H$22,$F491),INDEX(Avaliadores!$H$17:$H$22,$G491))</f>
        <v>3.79166666666667</v>
      </c>
      <c r="AA491" s="0" t="n">
        <f aca="false">MEDIAN(INDEX(Avaliadores!$I$17:$I$22,$B491),INDEX(Avaliadores!$I$17:$I$22,$C491),INDEX(Avaliadores!$I$17:$I$22,$D491),INDEX(Avaliadores!$I$17:$I$22,$E491),INDEX(Avaliadores!$I$17:$I$22,$F491),INDEX(Avaliadores!$I$17:$I$22,$G491))</f>
        <v>6.66666666666667</v>
      </c>
      <c r="AB491" s="0" t="n">
        <f aca="false">IF(MAX(H491:K491)=MIN(H491:K491),0,IF($B$17="custo",(MAX(H491:K491)-H491)/(MAX(H491:K491)-MIN(H491:K491)),(H491-MIN(H491:K491))/(MAX(H491:K491)-MIN(H491:K491))))</f>
        <v>0.280138475050759</v>
      </c>
      <c r="AC491" s="0" t="n">
        <f aca="false">IF(MAX(H491:K491)=MIN(H491:K491),0,IF($B$17="custo",(MAX(H491:K491)-I491)/(MAX(H491:K491)-MIN(H491:K491)),(I491-MIN(H491:K491))/(MAX(H491:K491)-MIN(H491:K491))))</f>
        <v>0</v>
      </c>
      <c r="AD491" s="0" t="n">
        <f aca="false">IF(MAX(H491:K491)=MIN(H491:K491),0,IF($B$17="custo",(MAX(H491:K491)-J491)/(MAX(H491:K491)-MIN(H491:K491)),(J491-MIN(H491:K491))/(MAX(H491:K491)-MIN(H491:K491))))</f>
        <v>0.820382474534157</v>
      </c>
      <c r="AE491" s="0" t="n">
        <f aca="false">IF(MAX(H491:K491)=MIN(H491:K491),0,IF($B$17="custo",(MAX(H491:K491)-K491)/(MAX(H491:K491)-MIN(H491:K491)),(K491-MIN(H491:K491))/(MAX(H491:K491)-MIN(H491:K491))))</f>
        <v>1</v>
      </c>
      <c r="AF491" s="0" t="n">
        <f aca="false">IF(MAX(L491:O491)=MIN(L491:O491),0,IF($C$17="custo",(MAX(L491:O491)-L491)/(MAX(L491:O491)-MIN(L491:O491)),(L491-MIN(L491:O491))/(MAX(L491:O491)-MIN(L491:O491))))</f>
        <v>0.689634806169074</v>
      </c>
      <c r="AG491" s="0" t="n">
        <f aca="false">IF(MAX(L491:O491)=MIN(L491:O491),0,IF($C$17="custo",(MAX(L491:O491)-M491)/(MAX(L491:O491)-MIN(L491:O491)),(M491-MIN(L491:O491))/(MAX(L491:O491)-MIN(L491:O491))))</f>
        <v>0.998357014073087</v>
      </c>
      <c r="AH491" s="0" t="n">
        <f aca="false">IF(MAX(L491:O491)=MIN(L491:O491),0,IF($C$17="custo",(MAX(L491:O491)-N491)/(MAX(L491:O491)-MIN(L491:O491)),(N491-MIN(L491:O491))/(MAX(L491:O491)-MIN(L491:O491))))</f>
        <v>1</v>
      </c>
      <c r="AI491" s="0" t="n">
        <f aca="false">IF(MAX(L491:O491)=MIN(L491:O491),0,IF($C$17="custo",(MAX(L491:O491)-O491)/(MAX(L491:O491)-MIN(L491:O491)),(O491-MIN(L491:O491))/(MAX(L491:O491)-MIN(L491:O491))))</f>
        <v>0</v>
      </c>
      <c r="AJ491" s="0" t="n">
        <f aca="false">IF(MAX(P491:S491)=MIN(P491:S491),0,IF($D$17="custo",(MAX(P491:S491)-P491)/(MAX(P491:S491)-MIN(P491:S491)),(P491-MIN(P491:S491))/(MAX(P491:S491)-MIN(P491:S491))))</f>
        <v>0.21935795336144</v>
      </c>
      <c r="AK491" s="0" t="n">
        <f aca="false">IF(MAX(P491:S491)=MIN(P491:S491),0,IF($D$17="custo",(MAX(P491:S491)-Q491)/(MAX(P491:S491)-MIN(P491:S491)),(Q491-MIN(P491:S491))/(MAX(P491:S491)-MIN(P491:S491))))</f>
        <v>0</v>
      </c>
      <c r="AL491" s="0" t="n">
        <f aca="false">IF(MAX(P491:S491)=MIN(P491:S491),0,IF($D$17="custo",(MAX(P491:S491)-R491)/(MAX(P491:S491)-MIN(P491:S491)),(R491-MIN(P491:S491))/(MAX(P491:S491)-MIN(P491:S491))))</f>
        <v>0.739693217856958</v>
      </c>
      <c r="AM491" s="0" t="n">
        <f aca="false">IF(MAX(P491:S491)=MIN(P491:S491),0,IF($D$17="custo",(MAX(P491:S491)-S491)/(MAX(P491:S491)-MIN(P491:S491)),(S491-MIN(P491:S491))/(MAX(P491:S491)-MIN(P491:S491))))</f>
        <v>1</v>
      </c>
      <c r="AN491" s="0" t="n">
        <f aca="false">IF(MAX(T491:W491)=MIN(T491:W491),0,IF($E$17="custo",(MAX(T491:W491)-T491)/(MAX(T491:W491)-MIN(T491:W491)),(T491-MIN(T491:W491))/(MAX(T491:W491)-MIN(T491:W491))))</f>
        <v>0</v>
      </c>
      <c r="AO491" s="0" t="n">
        <f aca="false">IF(MAX(T491:W491)=MIN(T491:W491),0,IF($E$17="custo",(MAX(T491:W491)-U491)/(MAX(T491:W491)-MIN(T491:W491)),(U491-MIN(T491:W491))/(MAX(T491:W491)-MIN(T491:W491))))</f>
        <v>0.607142857142857</v>
      </c>
      <c r="AP491" s="0" t="n">
        <f aca="false">IF(MAX(T491:W491)=MIN(T491:W491),0,IF($E$17="custo",(MAX(T491:W491)-V491)/(MAX(T491:W491)-MIN(T491:W491)),(V491-MIN(T491:W491))/(MAX(T491:W491)-MIN(T491:W491))))</f>
        <v>0.857142857142857</v>
      </c>
      <c r="AQ491" s="0" t="n">
        <f aca="false">IF(MAX(T491:W491)=MIN(T491:W491),0,IF($E$17="custo",(MAX(T491:W491)-W491)/(MAX(T491:W491)-MIN(T491:W491)),(W491-MIN(T491:W491))/(MAX(T491:W491)-MIN(T491:W491))))</f>
        <v>1</v>
      </c>
      <c r="AR491" s="0" t="n">
        <f aca="false">IF(MAX(X491:AA491)=MIN(X491:AA491),0,IF($F$17="custo",(MAX(X491:AA491)-X491)/(MAX(X491:AA491)-MIN(X491:AA491)),(X491-MIN(X491:AA491))/(MAX(X491:AA491)-MIN(X491:AA491))))</f>
        <v>0</v>
      </c>
      <c r="AS491" s="0" t="n">
        <f aca="false">IF(MAX(X491:AA491)=MIN(X491:AA491),0,IF($F$17="custo",(MAX(X491:AA491)-Y491)/(MAX(X491:AA491)-MIN(X491:AA491)),(Y491-MIN(X491:AA491))/(MAX(X491:AA491)-MIN(X491:AA491))))</f>
        <v>0.6875</v>
      </c>
      <c r="AT491" s="0" t="n">
        <f aca="false">IF(MAX(X491:AA491)=MIN(X491:AA491),0,IF($F$17="custo",(MAX(X491:AA491)-Z491)/(MAX(X491:AA491)-MIN(X491:AA491)),(Z491-MIN(X491:AA491))/(MAX(X491:AA491)-MIN(X491:AA491))))</f>
        <v>0.28125</v>
      </c>
      <c r="AU491" s="0" t="n">
        <f aca="false">IF(MAX(X491:AA491)=MIN(X491:AA491),0,IF($F$17="custo",(MAX(X491:AA491)-AA491)/(MAX(X491:AA491)-MIN(X491:AA491)),(AA491-MIN(X491:AA491))/(MAX(X491:AA491)-MIN(X491:AA491))))</f>
        <v>1</v>
      </c>
      <c r="AV491" s="0" t="n">
        <f aca="false">STDEVP(AB491:AE491)</f>
        <v>0.402634420043565</v>
      </c>
      <c r="AW491" s="0" t="n">
        <f aca="false">STDEVP(AF491:AI491)</f>
        <v>0.408040404557746</v>
      </c>
      <c r="AX491" s="0" t="n">
        <f aca="false">STDEVP(AJ491:AM491)</f>
        <v>0.39868333153753</v>
      </c>
      <c r="AY491" s="0" t="n">
        <f aca="false">STDEVP(AN491:AQ491)</f>
        <v>0.382472321260784</v>
      </c>
      <c r="AZ491" s="0" t="n">
        <f aca="false">STDEVP(AR491:AU491)</f>
        <v>0.381694796884566</v>
      </c>
      <c r="BA491" s="0" t="n">
        <f aca="false">AV491*((1-IFERROR(CORREL(AB491:AE491,AF491:AI491),0))+(1-IFERROR(CORREL(AB491:AE491,AJ491:AM491),0))+(1-IFERROR(CORREL(AB491:AE491,AN491:AQ491),0))+(1-IFERROR(CORREL(AB491:AE491,AR491:AU491),0)))</f>
        <v>1.05697768851266</v>
      </c>
      <c r="BB491" s="0" t="n">
        <f aca="false">AW491*((1-IFERROR(CORREL(AF491:AI491,AB491:AE491),0))+(1-IFERROR(CORREL(AF491:AI491,AJ491:AM491),0))+(1-IFERROR(CORREL(AF491:AI491,AN491:AQ491),0))+(1-IFERROR(CORREL(AF491:AI491,AR491:AU491),0)))</f>
        <v>2.50480926312682</v>
      </c>
      <c r="BC491" s="0" t="n">
        <f aca="false">AX491*((1-IFERROR(CORREL(AJ491:AM491,AB491:AE491),0))+(1-IFERROR(CORREL(AJ491:AM491,AF491:AI491),0))+(1-IFERROR(CORREL(AJ491:AM491,AN491:AQ491),0))+(1-IFERROR(CORREL(AJ491:AM491,AR491:AU491),0)))</f>
        <v>1.0194779812928</v>
      </c>
      <c r="BD491" s="0" t="n">
        <f aca="false">AY491*((1-IFERROR(CORREL(AN491:AQ491,AB491:AE491),0))+(1-IFERROR(CORREL(AN491:AQ491,AF491:AI491),0))+(1-IFERROR(CORREL(AN491:AQ491,AJ491:AM491),0))+(1-IFERROR(CORREL(AN491:AQ491,AR491:AU491),0)))</f>
        <v>0.83426014542253</v>
      </c>
      <c r="BE491" s="0" t="n">
        <f aca="false">AZ491*((1-IFERROR(CORREL(AR491:AU491,AB491:AE491),0))+(1-IFERROR(CORREL(AR491:AU491,AF491:AI491),0))+(1-IFERROR(CORREL(AR491:AU491,AJ491:AM491),0))+(1-IFERROR(CORREL(AR491:AU491,AN491:AQ491),0)))</f>
        <v>1.17811883629777</v>
      </c>
      <c r="BF491" s="0" t="n">
        <f aca="false">IF(SUM(BA491:BE491)&gt;0,BA491/SUM(BA491:BE491),1/5)</f>
        <v>0.16030251287362</v>
      </c>
      <c r="BG491" s="0" t="n">
        <f aca="false">IF(SUM(BA491:BE491)&gt;0,BB491/SUM(BA491:BE491),1/5)</f>
        <v>0.379882398192684</v>
      </c>
      <c r="BH491" s="0" t="n">
        <f aca="false">IF(SUM(BA491:BE491)&gt;0,BC491/SUM(BA491:BE491),1/5)</f>
        <v>0.154615261983937</v>
      </c>
      <c r="BI491" s="0" t="n">
        <f aca="false">IF(SUM(BA491:BE491)&gt;0,BD491/SUM(BA491:BE491),1/5)</f>
        <v>0.126524901286922</v>
      </c>
      <c r="BJ491" s="0" t="n">
        <f aca="false">IF(SUM(BA491:BE491)&gt;0,BE491/SUM(BA491:BE491),1/5)</f>
        <v>0.178674925662837</v>
      </c>
      <c r="BK491" s="0" t="n">
        <f aca="false">BF491*AB491+BG491*AF491+BH491*AJ491+BI491*AN491+BJ491*AR491</f>
        <v>0.340803112975114</v>
      </c>
      <c r="BL491" s="0" t="n">
        <f aca="false">BF491*AC491+BG491*AG491+BH491*AK491+BI491*AO491+BJ491*AS491</f>
        <v>0.578915958218832</v>
      </c>
      <c r="BM491" s="0" t="n">
        <f aca="false">BF491*AD491+BG491*AH491+BH491*AL491+BI491*AP491+BJ491*AT491</f>
        <v>0.784461869276146</v>
      </c>
      <c r="BN491" s="0" t="n">
        <f aca="false">BF491*AE491+BG491*AI491+BH491*AM491+BI491*AQ491+BJ491*AU491</f>
        <v>0.620117601807316</v>
      </c>
      <c r="BO491" s="0" t="n">
        <f aca="false">RANK(BK491,$BK491:$BN491)</f>
        <v>4</v>
      </c>
      <c r="BP491" s="0" t="n">
        <f aca="false">RANK(BL491,$BK491:$BN491)</f>
        <v>3</v>
      </c>
      <c r="BQ491" s="0" t="n">
        <f aca="false">RANK(BM491,$BK491:$BN491)</f>
        <v>1</v>
      </c>
      <c r="BR491" s="0" t="n">
        <f aca="false">RANK(BN491,$BK491:$BN491)</f>
        <v>2</v>
      </c>
    </row>
    <row r="492" customFormat="false" ht="15" hidden="false" customHeight="false" outlineLevel="0" collapsed="false">
      <c r="A492" s="0" t="n">
        <v>469</v>
      </c>
      <c r="B492" s="0" t="n">
        <f aca="false">RANDBETWEEN(1,$B$5)</f>
        <v>1</v>
      </c>
      <c r="C492" s="0" t="n">
        <f aca="false">RANDBETWEEN(1,$B$5)</f>
        <v>6</v>
      </c>
      <c r="D492" s="0" t="n">
        <f aca="false">RANDBETWEEN(1,$B$5)</f>
        <v>2</v>
      </c>
      <c r="E492" s="0" t="n">
        <f aca="false">RANDBETWEEN(1,$B$5)</f>
        <v>5</v>
      </c>
      <c r="F492" s="0" t="n">
        <f aca="false">RANDBETWEEN(1,$B$5)</f>
        <v>1</v>
      </c>
      <c r="G492" s="0" t="n">
        <f aca="false">RANDBETWEEN(1,$B$5)</f>
        <v>3</v>
      </c>
      <c r="H492" s="0" t="n">
        <f aca="true">NORMINV(RAND(),$B$8,$B$13)</f>
        <v>47.0919202203211</v>
      </c>
      <c r="I492" s="0" t="n">
        <f aca="true">NORMINV(RAND(),$C$8,$C$13)</f>
        <v>63.3171116620105</v>
      </c>
      <c r="J492" s="0" t="n">
        <f aca="true">NORMINV(RAND(),$D$8,$D$13)</f>
        <v>14.4666342397405</v>
      </c>
      <c r="K492" s="0" t="n">
        <f aca="true">NORMINV(RAND(),$E$8,$E$13)</f>
        <v>3.49777390878641</v>
      </c>
      <c r="L492" s="0" t="n">
        <f aca="true">NORMINV(RAND(),$B$9,$B$14)</f>
        <v>44.7477494918068</v>
      </c>
      <c r="M492" s="0" t="n">
        <f aca="true">NORMINV(RAND(),$C$9,$C$14)</f>
        <v>47.3295989463069</v>
      </c>
      <c r="N492" s="0" t="n">
        <f aca="true">NORMINV(RAND(),$D$9,$D$14)</f>
        <v>38.3985920196474</v>
      </c>
      <c r="O492" s="0" t="n">
        <f aca="true">NORMINV(RAND(),$E$9,$E$14)</f>
        <v>25.2242014088333</v>
      </c>
      <c r="P492" s="0" t="n">
        <f aca="true">NORMINV(RAND(),$B$10,$B$15)</f>
        <v>23.251581442929</v>
      </c>
      <c r="Q492" s="0" t="n">
        <f aca="true">NORMINV(RAND(),$C$10,$C$15)</f>
        <v>28.4926075025232</v>
      </c>
      <c r="R492" s="0" t="n">
        <f aca="true">NORMINV(RAND(),$D$10,$D$15)</f>
        <v>10.0446875273885</v>
      </c>
      <c r="S492" s="0" t="n">
        <f aca="true">NORMINV(RAND(),$E$10,$E$15)</f>
        <v>3.89235696541128</v>
      </c>
      <c r="T492" s="0" t="n">
        <f aca="false">MEDIAN(INDEX(Avaliadores!$B$17:$B$22,$B492),INDEX(Avaliadores!$B$17:$B$22,$C492),INDEX(Avaliadores!$B$17:$B$22,$D492),INDEX(Avaliadores!$B$17:$B$22,$E492),INDEX(Avaliadores!$B$17:$B$22,$F492),INDEX(Avaliadores!$B$17:$B$22,$G492))</f>
        <v>2.29166666666667</v>
      </c>
      <c r="U492" s="0" t="n">
        <f aca="false">MEDIAN(INDEX(Avaliadores!$C$17:$C$22,$B492),INDEX(Avaliadores!$C$17:$C$22,$C492),INDEX(Avaliadores!$C$17:$C$22,$D492),INDEX(Avaliadores!$C$17:$C$22,$E492),INDEX(Avaliadores!$C$17:$C$22,$F492),INDEX(Avaliadores!$C$17:$C$22,$G492))</f>
        <v>4.91666666666667</v>
      </c>
      <c r="V492" s="0" t="n">
        <f aca="false">MEDIAN(INDEX(Avaliadores!$D$17:$D$22,$B492),INDEX(Avaliadores!$D$17:$D$22,$C492),INDEX(Avaliadores!$D$17:$D$22,$D492),INDEX(Avaliadores!$D$17:$D$22,$E492),INDEX(Avaliadores!$D$17:$D$22,$F492),INDEX(Avaliadores!$D$17:$D$22,$G492))</f>
        <v>5.91666666666667</v>
      </c>
      <c r="W492" s="0" t="n">
        <f aca="false">MEDIAN(INDEX(Avaliadores!$E$17:$E$22,$B492),INDEX(Avaliadores!$E$17:$E$22,$C492),INDEX(Avaliadores!$E$17:$E$22,$D492),INDEX(Avaliadores!$E$17:$E$22,$E492),INDEX(Avaliadores!$E$17:$E$22,$F492),INDEX(Avaliadores!$E$17:$E$22,$G492))</f>
        <v>6.54166666666667</v>
      </c>
      <c r="X492" s="0" t="n">
        <f aca="false">MEDIAN(INDEX(Avaliadores!$F$17:$F$22,$B492),INDEX(Avaliadores!$F$17:$F$22,$C492),INDEX(Avaliadores!$F$17:$F$22,$D492),INDEX(Avaliadores!$F$17:$F$22,$E492),INDEX(Avaliadores!$F$17:$F$22,$F492),INDEX(Avaliadores!$F$17:$F$22,$G492))</f>
        <v>2.29166666666667</v>
      </c>
      <c r="Y492" s="0" t="n">
        <f aca="false">MEDIAN(INDEX(Avaliadores!$G$17:$G$22,$B492),INDEX(Avaliadores!$G$17:$G$22,$C492),INDEX(Avaliadores!$G$17:$G$22,$D492),INDEX(Avaliadores!$G$17:$G$22,$E492),INDEX(Avaliadores!$G$17:$G$22,$F492),INDEX(Avaliadores!$G$17:$G$22,$G492))</f>
        <v>5.04166666666667</v>
      </c>
      <c r="Z492" s="0" t="n">
        <f aca="false">MEDIAN(INDEX(Avaliadores!$H$17:$H$22,$B492),INDEX(Avaliadores!$H$17:$H$22,$C492),INDEX(Avaliadores!$H$17:$H$22,$D492),INDEX(Avaliadores!$H$17:$H$22,$E492),INDEX(Avaliadores!$H$17:$H$22,$F492),INDEX(Avaliadores!$H$17:$H$22,$G492))</f>
        <v>4.04166666666667</v>
      </c>
      <c r="AA492" s="0" t="n">
        <f aca="false">MEDIAN(INDEX(Avaliadores!$I$17:$I$22,$B492),INDEX(Avaliadores!$I$17:$I$22,$C492),INDEX(Avaliadores!$I$17:$I$22,$D492),INDEX(Avaliadores!$I$17:$I$22,$E492),INDEX(Avaliadores!$I$17:$I$22,$F492),INDEX(Avaliadores!$I$17:$I$22,$G492))</f>
        <v>6.91666666666667</v>
      </c>
      <c r="AB492" s="0" t="n">
        <f aca="false">IF(MAX(H492:K492)=MIN(H492:K492),0,IF($B$17="custo",(MAX(H492:K492)-H492)/(MAX(H492:K492)-MIN(H492:K492)),(H492-MIN(H492:K492))/(MAX(H492:K492)-MIN(H492:K492))))</f>
        <v>0.271236560802864</v>
      </c>
      <c r="AC492" s="0" t="n">
        <f aca="false">IF(MAX(H492:K492)=MIN(H492:K492),0,IF($B$17="custo",(MAX(H492:K492)-I492)/(MAX(H492:K492)-MIN(H492:K492)),(I492-MIN(H492:K492))/(MAX(H492:K492)-MIN(H492:K492))))</f>
        <v>0</v>
      </c>
      <c r="AD492" s="0" t="n">
        <f aca="false">IF(MAX(H492:K492)=MIN(H492:K492),0,IF($B$17="custo",(MAX(H492:K492)-J492)/(MAX(H492:K492)-MIN(H492:K492)),(J492-MIN(H492:K492))/(MAX(H492:K492)-MIN(H492:K492))))</f>
        <v>0.816633537866892</v>
      </c>
      <c r="AE492" s="0" t="n">
        <f aca="false">IF(MAX(H492:K492)=MIN(H492:K492),0,IF($B$17="custo",(MAX(H492:K492)-K492)/(MAX(H492:K492)-MIN(H492:K492)),(K492-MIN(H492:K492))/(MAX(H492:K492)-MIN(H492:K492))))</f>
        <v>1</v>
      </c>
      <c r="AF492" s="0" t="n">
        <f aca="false">IF(MAX(L492:O492)=MIN(L492:O492),0,IF($C$17="custo",(MAX(L492:O492)-L492)/(MAX(L492:O492)-MIN(L492:O492)),(L492-MIN(L492:O492))/(MAX(L492:O492)-MIN(L492:O492))))</f>
        <v>0.883202758506232</v>
      </c>
      <c r="AG492" s="0" t="n">
        <f aca="false">IF(MAX(L492:O492)=MIN(L492:O492),0,IF($C$17="custo",(MAX(L492:O492)-M492)/(MAX(L492:O492)-MIN(L492:O492)),(M492-MIN(L492:O492))/(MAX(L492:O492)-MIN(L492:O492))))</f>
        <v>1</v>
      </c>
      <c r="AH492" s="0" t="n">
        <f aca="false">IF(MAX(L492:O492)=MIN(L492:O492),0,IF($C$17="custo",(MAX(L492:O492)-N492)/(MAX(L492:O492)-MIN(L492:O492)),(N492-MIN(L492:O492))/(MAX(L492:O492)-MIN(L492:O492))))</f>
        <v>0.595980714143711</v>
      </c>
      <c r="AI492" s="0" t="n">
        <f aca="false">IF(MAX(L492:O492)=MIN(L492:O492),0,IF($C$17="custo",(MAX(L492:O492)-O492)/(MAX(L492:O492)-MIN(L492:O492)),(O492-MIN(L492:O492))/(MAX(L492:O492)-MIN(L492:O492))))</f>
        <v>0</v>
      </c>
      <c r="AJ492" s="0" t="n">
        <f aca="false">IF(MAX(P492:S492)=MIN(P492:S492),0,IF($D$17="custo",(MAX(P492:S492)-P492)/(MAX(P492:S492)-MIN(P492:S492)),(P492-MIN(P492:S492))/(MAX(P492:S492)-MIN(P492:S492))))</f>
        <v>0.213047670050659</v>
      </c>
      <c r="AK492" s="0" t="n">
        <f aca="false">IF(MAX(P492:S492)=MIN(P492:S492),0,IF($D$17="custo",(MAX(P492:S492)-Q492)/(MAX(P492:S492)-MIN(P492:S492)),(Q492-MIN(P492:S492))/(MAX(P492:S492)-MIN(P492:S492))))</f>
        <v>0</v>
      </c>
      <c r="AL492" s="0" t="n">
        <f aca="false">IF(MAX(P492:S492)=MIN(P492:S492),0,IF($D$17="custo",(MAX(P492:S492)-R492)/(MAX(P492:S492)-MIN(P492:S492)),(R492-MIN(P492:S492))/(MAX(P492:S492)-MIN(P492:S492))))</f>
        <v>0.749907808756018</v>
      </c>
      <c r="AM492" s="0" t="n">
        <f aca="false">IF(MAX(P492:S492)=MIN(P492:S492),0,IF($D$17="custo",(MAX(P492:S492)-S492)/(MAX(P492:S492)-MIN(P492:S492)),(S492-MIN(P492:S492))/(MAX(P492:S492)-MIN(P492:S492))))</f>
        <v>1</v>
      </c>
      <c r="AN492" s="0" t="n">
        <f aca="false">IF(MAX(T492:W492)=MIN(T492:W492),0,IF($E$17="custo",(MAX(T492:W492)-T492)/(MAX(T492:W492)-MIN(T492:W492)),(T492-MIN(T492:W492))/(MAX(T492:W492)-MIN(T492:W492))))</f>
        <v>0</v>
      </c>
      <c r="AO492" s="0" t="n">
        <f aca="false">IF(MAX(T492:W492)=MIN(T492:W492),0,IF($E$17="custo",(MAX(T492:W492)-U492)/(MAX(T492:W492)-MIN(T492:W492)),(U492-MIN(T492:W492))/(MAX(T492:W492)-MIN(T492:W492))))</f>
        <v>0.617647058823529</v>
      </c>
      <c r="AP492" s="0" t="n">
        <f aca="false">IF(MAX(T492:W492)=MIN(T492:W492),0,IF($E$17="custo",(MAX(T492:W492)-V492)/(MAX(T492:W492)-MIN(T492:W492)),(V492-MIN(T492:W492))/(MAX(T492:W492)-MIN(T492:W492))))</f>
        <v>0.852941176470588</v>
      </c>
      <c r="AQ492" s="0" t="n">
        <f aca="false">IF(MAX(T492:W492)=MIN(T492:W492),0,IF($E$17="custo",(MAX(T492:W492)-W492)/(MAX(T492:W492)-MIN(T492:W492)),(W492-MIN(T492:W492))/(MAX(T492:W492)-MIN(T492:W492))))</f>
        <v>1</v>
      </c>
      <c r="AR492" s="0" t="n">
        <f aca="false">IF(MAX(X492:AA492)=MIN(X492:AA492),0,IF($F$17="custo",(MAX(X492:AA492)-X492)/(MAX(X492:AA492)-MIN(X492:AA492)),(X492-MIN(X492:AA492))/(MAX(X492:AA492)-MIN(X492:AA492))))</f>
        <v>0</v>
      </c>
      <c r="AS492" s="0" t="n">
        <f aca="false">IF(MAX(X492:AA492)=MIN(X492:AA492),0,IF($F$17="custo",(MAX(X492:AA492)-Y492)/(MAX(X492:AA492)-MIN(X492:AA492)),(Y492-MIN(X492:AA492))/(MAX(X492:AA492)-MIN(X492:AA492))))</f>
        <v>0.594594594594595</v>
      </c>
      <c r="AT492" s="0" t="n">
        <f aca="false">IF(MAX(X492:AA492)=MIN(X492:AA492),0,IF($F$17="custo",(MAX(X492:AA492)-Z492)/(MAX(X492:AA492)-MIN(X492:AA492)),(Z492-MIN(X492:AA492))/(MAX(X492:AA492)-MIN(X492:AA492))))</f>
        <v>0.378378378378378</v>
      </c>
      <c r="AU492" s="0" t="n">
        <f aca="false">IF(MAX(X492:AA492)=MIN(X492:AA492),0,IF($F$17="custo",(MAX(X492:AA492)-AA492)/(MAX(X492:AA492)-MIN(X492:AA492)),(AA492-MIN(X492:AA492))/(MAX(X492:AA492)-MIN(X492:AA492))))</f>
        <v>1</v>
      </c>
      <c r="AV492" s="0" t="n">
        <f aca="false">STDEVP(AB492:AE492)</f>
        <v>0.403317251011951</v>
      </c>
      <c r="AW492" s="0" t="n">
        <f aca="false">STDEVP(AF492:AI492)</f>
        <v>0.386863170739704</v>
      </c>
      <c r="AX492" s="0" t="n">
        <f aca="false">STDEVP(AJ492:AM492)</f>
        <v>0.401388987891727</v>
      </c>
      <c r="AY492" s="0" t="n">
        <f aca="false">STDEVP(AN492:AQ492)</f>
        <v>0.381786911345505</v>
      </c>
      <c r="AZ492" s="0" t="n">
        <f aca="false">STDEVP(AR492:AU492)</f>
        <v>0.361786311627772</v>
      </c>
      <c r="BA492" s="0" t="n">
        <f aca="false">AV492*((1-IFERROR(CORREL(AB492:AE492,AF492:AI492),0))+(1-IFERROR(CORREL(AB492:AE492,AJ492:AM492),0))+(1-IFERROR(CORREL(AB492:AE492,AN492:AQ492),0))+(1-IFERROR(CORREL(AB492:AE492,AR492:AU492),0)))</f>
        <v>1.11869543647368</v>
      </c>
      <c r="BB492" s="0" t="n">
        <f aca="false">AW492*((1-IFERROR(CORREL(AF492:AI492,AB492:AE492),0))+(1-IFERROR(CORREL(AF492:AI492,AJ492:AM492),0))+(1-IFERROR(CORREL(AF492:AI492,AN492:AQ492),0))+(1-IFERROR(CORREL(AF492:AI492,AR492:AU492),0)))</f>
        <v>2.80529171827564</v>
      </c>
      <c r="BC492" s="0" t="n">
        <f aca="false">AX492*((1-IFERROR(CORREL(AJ492:AM492,AB492:AE492),0))+(1-IFERROR(CORREL(AJ492:AM492,AF492:AI492),0))+(1-IFERROR(CORREL(AJ492:AM492,AN492:AQ492),0))+(1-IFERROR(CORREL(AJ492:AM492,AR492:AU492),0)))</f>
        <v>1.08340003425058</v>
      </c>
      <c r="BD492" s="0" t="n">
        <f aca="false">AY492*((1-IFERROR(CORREL(AN492:AQ492,AB492:AE492),0))+(1-IFERROR(CORREL(AN492:AQ492,AF492:AI492),0))+(1-IFERROR(CORREL(AN492:AQ492,AJ492:AM492),0))+(1-IFERROR(CORREL(AN492:AQ492,AR492:AU492),0)))</f>
        <v>0.944962953755765</v>
      </c>
      <c r="BE492" s="0" t="n">
        <f aca="false">AZ492*((1-IFERROR(CORREL(AR492:AU492,AB492:AE492),0))+(1-IFERROR(CORREL(AR492:AU492,AF492:AI492),0))+(1-IFERROR(CORREL(AR492:AU492,AJ492:AM492),0))+(1-IFERROR(CORREL(AR492:AU492,AN492:AQ492),0)))</f>
        <v>1.02916413979149</v>
      </c>
      <c r="BF492" s="0" t="n">
        <f aca="false">IF(SUM(BA492:BE492)&gt;0,BA492/SUM(BA492:BE492),1/5)</f>
        <v>0.160236789785028</v>
      </c>
      <c r="BG492" s="0" t="n">
        <f aca="false">IF(SUM(BA492:BE492)&gt;0,BB492/SUM(BA492:BE492),1/5)</f>
        <v>0.401817085053954</v>
      </c>
      <c r="BH492" s="0" t="n">
        <f aca="false">IF(SUM(BA492:BE492)&gt;0,BC492/SUM(BA492:BE492),1/5)</f>
        <v>0.155181238683265</v>
      </c>
      <c r="BI492" s="0" t="n">
        <f aca="false">IF(SUM(BA492:BE492)&gt;0,BD492/SUM(BA492:BE492),1/5)</f>
        <v>0.135352147902647</v>
      </c>
      <c r="BJ492" s="0" t="n">
        <f aca="false">IF(SUM(BA492:BE492)&gt;0,BE492/SUM(BA492:BE492),1/5)</f>
        <v>0.147412738575105</v>
      </c>
      <c r="BK492" s="0" t="n">
        <f aca="false">BF492*AB492+BG492*AF492+BH492*AJ492+BI492*AN492+BJ492*AR492</f>
        <v>0.431409035047013</v>
      </c>
      <c r="BL492" s="0" t="n">
        <f aca="false">BF492*AC492+BG492*AG492+BH492*AK492+BI492*AO492+BJ492*AS492</f>
        <v>0.573067758642615</v>
      </c>
      <c r="BM492" s="0" t="n">
        <f aca="false">BF492*AD492+BG492*AH492+BH492*AL492+BI492*AP492+BJ492*AT492</f>
        <v>0.657926805749462</v>
      </c>
      <c r="BN492" s="0" t="n">
        <f aca="false">BF492*AE492+BG492*AI492+BH492*AM492+BI492*AQ492+BJ492*AU492</f>
        <v>0.598182914946046</v>
      </c>
      <c r="BO492" s="0" t="n">
        <f aca="false">RANK(BK492,$BK492:$BN492)</f>
        <v>4</v>
      </c>
      <c r="BP492" s="0" t="n">
        <f aca="false">RANK(BL492,$BK492:$BN492)</f>
        <v>3</v>
      </c>
      <c r="BQ492" s="0" t="n">
        <f aca="false">RANK(BM492,$BK492:$BN492)</f>
        <v>1</v>
      </c>
      <c r="BR492" s="0" t="n">
        <f aca="false">RANK(BN492,$BK492:$BN492)</f>
        <v>2</v>
      </c>
    </row>
    <row r="493" customFormat="false" ht="15" hidden="false" customHeight="false" outlineLevel="0" collapsed="false">
      <c r="A493" s="0" t="n">
        <v>470</v>
      </c>
      <c r="B493" s="0" t="n">
        <f aca="false">RANDBETWEEN(1,$B$5)</f>
        <v>6</v>
      </c>
      <c r="C493" s="0" t="n">
        <f aca="false">RANDBETWEEN(1,$B$5)</f>
        <v>1</v>
      </c>
      <c r="D493" s="0" t="n">
        <f aca="false">RANDBETWEEN(1,$B$5)</f>
        <v>3</v>
      </c>
      <c r="E493" s="0" t="n">
        <f aca="false">RANDBETWEEN(1,$B$5)</f>
        <v>4</v>
      </c>
      <c r="F493" s="0" t="n">
        <f aca="false">RANDBETWEEN(1,$B$5)</f>
        <v>3</v>
      </c>
      <c r="G493" s="0" t="n">
        <f aca="false">RANDBETWEEN(1,$B$5)</f>
        <v>5</v>
      </c>
      <c r="H493" s="0" t="n">
        <f aca="true">NORMINV(RAND(),$B$8,$B$13)</f>
        <v>58.8835847974288</v>
      </c>
      <c r="I493" s="0" t="n">
        <f aca="true">NORMINV(RAND(),$C$8,$C$13)</f>
        <v>67.2633388234087</v>
      </c>
      <c r="J493" s="0" t="n">
        <f aca="true">NORMINV(RAND(),$D$8,$D$13)</f>
        <v>13.6705984808969</v>
      </c>
      <c r="K493" s="0" t="n">
        <f aca="true">NORMINV(RAND(),$E$8,$E$13)</f>
        <v>3.32763918746076</v>
      </c>
      <c r="L493" s="0" t="n">
        <f aca="true">NORMINV(RAND(),$B$9,$B$14)</f>
        <v>43.8113614251233</v>
      </c>
      <c r="M493" s="0" t="n">
        <f aca="true">NORMINV(RAND(),$C$9,$C$14)</f>
        <v>55.7703847857356</v>
      </c>
      <c r="N493" s="0" t="n">
        <f aca="true">NORMINV(RAND(),$D$9,$D$14)</f>
        <v>43.6818540913075</v>
      </c>
      <c r="O493" s="0" t="n">
        <f aca="true">NORMINV(RAND(),$E$9,$E$14)</f>
        <v>24.0941712107104</v>
      </c>
      <c r="P493" s="0" t="n">
        <f aca="true">NORMINV(RAND(),$B$10,$B$15)</f>
        <v>23.539244846643</v>
      </c>
      <c r="Q493" s="0" t="n">
        <f aca="true">NORMINV(RAND(),$C$10,$C$15)</f>
        <v>29.6610915590592</v>
      </c>
      <c r="R493" s="0" t="n">
        <f aca="true">NORMINV(RAND(),$D$10,$D$15)</f>
        <v>9.17973906844254</v>
      </c>
      <c r="S493" s="0" t="n">
        <f aca="true">NORMINV(RAND(),$E$10,$E$15)</f>
        <v>3.62571934957264</v>
      </c>
      <c r="T493" s="0" t="n">
        <f aca="false">MEDIAN(INDEX(Avaliadores!$B$17:$B$22,$B493),INDEX(Avaliadores!$B$17:$B$22,$C493),INDEX(Avaliadores!$B$17:$B$22,$D493),INDEX(Avaliadores!$B$17:$B$22,$E493),INDEX(Avaliadores!$B$17:$B$22,$F493),INDEX(Avaliadores!$B$17:$B$22,$G493))</f>
        <v>2.66666666666667</v>
      </c>
      <c r="U493" s="0" t="n">
        <f aca="false">MEDIAN(INDEX(Avaliadores!$C$17:$C$22,$B493),INDEX(Avaliadores!$C$17:$C$22,$C493),INDEX(Avaliadores!$C$17:$C$22,$D493),INDEX(Avaliadores!$C$17:$C$22,$E493),INDEX(Avaliadores!$C$17:$C$22,$F493),INDEX(Avaliadores!$C$17:$C$22,$G493))</f>
        <v>5.16666666666667</v>
      </c>
      <c r="V493" s="0" t="n">
        <f aca="false">MEDIAN(INDEX(Avaliadores!$D$17:$D$22,$B493),INDEX(Avaliadores!$D$17:$D$22,$C493),INDEX(Avaliadores!$D$17:$D$22,$D493),INDEX(Avaliadores!$D$17:$D$22,$E493),INDEX(Avaliadores!$D$17:$D$22,$F493),INDEX(Avaliadores!$D$17:$D$22,$G493))</f>
        <v>5.66666666666667</v>
      </c>
      <c r="W493" s="0" t="n">
        <f aca="false">MEDIAN(INDEX(Avaliadores!$E$17:$E$22,$B493),INDEX(Avaliadores!$E$17:$E$22,$C493),INDEX(Avaliadores!$E$17:$E$22,$D493),INDEX(Avaliadores!$E$17:$E$22,$E493),INDEX(Avaliadores!$E$17:$E$22,$F493),INDEX(Avaliadores!$E$17:$E$22,$G493))</f>
        <v>6.29166666666667</v>
      </c>
      <c r="X493" s="0" t="n">
        <f aca="false">MEDIAN(INDEX(Avaliadores!$F$17:$F$22,$B493),INDEX(Avaliadores!$F$17:$F$22,$C493),INDEX(Avaliadores!$F$17:$F$22,$D493),INDEX(Avaliadores!$F$17:$F$22,$E493),INDEX(Avaliadores!$F$17:$F$22,$F493),INDEX(Avaliadores!$F$17:$F$22,$G493))</f>
        <v>2.79166666666667</v>
      </c>
      <c r="Y493" s="0" t="n">
        <f aca="false">MEDIAN(INDEX(Avaliadores!$G$17:$G$22,$B493),INDEX(Avaliadores!$G$17:$G$22,$C493),INDEX(Avaliadores!$G$17:$G$22,$D493),INDEX(Avaliadores!$G$17:$G$22,$E493),INDEX(Avaliadores!$G$17:$G$22,$F493),INDEX(Avaliadores!$G$17:$G$22,$G493))</f>
        <v>5.04166666666667</v>
      </c>
      <c r="Z493" s="0" t="n">
        <f aca="false">MEDIAN(INDEX(Avaliadores!$H$17:$H$22,$B493),INDEX(Avaliadores!$H$17:$H$22,$C493),INDEX(Avaliadores!$H$17:$H$22,$D493),INDEX(Avaliadores!$H$17:$H$22,$E493),INDEX(Avaliadores!$H$17:$H$22,$F493),INDEX(Avaliadores!$H$17:$H$22,$G493))</f>
        <v>3.79166666666667</v>
      </c>
      <c r="AA493" s="0" t="n">
        <f aca="false">MEDIAN(INDEX(Avaliadores!$I$17:$I$22,$B493),INDEX(Avaliadores!$I$17:$I$22,$C493),INDEX(Avaliadores!$I$17:$I$22,$D493),INDEX(Avaliadores!$I$17:$I$22,$E493),INDEX(Avaliadores!$I$17:$I$22,$F493),INDEX(Avaliadores!$I$17:$I$22,$G493))</f>
        <v>6.79166666666667</v>
      </c>
      <c r="AB493" s="0" t="n">
        <f aca="false">IF(MAX(H493:K493)=MIN(H493:K493),0,IF($B$17="custo",(MAX(H493:K493)-H493)/(MAX(H493:K493)-MIN(H493:K493)),(H493-MIN(H493:K493))/(MAX(H493:K493)-MIN(H493:K493))))</f>
        <v>0.131065337107351</v>
      </c>
      <c r="AC493" s="0" t="n">
        <f aca="false">IF(MAX(H493:K493)=MIN(H493:K493),0,IF($B$17="custo",(MAX(H493:K493)-I493)/(MAX(H493:K493)-MIN(H493:K493)),(I493-MIN(H493:K493))/(MAX(H493:K493)-MIN(H493:K493))))</f>
        <v>0</v>
      </c>
      <c r="AD493" s="0" t="n">
        <f aca="false">IF(MAX(H493:K493)=MIN(H493:K493),0,IF($B$17="custo",(MAX(H493:K493)-J493)/(MAX(H493:K493)-MIN(H493:K493)),(J493-MIN(H493:K493))/(MAX(H493:K493)-MIN(H493:K493))))</f>
        <v>0.838228730547577</v>
      </c>
      <c r="AE493" s="0" t="n">
        <f aca="false">IF(MAX(H493:K493)=MIN(H493:K493),0,IF($B$17="custo",(MAX(H493:K493)-K493)/(MAX(H493:K493)-MIN(H493:K493)),(K493-MIN(H493:K493))/(MAX(H493:K493)-MIN(H493:K493))))</f>
        <v>1</v>
      </c>
      <c r="AF493" s="0" t="n">
        <f aca="false">IF(MAX(L493:O493)=MIN(L493:O493),0,IF($C$17="custo",(MAX(L493:O493)-L493)/(MAX(L493:O493)-MIN(L493:O493)),(L493-MIN(L493:O493))/(MAX(L493:O493)-MIN(L493:O493))))</f>
        <v>0.62246045183755</v>
      </c>
      <c r="AG493" s="0" t="n">
        <f aca="false">IF(MAX(L493:O493)=MIN(L493:O493),0,IF($C$17="custo",(MAX(L493:O493)-M493)/(MAX(L493:O493)-MIN(L493:O493)),(M493-MIN(L493:O493))/(MAX(L493:O493)-MIN(L493:O493))))</f>
        <v>1</v>
      </c>
      <c r="AH493" s="0" t="n">
        <f aca="false">IF(MAX(L493:O493)=MIN(L493:O493),0,IF($C$17="custo",(MAX(L493:O493)-N493)/(MAX(L493:O493)-MIN(L493:O493)),(N493-MIN(L493:O493))/(MAX(L493:O493)-MIN(L493:O493))))</f>
        <v>0.61837197915728</v>
      </c>
      <c r="AI493" s="0" t="n">
        <f aca="false">IF(MAX(L493:O493)=MIN(L493:O493),0,IF($C$17="custo",(MAX(L493:O493)-O493)/(MAX(L493:O493)-MIN(L493:O493)),(O493-MIN(L493:O493))/(MAX(L493:O493)-MIN(L493:O493))))</f>
        <v>0</v>
      </c>
      <c r="AJ493" s="0" t="n">
        <f aca="false">IF(MAX(P493:S493)=MIN(P493:S493),0,IF($D$17="custo",(MAX(P493:S493)-P493)/(MAX(P493:S493)-MIN(P493:S493)),(P493-MIN(P493:S493))/(MAX(P493:S493)-MIN(P493:S493))))</f>
        <v>0.235135747749578</v>
      </c>
      <c r="AK493" s="0" t="n">
        <f aca="false">IF(MAX(P493:S493)=MIN(P493:S493),0,IF($D$17="custo",(MAX(P493:S493)-Q493)/(MAX(P493:S493)-MIN(P493:S493)),(Q493-MIN(P493:S493))/(MAX(P493:S493)-MIN(P493:S493))))</f>
        <v>0</v>
      </c>
      <c r="AL493" s="0" t="n">
        <f aca="false">IF(MAX(P493:S493)=MIN(P493:S493),0,IF($D$17="custo",(MAX(P493:S493)-R493)/(MAX(P493:S493)-MIN(P493:S493)),(R493-MIN(P493:S493))/(MAX(P493:S493)-MIN(P493:S493))))</f>
        <v>0.786674080394128</v>
      </c>
      <c r="AM493" s="0" t="n">
        <f aca="false">IF(MAX(P493:S493)=MIN(P493:S493),0,IF($D$17="custo",(MAX(P493:S493)-S493)/(MAX(P493:S493)-MIN(P493:S493)),(S493-MIN(P493:S493))/(MAX(P493:S493)-MIN(P493:S493))))</f>
        <v>1</v>
      </c>
      <c r="AN493" s="0" t="n">
        <f aca="false">IF(MAX(T493:W493)=MIN(T493:W493),0,IF($E$17="custo",(MAX(T493:W493)-T493)/(MAX(T493:W493)-MIN(T493:W493)),(T493-MIN(T493:W493))/(MAX(T493:W493)-MIN(T493:W493))))</f>
        <v>0</v>
      </c>
      <c r="AO493" s="0" t="n">
        <f aca="false">IF(MAX(T493:W493)=MIN(T493:W493),0,IF($E$17="custo",(MAX(T493:W493)-U493)/(MAX(T493:W493)-MIN(T493:W493)),(U493-MIN(T493:W493))/(MAX(T493:W493)-MIN(T493:W493))))</f>
        <v>0.689655172413793</v>
      </c>
      <c r="AP493" s="0" t="n">
        <f aca="false">IF(MAX(T493:W493)=MIN(T493:W493),0,IF($E$17="custo",(MAX(T493:W493)-V493)/(MAX(T493:W493)-MIN(T493:W493)),(V493-MIN(T493:W493))/(MAX(T493:W493)-MIN(T493:W493))))</f>
        <v>0.827586206896552</v>
      </c>
      <c r="AQ493" s="0" t="n">
        <f aca="false">IF(MAX(T493:W493)=MIN(T493:W493),0,IF($E$17="custo",(MAX(T493:W493)-W493)/(MAX(T493:W493)-MIN(T493:W493)),(W493-MIN(T493:W493))/(MAX(T493:W493)-MIN(T493:W493))))</f>
        <v>1</v>
      </c>
      <c r="AR493" s="0" t="n">
        <f aca="false">IF(MAX(X493:AA493)=MIN(X493:AA493),0,IF($F$17="custo",(MAX(X493:AA493)-X493)/(MAX(X493:AA493)-MIN(X493:AA493)),(X493-MIN(X493:AA493))/(MAX(X493:AA493)-MIN(X493:AA493))))</f>
        <v>0</v>
      </c>
      <c r="AS493" s="0" t="n">
        <f aca="false">IF(MAX(X493:AA493)=MIN(X493:AA493),0,IF($F$17="custo",(MAX(X493:AA493)-Y493)/(MAX(X493:AA493)-MIN(X493:AA493)),(Y493-MIN(X493:AA493))/(MAX(X493:AA493)-MIN(X493:AA493))))</f>
        <v>0.5625</v>
      </c>
      <c r="AT493" s="0" t="n">
        <f aca="false">IF(MAX(X493:AA493)=MIN(X493:AA493),0,IF($F$17="custo",(MAX(X493:AA493)-Z493)/(MAX(X493:AA493)-MIN(X493:AA493)),(Z493-MIN(X493:AA493))/(MAX(X493:AA493)-MIN(X493:AA493))))</f>
        <v>0.25</v>
      </c>
      <c r="AU493" s="0" t="n">
        <f aca="false">IF(MAX(X493:AA493)=MIN(X493:AA493),0,IF($F$17="custo",(MAX(X493:AA493)-AA493)/(MAX(X493:AA493)-MIN(X493:AA493)),(AA493-MIN(X493:AA493))/(MAX(X493:AA493)-MIN(X493:AA493))))</f>
        <v>1</v>
      </c>
      <c r="AV493" s="0" t="n">
        <f aca="false">STDEVP(AB493:AE493)</f>
        <v>0.433092295614123</v>
      </c>
      <c r="AW493" s="0" t="n">
        <f aca="false">STDEVP(AF493:AI493)</f>
        <v>0.358646212429167</v>
      </c>
      <c r="AX493" s="0" t="n">
        <f aca="false">STDEVP(AJ493:AM493)</f>
        <v>0.403799511929831</v>
      </c>
      <c r="AY493" s="0" t="n">
        <f aca="false">STDEVP(AN493:AQ493)</f>
        <v>0.379604118212138</v>
      </c>
      <c r="AZ493" s="0" t="n">
        <f aca="false">STDEVP(AR493:AU493)</f>
        <v>0.373368848292141</v>
      </c>
      <c r="BA493" s="0" t="n">
        <f aca="false">AV493*((1-IFERROR(CORREL(AB493:AE493,AF493:AI493),0))+(1-IFERROR(CORREL(AB493:AE493,AJ493:AM493),0))+(1-IFERROR(CORREL(AB493:AE493,AN493:AQ493),0))+(1-IFERROR(CORREL(AB493:AE493,AR493:AU493),0)))</f>
        <v>1.14133596267464</v>
      </c>
      <c r="BB493" s="0" t="n">
        <f aca="false">AW493*((1-IFERROR(CORREL(AF493:AI493,AB493:AE493),0))+(1-IFERROR(CORREL(AF493:AI493,AJ493:AM493),0))+(1-IFERROR(CORREL(AF493:AI493,AN493:AQ493),0))+(1-IFERROR(CORREL(AF493:AI493,AR493:AU493),0)))</f>
        <v>2.37176851549483</v>
      </c>
      <c r="BC493" s="0" t="n">
        <f aca="false">AX493*((1-IFERROR(CORREL(AJ493:AM493,AB493:AE493),0))+(1-IFERROR(CORREL(AJ493:AM493,AF493:AI493),0))+(1-IFERROR(CORREL(AJ493:AM493,AN493:AQ493),0))+(1-IFERROR(CORREL(AJ493:AM493,AR493:AU493),0)))</f>
        <v>1.12526332563797</v>
      </c>
      <c r="BD493" s="0" t="n">
        <f aca="false">AY493*((1-IFERROR(CORREL(AN493:AQ493,AB493:AE493),0))+(1-IFERROR(CORREL(AN493:AQ493,AF493:AI493),0))+(1-IFERROR(CORREL(AN493:AQ493,AJ493:AM493),0))+(1-IFERROR(CORREL(AN493:AQ493,AR493:AU493),0)))</f>
        <v>0.86305437342676</v>
      </c>
      <c r="BE493" s="0" t="n">
        <f aca="false">AZ493*((1-IFERROR(CORREL(AR493:AU493,AB493:AE493),0))+(1-IFERROR(CORREL(AR493:AU493,AF493:AI493),0))+(1-IFERROR(CORREL(AR493:AU493,AJ493:AM493),0))+(1-IFERROR(CORREL(AR493:AU493,AN493:AQ493),0)))</f>
        <v>1.04547095205969</v>
      </c>
      <c r="BF493" s="0" t="n">
        <f aca="false">IF(SUM(BA493:BE493)&gt;0,BA493/SUM(BA493:BE493),1/5)</f>
        <v>0.174332456653028</v>
      </c>
      <c r="BG493" s="0" t="n">
        <f aca="false">IF(SUM(BA493:BE493)&gt;0,BB493/SUM(BA493:BE493),1/5)</f>
        <v>0.362273901323121</v>
      </c>
      <c r="BH493" s="0" t="n">
        <f aca="false">IF(SUM(BA493:BE493)&gt;0,BC493/SUM(BA493:BE493),1/5)</f>
        <v>0.171877454452862</v>
      </c>
      <c r="BI493" s="0" t="n">
        <f aca="false">IF(SUM(BA493:BE493)&gt;0,BD493/SUM(BA493:BE493),1/5)</f>
        <v>0.131826555952937</v>
      </c>
      <c r="BJ493" s="0" t="n">
        <f aca="false">IF(SUM(BA493:BE493)&gt;0,BE493/SUM(BA493:BE493),1/5)</f>
        <v>0.159689631618052</v>
      </c>
      <c r="BK493" s="0" t="n">
        <f aca="false">BF493*AB493+BG493*AF493+BH493*AJ493+BI493*AN493+BJ493*AR493</f>
        <v>0.288764652280591</v>
      </c>
      <c r="BL493" s="0" t="n">
        <f aca="false">BF493*AC493+BG493*AG493+BH493*AK493+BI493*AO493+BJ493*AS493</f>
        <v>0.543014185282714</v>
      </c>
      <c r="BM493" s="0" t="n">
        <f aca="false">BF493*AD493+BG493*AH493+BH493*AL493+BI493*AP493+BJ493*AT493</f>
        <v>0.654382288927745</v>
      </c>
      <c r="BN493" s="0" t="n">
        <f aca="false">BF493*AE493+BG493*AI493+BH493*AM493+BI493*AQ493+BJ493*AU493</f>
        <v>0.637726098676879</v>
      </c>
      <c r="BO493" s="0" t="n">
        <f aca="false">RANK(BK493,$BK493:$BN493)</f>
        <v>4</v>
      </c>
      <c r="BP493" s="0" t="n">
        <f aca="false">RANK(BL493,$BK493:$BN493)</f>
        <v>3</v>
      </c>
      <c r="BQ493" s="0" t="n">
        <f aca="false">RANK(BM493,$BK493:$BN493)</f>
        <v>1</v>
      </c>
      <c r="BR493" s="0" t="n">
        <f aca="false">RANK(BN493,$BK493:$BN493)</f>
        <v>2</v>
      </c>
    </row>
    <row r="494" customFormat="false" ht="15" hidden="false" customHeight="false" outlineLevel="0" collapsed="false">
      <c r="A494" s="0" t="n">
        <v>471</v>
      </c>
      <c r="B494" s="0" t="n">
        <f aca="false">RANDBETWEEN(1,$B$5)</f>
        <v>2</v>
      </c>
      <c r="C494" s="0" t="n">
        <f aca="false">RANDBETWEEN(1,$B$5)</f>
        <v>6</v>
      </c>
      <c r="D494" s="0" t="n">
        <f aca="false">RANDBETWEEN(1,$B$5)</f>
        <v>3</v>
      </c>
      <c r="E494" s="0" t="n">
        <f aca="false">RANDBETWEEN(1,$B$5)</f>
        <v>2</v>
      </c>
      <c r="F494" s="0" t="n">
        <f aca="false">RANDBETWEEN(1,$B$5)</f>
        <v>1</v>
      </c>
      <c r="G494" s="0" t="n">
        <f aca="false">RANDBETWEEN(1,$B$5)</f>
        <v>1</v>
      </c>
      <c r="H494" s="0" t="n">
        <f aca="true">NORMINV(RAND(),$B$8,$B$13)</f>
        <v>46.9849491127185</v>
      </c>
      <c r="I494" s="0" t="n">
        <f aca="true">NORMINV(RAND(),$C$8,$C$13)</f>
        <v>65.2960754221158</v>
      </c>
      <c r="J494" s="0" t="n">
        <f aca="true">NORMINV(RAND(),$D$8,$D$13)</f>
        <v>12.0509114775611</v>
      </c>
      <c r="K494" s="0" t="n">
        <f aca="true">NORMINV(RAND(),$E$8,$E$13)</f>
        <v>2.82562271838052</v>
      </c>
      <c r="L494" s="0" t="n">
        <f aca="true">NORMINV(RAND(),$B$9,$B$14)</f>
        <v>48.4323209726952</v>
      </c>
      <c r="M494" s="0" t="n">
        <f aca="true">NORMINV(RAND(),$C$9,$C$14)</f>
        <v>41.4536371887632</v>
      </c>
      <c r="N494" s="0" t="n">
        <f aca="true">NORMINV(RAND(),$D$9,$D$14)</f>
        <v>44.926693628352</v>
      </c>
      <c r="O494" s="0" t="n">
        <f aca="true">NORMINV(RAND(),$E$9,$E$14)</f>
        <v>26.3696525648117</v>
      </c>
      <c r="P494" s="0" t="n">
        <f aca="true">NORMINV(RAND(),$B$10,$B$15)</f>
        <v>25.4084361897922</v>
      </c>
      <c r="Q494" s="0" t="n">
        <f aca="true">NORMINV(RAND(),$C$10,$C$15)</f>
        <v>32.8901096918402</v>
      </c>
      <c r="R494" s="0" t="n">
        <f aca="true">NORMINV(RAND(),$D$10,$D$15)</f>
        <v>8.91739906263961</v>
      </c>
      <c r="S494" s="0" t="n">
        <f aca="true">NORMINV(RAND(),$E$10,$E$15)</f>
        <v>4.11856218825599</v>
      </c>
      <c r="T494" s="0" t="n">
        <f aca="false">MEDIAN(INDEX(Avaliadores!$B$17:$B$22,$B494),INDEX(Avaliadores!$B$17:$B$22,$C494),INDEX(Avaliadores!$B$17:$B$22,$D494),INDEX(Avaliadores!$B$17:$B$22,$E494),INDEX(Avaliadores!$B$17:$B$22,$F494),INDEX(Avaliadores!$B$17:$B$22,$G494))</f>
        <v>2.41666666666667</v>
      </c>
      <c r="U494" s="0" t="n">
        <f aca="false">MEDIAN(INDEX(Avaliadores!$C$17:$C$22,$B494),INDEX(Avaliadores!$C$17:$C$22,$C494),INDEX(Avaliadores!$C$17:$C$22,$D494),INDEX(Avaliadores!$C$17:$C$22,$E494),INDEX(Avaliadores!$C$17:$C$22,$F494),INDEX(Avaliadores!$C$17:$C$22,$G494))</f>
        <v>4.91666666666667</v>
      </c>
      <c r="V494" s="0" t="n">
        <f aca="false">MEDIAN(INDEX(Avaliadores!$D$17:$D$22,$B494),INDEX(Avaliadores!$D$17:$D$22,$C494),INDEX(Avaliadores!$D$17:$D$22,$D494),INDEX(Avaliadores!$D$17:$D$22,$E494),INDEX(Avaliadores!$D$17:$D$22,$F494),INDEX(Avaliadores!$D$17:$D$22,$G494))</f>
        <v>6.04166666666667</v>
      </c>
      <c r="W494" s="0" t="n">
        <f aca="false">MEDIAN(INDEX(Avaliadores!$E$17:$E$22,$B494),INDEX(Avaliadores!$E$17:$E$22,$C494),INDEX(Avaliadores!$E$17:$E$22,$D494),INDEX(Avaliadores!$E$17:$E$22,$E494),INDEX(Avaliadores!$E$17:$E$22,$F494),INDEX(Avaliadores!$E$17:$E$22,$G494))</f>
        <v>6.04166666666667</v>
      </c>
      <c r="X494" s="0" t="n">
        <f aca="false">MEDIAN(INDEX(Avaliadores!$F$17:$F$22,$B494),INDEX(Avaliadores!$F$17:$F$22,$C494),INDEX(Avaliadores!$F$17:$F$22,$D494),INDEX(Avaliadores!$F$17:$F$22,$E494),INDEX(Avaliadores!$F$17:$F$22,$F494),INDEX(Avaliadores!$F$17:$F$22,$G494))</f>
        <v>2.04166666666667</v>
      </c>
      <c r="Y494" s="0" t="n">
        <f aca="false">MEDIAN(INDEX(Avaliadores!$G$17:$G$22,$B494),INDEX(Avaliadores!$G$17:$G$22,$C494),INDEX(Avaliadores!$G$17:$G$22,$D494),INDEX(Avaliadores!$G$17:$G$22,$E494),INDEX(Avaliadores!$G$17:$G$22,$F494),INDEX(Avaliadores!$G$17:$G$22,$G494))</f>
        <v>5.41666666666667</v>
      </c>
      <c r="Z494" s="0" t="n">
        <f aca="false">MEDIAN(INDEX(Avaliadores!$H$17:$H$22,$B494),INDEX(Avaliadores!$H$17:$H$22,$C494),INDEX(Avaliadores!$H$17:$H$22,$D494),INDEX(Avaliadores!$H$17:$H$22,$E494),INDEX(Avaliadores!$H$17:$H$22,$F494),INDEX(Avaliadores!$H$17:$H$22,$G494))</f>
        <v>4.04166666666667</v>
      </c>
      <c r="AA494" s="0" t="n">
        <f aca="false">MEDIAN(INDEX(Avaliadores!$I$17:$I$22,$B494),INDEX(Avaliadores!$I$17:$I$22,$C494),INDEX(Avaliadores!$I$17:$I$22,$D494),INDEX(Avaliadores!$I$17:$I$22,$E494),INDEX(Avaliadores!$I$17:$I$22,$F494),INDEX(Avaliadores!$I$17:$I$22,$G494))</f>
        <v>6.91666666666667</v>
      </c>
      <c r="AB494" s="0" t="n">
        <f aca="false">IF(MAX(H494:K494)=MIN(H494:K494),0,IF($B$17="custo",(MAX(H494:K494)-H494)/(MAX(H494:K494)-MIN(H494:K494)),(H494-MIN(H494:K494))/(MAX(H494:K494)-MIN(H494:K494))))</f>
        <v>0.293116593795749</v>
      </c>
      <c r="AC494" s="0" t="n">
        <f aca="false">IF(MAX(H494:K494)=MIN(H494:K494),0,IF($B$17="custo",(MAX(H494:K494)-I494)/(MAX(H494:K494)-MIN(H494:K494)),(I494-MIN(H494:K494))/(MAX(H494:K494)-MIN(H494:K494))))</f>
        <v>0</v>
      </c>
      <c r="AD494" s="0" t="n">
        <f aca="false">IF(MAX(H494:K494)=MIN(H494:K494),0,IF($B$17="custo",(MAX(H494:K494)-J494)/(MAX(H494:K494)-MIN(H494:K494)),(J494-MIN(H494:K494))/(MAX(H494:K494)-MIN(H494:K494))))</f>
        <v>0.852325565768968</v>
      </c>
      <c r="AE494" s="0" t="n">
        <f aca="false">IF(MAX(H494:K494)=MIN(H494:K494),0,IF($B$17="custo",(MAX(H494:K494)-K494)/(MAX(H494:K494)-MIN(H494:K494)),(K494-MIN(H494:K494))/(MAX(H494:K494)-MIN(H494:K494))))</f>
        <v>1</v>
      </c>
      <c r="AF494" s="0" t="n">
        <f aca="false">IF(MAX(L494:O494)=MIN(L494:O494),0,IF($C$17="custo",(MAX(L494:O494)-L494)/(MAX(L494:O494)-MIN(L494:O494)),(L494-MIN(L494:O494))/(MAX(L494:O494)-MIN(L494:O494))))</f>
        <v>1</v>
      </c>
      <c r="AG494" s="0" t="n">
        <f aca="false">IF(MAX(L494:O494)=MIN(L494:O494),0,IF($C$17="custo",(MAX(L494:O494)-M494)/(MAX(L494:O494)-MIN(L494:O494)),(M494-MIN(L494:O494))/(MAX(L494:O494)-MIN(L494:O494))))</f>
        <v>0.683688135319188</v>
      </c>
      <c r="AH494" s="0" t="n">
        <f aca="false">IF(MAX(L494:O494)=MIN(L494:O494),0,IF($C$17="custo",(MAX(L494:O494)-N494)/(MAX(L494:O494)-MIN(L494:O494)),(N494-MIN(L494:O494))/(MAX(L494:O494)-MIN(L494:O494))))</f>
        <v>0.841105922478054</v>
      </c>
      <c r="AI494" s="0" t="n">
        <f aca="false">IF(MAX(L494:O494)=MIN(L494:O494),0,IF($C$17="custo",(MAX(L494:O494)-O494)/(MAX(L494:O494)-MIN(L494:O494)),(O494-MIN(L494:O494))/(MAX(L494:O494)-MIN(L494:O494))))</f>
        <v>0</v>
      </c>
      <c r="AJ494" s="0" t="n">
        <f aca="false">IF(MAX(P494:S494)=MIN(P494:S494),0,IF($D$17="custo",(MAX(P494:S494)-P494)/(MAX(P494:S494)-MIN(P494:S494)),(P494-MIN(P494:S494))/(MAX(P494:S494)-MIN(P494:S494))))</f>
        <v>0.2600372295274</v>
      </c>
      <c r="AK494" s="0" t="n">
        <f aca="false">IF(MAX(P494:S494)=MIN(P494:S494),0,IF($D$17="custo",(MAX(P494:S494)-Q494)/(MAX(P494:S494)-MIN(P494:S494)),(Q494-MIN(P494:S494))/(MAX(P494:S494)-MIN(P494:S494))))</f>
        <v>0</v>
      </c>
      <c r="AL494" s="0" t="n">
        <f aca="false">IF(MAX(P494:S494)=MIN(P494:S494),0,IF($D$17="custo",(MAX(P494:S494)-R494)/(MAX(P494:S494)-MIN(P494:S494)),(R494-MIN(P494:S494))/(MAX(P494:S494)-MIN(P494:S494))))</f>
        <v>0.833208941097596</v>
      </c>
      <c r="AM494" s="0" t="n">
        <f aca="false">IF(MAX(P494:S494)=MIN(P494:S494),0,IF($D$17="custo",(MAX(P494:S494)-S494)/(MAX(P494:S494)-MIN(P494:S494)),(S494-MIN(P494:S494))/(MAX(P494:S494)-MIN(P494:S494))))</f>
        <v>1</v>
      </c>
      <c r="AN494" s="0" t="n">
        <f aca="false">IF(MAX(T494:W494)=MIN(T494:W494),0,IF($E$17="custo",(MAX(T494:W494)-T494)/(MAX(T494:W494)-MIN(T494:W494)),(T494-MIN(T494:W494))/(MAX(T494:W494)-MIN(T494:W494))))</f>
        <v>0</v>
      </c>
      <c r="AO494" s="0" t="n">
        <f aca="false">IF(MAX(T494:W494)=MIN(T494:W494),0,IF($E$17="custo",(MAX(T494:W494)-U494)/(MAX(T494:W494)-MIN(T494:W494)),(U494-MIN(T494:W494))/(MAX(T494:W494)-MIN(T494:W494))))</f>
        <v>0.689655172413793</v>
      </c>
      <c r="AP494" s="0" t="n">
        <f aca="false">IF(MAX(T494:W494)=MIN(T494:W494),0,IF($E$17="custo",(MAX(T494:W494)-V494)/(MAX(T494:W494)-MIN(T494:W494)),(V494-MIN(T494:W494))/(MAX(T494:W494)-MIN(T494:W494))))</f>
        <v>1</v>
      </c>
      <c r="AQ494" s="0" t="n">
        <f aca="false">IF(MAX(T494:W494)=MIN(T494:W494),0,IF($E$17="custo",(MAX(T494:W494)-W494)/(MAX(T494:W494)-MIN(T494:W494)),(W494-MIN(T494:W494))/(MAX(T494:W494)-MIN(T494:W494))))</f>
        <v>1</v>
      </c>
      <c r="AR494" s="0" t="n">
        <f aca="false">IF(MAX(X494:AA494)=MIN(X494:AA494),0,IF($F$17="custo",(MAX(X494:AA494)-X494)/(MAX(X494:AA494)-MIN(X494:AA494)),(X494-MIN(X494:AA494))/(MAX(X494:AA494)-MIN(X494:AA494))))</f>
        <v>0</v>
      </c>
      <c r="AS494" s="0" t="n">
        <f aca="false">IF(MAX(X494:AA494)=MIN(X494:AA494),0,IF($F$17="custo",(MAX(X494:AA494)-Y494)/(MAX(X494:AA494)-MIN(X494:AA494)),(Y494-MIN(X494:AA494))/(MAX(X494:AA494)-MIN(X494:AA494))))</f>
        <v>0.692307692307692</v>
      </c>
      <c r="AT494" s="0" t="n">
        <f aca="false">IF(MAX(X494:AA494)=MIN(X494:AA494),0,IF($F$17="custo",(MAX(X494:AA494)-Z494)/(MAX(X494:AA494)-MIN(X494:AA494)),(Z494-MIN(X494:AA494))/(MAX(X494:AA494)-MIN(X494:AA494))))</f>
        <v>0.41025641025641</v>
      </c>
      <c r="AU494" s="0" t="n">
        <f aca="false">IF(MAX(X494:AA494)=MIN(X494:AA494),0,IF($F$17="custo",(MAX(X494:AA494)-AA494)/(MAX(X494:AA494)-MIN(X494:AA494)),(AA494-MIN(X494:AA494))/(MAX(X494:AA494)-MIN(X494:AA494))))</f>
        <v>1</v>
      </c>
      <c r="AV494" s="0" t="n">
        <f aca="false">STDEVP(AB494:AE494)</f>
        <v>0.40670803182762</v>
      </c>
      <c r="AW494" s="0" t="n">
        <f aca="false">STDEVP(AF494:AI494)</f>
        <v>0.381196268551982</v>
      </c>
      <c r="AX494" s="0" t="n">
        <f aca="false">STDEVP(AJ494:AM494)</f>
        <v>0.408177846519201</v>
      </c>
      <c r="AY494" s="0" t="n">
        <f aca="false">STDEVP(AN494:AQ494)</f>
        <v>0.408369630425069</v>
      </c>
      <c r="AZ494" s="0" t="n">
        <f aca="false">STDEVP(AR494:AU494)</f>
        <v>0.368241195290899</v>
      </c>
      <c r="BA494" s="0" t="n">
        <f aca="false">AV494*((1-IFERROR(CORREL(AB494:AE494,AF494:AI494),0))+(1-IFERROR(CORREL(AB494:AE494,AJ494:AM494),0))+(1-IFERROR(CORREL(AB494:AE494,AN494:AQ494),0))+(1-IFERROR(CORREL(AB494:AE494,AR494:AU494),0)))</f>
        <v>1.0445979562946</v>
      </c>
      <c r="BB494" s="0" t="n">
        <f aca="false">AW494*((1-IFERROR(CORREL(AF494:AI494,AB494:AE494),0))+(1-IFERROR(CORREL(AF494:AI494,AJ494:AM494),0))+(1-IFERROR(CORREL(AF494:AI494,AN494:AQ494),0))+(1-IFERROR(CORREL(AF494:AI494,AR494:AU494),0)))</f>
        <v>2.5382277871148</v>
      </c>
      <c r="BC494" s="0" t="n">
        <f aca="false">AX494*((1-IFERROR(CORREL(AJ494:AM494,AB494:AE494),0))+(1-IFERROR(CORREL(AJ494:AM494,AF494:AI494),0))+(1-IFERROR(CORREL(AJ494:AM494,AN494:AQ494),0))+(1-IFERROR(CORREL(AJ494:AM494,AR494:AU494),0)))</f>
        <v>1.03655546495163</v>
      </c>
      <c r="BD494" s="0" t="n">
        <f aca="false">AY494*((1-IFERROR(CORREL(AN494:AQ494,AB494:AE494),0))+(1-IFERROR(CORREL(AN494:AQ494,AF494:AI494),0))+(1-IFERROR(CORREL(AN494:AQ494,AJ494:AM494),0))+(1-IFERROR(CORREL(AN494:AQ494,AR494:AU494),0)))</f>
        <v>1.05172945998356</v>
      </c>
      <c r="BE494" s="0" t="n">
        <f aca="false">AZ494*((1-IFERROR(CORREL(AR494:AU494,AB494:AE494),0))+(1-IFERROR(CORREL(AR494:AU494,AF494:AI494),0))+(1-IFERROR(CORREL(AR494:AU494,AJ494:AM494),0))+(1-IFERROR(CORREL(AR494:AU494,AN494:AQ494),0)))</f>
        <v>1.23212857869853</v>
      </c>
      <c r="BF494" s="0" t="n">
        <f aca="false">IF(SUM(BA494:BE494)&gt;0,BA494/SUM(BA494:BE494),1/5)</f>
        <v>0.151319970076661</v>
      </c>
      <c r="BG494" s="0" t="n">
        <f aca="false">IF(SUM(BA494:BE494)&gt;0,BB494/SUM(BA494:BE494),1/5)</f>
        <v>0.367686486920181</v>
      </c>
      <c r="BH494" s="0" t="n">
        <f aca="false">IF(SUM(BA494:BE494)&gt;0,BC494/SUM(BA494:BE494),1/5)</f>
        <v>0.150154938552306</v>
      </c>
      <c r="BI494" s="0" t="n">
        <f aca="false">IF(SUM(BA494:BE494)&gt;0,BD494/SUM(BA494:BE494),1/5)</f>
        <v>0.152353036356672</v>
      </c>
      <c r="BJ494" s="0" t="n">
        <f aca="false">IF(SUM(BA494:BE494)&gt;0,BE494/SUM(BA494:BE494),1/5)</f>
        <v>0.17848556809418</v>
      </c>
      <c r="BK494" s="0" t="n">
        <f aca="false">BF494*AB494+BG494*AF494+BH494*AJ494+BI494*AN494+BJ494*AR494</f>
        <v>0.451086755343325</v>
      </c>
      <c r="BL494" s="0" t="n">
        <f aca="false">BF494*AC494+BG494*AG494+BH494*AK494+BI494*AO494+BJ494*AS494</f>
        <v>0.480020879938356</v>
      </c>
      <c r="BM494" s="0" t="n">
        <f aca="false">BF494*AD494+BG494*AH494+BH494*AL494+BI494*AP494+BJ494*AT494</f>
        <v>0.788925483028755</v>
      </c>
      <c r="BN494" s="0" t="n">
        <f aca="false">BF494*AE494+BG494*AI494+BH494*AM494+BI494*AQ494+BJ494*AU494</f>
        <v>0.632313513079819</v>
      </c>
      <c r="BO494" s="0" t="n">
        <f aca="false">RANK(BK494,$BK494:$BN494)</f>
        <v>4</v>
      </c>
      <c r="BP494" s="0" t="n">
        <f aca="false">RANK(BL494,$BK494:$BN494)</f>
        <v>3</v>
      </c>
      <c r="BQ494" s="0" t="n">
        <f aca="false">RANK(BM494,$BK494:$BN494)</f>
        <v>1</v>
      </c>
      <c r="BR494" s="0" t="n">
        <f aca="false">RANK(BN494,$BK494:$BN494)</f>
        <v>2</v>
      </c>
    </row>
    <row r="495" customFormat="false" ht="15" hidden="false" customHeight="false" outlineLevel="0" collapsed="false">
      <c r="A495" s="0" t="n">
        <v>472</v>
      </c>
      <c r="B495" s="0" t="n">
        <f aca="false">RANDBETWEEN(1,$B$5)</f>
        <v>5</v>
      </c>
      <c r="C495" s="0" t="n">
        <f aca="false">RANDBETWEEN(1,$B$5)</f>
        <v>1</v>
      </c>
      <c r="D495" s="0" t="n">
        <f aca="false">RANDBETWEEN(1,$B$5)</f>
        <v>1</v>
      </c>
      <c r="E495" s="0" t="n">
        <f aca="false">RANDBETWEEN(1,$B$5)</f>
        <v>3</v>
      </c>
      <c r="F495" s="0" t="n">
        <f aca="false">RANDBETWEEN(1,$B$5)</f>
        <v>1</v>
      </c>
      <c r="G495" s="0" t="n">
        <f aca="false">RANDBETWEEN(1,$B$5)</f>
        <v>1</v>
      </c>
      <c r="H495" s="0" t="n">
        <f aca="true">NORMINV(RAND(),$B$8,$B$13)</f>
        <v>48.9332225924843</v>
      </c>
      <c r="I495" s="0" t="n">
        <f aca="true">NORMINV(RAND(),$C$8,$C$13)</f>
        <v>62.7140781149183</v>
      </c>
      <c r="J495" s="0" t="n">
        <f aca="true">NORMINV(RAND(),$D$8,$D$13)</f>
        <v>13.2204817094994</v>
      </c>
      <c r="K495" s="0" t="n">
        <f aca="true">NORMINV(RAND(),$E$8,$E$13)</f>
        <v>3.10027632325804</v>
      </c>
      <c r="L495" s="0" t="n">
        <f aca="true">NORMINV(RAND(),$B$9,$B$14)</f>
        <v>39.4254820568021</v>
      </c>
      <c r="M495" s="0" t="n">
        <f aca="true">NORMINV(RAND(),$C$9,$C$14)</f>
        <v>49.0815701439079</v>
      </c>
      <c r="N495" s="0" t="n">
        <f aca="true">NORMINV(RAND(),$D$9,$D$14)</f>
        <v>48.3121458231323</v>
      </c>
      <c r="O495" s="0" t="n">
        <f aca="true">NORMINV(RAND(),$E$9,$E$14)</f>
        <v>23.0090385842232</v>
      </c>
      <c r="P495" s="0" t="n">
        <f aca="true">NORMINV(RAND(),$B$10,$B$15)</f>
        <v>21.8309581180292</v>
      </c>
      <c r="Q495" s="0" t="n">
        <f aca="true">NORMINV(RAND(),$C$10,$C$15)</f>
        <v>28.1031074287033</v>
      </c>
      <c r="R495" s="0" t="n">
        <f aca="true">NORMINV(RAND(),$D$10,$D$15)</f>
        <v>10.4215862740874</v>
      </c>
      <c r="S495" s="0" t="n">
        <f aca="true">NORMINV(RAND(),$E$10,$E$15)</f>
        <v>4.00530927640813</v>
      </c>
      <c r="T495" s="0" t="n">
        <f aca="false">MEDIAN(INDEX(Avaliadores!$B$17:$B$22,$B495),INDEX(Avaliadores!$B$17:$B$22,$C495),INDEX(Avaliadores!$B$17:$B$22,$D495),INDEX(Avaliadores!$B$17:$B$22,$E495),INDEX(Avaliadores!$B$17:$B$22,$F495),INDEX(Avaliadores!$B$17:$B$22,$G495))</f>
        <v>2.04166666666667</v>
      </c>
      <c r="U495" s="0" t="n">
        <f aca="false">MEDIAN(INDEX(Avaliadores!$C$17:$C$22,$B495),INDEX(Avaliadores!$C$17:$C$22,$C495),INDEX(Avaliadores!$C$17:$C$22,$D495),INDEX(Avaliadores!$C$17:$C$22,$E495),INDEX(Avaliadores!$C$17:$C$22,$F495),INDEX(Avaliadores!$C$17:$C$22,$G495))</f>
        <v>4.04166666666667</v>
      </c>
      <c r="V495" s="0" t="n">
        <f aca="false">MEDIAN(INDEX(Avaliadores!$D$17:$D$22,$B495),INDEX(Avaliadores!$D$17:$D$22,$C495),INDEX(Avaliadores!$D$17:$D$22,$D495),INDEX(Avaliadores!$D$17:$D$22,$E495),INDEX(Avaliadores!$D$17:$D$22,$F495),INDEX(Avaliadores!$D$17:$D$22,$G495))</f>
        <v>7.04166666666667</v>
      </c>
      <c r="W495" s="0" t="n">
        <f aca="false">MEDIAN(INDEX(Avaliadores!$E$17:$E$22,$B495),INDEX(Avaliadores!$E$17:$E$22,$C495),INDEX(Avaliadores!$E$17:$E$22,$D495),INDEX(Avaliadores!$E$17:$E$22,$E495),INDEX(Avaliadores!$E$17:$E$22,$F495),INDEX(Avaliadores!$E$17:$E$22,$G495))</f>
        <v>7.04166666666667</v>
      </c>
      <c r="X495" s="0" t="n">
        <f aca="false">MEDIAN(INDEX(Avaliadores!$F$17:$F$22,$B495),INDEX(Avaliadores!$F$17:$F$22,$C495),INDEX(Avaliadores!$F$17:$F$22,$D495),INDEX(Avaliadores!$F$17:$F$22,$E495),INDEX(Avaliadores!$F$17:$F$22,$F495),INDEX(Avaliadores!$F$17:$F$22,$G495))</f>
        <v>2.04166666666667</v>
      </c>
      <c r="Y495" s="0" t="n">
        <f aca="false">MEDIAN(INDEX(Avaliadores!$G$17:$G$22,$B495),INDEX(Avaliadores!$G$17:$G$22,$C495),INDEX(Avaliadores!$G$17:$G$22,$D495),INDEX(Avaliadores!$G$17:$G$22,$E495),INDEX(Avaliadores!$G$17:$G$22,$F495),INDEX(Avaliadores!$G$17:$G$22,$G495))</f>
        <v>5.04166666666667</v>
      </c>
      <c r="Z495" s="0" t="n">
        <f aca="false">MEDIAN(INDEX(Avaliadores!$H$17:$H$22,$B495),INDEX(Avaliadores!$H$17:$H$22,$C495),INDEX(Avaliadores!$H$17:$H$22,$D495),INDEX(Avaliadores!$H$17:$H$22,$E495),INDEX(Avaliadores!$H$17:$H$22,$F495),INDEX(Avaliadores!$H$17:$H$22,$G495))</f>
        <v>4.04166666666667</v>
      </c>
      <c r="AA495" s="0" t="n">
        <f aca="false">MEDIAN(INDEX(Avaliadores!$I$17:$I$22,$B495),INDEX(Avaliadores!$I$17:$I$22,$C495),INDEX(Avaliadores!$I$17:$I$22,$D495),INDEX(Avaliadores!$I$17:$I$22,$E495),INDEX(Avaliadores!$I$17:$I$22,$F495),INDEX(Avaliadores!$I$17:$I$22,$G495))</f>
        <v>7.04166666666667</v>
      </c>
      <c r="AB495" s="0" t="n">
        <f aca="false">IF(MAX(H495:K495)=MIN(H495:K495),0,IF($B$17="custo",(MAX(H495:K495)-H495)/(MAX(H495:K495)-MIN(H495:K495)),(H495-MIN(H495:K495))/(MAX(H495:K495)-MIN(H495:K495))))</f>
        <v>0.231168875466047</v>
      </c>
      <c r="AC495" s="0" t="n">
        <f aca="false">IF(MAX(H495:K495)=MIN(H495:K495),0,IF($B$17="custo",(MAX(H495:K495)-I495)/(MAX(H495:K495)-MIN(H495:K495)),(I495-MIN(H495:K495))/(MAX(H495:K495)-MIN(H495:K495))))</f>
        <v>0</v>
      </c>
      <c r="AD495" s="0" t="n">
        <f aca="false">IF(MAX(H495:K495)=MIN(H495:K495),0,IF($B$17="custo",(MAX(H495:K495)-J495)/(MAX(H495:K495)-MIN(H495:K495)),(J495-MIN(H495:K495))/(MAX(H495:K495)-MIN(H495:K495))))</f>
        <v>0.830237208799236</v>
      </c>
      <c r="AE495" s="0" t="n">
        <f aca="false">IF(MAX(H495:K495)=MIN(H495:K495),0,IF($B$17="custo",(MAX(H495:K495)-K495)/(MAX(H495:K495)-MIN(H495:K495)),(K495-MIN(H495:K495))/(MAX(H495:K495)-MIN(H495:K495))))</f>
        <v>1</v>
      </c>
      <c r="AF495" s="0" t="n">
        <f aca="false">IF(MAX(L495:O495)=MIN(L495:O495),0,IF($C$17="custo",(MAX(L495:O495)-L495)/(MAX(L495:O495)-MIN(L495:O495)),(L495-MIN(L495:O495))/(MAX(L495:O495)-MIN(L495:O495))))</f>
        <v>0.629645166408128</v>
      </c>
      <c r="AG495" s="0" t="n">
        <f aca="false">IF(MAX(L495:O495)=MIN(L495:O495),0,IF($C$17="custo",(MAX(L495:O495)-M495)/(MAX(L495:O495)-MIN(L495:O495)),(M495-MIN(L495:O495))/(MAX(L495:O495)-MIN(L495:O495))))</f>
        <v>1</v>
      </c>
      <c r="AH495" s="0" t="n">
        <f aca="false">IF(MAX(L495:O495)=MIN(L495:O495),0,IF($C$17="custo",(MAX(L495:O495)-N495)/(MAX(L495:O495)-MIN(L495:O495)),(N495-MIN(L495:O495))/(MAX(L495:O495)-MIN(L495:O495))))</f>
        <v>0.970489082772254</v>
      </c>
      <c r="AI495" s="0" t="n">
        <f aca="false">IF(MAX(L495:O495)=MIN(L495:O495),0,IF($C$17="custo",(MAX(L495:O495)-O495)/(MAX(L495:O495)-MIN(L495:O495)),(O495-MIN(L495:O495))/(MAX(L495:O495)-MIN(L495:O495))))</f>
        <v>0</v>
      </c>
      <c r="AJ495" s="0" t="n">
        <f aca="false">IF(MAX(P495:S495)=MIN(P495:S495),0,IF($D$17="custo",(MAX(P495:S495)-P495)/(MAX(P495:S495)-MIN(P495:S495)),(P495-MIN(P495:S495))/(MAX(P495:S495)-MIN(P495:S495))))</f>
        <v>0.260278937977442</v>
      </c>
      <c r="AK495" s="0" t="n">
        <f aca="false">IF(MAX(P495:S495)=MIN(P495:S495),0,IF($D$17="custo",(MAX(P495:S495)-Q495)/(MAX(P495:S495)-MIN(P495:S495)),(Q495-MIN(P495:S495))/(MAX(P495:S495)-MIN(P495:S495))))</f>
        <v>0</v>
      </c>
      <c r="AL495" s="0" t="n">
        <f aca="false">IF(MAX(P495:S495)=MIN(P495:S495),0,IF($D$17="custo",(MAX(P495:S495)-R495)/(MAX(P495:S495)-MIN(P495:S495)),(R495-MIN(P495:S495))/(MAX(P495:S495)-MIN(P495:S495))))</f>
        <v>0.7337401136349</v>
      </c>
      <c r="AM495" s="0" t="n">
        <f aca="false">IF(MAX(P495:S495)=MIN(P495:S495),0,IF($D$17="custo",(MAX(P495:S495)-S495)/(MAX(P495:S495)-MIN(P495:S495)),(S495-MIN(P495:S495))/(MAX(P495:S495)-MIN(P495:S495))))</f>
        <v>1</v>
      </c>
      <c r="AN495" s="0" t="n">
        <f aca="false">IF(MAX(T495:W495)=MIN(T495:W495),0,IF($E$17="custo",(MAX(T495:W495)-T495)/(MAX(T495:W495)-MIN(T495:W495)),(T495-MIN(T495:W495))/(MAX(T495:W495)-MIN(T495:W495))))</f>
        <v>0</v>
      </c>
      <c r="AO495" s="0" t="n">
        <f aca="false">IF(MAX(T495:W495)=MIN(T495:W495),0,IF($E$17="custo",(MAX(T495:W495)-U495)/(MAX(T495:W495)-MIN(T495:W495)),(U495-MIN(T495:W495))/(MAX(T495:W495)-MIN(T495:W495))))</f>
        <v>0.4</v>
      </c>
      <c r="AP495" s="0" t="n">
        <f aca="false">IF(MAX(T495:W495)=MIN(T495:W495),0,IF($E$17="custo",(MAX(T495:W495)-V495)/(MAX(T495:W495)-MIN(T495:W495)),(V495-MIN(T495:W495))/(MAX(T495:W495)-MIN(T495:W495))))</f>
        <v>1</v>
      </c>
      <c r="AQ495" s="0" t="n">
        <f aca="false">IF(MAX(T495:W495)=MIN(T495:W495),0,IF($E$17="custo",(MAX(T495:W495)-W495)/(MAX(T495:W495)-MIN(T495:W495)),(W495-MIN(T495:W495))/(MAX(T495:W495)-MIN(T495:W495))))</f>
        <v>1</v>
      </c>
      <c r="AR495" s="0" t="n">
        <f aca="false">IF(MAX(X495:AA495)=MIN(X495:AA495),0,IF($F$17="custo",(MAX(X495:AA495)-X495)/(MAX(X495:AA495)-MIN(X495:AA495)),(X495-MIN(X495:AA495))/(MAX(X495:AA495)-MIN(X495:AA495))))</f>
        <v>0</v>
      </c>
      <c r="AS495" s="0" t="n">
        <f aca="false">IF(MAX(X495:AA495)=MIN(X495:AA495),0,IF($F$17="custo",(MAX(X495:AA495)-Y495)/(MAX(X495:AA495)-MIN(X495:AA495)),(Y495-MIN(X495:AA495))/(MAX(X495:AA495)-MIN(X495:AA495))))</f>
        <v>0.6</v>
      </c>
      <c r="AT495" s="0" t="n">
        <f aca="false">IF(MAX(X495:AA495)=MIN(X495:AA495),0,IF($F$17="custo",(MAX(X495:AA495)-Z495)/(MAX(X495:AA495)-MIN(X495:AA495)),(Z495-MIN(X495:AA495))/(MAX(X495:AA495)-MIN(X495:AA495))))</f>
        <v>0.4</v>
      </c>
      <c r="AU495" s="0" t="n">
        <f aca="false">IF(MAX(X495:AA495)=MIN(X495:AA495),0,IF($F$17="custo",(MAX(X495:AA495)-AA495)/(MAX(X495:AA495)-MIN(X495:AA495)),(AA495-MIN(X495:AA495))/(MAX(X495:AA495)-MIN(X495:AA495))))</f>
        <v>1</v>
      </c>
      <c r="AV495" s="0" t="n">
        <f aca="false">STDEVP(AB495:AE495)</f>
        <v>0.412426996812012</v>
      </c>
      <c r="AW495" s="0" t="n">
        <f aca="false">STDEVP(AF495:AI495)</f>
        <v>0.402531851820773</v>
      </c>
      <c r="AX495" s="0" t="n">
        <f aca="false">STDEVP(AJ495:AM495)</f>
        <v>0.391181442991413</v>
      </c>
      <c r="AY495" s="0" t="n">
        <f aca="false">STDEVP(AN495:AQ495)</f>
        <v>0.424264068711929</v>
      </c>
      <c r="AZ495" s="0" t="n">
        <f aca="false">STDEVP(AR495:AU495)</f>
        <v>0.360555127546399</v>
      </c>
      <c r="BA495" s="0" t="n">
        <f aca="false">AV495*((1-IFERROR(CORREL(AB495:AE495,AF495:AI495),0))+(1-IFERROR(CORREL(AB495:AE495,AJ495:AM495),0))+(1-IFERROR(CORREL(AB495:AE495,AN495:AQ495),0))+(1-IFERROR(CORREL(AB495:AE495,AR495:AU495),0)))</f>
        <v>0.922354312400193</v>
      </c>
      <c r="BB495" s="0" t="n">
        <f aca="false">AW495*((1-IFERROR(CORREL(AF495:AI495,AB495:AE495),0))+(1-IFERROR(CORREL(AF495:AI495,AJ495:AM495),0))+(1-IFERROR(CORREL(AF495:AI495,AN495:AQ495),0))+(1-IFERROR(CORREL(AF495:AI495,AR495:AU495),0)))</f>
        <v>2.44225352433283</v>
      </c>
      <c r="BC495" s="0" t="n">
        <f aca="false">AX495*((1-IFERROR(CORREL(AJ495:AM495,AB495:AE495),0))+(1-IFERROR(CORREL(AJ495:AM495,AF495:AI495),0))+(1-IFERROR(CORREL(AJ495:AM495,AN495:AQ495),0))+(1-IFERROR(CORREL(AJ495:AM495,AR495:AU495),0)))</f>
        <v>0.914510542428602</v>
      </c>
      <c r="BD495" s="0" t="n">
        <f aca="false">AY495*((1-IFERROR(CORREL(AN495:AQ495,AB495:AE495),0))+(1-IFERROR(CORREL(AN495:AQ495,AF495:AI495),0))+(1-IFERROR(CORREL(AN495:AQ495,AJ495:AM495),0))+(1-IFERROR(CORREL(AN495:AQ495,AR495:AU495),0)))</f>
        <v>0.806623222231266</v>
      </c>
      <c r="BE495" s="0" t="n">
        <f aca="false">AZ495*((1-IFERROR(CORREL(AR495:AU495,AB495:AE495),0))+(1-IFERROR(CORREL(AR495:AU495,AF495:AI495),0))+(1-IFERROR(CORREL(AR495:AU495,AJ495:AM495),0))+(1-IFERROR(CORREL(AR495:AU495,AN495:AQ495),0)))</f>
        <v>1.00446618458914</v>
      </c>
      <c r="BF495" s="0" t="n">
        <f aca="false">IF(SUM(BA495:BE495)&gt;0,BA495/SUM(BA495:BE495),1/5)</f>
        <v>0.151448742770845</v>
      </c>
      <c r="BG495" s="0" t="n">
        <f aca="false">IF(SUM(BA495:BE495)&gt;0,BB495/SUM(BA495:BE495),1/5)</f>
        <v>0.401013169034104</v>
      </c>
      <c r="BH495" s="0" t="n">
        <f aca="false">IF(SUM(BA495:BE495)&gt;0,BC495/SUM(BA495:BE495),1/5)</f>
        <v>0.150160811349253</v>
      </c>
      <c r="BI495" s="0" t="n">
        <f aca="false">IF(SUM(BA495:BE495)&gt;0,BD495/SUM(BA495:BE495),1/5)</f>
        <v>0.132445928049925</v>
      </c>
      <c r="BJ495" s="0" t="n">
        <f aca="false">IF(SUM(BA495:BE495)&gt;0,BE495/SUM(BA495:BE495),1/5)</f>
        <v>0.164931348795873</v>
      </c>
      <c r="BK495" s="0" t="n">
        <f aca="false">BF495*AB495+BG495*AF495+BH495*AJ495+BI495*AN495+BJ495*AR495</f>
        <v>0.326589935609227</v>
      </c>
      <c r="BL495" s="0" t="n">
        <f aca="false">BF495*AC495+BG495*AG495+BH495*AK495+BI495*AO495+BJ495*AS495</f>
        <v>0.552950349531597</v>
      </c>
      <c r="BM495" s="0" t="n">
        <f aca="false">BF495*AD495+BG495*AH495+BH495*AL495+BI495*AP495+BJ495*AT495</f>
        <v>0.823514762420906</v>
      </c>
      <c r="BN495" s="0" t="n">
        <f aca="false">BF495*AE495+BG495*AI495+BH495*AM495+BI495*AQ495+BJ495*AU495</f>
        <v>0.598986830965896</v>
      </c>
      <c r="BO495" s="0" t="n">
        <f aca="false">RANK(BK495,$BK495:$BN495)</f>
        <v>4</v>
      </c>
      <c r="BP495" s="0" t="n">
        <f aca="false">RANK(BL495,$BK495:$BN495)</f>
        <v>3</v>
      </c>
      <c r="BQ495" s="0" t="n">
        <f aca="false">RANK(BM495,$BK495:$BN495)</f>
        <v>1</v>
      </c>
      <c r="BR495" s="0" t="n">
        <f aca="false">RANK(BN495,$BK495:$BN495)</f>
        <v>2</v>
      </c>
    </row>
    <row r="496" customFormat="false" ht="15" hidden="false" customHeight="false" outlineLevel="0" collapsed="false">
      <c r="A496" s="0" t="n">
        <v>473</v>
      </c>
      <c r="B496" s="0" t="n">
        <f aca="false">RANDBETWEEN(1,$B$5)</f>
        <v>3</v>
      </c>
      <c r="C496" s="0" t="n">
        <f aca="false">RANDBETWEEN(1,$B$5)</f>
        <v>6</v>
      </c>
      <c r="D496" s="0" t="n">
        <f aca="false">RANDBETWEEN(1,$B$5)</f>
        <v>6</v>
      </c>
      <c r="E496" s="0" t="n">
        <f aca="false">RANDBETWEEN(1,$B$5)</f>
        <v>2</v>
      </c>
      <c r="F496" s="0" t="n">
        <f aca="false">RANDBETWEEN(1,$B$5)</f>
        <v>3</v>
      </c>
      <c r="G496" s="0" t="n">
        <f aca="false">RANDBETWEEN(1,$B$5)</f>
        <v>2</v>
      </c>
      <c r="H496" s="0" t="n">
        <f aca="true">NORMINV(RAND(),$B$8,$B$13)</f>
        <v>47.4521861696124</v>
      </c>
      <c r="I496" s="0" t="n">
        <f aca="true">NORMINV(RAND(),$C$8,$C$13)</f>
        <v>69.1568169738406</v>
      </c>
      <c r="J496" s="0" t="n">
        <f aca="true">NORMINV(RAND(),$D$8,$D$13)</f>
        <v>12.9002526139167</v>
      </c>
      <c r="K496" s="0" t="n">
        <f aca="true">NORMINV(RAND(),$E$8,$E$13)</f>
        <v>2.96699959717345</v>
      </c>
      <c r="L496" s="0" t="n">
        <f aca="true">NORMINV(RAND(),$B$9,$B$14)</f>
        <v>51.2756855772408</v>
      </c>
      <c r="M496" s="0" t="n">
        <f aca="true">NORMINV(RAND(),$C$9,$C$14)</f>
        <v>46.7161536059551</v>
      </c>
      <c r="N496" s="0" t="n">
        <f aca="true">NORMINV(RAND(),$D$9,$D$14)</f>
        <v>48.2782008347619</v>
      </c>
      <c r="O496" s="0" t="n">
        <f aca="true">NORMINV(RAND(),$E$9,$E$14)</f>
        <v>29.8288385273823</v>
      </c>
      <c r="P496" s="0" t="n">
        <f aca="true">NORMINV(RAND(),$B$10,$B$15)</f>
        <v>23.859154779191</v>
      </c>
      <c r="Q496" s="0" t="n">
        <f aca="true">NORMINV(RAND(),$C$10,$C$15)</f>
        <v>31.3958313179526</v>
      </c>
      <c r="R496" s="0" t="n">
        <f aca="true">NORMINV(RAND(),$D$10,$D$15)</f>
        <v>9.87700622039594</v>
      </c>
      <c r="S496" s="0" t="n">
        <f aca="true">NORMINV(RAND(),$E$10,$E$15)</f>
        <v>4.01596291457764</v>
      </c>
      <c r="T496" s="0" t="n">
        <f aca="false">MEDIAN(INDEX(Avaliadores!$B$17:$B$22,$B496),INDEX(Avaliadores!$B$17:$B$22,$C496),INDEX(Avaliadores!$B$17:$B$22,$D496),INDEX(Avaliadores!$B$17:$B$22,$E496),INDEX(Avaliadores!$B$17:$B$22,$F496),INDEX(Avaliadores!$B$17:$B$22,$G496))</f>
        <v>2.79166666666667</v>
      </c>
      <c r="U496" s="0" t="n">
        <f aca="false">MEDIAN(INDEX(Avaliadores!$C$17:$C$22,$B496),INDEX(Avaliadores!$C$17:$C$22,$C496),INDEX(Avaliadores!$C$17:$C$22,$D496),INDEX(Avaliadores!$C$17:$C$22,$E496),INDEX(Avaliadores!$C$17:$C$22,$F496),INDEX(Avaliadores!$C$17:$C$22,$G496))</f>
        <v>5.04166666666667</v>
      </c>
      <c r="V496" s="0" t="n">
        <f aca="false">MEDIAN(INDEX(Avaliadores!$D$17:$D$22,$B496),INDEX(Avaliadores!$D$17:$D$22,$C496),INDEX(Avaliadores!$D$17:$D$22,$D496),INDEX(Avaliadores!$D$17:$D$22,$E496),INDEX(Avaliadores!$D$17:$D$22,$F496),INDEX(Avaliadores!$D$17:$D$22,$G496))</f>
        <v>5.79166666666667</v>
      </c>
      <c r="W496" s="0" t="n">
        <f aca="false">MEDIAN(INDEX(Avaliadores!$E$17:$E$22,$B496),INDEX(Avaliadores!$E$17:$E$22,$C496),INDEX(Avaliadores!$E$17:$E$22,$D496),INDEX(Avaliadores!$E$17:$E$22,$E496),INDEX(Avaliadores!$E$17:$E$22,$F496),INDEX(Avaliadores!$E$17:$E$22,$G496))</f>
        <v>6.04166666666667</v>
      </c>
      <c r="X496" s="0" t="n">
        <f aca="false">MEDIAN(INDEX(Avaliadores!$F$17:$F$22,$B496),INDEX(Avaliadores!$F$17:$F$22,$C496),INDEX(Avaliadores!$F$17:$F$22,$D496),INDEX(Avaliadores!$F$17:$F$22,$E496),INDEX(Avaliadores!$F$17:$F$22,$F496),INDEX(Avaliadores!$F$17:$F$22,$G496))</f>
        <v>2.79166666666667</v>
      </c>
      <c r="Y496" s="0" t="n">
        <f aca="false">MEDIAN(INDEX(Avaliadores!$G$17:$G$22,$B496),INDEX(Avaliadores!$G$17:$G$22,$C496),INDEX(Avaliadores!$G$17:$G$22,$D496),INDEX(Avaliadores!$G$17:$G$22,$E496),INDEX(Avaliadores!$G$17:$G$22,$F496),INDEX(Avaliadores!$G$17:$G$22,$G496))</f>
        <v>5.79166666666667</v>
      </c>
      <c r="Z496" s="0" t="n">
        <f aca="false">MEDIAN(INDEX(Avaliadores!$H$17:$H$22,$B496),INDEX(Avaliadores!$H$17:$H$22,$C496),INDEX(Avaliadores!$H$17:$H$22,$D496),INDEX(Avaliadores!$H$17:$H$22,$E496),INDEX(Avaliadores!$H$17:$H$22,$F496),INDEX(Avaliadores!$H$17:$H$22,$G496))</f>
        <v>4.04166666666667</v>
      </c>
      <c r="AA496" s="0" t="n">
        <f aca="false">MEDIAN(INDEX(Avaliadores!$I$17:$I$22,$B496),INDEX(Avaliadores!$I$17:$I$22,$C496),INDEX(Avaliadores!$I$17:$I$22,$D496),INDEX(Avaliadores!$I$17:$I$22,$E496),INDEX(Avaliadores!$I$17:$I$22,$F496),INDEX(Avaliadores!$I$17:$I$22,$G496))</f>
        <v>6.79166666666667</v>
      </c>
      <c r="AB496" s="0" t="n">
        <f aca="false">IF(MAX(H496:K496)=MIN(H496:K496),0,IF($B$17="custo",(MAX(H496:K496)-H496)/(MAX(H496:K496)-MIN(H496:K496)),(H496-MIN(H496:K496))/(MAX(H496:K496)-MIN(H496:K496))))</f>
        <v>0.327914952245803</v>
      </c>
      <c r="AC496" s="0" t="n">
        <f aca="false">IF(MAX(H496:K496)=MIN(H496:K496),0,IF($B$17="custo",(MAX(H496:K496)-I496)/(MAX(H496:K496)-MIN(H496:K496)),(I496-MIN(H496:K496))/(MAX(H496:K496)-MIN(H496:K496))))</f>
        <v>0</v>
      </c>
      <c r="AD496" s="0" t="n">
        <f aca="false">IF(MAX(H496:K496)=MIN(H496:K496),0,IF($B$17="custo",(MAX(H496:K496)-J496)/(MAX(H496:K496)-MIN(H496:K496)),(J496-MIN(H496:K496))/(MAX(H496:K496)-MIN(H496:K496))))</f>
        <v>0.849927777255888</v>
      </c>
      <c r="AE496" s="0" t="n">
        <f aca="false">IF(MAX(H496:K496)=MIN(H496:K496),0,IF($B$17="custo",(MAX(H496:K496)-K496)/(MAX(H496:K496)-MIN(H496:K496)),(K496-MIN(H496:K496))/(MAX(H496:K496)-MIN(H496:K496))))</f>
        <v>1</v>
      </c>
      <c r="AF496" s="0" t="n">
        <f aca="false">IF(MAX(L496:O496)=MIN(L496:O496),0,IF($C$17="custo",(MAX(L496:O496)-L496)/(MAX(L496:O496)-MIN(L496:O496)),(L496-MIN(L496:O496))/(MAX(L496:O496)-MIN(L496:O496))))</f>
        <v>1</v>
      </c>
      <c r="AG496" s="0" t="n">
        <f aca="false">IF(MAX(L496:O496)=MIN(L496:O496),0,IF($C$17="custo",(MAX(L496:O496)-M496)/(MAX(L496:O496)-MIN(L496:O496)),(M496-MIN(L496:O496))/(MAX(L496:O496)-MIN(L496:O496))))</f>
        <v>0.787403157178025</v>
      </c>
      <c r="AH496" s="0" t="n">
        <f aca="false">IF(MAX(L496:O496)=MIN(L496:O496),0,IF($C$17="custo",(MAX(L496:O496)-N496)/(MAX(L496:O496)-MIN(L496:O496)),(N496-MIN(L496:O496))/(MAX(L496:O496)-MIN(L496:O496))))</f>
        <v>0.860236577641902</v>
      </c>
      <c r="AI496" s="0" t="n">
        <f aca="false">IF(MAX(L496:O496)=MIN(L496:O496),0,IF($C$17="custo",(MAX(L496:O496)-O496)/(MAX(L496:O496)-MIN(L496:O496)),(O496-MIN(L496:O496))/(MAX(L496:O496)-MIN(L496:O496))))</f>
        <v>0</v>
      </c>
      <c r="AJ496" s="0" t="n">
        <f aca="false">IF(MAX(P496:S496)=MIN(P496:S496),0,IF($D$17="custo",(MAX(P496:S496)-P496)/(MAX(P496:S496)-MIN(P496:S496)),(P496-MIN(P496:S496))/(MAX(P496:S496)-MIN(P496:S496))))</f>
        <v>0.27526343179329</v>
      </c>
      <c r="AK496" s="0" t="n">
        <f aca="false">IF(MAX(P496:S496)=MIN(P496:S496),0,IF($D$17="custo",(MAX(P496:S496)-Q496)/(MAX(P496:S496)-MIN(P496:S496)),(Q496-MIN(P496:S496))/(MAX(P496:S496)-MIN(P496:S496))))</f>
        <v>0</v>
      </c>
      <c r="AL496" s="0" t="n">
        <f aca="false">IF(MAX(P496:S496)=MIN(P496:S496),0,IF($D$17="custo",(MAX(P496:S496)-R496)/(MAX(P496:S496)-MIN(P496:S496)),(R496-MIN(P496:S496))/(MAX(P496:S496)-MIN(P496:S496))))</f>
        <v>0.785936030828555</v>
      </c>
      <c r="AM496" s="0" t="n">
        <f aca="false">IF(MAX(P496:S496)=MIN(P496:S496),0,IF($D$17="custo",(MAX(P496:S496)-S496)/(MAX(P496:S496)-MIN(P496:S496)),(S496-MIN(P496:S496))/(MAX(P496:S496)-MIN(P496:S496))))</f>
        <v>1</v>
      </c>
      <c r="AN496" s="0" t="n">
        <f aca="false">IF(MAX(T496:W496)=MIN(T496:W496),0,IF($E$17="custo",(MAX(T496:W496)-T496)/(MAX(T496:W496)-MIN(T496:W496)),(T496-MIN(T496:W496))/(MAX(T496:W496)-MIN(T496:W496))))</f>
        <v>0</v>
      </c>
      <c r="AO496" s="0" t="n">
        <f aca="false">IF(MAX(T496:W496)=MIN(T496:W496),0,IF($E$17="custo",(MAX(T496:W496)-U496)/(MAX(T496:W496)-MIN(T496:W496)),(U496-MIN(T496:W496))/(MAX(T496:W496)-MIN(T496:W496))))</f>
        <v>0.692307692307692</v>
      </c>
      <c r="AP496" s="0" t="n">
        <f aca="false">IF(MAX(T496:W496)=MIN(T496:W496),0,IF($E$17="custo",(MAX(T496:W496)-V496)/(MAX(T496:W496)-MIN(T496:W496)),(V496-MIN(T496:W496))/(MAX(T496:W496)-MIN(T496:W496))))</f>
        <v>0.923076923076923</v>
      </c>
      <c r="AQ496" s="0" t="n">
        <f aca="false">IF(MAX(T496:W496)=MIN(T496:W496),0,IF($E$17="custo",(MAX(T496:W496)-W496)/(MAX(T496:W496)-MIN(T496:W496)),(W496-MIN(T496:W496))/(MAX(T496:W496)-MIN(T496:W496))))</f>
        <v>1</v>
      </c>
      <c r="AR496" s="0" t="n">
        <f aca="false">IF(MAX(X496:AA496)=MIN(X496:AA496),0,IF($F$17="custo",(MAX(X496:AA496)-X496)/(MAX(X496:AA496)-MIN(X496:AA496)),(X496-MIN(X496:AA496))/(MAX(X496:AA496)-MIN(X496:AA496))))</f>
        <v>0</v>
      </c>
      <c r="AS496" s="0" t="n">
        <f aca="false">IF(MAX(X496:AA496)=MIN(X496:AA496),0,IF($F$17="custo",(MAX(X496:AA496)-Y496)/(MAX(X496:AA496)-MIN(X496:AA496)),(Y496-MIN(X496:AA496))/(MAX(X496:AA496)-MIN(X496:AA496))))</f>
        <v>0.75</v>
      </c>
      <c r="AT496" s="0" t="n">
        <f aca="false">IF(MAX(X496:AA496)=MIN(X496:AA496),0,IF($F$17="custo",(MAX(X496:AA496)-Z496)/(MAX(X496:AA496)-MIN(X496:AA496)),(Z496-MIN(X496:AA496))/(MAX(X496:AA496)-MIN(X496:AA496))))</f>
        <v>0.3125</v>
      </c>
      <c r="AU496" s="0" t="n">
        <f aca="false">IF(MAX(X496:AA496)=MIN(X496:AA496),0,IF($F$17="custo",(MAX(X496:AA496)-AA496)/(MAX(X496:AA496)-MIN(X496:AA496)),(AA496-MIN(X496:AA496))/(MAX(X496:AA496)-MIN(X496:AA496))))</f>
        <v>1</v>
      </c>
      <c r="AV496" s="0" t="n">
        <f aca="false">STDEVP(AB496:AE496)</f>
        <v>0.401296556129833</v>
      </c>
      <c r="AW496" s="0" t="n">
        <f aca="false">STDEVP(AF496:AI496)</f>
        <v>0.389715171663114</v>
      </c>
      <c r="AX496" s="0" t="n">
        <f aca="false">STDEVP(AJ496:AM496)</f>
        <v>0.397281259078193</v>
      </c>
      <c r="AY496" s="0" t="n">
        <f aca="false">STDEVP(AN496:AQ496)</f>
        <v>0.394113490998446</v>
      </c>
      <c r="AZ496" s="0" t="n">
        <f aca="false">STDEVP(AR496:AU496)</f>
        <v>0.386225221697134</v>
      </c>
      <c r="BA496" s="0" t="n">
        <f aca="false">AV496*((1-IFERROR(CORREL(AB496:AE496,AF496:AI496),0))+(1-IFERROR(CORREL(AB496:AE496,AJ496:AM496),0))+(1-IFERROR(CORREL(AB496:AE496,AN496:AQ496),0))+(1-IFERROR(CORREL(AB496:AE496,AR496:AU496),0)))</f>
        <v>1.12925705912049</v>
      </c>
      <c r="BB496" s="0" t="n">
        <f aca="false">AW496*((1-IFERROR(CORREL(AF496:AI496,AB496:AE496),0))+(1-IFERROR(CORREL(AF496:AI496,AJ496:AM496),0))+(1-IFERROR(CORREL(AF496:AI496,AN496:AQ496),0))+(1-IFERROR(CORREL(AF496:AI496,AR496:AU496),0)))</f>
        <v>2.63305609908168</v>
      </c>
      <c r="BC496" s="0" t="n">
        <f aca="false">AX496*((1-IFERROR(CORREL(AJ496:AM496,AB496:AE496),0))+(1-IFERROR(CORREL(AJ496:AM496,AF496:AI496),0))+(1-IFERROR(CORREL(AJ496:AM496,AN496:AQ496),0))+(1-IFERROR(CORREL(AJ496:AM496,AR496:AU496),0)))</f>
        <v>1.0998654727292</v>
      </c>
      <c r="BD496" s="0" t="n">
        <f aca="false">AY496*((1-IFERROR(CORREL(AN496:AQ496,AB496:AE496),0))+(1-IFERROR(CORREL(AN496:AQ496,AF496:AI496),0))+(1-IFERROR(CORREL(AN496:AQ496,AJ496:AM496),0))+(1-IFERROR(CORREL(AN496:AQ496,AR496:AU496),0)))</f>
        <v>1.068345621696</v>
      </c>
      <c r="BE496" s="0" t="n">
        <f aca="false">AZ496*((1-IFERROR(CORREL(AR496:AU496,AB496:AE496),0))+(1-IFERROR(CORREL(AR496:AU496,AF496:AI496),0))+(1-IFERROR(CORREL(AR496:AU496,AJ496:AM496),0))+(1-IFERROR(CORREL(AR496:AU496,AN496:AQ496),0)))</f>
        <v>1.37423088918665</v>
      </c>
      <c r="BF496" s="0" t="n">
        <f aca="false">IF(SUM(BA496:BE496)&gt;0,BA496/SUM(BA496:BE496),1/5)</f>
        <v>0.154592048220257</v>
      </c>
      <c r="BG496" s="0" t="n">
        <f aca="false">IF(SUM(BA496:BE496)&gt;0,BB496/SUM(BA496:BE496),1/5)</f>
        <v>0.360457817950597</v>
      </c>
      <c r="BH496" s="0" t="n">
        <f aca="false">IF(SUM(BA496:BE496)&gt;0,BC496/SUM(BA496:BE496),1/5)</f>
        <v>0.150568424454549</v>
      </c>
      <c r="BI496" s="0" t="n">
        <f aca="false">IF(SUM(BA496:BE496)&gt;0,BD496/SUM(BA496:BE496),1/5)</f>
        <v>0.146253447371638</v>
      </c>
      <c r="BJ496" s="0" t="n">
        <f aca="false">IF(SUM(BA496:BE496)&gt;0,BE496/SUM(BA496:BE496),1/5)</f>
        <v>0.188128262002959</v>
      </c>
      <c r="BK496" s="0" t="n">
        <f aca="false">BF496*AB496+BG496*AF496+BH496*AJ496+BI496*AN496+BJ496*AR496</f>
        <v>0.452596843295392</v>
      </c>
      <c r="BL496" s="0" t="n">
        <f aca="false">BF496*AC496+BG496*AG496+BH496*AK496+BI496*AO496+BJ496*AS496</f>
        <v>0.526174207027924</v>
      </c>
      <c r="BM496" s="0" t="n">
        <f aca="false">BF496*AD496+BG496*AH496+BH496*AL496+BI496*AP496+BJ496*AT496</f>
        <v>0.753601489572414</v>
      </c>
      <c r="BN496" s="0" t="n">
        <f aca="false">BF496*AE496+BG496*AI496+BH496*AM496+BI496*AQ496+BJ496*AU496</f>
        <v>0.639542182049403</v>
      </c>
      <c r="BO496" s="0" t="n">
        <f aca="false">RANK(BK496,$BK496:$BN496)</f>
        <v>4</v>
      </c>
      <c r="BP496" s="0" t="n">
        <f aca="false">RANK(BL496,$BK496:$BN496)</f>
        <v>3</v>
      </c>
      <c r="BQ496" s="0" t="n">
        <f aca="false">RANK(BM496,$BK496:$BN496)</f>
        <v>1</v>
      </c>
      <c r="BR496" s="0" t="n">
        <f aca="false">RANK(BN496,$BK496:$BN496)</f>
        <v>2</v>
      </c>
    </row>
    <row r="497" customFormat="false" ht="15" hidden="false" customHeight="false" outlineLevel="0" collapsed="false">
      <c r="A497" s="0" t="n">
        <v>474</v>
      </c>
      <c r="B497" s="0" t="n">
        <f aca="false">RANDBETWEEN(1,$B$5)</f>
        <v>4</v>
      </c>
      <c r="C497" s="0" t="n">
        <f aca="false">RANDBETWEEN(1,$B$5)</f>
        <v>2</v>
      </c>
      <c r="D497" s="0" t="n">
        <f aca="false">RANDBETWEEN(1,$B$5)</f>
        <v>6</v>
      </c>
      <c r="E497" s="0" t="n">
        <f aca="false">RANDBETWEEN(1,$B$5)</f>
        <v>4</v>
      </c>
      <c r="F497" s="0" t="n">
        <f aca="false">RANDBETWEEN(1,$B$5)</f>
        <v>2</v>
      </c>
      <c r="G497" s="0" t="n">
        <f aca="false">RANDBETWEEN(1,$B$5)</f>
        <v>4</v>
      </c>
      <c r="H497" s="0" t="n">
        <f aca="true">NORMINV(RAND(),$B$8,$B$13)</f>
        <v>55.0734571427395</v>
      </c>
      <c r="I497" s="0" t="n">
        <f aca="true">NORMINV(RAND(),$C$8,$C$13)</f>
        <v>71.5913917360074</v>
      </c>
      <c r="J497" s="0" t="n">
        <f aca="true">NORMINV(RAND(),$D$8,$D$13)</f>
        <v>12.3460334820167</v>
      </c>
      <c r="K497" s="0" t="n">
        <f aca="true">NORMINV(RAND(),$E$8,$E$13)</f>
        <v>2.9412139446275</v>
      </c>
      <c r="L497" s="0" t="n">
        <f aca="true">NORMINV(RAND(),$B$9,$B$14)</f>
        <v>47.0633781613117</v>
      </c>
      <c r="M497" s="0" t="n">
        <f aca="true">NORMINV(RAND(),$C$9,$C$14)</f>
        <v>49.0949196535484</v>
      </c>
      <c r="N497" s="0" t="n">
        <f aca="true">NORMINV(RAND(),$D$9,$D$14)</f>
        <v>47.145848526816</v>
      </c>
      <c r="O497" s="0" t="n">
        <f aca="true">NORMINV(RAND(),$E$9,$E$14)</f>
        <v>23.3232786545314</v>
      </c>
      <c r="P497" s="0" t="n">
        <f aca="true">NORMINV(RAND(),$B$10,$B$15)</f>
        <v>24.97553440124</v>
      </c>
      <c r="Q497" s="0" t="n">
        <f aca="true">NORMINV(RAND(),$C$10,$C$15)</f>
        <v>29.7554801064067</v>
      </c>
      <c r="R497" s="0" t="n">
        <f aca="true">NORMINV(RAND(),$D$10,$D$15)</f>
        <v>9.99915197751254</v>
      </c>
      <c r="S497" s="0" t="n">
        <f aca="true">NORMINV(RAND(),$E$10,$E$15)</f>
        <v>3.56598739834102</v>
      </c>
      <c r="T497" s="0" t="n">
        <f aca="false">MEDIAN(INDEX(Avaliadores!$B$17:$B$22,$B497),INDEX(Avaliadores!$B$17:$B$22,$C497),INDEX(Avaliadores!$B$17:$B$22,$D497),INDEX(Avaliadores!$B$17:$B$22,$E497),INDEX(Avaliadores!$B$17:$B$22,$F497),INDEX(Avaliadores!$B$17:$B$22,$G497))</f>
        <v>3.29166666666667</v>
      </c>
      <c r="U497" s="0" t="n">
        <f aca="false">MEDIAN(INDEX(Avaliadores!$C$17:$C$22,$B497),INDEX(Avaliadores!$C$17:$C$22,$C497),INDEX(Avaliadores!$C$17:$C$22,$D497),INDEX(Avaliadores!$C$17:$C$22,$E497),INDEX(Avaliadores!$C$17:$C$22,$F497),INDEX(Avaliadores!$C$17:$C$22,$G497))</f>
        <v>5.54166666666667</v>
      </c>
      <c r="V497" s="0" t="n">
        <f aca="false">MEDIAN(INDEX(Avaliadores!$D$17:$D$22,$B497),INDEX(Avaliadores!$D$17:$D$22,$C497),INDEX(Avaliadores!$D$17:$D$22,$D497),INDEX(Avaliadores!$D$17:$D$22,$E497),INDEX(Avaliadores!$D$17:$D$22,$F497),INDEX(Avaliadores!$D$17:$D$22,$G497))</f>
        <v>5.54166666666667</v>
      </c>
      <c r="W497" s="0" t="n">
        <f aca="false">MEDIAN(INDEX(Avaliadores!$E$17:$E$22,$B497),INDEX(Avaliadores!$E$17:$E$22,$C497),INDEX(Avaliadores!$E$17:$E$22,$D497),INDEX(Avaliadores!$E$17:$E$22,$E497),INDEX(Avaliadores!$E$17:$E$22,$F497),INDEX(Avaliadores!$E$17:$E$22,$G497))</f>
        <v>6.29166666666667</v>
      </c>
      <c r="X497" s="0" t="n">
        <f aca="false">MEDIAN(INDEX(Avaliadores!$F$17:$F$22,$B497),INDEX(Avaliadores!$F$17:$F$22,$C497),INDEX(Avaliadores!$F$17:$F$22,$D497),INDEX(Avaliadores!$F$17:$F$22,$E497),INDEX(Avaliadores!$F$17:$F$22,$F497),INDEX(Avaliadores!$F$17:$F$22,$G497))</f>
        <v>3.29166666666667</v>
      </c>
      <c r="Y497" s="0" t="n">
        <f aca="false">MEDIAN(INDEX(Avaliadores!$G$17:$G$22,$B497),INDEX(Avaliadores!$G$17:$G$22,$C497),INDEX(Avaliadores!$G$17:$G$22,$D497),INDEX(Avaliadores!$G$17:$G$22,$E497),INDEX(Avaliadores!$G$17:$G$22,$F497),INDEX(Avaliadores!$G$17:$G$22,$G497))</f>
        <v>4.79166666666667</v>
      </c>
      <c r="Z497" s="0" t="n">
        <f aca="false">MEDIAN(INDEX(Avaliadores!$H$17:$H$22,$B497),INDEX(Avaliadores!$H$17:$H$22,$C497),INDEX(Avaliadores!$H$17:$H$22,$D497),INDEX(Avaliadores!$H$17:$H$22,$E497),INDEX(Avaliadores!$H$17:$H$22,$F497),INDEX(Avaliadores!$H$17:$H$22,$G497))</f>
        <v>3.79166666666667</v>
      </c>
      <c r="AA497" s="0" t="n">
        <f aca="false">MEDIAN(INDEX(Avaliadores!$I$17:$I$22,$B497),INDEX(Avaliadores!$I$17:$I$22,$C497),INDEX(Avaliadores!$I$17:$I$22,$D497),INDEX(Avaliadores!$I$17:$I$22,$E497),INDEX(Avaliadores!$I$17:$I$22,$F497),INDEX(Avaliadores!$I$17:$I$22,$G497))</f>
        <v>5.79166666666667</v>
      </c>
      <c r="AB497" s="0" t="n">
        <f aca="false">IF(MAX(H497:K497)=MIN(H497:K497),0,IF($B$17="custo",(MAX(H497:K497)-H497)/(MAX(H497:K497)-MIN(H497:K497)),(H497-MIN(H497:K497))/(MAX(H497:K497)-MIN(H497:K497))))</f>
        <v>0.240610223085861</v>
      </c>
      <c r="AC497" s="0" t="n">
        <f aca="false">IF(MAX(H497:K497)=MIN(H497:K497),0,IF($B$17="custo",(MAX(H497:K497)-I497)/(MAX(H497:K497)-MIN(H497:K497)),(I497-MIN(H497:K497))/(MAX(H497:K497)-MIN(H497:K497))))</f>
        <v>0</v>
      </c>
      <c r="AD497" s="0" t="n">
        <f aca="false">IF(MAX(H497:K497)=MIN(H497:K497),0,IF($B$17="custo",(MAX(H497:K497)-J497)/(MAX(H497:K497)-MIN(H497:K497)),(J497-MIN(H497:K497))/(MAX(H497:K497)-MIN(H497:K497))))</f>
        <v>0.863003711862635</v>
      </c>
      <c r="AE497" s="0" t="n">
        <f aca="false">IF(MAX(H497:K497)=MIN(H497:K497),0,IF($B$17="custo",(MAX(H497:K497)-K497)/(MAX(H497:K497)-MIN(H497:K497)),(K497-MIN(H497:K497))/(MAX(H497:K497)-MIN(H497:K497))))</f>
        <v>1</v>
      </c>
      <c r="AF497" s="0" t="n">
        <f aca="false">IF(MAX(L497:O497)=MIN(L497:O497),0,IF($C$17="custo",(MAX(L497:O497)-L497)/(MAX(L497:O497)-MIN(L497:O497)),(L497-MIN(L497:O497))/(MAX(L497:O497)-MIN(L497:O497))))</f>
        <v>0.921171434433911</v>
      </c>
      <c r="AG497" s="0" t="n">
        <f aca="false">IF(MAX(L497:O497)=MIN(L497:O497),0,IF($C$17="custo",(MAX(L497:O497)-M497)/(MAX(L497:O497)-MIN(L497:O497)),(M497-MIN(L497:O497))/(MAX(L497:O497)-MIN(L497:O497))))</f>
        <v>1</v>
      </c>
      <c r="AH497" s="0" t="n">
        <f aca="false">IF(MAX(L497:O497)=MIN(L497:O497),0,IF($C$17="custo",(MAX(L497:O497)-N497)/(MAX(L497:O497)-MIN(L497:O497)),(N497-MIN(L497:O497))/(MAX(L497:O497)-MIN(L497:O497))))</f>
        <v>0.924371477671646</v>
      </c>
      <c r="AI497" s="0" t="n">
        <f aca="false">IF(MAX(L497:O497)=MIN(L497:O497),0,IF($C$17="custo",(MAX(L497:O497)-O497)/(MAX(L497:O497)-MIN(L497:O497)),(O497-MIN(L497:O497))/(MAX(L497:O497)-MIN(L497:O497))))</f>
        <v>0</v>
      </c>
      <c r="AJ497" s="0" t="n">
        <f aca="false">IF(MAX(P497:S497)=MIN(P497:S497),0,IF($D$17="custo",(MAX(P497:S497)-P497)/(MAX(P497:S497)-MIN(P497:S497)),(P497-MIN(P497:S497))/(MAX(P497:S497)-MIN(P497:S497))))</f>
        <v>0.182513871438778</v>
      </c>
      <c r="AK497" s="0" t="n">
        <f aca="false">IF(MAX(P497:S497)=MIN(P497:S497),0,IF($D$17="custo",(MAX(P497:S497)-Q497)/(MAX(P497:S497)-MIN(P497:S497)),(Q497-MIN(P497:S497))/(MAX(P497:S497)-MIN(P497:S497))))</f>
        <v>0</v>
      </c>
      <c r="AL497" s="0" t="n">
        <f aca="false">IF(MAX(P497:S497)=MIN(P497:S497),0,IF($D$17="custo",(MAX(P497:S497)-R497)/(MAX(P497:S497)-MIN(P497:S497)),(R497-MIN(P497:S497))/(MAX(P497:S497)-MIN(P497:S497))))</f>
        <v>0.754360855672846</v>
      </c>
      <c r="AM497" s="0" t="n">
        <f aca="false">IF(MAX(P497:S497)=MIN(P497:S497),0,IF($D$17="custo",(MAX(P497:S497)-S497)/(MAX(P497:S497)-MIN(P497:S497)),(S497-MIN(P497:S497))/(MAX(P497:S497)-MIN(P497:S497))))</f>
        <v>1</v>
      </c>
      <c r="AN497" s="0" t="n">
        <f aca="false">IF(MAX(T497:W497)=MIN(T497:W497),0,IF($E$17="custo",(MAX(T497:W497)-T497)/(MAX(T497:W497)-MIN(T497:W497)),(T497-MIN(T497:W497))/(MAX(T497:W497)-MIN(T497:W497))))</f>
        <v>0</v>
      </c>
      <c r="AO497" s="0" t="n">
        <f aca="false">IF(MAX(T497:W497)=MIN(T497:W497),0,IF($E$17="custo",(MAX(T497:W497)-U497)/(MAX(T497:W497)-MIN(T497:W497)),(U497-MIN(T497:W497))/(MAX(T497:W497)-MIN(T497:W497))))</f>
        <v>0.75</v>
      </c>
      <c r="AP497" s="0" t="n">
        <f aca="false">IF(MAX(T497:W497)=MIN(T497:W497),0,IF($E$17="custo",(MAX(T497:W497)-V497)/(MAX(T497:W497)-MIN(T497:W497)),(V497-MIN(T497:W497))/(MAX(T497:W497)-MIN(T497:W497))))</f>
        <v>0.75</v>
      </c>
      <c r="AQ497" s="0" t="n">
        <f aca="false">IF(MAX(T497:W497)=MIN(T497:W497),0,IF($E$17="custo",(MAX(T497:W497)-W497)/(MAX(T497:W497)-MIN(T497:W497)),(W497-MIN(T497:W497))/(MAX(T497:W497)-MIN(T497:W497))))</f>
        <v>1</v>
      </c>
      <c r="AR497" s="0" t="n">
        <f aca="false">IF(MAX(X497:AA497)=MIN(X497:AA497),0,IF($F$17="custo",(MAX(X497:AA497)-X497)/(MAX(X497:AA497)-MIN(X497:AA497)),(X497-MIN(X497:AA497))/(MAX(X497:AA497)-MIN(X497:AA497))))</f>
        <v>0</v>
      </c>
      <c r="AS497" s="0" t="n">
        <f aca="false">IF(MAX(X497:AA497)=MIN(X497:AA497),0,IF($F$17="custo",(MAX(X497:AA497)-Y497)/(MAX(X497:AA497)-MIN(X497:AA497)),(Y497-MIN(X497:AA497))/(MAX(X497:AA497)-MIN(X497:AA497))))</f>
        <v>0.6</v>
      </c>
      <c r="AT497" s="0" t="n">
        <f aca="false">IF(MAX(X497:AA497)=MIN(X497:AA497),0,IF($F$17="custo",(MAX(X497:AA497)-Z497)/(MAX(X497:AA497)-MIN(X497:AA497)),(Z497-MIN(X497:AA497))/(MAX(X497:AA497)-MIN(X497:AA497))))</f>
        <v>0.2</v>
      </c>
      <c r="AU497" s="0" t="n">
        <f aca="false">IF(MAX(X497:AA497)=MIN(X497:AA497),0,IF($F$17="custo",(MAX(X497:AA497)-AA497)/(MAX(X497:AA497)-MIN(X497:AA497)),(AA497-MIN(X497:AA497))/(MAX(X497:AA497)-MIN(X497:AA497))))</f>
        <v>1</v>
      </c>
      <c r="AV497" s="0" t="n">
        <f aca="false">STDEVP(AB497:AE497)</f>
        <v>0.417244169915752</v>
      </c>
      <c r="AW497" s="0" t="n">
        <f aca="false">STDEVP(AF497:AI497)</f>
        <v>0.411928641936728</v>
      </c>
      <c r="AX497" s="0" t="n">
        <f aca="false">STDEVP(AJ497:AM497)</f>
        <v>0.407584557701867</v>
      </c>
      <c r="AY497" s="0" t="n">
        <f aca="false">STDEVP(AN497:AQ497)</f>
        <v>0.375</v>
      </c>
      <c r="AZ497" s="0" t="n">
        <f aca="false">STDEVP(AR497:AU497)</f>
        <v>0.38405728739343</v>
      </c>
      <c r="BA497" s="0" t="n">
        <f aca="false">AV497*((1-IFERROR(CORREL(AB497:AE497,AF497:AI497),0))+(1-IFERROR(CORREL(AB497:AE497,AJ497:AM497),0))+(1-IFERROR(CORREL(AB497:AE497,AN497:AQ497),0))+(1-IFERROR(CORREL(AB497:AE497,AR497:AU497),0)))</f>
        <v>1.17493544772228</v>
      </c>
      <c r="BB497" s="0" t="n">
        <f aca="false">AW497*((1-IFERROR(CORREL(AF497:AI497,AB497:AE497),0))+(1-IFERROR(CORREL(AF497:AI497,AJ497:AM497),0))+(1-IFERROR(CORREL(AF497:AI497,AN497:AQ497),0))+(1-IFERROR(CORREL(AF497:AI497,AR497:AU497),0)))</f>
        <v>2.79396592365798</v>
      </c>
      <c r="BC497" s="0" t="n">
        <f aca="false">AX497*((1-IFERROR(CORREL(AJ497:AM497,AB497:AE497),0))+(1-IFERROR(CORREL(AJ497:AM497,AF497:AI497),0))+(1-IFERROR(CORREL(AJ497:AM497,AN497:AQ497),0))+(1-IFERROR(CORREL(AJ497:AM497,AR497:AU497),0)))</f>
        <v>1.11748970413345</v>
      </c>
      <c r="BD497" s="0" t="n">
        <f aca="false">AY497*((1-IFERROR(CORREL(AN497:AQ497,AB497:AE497),0))+(1-IFERROR(CORREL(AN497:AQ497,AF497:AI497),0))+(1-IFERROR(CORREL(AN497:AQ497,AJ497:AM497),0))+(1-IFERROR(CORREL(AN497:AQ497,AR497:AU497),0)))</f>
        <v>0.977122049548444</v>
      </c>
      <c r="BE497" s="0" t="n">
        <f aca="false">AZ497*((1-IFERROR(CORREL(AR497:AU497,AB497:AE497),0))+(1-IFERROR(CORREL(AR497:AU497,AF497:AI497),0))+(1-IFERROR(CORREL(AR497:AU497,AJ497:AM497),0))+(1-IFERROR(CORREL(AR497:AU497,AN497:AQ497),0)))</f>
        <v>1.21365687409975</v>
      </c>
      <c r="BF497" s="0" t="n">
        <f aca="false">IF(SUM(BA497:BE497)&gt;0,BA497/SUM(BA497:BE497),1/5)</f>
        <v>0.161454995260189</v>
      </c>
      <c r="BG497" s="0" t="n">
        <f aca="false">IF(SUM(BA497:BE497)&gt;0,BB497/SUM(BA497:BE497),1/5)</f>
        <v>0.383935777778966</v>
      </c>
      <c r="BH497" s="0" t="n">
        <f aca="false">IF(SUM(BA497:BE497)&gt;0,BC497/SUM(BA497:BE497),1/5)</f>
        <v>0.153561027743223</v>
      </c>
      <c r="BI497" s="0" t="n">
        <f aca="false">IF(SUM(BA497:BE497)&gt;0,BD497/SUM(BA497:BE497),1/5)</f>
        <v>0.134272258262618</v>
      </c>
      <c r="BJ497" s="0" t="n">
        <f aca="false">IF(SUM(BA497:BE497)&gt;0,BE497/SUM(BA497:BE497),1/5)</f>
        <v>0.166775940955004</v>
      </c>
      <c r="BK497" s="0" t="n">
        <f aca="false">BF497*AB497+BG497*AF497+BH497*AJ497+BI497*AN497+BJ497*AR497</f>
        <v>0.420545411250563</v>
      </c>
      <c r="BL497" s="0" t="n">
        <f aca="false">BF497*AC497+BG497*AG497+BH497*AK497+BI497*AO497+BJ497*AS497</f>
        <v>0.584705536048932</v>
      </c>
      <c r="BM497" s="0" t="n">
        <f aca="false">BF497*AD497+BG497*AH497+BH497*AL497+BI497*AP497+BJ497*AT497</f>
        <v>0.744135352619207</v>
      </c>
      <c r="BN497" s="0" t="n">
        <f aca="false">BF497*AE497+BG497*AI497+BH497*AM497+BI497*AQ497+BJ497*AU497</f>
        <v>0.616064222221034</v>
      </c>
      <c r="BO497" s="0" t="n">
        <f aca="false">RANK(BK497,$BK497:$BN497)</f>
        <v>4</v>
      </c>
      <c r="BP497" s="0" t="n">
        <f aca="false">RANK(BL497,$BK497:$BN497)</f>
        <v>3</v>
      </c>
      <c r="BQ497" s="0" t="n">
        <f aca="false">RANK(BM497,$BK497:$BN497)</f>
        <v>1</v>
      </c>
      <c r="BR497" s="0" t="n">
        <f aca="false">RANK(BN497,$BK497:$BN497)</f>
        <v>2</v>
      </c>
    </row>
    <row r="498" customFormat="false" ht="15" hidden="false" customHeight="false" outlineLevel="0" collapsed="false">
      <c r="A498" s="0" t="n">
        <v>475</v>
      </c>
      <c r="B498" s="0" t="n">
        <f aca="false">RANDBETWEEN(1,$B$5)</f>
        <v>6</v>
      </c>
      <c r="C498" s="0" t="n">
        <f aca="false">RANDBETWEEN(1,$B$5)</f>
        <v>5</v>
      </c>
      <c r="D498" s="0" t="n">
        <f aca="false">RANDBETWEEN(1,$B$5)</f>
        <v>2</v>
      </c>
      <c r="E498" s="0" t="n">
        <f aca="false">RANDBETWEEN(1,$B$5)</f>
        <v>2</v>
      </c>
      <c r="F498" s="0" t="n">
        <f aca="false">RANDBETWEEN(1,$B$5)</f>
        <v>4</v>
      </c>
      <c r="G498" s="0" t="n">
        <f aca="false">RANDBETWEEN(1,$B$5)</f>
        <v>4</v>
      </c>
      <c r="H498" s="0" t="n">
        <f aca="true">NORMINV(RAND(),$B$8,$B$13)</f>
        <v>53.4651208243841</v>
      </c>
      <c r="I498" s="0" t="n">
        <f aca="true">NORMINV(RAND(),$C$8,$C$13)</f>
        <v>71.4991504938527</v>
      </c>
      <c r="J498" s="0" t="n">
        <f aca="true">NORMINV(RAND(),$D$8,$D$13)</f>
        <v>12.5229934092526</v>
      </c>
      <c r="K498" s="0" t="n">
        <f aca="true">NORMINV(RAND(),$E$8,$E$13)</f>
        <v>3.17782695271544</v>
      </c>
      <c r="L498" s="0" t="n">
        <f aca="true">NORMINV(RAND(),$B$9,$B$14)</f>
        <v>39.8016646294095</v>
      </c>
      <c r="M498" s="0" t="n">
        <f aca="true">NORMINV(RAND(),$C$9,$C$14)</f>
        <v>50.4787671753351</v>
      </c>
      <c r="N498" s="0" t="n">
        <f aca="true">NORMINV(RAND(),$D$9,$D$14)</f>
        <v>49.2741783057473</v>
      </c>
      <c r="O498" s="0" t="n">
        <f aca="true">NORMINV(RAND(),$E$9,$E$14)</f>
        <v>24.2876440207021</v>
      </c>
      <c r="P498" s="0" t="n">
        <f aca="true">NORMINV(RAND(),$B$10,$B$15)</f>
        <v>22.2024006135605</v>
      </c>
      <c r="Q498" s="0" t="n">
        <f aca="true">NORMINV(RAND(),$C$10,$C$15)</f>
        <v>27.2174220881892</v>
      </c>
      <c r="R498" s="0" t="n">
        <f aca="true">NORMINV(RAND(),$D$10,$D$15)</f>
        <v>9.52792028954323</v>
      </c>
      <c r="S498" s="0" t="n">
        <f aca="true">NORMINV(RAND(),$E$10,$E$15)</f>
        <v>4.03762156359697</v>
      </c>
      <c r="T498" s="0" t="n">
        <f aca="false">MEDIAN(INDEX(Avaliadores!$B$17:$B$22,$B498),INDEX(Avaliadores!$B$17:$B$22,$C498),INDEX(Avaliadores!$B$17:$B$22,$D498),INDEX(Avaliadores!$B$17:$B$22,$E498),INDEX(Avaliadores!$B$17:$B$22,$F498),INDEX(Avaliadores!$B$17:$B$22,$G498))</f>
        <v>3.04166666666667</v>
      </c>
      <c r="U498" s="0" t="n">
        <f aca="false">MEDIAN(INDEX(Avaliadores!$C$17:$C$22,$B498),INDEX(Avaliadores!$C$17:$C$22,$C498),INDEX(Avaliadores!$C$17:$C$22,$D498),INDEX(Avaliadores!$C$17:$C$22,$E498),INDEX(Avaliadores!$C$17:$C$22,$F498),INDEX(Avaliadores!$C$17:$C$22,$G498))</f>
        <v>5.54166666666667</v>
      </c>
      <c r="V498" s="0" t="n">
        <f aca="false">MEDIAN(INDEX(Avaliadores!$D$17:$D$22,$B498),INDEX(Avaliadores!$D$17:$D$22,$C498),INDEX(Avaliadores!$D$17:$D$22,$D498),INDEX(Avaliadores!$D$17:$D$22,$E498),INDEX(Avaliadores!$D$17:$D$22,$F498),INDEX(Avaliadores!$D$17:$D$22,$G498))</f>
        <v>5.54166666666667</v>
      </c>
      <c r="W498" s="0" t="n">
        <f aca="false">MEDIAN(INDEX(Avaliadores!$E$17:$E$22,$B498),INDEX(Avaliadores!$E$17:$E$22,$C498),INDEX(Avaliadores!$E$17:$E$22,$D498),INDEX(Avaliadores!$E$17:$E$22,$E498),INDEX(Avaliadores!$E$17:$E$22,$F498),INDEX(Avaliadores!$E$17:$E$22,$G498))</f>
        <v>6.29166666666667</v>
      </c>
      <c r="X498" s="0" t="n">
        <f aca="false">MEDIAN(INDEX(Avaliadores!$F$17:$F$22,$B498),INDEX(Avaliadores!$F$17:$F$22,$C498),INDEX(Avaliadores!$F$17:$F$22,$D498),INDEX(Avaliadores!$F$17:$F$22,$E498),INDEX(Avaliadores!$F$17:$F$22,$F498),INDEX(Avaliadores!$F$17:$F$22,$G498))</f>
        <v>2.79166666666667</v>
      </c>
      <c r="Y498" s="0" t="n">
        <f aca="false">MEDIAN(INDEX(Avaliadores!$G$17:$G$22,$B498),INDEX(Avaliadores!$G$17:$G$22,$C498),INDEX(Avaliadores!$G$17:$G$22,$D498),INDEX(Avaliadores!$G$17:$G$22,$E498),INDEX(Avaliadores!$G$17:$G$22,$F498),INDEX(Avaliadores!$G$17:$G$22,$G498))</f>
        <v>4.79166666666667</v>
      </c>
      <c r="Z498" s="0" t="n">
        <f aca="false">MEDIAN(INDEX(Avaliadores!$H$17:$H$22,$B498),INDEX(Avaliadores!$H$17:$H$22,$C498),INDEX(Avaliadores!$H$17:$H$22,$D498),INDEX(Avaliadores!$H$17:$H$22,$E498),INDEX(Avaliadores!$H$17:$H$22,$F498),INDEX(Avaliadores!$H$17:$H$22,$G498))</f>
        <v>3.79166666666667</v>
      </c>
      <c r="AA498" s="0" t="n">
        <f aca="false">MEDIAN(INDEX(Avaliadores!$I$17:$I$22,$B498),INDEX(Avaliadores!$I$17:$I$22,$C498),INDEX(Avaliadores!$I$17:$I$22,$D498),INDEX(Avaliadores!$I$17:$I$22,$E498),INDEX(Avaliadores!$I$17:$I$22,$F498),INDEX(Avaliadores!$I$17:$I$22,$G498))</f>
        <v>6.04166666666667</v>
      </c>
      <c r="AB498" s="0" t="n">
        <f aca="false">IF(MAX(H498:K498)=MIN(H498:K498),0,IF($B$17="custo",(MAX(H498:K498)-H498)/(MAX(H498:K498)-MIN(H498:K498)),(H498-MIN(H498:K498))/(MAX(H498:K498)-MIN(H498:K498))))</f>
        <v>0.26395902091402</v>
      </c>
      <c r="AC498" s="0" t="n">
        <f aca="false">IF(MAX(H498:K498)=MIN(H498:K498),0,IF($B$17="custo",(MAX(H498:K498)-I498)/(MAX(H498:K498)-MIN(H498:K498)),(I498-MIN(H498:K498))/(MAX(H498:K498)-MIN(H498:K498))))</f>
        <v>0</v>
      </c>
      <c r="AD498" s="0" t="n">
        <f aca="false">IF(MAX(H498:K498)=MIN(H498:K498),0,IF($B$17="custo",(MAX(H498:K498)-J498)/(MAX(H498:K498)-MIN(H498:K498)),(J498-MIN(H498:K498))/(MAX(H498:K498)-MIN(H498:K498))))</f>
        <v>0.863217426534333</v>
      </c>
      <c r="AE498" s="0" t="n">
        <f aca="false">IF(MAX(H498:K498)=MIN(H498:K498),0,IF($B$17="custo",(MAX(H498:K498)-K498)/(MAX(H498:K498)-MIN(H498:K498)),(K498-MIN(H498:K498))/(MAX(H498:K498)-MIN(H498:K498))))</f>
        <v>1</v>
      </c>
      <c r="AF498" s="0" t="n">
        <f aca="false">IF(MAX(L498:O498)=MIN(L498:O498),0,IF($C$17="custo",(MAX(L498:O498)-L498)/(MAX(L498:O498)-MIN(L498:O498)),(L498-MIN(L498:O498))/(MAX(L498:O498)-MIN(L498:O498))))</f>
        <v>0.592338882036953</v>
      </c>
      <c r="AG498" s="0" t="n">
        <f aca="false">IF(MAX(L498:O498)=MIN(L498:O498),0,IF($C$17="custo",(MAX(L498:O498)-M498)/(MAX(L498:O498)-MIN(L498:O498)),(M498-MIN(L498:O498))/(MAX(L498:O498)-MIN(L498:O498))))</f>
        <v>1</v>
      </c>
      <c r="AH498" s="0" t="n">
        <f aca="false">IF(MAX(L498:O498)=MIN(L498:O498),0,IF($C$17="custo",(MAX(L498:O498)-N498)/(MAX(L498:O498)-MIN(L498:O498)),(N498-MIN(L498:O498))/(MAX(L498:O498)-MIN(L498:O498))))</f>
        <v>0.954007742910608</v>
      </c>
      <c r="AI498" s="0" t="n">
        <f aca="false">IF(MAX(L498:O498)=MIN(L498:O498),0,IF($C$17="custo",(MAX(L498:O498)-O498)/(MAX(L498:O498)-MIN(L498:O498)),(O498-MIN(L498:O498))/(MAX(L498:O498)-MIN(L498:O498))))</f>
        <v>0</v>
      </c>
      <c r="AJ498" s="0" t="n">
        <f aca="false">IF(MAX(P498:S498)=MIN(P498:S498),0,IF($D$17="custo",(MAX(P498:S498)-P498)/(MAX(P498:S498)-MIN(P498:S498)),(P498-MIN(P498:S498))/(MAX(P498:S498)-MIN(P498:S498))))</f>
        <v>0.216353090239412</v>
      </c>
      <c r="AK498" s="0" t="n">
        <f aca="false">IF(MAX(P498:S498)=MIN(P498:S498),0,IF($D$17="custo",(MAX(P498:S498)-Q498)/(MAX(P498:S498)-MIN(P498:S498)),(Q498-MIN(P498:S498))/(MAX(P498:S498)-MIN(P498:S498))))</f>
        <v>0</v>
      </c>
      <c r="AL498" s="0" t="n">
        <f aca="false">IF(MAX(P498:S498)=MIN(P498:S498),0,IF($D$17="custo",(MAX(P498:S498)-R498)/(MAX(P498:S498)-MIN(P498:S498)),(R498-MIN(P498:S498))/(MAX(P498:S498)-MIN(P498:S498))))</f>
        <v>0.763142969236452</v>
      </c>
      <c r="AM498" s="0" t="n">
        <f aca="false">IF(MAX(P498:S498)=MIN(P498:S498),0,IF($D$17="custo",(MAX(P498:S498)-S498)/(MAX(P498:S498)-MIN(P498:S498)),(S498-MIN(P498:S498))/(MAX(P498:S498)-MIN(P498:S498))))</f>
        <v>1</v>
      </c>
      <c r="AN498" s="0" t="n">
        <f aca="false">IF(MAX(T498:W498)=MIN(T498:W498),0,IF($E$17="custo",(MAX(T498:W498)-T498)/(MAX(T498:W498)-MIN(T498:W498)),(T498-MIN(T498:W498))/(MAX(T498:W498)-MIN(T498:W498))))</f>
        <v>0</v>
      </c>
      <c r="AO498" s="0" t="n">
        <f aca="false">IF(MAX(T498:W498)=MIN(T498:W498),0,IF($E$17="custo",(MAX(T498:W498)-U498)/(MAX(T498:W498)-MIN(T498:W498)),(U498-MIN(T498:W498))/(MAX(T498:W498)-MIN(T498:W498))))</f>
        <v>0.769230769230769</v>
      </c>
      <c r="AP498" s="0" t="n">
        <f aca="false">IF(MAX(T498:W498)=MIN(T498:W498),0,IF($E$17="custo",(MAX(T498:W498)-V498)/(MAX(T498:W498)-MIN(T498:W498)),(V498-MIN(T498:W498))/(MAX(T498:W498)-MIN(T498:W498))))</f>
        <v>0.769230769230769</v>
      </c>
      <c r="AQ498" s="0" t="n">
        <f aca="false">IF(MAX(T498:W498)=MIN(T498:W498),0,IF($E$17="custo",(MAX(T498:W498)-W498)/(MAX(T498:W498)-MIN(T498:W498)),(W498-MIN(T498:W498))/(MAX(T498:W498)-MIN(T498:W498))))</f>
        <v>1</v>
      </c>
      <c r="AR498" s="0" t="n">
        <f aca="false">IF(MAX(X498:AA498)=MIN(X498:AA498),0,IF($F$17="custo",(MAX(X498:AA498)-X498)/(MAX(X498:AA498)-MIN(X498:AA498)),(X498-MIN(X498:AA498))/(MAX(X498:AA498)-MIN(X498:AA498))))</f>
        <v>0</v>
      </c>
      <c r="AS498" s="0" t="n">
        <f aca="false">IF(MAX(X498:AA498)=MIN(X498:AA498),0,IF($F$17="custo",(MAX(X498:AA498)-Y498)/(MAX(X498:AA498)-MIN(X498:AA498)),(Y498-MIN(X498:AA498))/(MAX(X498:AA498)-MIN(X498:AA498))))</f>
        <v>0.615384615384615</v>
      </c>
      <c r="AT498" s="0" t="n">
        <f aca="false">IF(MAX(X498:AA498)=MIN(X498:AA498),0,IF($F$17="custo",(MAX(X498:AA498)-Z498)/(MAX(X498:AA498)-MIN(X498:AA498)),(Z498-MIN(X498:AA498))/(MAX(X498:AA498)-MIN(X498:AA498))))</f>
        <v>0.307692307692308</v>
      </c>
      <c r="AU498" s="0" t="n">
        <f aca="false">IF(MAX(X498:AA498)=MIN(X498:AA498),0,IF($F$17="custo",(MAX(X498:AA498)-AA498)/(MAX(X498:AA498)-MIN(X498:AA498)),(AA498-MIN(X498:AA498))/(MAX(X498:AA498)-MIN(X498:AA498))))</f>
        <v>1</v>
      </c>
      <c r="AV498" s="0" t="n">
        <f aca="false">STDEVP(AB498:AE498)</f>
        <v>0.413400163446296</v>
      </c>
      <c r="AW498" s="0" t="n">
        <f aca="false">STDEVP(AF498:AI498)</f>
        <v>0.400008075265588</v>
      </c>
      <c r="AX498" s="0" t="n">
        <f aca="false">STDEVP(AJ498:AM498)</f>
        <v>0.402987186142765</v>
      </c>
      <c r="AY498" s="0" t="n">
        <f aca="false">STDEVP(AN498:AQ498)</f>
        <v>0.378313761017423</v>
      </c>
      <c r="AZ498" s="0" t="n">
        <f aca="false">STDEVP(AR498:AU498)</f>
        <v>0.370410774697273</v>
      </c>
      <c r="BA498" s="0" t="n">
        <f aca="false">AV498*((1-IFERROR(CORREL(AB498:AE498,AF498:AI498),0))+(1-IFERROR(CORREL(AB498:AE498,AJ498:AM498),0))+(1-IFERROR(CORREL(AB498:AE498,AN498:AQ498),0))+(1-IFERROR(CORREL(AB498:AE498,AR498:AU498),0)))</f>
        <v>1.10458868211522</v>
      </c>
      <c r="BB498" s="0" t="n">
        <f aca="false">AW498*((1-IFERROR(CORREL(AF498:AI498,AB498:AE498),0))+(1-IFERROR(CORREL(AF498:AI498,AJ498:AM498),0))+(1-IFERROR(CORREL(AF498:AI498,AN498:AQ498),0))+(1-IFERROR(CORREL(AF498:AI498,AR498:AU498),0)))</f>
        <v>2.36432106465694</v>
      </c>
      <c r="BC498" s="0" t="n">
        <f aca="false">AX498*((1-IFERROR(CORREL(AJ498:AM498,AB498:AE498),0))+(1-IFERROR(CORREL(AJ498:AM498,AF498:AI498),0))+(1-IFERROR(CORREL(AJ498:AM498,AN498:AQ498),0))+(1-IFERROR(CORREL(AJ498:AM498,AR498:AU498),0)))</f>
        <v>1.05363681733084</v>
      </c>
      <c r="BD498" s="0" t="n">
        <f aca="false">AY498*((1-IFERROR(CORREL(AN498:AQ498,AB498:AE498),0))+(1-IFERROR(CORREL(AN498:AQ498,AF498:AI498),0))+(1-IFERROR(CORREL(AN498:AQ498,AJ498:AM498),0))+(1-IFERROR(CORREL(AN498:AQ498,AR498:AU498),0)))</f>
        <v>0.858161645895193</v>
      </c>
      <c r="BE498" s="0" t="n">
        <f aca="false">AZ498*((1-IFERROR(CORREL(AR498:AU498,AB498:AE498),0))+(1-IFERROR(CORREL(AR498:AU498,AF498:AI498),0))+(1-IFERROR(CORREL(AR498:AU498,AJ498:AM498),0))+(1-IFERROR(CORREL(AR498:AU498,AN498:AQ498),0)))</f>
        <v>1.0325658562411</v>
      </c>
      <c r="BF498" s="0" t="n">
        <f aca="false">IF(SUM(BA498:BE498)&gt;0,BA498/SUM(BA498:BE498),1/5)</f>
        <v>0.172234754153107</v>
      </c>
      <c r="BG498" s="0" t="n">
        <f aca="false">IF(SUM(BA498:BE498)&gt;0,BB498/SUM(BA498:BE498),1/5)</f>
        <v>0.368660537540907</v>
      </c>
      <c r="BH498" s="0" t="n">
        <f aca="false">IF(SUM(BA498:BE498)&gt;0,BC498/SUM(BA498:BE498),1/5)</f>
        <v>0.164290003272648</v>
      </c>
      <c r="BI498" s="0" t="n">
        <f aca="false">IF(SUM(BA498:BE498)&gt;0,BD498/SUM(BA498:BE498),1/5)</f>
        <v>0.13381022501638</v>
      </c>
      <c r="BJ498" s="0" t="n">
        <f aca="false">IF(SUM(BA498:BE498)&gt;0,BE498/SUM(BA498:BE498),1/5)</f>
        <v>0.161004480016958</v>
      </c>
      <c r="BK498" s="0" t="n">
        <f aca="false">BF498*AB498+BG498*AF498+BH498*AJ498+BI498*AN498+BJ498*AR498</f>
        <v>0.299379537635225</v>
      </c>
      <c r="BL498" s="0" t="n">
        <f aca="false">BF498*AC498+BG498*AG498+BH498*AK498+BI498*AO498+BJ498*AS498</f>
        <v>0.570671159871635</v>
      </c>
      <c r="BM498" s="0" t="n">
        <f aca="false">BF498*AD498+BG498*AH498+BH498*AL498+BI498*AP498+BJ498*AT498</f>
        <v>0.778228591798296</v>
      </c>
      <c r="BN498" s="0" t="n">
        <f aca="false">BF498*AE498+BG498*AI498+BH498*AM498+BI498*AQ498+BJ498*AU498</f>
        <v>0.631339462459093</v>
      </c>
      <c r="BO498" s="0" t="n">
        <f aca="false">RANK(BK498,$BK498:$BN498)</f>
        <v>4</v>
      </c>
      <c r="BP498" s="0" t="n">
        <f aca="false">RANK(BL498,$BK498:$BN498)</f>
        <v>3</v>
      </c>
      <c r="BQ498" s="0" t="n">
        <f aca="false">RANK(BM498,$BK498:$BN498)</f>
        <v>1</v>
      </c>
      <c r="BR498" s="0" t="n">
        <f aca="false">RANK(BN498,$BK498:$BN498)</f>
        <v>2</v>
      </c>
    </row>
    <row r="499" customFormat="false" ht="15" hidden="false" customHeight="false" outlineLevel="0" collapsed="false">
      <c r="A499" s="0" t="n">
        <v>476</v>
      </c>
      <c r="B499" s="0" t="n">
        <f aca="false">RANDBETWEEN(1,$B$5)</f>
        <v>5</v>
      </c>
      <c r="C499" s="0" t="n">
        <f aca="false">RANDBETWEEN(1,$B$5)</f>
        <v>5</v>
      </c>
      <c r="D499" s="0" t="n">
        <f aca="false">RANDBETWEEN(1,$B$5)</f>
        <v>6</v>
      </c>
      <c r="E499" s="0" t="n">
        <f aca="false">RANDBETWEEN(1,$B$5)</f>
        <v>3</v>
      </c>
      <c r="F499" s="0" t="n">
        <f aca="false">RANDBETWEEN(1,$B$5)</f>
        <v>5</v>
      </c>
      <c r="G499" s="0" t="n">
        <f aca="false">RANDBETWEEN(1,$B$5)</f>
        <v>1</v>
      </c>
      <c r="H499" s="0" t="n">
        <f aca="true">NORMINV(RAND(),$B$8,$B$13)</f>
        <v>46.356287898164</v>
      </c>
      <c r="I499" s="0" t="n">
        <f aca="true">NORMINV(RAND(),$C$8,$C$13)</f>
        <v>64.8059842852039</v>
      </c>
      <c r="J499" s="0" t="n">
        <f aca="true">NORMINV(RAND(),$D$8,$D$13)</f>
        <v>15.9029010442208</v>
      </c>
      <c r="K499" s="0" t="n">
        <f aca="true">NORMINV(RAND(),$E$8,$E$13)</f>
        <v>3.44550566796803</v>
      </c>
      <c r="L499" s="0" t="n">
        <f aca="true">NORMINV(RAND(),$B$9,$B$14)</f>
        <v>43.741648787435</v>
      </c>
      <c r="M499" s="0" t="n">
        <f aca="true">NORMINV(RAND(),$C$9,$C$14)</f>
        <v>63.248464089387</v>
      </c>
      <c r="N499" s="0" t="n">
        <f aca="true">NORMINV(RAND(),$D$9,$D$14)</f>
        <v>58.0908806733118</v>
      </c>
      <c r="O499" s="0" t="n">
        <f aca="true">NORMINV(RAND(),$E$9,$E$14)</f>
        <v>23.8930724650696</v>
      </c>
      <c r="P499" s="0" t="n">
        <f aca="true">NORMINV(RAND(),$B$10,$B$15)</f>
        <v>23.8490766627743</v>
      </c>
      <c r="Q499" s="0" t="n">
        <f aca="true">NORMINV(RAND(),$C$10,$C$15)</f>
        <v>32.0927695553005</v>
      </c>
      <c r="R499" s="0" t="n">
        <f aca="true">NORMINV(RAND(),$D$10,$D$15)</f>
        <v>10.0689689460962</v>
      </c>
      <c r="S499" s="0" t="n">
        <f aca="true">NORMINV(RAND(),$E$10,$E$15)</f>
        <v>3.7923359872858</v>
      </c>
      <c r="T499" s="0" t="n">
        <f aca="false">MEDIAN(INDEX(Avaliadores!$B$17:$B$22,$B499),INDEX(Avaliadores!$B$17:$B$22,$C499),INDEX(Avaliadores!$B$17:$B$22,$D499),INDEX(Avaliadores!$B$17:$B$22,$E499),INDEX(Avaliadores!$B$17:$B$22,$F499),INDEX(Avaliadores!$B$17:$B$22,$G499))</f>
        <v>2.54166666666667</v>
      </c>
      <c r="U499" s="0" t="n">
        <f aca="false">MEDIAN(INDEX(Avaliadores!$C$17:$C$22,$B499),INDEX(Avaliadores!$C$17:$C$22,$C499),INDEX(Avaliadores!$C$17:$C$22,$D499),INDEX(Avaliadores!$C$17:$C$22,$E499),INDEX(Avaliadores!$C$17:$C$22,$F499),INDEX(Avaliadores!$C$17:$C$22,$G499))</f>
        <v>5.54166666666667</v>
      </c>
      <c r="V499" s="0" t="n">
        <f aca="false">MEDIAN(INDEX(Avaliadores!$D$17:$D$22,$B499),INDEX(Avaliadores!$D$17:$D$22,$C499),INDEX(Avaliadores!$D$17:$D$22,$D499),INDEX(Avaliadores!$D$17:$D$22,$E499),INDEX(Avaliadores!$D$17:$D$22,$F499),INDEX(Avaliadores!$D$17:$D$22,$G499))</f>
        <v>5.54166666666667</v>
      </c>
      <c r="W499" s="0" t="n">
        <f aca="false">MEDIAN(INDEX(Avaliadores!$E$17:$E$22,$B499),INDEX(Avaliadores!$E$17:$E$22,$C499),INDEX(Avaliadores!$E$17:$E$22,$D499),INDEX(Avaliadores!$E$17:$E$22,$E499),INDEX(Avaliadores!$E$17:$E$22,$F499),INDEX(Avaliadores!$E$17:$E$22,$G499))</f>
        <v>7.29166666666667</v>
      </c>
      <c r="X499" s="0" t="n">
        <f aca="false">MEDIAN(INDEX(Avaliadores!$F$17:$F$22,$B499),INDEX(Avaliadores!$F$17:$F$22,$C499),INDEX(Avaliadores!$F$17:$F$22,$D499),INDEX(Avaliadores!$F$17:$F$22,$E499),INDEX(Avaliadores!$F$17:$F$22,$F499),INDEX(Avaliadores!$F$17:$F$22,$G499))</f>
        <v>2.54166666666667</v>
      </c>
      <c r="Y499" s="0" t="n">
        <f aca="false">MEDIAN(INDEX(Avaliadores!$G$17:$G$22,$B499),INDEX(Avaliadores!$G$17:$G$22,$C499),INDEX(Avaliadores!$G$17:$G$22,$D499),INDEX(Avaliadores!$G$17:$G$22,$E499),INDEX(Avaliadores!$G$17:$G$22,$F499),INDEX(Avaliadores!$G$17:$G$22,$G499))</f>
        <v>4.79166666666667</v>
      </c>
      <c r="Z499" s="0" t="n">
        <f aca="false">MEDIAN(INDEX(Avaliadores!$H$17:$H$22,$B499),INDEX(Avaliadores!$H$17:$H$22,$C499),INDEX(Avaliadores!$H$17:$H$22,$D499),INDEX(Avaliadores!$H$17:$H$22,$E499),INDEX(Avaliadores!$H$17:$H$22,$F499),INDEX(Avaliadores!$H$17:$H$22,$G499))</f>
        <v>3.66666666666667</v>
      </c>
      <c r="AA499" s="0" t="n">
        <f aca="false">MEDIAN(INDEX(Avaliadores!$I$17:$I$22,$B499),INDEX(Avaliadores!$I$17:$I$22,$C499),INDEX(Avaliadores!$I$17:$I$22,$D499),INDEX(Avaliadores!$I$17:$I$22,$E499),INDEX(Avaliadores!$I$17:$I$22,$F499),INDEX(Avaliadores!$I$17:$I$22,$G499))</f>
        <v>6.66666666666667</v>
      </c>
      <c r="AB499" s="0" t="n">
        <f aca="false">IF(MAX(H499:K499)=MIN(H499:K499),0,IF($B$17="custo",(MAX(H499:K499)-H499)/(MAX(H499:K499)-MIN(H499:K499)),(H499-MIN(H499:K499))/(MAX(H499:K499)-MIN(H499:K499))))</f>
        <v>0.300677191619192</v>
      </c>
      <c r="AC499" s="0" t="n">
        <f aca="false">IF(MAX(H499:K499)=MIN(H499:K499),0,IF($B$17="custo",(MAX(H499:K499)-I499)/(MAX(H499:K499)-MIN(H499:K499)),(I499-MIN(H499:K499))/(MAX(H499:K499)-MIN(H499:K499))))</f>
        <v>0</v>
      </c>
      <c r="AD499" s="0" t="n">
        <f aca="false">IF(MAX(H499:K499)=MIN(H499:K499),0,IF($B$17="custo",(MAX(H499:K499)-J499)/(MAX(H499:K499)-MIN(H499:K499)),(J499-MIN(H499:K499))/(MAX(H499:K499)-MIN(H499:K499))))</f>
        <v>0.796980146553917</v>
      </c>
      <c r="AE499" s="0" t="n">
        <f aca="false">IF(MAX(H499:K499)=MIN(H499:K499),0,IF($B$17="custo",(MAX(H499:K499)-K499)/(MAX(H499:K499)-MIN(H499:K499)),(K499-MIN(H499:K499))/(MAX(H499:K499)-MIN(H499:K499))))</f>
        <v>1</v>
      </c>
      <c r="AF499" s="0" t="n">
        <f aca="false">IF(MAX(L499:O499)=MIN(L499:O499),0,IF($C$17="custo",(MAX(L499:O499)-L499)/(MAX(L499:O499)-MIN(L499:O499)),(L499-MIN(L499:O499))/(MAX(L499:O499)-MIN(L499:O499))))</f>
        <v>0.504341984748568</v>
      </c>
      <c r="AG499" s="0" t="n">
        <f aca="false">IF(MAX(L499:O499)=MIN(L499:O499),0,IF($C$17="custo",(MAX(L499:O499)-M499)/(MAX(L499:O499)-MIN(L499:O499)),(M499-MIN(L499:O499))/(MAX(L499:O499)-MIN(L499:O499))))</f>
        <v>1</v>
      </c>
      <c r="AH499" s="0" t="n">
        <f aca="false">IF(MAX(L499:O499)=MIN(L499:O499),0,IF($C$17="custo",(MAX(L499:O499)-N499)/(MAX(L499:O499)-MIN(L499:O499)),(N499-MIN(L499:O499))/(MAX(L499:O499)-MIN(L499:O499))))</f>
        <v>0.868948492107282</v>
      </c>
      <c r="AI499" s="0" t="n">
        <f aca="false">IF(MAX(L499:O499)=MIN(L499:O499),0,IF($C$17="custo",(MAX(L499:O499)-O499)/(MAX(L499:O499)-MIN(L499:O499)),(O499-MIN(L499:O499))/(MAX(L499:O499)-MIN(L499:O499))))</f>
        <v>0</v>
      </c>
      <c r="AJ499" s="0" t="n">
        <f aca="false">IF(MAX(P499:S499)=MIN(P499:S499),0,IF($D$17="custo",(MAX(P499:S499)-P499)/(MAX(P499:S499)-MIN(P499:S499)),(P499-MIN(P499:S499))/(MAX(P499:S499)-MIN(P499:S499))))</f>
        <v>0.29129210592177</v>
      </c>
      <c r="AK499" s="0" t="n">
        <f aca="false">IF(MAX(P499:S499)=MIN(P499:S499),0,IF($D$17="custo",(MAX(P499:S499)-Q499)/(MAX(P499:S499)-MIN(P499:S499)),(Q499-MIN(P499:S499))/(MAX(P499:S499)-MIN(P499:S499))))</f>
        <v>0</v>
      </c>
      <c r="AL499" s="0" t="n">
        <f aca="false">IF(MAX(P499:S499)=MIN(P499:S499),0,IF($D$17="custo",(MAX(P499:S499)-R499)/(MAX(P499:S499)-MIN(P499:S499)),(R499-MIN(P499:S499))/(MAX(P499:S499)-MIN(P499:S499))))</f>
        <v>0.778214247363887</v>
      </c>
      <c r="AM499" s="0" t="n">
        <f aca="false">IF(MAX(P499:S499)=MIN(P499:S499),0,IF($D$17="custo",(MAX(P499:S499)-S499)/(MAX(P499:S499)-MIN(P499:S499)),(S499-MIN(P499:S499))/(MAX(P499:S499)-MIN(P499:S499))))</f>
        <v>1</v>
      </c>
      <c r="AN499" s="0" t="n">
        <f aca="false">IF(MAX(T499:W499)=MIN(T499:W499),0,IF($E$17="custo",(MAX(T499:W499)-T499)/(MAX(T499:W499)-MIN(T499:W499)),(T499-MIN(T499:W499))/(MAX(T499:W499)-MIN(T499:W499))))</f>
        <v>0</v>
      </c>
      <c r="AO499" s="0" t="n">
        <f aca="false">IF(MAX(T499:W499)=MIN(T499:W499),0,IF($E$17="custo",(MAX(T499:W499)-U499)/(MAX(T499:W499)-MIN(T499:W499)),(U499-MIN(T499:W499))/(MAX(T499:W499)-MIN(T499:W499))))</f>
        <v>0.631578947368421</v>
      </c>
      <c r="AP499" s="0" t="n">
        <f aca="false">IF(MAX(T499:W499)=MIN(T499:W499),0,IF($E$17="custo",(MAX(T499:W499)-V499)/(MAX(T499:W499)-MIN(T499:W499)),(V499-MIN(T499:W499))/(MAX(T499:W499)-MIN(T499:W499))))</f>
        <v>0.631578947368421</v>
      </c>
      <c r="AQ499" s="0" t="n">
        <f aca="false">IF(MAX(T499:W499)=MIN(T499:W499),0,IF($E$17="custo",(MAX(T499:W499)-W499)/(MAX(T499:W499)-MIN(T499:W499)),(W499-MIN(T499:W499))/(MAX(T499:W499)-MIN(T499:W499))))</f>
        <v>1</v>
      </c>
      <c r="AR499" s="0" t="n">
        <f aca="false">IF(MAX(X499:AA499)=MIN(X499:AA499),0,IF($F$17="custo",(MAX(X499:AA499)-X499)/(MAX(X499:AA499)-MIN(X499:AA499)),(X499-MIN(X499:AA499))/(MAX(X499:AA499)-MIN(X499:AA499))))</f>
        <v>0</v>
      </c>
      <c r="AS499" s="0" t="n">
        <f aca="false">IF(MAX(X499:AA499)=MIN(X499:AA499),0,IF($F$17="custo",(MAX(X499:AA499)-Y499)/(MAX(X499:AA499)-MIN(X499:AA499)),(Y499-MIN(X499:AA499))/(MAX(X499:AA499)-MIN(X499:AA499))))</f>
        <v>0.545454545454545</v>
      </c>
      <c r="AT499" s="0" t="n">
        <f aca="false">IF(MAX(X499:AA499)=MIN(X499:AA499),0,IF($F$17="custo",(MAX(X499:AA499)-Z499)/(MAX(X499:AA499)-MIN(X499:AA499)),(Z499-MIN(X499:AA499))/(MAX(X499:AA499)-MIN(X499:AA499))))</f>
        <v>0.272727272727273</v>
      </c>
      <c r="AU499" s="0" t="n">
        <f aca="false">IF(MAX(X499:AA499)=MIN(X499:AA499),0,IF($F$17="custo",(MAX(X499:AA499)-AA499)/(MAX(X499:AA499)-MIN(X499:AA499)),(AA499-MIN(X499:AA499))/(MAX(X499:AA499)-MIN(X499:AA499))))</f>
        <v>1</v>
      </c>
      <c r="AV499" s="0" t="n">
        <f aca="false">STDEVP(AB499:AE499)</f>
        <v>0.39545623982409</v>
      </c>
      <c r="AW499" s="0" t="n">
        <f aca="false">STDEVP(AF499:AI499)</f>
        <v>0.387719420983776</v>
      </c>
      <c r="AX499" s="0" t="n">
        <f aca="false">STDEVP(AJ499:AM499)</f>
        <v>0.393622398117808</v>
      </c>
      <c r="AY499" s="0" t="n">
        <f aca="false">STDEVP(AN499:AQ499)</f>
        <v>0.359622378124117</v>
      </c>
      <c r="AZ499" s="0" t="n">
        <f aca="false">STDEVP(AR499:AU499)</f>
        <v>0.369274472937998</v>
      </c>
      <c r="BA499" s="0" t="n">
        <f aca="false">AV499*((1-IFERROR(CORREL(AB499:AE499,AF499:AI499),0))+(1-IFERROR(CORREL(AB499:AE499,AJ499:AM499),0))+(1-IFERROR(CORREL(AB499:AE499,AN499:AQ499),0))+(1-IFERROR(CORREL(AB499:AE499,AR499:AU499),0)))</f>
        <v>1.04593860260275</v>
      </c>
      <c r="BB499" s="0" t="n">
        <f aca="false">AW499*((1-IFERROR(CORREL(AF499:AI499,AB499:AE499),0))+(1-IFERROR(CORREL(AF499:AI499,AJ499:AM499),0))+(1-IFERROR(CORREL(AF499:AI499,AN499:AQ499),0))+(1-IFERROR(CORREL(AF499:AI499,AR499:AU499),0)))</f>
        <v>2.37458057683917</v>
      </c>
      <c r="BC499" s="0" t="n">
        <f aca="false">AX499*((1-IFERROR(CORREL(AJ499:AM499,AB499:AE499),0))+(1-IFERROR(CORREL(AJ499:AM499,AF499:AI499),0))+(1-IFERROR(CORREL(AJ499:AM499,AN499:AQ499),0))+(1-IFERROR(CORREL(AJ499:AM499,AR499:AU499),0)))</f>
        <v>1.03520231742798</v>
      </c>
      <c r="BD499" s="0" t="n">
        <f aca="false">AY499*((1-IFERROR(CORREL(AN499:AQ499,AB499:AE499),0))+(1-IFERROR(CORREL(AN499:AQ499,AF499:AI499),0))+(1-IFERROR(CORREL(AN499:AQ499,AJ499:AM499),0))+(1-IFERROR(CORREL(AN499:AQ499,AR499:AU499),0)))</f>
        <v>0.809076262330029</v>
      </c>
      <c r="BE499" s="0" t="n">
        <f aca="false">AZ499*((1-IFERROR(CORREL(AR499:AU499,AB499:AE499),0))+(1-IFERROR(CORREL(AR499:AU499,AF499:AI499),0))+(1-IFERROR(CORREL(AR499:AU499,AJ499:AM499),0))+(1-IFERROR(CORREL(AR499:AU499,AN499:AQ499),0)))</f>
        <v>0.989607063029679</v>
      </c>
      <c r="BF499" s="0" t="n">
        <f aca="false">IF(SUM(BA499:BE499)&gt;0,BA499/SUM(BA499:BE499),1/5)</f>
        <v>0.16723231583687</v>
      </c>
      <c r="BG499" s="0" t="n">
        <f aca="false">IF(SUM(BA499:BE499)&gt;0,BB499/SUM(BA499:BE499),1/5)</f>
        <v>0.37966531497919</v>
      </c>
      <c r="BH499" s="0" t="n">
        <f aca="false">IF(SUM(BA499:BE499)&gt;0,BC499/SUM(BA499:BE499),1/5)</f>
        <v>0.165515720016817</v>
      </c>
      <c r="BI499" s="0" t="n">
        <f aca="false">IF(SUM(BA499:BE499)&gt;0,BD499/SUM(BA499:BE499),1/5)</f>
        <v>0.129361031996903</v>
      </c>
      <c r="BJ499" s="0" t="n">
        <f aca="false">IF(SUM(BA499:BE499)&gt;0,BE499/SUM(BA499:BE499),1/5)</f>
        <v>0.15822561717022</v>
      </c>
      <c r="BK499" s="0" t="n">
        <f aca="false">BF499*AB499+BG499*AF499+BH499*AJ499+BI499*AN499+BJ499*AR499</f>
        <v>0.289977524217455</v>
      </c>
      <c r="BL499" s="0" t="n">
        <f aca="false">BF499*AC499+BG499*AG499+BH499*AK499+BI499*AO499+BJ499*AS499</f>
        <v>0.547671901491134</v>
      </c>
      <c r="BM499" s="0" t="n">
        <f aca="false">BF499*AD499+BG499*AH499+BH499*AL499+BI499*AP499+BJ499*AT499</f>
        <v>0.716851275486122</v>
      </c>
      <c r="BN499" s="0" t="n">
        <f aca="false">BF499*AE499+BG499*AI499+BH499*AM499+BI499*AQ499+BJ499*AU499</f>
        <v>0.62033468502081</v>
      </c>
      <c r="BO499" s="0" t="n">
        <f aca="false">RANK(BK499,$BK499:$BN499)</f>
        <v>4</v>
      </c>
      <c r="BP499" s="0" t="n">
        <f aca="false">RANK(BL499,$BK499:$BN499)</f>
        <v>3</v>
      </c>
      <c r="BQ499" s="0" t="n">
        <f aca="false">RANK(BM499,$BK499:$BN499)</f>
        <v>1</v>
      </c>
      <c r="BR499" s="0" t="n">
        <f aca="false">RANK(BN499,$BK499:$BN499)</f>
        <v>2</v>
      </c>
    </row>
    <row r="500" customFormat="false" ht="15" hidden="false" customHeight="false" outlineLevel="0" collapsed="false">
      <c r="A500" s="0" t="n">
        <v>477</v>
      </c>
      <c r="B500" s="0" t="n">
        <f aca="false">RANDBETWEEN(1,$B$5)</f>
        <v>5</v>
      </c>
      <c r="C500" s="0" t="n">
        <f aca="false">RANDBETWEEN(1,$B$5)</f>
        <v>2</v>
      </c>
      <c r="D500" s="0" t="n">
        <f aca="false">RANDBETWEEN(1,$B$5)</f>
        <v>4</v>
      </c>
      <c r="E500" s="0" t="n">
        <f aca="false">RANDBETWEEN(1,$B$5)</f>
        <v>1</v>
      </c>
      <c r="F500" s="0" t="n">
        <f aca="false">RANDBETWEEN(1,$B$5)</f>
        <v>6</v>
      </c>
      <c r="G500" s="0" t="n">
        <f aca="false">RANDBETWEEN(1,$B$5)</f>
        <v>1</v>
      </c>
      <c r="H500" s="0" t="n">
        <f aca="true">NORMINV(RAND(),$B$8,$B$13)</f>
        <v>44.9165448081029</v>
      </c>
      <c r="I500" s="0" t="n">
        <f aca="true">NORMINV(RAND(),$C$8,$C$13)</f>
        <v>68.7469348074964</v>
      </c>
      <c r="J500" s="0" t="n">
        <f aca="true">NORMINV(RAND(),$D$8,$D$13)</f>
        <v>14.7680806803088</v>
      </c>
      <c r="K500" s="0" t="n">
        <f aca="true">NORMINV(RAND(),$E$8,$E$13)</f>
        <v>3.07423438537518</v>
      </c>
      <c r="L500" s="0" t="n">
        <f aca="true">NORMINV(RAND(),$B$9,$B$14)</f>
        <v>48.6391645702796</v>
      </c>
      <c r="M500" s="0" t="n">
        <f aca="true">NORMINV(RAND(),$C$9,$C$14)</f>
        <v>51.4744520891731</v>
      </c>
      <c r="N500" s="0" t="n">
        <f aca="true">NORMINV(RAND(),$D$9,$D$14)</f>
        <v>39.4385647947902</v>
      </c>
      <c r="O500" s="0" t="n">
        <f aca="true">NORMINV(RAND(),$E$9,$E$14)</f>
        <v>21.1737449147996</v>
      </c>
      <c r="P500" s="0" t="n">
        <f aca="true">NORMINV(RAND(),$B$10,$B$15)</f>
        <v>24.4975863554693</v>
      </c>
      <c r="Q500" s="0" t="n">
        <f aca="true">NORMINV(RAND(),$C$10,$C$15)</f>
        <v>32.6811933706496</v>
      </c>
      <c r="R500" s="0" t="n">
        <f aca="true">NORMINV(RAND(),$D$10,$D$15)</f>
        <v>10.9736454809589</v>
      </c>
      <c r="S500" s="0" t="n">
        <f aca="true">NORMINV(RAND(),$E$10,$E$15)</f>
        <v>4.15212873537191</v>
      </c>
      <c r="T500" s="0" t="n">
        <f aca="false">MEDIAN(INDEX(Avaliadores!$B$17:$B$22,$B500),INDEX(Avaliadores!$B$17:$B$22,$C500),INDEX(Avaliadores!$B$17:$B$22,$D500),INDEX(Avaliadores!$B$17:$B$22,$E500),INDEX(Avaliadores!$B$17:$B$22,$F500),INDEX(Avaliadores!$B$17:$B$22,$G500))</f>
        <v>2.29166666666667</v>
      </c>
      <c r="U500" s="0" t="n">
        <f aca="false">MEDIAN(INDEX(Avaliadores!$C$17:$C$22,$B500),INDEX(Avaliadores!$C$17:$C$22,$C500),INDEX(Avaliadores!$C$17:$C$22,$D500),INDEX(Avaliadores!$C$17:$C$22,$E500),INDEX(Avaliadores!$C$17:$C$22,$F500),INDEX(Avaliadores!$C$17:$C$22,$G500))</f>
        <v>5.29166666666667</v>
      </c>
      <c r="V500" s="0" t="n">
        <f aca="false">MEDIAN(INDEX(Avaliadores!$D$17:$D$22,$B500),INDEX(Avaliadores!$D$17:$D$22,$C500),INDEX(Avaliadores!$D$17:$D$22,$D500),INDEX(Avaliadores!$D$17:$D$22,$E500),INDEX(Avaliadores!$D$17:$D$22,$F500),INDEX(Avaliadores!$D$17:$D$22,$G500))</f>
        <v>5.79166666666667</v>
      </c>
      <c r="W500" s="0" t="n">
        <f aca="false">MEDIAN(INDEX(Avaliadores!$E$17:$E$22,$B500),INDEX(Avaliadores!$E$17:$E$22,$C500),INDEX(Avaliadores!$E$17:$E$22,$D500),INDEX(Avaliadores!$E$17:$E$22,$E500),INDEX(Avaliadores!$E$17:$E$22,$F500),INDEX(Avaliadores!$E$17:$E$22,$G500))</f>
        <v>6.79166666666667</v>
      </c>
      <c r="X500" s="0" t="n">
        <f aca="false">MEDIAN(INDEX(Avaliadores!$F$17:$F$22,$B500),INDEX(Avaliadores!$F$17:$F$22,$C500),INDEX(Avaliadores!$F$17:$F$22,$D500),INDEX(Avaliadores!$F$17:$F$22,$E500),INDEX(Avaliadores!$F$17:$F$22,$F500),INDEX(Avaliadores!$F$17:$F$22,$G500))</f>
        <v>2.29166666666667</v>
      </c>
      <c r="Y500" s="0" t="n">
        <f aca="false">MEDIAN(INDEX(Avaliadores!$G$17:$G$22,$B500),INDEX(Avaliadores!$G$17:$G$22,$C500),INDEX(Avaliadores!$G$17:$G$22,$D500),INDEX(Avaliadores!$G$17:$G$22,$E500),INDEX(Avaliadores!$G$17:$G$22,$F500),INDEX(Avaliadores!$G$17:$G$22,$G500))</f>
        <v>5.04166666666667</v>
      </c>
      <c r="Z500" s="0" t="n">
        <f aca="false">MEDIAN(INDEX(Avaliadores!$H$17:$H$22,$B500),INDEX(Avaliadores!$H$17:$H$22,$C500),INDEX(Avaliadores!$H$17:$H$22,$D500),INDEX(Avaliadores!$H$17:$H$22,$E500),INDEX(Avaliadores!$H$17:$H$22,$F500),INDEX(Avaliadores!$H$17:$H$22,$G500))</f>
        <v>4.04166666666667</v>
      </c>
      <c r="AA500" s="0" t="n">
        <f aca="false">MEDIAN(INDEX(Avaliadores!$I$17:$I$22,$B500),INDEX(Avaliadores!$I$17:$I$22,$C500),INDEX(Avaliadores!$I$17:$I$22,$D500),INDEX(Avaliadores!$I$17:$I$22,$E500),INDEX(Avaliadores!$I$17:$I$22,$F500),INDEX(Avaliadores!$I$17:$I$22,$G500))</f>
        <v>6.79166666666667</v>
      </c>
      <c r="AB500" s="0" t="n">
        <f aca="false">IF(MAX(H500:K500)=MIN(H500:K500),0,IF($B$17="custo",(MAX(H500:K500)-H500)/(MAX(H500:K500)-MIN(H500:K500)),(H500-MIN(H500:K500))/(MAX(H500:K500)-MIN(H500:K500))))</f>
        <v>0.362865998294879</v>
      </c>
      <c r="AC500" s="0" t="n">
        <f aca="false">IF(MAX(H500:K500)=MIN(H500:K500),0,IF($B$17="custo",(MAX(H500:K500)-I500)/(MAX(H500:K500)-MIN(H500:K500)),(I500-MIN(H500:K500))/(MAX(H500:K500)-MIN(H500:K500))))</f>
        <v>0</v>
      </c>
      <c r="AD500" s="0" t="n">
        <f aca="false">IF(MAX(H500:K500)=MIN(H500:K500),0,IF($B$17="custo",(MAX(H500:K500)-J500)/(MAX(H500:K500)-MIN(H500:K500)),(J500-MIN(H500:K500))/(MAX(H500:K500)-MIN(H500:K500))))</f>
        <v>0.821937483615419</v>
      </c>
      <c r="AE500" s="0" t="n">
        <f aca="false">IF(MAX(H500:K500)=MIN(H500:K500),0,IF($B$17="custo",(MAX(H500:K500)-K500)/(MAX(H500:K500)-MIN(H500:K500)),(K500-MIN(H500:K500))/(MAX(H500:K500)-MIN(H500:K500))))</f>
        <v>1</v>
      </c>
      <c r="AF500" s="0" t="n">
        <f aca="false">IF(MAX(L500:O500)=MIN(L500:O500),0,IF($C$17="custo",(MAX(L500:O500)-L500)/(MAX(L500:O500)-MIN(L500:O500)),(L500-MIN(L500:O500))/(MAX(L500:O500)-MIN(L500:O500))))</f>
        <v>0.906428338369229</v>
      </c>
      <c r="AG500" s="0" t="n">
        <f aca="false">IF(MAX(L500:O500)=MIN(L500:O500),0,IF($C$17="custo",(MAX(L500:O500)-M500)/(MAX(L500:O500)-MIN(L500:O500)),(M500-MIN(L500:O500))/(MAX(L500:O500)-MIN(L500:O500))))</f>
        <v>1</v>
      </c>
      <c r="AH500" s="0" t="n">
        <f aca="false">IF(MAX(L500:O500)=MIN(L500:O500),0,IF($C$17="custo",(MAX(L500:O500)-N500)/(MAX(L500:O500)-MIN(L500:O500)),(N500-MIN(L500:O500))/(MAX(L500:O500)-MIN(L500:O500))))</f>
        <v>0.60278526751474</v>
      </c>
      <c r="AI500" s="0" t="n">
        <f aca="false">IF(MAX(L500:O500)=MIN(L500:O500),0,IF($C$17="custo",(MAX(L500:O500)-O500)/(MAX(L500:O500)-MIN(L500:O500)),(O500-MIN(L500:O500))/(MAX(L500:O500)-MIN(L500:O500))))</f>
        <v>0</v>
      </c>
      <c r="AJ500" s="0" t="n">
        <f aca="false">IF(MAX(P500:S500)=MIN(P500:S500),0,IF($D$17="custo",(MAX(P500:S500)-P500)/(MAX(P500:S500)-MIN(P500:S500)),(P500-MIN(P500:S500))/(MAX(P500:S500)-MIN(P500:S500))))</f>
        <v>0.286851571188944</v>
      </c>
      <c r="AK500" s="0" t="n">
        <f aca="false">IF(MAX(P500:S500)=MIN(P500:S500),0,IF($D$17="custo",(MAX(P500:S500)-Q500)/(MAX(P500:S500)-MIN(P500:S500)),(Q500-MIN(P500:S500))/(MAX(P500:S500)-MIN(P500:S500))))</f>
        <v>0</v>
      </c>
      <c r="AL500" s="0" t="n">
        <f aca="false">IF(MAX(P500:S500)=MIN(P500:S500),0,IF($D$17="custo",(MAX(P500:S500)-R500)/(MAX(P500:S500)-MIN(P500:S500)),(R500-MIN(P500:S500))/(MAX(P500:S500)-MIN(P500:S500))))</f>
        <v>0.760892380006325</v>
      </c>
      <c r="AM500" s="0" t="n">
        <f aca="false">IF(MAX(P500:S500)=MIN(P500:S500),0,IF($D$17="custo",(MAX(P500:S500)-S500)/(MAX(P500:S500)-MIN(P500:S500)),(S500-MIN(P500:S500))/(MAX(P500:S500)-MIN(P500:S500))))</f>
        <v>1</v>
      </c>
      <c r="AN500" s="0" t="n">
        <f aca="false">IF(MAX(T500:W500)=MIN(T500:W500),0,IF($E$17="custo",(MAX(T500:W500)-T500)/(MAX(T500:W500)-MIN(T500:W500)),(T500-MIN(T500:W500))/(MAX(T500:W500)-MIN(T500:W500))))</f>
        <v>0</v>
      </c>
      <c r="AO500" s="0" t="n">
        <f aca="false">IF(MAX(T500:W500)=MIN(T500:W500),0,IF($E$17="custo",(MAX(T500:W500)-U500)/(MAX(T500:W500)-MIN(T500:W500)),(U500-MIN(T500:W500))/(MAX(T500:W500)-MIN(T500:W500))))</f>
        <v>0.666666666666667</v>
      </c>
      <c r="AP500" s="0" t="n">
        <f aca="false">IF(MAX(T500:W500)=MIN(T500:W500),0,IF($E$17="custo",(MAX(T500:W500)-V500)/(MAX(T500:W500)-MIN(T500:W500)),(V500-MIN(T500:W500))/(MAX(T500:W500)-MIN(T500:W500))))</f>
        <v>0.777777777777778</v>
      </c>
      <c r="AQ500" s="0" t="n">
        <f aca="false">IF(MAX(T500:W500)=MIN(T500:W500),0,IF($E$17="custo",(MAX(T500:W500)-W500)/(MAX(T500:W500)-MIN(T500:W500)),(W500-MIN(T500:W500))/(MAX(T500:W500)-MIN(T500:W500))))</f>
        <v>1</v>
      </c>
      <c r="AR500" s="0" t="n">
        <f aca="false">IF(MAX(X500:AA500)=MIN(X500:AA500),0,IF($F$17="custo",(MAX(X500:AA500)-X500)/(MAX(X500:AA500)-MIN(X500:AA500)),(X500-MIN(X500:AA500))/(MAX(X500:AA500)-MIN(X500:AA500))))</f>
        <v>0</v>
      </c>
      <c r="AS500" s="0" t="n">
        <f aca="false">IF(MAX(X500:AA500)=MIN(X500:AA500),0,IF($F$17="custo",(MAX(X500:AA500)-Y500)/(MAX(X500:AA500)-MIN(X500:AA500)),(Y500-MIN(X500:AA500))/(MAX(X500:AA500)-MIN(X500:AA500))))</f>
        <v>0.611111111111111</v>
      </c>
      <c r="AT500" s="0" t="n">
        <f aca="false">IF(MAX(X500:AA500)=MIN(X500:AA500),0,IF($F$17="custo",(MAX(X500:AA500)-Z500)/(MAX(X500:AA500)-MIN(X500:AA500)),(Z500-MIN(X500:AA500))/(MAX(X500:AA500)-MIN(X500:AA500))))</f>
        <v>0.388888888888889</v>
      </c>
      <c r="AU500" s="0" t="n">
        <f aca="false">IF(MAX(X500:AA500)=MIN(X500:AA500),0,IF($F$17="custo",(MAX(X500:AA500)-AA500)/(MAX(X500:AA500)-MIN(X500:AA500)),(AA500-MIN(X500:AA500))/(MAX(X500:AA500)-MIN(X500:AA500))))</f>
        <v>1</v>
      </c>
      <c r="AV500" s="0" t="n">
        <f aca="false">STDEVP(AB500:AE500)</f>
        <v>0.391762490563079</v>
      </c>
      <c r="AW500" s="0" t="n">
        <f aca="false">STDEVP(AF500:AI500)</f>
        <v>0.390808195072503</v>
      </c>
      <c r="AX500" s="0" t="n">
        <f aca="false">STDEVP(AJ500:AM500)</f>
        <v>0.391448341237721</v>
      </c>
      <c r="AY500" s="0" t="n">
        <f aca="false">STDEVP(AN500:AQ500)</f>
        <v>0.372677996249965</v>
      </c>
      <c r="AZ500" s="0" t="n">
        <f aca="false">STDEVP(AR500:AU500)</f>
        <v>0.362177911400147</v>
      </c>
      <c r="BA500" s="0" t="n">
        <f aca="false">AV500*((1-IFERROR(CORREL(AB500:AE500,AF500:AI500),0))+(1-IFERROR(CORREL(AB500:AE500,AJ500:AM500),0))+(1-IFERROR(CORREL(AB500:AE500,AN500:AQ500),0))+(1-IFERROR(CORREL(AB500:AE500,AR500:AU500),0)))</f>
        <v>1.16533661483003</v>
      </c>
      <c r="BB500" s="0" t="n">
        <f aca="false">AW500*((1-IFERROR(CORREL(AF500:AI500,AB500:AE500),0))+(1-IFERROR(CORREL(AF500:AI500,AJ500:AM500),0))+(1-IFERROR(CORREL(AF500:AI500,AN500:AQ500),0))+(1-IFERROR(CORREL(AF500:AI500,AR500:AU500),0)))</f>
        <v>2.82247579748077</v>
      </c>
      <c r="BC500" s="0" t="n">
        <f aca="false">AX500*((1-IFERROR(CORREL(AJ500:AM500,AB500:AE500),0))+(1-IFERROR(CORREL(AJ500:AM500,AF500:AI500),0))+(1-IFERROR(CORREL(AJ500:AM500,AN500:AQ500),0))+(1-IFERROR(CORREL(AJ500:AM500,AR500:AU500),0)))</f>
        <v>1.12175446545354</v>
      </c>
      <c r="BD500" s="0" t="n">
        <f aca="false">AY500*((1-IFERROR(CORREL(AN500:AQ500,AB500:AE500),0))+(1-IFERROR(CORREL(AN500:AQ500,AF500:AI500),0))+(1-IFERROR(CORREL(AN500:AQ500,AJ500:AM500),0))+(1-IFERROR(CORREL(AN500:AQ500,AR500:AU500),0)))</f>
        <v>0.997163913506742</v>
      </c>
      <c r="BE500" s="0" t="n">
        <f aca="false">AZ500*((1-IFERROR(CORREL(AR500:AU500,AB500:AE500),0))+(1-IFERROR(CORREL(AR500:AU500,AF500:AI500),0))+(1-IFERROR(CORREL(AR500:AU500,AJ500:AM500),0))+(1-IFERROR(CORREL(AR500:AU500,AN500:AQ500),0)))</f>
        <v>1.06452601364591</v>
      </c>
      <c r="BF500" s="0" t="n">
        <f aca="false">IF(SUM(BA500:BE500)&gt;0,BA500/SUM(BA500:BE500),1/5)</f>
        <v>0.162501029670422</v>
      </c>
      <c r="BG500" s="0" t="n">
        <f aca="false">IF(SUM(BA500:BE500)&gt;0,BB500/SUM(BA500:BE500),1/5)</f>
        <v>0.393581749233347</v>
      </c>
      <c r="BH500" s="0" t="n">
        <f aca="false">IF(SUM(BA500:BE500)&gt;0,BC500/SUM(BA500:BE500),1/5)</f>
        <v>0.156423691964902</v>
      </c>
      <c r="BI500" s="0" t="n">
        <f aca="false">IF(SUM(BA500:BE500)&gt;0,BD500/SUM(BA500:BE500),1/5)</f>
        <v>0.139050091306594</v>
      </c>
      <c r="BJ500" s="0" t="n">
        <f aca="false">IF(SUM(BA500:BE500)&gt;0,BE500/SUM(BA500:BE500),1/5)</f>
        <v>0.148443437824736</v>
      </c>
      <c r="BK500" s="0" t="n">
        <f aca="false">BF500*AB500+BG500*AF500+BH500*AJ500+BI500*AN500+BJ500*AR500</f>
        <v>0.460590131136648</v>
      </c>
      <c r="BL500" s="0" t="n">
        <f aca="false">BF500*AC500+BG500*AG500+BH500*AK500+BI500*AO500+BJ500*AS500</f>
        <v>0.576997244330637</v>
      </c>
      <c r="BM500" s="0" t="n">
        <f aca="false">BF500*AD500+BG500*AH500+BH500*AL500+BI500*AP500+BJ500*AT500</f>
        <v>0.655710637296062</v>
      </c>
      <c r="BN500" s="0" t="n">
        <f aca="false">BF500*AE500+BG500*AI500+BH500*AM500+BI500*AQ500+BJ500*AU500</f>
        <v>0.606418250766654</v>
      </c>
      <c r="BO500" s="0" t="n">
        <f aca="false">RANK(BK500,$BK500:$BN500)</f>
        <v>4</v>
      </c>
      <c r="BP500" s="0" t="n">
        <f aca="false">RANK(BL500,$BK500:$BN500)</f>
        <v>3</v>
      </c>
      <c r="BQ500" s="0" t="n">
        <f aca="false">RANK(BM500,$BK500:$BN500)</f>
        <v>1</v>
      </c>
      <c r="BR500" s="0" t="n">
        <f aca="false">RANK(BN500,$BK500:$BN500)</f>
        <v>2</v>
      </c>
    </row>
    <row r="501" customFormat="false" ht="15" hidden="false" customHeight="false" outlineLevel="0" collapsed="false">
      <c r="A501" s="0" t="n">
        <v>478</v>
      </c>
      <c r="B501" s="0" t="n">
        <f aca="false">RANDBETWEEN(1,$B$5)</f>
        <v>5</v>
      </c>
      <c r="C501" s="0" t="n">
        <f aca="false">RANDBETWEEN(1,$B$5)</f>
        <v>3</v>
      </c>
      <c r="D501" s="0" t="n">
        <f aca="false">RANDBETWEEN(1,$B$5)</f>
        <v>3</v>
      </c>
      <c r="E501" s="0" t="n">
        <f aca="false">RANDBETWEEN(1,$B$5)</f>
        <v>3</v>
      </c>
      <c r="F501" s="0" t="n">
        <f aca="false">RANDBETWEEN(1,$B$5)</f>
        <v>2</v>
      </c>
      <c r="G501" s="0" t="n">
        <f aca="false">RANDBETWEEN(1,$B$5)</f>
        <v>3</v>
      </c>
      <c r="H501" s="0" t="n">
        <f aca="true">NORMINV(RAND(),$B$8,$B$13)</f>
        <v>51.9159981999709</v>
      </c>
      <c r="I501" s="0" t="n">
        <f aca="true">NORMINV(RAND(),$C$8,$C$13)</f>
        <v>61.2690534684748</v>
      </c>
      <c r="J501" s="0" t="n">
        <f aca="true">NORMINV(RAND(),$D$8,$D$13)</f>
        <v>13.8696479988841</v>
      </c>
      <c r="K501" s="0" t="n">
        <f aca="true">NORMINV(RAND(),$E$8,$E$13)</f>
        <v>3.54173207440536</v>
      </c>
      <c r="L501" s="0" t="n">
        <f aca="true">NORMINV(RAND(),$B$9,$B$14)</f>
        <v>50.1387946840829</v>
      </c>
      <c r="M501" s="0" t="n">
        <f aca="true">NORMINV(RAND(),$C$9,$C$14)</f>
        <v>48.9981307736474</v>
      </c>
      <c r="N501" s="0" t="n">
        <f aca="true">NORMINV(RAND(),$D$9,$D$14)</f>
        <v>46.2401434726792</v>
      </c>
      <c r="O501" s="0" t="n">
        <f aca="true">NORMINV(RAND(),$E$9,$E$14)</f>
        <v>24.9546848727888</v>
      </c>
      <c r="P501" s="0" t="n">
        <f aca="true">NORMINV(RAND(),$B$10,$B$15)</f>
        <v>24.3129504546532</v>
      </c>
      <c r="Q501" s="0" t="n">
        <f aca="true">NORMINV(RAND(),$C$10,$C$15)</f>
        <v>31.6353218529363</v>
      </c>
      <c r="R501" s="0" t="n">
        <f aca="true">NORMINV(RAND(),$D$10,$D$15)</f>
        <v>9.24157573036816</v>
      </c>
      <c r="S501" s="0" t="n">
        <f aca="true">NORMINV(RAND(),$E$10,$E$15)</f>
        <v>3.89787871355722</v>
      </c>
      <c r="T501" s="0" t="n">
        <f aca="false">MEDIAN(INDEX(Avaliadores!$B$17:$B$22,$B501),INDEX(Avaliadores!$B$17:$B$22,$C501),INDEX(Avaliadores!$B$17:$B$22,$D501),INDEX(Avaliadores!$B$17:$B$22,$E501),INDEX(Avaliadores!$B$17:$B$22,$F501),INDEX(Avaliadores!$B$17:$B$22,$G501))</f>
        <v>2.79166666666667</v>
      </c>
      <c r="U501" s="0" t="n">
        <f aca="false">MEDIAN(INDEX(Avaliadores!$C$17:$C$22,$B501),INDEX(Avaliadores!$C$17:$C$22,$C501),INDEX(Avaliadores!$C$17:$C$22,$D501),INDEX(Avaliadores!$C$17:$C$22,$E501),INDEX(Avaliadores!$C$17:$C$22,$F501),INDEX(Avaliadores!$C$17:$C$22,$G501))</f>
        <v>4.79166666666667</v>
      </c>
      <c r="V501" s="0" t="n">
        <f aca="false">MEDIAN(INDEX(Avaliadores!$D$17:$D$22,$B501),INDEX(Avaliadores!$D$17:$D$22,$C501),INDEX(Avaliadores!$D$17:$D$22,$D501),INDEX(Avaliadores!$D$17:$D$22,$E501),INDEX(Avaliadores!$D$17:$D$22,$F501),INDEX(Avaliadores!$D$17:$D$22,$G501))</f>
        <v>5.79166666666667</v>
      </c>
      <c r="W501" s="0" t="n">
        <f aca="false">MEDIAN(INDEX(Avaliadores!$E$17:$E$22,$B501),INDEX(Avaliadores!$E$17:$E$22,$C501),INDEX(Avaliadores!$E$17:$E$22,$D501),INDEX(Avaliadores!$E$17:$E$22,$E501),INDEX(Avaliadores!$E$17:$E$22,$F501),INDEX(Avaliadores!$E$17:$E$22,$G501))</f>
        <v>5.79166666666667</v>
      </c>
      <c r="X501" s="0" t="n">
        <f aca="false">MEDIAN(INDEX(Avaliadores!$F$17:$F$22,$B501),INDEX(Avaliadores!$F$17:$F$22,$C501),INDEX(Avaliadores!$F$17:$F$22,$D501),INDEX(Avaliadores!$F$17:$F$22,$E501),INDEX(Avaliadores!$F$17:$F$22,$F501),INDEX(Avaliadores!$F$17:$F$22,$G501))</f>
        <v>2.79166666666667</v>
      </c>
      <c r="Y501" s="0" t="n">
        <f aca="false">MEDIAN(INDEX(Avaliadores!$G$17:$G$22,$B501),INDEX(Avaliadores!$G$17:$G$22,$C501),INDEX(Avaliadores!$G$17:$G$22,$D501),INDEX(Avaliadores!$G$17:$G$22,$E501),INDEX(Avaliadores!$G$17:$G$22,$F501),INDEX(Avaliadores!$G$17:$G$22,$G501))</f>
        <v>5.79166666666667</v>
      </c>
      <c r="Z501" s="0" t="n">
        <f aca="false">MEDIAN(INDEX(Avaliadores!$H$17:$H$22,$B501),INDEX(Avaliadores!$H$17:$H$22,$C501),INDEX(Avaliadores!$H$17:$H$22,$D501),INDEX(Avaliadores!$H$17:$H$22,$E501),INDEX(Avaliadores!$H$17:$H$22,$F501),INDEX(Avaliadores!$H$17:$H$22,$G501))</f>
        <v>3.79166666666667</v>
      </c>
      <c r="AA501" s="0" t="n">
        <f aca="false">MEDIAN(INDEX(Avaliadores!$I$17:$I$22,$B501),INDEX(Avaliadores!$I$17:$I$22,$C501),INDEX(Avaliadores!$I$17:$I$22,$D501),INDEX(Avaliadores!$I$17:$I$22,$E501),INDEX(Avaliadores!$I$17:$I$22,$F501),INDEX(Avaliadores!$I$17:$I$22,$G501))</f>
        <v>6.79166666666667</v>
      </c>
      <c r="AB501" s="0" t="n">
        <f aca="false">IF(MAX(H501:K501)=MIN(H501:K501),0,IF($B$17="custo",(MAX(H501:K501)-H501)/(MAX(H501:K501)-MIN(H501:K501)),(H501-MIN(H501:K501))/(MAX(H501:K501)-MIN(H501:K501))))</f>
        <v>0.162021293256555</v>
      </c>
      <c r="AC501" s="0" t="n">
        <f aca="false">IF(MAX(H501:K501)=MIN(H501:K501),0,IF($B$17="custo",(MAX(H501:K501)-I501)/(MAX(H501:K501)-MIN(H501:K501)),(I501-MIN(H501:K501))/(MAX(H501:K501)-MIN(H501:K501))))</f>
        <v>0</v>
      </c>
      <c r="AD501" s="0" t="n">
        <f aca="false">IF(MAX(H501:K501)=MIN(H501:K501),0,IF($B$17="custo",(MAX(H501:K501)-J501)/(MAX(H501:K501)-MIN(H501:K501)),(J501-MIN(H501:K501))/(MAX(H501:K501)-MIN(H501:K501))))</f>
        <v>0.82109137103424</v>
      </c>
      <c r="AE501" s="0" t="n">
        <f aca="false">IF(MAX(H501:K501)=MIN(H501:K501),0,IF($B$17="custo",(MAX(H501:K501)-K501)/(MAX(H501:K501)-MIN(H501:K501)),(K501-MIN(H501:K501))/(MAX(H501:K501)-MIN(H501:K501))))</f>
        <v>1</v>
      </c>
      <c r="AF501" s="0" t="n">
        <f aca="false">IF(MAX(L501:O501)=MIN(L501:O501),0,IF($C$17="custo",(MAX(L501:O501)-L501)/(MAX(L501:O501)-MIN(L501:O501)),(L501-MIN(L501:O501))/(MAX(L501:O501)-MIN(L501:O501))))</f>
        <v>1</v>
      </c>
      <c r="AG501" s="0" t="n">
        <f aca="false">IF(MAX(L501:O501)=MIN(L501:O501),0,IF($C$17="custo",(MAX(L501:O501)-M501)/(MAX(L501:O501)-MIN(L501:O501)),(M501-MIN(L501:O501))/(MAX(L501:O501)-MIN(L501:O501))))</f>
        <v>0.954706999017135</v>
      </c>
      <c r="AH501" s="0" t="n">
        <f aca="false">IF(MAX(L501:O501)=MIN(L501:O501),0,IF($C$17="custo",(MAX(L501:O501)-N501)/(MAX(L501:O501)-MIN(L501:O501)),(N501-MIN(L501:O501))/(MAX(L501:O501)-MIN(L501:O501))))</f>
        <v>0.845194003654826</v>
      </c>
      <c r="AI501" s="0" t="n">
        <f aca="false">IF(MAX(L501:O501)=MIN(L501:O501),0,IF($C$17="custo",(MAX(L501:O501)-O501)/(MAX(L501:O501)-MIN(L501:O501)),(O501-MIN(L501:O501))/(MAX(L501:O501)-MIN(L501:O501))))</f>
        <v>0</v>
      </c>
      <c r="AJ501" s="0" t="n">
        <f aca="false">IF(MAX(P501:S501)=MIN(P501:S501),0,IF($D$17="custo",(MAX(P501:S501)-P501)/(MAX(P501:S501)-MIN(P501:S501)),(P501-MIN(P501:S501))/(MAX(P501:S501)-MIN(P501:S501))))</f>
        <v>0.263988694325163</v>
      </c>
      <c r="AK501" s="0" t="n">
        <f aca="false">IF(MAX(P501:S501)=MIN(P501:S501),0,IF($D$17="custo",(MAX(P501:S501)-Q501)/(MAX(P501:S501)-MIN(P501:S501)),(Q501-MIN(P501:S501))/(MAX(P501:S501)-MIN(P501:S501))))</f>
        <v>0</v>
      </c>
      <c r="AL501" s="0" t="n">
        <f aca="false">IF(MAX(P501:S501)=MIN(P501:S501),0,IF($D$17="custo",(MAX(P501:S501)-R501)/(MAX(P501:S501)-MIN(P501:S501)),(R501-MIN(P501:S501))/(MAX(P501:S501)-MIN(P501:S501))))</f>
        <v>0.807347166429178</v>
      </c>
      <c r="AM501" s="0" t="n">
        <f aca="false">IF(MAX(P501:S501)=MIN(P501:S501),0,IF($D$17="custo",(MAX(P501:S501)-S501)/(MAX(P501:S501)-MIN(P501:S501)),(S501-MIN(P501:S501))/(MAX(P501:S501)-MIN(P501:S501))))</f>
        <v>1</v>
      </c>
      <c r="AN501" s="0" t="n">
        <f aca="false">IF(MAX(T501:W501)=MIN(T501:W501),0,IF($E$17="custo",(MAX(T501:W501)-T501)/(MAX(T501:W501)-MIN(T501:W501)),(T501-MIN(T501:W501))/(MAX(T501:W501)-MIN(T501:W501))))</f>
        <v>0</v>
      </c>
      <c r="AO501" s="0" t="n">
        <f aca="false">IF(MAX(T501:W501)=MIN(T501:W501),0,IF($E$17="custo",(MAX(T501:W501)-U501)/(MAX(T501:W501)-MIN(T501:W501)),(U501-MIN(T501:W501))/(MAX(T501:W501)-MIN(T501:W501))))</f>
        <v>0.666666666666667</v>
      </c>
      <c r="AP501" s="0" t="n">
        <f aca="false">IF(MAX(T501:W501)=MIN(T501:W501),0,IF($E$17="custo",(MAX(T501:W501)-V501)/(MAX(T501:W501)-MIN(T501:W501)),(V501-MIN(T501:W501))/(MAX(T501:W501)-MIN(T501:W501))))</f>
        <v>1</v>
      </c>
      <c r="AQ501" s="0" t="n">
        <f aca="false">IF(MAX(T501:W501)=MIN(T501:W501),0,IF($E$17="custo",(MAX(T501:W501)-W501)/(MAX(T501:W501)-MIN(T501:W501)),(W501-MIN(T501:W501))/(MAX(T501:W501)-MIN(T501:W501))))</f>
        <v>1</v>
      </c>
      <c r="AR501" s="0" t="n">
        <f aca="false">IF(MAX(X501:AA501)=MIN(X501:AA501),0,IF($F$17="custo",(MAX(X501:AA501)-X501)/(MAX(X501:AA501)-MIN(X501:AA501)),(X501-MIN(X501:AA501))/(MAX(X501:AA501)-MIN(X501:AA501))))</f>
        <v>0</v>
      </c>
      <c r="AS501" s="0" t="n">
        <f aca="false">IF(MAX(X501:AA501)=MIN(X501:AA501),0,IF($F$17="custo",(MAX(X501:AA501)-Y501)/(MAX(X501:AA501)-MIN(X501:AA501)),(Y501-MIN(X501:AA501))/(MAX(X501:AA501)-MIN(X501:AA501))))</f>
        <v>0.75</v>
      </c>
      <c r="AT501" s="0" t="n">
        <f aca="false">IF(MAX(X501:AA501)=MIN(X501:AA501),0,IF($F$17="custo",(MAX(X501:AA501)-Z501)/(MAX(X501:AA501)-MIN(X501:AA501)),(Z501-MIN(X501:AA501))/(MAX(X501:AA501)-MIN(X501:AA501))))</f>
        <v>0.25</v>
      </c>
      <c r="AU501" s="0" t="n">
        <f aca="false">IF(MAX(X501:AA501)=MIN(X501:AA501),0,IF($F$17="custo",(MAX(X501:AA501)-AA501)/(MAX(X501:AA501)-MIN(X501:AA501)),(AA501-MIN(X501:AA501))/(MAX(X501:AA501)-MIN(X501:AA501))))</f>
        <v>1</v>
      </c>
      <c r="AV501" s="0" t="n">
        <f aca="false">STDEVP(AB501:AE501)</f>
        <v>0.423455422458427</v>
      </c>
      <c r="AW501" s="0" t="n">
        <f aca="false">STDEVP(AF501:AI501)</f>
        <v>0.408030927625442</v>
      </c>
      <c r="AX501" s="0" t="n">
        <f aca="false">STDEVP(AJ501:AM501)</f>
        <v>0.402768983370429</v>
      </c>
      <c r="AY501" s="0" t="n">
        <f aca="false">STDEVP(AN501:AQ501)</f>
        <v>0.408248290463863</v>
      </c>
      <c r="AZ501" s="0" t="n">
        <f aca="false">STDEVP(AR501:AU501)</f>
        <v>0.395284707521047</v>
      </c>
      <c r="BA501" s="0" t="n">
        <f aca="false">AV501*((1-IFERROR(CORREL(AB501:AE501,AF501:AI501),0))+(1-IFERROR(CORREL(AB501:AE501,AJ501:AM501),0))+(1-IFERROR(CORREL(AB501:AE501,AN501:AQ501),0))+(1-IFERROR(CORREL(AB501:AE501,AR501:AU501),0)))</f>
        <v>1.15780009840775</v>
      </c>
      <c r="BB501" s="0" t="n">
        <f aca="false">AW501*((1-IFERROR(CORREL(AF501:AI501,AB501:AE501),0))+(1-IFERROR(CORREL(AF501:AI501,AJ501:AM501),0))+(1-IFERROR(CORREL(AF501:AI501,AN501:AQ501),0))+(1-IFERROR(CORREL(AF501:AI501,AR501:AU501),0)))</f>
        <v>2.79346014234007</v>
      </c>
      <c r="BC501" s="0" t="n">
        <f aca="false">AX501*((1-IFERROR(CORREL(AJ501:AM501,AB501:AE501),0))+(1-IFERROR(CORREL(AJ501:AM501,AF501:AI501),0))+(1-IFERROR(CORREL(AJ501:AM501,AN501:AQ501),0))+(1-IFERROR(CORREL(AJ501:AM501,AR501:AU501),0)))</f>
        <v>1.15261981126938</v>
      </c>
      <c r="BD501" s="0" t="n">
        <f aca="false">AY501*((1-IFERROR(CORREL(AN501:AQ501,AB501:AE501),0))+(1-IFERROR(CORREL(AN501:AQ501,AF501:AI501),0))+(1-IFERROR(CORREL(AN501:AQ501,AJ501:AM501),0))+(1-IFERROR(CORREL(AN501:AQ501,AR501:AU501),0)))</f>
        <v>1.04600673086691</v>
      </c>
      <c r="BE501" s="0" t="n">
        <f aca="false">AZ501*((1-IFERROR(CORREL(AR501:AU501,AB501:AE501),0))+(1-IFERROR(CORREL(AR501:AU501,AF501:AI501),0))+(1-IFERROR(CORREL(AR501:AU501,AJ501:AM501),0))+(1-IFERROR(CORREL(AR501:AU501,AN501:AQ501),0)))</f>
        <v>1.38624266474989</v>
      </c>
      <c r="BF501" s="0" t="n">
        <f aca="false">IF(SUM(BA501:BE501)&gt;0,BA501/SUM(BA501:BE501),1/5)</f>
        <v>0.153633255168043</v>
      </c>
      <c r="BG501" s="0" t="n">
        <f aca="false">IF(SUM(BA501:BE501)&gt;0,BB501/SUM(BA501:BE501),1/5)</f>
        <v>0.370675711152638</v>
      </c>
      <c r="BH501" s="0" t="n">
        <f aca="false">IF(SUM(BA501:BE501)&gt;0,BC501/SUM(BA501:BE501),1/5)</f>
        <v>0.152945861569728</v>
      </c>
      <c r="BI501" s="0" t="n">
        <f aca="false">IF(SUM(BA501:BE501)&gt;0,BD501/SUM(BA501:BE501),1/5)</f>
        <v>0.138798933608459</v>
      </c>
      <c r="BJ501" s="0" t="n">
        <f aca="false">IF(SUM(BA501:BE501)&gt;0,BE501/SUM(BA501:BE501),1/5)</f>
        <v>0.183946238501132</v>
      </c>
      <c r="BK501" s="0" t="n">
        <f aca="false">BF501*AB501+BG501*AF501+BH501*AJ501+BI501*AN501+BJ501*AR501</f>
        <v>0.435943548140409</v>
      </c>
      <c r="BL501" s="0" t="n">
        <f aca="false">BF501*AC501+BG501*AG501+BH501*AK501+BI501*AO501+BJ501*AS501</f>
        <v>0.584378997084566</v>
      </c>
      <c r="BM501" s="0" t="n">
        <f aca="false">BF501*AD501+BG501*AH501+BH501*AL501+BI501*AP501+BJ501*AT501</f>
        <v>0.747705729678211</v>
      </c>
      <c r="BN501" s="0" t="n">
        <f aca="false">BF501*AE501+BG501*AI501+BH501*AM501+BI501*AQ501+BJ501*AU501</f>
        <v>0.629324288847362</v>
      </c>
      <c r="BO501" s="0" t="n">
        <f aca="false">RANK(BK501,$BK501:$BN501)</f>
        <v>4</v>
      </c>
      <c r="BP501" s="0" t="n">
        <f aca="false">RANK(BL501,$BK501:$BN501)</f>
        <v>3</v>
      </c>
      <c r="BQ501" s="0" t="n">
        <f aca="false">RANK(BM501,$BK501:$BN501)</f>
        <v>1</v>
      </c>
      <c r="BR501" s="0" t="n">
        <f aca="false">RANK(BN501,$BK501:$BN501)</f>
        <v>2</v>
      </c>
    </row>
    <row r="502" customFormat="false" ht="15" hidden="false" customHeight="false" outlineLevel="0" collapsed="false">
      <c r="A502" s="0" t="n">
        <v>479</v>
      </c>
      <c r="B502" s="0" t="n">
        <f aca="false">RANDBETWEEN(1,$B$5)</f>
        <v>2</v>
      </c>
      <c r="C502" s="0" t="n">
        <f aca="false">RANDBETWEEN(1,$B$5)</f>
        <v>2</v>
      </c>
      <c r="D502" s="0" t="n">
        <f aca="false">RANDBETWEEN(1,$B$5)</f>
        <v>1</v>
      </c>
      <c r="E502" s="0" t="n">
        <f aca="false">RANDBETWEEN(1,$B$5)</f>
        <v>4</v>
      </c>
      <c r="F502" s="0" t="n">
        <f aca="false">RANDBETWEEN(1,$B$5)</f>
        <v>4</v>
      </c>
      <c r="G502" s="0" t="n">
        <f aca="false">RANDBETWEEN(1,$B$5)</f>
        <v>6</v>
      </c>
      <c r="H502" s="0" t="n">
        <f aca="true">NORMINV(RAND(),$B$8,$B$13)</f>
        <v>47.1603204395969</v>
      </c>
      <c r="I502" s="0" t="n">
        <f aca="true">NORMINV(RAND(),$C$8,$C$13)</f>
        <v>57.125269544266</v>
      </c>
      <c r="J502" s="0" t="n">
        <f aca="true">NORMINV(RAND(),$D$8,$D$13)</f>
        <v>14.6984689327789</v>
      </c>
      <c r="K502" s="0" t="n">
        <f aca="true">NORMINV(RAND(),$E$8,$E$13)</f>
        <v>2.97950906204468</v>
      </c>
      <c r="L502" s="0" t="n">
        <f aca="true">NORMINV(RAND(),$B$9,$B$14)</f>
        <v>43.1016823965032</v>
      </c>
      <c r="M502" s="0" t="n">
        <f aca="true">NORMINV(RAND(),$C$9,$C$14)</f>
        <v>58.42041898573</v>
      </c>
      <c r="N502" s="0" t="n">
        <f aca="true">NORMINV(RAND(),$D$9,$D$14)</f>
        <v>44.2639745962095</v>
      </c>
      <c r="O502" s="0" t="n">
        <f aca="true">NORMINV(RAND(),$E$9,$E$14)</f>
        <v>24.6662967741737</v>
      </c>
      <c r="P502" s="0" t="n">
        <f aca="true">NORMINV(RAND(),$B$10,$B$15)</f>
        <v>22.1304814806355</v>
      </c>
      <c r="Q502" s="0" t="n">
        <f aca="true">NORMINV(RAND(),$C$10,$C$15)</f>
        <v>29.3802243841376</v>
      </c>
      <c r="R502" s="0" t="n">
        <f aca="true">NORMINV(RAND(),$D$10,$D$15)</f>
        <v>10.1459110821082</v>
      </c>
      <c r="S502" s="0" t="n">
        <f aca="true">NORMINV(RAND(),$E$10,$E$15)</f>
        <v>4.13670139056825</v>
      </c>
      <c r="T502" s="0" t="n">
        <f aca="false">MEDIAN(INDEX(Avaliadores!$B$17:$B$22,$B502),INDEX(Avaliadores!$B$17:$B$22,$C502),INDEX(Avaliadores!$B$17:$B$22,$D502),INDEX(Avaliadores!$B$17:$B$22,$E502),INDEX(Avaliadores!$B$17:$B$22,$F502),INDEX(Avaliadores!$B$17:$B$22,$G502))</f>
        <v>3.04166666666667</v>
      </c>
      <c r="U502" s="0" t="n">
        <f aca="false">MEDIAN(INDEX(Avaliadores!$C$17:$C$22,$B502),INDEX(Avaliadores!$C$17:$C$22,$C502),INDEX(Avaliadores!$C$17:$C$22,$D502),INDEX(Avaliadores!$C$17:$C$22,$E502),INDEX(Avaliadores!$C$17:$C$22,$F502),INDEX(Avaliadores!$C$17:$C$22,$G502))</f>
        <v>5.29166666666667</v>
      </c>
      <c r="V502" s="0" t="n">
        <f aca="false">MEDIAN(INDEX(Avaliadores!$D$17:$D$22,$B502),INDEX(Avaliadores!$D$17:$D$22,$C502),INDEX(Avaliadores!$D$17:$D$22,$D502),INDEX(Avaliadores!$D$17:$D$22,$E502),INDEX(Avaliadores!$D$17:$D$22,$F502),INDEX(Avaliadores!$D$17:$D$22,$G502))</f>
        <v>5.79166666666667</v>
      </c>
      <c r="W502" s="0" t="n">
        <f aca="false">MEDIAN(INDEX(Avaliadores!$E$17:$E$22,$B502),INDEX(Avaliadores!$E$17:$E$22,$C502),INDEX(Avaliadores!$E$17:$E$22,$D502),INDEX(Avaliadores!$E$17:$E$22,$E502),INDEX(Avaliadores!$E$17:$E$22,$F502),INDEX(Avaliadores!$E$17:$E$22,$G502))</f>
        <v>6.29166666666667</v>
      </c>
      <c r="X502" s="0" t="n">
        <f aca="false">MEDIAN(INDEX(Avaliadores!$F$17:$F$22,$B502),INDEX(Avaliadores!$F$17:$F$22,$C502),INDEX(Avaliadores!$F$17:$F$22,$D502),INDEX(Avaliadores!$F$17:$F$22,$E502),INDEX(Avaliadores!$F$17:$F$22,$F502),INDEX(Avaliadores!$F$17:$F$22,$G502))</f>
        <v>2.54166666666667</v>
      </c>
      <c r="Y502" s="0" t="n">
        <f aca="false">MEDIAN(INDEX(Avaliadores!$G$17:$G$22,$B502),INDEX(Avaliadores!$G$17:$G$22,$C502),INDEX(Avaliadores!$G$17:$G$22,$D502),INDEX(Avaliadores!$G$17:$G$22,$E502),INDEX(Avaliadores!$G$17:$G$22,$F502),INDEX(Avaliadores!$G$17:$G$22,$G502))</f>
        <v>5.04166666666667</v>
      </c>
      <c r="Z502" s="0" t="n">
        <f aca="false">MEDIAN(INDEX(Avaliadores!$H$17:$H$22,$B502),INDEX(Avaliadores!$H$17:$H$22,$C502),INDEX(Avaliadores!$H$17:$H$22,$D502),INDEX(Avaliadores!$H$17:$H$22,$E502),INDEX(Avaliadores!$H$17:$H$22,$F502),INDEX(Avaliadores!$H$17:$H$22,$G502))</f>
        <v>4.04166666666667</v>
      </c>
      <c r="AA502" s="0" t="n">
        <f aca="false">MEDIAN(INDEX(Avaliadores!$I$17:$I$22,$B502),INDEX(Avaliadores!$I$17:$I$22,$C502),INDEX(Avaliadores!$I$17:$I$22,$D502),INDEX(Avaliadores!$I$17:$I$22,$E502),INDEX(Avaliadores!$I$17:$I$22,$F502),INDEX(Avaliadores!$I$17:$I$22,$G502))</f>
        <v>6.04166666666667</v>
      </c>
      <c r="AB502" s="0" t="n">
        <f aca="false">IF(MAX(H502:K502)=MIN(H502:K502),0,IF($B$17="custo",(MAX(H502:K502)-H502)/(MAX(H502:K502)-MIN(H502:K502)),(H502-MIN(H502:K502))/(MAX(H502:K502)-MIN(H502:K502))))</f>
        <v>0.184039323040649</v>
      </c>
      <c r="AC502" s="0" t="n">
        <f aca="false">IF(MAX(H502:K502)=MIN(H502:K502),0,IF($B$17="custo",(MAX(H502:K502)-I502)/(MAX(H502:K502)-MIN(H502:K502)),(I502-MIN(H502:K502))/(MAX(H502:K502)-MIN(H502:K502))))</f>
        <v>0</v>
      </c>
      <c r="AD502" s="0" t="n">
        <f aca="false">IF(MAX(H502:K502)=MIN(H502:K502),0,IF($B$17="custo",(MAX(H502:K502)-J502)/(MAX(H502:K502)-MIN(H502:K502)),(J502-MIN(H502:K502))/(MAX(H502:K502)-MIN(H502:K502))))</f>
        <v>0.783566436848141</v>
      </c>
      <c r="AE502" s="0" t="n">
        <f aca="false">IF(MAX(H502:K502)=MIN(H502:K502),0,IF($B$17="custo",(MAX(H502:K502)-K502)/(MAX(H502:K502)-MIN(H502:K502)),(K502-MIN(H502:K502))/(MAX(H502:K502)-MIN(H502:K502))))</f>
        <v>1</v>
      </c>
      <c r="AF502" s="0" t="n">
        <f aca="false">IF(MAX(L502:O502)=MIN(L502:O502),0,IF($C$17="custo",(MAX(L502:O502)-L502)/(MAX(L502:O502)-MIN(L502:O502)),(L502-MIN(L502:O502))/(MAX(L502:O502)-MIN(L502:O502))))</f>
        <v>0.546166939456591</v>
      </c>
      <c r="AG502" s="0" t="n">
        <f aca="false">IF(MAX(L502:O502)=MIN(L502:O502),0,IF($C$17="custo",(MAX(L502:O502)-M502)/(MAX(L502:O502)-MIN(L502:O502)),(M502-MIN(L502:O502))/(MAX(L502:O502)-MIN(L502:O502))))</f>
        <v>1</v>
      </c>
      <c r="AH502" s="0" t="n">
        <f aca="false">IF(MAX(L502:O502)=MIN(L502:O502),0,IF($C$17="custo",(MAX(L502:O502)-N502)/(MAX(L502:O502)-MIN(L502:O502)),(N502-MIN(L502:O502))/(MAX(L502:O502)-MIN(L502:O502))))</f>
        <v>0.580601021090282</v>
      </c>
      <c r="AI502" s="0" t="n">
        <f aca="false">IF(MAX(L502:O502)=MIN(L502:O502),0,IF($C$17="custo",(MAX(L502:O502)-O502)/(MAX(L502:O502)-MIN(L502:O502)),(O502-MIN(L502:O502))/(MAX(L502:O502)-MIN(L502:O502))))</f>
        <v>0</v>
      </c>
      <c r="AJ502" s="0" t="n">
        <f aca="false">IF(MAX(P502:S502)=MIN(P502:S502),0,IF($D$17="custo",(MAX(P502:S502)-P502)/(MAX(P502:S502)-MIN(P502:S502)),(P502-MIN(P502:S502))/(MAX(P502:S502)-MIN(P502:S502))))</f>
        <v>0.287192199969432</v>
      </c>
      <c r="AK502" s="0" t="n">
        <f aca="false">IF(MAX(P502:S502)=MIN(P502:S502),0,IF($D$17="custo",(MAX(P502:S502)-Q502)/(MAX(P502:S502)-MIN(P502:S502)),(Q502-MIN(P502:S502))/(MAX(P502:S502)-MIN(P502:S502))))</f>
        <v>0</v>
      </c>
      <c r="AL502" s="0" t="n">
        <f aca="false">IF(MAX(P502:S502)=MIN(P502:S502),0,IF($D$17="custo",(MAX(P502:S502)-R502)/(MAX(P502:S502)-MIN(P502:S502)),(R502-MIN(P502:S502))/(MAX(P502:S502)-MIN(P502:S502))))</f>
        <v>0.761950434055072</v>
      </c>
      <c r="AM502" s="0" t="n">
        <f aca="false">IF(MAX(P502:S502)=MIN(P502:S502),0,IF($D$17="custo",(MAX(P502:S502)-S502)/(MAX(P502:S502)-MIN(P502:S502)),(S502-MIN(P502:S502))/(MAX(P502:S502)-MIN(P502:S502))))</f>
        <v>1</v>
      </c>
      <c r="AN502" s="0" t="n">
        <f aca="false">IF(MAX(T502:W502)=MIN(T502:W502),0,IF($E$17="custo",(MAX(T502:W502)-T502)/(MAX(T502:W502)-MIN(T502:W502)),(T502-MIN(T502:W502))/(MAX(T502:W502)-MIN(T502:W502))))</f>
        <v>0</v>
      </c>
      <c r="AO502" s="0" t="n">
        <f aca="false">IF(MAX(T502:W502)=MIN(T502:W502),0,IF($E$17="custo",(MAX(T502:W502)-U502)/(MAX(T502:W502)-MIN(T502:W502)),(U502-MIN(T502:W502))/(MAX(T502:W502)-MIN(T502:W502))))</f>
        <v>0.692307692307692</v>
      </c>
      <c r="AP502" s="0" t="n">
        <f aca="false">IF(MAX(T502:W502)=MIN(T502:W502),0,IF($E$17="custo",(MAX(T502:W502)-V502)/(MAX(T502:W502)-MIN(T502:W502)),(V502-MIN(T502:W502))/(MAX(T502:W502)-MIN(T502:W502))))</f>
        <v>0.846153846153846</v>
      </c>
      <c r="AQ502" s="0" t="n">
        <f aca="false">IF(MAX(T502:W502)=MIN(T502:W502),0,IF($E$17="custo",(MAX(T502:W502)-W502)/(MAX(T502:W502)-MIN(T502:W502)),(W502-MIN(T502:W502))/(MAX(T502:W502)-MIN(T502:W502))))</f>
        <v>1</v>
      </c>
      <c r="AR502" s="0" t="n">
        <f aca="false">IF(MAX(X502:AA502)=MIN(X502:AA502),0,IF($F$17="custo",(MAX(X502:AA502)-X502)/(MAX(X502:AA502)-MIN(X502:AA502)),(X502-MIN(X502:AA502))/(MAX(X502:AA502)-MIN(X502:AA502))))</f>
        <v>0</v>
      </c>
      <c r="AS502" s="0" t="n">
        <f aca="false">IF(MAX(X502:AA502)=MIN(X502:AA502),0,IF($F$17="custo",(MAX(X502:AA502)-Y502)/(MAX(X502:AA502)-MIN(X502:AA502)),(Y502-MIN(X502:AA502))/(MAX(X502:AA502)-MIN(X502:AA502))))</f>
        <v>0.714285714285714</v>
      </c>
      <c r="AT502" s="0" t="n">
        <f aca="false">IF(MAX(X502:AA502)=MIN(X502:AA502),0,IF($F$17="custo",(MAX(X502:AA502)-Z502)/(MAX(X502:AA502)-MIN(X502:AA502)),(Z502-MIN(X502:AA502))/(MAX(X502:AA502)-MIN(X502:AA502))))</f>
        <v>0.428571428571429</v>
      </c>
      <c r="AU502" s="0" t="n">
        <f aca="false">IF(MAX(X502:AA502)=MIN(X502:AA502),0,IF($F$17="custo",(MAX(X502:AA502)-AA502)/(MAX(X502:AA502)-MIN(X502:AA502)),(AA502-MIN(X502:AA502))/(MAX(X502:AA502)-MIN(X502:AA502))))</f>
        <v>1</v>
      </c>
      <c r="AV502" s="0" t="n">
        <f aca="false">STDEVP(AB502:AE502)</f>
        <v>0.41230411312321</v>
      </c>
      <c r="AW502" s="0" t="n">
        <f aca="false">STDEVP(AF502:AI502)</f>
        <v>0.355179666487357</v>
      </c>
      <c r="AX502" s="0" t="n">
        <f aca="false">STDEVP(AJ502:AM502)</f>
        <v>0.39156782299998</v>
      </c>
      <c r="AY502" s="0" t="n">
        <f aca="false">STDEVP(AN502:AQ502)</f>
        <v>0.38220397912215</v>
      </c>
      <c r="AZ502" s="0" t="n">
        <f aca="false">STDEVP(AR502:AU502)</f>
        <v>0.369431444028164</v>
      </c>
      <c r="BA502" s="0" t="n">
        <f aca="false">AV502*((1-IFERROR(CORREL(AB502:AE502,AF502:AI502),0))+(1-IFERROR(CORREL(AB502:AE502,AJ502:AM502),0))+(1-IFERROR(CORREL(AB502:AE502,AN502:AQ502),0))+(1-IFERROR(CORREL(AB502:AE502,AR502:AU502),0)))</f>
        <v>1.12308940093146</v>
      </c>
      <c r="BB502" s="0" t="n">
        <f aca="false">AW502*((1-IFERROR(CORREL(AF502:AI502,AB502:AE502),0))+(1-IFERROR(CORREL(AF502:AI502,AJ502:AM502),0))+(1-IFERROR(CORREL(AF502:AI502,AN502:AQ502),0))+(1-IFERROR(CORREL(AF502:AI502,AR502:AU502),0)))</f>
        <v>2.25916982657977</v>
      </c>
      <c r="BC502" s="0" t="n">
        <f aca="false">AX502*((1-IFERROR(CORREL(AJ502:AM502,AB502:AE502),0))+(1-IFERROR(CORREL(AJ502:AM502,AF502:AI502),0))+(1-IFERROR(CORREL(AJ502:AM502,AN502:AQ502),0))+(1-IFERROR(CORREL(AJ502:AM502,AR502:AU502),0)))</f>
        <v>1.14208798542222</v>
      </c>
      <c r="BD502" s="0" t="n">
        <f aca="false">AY502*((1-IFERROR(CORREL(AN502:AQ502,AB502:AE502),0))+(1-IFERROR(CORREL(AN502:AQ502,AF502:AI502),0))+(1-IFERROR(CORREL(AN502:AQ502,AJ502:AM502),0))+(1-IFERROR(CORREL(AN502:AQ502,AR502:AU502),0)))</f>
        <v>0.838160693689175</v>
      </c>
      <c r="BE502" s="0" t="n">
        <f aca="false">AZ502*((1-IFERROR(CORREL(AR502:AU502,AB502:AE502),0))+(1-IFERROR(CORREL(AR502:AU502,AF502:AI502),0))+(1-IFERROR(CORREL(AR502:AU502,AJ502:AM502),0))+(1-IFERROR(CORREL(AR502:AU502,AN502:AQ502),0)))</f>
        <v>0.959602981371549</v>
      </c>
      <c r="BF502" s="0" t="n">
        <f aca="false">IF(SUM(BA502:BE502)&gt;0,BA502/SUM(BA502:BE502),1/5)</f>
        <v>0.177644685585037</v>
      </c>
      <c r="BG502" s="0" t="n">
        <f aca="false">IF(SUM(BA502:BE502)&gt;0,BB502/SUM(BA502:BE502),1/5)</f>
        <v>0.357344226731293</v>
      </c>
      <c r="BH502" s="0" t="n">
        <f aca="false">IF(SUM(BA502:BE502)&gt;0,BC502/SUM(BA502:BE502),1/5)</f>
        <v>0.1806497870183</v>
      </c>
      <c r="BI502" s="0" t="n">
        <f aca="false">IF(SUM(BA502:BE502)&gt;0,BD502/SUM(BA502:BE502),1/5)</f>
        <v>0.132576082346303</v>
      </c>
      <c r="BJ502" s="0" t="n">
        <f aca="false">IF(SUM(BA502:BE502)&gt;0,BE502/SUM(BA502:BE502),1/5)</f>
        <v>0.151785218319067</v>
      </c>
      <c r="BK502" s="0" t="n">
        <f aca="false">BF502*AB502+BG502*AF502+BH502*AJ502+BI502*AN502+BJ502*AR502</f>
        <v>0.279744420080947</v>
      </c>
      <c r="BL502" s="0" t="n">
        <f aca="false">BF502*AC502+BG502*AG502+BH502*AK502+BI502*AO502+BJ502*AS502</f>
        <v>0.557545681440705</v>
      </c>
      <c r="BM502" s="0" t="n">
        <f aca="false">BF502*AD502+BG502*AH502+BH502*AL502+BI502*AP502+BJ502*AT502</f>
        <v>0.661547589696694</v>
      </c>
      <c r="BN502" s="0" t="n">
        <f aca="false">BF502*AE502+BG502*AI502+BH502*AM502+BI502*AQ502+BJ502*AU502</f>
        <v>0.642655773268707</v>
      </c>
      <c r="BO502" s="0" t="n">
        <f aca="false">RANK(BK502,$BK502:$BN502)</f>
        <v>4</v>
      </c>
      <c r="BP502" s="0" t="n">
        <f aca="false">RANK(BL502,$BK502:$BN502)</f>
        <v>3</v>
      </c>
      <c r="BQ502" s="0" t="n">
        <f aca="false">RANK(BM502,$BK502:$BN502)</f>
        <v>1</v>
      </c>
      <c r="BR502" s="0" t="n">
        <f aca="false">RANK(BN502,$BK502:$BN502)</f>
        <v>2</v>
      </c>
    </row>
    <row r="503" customFormat="false" ht="15" hidden="false" customHeight="false" outlineLevel="0" collapsed="false">
      <c r="A503" s="0" t="n">
        <v>480</v>
      </c>
      <c r="B503" s="0" t="n">
        <f aca="false">RANDBETWEEN(1,$B$5)</f>
        <v>2</v>
      </c>
      <c r="C503" s="0" t="n">
        <f aca="false">RANDBETWEEN(1,$B$5)</f>
        <v>5</v>
      </c>
      <c r="D503" s="0" t="n">
        <f aca="false">RANDBETWEEN(1,$B$5)</f>
        <v>5</v>
      </c>
      <c r="E503" s="0" t="n">
        <f aca="false">RANDBETWEEN(1,$B$5)</f>
        <v>1</v>
      </c>
      <c r="F503" s="0" t="n">
        <f aca="false">RANDBETWEEN(1,$B$5)</f>
        <v>4</v>
      </c>
      <c r="G503" s="0" t="n">
        <f aca="false">RANDBETWEEN(1,$B$5)</f>
        <v>6</v>
      </c>
      <c r="H503" s="0" t="n">
        <f aca="true">NORMINV(RAND(),$B$8,$B$13)</f>
        <v>51.4123600417094</v>
      </c>
      <c r="I503" s="0" t="n">
        <f aca="true">NORMINV(RAND(),$C$8,$C$13)</f>
        <v>63.6303680457597</v>
      </c>
      <c r="J503" s="0" t="n">
        <f aca="true">NORMINV(RAND(),$D$8,$D$13)</f>
        <v>15.4217113460038</v>
      </c>
      <c r="K503" s="0" t="n">
        <f aca="true">NORMINV(RAND(),$E$8,$E$13)</f>
        <v>3.16131471770523</v>
      </c>
      <c r="L503" s="0" t="n">
        <f aca="true">NORMINV(RAND(),$B$9,$B$14)</f>
        <v>43.4057299978323</v>
      </c>
      <c r="M503" s="0" t="n">
        <f aca="true">NORMINV(RAND(),$C$9,$C$14)</f>
        <v>47.1009355044517</v>
      </c>
      <c r="N503" s="0" t="n">
        <f aca="true">NORMINV(RAND(),$D$9,$D$14)</f>
        <v>42.2415298158638</v>
      </c>
      <c r="O503" s="0" t="n">
        <f aca="true">NORMINV(RAND(),$E$9,$E$14)</f>
        <v>26.3972445735262</v>
      </c>
      <c r="P503" s="0" t="n">
        <f aca="true">NORMINV(RAND(),$B$10,$B$15)</f>
        <v>25.5539479073034</v>
      </c>
      <c r="Q503" s="0" t="n">
        <f aca="true">NORMINV(RAND(),$C$10,$C$15)</f>
        <v>30.0874592238474</v>
      </c>
      <c r="R503" s="0" t="n">
        <f aca="true">NORMINV(RAND(),$D$10,$D$15)</f>
        <v>10.1302470645936</v>
      </c>
      <c r="S503" s="0" t="n">
        <f aca="true">NORMINV(RAND(),$E$10,$E$15)</f>
        <v>4.16975398054609</v>
      </c>
      <c r="T503" s="0" t="n">
        <f aca="false">MEDIAN(INDEX(Avaliadores!$B$17:$B$22,$B503),INDEX(Avaliadores!$B$17:$B$22,$C503),INDEX(Avaliadores!$B$17:$B$22,$D503),INDEX(Avaliadores!$B$17:$B$22,$E503),INDEX(Avaliadores!$B$17:$B$22,$F503),INDEX(Avaliadores!$B$17:$B$22,$G503))</f>
        <v>2.54166666666667</v>
      </c>
      <c r="U503" s="0" t="n">
        <f aca="false">MEDIAN(INDEX(Avaliadores!$C$17:$C$22,$B503),INDEX(Avaliadores!$C$17:$C$22,$C503),INDEX(Avaliadores!$C$17:$C$22,$D503),INDEX(Avaliadores!$C$17:$C$22,$E503),INDEX(Avaliadores!$C$17:$C$22,$F503),INDEX(Avaliadores!$C$17:$C$22,$G503))</f>
        <v>5.54166666666667</v>
      </c>
      <c r="V503" s="0" t="n">
        <f aca="false">MEDIAN(INDEX(Avaliadores!$D$17:$D$22,$B503),INDEX(Avaliadores!$D$17:$D$22,$C503),INDEX(Avaliadores!$D$17:$D$22,$D503),INDEX(Avaliadores!$D$17:$D$22,$E503),INDEX(Avaliadores!$D$17:$D$22,$F503),INDEX(Avaliadores!$D$17:$D$22,$G503))</f>
        <v>5.54166666666667</v>
      </c>
      <c r="W503" s="0" t="n">
        <f aca="false">MEDIAN(INDEX(Avaliadores!$E$17:$E$22,$B503),INDEX(Avaliadores!$E$17:$E$22,$C503),INDEX(Avaliadores!$E$17:$E$22,$D503),INDEX(Avaliadores!$E$17:$E$22,$E503),INDEX(Avaliadores!$E$17:$E$22,$F503),INDEX(Avaliadores!$E$17:$E$22,$G503))</f>
        <v>6.79166666666667</v>
      </c>
      <c r="X503" s="0" t="n">
        <f aca="false">MEDIAN(INDEX(Avaliadores!$F$17:$F$22,$B503),INDEX(Avaliadores!$F$17:$F$22,$C503),INDEX(Avaliadores!$F$17:$F$22,$D503),INDEX(Avaliadores!$F$17:$F$22,$E503),INDEX(Avaliadores!$F$17:$F$22,$F503),INDEX(Avaliadores!$F$17:$F$22,$G503))</f>
        <v>2.54166666666667</v>
      </c>
      <c r="Y503" s="0" t="n">
        <f aca="false">MEDIAN(INDEX(Avaliadores!$G$17:$G$22,$B503),INDEX(Avaliadores!$G$17:$G$22,$C503),INDEX(Avaliadores!$G$17:$G$22,$D503),INDEX(Avaliadores!$G$17:$G$22,$E503),INDEX(Avaliadores!$G$17:$G$22,$F503),INDEX(Avaliadores!$G$17:$G$22,$G503))</f>
        <v>4.79166666666667</v>
      </c>
      <c r="Z503" s="0" t="n">
        <f aca="false">MEDIAN(INDEX(Avaliadores!$H$17:$H$22,$B503),INDEX(Avaliadores!$H$17:$H$22,$C503),INDEX(Avaliadores!$H$17:$H$22,$D503),INDEX(Avaliadores!$H$17:$H$22,$E503),INDEX(Avaliadores!$H$17:$H$22,$F503),INDEX(Avaliadores!$H$17:$H$22,$G503))</f>
        <v>3.79166666666667</v>
      </c>
      <c r="AA503" s="0" t="n">
        <f aca="false">MEDIAN(INDEX(Avaliadores!$I$17:$I$22,$B503),INDEX(Avaliadores!$I$17:$I$22,$C503),INDEX(Avaliadores!$I$17:$I$22,$D503),INDEX(Avaliadores!$I$17:$I$22,$E503),INDEX(Avaliadores!$I$17:$I$22,$F503),INDEX(Avaliadores!$I$17:$I$22,$G503))</f>
        <v>6.54166666666667</v>
      </c>
      <c r="AB503" s="0" t="n">
        <f aca="false">IF(MAX(H503:K503)=MIN(H503:K503),0,IF($B$17="custo",(MAX(H503:K503)-H503)/(MAX(H503:K503)-MIN(H503:K503)),(H503-MIN(H503:K503))/(MAX(H503:K503)-MIN(H503:K503))))</f>
        <v>0.202053899169971</v>
      </c>
      <c r="AC503" s="0" t="n">
        <f aca="false">IF(MAX(H503:K503)=MIN(H503:K503),0,IF($B$17="custo",(MAX(H503:K503)-I503)/(MAX(H503:K503)-MIN(H503:K503)),(I503-MIN(H503:K503))/(MAX(H503:K503)-MIN(H503:K503))))</f>
        <v>0</v>
      </c>
      <c r="AD503" s="0" t="n">
        <f aca="false">IF(MAX(H503:K503)=MIN(H503:K503),0,IF($B$17="custo",(MAX(H503:K503)-J503)/(MAX(H503:K503)-MIN(H503:K503)),(J503-MIN(H503:K503))/(MAX(H503:K503)-MIN(H503:K503))))</f>
        <v>0.79724510384206</v>
      </c>
      <c r="AE503" s="0" t="n">
        <f aca="false">IF(MAX(H503:K503)=MIN(H503:K503),0,IF($B$17="custo",(MAX(H503:K503)-K503)/(MAX(H503:K503)-MIN(H503:K503)),(K503-MIN(H503:K503))/(MAX(H503:K503)-MIN(H503:K503))))</f>
        <v>1</v>
      </c>
      <c r="AF503" s="0" t="n">
        <f aca="false">IF(MAX(L503:O503)=MIN(L503:O503),0,IF($C$17="custo",(MAX(L503:O503)-L503)/(MAX(L503:O503)-MIN(L503:O503)),(L503-MIN(L503:O503))/(MAX(L503:O503)-MIN(L503:O503))))</f>
        <v>0.821519480804273</v>
      </c>
      <c r="AG503" s="0" t="n">
        <f aca="false">IF(MAX(L503:O503)=MIN(L503:O503),0,IF($C$17="custo",(MAX(L503:O503)-M503)/(MAX(L503:O503)-MIN(L503:O503)),(M503-MIN(L503:O503))/(MAX(L503:O503)-MIN(L503:O503))))</f>
        <v>1</v>
      </c>
      <c r="AH503" s="0" t="n">
        <f aca="false">IF(MAX(L503:O503)=MIN(L503:O503),0,IF($C$17="custo",(MAX(L503:O503)-N503)/(MAX(L503:O503)-MIN(L503:O503)),(N503-MIN(L503:O503))/(MAX(L503:O503)-MIN(L503:O503))))</f>
        <v>0.76528795252979</v>
      </c>
      <c r="AI503" s="0" t="n">
        <f aca="false">IF(MAX(L503:O503)=MIN(L503:O503),0,IF($C$17="custo",(MAX(L503:O503)-O503)/(MAX(L503:O503)-MIN(L503:O503)),(O503-MIN(L503:O503))/(MAX(L503:O503)-MIN(L503:O503))))</f>
        <v>0</v>
      </c>
      <c r="AJ503" s="0" t="n">
        <f aca="false">IF(MAX(P503:S503)=MIN(P503:S503),0,IF($D$17="custo",(MAX(P503:S503)-P503)/(MAX(P503:S503)-MIN(P503:S503)),(P503-MIN(P503:S503))/(MAX(P503:S503)-MIN(P503:S503))))</f>
        <v>0.174919471997459</v>
      </c>
      <c r="AK503" s="0" t="n">
        <f aca="false">IF(MAX(P503:S503)=MIN(P503:S503),0,IF($D$17="custo",(MAX(P503:S503)-Q503)/(MAX(P503:S503)-MIN(P503:S503)),(Q503-MIN(P503:S503))/(MAX(P503:S503)-MIN(P503:S503))))</f>
        <v>0</v>
      </c>
      <c r="AL503" s="0" t="n">
        <f aca="false">IF(MAX(P503:S503)=MIN(P503:S503),0,IF($D$17="custo",(MAX(P503:S503)-R503)/(MAX(P503:S503)-MIN(P503:S503)),(R503-MIN(P503:S503))/(MAX(P503:S503)-MIN(P503:S503))))</f>
        <v>0.770022344644573</v>
      </c>
      <c r="AM503" s="0" t="n">
        <f aca="false">IF(MAX(P503:S503)=MIN(P503:S503),0,IF($D$17="custo",(MAX(P503:S503)-S503)/(MAX(P503:S503)-MIN(P503:S503)),(S503-MIN(P503:S503))/(MAX(P503:S503)-MIN(P503:S503))))</f>
        <v>1</v>
      </c>
      <c r="AN503" s="0" t="n">
        <f aca="false">IF(MAX(T503:W503)=MIN(T503:W503),0,IF($E$17="custo",(MAX(T503:W503)-T503)/(MAX(T503:W503)-MIN(T503:W503)),(T503-MIN(T503:W503))/(MAX(T503:W503)-MIN(T503:W503))))</f>
        <v>0</v>
      </c>
      <c r="AO503" s="0" t="n">
        <f aca="false">IF(MAX(T503:W503)=MIN(T503:W503),0,IF($E$17="custo",(MAX(T503:W503)-U503)/(MAX(T503:W503)-MIN(T503:W503)),(U503-MIN(T503:W503))/(MAX(T503:W503)-MIN(T503:W503))))</f>
        <v>0.705882352941177</v>
      </c>
      <c r="AP503" s="0" t="n">
        <f aca="false">IF(MAX(T503:W503)=MIN(T503:W503),0,IF($E$17="custo",(MAX(T503:W503)-V503)/(MAX(T503:W503)-MIN(T503:W503)),(V503-MIN(T503:W503))/(MAX(T503:W503)-MIN(T503:W503))))</f>
        <v>0.705882352941177</v>
      </c>
      <c r="AQ503" s="0" t="n">
        <f aca="false">IF(MAX(T503:W503)=MIN(T503:W503),0,IF($E$17="custo",(MAX(T503:W503)-W503)/(MAX(T503:W503)-MIN(T503:W503)),(W503-MIN(T503:W503))/(MAX(T503:W503)-MIN(T503:W503))))</f>
        <v>1</v>
      </c>
      <c r="AR503" s="0" t="n">
        <f aca="false">IF(MAX(X503:AA503)=MIN(X503:AA503),0,IF($F$17="custo",(MAX(X503:AA503)-X503)/(MAX(X503:AA503)-MIN(X503:AA503)),(X503-MIN(X503:AA503))/(MAX(X503:AA503)-MIN(X503:AA503))))</f>
        <v>0</v>
      </c>
      <c r="AS503" s="0" t="n">
        <f aca="false">IF(MAX(X503:AA503)=MIN(X503:AA503),0,IF($F$17="custo",(MAX(X503:AA503)-Y503)/(MAX(X503:AA503)-MIN(X503:AA503)),(Y503-MIN(X503:AA503))/(MAX(X503:AA503)-MIN(X503:AA503))))</f>
        <v>0.5625</v>
      </c>
      <c r="AT503" s="0" t="n">
        <f aca="false">IF(MAX(X503:AA503)=MIN(X503:AA503),0,IF($F$17="custo",(MAX(X503:AA503)-Z503)/(MAX(X503:AA503)-MIN(X503:AA503)),(Z503-MIN(X503:AA503))/(MAX(X503:AA503)-MIN(X503:AA503))))</f>
        <v>0.3125</v>
      </c>
      <c r="AU503" s="0" t="n">
        <f aca="false">IF(MAX(X503:AA503)=MIN(X503:AA503),0,IF($F$17="custo",(MAX(X503:AA503)-AA503)/(MAX(X503:AA503)-MIN(X503:AA503)),(AA503-MIN(X503:AA503))/(MAX(X503:AA503)-MIN(X503:AA503))))</f>
        <v>1</v>
      </c>
      <c r="AV503" s="0" t="n">
        <f aca="false">STDEVP(AB503:AE503)</f>
        <v>0.411438454665063</v>
      </c>
      <c r="AW503" s="0" t="n">
        <f aca="false">STDEVP(AF503:AI503)</f>
        <v>0.383297121480213</v>
      </c>
      <c r="AX503" s="0" t="n">
        <f aca="false">STDEVP(AJ503:AM503)</f>
        <v>0.41165263433054</v>
      </c>
      <c r="AY503" s="0" t="n">
        <f aca="false">STDEVP(AN503:AQ503)</f>
        <v>0.36823482428085</v>
      </c>
      <c r="AZ503" s="0" t="n">
        <f aca="false">STDEVP(AR503:AU503)</f>
        <v>0.365771872209988</v>
      </c>
      <c r="BA503" s="0" t="n">
        <f aca="false">AV503*((1-IFERROR(CORREL(AB503:AE503,AF503:AI503),0))+(1-IFERROR(CORREL(AB503:AE503,AJ503:AM503),0))+(1-IFERROR(CORREL(AB503:AE503,AN503:AQ503),0))+(1-IFERROR(CORREL(AB503:AE503,AR503:AU503),0)))</f>
        <v>1.11583629406893</v>
      </c>
      <c r="BB503" s="0" t="n">
        <f aca="false">AW503*((1-IFERROR(CORREL(AF503:AI503,AB503:AE503),0))+(1-IFERROR(CORREL(AF503:AI503,AJ503:AM503),0))+(1-IFERROR(CORREL(AF503:AI503,AN503:AQ503),0))+(1-IFERROR(CORREL(AF503:AI503,AR503:AU503),0)))</f>
        <v>2.659718105831</v>
      </c>
      <c r="BC503" s="0" t="n">
        <f aca="false">AX503*((1-IFERROR(CORREL(AJ503:AM503,AB503:AE503),0))+(1-IFERROR(CORREL(AJ503:AM503,AF503:AI503),0))+(1-IFERROR(CORREL(AJ503:AM503,AN503:AQ503),0))+(1-IFERROR(CORREL(AJ503:AM503,AR503:AU503),0)))</f>
        <v>1.10087295960244</v>
      </c>
      <c r="BD503" s="0" t="n">
        <f aca="false">AY503*((1-IFERROR(CORREL(AN503:AQ503,AB503:AE503),0))+(1-IFERROR(CORREL(AN503:AQ503,AF503:AI503),0))+(1-IFERROR(CORREL(AN503:AQ503,AJ503:AM503),0))+(1-IFERROR(CORREL(AN503:AQ503,AR503:AU503),0)))</f>
        <v>0.902205576284713</v>
      </c>
      <c r="BE503" s="0" t="n">
        <f aca="false">AZ503*((1-IFERROR(CORREL(AR503:AU503,AB503:AE503),0))+(1-IFERROR(CORREL(AR503:AU503,AF503:AI503),0))+(1-IFERROR(CORREL(AR503:AU503,AJ503:AM503),0))+(1-IFERROR(CORREL(AR503:AU503,AN503:AQ503),0)))</f>
        <v>1.01105120716111</v>
      </c>
      <c r="BF503" s="0" t="n">
        <f aca="false">IF(SUM(BA503:BE503)&gt;0,BA503/SUM(BA503:BE503),1/5)</f>
        <v>0.164342887029266</v>
      </c>
      <c r="BG503" s="0" t="n">
        <f aca="false">IF(SUM(BA503:BE503)&gt;0,BB503/SUM(BA503:BE503),1/5)</f>
        <v>0.391729283694794</v>
      </c>
      <c r="BH503" s="0" t="n">
        <f aca="false">IF(SUM(BA503:BE503)&gt;0,BC503/SUM(BA503:BE503),1/5)</f>
        <v>0.162139053367572</v>
      </c>
      <c r="BI503" s="0" t="n">
        <f aca="false">IF(SUM(BA503:BE503)&gt;0,BD503/SUM(BA503:BE503),1/5)</f>
        <v>0.132878872903351</v>
      </c>
      <c r="BJ503" s="0" t="n">
        <f aca="false">IF(SUM(BA503:BE503)&gt;0,BE503/SUM(BA503:BE503),1/5)</f>
        <v>0.148909903005017</v>
      </c>
      <c r="BK503" s="0" t="n">
        <f aca="false">BF503*AB503+BG503*AF503+BH503*AJ503+BI503*AN503+BJ503*AR503</f>
        <v>0.383380636487114</v>
      </c>
      <c r="BL503" s="0" t="n">
        <f aca="false">BF503*AC503+BG503*AG503+BH503*AK503+BI503*AO503+BJ503*AS503</f>
        <v>0.569287955596305</v>
      </c>
      <c r="BM503" s="0" t="n">
        <f aca="false">BF503*AD503+BG503*AH503+BH503*AL503+BI503*AP503+BJ503*AT503</f>
        <v>0.695989153682908</v>
      </c>
      <c r="BN503" s="0" t="n">
        <f aca="false">BF503*AE503+BG503*AI503+BH503*AM503+BI503*AQ503+BJ503*AU503</f>
        <v>0.608270716305206</v>
      </c>
      <c r="BO503" s="0" t="n">
        <f aca="false">RANK(BK503,$BK503:$BN503)</f>
        <v>4</v>
      </c>
      <c r="BP503" s="0" t="n">
        <f aca="false">RANK(BL503,$BK503:$BN503)</f>
        <v>3</v>
      </c>
      <c r="BQ503" s="0" t="n">
        <f aca="false">RANK(BM503,$BK503:$BN503)</f>
        <v>1</v>
      </c>
      <c r="BR503" s="0" t="n">
        <f aca="false">RANK(BN503,$BK503:$BN503)</f>
        <v>2</v>
      </c>
    </row>
    <row r="504" customFormat="false" ht="15" hidden="false" customHeight="false" outlineLevel="0" collapsed="false">
      <c r="A504" s="0" t="n">
        <v>481</v>
      </c>
      <c r="B504" s="0" t="n">
        <f aca="false">RANDBETWEEN(1,$B$5)</f>
        <v>1</v>
      </c>
      <c r="C504" s="0" t="n">
        <f aca="false">RANDBETWEEN(1,$B$5)</f>
        <v>6</v>
      </c>
      <c r="D504" s="0" t="n">
        <f aca="false">RANDBETWEEN(1,$B$5)</f>
        <v>2</v>
      </c>
      <c r="E504" s="0" t="n">
        <f aca="false">RANDBETWEEN(1,$B$5)</f>
        <v>3</v>
      </c>
      <c r="F504" s="0" t="n">
        <f aca="false">RANDBETWEEN(1,$B$5)</f>
        <v>4</v>
      </c>
      <c r="G504" s="0" t="n">
        <f aca="false">RANDBETWEEN(1,$B$5)</f>
        <v>4</v>
      </c>
      <c r="H504" s="0" t="n">
        <f aca="true">NORMINV(RAND(),$B$8,$B$13)</f>
        <v>47.9251513612914</v>
      </c>
      <c r="I504" s="0" t="n">
        <f aca="true">NORMINV(RAND(),$C$8,$C$13)</f>
        <v>68.9456981819355</v>
      </c>
      <c r="J504" s="0" t="n">
        <f aca="true">NORMINV(RAND(),$D$8,$D$13)</f>
        <v>15.5570575610968</v>
      </c>
      <c r="K504" s="0" t="n">
        <f aca="true">NORMINV(RAND(),$E$8,$E$13)</f>
        <v>3.14074762655846</v>
      </c>
      <c r="L504" s="0" t="n">
        <f aca="true">NORMINV(RAND(),$B$9,$B$14)</f>
        <v>49.6513422450761</v>
      </c>
      <c r="M504" s="0" t="n">
        <f aca="true">NORMINV(RAND(),$C$9,$C$14)</f>
        <v>62.1077502999354</v>
      </c>
      <c r="N504" s="0" t="n">
        <f aca="true">NORMINV(RAND(),$D$9,$D$14)</f>
        <v>52.2531731924848</v>
      </c>
      <c r="O504" s="0" t="n">
        <f aca="true">NORMINV(RAND(),$E$9,$E$14)</f>
        <v>29.3567563083169</v>
      </c>
      <c r="P504" s="0" t="n">
        <f aca="true">NORMINV(RAND(),$B$10,$B$15)</f>
        <v>25.009550866706</v>
      </c>
      <c r="Q504" s="0" t="n">
        <f aca="true">NORMINV(RAND(),$C$10,$C$15)</f>
        <v>30.1543817014935</v>
      </c>
      <c r="R504" s="0" t="n">
        <f aca="true">NORMINV(RAND(),$D$10,$D$15)</f>
        <v>10.1045200832259</v>
      </c>
      <c r="S504" s="0" t="n">
        <f aca="true">NORMINV(RAND(),$E$10,$E$15)</f>
        <v>4.15692795882337</v>
      </c>
      <c r="T504" s="0" t="n">
        <f aca="false">MEDIAN(INDEX(Avaliadores!$B$17:$B$22,$B504),INDEX(Avaliadores!$B$17:$B$22,$C504),INDEX(Avaliadores!$B$17:$B$22,$D504),INDEX(Avaliadores!$B$17:$B$22,$E504),INDEX(Avaliadores!$B$17:$B$22,$F504),INDEX(Avaliadores!$B$17:$B$22,$G504))</f>
        <v>2.91666666666667</v>
      </c>
      <c r="U504" s="0" t="n">
        <f aca="false">MEDIAN(INDEX(Avaliadores!$C$17:$C$22,$B504),INDEX(Avaliadores!$C$17:$C$22,$C504),INDEX(Avaliadores!$C$17:$C$22,$D504),INDEX(Avaliadores!$C$17:$C$22,$E504),INDEX(Avaliadores!$C$17:$C$22,$F504),INDEX(Avaliadores!$C$17:$C$22,$G504))</f>
        <v>5.29166666666667</v>
      </c>
      <c r="V504" s="0" t="n">
        <f aca="false">MEDIAN(INDEX(Avaliadores!$D$17:$D$22,$B504),INDEX(Avaliadores!$D$17:$D$22,$C504),INDEX(Avaliadores!$D$17:$D$22,$D504),INDEX(Avaliadores!$D$17:$D$22,$E504),INDEX(Avaliadores!$D$17:$D$22,$F504),INDEX(Avaliadores!$D$17:$D$22,$G504))</f>
        <v>5.66666666666667</v>
      </c>
      <c r="W504" s="0" t="n">
        <f aca="false">MEDIAN(INDEX(Avaliadores!$E$17:$E$22,$B504),INDEX(Avaliadores!$E$17:$E$22,$C504),INDEX(Avaliadores!$E$17:$E$22,$D504),INDEX(Avaliadores!$E$17:$E$22,$E504),INDEX(Avaliadores!$E$17:$E$22,$F504),INDEX(Avaliadores!$E$17:$E$22,$G504))</f>
        <v>6.29166666666667</v>
      </c>
      <c r="X504" s="0" t="n">
        <f aca="false">MEDIAN(INDEX(Avaliadores!$F$17:$F$22,$B504),INDEX(Avaliadores!$F$17:$F$22,$C504),INDEX(Avaliadores!$F$17:$F$22,$D504),INDEX(Avaliadores!$F$17:$F$22,$E504),INDEX(Avaliadores!$F$17:$F$22,$F504),INDEX(Avaliadores!$F$17:$F$22,$G504))</f>
        <v>2.91666666666667</v>
      </c>
      <c r="Y504" s="0" t="n">
        <f aca="false">MEDIAN(INDEX(Avaliadores!$G$17:$G$22,$B504),INDEX(Avaliadores!$G$17:$G$22,$C504),INDEX(Avaliadores!$G$17:$G$22,$D504),INDEX(Avaliadores!$G$17:$G$22,$E504),INDEX(Avaliadores!$G$17:$G$22,$F504),INDEX(Avaliadores!$G$17:$G$22,$G504))</f>
        <v>5.04166666666667</v>
      </c>
      <c r="Z504" s="0" t="n">
        <f aca="false">MEDIAN(INDEX(Avaliadores!$H$17:$H$22,$B504),INDEX(Avaliadores!$H$17:$H$22,$C504),INDEX(Avaliadores!$H$17:$H$22,$D504),INDEX(Avaliadores!$H$17:$H$22,$E504),INDEX(Avaliadores!$H$17:$H$22,$F504),INDEX(Avaliadores!$H$17:$H$22,$G504))</f>
        <v>3.91666666666667</v>
      </c>
      <c r="AA504" s="0" t="n">
        <f aca="false">MEDIAN(INDEX(Avaliadores!$I$17:$I$22,$B504),INDEX(Avaliadores!$I$17:$I$22,$C504),INDEX(Avaliadores!$I$17:$I$22,$D504),INDEX(Avaliadores!$I$17:$I$22,$E504),INDEX(Avaliadores!$I$17:$I$22,$F504),INDEX(Avaliadores!$I$17:$I$22,$G504))</f>
        <v>6.41666666666667</v>
      </c>
      <c r="AB504" s="0" t="n">
        <f aca="false">IF(MAX(H504:K504)=MIN(H504:K504),0,IF($B$17="custo",(MAX(H504:K504)-H504)/(MAX(H504:K504)-MIN(H504:K504)),(H504-MIN(H504:K504))/(MAX(H504:K504)-MIN(H504:K504))))</f>
        <v>0.319437164578592</v>
      </c>
      <c r="AC504" s="0" t="n">
        <f aca="false">IF(MAX(H504:K504)=MIN(H504:K504),0,IF($B$17="custo",(MAX(H504:K504)-I504)/(MAX(H504:K504)-MIN(H504:K504)),(I504-MIN(H504:K504))/(MAX(H504:K504)-MIN(H504:K504))))</f>
        <v>0</v>
      </c>
      <c r="AD504" s="0" t="n">
        <f aca="false">IF(MAX(H504:K504)=MIN(H504:K504),0,IF($B$17="custo",(MAX(H504:K504)-J504)/(MAX(H504:K504)-MIN(H504:K504)),(J504-MIN(H504:K504))/(MAX(H504:K504)-MIN(H504:K504))))</f>
        <v>0.811316476499902</v>
      </c>
      <c r="AE504" s="0" t="n">
        <f aca="false">IF(MAX(H504:K504)=MIN(H504:K504),0,IF($B$17="custo",(MAX(H504:K504)-K504)/(MAX(H504:K504)-MIN(H504:K504)),(K504-MIN(H504:K504))/(MAX(H504:K504)-MIN(H504:K504))))</f>
        <v>1</v>
      </c>
      <c r="AF504" s="0" t="n">
        <f aca="false">IF(MAX(L504:O504)=MIN(L504:O504),0,IF($C$17="custo",(MAX(L504:O504)-L504)/(MAX(L504:O504)-MIN(L504:O504)),(L504-MIN(L504:O504))/(MAX(L504:O504)-MIN(L504:O504))))</f>
        <v>0.619663206006906</v>
      </c>
      <c r="AG504" s="0" t="n">
        <f aca="false">IF(MAX(L504:O504)=MIN(L504:O504),0,IF($C$17="custo",(MAX(L504:O504)-M504)/(MAX(L504:O504)-MIN(L504:O504)),(M504-MIN(L504:O504))/(MAX(L504:O504)-MIN(L504:O504))))</f>
        <v>1</v>
      </c>
      <c r="AH504" s="0" t="n">
        <f aca="false">IF(MAX(L504:O504)=MIN(L504:O504),0,IF($C$17="custo",(MAX(L504:O504)-N504)/(MAX(L504:O504)-MIN(L504:O504)),(N504-MIN(L504:O504))/(MAX(L504:O504)-MIN(L504:O504))))</f>
        <v>0.699106014615236</v>
      </c>
      <c r="AI504" s="0" t="n">
        <f aca="false">IF(MAX(L504:O504)=MIN(L504:O504),0,IF($C$17="custo",(MAX(L504:O504)-O504)/(MAX(L504:O504)-MIN(L504:O504)),(O504-MIN(L504:O504))/(MAX(L504:O504)-MIN(L504:O504))))</f>
        <v>0</v>
      </c>
      <c r="AJ504" s="0" t="n">
        <f aca="false">IF(MAX(P504:S504)=MIN(P504:S504),0,IF($D$17="custo",(MAX(P504:S504)-P504)/(MAX(P504:S504)-MIN(P504:S504)),(P504-MIN(P504:S504))/(MAX(P504:S504)-MIN(P504:S504))))</f>
        <v>0.19789748972005</v>
      </c>
      <c r="AK504" s="0" t="n">
        <f aca="false">IF(MAX(P504:S504)=MIN(P504:S504),0,IF($D$17="custo",(MAX(P504:S504)-Q504)/(MAX(P504:S504)-MIN(P504:S504)),(Q504-MIN(P504:S504))/(MAX(P504:S504)-MIN(P504:S504))))</f>
        <v>0</v>
      </c>
      <c r="AL504" s="0" t="n">
        <f aca="false">IF(MAX(P504:S504)=MIN(P504:S504),0,IF($D$17="custo",(MAX(P504:S504)-R504)/(MAX(P504:S504)-MIN(P504:S504)),(R504-MIN(P504:S504))/(MAX(P504:S504)-MIN(P504:S504))))</f>
        <v>0.771224052044733</v>
      </c>
      <c r="AM504" s="0" t="n">
        <f aca="false">IF(MAX(P504:S504)=MIN(P504:S504),0,IF($D$17="custo",(MAX(P504:S504)-S504)/(MAX(P504:S504)-MIN(P504:S504)),(S504-MIN(P504:S504))/(MAX(P504:S504)-MIN(P504:S504))))</f>
        <v>1</v>
      </c>
      <c r="AN504" s="0" t="n">
        <f aca="false">IF(MAX(T504:W504)=MIN(T504:W504),0,IF($E$17="custo",(MAX(T504:W504)-T504)/(MAX(T504:W504)-MIN(T504:W504)),(T504-MIN(T504:W504))/(MAX(T504:W504)-MIN(T504:W504))))</f>
        <v>0</v>
      </c>
      <c r="AO504" s="0" t="n">
        <f aca="false">IF(MAX(T504:W504)=MIN(T504:W504),0,IF($E$17="custo",(MAX(T504:W504)-U504)/(MAX(T504:W504)-MIN(T504:W504)),(U504-MIN(T504:W504))/(MAX(T504:W504)-MIN(T504:W504))))</f>
        <v>0.703703703703704</v>
      </c>
      <c r="AP504" s="0" t="n">
        <f aca="false">IF(MAX(T504:W504)=MIN(T504:W504),0,IF($E$17="custo",(MAX(T504:W504)-V504)/(MAX(T504:W504)-MIN(T504:W504)),(V504-MIN(T504:W504))/(MAX(T504:W504)-MIN(T504:W504))))</f>
        <v>0.814814814814815</v>
      </c>
      <c r="AQ504" s="0" t="n">
        <f aca="false">IF(MAX(T504:W504)=MIN(T504:W504),0,IF($E$17="custo",(MAX(T504:W504)-W504)/(MAX(T504:W504)-MIN(T504:W504)),(W504-MIN(T504:W504))/(MAX(T504:W504)-MIN(T504:W504))))</f>
        <v>1</v>
      </c>
      <c r="AR504" s="0" t="n">
        <f aca="false">IF(MAX(X504:AA504)=MIN(X504:AA504),0,IF($F$17="custo",(MAX(X504:AA504)-X504)/(MAX(X504:AA504)-MIN(X504:AA504)),(X504-MIN(X504:AA504))/(MAX(X504:AA504)-MIN(X504:AA504))))</f>
        <v>0</v>
      </c>
      <c r="AS504" s="0" t="n">
        <f aca="false">IF(MAX(X504:AA504)=MIN(X504:AA504),0,IF($F$17="custo",(MAX(X504:AA504)-Y504)/(MAX(X504:AA504)-MIN(X504:AA504)),(Y504-MIN(X504:AA504))/(MAX(X504:AA504)-MIN(X504:AA504))))</f>
        <v>0.607142857142857</v>
      </c>
      <c r="AT504" s="0" t="n">
        <f aca="false">IF(MAX(X504:AA504)=MIN(X504:AA504),0,IF($F$17="custo",(MAX(X504:AA504)-Z504)/(MAX(X504:AA504)-MIN(X504:AA504)),(Z504-MIN(X504:AA504))/(MAX(X504:AA504)-MIN(X504:AA504))))</f>
        <v>0.285714285714286</v>
      </c>
      <c r="AU504" s="0" t="n">
        <f aca="false">IF(MAX(X504:AA504)=MIN(X504:AA504),0,IF($F$17="custo",(MAX(X504:AA504)-AA504)/(MAX(X504:AA504)-MIN(X504:AA504)),(AA504-MIN(X504:AA504))/(MAX(X504:AA504)-MIN(X504:AA504))))</f>
        <v>1</v>
      </c>
      <c r="AV504" s="0" t="n">
        <f aca="false">STDEVP(AB504:AE504)</f>
        <v>0.395362731365739</v>
      </c>
      <c r="AW504" s="0" t="n">
        <f aca="false">STDEVP(AF504:AI504)</f>
        <v>0.3635103278876</v>
      </c>
      <c r="AX504" s="0" t="n">
        <f aca="false">STDEVP(AJ504:AM504)</f>
        <v>0.407611961100648</v>
      </c>
      <c r="AY504" s="0" t="n">
        <f aca="false">STDEVP(AN504:AQ504)</f>
        <v>0.378612005560387</v>
      </c>
      <c r="AZ504" s="0" t="n">
        <f aca="false">STDEVP(AR504:AU504)</f>
        <v>0.372333204678447</v>
      </c>
      <c r="BA504" s="0" t="n">
        <f aca="false">AV504*((1-IFERROR(CORREL(AB504:AE504,AF504:AI504),0))+(1-IFERROR(CORREL(AB504:AE504,AJ504:AM504),0))+(1-IFERROR(CORREL(AB504:AE504,AN504:AQ504),0))+(1-IFERROR(CORREL(AB504:AE504,AR504:AU504),0)))</f>
        <v>1.1511622645137</v>
      </c>
      <c r="BB504" s="0" t="n">
        <f aca="false">AW504*((1-IFERROR(CORREL(AF504:AI504,AB504:AE504),0))+(1-IFERROR(CORREL(AF504:AI504,AJ504:AM504),0))+(1-IFERROR(CORREL(AF504:AI504,AN504:AQ504),0))+(1-IFERROR(CORREL(AF504:AI504,AR504:AU504),0)))</f>
        <v>2.36367374832272</v>
      </c>
      <c r="BC504" s="0" t="n">
        <f aca="false">AX504*((1-IFERROR(CORREL(AJ504:AM504,AB504:AE504),0))+(1-IFERROR(CORREL(AJ504:AM504,AF504:AI504),0))+(1-IFERROR(CORREL(AJ504:AM504,AN504:AQ504),0))+(1-IFERROR(CORREL(AJ504:AM504,AR504:AU504),0)))</f>
        <v>1.10533905790948</v>
      </c>
      <c r="BD504" s="0" t="n">
        <f aca="false">AY504*((1-IFERROR(CORREL(AN504:AQ504,AB504:AE504),0))+(1-IFERROR(CORREL(AN504:AQ504,AF504:AI504),0))+(1-IFERROR(CORREL(AN504:AQ504,AJ504:AM504),0))+(1-IFERROR(CORREL(AN504:AQ504,AR504:AU504),0)))</f>
        <v>0.888035430598423</v>
      </c>
      <c r="BE504" s="0" t="n">
        <f aca="false">AZ504*((1-IFERROR(CORREL(AR504:AU504,AB504:AE504),0))+(1-IFERROR(CORREL(AR504:AU504,AF504:AI504),0))+(1-IFERROR(CORREL(AR504:AU504,AJ504:AM504),0))+(1-IFERROR(CORREL(AR504:AU504,AN504:AQ504),0)))</f>
        <v>1.06155950030796</v>
      </c>
      <c r="BF504" s="0" t="n">
        <f aca="false">IF(SUM(BA504:BE504)&gt;0,BA504/SUM(BA504:BE504),1/5)</f>
        <v>0.175221090574585</v>
      </c>
      <c r="BG504" s="0" t="n">
        <f aca="false">IF(SUM(BA504:BE504)&gt;0,BB504/SUM(BA504:BE504),1/5)</f>
        <v>0.359780288766313</v>
      </c>
      <c r="BH504" s="0" t="n">
        <f aca="false">IF(SUM(BA504:BE504)&gt;0,BC504/SUM(BA504:BE504),1/5)</f>
        <v>0.168246233525905</v>
      </c>
      <c r="BI504" s="0" t="n">
        <f aca="false">IF(SUM(BA504:BE504)&gt;0,BD504/SUM(BA504:BE504),1/5)</f>
        <v>0.135169942079416</v>
      </c>
      <c r="BJ504" s="0" t="n">
        <f aca="false">IF(SUM(BA504:BE504)&gt;0,BE504/SUM(BA504:BE504),1/5)</f>
        <v>0.161582445053782</v>
      </c>
      <c r="BK504" s="0" t="n">
        <f aca="false">BF504*AB504+BG504*AF504+BH504*AJ504+BI504*AN504+BJ504*AR504</f>
        <v>0.312210242812168</v>
      </c>
      <c r="BL504" s="0" t="n">
        <f aca="false">BF504*AC504+BG504*AG504+BH504*AK504+BI504*AO504+BJ504*AS504</f>
        <v>0.553003504991095</v>
      </c>
      <c r="BM504" s="0" t="n">
        <f aca="false">BF504*AD504+BG504*AH504+BH504*AL504+BI504*AP504+BJ504*AT504</f>
        <v>0.679744747787568</v>
      </c>
      <c r="BN504" s="0" t="n">
        <f aca="false">BF504*AE504+BG504*AI504+BH504*AM504+BI504*AQ504+BJ504*AU504</f>
        <v>0.640219711233687</v>
      </c>
      <c r="BO504" s="0" t="n">
        <f aca="false">RANK(BK504,$BK504:$BN504)</f>
        <v>4</v>
      </c>
      <c r="BP504" s="0" t="n">
        <f aca="false">RANK(BL504,$BK504:$BN504)</f>
        <v>3</v>
      </c>
      <c r="BQ504" s="0" t="n">
        <f aca="false">RANK(BM504,$BK504:$BN504)</f>
        <v>1</v>
      </c>
      <c r="BR504" s="0" t="n">
        <f aca="false">RANK(BN504,$BK504:$BN504)</f>
        <v>2</v>
      </c>
    </row>
    <row r="505" customFormat="false" ht="15" hidden="false" customHeight="false" outlineLevel="0" collapsed="false">
      <c r="A505" s="0" t="n">
        <v>482</v>
      </c>
      <c r="B505" s="0" t="n">
        <f aca="false">RANDBETWEEN(1,$B$5)</f>
        <v>5</v>
      </c>
      <c r="C505" s="0" t="n">
        <f aca="false">RANDBETWEEN(1,$B$5)</f>
        <v>1</v>
      </c>
      <c r="D505" s="0" t="n">
        <f aca="false">RANDBETWEEN(1,$B$5)</f>
        <v>6</v>
      </c>
      <c r="E505" s="0" t="n">
        <f aca="false">RANDBETWEEN(1,$B$5)</f>
        <v>2</v>
      </c>
      <c r="F505" s="0" t="n">
        <f aca="false">RANDBETWEEN(1,$B$5)</f>
        <v>1</v>
      </c>
      <c r="G505" s="0" t="n">
        <f aca="false">RANDBETWEEN(1,$B$5)</f>
        <v>3</v>
      </c>
      <c r="H505" s="0" t="n">
        <f aca="true">NORMINV(RAND(),$B$8,$B$13)</f>
        <v>44.5900520816547</v>
      </c>
      <c r="I505" s="0" t="n">
        <f aca="true">NORMINV(RAND(),$C$8,$C$13)</f>
        <v>69.553753028821</v>
      </c>
      <c r="J505" s="0" t="n">
        <f aca="true">NORMINV(RAND(),$D$8,$D$13)</f>
        <v>15.0381536049247</v>
      </c>
      <c r="K505" s="0" t="n">
        <f aca="true">NORMINV(RAND(),$E$8,$E$13)</f>
        <v>3.24022729125225</v>
      </c>
      <c r="L505" s="0" t="n">
        <f aca="true">NORMINV(RAND(),$B$9,$B$14)</f>
        <v>50.0055253401721</v>
      </c>
      <c r="M505" s="0" t="n">
        <f aca="true">NORMINV(RAND(),$C$9,$C$14)</f>
        <v>52.7623491563832</v>
      </c>
      <c r="N505" s="0" t="n">
        <f aca="true">NORMINV(RAND(),$D$9,$D$14)</f>
        <v>40.2958869738047</v>
      </c>
      <c r="O505" s="0" t="n">
        <f aca="true">NORMINV(RAND(),$E$9,$E$14)</f>
        <v>26.3598644743798</v>
      </c>
      <c r="P505" s="0" t="n">
        <f aca="true">NORMINV(RAND(),$B$10,$B$15)</f>
        <v>25.3721077661496</v>
      </c>
      <c r="Q505" s="0" t="n">
        <f aca="true">NORMINV(RAND(),$C$10,$C$15)</f>
        <v>31.2227304369114</v>
      </c>
      <c r="R505" s="0" t="n">
        <f aca="true">NORMINV(RAND(),$D$10,$D$15)</f>
        <v>8.80631104446362</v>
      </c>
      <c r="S505" s="0" t="n">
        <f aca="true">NORMINV(RAND(),$E$10,$E$15)</f>
        <v>3.83554583218073</v>
      </c>
      <c r="T505" s="0" t="n">
        <f aca="false">MEDIAN(INDEX(Avaliadores!$B$17:$B$22,$B505),INDEX(Avaliadores!$B$17:$B$22,$C505),INDEX(Avaliadores!$B$17:$B$22,$D505),INDEX(Avaliadores!$B$17:$B$22,$E505),INDEX(Avaliadores!$B$17:$B$22,$F505),INDEX(Avaliadores!$B$17:$B$22,$G505))</f>
        <v>2.29166666666667</v>
      </c>
      <c r="U505" s="0" t="n">
        <f aca="false">MEDIAN(INDEX(Avaliadores!$C$17:$C$22,$B505),INDEX(Avaliadores!$C$17:$C$22,$C505),INDEX(Avaliadores!$C$17:$C$22,$D505),INDEX(Avaliadores!$C$17:$C$22,$E505),INDEX(Avaliadores!$C$17:$C$22,$F505),INDEX(Avaliadores!$C$17:$C$22,$G505))</f>
        <v>4.91666666666667</v>
      </c>
      <c r="V505" s="0" t="n">
        <f aca="false">MEDIAN(INDEX(Avaliadores!$D$17:$D$22,$B505),INDEX(Avaliadores!$D$17:$D$22,$C505),INDEX(Avaliadores!$D$17:$D$22,$D505),INDEX(Avaliadores!$D$17:$D$22,$E505),INDEX(Avaliadores!$D$17:$D$22,$F505),INDEX(Avaliadores!$D$17:$D$22,$G505))</f>
        <v>5.91666666666667</v>
      </c>
      <c r="W505" s="0" t="n">
        <f aca="false">MEDIAN(INDEX(Avaliadores!$E$17:$E$22,$B505),INDEX(Avaliadores!$E$17:$E$22,$C505),INDEX(Avaliadores!$E$17:$E$22,$D505),INDEX(Avaliadores!$E$17:$E$22,$E505),INDEX(Avaliadores!$E$17:$E$22,$F505),INDEX(Avaliadores!$E$17:$E$22,$G505))</f>
        <v>6.54166666666667</v>
      </c>
      <c r="X505" s="0" t="n">
        <f aca="false">MEDIAN(INDEX(Avaliadores!$F$17:$F$22,$B505),INDEX(Avaliadores!$F$17:$F$22,$C505),INDEX(Avaliadores!$F$17:$F$22,$D505),INDEX(Avaliadores!$F$17:$F$22,$E505),INDEX(Avaliadores!$F$17:$F$22,$F505),INDEX(Avaliadores!$F$17:$F$22,$G505))</f>
        <v>2.29166666666667</v>
      </c>
      <c r="Y505" s="0" t="n">
        <f aca="false">MEDIAN(INDEX(Avaliadores!$G$17:$G$22,$B505),INDEX(Avaliadores!$G$17:$G$22,$C505),INDEX(Avaliadores!$G$17:$G$22,$D505),INDEX(Avaliadores!$G$17:$G$22,$E505),INDEX(Avaliadores!$G$17:$G$22,$F505),INDEX(Avaliadores!$G$17:$G$22,$G505))</f>
        <v>5.04166666666667</v>
      </c>
      <c r="Z505" s="0" t="n">
        <f aca="false">MEDIAN(INDEX(Avaliadores!$H$17:$H$22,$B505),INDEX(Avaliadores!$H$17:$H$22,$C505),INDEX(Avaliadores!$H$17:$H$22,$D505),INDEX(Avaliadores!$H$17:$H$22,$E505),INDEX(Avaliadores!$H$17:$H$22,$F505),INDEX(Avaliadores!$H$17:$H$22,$G505))</f>
        <v>4.04166666666667</v>
      </c>
      <c r="AA505" s="0" t="n">
        <f aca="false">MEDIAN(INDEX(Avaliadores!$I$17:$I$22,$B505),INDEX(Avaliadores!$I$17:$I$22,$C505),INDEX(Avaliadores!$I$17:$I$22,$D505),INDEX(Avaliadores!$I$17:$I$22,$E505),INDEX(Avaliadores!$I$17:$I$22,$F505),INDEX(Avaliadores!$I$17:$I$22,$G505))</f>
        <v>6.91666666666667</v>
      </c>
      <c r="AB505" s="0" t="n">
        <f aca="false">IF(MAX(H505:K505)=MIN(H505:K505),0,IF($B$17="custo",(MAX(H505:K505)-H505)/(MAX(H505:K505)-MIN(H505:K505)),(H505-MIN(H505:K505))/(MAX(H505:K505)-MIN(H505:K505))))</f>
        <v>0.376449610686642</v>
      </c>
      <c r="AC505" s="0" t="n">
        <f aca="false">IF(MAX(H505:K505)=MIN(H505:K505),0,IF($B$17="custo",(MAX(H505:K505)-I505)/(MAX(H505:K505)-MIN(H505:K505)),(I505-MIN(H505:K505))/(MAX(H505:K505)-MIN(H505:K505))))</f>
        <v>0</v>
      </c>
      <c r="AD505" s="0" t="n">
        <f aca="false">IF(MAX(H505:K505)=MIN(H505:K505),0,IF($B$17="custo",(MAX(H505:K505)-J505)/(MAX(H505:K505)-MIN(H505:K505)),(J505-MIN(H505:K505))/(MAX(H505:K505)-MIN(H505:K505))))</f>
        <v>0.822088688808948</v>
      </c>
      <c r="AE505" s="0" t="n">
        <f aca="false">IF(MAX(H505:K505)=MIN(H505:K505),0,IF($B$17="custo",(MAX(H505:K505)-K505)/(MAX(H505:K505)-MIN(H505:K505)),(K505-MIN(H505:K505))/(MAX(H505:K505)-MIN(H505:K505))))</f>
        <v>1</v>
      </c>
      <c r="AF505" s="0" t="n">
        <f aca="false">IF(MAX(L505:O505)=MIN(L505:O505),0,IF($C$17="custo",(MAX(L505:O505)-L505)/(MAX(L505:O505)-MIN(L505:O505)),(L505-MIN(L505:O505))/(MAX(L505:O505)-MIN(L505:O505))))</f>
        <v>0.895584682676088</v>
      </c>
      <c r="AG505" s="0" t="n">
        <f aca="false">IF(MAX(L505:O505)=MIN(L505:O505),0,IF($C$17="custo",(MAX(L505:O505)-M505)/(MAX(L505:O505)-MIN(L505:O505)),(M505-MIN(L505:O505))/(MAX(L505:O505)-MIN(L505:O505))))</f>
        <v>1</v>
      </c>
      <c r="AH505" s="0" t="n">
        <f aca="false">IF(MAX(L505:O505)=MIN(L505:O505),0,IF($C$17="custo",(MAX(L505:O505)-N505)/(MAX(L505:O505)-MIN(L505:O505)),(N505-MIN(L505:O505))/(MAX(L505:O505)-MIN(L505:O505))))</f>
        <v>0.52782996249304</v>
      </c>
      <c r="AI505" s="0" t="n">
        <f aca="false">IF(MAX(L505:O505)=MIN(L505:O505),0,IF($C$17="custo",(MAX(L505:O505)-O505)/(MAX(L505:O505)-MIN(L505:O505)),(O505-MIN(L505:O505))/(MAX(L505:O505)-MIN(L505:O505))))</f>
        <v>0</v>
      </c>
      <c r="AJ505" s="0" t="n">
        <f aca="false">IF(MAX(P505:S505)=MIN(P505:S505),0,IF($D$17="custo",(MAX(P505:S505)-P505)/(MAX(P505:S505)-MIN(P505:S505)),(P505-MIN(P505:S505))/(MAX(P505:S505)-MIN(P505:S505))))</f>
        <v>0.213626291099351</v>
      </c>
      <c r="AK505" s="0" t="n">
        <f aca="false">IF(MAX(P505:S505)=MIN(P505:S505),0,IF($D$17="custo",(MAX(P505:S505)-Q505)/(MAX(P505:S505)-MIN(P505:S505)),(Q505-MIN(P505:S505))/(MAX(P505:S505)-MIN(P505:S505))))</f>
        <v>0</v>
      </c>
      <c r="AL505" s="0" t="n">
        <f aca="false">IF(MAX(P505:S505)=MIN(P505:S505),0,IF($D$17="custo",(MAX(P505:S505)-R505)/(MAX(P505:S505)-MIN(P505:S505)),(R505-MIN(P505:S505))/(MAX(P505:S505)-MIN(P505:S505))))</f>
        <v>0.818500321079945</v>
      </c>
      <c r="AM505" s="0" t="n">
        <f aca="false">IF(MAX(P505:S505)=MIN(P505:S505),0,IF($D$17="custo",(MAX(P505:S505)-S505)/(MAX(P505:S505)-MIN(P505:S505)),(S505-MIN(P505:S505))/(MAX(P505:S505)-MIN(P505:S505))))</f>
        <v>1</v>
      </c>
      <c r="AN505" s="0" t="n">
        <f aca="false">IF(MAX(T505:W505)=MIN(T505:W505),0,IF($E$17="custo",(MAX(T505:W505)-T505)/(MAX(T505:W505)-MIN(T505:W505)),(T505-MIN(T505:W505))/(MAX(T505:W505)-MIN(T505:W505))))</f>
        <v>0</v>
      </c>
      <c r="AO505" s="0" t="n">
        <f aca="false">IF(MAX(T505:W505)=MIN(T505:W505),0,IF($E$17="custo",(MAX(T505:W505)-U505)/(MAX(T505:W505)-MIN(T505:W505)),(U505-MIN(T505:W505))/(MAX(T505:W505)-MIN(T505:W505))))</f>
        <v>0.617647058823529</v>
      </c>
      <c r="AP505" s="0" t="n">
        <f aca="false">IF(MAX(T505:W505)=MIN(T505:W505),0,IF($E$17="custo",(MAX(T505:W505)-V505)/(MAX(T505:W505)-MIN(T505:W505)),(V505-MIN(T505:W505))/(MAX(T505:W505)-MIN(T505:W505))))</f>
        <v>0.852941176470588</v>
      </c>
      <c r="AQ505" s="0" t="n">
        <f aca="false">IF(MAX(T505:W505)=MIN(T505:W505),0,IF($E$17="custo",(MAX(T505:W505)-W505)/(MAX(T505:W505)-MIN(T505:W505)),(W505-MIN(T505:W505))/(MAX(T505:W505)-MIN(T505:W505))))</f>
        <v>1</v>
      </c>
      <c r="AR505" s="0" t="n">
        <f aca="false">IF(MAX(X505:AA505)=MIN(X505:AA505),0,IF($F$17="custo",(MAX(X505:AA505)-X505)/(MAX(X505:AA505)-MIN(X505:AA505)),(X505-MIN(X505:AA505))/(MAX(X505:AA505)-MIN(X505:AA505))))</f>
        <v>0</v>
      </c>
      <c r="AS505" s="0" t="n">
        <f aca="false">IF(MAX(X505:AA505)=MIN(X505:AA505),0,IF($F$17="custo",(MAX(X505:AA505)-Y505)/(MAX(X505:AA505)-MIN(X505:AA505)),(Y505-MIN(X505:AA505))/(MAX(X505:AA505)-MIN(X505:AA505))))</f>
        <v>0.594594594594595</v>
      </c>
      <c r="AT505" s="0" t="n">
        <f aca="false">IF(MAX(X505:AA505)=MIN(X505:AA505),0,IF($F$17="custo",(MAX(X505:AA505)-Z505)/(MAX(X505:AA505)-MIN(X505:AA505)),(Z505-MIN(X505:AA505))/(MAX(X505:AA505)-MIN(X505:AA505))))</f>
        <v>0.378378378378378</v>
      </c>
      <c r="AU505" s="0" t="n">
        <f aca="false">IF(MAX(X505:AA505)=MIN(X505:AA505),0,IF($F$17="custo",(MAX(X505:AA505)-AA505)/(MAX(X505:AA505)-MIN(X505:AA505)),(AA505-MIN(X505:AA505))/(MAX(X505:AA505)-MIN(X505:AA505))))</f>
        <v>1</v>
      </c>
      <c r="AV505" s="0" t="n">
        <f aca="false">STDEVP(AB505:AE505)</f>
        <v>0.390240777618927</v>
      </c>
      <c r="AW505" s="0" t="n">
        <f aca="false">STDEVP(AF505:AI505)</f>
        <v>0.391293290750168</v>
      </c>
      <c r="AX505" s="0" t="n">
        <f aca="false">STDEVP(AJ505:AM505)</f>
        <v>0.413277850203411</v>
      </c>
      <c r="AY505" s="0" t="n">
        <f aca="false">STDEVP(AN505:AQ505)</f>
        <v>0.381786911345505</v>
      </c>
      <c r="AZ505" s="0" t="n">
        <f aca="false">STDEVP(AR505:AU505)</f>
        <v>0.361786311627772</v>
      </c>
      <c r="BA505" s="0" t="n">
        <f aca="false">AV505*((1-IFERROR(CORREL(AB505:AE505,AF505:AI505),0))+(1-IFERROR(CORREL(AB505:AE505,AJ505:AM505),0))+(1-IFERROR(CORREL(AB505:AE505,AN505:AQ505),0))+(1-IFERROR(CORREL(AB505:AE505,AR505:AU505),0)))</f>
        <v>1.15299247974672</v>
      </c>
      <c r="BB505" s="0" t="n">
        <f aca="false">AW505*((1-IFERROR(CORREL(AF505:AI505,AB505:AE505),0))+(1-IFERROR(CORREL(AF505:AI505,AJ505:AM505),0))+(1-IFERROR(CORREL(AF505:AI505,AN505:AQ505),0))+(1-IFERROR(CORREL(AF505:AI505,AR505:AU505),0)))</f>
        <v>2.85020338631342</v>
      </c>
      <c r="BC505" s="0" t="n">
        <f aca="false">AX505*((1-IFERROR(CORREL(AJ505:AM505,AB505:AE505),0))+(1-IFERROR(CORREL(AJ505:AM505,AF505:AI505),0))+(1-IFERROR(CORREL(AJ505:AM505,AN505:AQ505),0))+(1-IFERROR(CORREL(AJ505:AM505,AR505:AU505),0)))</f>
        <v>1.13129579850188</v>
      </c>
      <c r="BD505" s="0" t="n">
        <f aca="false">AY505*((1-IFERROR(CORREL(AN505:AQ505,AB505:AE505),0))+(1-IFERROR(CORREL(AN505:AQ505,AF505:AI505),0))+(1-IFERROR(CORREL(AN505:AQ505,AJ505:AM505),0))+(1-IFERROR(CORREL(AN505:AQ505,AR505:AU505),0)))</f>
        <v>0.987592397419114</v>
      </c>
      <c r="BE505" s="0" t="n">
        <f aca="false">AZ505*((1-IFERROR(CORREL(AR505:AU505,AB505:AE505),0))+(1-IFERROR(CORREL(AR505:AU505,AF505:AI505),0))+(1-IFERROR(CORREL(AR505:AU505,AJ505:AM505),0))+(1-IFERROR(CORREL(AR505:AU505,AN505:AQ505),0)))</f>
        <v>1.06355914936115</v>
      </c>
      <c r="BF505" s="0" t="n">
        <f aca="false">IF(SUM(BA505:BE505)&gt;0,BA505/SUM(BA505:BE505),1/5)</f>
        <v>0.16045779700372</v>
      </c>
      <c r="BG505" s="0" t="n">
        <f aca="false">IF(SUM(BA505:BE505)&gt;0,BB505/SUM(BA505:BE505),1/5)</f>
        <v>0.396652505904339</v>
      </c>
      <c r="BH505" s="0" t="n">
        <f aca="false">IF(SUM(BA505:BE505)&gt;0,BC505/SUM(BA505:BE505),1/5)</f>
        <v>0.157438348277044</v>
      </c>
      <c r="BI505" s="0" t="n">
        <f aca="false">IF(SUM(BA505:BE505)&gt;0,BD505/SUM(BA505:BE505),1/5)</f>
        <v>0.137439665228609</v>
      </c>
      <c r="BJ505" s="0" t="n">
        <f aca="false">IF(SUM(BA505:BE505)&gt;0,BE505/SUM(BA505:BE505),1/5)</f>
        <v>0.148011683586288</v>
      </c>
      <c r="BK505" s="0" t="n">
        <f aca="false">BF505*AB505+BG505*AF505+BH505*AJ505+BI505*AN505+BJ505*AR505</f>
        <v>0.449273154265932</v>
      </c>
      <c r="BL505" s="0" t="n">
        <f aca="false">BF505*AC505+BG505*AG505+BH505*AK505+BI505*AO505+BJ505*AS505</f>
        <v>0.569548657895732</v>
      </c>
      <c r="BM505" s="0" t="n">
        <f aca="false">BF505*AD505+BG505*AH505+BH505*AL505+BI505*AP505+BJ505*AT505</f>
        <v>0.643371326447522</v>
      </c>
      <c r="BN505" s="0" t="n">
        <f aca="false">BF505*AE505+BG505*AI505+BH505*AM505+BI505*AQ505+BJ505*AU505</f>
        <v>0.603347494095661</v>
      </c>
      <c r="BO505" s="0" t="n">
        <f aca="false">RANK(BK505,$BK505:$BN505)</f>
        <v>4</v>
      </c>
      <c r="BP505" s="0" t="n">
        <f aca="false">RANK(BL505,$BK505:$BN505)</f>
        <v>3</v>
      </c>
      <c r="BQ505" s="0" t="n">
        <f aca="false">RANK(BM505,$BK505:$BN505)</f>
        <v>1</v>
      </c>
      <c r="BR505" s="0" t="n">
        <f aca="false">RANK(BN505,$BK505:$BN505)</f>
        <v>2</v>
      </c>
    </row>
    <row r="506" customFormat="false" ht="15" hidden="false" customHeight="false" outlineLevel="0" collapsed="false">
      <c r="A506" s="0" t="n">
        <v>483</v>
      </c>
      <c r="B506" s="0" t="n">
        <f aca="false">RANDBETWEEN(1,$B$5)</f>
        <v>4</v>
      </c>
      <c r="C506" s="0" t="n">
        <f aca="false">RANDBETWEEN(1,$B$5)</f>
        <v>6</v>
      </c>
      <c r="D506" s="0" t="n">
        <f aca="false">RANDBETWEEN(1,$B$5)</f>
        <v>1</v>
      </c>
      <c r="E506" s="0" t="n">
        <f aca="false">RANDBETWEEN(1,$B$5)</f>
        <v>3</v>
      </c>
      <c r="F506" s="0" t="n">
        <f aca="false">RANDBETWEEN(1,$B$5)</f>
        <v>5</v>
      </c>
      <c r="G506" s="0" t="n">
        <f aca="false">RANDBETWEEN(1,$B$5)</f>
        <v>1</v>
      </c>
      <c r="H506" s="0" t="n">
        <f aca="true">NORMINV(RAND(),$B$8,$B$13)</f>
        <v>48.9824082993176</v>
      </c>
      <c r="I506" s="0" t="n">
        <f aca="true">NORMINV(RAND(),$C$8,$C$13)</f>
        <v>59.3759035525188</v>
      </c>
      <c r="J506" s="0" t="n">
        <f aca="true">NORMINV(RAND(),$D$8,$D$13)</f>
        <v>13.2714077509904</v>
      </c>
      <c r="K506" s="0" t="n">
        <f aca="true">NORMINV(RAND(),$E$8,$E$13)</f>
        <v>3.44100029074091</v>
      </c>
      <c r="L506" s="0" t="n">
        <f aca="true">NORMINV(RAND(),$B$9,$B$14)</f>
        <v>53.0808537428869</v>
      </c>
      <c r="M506" s="0" t="n">
        <f aca="true">NORMINV(RAND(),$C$9,$C$14)</f>
        <v>46.6061737582904</v>
      </c>
      <c r="N506" s="0" t="n">
        <f aca="true">NORMINV(RAND(),$D$9,$D$14)</f>
        <v>41.8227797529357</v>
      </c>
      <c r="O506" s="0" t="n">
        <f aca="true">NORMINV(RAND(),$E$9,$E$14)</f>
        <v>25.445388904383</v>
      </c>
      <c r="P506" s="0" t="n">
        <f aca="true">NORMINV(RAND(),$B$10,$B$15)</f>
        <v>25.1622440179047</v>
      </c>
      <c r="Q506" s="0" t="n">
        <f aca="true">NORMINV(RAND(),$C$10,$C$15)</f>
        <v>30.3006582440474</v>
      </c>
      <c r="R506" s="0" t="n">
        <f aca="true">NORMINV(RAND(),$D$10,$D$15)</f>
        <v>10.2750409809047</v>
      </c>
      <c r="S506" s="0" t="n">
        <f aca="true">NORMINV(RAND(),$E$10,$E$15)</f>
        <v>3.76083546635972</v>
      </c>
      <c r="T506" s="0" t="n">
        <f aca="false">MEDIAN(INDEX(Avaliadores!$B$17:$B$22,$B506),INDEX(Avaliadores!$B$17:$B$22,$C506),INDEX(Avaliadores!$B$17:$B$22,$D506),INDEX(Avaliadores!$B$17:$B$22,$E506),INDEX(Avaliadores!$B$17:$B$22,$F506),INDEX(Avaliadores!$B$17:$B$22,$G506))</f>
        <v>2.29166666666667</v>
      </c>
      <c r="U506" s="0" t="n">
        <f aca="false">MEDIAN(INDEX(Avaliadores!$C$17:$C$22,$B506),INDEX(Avaliadores!$C$17:$C$22,$C506),INDEX(Avaliadores!$C$17:$C$22,$D506),INDEX(Avaliadores!$C$17:$C$22,$E506),INDEX(Avaliadores!$C$17:$C$22,$F506),INDEX(Avaliadores!$C$17:$C$22,$G506))</f>
        <v>5.16666666666667</v>
      </c>
      <c r="V506" s="0" t="n">
        <f aca="false">MEDIAN(INDEX(Avaliadores!$D$17:$D$22,$B506),INDEX(Avaliadores!$D$17:$D$22,$C506),INDEX(Avaliadores!$D$17:$D$22,$D506),INDEX(Avaliadores!$D$17:$D$22,$E506),INDEX(Avaliadores!$D$17:$D$22,$F506),INDEX(Avaliadores!$D$17:$D$22,$G506))</f>
        <v>5.66666666666667</v>
      </c>
      <c r="W506" s="0" t="n">
        <f aca="false">MEDIAN(INDEX(Avaliadores!$E$17:$E$22,$B506),INDEX(Avaliadores!$E$17:$E$22,$C506),INDEX(Avaliadores!$E$17:$E$22,$D506),INDEX(Avaliadores!$E$17:$E$22,$E506),INDEX(Avaliadores!$E$17:$E$22,$F506),INDEX(Avaliadores!$E$17:$E$22,$G506))</f>
        <v>6.79166666666667</v>
      </c>
      <c r="X506" s="0" t="n">
        <f aca="false">MEDIAN(INDEX(Avaliadores!$F$17:$F$22,$B506),INDEX(Avaliadores!$F$17:$F$22,$C506),INDEX(Avaliadores!$F$17:$F$22,$D506),INDEX(Avaliadores!$F$17:$F$22,$E506),INDEX(Avaliadores!$F$17:$F$22,$F506),INDEX(Avaliadores!$F$17:$F$22,$G506))</f>
        <v>2.66666666666667</v>
      </c>
      <c r="Y506" s="0" t="n">
        <f aca="false">MEDIAN(INDEX(Avaliadores!$G$17:$G$22,$B506),INDEX(Avaliadores!$G$17:$G$22,$C506),INDEX(Avaliadores!$G$17:$G$22,$D506),INDEX(Avaliadores!$G$17:$G$22,$E506),INDEX(Avaliadores!$G$17:$G$22,$F506),INDEX(Avaliadores!$G$17:$G$22,$G506))</f>
        <v>5.04166666666667</v>
      </c>
      <c r="Z506" s="0" t="n">
        <f aca="false">MEDIAN(INDEX(Avaliadores!$H$17:$H$22,$B506),INDEX(Avaliadores!$H$17:$H$22,$C506),INDEX(Avaliadores!$H$17:$H$22,$D506),INDEX(Avaliadores!$H$17:$H$22,$E506),INDEX(Avaliadores!$H$17:$H$22,$F506),INDEX(Avaliadores!$H$17:$H$22,$G506))</f>
        <v>3.91666666666667</v>
      </c>
      <c r="AA506" s="0" t="n">
        <f aca="false">MEDIAN(INDEX(Avaliadores!$I$17:$I$22,$B506),INDEX(Avaliadores!$I$17:$I$22,$C506),INDEX(Avaliadores!$I$17:$I$22,$D506),INDEX(Avaliadores!$I$17:$I$22,$E506),INDEX(Avaliadores!$I$17:$I$22,$F506),INDEX(Avaliadores!$I$17:$I$22,$G506))</f>
        <v>6.91666666666667</v>
      </c>
      <c r="AB506" s="0" t="n">
        <f aca="false">IF(MAX(H506:K506)=MIN(H506:K506),0,IF($B$17="custo",(MAX(H506:K506)-H506)/(MAX(H506:K506)-MIN(H506:K506)),(H506-MIN(H506:K506))/(MAX(H506:K506)-MIN(H506:K506))))</f>
        <v>0.185814127621874</v>
      </c>
      <c r="AC506" s="0" t="n">
        <f aca="false">IF(MAX(H506:K506)=MIN(H506:K506),0,IF($B$17="custo",(MAX(H506:K506)-I506)/(MAX(H506:K506)-MIN(H506:K506)),(I506-MIN(H506:K506))/(MAX(H506:K506)-MIN(H506:K506))))</f>
        <v>0</v>
      </c>
      <c r="AD506" s="0" t="n">
        <f aca="false">IF(MAX(H506:K506)=MIN(H506:K506),0,IF($B$17="custo",(MAX(H506:K506)-J506)/(MAX(H506:K506)-MIN(H506:K506)),(J506-MIN(H506:K506))/(MAX(H506:K506)-MIN(H506:K506))))</f>
        <v>0.824252713654609</v>
      </c>
      <c r="AE506" s="0" t="n">
        <f aca="false">IF(MAX(H506:K506)=MIN(H506:K506),0,IF($B$17="custo",(MAX(H506:K506)-K506)/(MAX(H506:K506)-MIN(H506:K506)),(K506-MIN(H506:K506))/(MAX(H506:K506)-MIN(H506:K506))))</f>
        <v>1</v>
      </c>
      <c r="AF506" s="0" t="n">
        <f aca="false">IF(MAX(L506:O506)=MIN(L506:O506),0,IF($C$17="custo",(MAX(L506:O506)-L506)/(MAX(L506:O506)-MIN(L506:O506)),(L506-MIN(L506:O506))/(MAX(L506:O506)-MIN(L506:O506))))</f>
        <v>1</v>
      </c>
      <c r="AG506" s="0" t="n">
        <f aca="false">IF(MAX(L506:O506)=MIN(L506:O506),0,IF($C$17="custo",(MAX(L506:O506)-M506)/(MAX(L506:O506)-MIN(L506:O506)),(M506-MIN(L506:O506))/(MAX(L506:O506)-MIN(L506:O506))))</f>
        <v>0.765711196738205</v>
      </c>
      <c r="AH506" s="0" t="n">
        <f aca="false">IF(MAX(L506:O506)=MIN(L506:O506),0,IF($C$17="custo",(MAX(L506:O506)-N506)/(MAX(L506:O506)-MIN(L506:O506)),(N506-MIN(L506:O506))/(MAX(L506:O506)-MIN(L506:O506))))</f>
        <v>0.592622231768452</v>
      </c>
      <c r="AI506" s="0" t="n">
        <f aca="false">IF(MAX(L506:O506)=MIN(L506:O506),0,IF($C$17="custo",(MAX(L506:O506)-O506)/(MAX(L506:O506)-MIN(L506:O506)),(O506-MIN(L506:O506))/(MAX(L506:O506)-MIN(L506:O506))))</f>
        <v>0</v>
      </c>
      <c r="AJ506" s="0" t="n">
        <f aca="false">IF(MAX(P506:S506)=MIN(P506:S506),0,IF($D$17="custo",(MAX(P506:S506)-P506)/(MAX(P506:S506)-MIN(P506:S506)),(P506-MIN(P506:S506))/(MAX(P506:S506)-MIN(P506:S506))))</f>
        <v>0.193611474695404</v>
      </c>
      <c r="AK506" s="0" t="n">
        <f aca="false">IF(MAX(P506:S506)=MIN(P506:S506),0,IF($D$17="custo",(MAX(P506:S506)-Q506)/(MAX(P506:S506)-MIN(P506:S506)),(Q506-MIN(P506:S506))/(MAX(P506:S506)-MIN(P506:S506))))</f>
        <v>0</v>
      </c>
      <c r="AL506" s="0" t="n">
        <f aca="false">IF(MAX(P506:S506)=MIN(P506:S506),0,IF($D$17="custo",(MAX(P506:S506)-R506)/(MAX(P506:S506)-MIN(P506:S506)),(R506-MIN(P506:S506))/(MAX(P506:S506)-MIN(P506:S506))))</f>
        <v>0.754549773406116</v>
      </c>
      <c r="AM506" s="0" t="n">
        <f aca="false">IF(MAX(P506:S506)=MIN(P506:S506),0,IF($D$17="custo",(MAX(P506:S506)-S506)/(MAX(P506:S506)-MIN(P506:S506)),(S506-MIN(P506:S506))/(MAX(P506:S506)-MIN(P506:S506))))</f>
        <v>1</v>
      </c>
      <c r="AN506" s="0" t="n">
        <f aca="false">IF(MAX(T506:W506)=MIN(T506:W506),0,IF($E$17="custo",(MAX(T506:W506)-T506)/(MAX(T506:W506)-MIN(T506:W506)),(T506-MIN(T506:W506))/(MAX(T506:W506)-MIN(T506:W506))))</f>
        <v>0</v>
      </c>
      <c r="AO506" s="0" t="n">
        <f aca="false">IF(MAX(T506:W506)=MIN(T506:W506),0,IF($E$17="custo",(MAX(T506:W506)-U506)/(MAX(T506:W506)-MIN(T506:W506)),(U506-MIN(T506:W506))/(MAX(T506:W506)-MIN(T506:W506))))</f>
        <v>0.638888888888889</v>
      </c>
      <c r="AP506" s="0" t="n">
        <f aca="false">IF(MAX(T506:W506)=MIN(T506:W506),0,IF($E$17="custo",(MAX(T506:W506)-V506)/(MAX(T506:W506)-MIN(T506:W506)),(V506-MIN(T506:W506))/(MAX(T506:W506)-MIN(T506:W506))))</f>
        <v>0.75</v>
      </c>
      <c r="AQ506" s="0" t="n">
        <f aca="false">IF(MAX(T506:W506)=MIN(T506:W506),0,IF($E$17="custo",(MAX(T506:W506)-W506)/(MAX(T506:W506)-MIN(T506:W506)),(W506-MIN(T506:W506))/(MAX(T506:W506)-MIN(T506:W506))))</f>
        <v>1</v>
      </c>
      <c r="AR506" s="0" t="n">
        <f aca="false">IF(MAX(X506:AA506)=MIN(X506:AA506),0,IF($F$17="custo",(MAX(X506:AA506)-X506)/(MAX(X506:AA506)-MIN(X506:AA506)),(X506-MIN(X506:AA506))/(MAX(X506:AA506)-MIN(X506:AA506))))</f>
        <v>0</v>
      </c>
      <c r="AS506" s="0" t="n">
        <f aca="false">IF(MAX(X506:AA506)=MIN(X506:AA506),0,IF($F$17="custo",(MAX(X506:AA506)-Y506)/(MAX(X506:AA506)-MIN(X506:AA506)),(Y506-MIN(X506:AA506))/(MAX(X506:AA506)-MIN(X506:AA506))))</f>
        <v>0.558823529411765</v>
      </c>
      <c r="AT506" s="0" t="n">
        <f aca="false">IF(MAX(X506:AA506)=MIN(X506:AA506),0,IF($F$17="custo",(MAX(X506:AA506)-Z506)/(MAX(X506:AA506)-MIN(X506:AA506)),(Z506-MIN(X506:AA506))/(MAX(X506:AA506)-MIN(X506:AA506))))</f>
        <v>0.294117647058824</v>
      </c>
      <c r="AU506" s="0" t="n">
        <f aca="false">IF(MAX(X506:AA506)=MIN(X506:AA506),0,IF($F$17="custo",(MAX(X506:AA506)-AA506)/(MAX(X506:AA506)-MIN(X506:AA506)),(AA506-MIN(X506:AA506))/(MAX(X506:AA506)-MIN(X506:AA506))))</f>
        <v>1</v>
      </c>
      <c r="AV506" s="0" t="n">
        <f aca="false">STDEVP(AB506:AE506)</f>
        <v>0.419472063846646</v>
      </c>
      <c r="AW506" s="0" t="n">
        <f aca="false">STDEVP(AF506:AI506)</f>
        <v>0.369824487559127</v>
      </c>
      <c r="AX506" s="0" t="n">
        <f aca="false">STDEVP(AJ506:AM506)</f>
        <v>0.40558528743343</v>
      </c>
      <c r="AY506" s="0" t="n">
        <f aca="false">STDEVP(AN506:AQ506)</f>
        <v>0.368775501315326</v>
      </c>
      <c r="AZ506" s="0" t="n">
        <f aca="false">STDEVP(AR506:AU506)</f>
        <v>0.367573522057353</v>
      </c>
      <c r="BA506" s="0" t="n">
        <f aca="false">AV506*((1-IFERROR(CORREL(AB506:AE506,AF506:AI506),0))+(1-IFERROR(CORREL(AB506:AE506,AJ506:AM506),0))+(1-IFERROR(CORREL(AB506:AE506,AN506:AQ506),0))+(1-IFERROR(CORREL(AB506:AE506,AR506:AU506),0)))</f>
        <v>1.10979891811218</v>
      </c>
      <c r="BB506" s="0" t="n">
        <f aca="false">AW506*((1-IFERROR(CORREL(AF506:AI506,AB506:AE506),0))+(1-IFERROR(CORREL(AF506:AI506,AJ506:AM506),0))+(1-IFERROR(CORREL(AF506:AI506,AN506:AQ506),0))+(1-IFERROR(CORREL(AF506:AI506,AR506:AU506),0)))</f>
        <v>2.75206911263747</v>
      </c>
      <c r="BC506" s="0" t="n">
        <f aca="false">AX506*((1-IFERROR(CORREL(AJ506:AM506,AB506:AE506),0))+(1-IFERROR(CORREL(AJ506:AM506,AF506:AI506),0))+(1-IFERROR(CORREL(AJ506:AM506,AN506:AQ506),0))+(1-IFERROR(CORREL(AJ506:AM506,AR506:AU506),0)))</f>
        <v>1.07090125052974</v>
      </c>
      <c r="BD506" s="0" t="n">
        <f aca="false">AY506*((1-IFERROR(CORREL(AN506:AQ506,AB506:AE506),0))+(1-IFERROR(CORREL(AN506:AQ506,AF506:AI506),0))+(1-IFERROR(CORREL(AN506:AQ506,AJ506:AM506),0))+(1-IFERROR(CORREL(AN506:AQ506,AR506:AU506),0)))</f>
        <v>0.978691548346425</v>
      </c>
      <c r="BE506" s="0" t="n">
        <f aca="false">AZ506*((1-IFERROR(CORREL(AR506:AU506,AB506:AE506),0))+(1-IFERROR(CORREL(AR506:AU506,AF506:AI506),0))+(1-IFERROR(CORREL(AR506:AU506,AJ506:AM506),0))+(1-IFERROR(CORREL(AR506:AU506,AN506:AQ506),0)))</f>
        <v>1.09996822242187</v>
      </c>
      <c r="BF506" s="0" t="n">
        <f aca="false">IF(SUM(BA506:BE506)&gt;0,BA506/SUM(BA506:BE506),1/5)</f>
        <v>0.15828426842429</v>
      </c>
      <c r="BG506" s="0" t="n">
        <f aca="false">IF(SUM(BA506:BE506)&gt;0,BB506/SUM(BA506:BE506),1/5)</f>
        <v>0.392511867724559</v>
      </c>
      <c r="BH506" s="0" t="n">
        <f aca="false">IF(SUM(BA506:BE506)&gt;0,BC506/SUM(BA506:BE506),1/5)</f>
        <v>0.152736516704391</v>
      </c>
      <c r="BI506" s="0" t="n">
        <f aca="false">IF(SUM(BA506:BE506)&gt;0,BD506/SUM(BA506:BE506),1/5)</f>
        <v>0.139585174588709</v>
      </c>
      <c r="BJ506" s="0" t="n">
        <f aca="false">IF(SUM(BA506:BE506)&gt;0,BE506/SUM(BA506:BE506),1/5)</f>
        <v>0.156882172558051</v>
      </c>
      <c r="BK506" s="0" t="n">
        <f aca="false">BF506*AB506+BG506*AF506+BH506*AJ506+BI506*AN506+BJ506*AR506</f>
        <v>0.451494863217061</v>
      </c>
      <c r="BL506" s="0" t="n">
        <f aca="false">BF506*AC506+BG506*AG506+BH506*AK506+BI506*AO506+BJ506*AS506</f>
        <v>0.477399598438337</v>
      </c>
      <c r="BM506" s="0" t="n">
        <f aca="false">BF506*AD506+BG506*AH506+BH506*AL506+BI506*AP506+BJ506*AT506</f>
        <v>0.629155497294007</v>
      </c>
      <c r="BN506" s="0" t="n">
        <f aca="false">BF506*AE506+BG506*AI506+BH506*AM506+BI506*AQ506+BJ506*AU506</f>
        <v>0.607488132275441</v>
      </c>
      <c r="BO506" s="0" t="n">
        <f aca="false">RANK(BK506,$BK506:$BN506)</f>
        <v>4</v>
      </c>
      <c r="BP506" s="0" t="n">
        <f aca="false">RANK(BL506,$BK506:$BN506)</f>
        <v>3</v>
      </c>
      <c r="BQ506" s="0" t="n">
        <f aca="false">RANK(BM506,$BK506:$BN506)</f>
        <v>1</v>
      </c>
      <c r="BR506" s="0" t="n">
        <f aca="false">RANK(BN506,$BK506:$BN506)</f>
        <v>2</v>
      </c>
    </row>
    <row r="507" customFormat="false" ht="15" hidden="false" customHeight="false" outlineLevel="0" collapsed="false">
      <c r="A507" s="0" t="n">
        <v>484</v>
      </c>
      <c r="B507" s="0" t="n">
        <f aca="false">RANDBETWEEN(1,$B$5)</f>
        <v>4</v>
      </c>
      <c r="C507" s="0" t="n">
        <f aca="false">RANDBETWEEN(1,$B$5)</f>
        <v>3</v>
      </c>
      <c r="D507" s="0" t="n">
        <f aca="false">RANDBETWEEN(1,$B$5)</f>
        <v>2</v>
      </c>
      <c r="E507" s="0" t="n">
        <f aca="false">RANDBETWEEN(1,$B$5)</f>
        <v>2</v>
      </c>
      <c r="F507" s="0" t="n">
        <f aca="false">RANDBETWEEN(1,$B$5)</f>
        <v>4</v>
      </c>
      <c r="G507" s="0" t="n">
        <f aca="false">RANDBETWEEN(1,$B$5)</f>
        <v>2</v>
      </c>
      <c r="H507" s="0" t="n">
        <f aca="true">NORMINV(RAND(),$B$8,$B$13)</f>
        <v>53.6279978089597</v>
      </c>
      <c r="I507" s="0" t="n">
        <f aca="true">NORMINV(RAND(),$C$8,$C$13)</f>
        <v>70.5295735886192</v>
      </c>
      <c r="J507" s="0" t="n">
        <f aca="true">NORMINV(RAND(),$D$8,$D$13)</f>
        <v>14.512584266124</v>
      </c>
      <c r="K507" s="0" t="n">
        <f aca="true">NORMINV(RAND(),$E$8,$E$13)</f>
        <v>3.07960538747793</v>
      </c>
      <c r="L507" s="0" t="n">
        <f aca="true">NORMINV(RAND(),$B$9,$B$14)</f>
        <v>49.6184452385461</v>
      </c>
      <c r="M507" s="0" t="n">
        <f aca="true">NORMINV(RAND(),$C$9,$C$14)</f>
        <v>60.098426482692</v>
      </c>
      <c r="N507" s="0" t="n">
        <f aca="true">NORMINV(RAND(),$D$9,$D$14)</f>
        <v>45.7829850389507</v>
      </c>
      <c r="O507" s="0" t="n">
        <f aca="true">NORMINV(RAND(),$E$9,$E$14)</f>
        <v>29.0904775317065</v>
      </c>
      <c r="P507" s="0" t="n">
        <f aca="true">NORMINV(RAND(),$B$10,$B$15)</f>
        <v>23.6961690706381</v>
      </c>
      <c r="Q507" s="0" t="n">
        <f aca="true">NORMINV(RAND(),$C$10,$C$15)</f>
        <v>30.5747479328478</v>
      </c>
      <c r="R507" s="0" t="n">
        <f aca="true">NORMINV(RAND(),$D$10,$D$15)</f>
        <v>9.70242457236333</v>
      </c>
      <c r="S507" s="0" t="n">
        <f aca="true">NORMINV(RAND(),$E$10,$E$15)</f>
        <v>4.23649398418626</v>
      </c>
      <c r="T507" s="0" t="n">
        <f aca="false">MEDIAN(INDEX(Avaliadores!$B$17:$B$22,$B507),INDEX(Avaliadores!$B$17:$B$22,$C507),INDEX(Avaliadores!$B$17:$B$22,$D507),INDEX(Avaliadores!$B$17:$B$22,$E507),INDEX(Avaliadores!$B$17:$B$22,$F507),INDEX(Avaliadores!$B$17:$B$22,$G507))</f>
        <v>3.04166666666667</v>
      </c>
      <c r="U507" s="0" t="n">
        <f aca="false">MEDIAN(INDEX(Avaliadores!$C$17:$C$22,$B507),INDEX(Avaliadores!$C$17:$C$22,$C507),INDEX(Avaliadores!$C$17:$C$22,$D507),INDEX(Avaliadores!$C$17:$C$22,$E507),INDEX(Avaliadores!$C$17:$C$22,$F507),INDEX(Avaliadores!$C$17:$C$22,$G507))</f>
        <v>5.04166666666667</v>
      </c>
      <c r="V507" s="0" t="n">
        <f aca="false">MEDIAN(INDEX(Avaliadores!$D$17:$D$22,$B507),INDEX(Avaliadores!$D$17:$D$22,$C507),INDEX(Avaliadores!$D$17:$D$22,$D507),INDEX(Avaliadores!$D$17:$D$22,$E507),INDEX(Avaliadores!$D$17:$D$22,$F507),INDEX(Avaliadores!$D$17:$D$22,$G507))</f>
        <v>5.91666666666667</v>
      </c>
      <c r="W507" s="0" t="n">
        <f aca="false">MEDIAN(INDEX(Avaliadores!$E$17:$E$22,$B507),INDEX(Avaliadores!$E$17:$E$22,$C507),INDEX(Avaliadores!$E$17:$E$22,$D507),INDEX(Avaliadores!$E$17:$E$22,$E507),INDEX(Avaliadores!$E$17:$E$22,$F507),INDEX(Avaliadores!$E$17:$E$22,$G507))</f>
        <v>6.04166666666667</v>
      </c>
      <c r="X507" s="0" t="n">
        <f aca="false">MEDIAN(INDEX(Avaliadores!$F$17:$F$22,$B507),INDEX(Avaliadores!$F$17:$F$22,$C507),INDEX(Avaliadores!$F$17:$F$22,$D507),INDEX(Avaliadores!$F$17:$F$22,$E507),INDEX(Avaliadores!$F$17:$F$22,$F507),INDEX(Avaliadores!$F$17:$F$22,$G507))</f>
        <v>2.41666666666667</v>
      </c>
      <c r="Y507" s="0" t="n">
        <f aca="false">MEDIAN(INDEX(Avaliadores!$G$17:$G$22,$B507),INDEX(Avaliadores!$G$17:$G$22,$C507),INDEX(Avaliadores!$G$17:$G$22,$D507),INDEX(Avaliadores!$G$17:$G$22,$E507),INDEX(Avaliadores!$G$17:$G$22,$F507),INDEX(Avaliadores!$G$17:$G$22,$G507))</f>
        <v>5.91666666666667</v>
      </c>
      <c r="Z507" s="0" t="n">
        <f aca="false">MEDIAN(INDEX(Avaliadores!$H$17:$H$22,$B507),INDEX(Avaliadores!$H$17:$H$22,$C507),INDEX(Avaliadores!$H$17:$H$22,$D507),INDEX(Avaliadores!$H$17:$H$22,$E507),INDEX(Avaliadores!$H$17:$H$22,$F507),INDEX(Avaliadores!$H$17:$H$22,$G507))</f>
        <v>3.91666666666667</v>
      </c>
      <c r="AA507" s="0" t="n">
        <f aca="false">MEDIAN(INDEX(Avaliadores!$I$17:$I$22,$B507),INDEX(Avaliadores!$I$17:$I$22,$C507),INDEX(Avaliadores!$I$17:$I$22,$D507),INDEX(Avaliadores!$I$17:$I$22,$E507),INDEX(Avaliadores!$I$17:$I$22,$F507),INDEX(Avaliadores!$I$17:$I$22,$G507))</f>
        <v>6.04166666666667</v>
      </c>
      <c r="AB507" s="0" t="n">
        <f aca="false">IF(MAX(H507:K507)=MIN(H507:K507),0,IF($B$17="custo",(MAX(H507:K507)-H507)/(MAX(H507:K507)-MIN(H507:K507)),(H507-MIN(H507:K507))/(MAX(H507:K507)-MIN(H507:K507))))</f>
        <v>0.250579447706448</v>
      </c>
      <c r="AC507" s="0" t="n">
        <f aca="false">IF(MAX(H507:K507)=MIN(H507:K507),0,IF($B$17="custo",(MAX(H507:K507)-I507)/(MAX(H507:K507)-MIN(H507:K507)),(I507-MIN(H507:K507))/(MAX(H507:K507)-MIN(H507:K507))))</f>
        <v>0</v>
      </c>
      <c r="AD507" s="0" t="n">
        <f aca="false">IF(MAX(H507:K507)=MIN(H507:K507),0,IF($B$17="custo",(MAX(H507:K507)-J507)/(MAX(H507:K507)-MIN(H507:K507)),(J507-MIN(H507:K507))/(MAX(H507:K507)-MIN(H507:K507))))</f>
        <v>0.830496897425482</v>
      </c>
      <c r="AE507" s="0" t="n">
        <f aca="false">IF(MAX(H507:K507)=MIN(H507:K507),0,IF($B$17="custo",(MAX(H507:K507)-K507)/(MAX(H507:K507)-MIN(H507:K507)),(K507-MIN(H507:K507))/(MAX(H507:K507)-MIN(H507:K507))))</f>
        <v>1</v>
      </c>
      <c r="AF507" s="0" t="n">
        <f aca="false">IF(MAX(L507:O507)=MIN(L507:O507),0,IF($C$17="custo",(MAX(L507:O507)-L507)/(MAX(L507:O507)-MIN(L507:O507)),(L507-MIN(L507:O507))/(MAX(L507:O507)-MIN(L507:O507))))</f>
        <v>0.662022752271954</v>
      </c>
      <c r="AG507" s="0" t="n">
        <f aca="false">IF(MAX(L507:O507)=MIN(L507:O507),0,IF($C$17="custo",(MAX(L507:O507)-M507)/(MAX(L507:O507)-MIN(L507:O507)),(M507-MIN(L507:O507))/(MAX(L507:O507)-MIN(L507:O507))))</f>
        <v>1</v>
      </c>
      <c r="AH507" s="0" t="n">
        <f aca="false">IF(MAX(L507:O507)=MIN(L507:O507),0,IF($C$17="custo",(MAX(L507:O507)-N507)/(MAX(L507:O507)-MIN(L507:O507)),(N507-MIN(L507:O507))/(MAX(L507:O507)-MIN(L507:O507))))</f>
        <v>0.538329946738179</v>
      </c>
      <c r="AI507" s="0" t="n">
        <f aca="false">IF(MAX(L507:O507)=MIN(L507:O507),0,IF($C$17="custo",(MAX(L507:O507)-O507)/(MAX(L507:O507)-MIN(L507:O507)),(O507-MIN(L507:O507))/(MAX(L507:O507)-MIN(L507:O507))))</f>
        <v>0</v>
      </c>
      <c r="AJ507" s="0" t="n">
        <f aca="false">IF(MAX(P507:S507)=MIN(P507:S507),0,IF($D$17="custo",(MAX(P507:S507)-P507)/(MAX(P507:S507)-MIN(P507:S507)),(P507-MIN(P507:S507))/(MAX(P507:S507)-MIN(P507:S507))))</f>
        <v>0.261163054909313</v>
      </c>
      <c r="AK507" s="0" t="n">
        <f aca="false">IF(MAX(P507:S507)=MIN(P507:S507),0,IF($D$17="custo",(MAX(P507:S507)-Q507)/(MAX(P507:S507)-MIN(P507:S507)),(Q507-MIN(P507:S507))/(MAX(P507:S507)-MIN(P507:S507))))</f>
        <v>0</v>
      </c>
      <c r="AL507" s="0" t="n">
        <f aca="false">IF(MAX(P507:S507)=MIN(P507:S507),0,IF($D$17="custo",(MAX(P507:S507)-R507)/(MAX(P507:S507)-MIN(P507:S507)),(R507-MIN(P507:S507))/(MAX(P507:S507)-MIN(P507:S507))))</f>
        <v>0.792471794112425</v>
      </c>
      <c r="AM507" s="0" t="n">
        <f aca="false">IF(MAX(P507:S507)=MIN(P507:S507),0,IF($D$17="custo",(MAX(P507:S507)-S507)/(MAX(P507:S507)-MIN(P507:S507)),(S507-MIN(P507:S507))/(MAX(P507:S507)-MIN(P507:S507))))</f>
        <v>1</v>
      </c>
      <c r="AN507" s="0" t="n">
        <f aca="false">IF(MAX(T507:W507)=MIN(T507:W507),0,IF($E$17="custo",(MAX(T507:W507)-T507)/(MAX(T507:W507)-MIN(T507:W507)),(T507-MIN(T507:W507))/(MAX(T507:W507)-MIN(T507:W507))))</f>
        <v>0</v>
      </c>
      <c r="AO507" s="0" t="n">
        <f aca="false">IF(MAX(T507:W507)=MIN(T507:W507),0,IF($E$17="custo",(MAX(T507:W507)-U507)/(MAX(T507:W507)-MIN(T507:W507)),(U507-MIN(T507:W507))/(MAX(T507:W507)-MIN(T507:W507))))</f>
        <v>0.666666666666667</v>
      </c>
      <c r="AP507" s="0" t="n">
        <f aca="false">IF(MAX(T507:W507)=MIN(T507:W507),0,IF($E$17="custo",(MAX(T507:W507)-V507)/(MAX(T507:W507)-MIN(T507:W507)),(V507-MIN(T507:W507))/(MAX(T507:W507)-MIN(T507:W507))))</f>
        <v>0.958333333333333</v>
      </c>
      <c r="AQ507" s="0" t="n">
        <f aca="false">IF(MAX(T507:W507)=MIN(T507:W507),0,IF($E$17="custo",(MAX(T507:W507)-W507)/(MAX(T507:W507)-MIN(T507:W507)),(W507-MIN(T507:W507))/(MAX(T507:W507)-MIN(T507:W507))))</f>
        <v>1</v>
      </c>
      <c r="AR507" s="0" t="n">
        <f aca="false">IF(MAX(X507:AA507)=MIN(X507:AA507),0,IF($F$17="custo",(MAX(X507:AA507)-X507)/(MAX(X507:AA507)-MIN(X507:AA507)),(X507-MIN(X507:AA507))/(MAX(X507:AA507)-MIN(X507:AA507))))</f>
        <v>0</v>
      </c>
      <c r="AS507" s="0" t="n">
        <f aca="false">IF(MAX(X507:AA507)=MIN(X507:AA507),0,IF($F$17="custo",(MAX(X507:AA507)-Y507)/(MAX(X507:AA507)-MIN(X507:AA507)),(Y507-MIN(X507:AA507))/(MAX(X507:AA507)-MIN(X507:AA507))))</f>
        <v>0.96551724137931</v>
      </c>
      <c r="AT507" s="0" t="n">
        <f aca="false">IF(MAX(X507:AA507)=MIN(X507:AA507),0,IF($F$17="custo",(MAX(X507:AA507)-Z507)/(MAX(X507:AA507)-MIN(X507:AA507)),(Z507-MIN(X507:AA507))/(MAX(X507:AA507)-MIN(X507:AA507))))</f>
        <v>0.413793103448276</v>
      </c>
      <c r="AU507" s="0" t="n">
        <f aca="false">IF(MAX(X507:AA507)=MIN(X507:AA507),0,IF($F$17="custo",(MAX(X507:AA507)-AA507)/(MAX(X507:AA507)-MIN(X507:AA507)),(AA507-MIN(X507:AA507))/(MAX(X507:AA507)-MIN(X507:AA507))))</f>
        <v>1</v>
      </c>
      <c r="AV507" s="0" t="n">
        <f aca="false">STDEVP(AB507:AE507)</f>
        <v>0.409205164825452</v>
      </c>
      <c r="AW507" s="0" t="n">
        <f aca="false">STDEVP(AF507:AI507)</f>
        <v>0.359751739422678</v>
      </c>
      <c r="AX507" s="0" t="n">
        <f aca="false">STDEVP(AJ507:AM507)</f>
        <v>0.400581971147665</v>
      </c>
      <c r="AY507" s="0" t="n">
        <f aca="false">STDEVP(AN507:AQ507)</f>
        <v>0.400059674368157</v>
      </c>
      <c r="AZ507" s="0" t="n">
        <f aca="false">STDEVP(AR507:AU507)</f>
        <v>0.414779714611014</v>
      </c>
      <c r="BA507" s="0" t="n">
        <f aca="false">AV507*((1-IFERROR(CORREL(AB507:AE507,AF507:AI507),0))+(1-IFERROR(CORREL(AB507:AE507,AJ507:AM507),0))+(1-IFERROR(CORREL(AB507:AE507,AN507:AQ507),0))+(1-IFERROR(CORREL(AB507:AE507,AR507:AU507),0)))</f>
        <v>1.26493531428588</v>
      </c>
      <c r="BB507" s="0" t="n">
        <f aca="false">AW507*((1-IFERROR(CORREL(AF507:AI507,AB507:AE507),0))+(1-IFERROR(CORREL(AF507:AI507,AJ507:AM507),0))+(1-IFERROR(CORREL(AF507:AI507,AN507:AQ507),0))+(1-IFERROR(CORREL(AF507:AI507,AR507:AU507),0)))</f>
        <v>2.33080767280353</v>
      </c>
      <c r="BC507" s="0" t="n">
        <f aca="false">AX507*((1-IFERROR(CORREL(AJ507:AM507,AB507:AE507),0))+(1-IFERROR(CORREL(AJ507:AM507,AF507:AI507),0))+(1-IFERROR(CORREL(AJ507:AM507,AN507:AQ507),0))+(1-IFERROR(CORREL(AJ507:AM507,AR507:AU507),0)))</f>
        <v>1.24908848718469</v>
      </c>
      <c r="BD507" s="0" t="n">
        <f aca="false">AY507*((1-IFERROR(CORREL(AN507:AQ507,AB507:AE507),0))+(1-IFERROR(CORREL(AN507:AQ507,AF507:AI507),0))+(1-IFERROR(CORREL(AN507:AQ507,AJ507:AM507),0))+(1-IFERROR(CORREL(AN507:AQ507,AR507:AU507),0)))</f>
        <v>0.973520035320346</v>
      </c>
      <c r="BE507" s="0" t="n">
        <f aca="false">AZ507*((1-IFERROR(CORREL(AR507:AU507,AB507:AE507),0))+(1-IFERROR(CORREL(AR507:AU507,AF507:AI507),0))+(1-IFERROR(CORREL(AR507:AU507,AJ507:AM507),0))+(1-IFERROR(CORREL(AR507:AU507,AN507:AQ507),0)))</f>
        <v>1.31268663781595</v>
      </c>
      <c r="BF507" s="0" t="n">
        <f aca="false">IF(SUM(BA507:BE507)&gt;0,BA507/SUM(BA507:BE507),1/5)</f>
        <v>0.177384454849009</v>
      </c>
      <c r="BG507" s="0" t="n">
        <f aca="false">IF(SUM(BA507:BE507)&gt;0,BB507/SUM(BA507:BE507),1/5)</f>
        <v>0.326853906068355</v>
      </c>
      <c r="BH507" s="0" t="n">
        <f aca="false">IF(SUM(BA507:BE507)&gt;0,BC507/SUM(BA507:BE507),1/5)</f>
        <v>0.17516222201648</v>
      </c>
      <c r="BI507" s="0" t="n">
        <f aca="false">IF(SUM(BA507:BE507)&gt;0,BD507/SUM(BA507:BE507),1/5)</f>
        <v>0.136518696884811</v>
      </c>
      <c r="BJ507" s="0" t="n">
        <f aca="false">IF(SUM(BA507:BE507)&gt;0,BE507/SUM(BA507:BE507),1/5)</f>
        <v>0.184080720181345</v>
      </c>
      <c r="BK507" s="0" t="n">
        <f aca="false">BF507*AB507+BG507*AF507+BH507*AJ507+BI507*AN507+BJ507*AR507</f>
        <v>0.306579522220512</v>
      </c>
      <c r="BL507" s="0" t="n">
        <f aca="false">BF507*AC507+BG507*AG507+BH507*AK507+BI507*AO507+BJ507*AS507</f>
        <v>0.595599479798838</v>
      </c>
      <c r="BM507" s="0" t="n">
        <f aca="false">BF507*AD507+BG507*AH507+BH507*AL507+BI507*AP507+BJ507*AT507</f>
        <v>0.669085355927451</v>
      </c>
      <c r="BN507" s="0" t="n">
        <f aca="false">BF507*AE507+BG507*AI507+BH507*AM507+BI507*AQ507+BJ507*AU507</f>
        <v>0.673146093931645</v>
      </c>
      <c r="BO507" s="0" t="n">
        <f aca="false">RANK(BK507,$BK507:$BN507)</f>
        <v>4</v>
      </c>
      <c r="BP507" s="0" t="n">
        <f aca="false">RANK(BL507,$BK507:$BN507)</f>
        <v>3</v>
      </c>
      <c r="BQ507" s="0" t="n">
        <f aca="false">RANK(BM507,$BK507:$BN507)</f>
        <v>2</v>
      </c>
      <c r="BR507" s="0" t="n">
        <f aca="false">RANK(BN507,$BK507:$BN507)</f>
        <v>1</v>
      </c>
    </row>
    <row r="508" customFormat="false" ht="15" hidden="false" customHeight="false" outlineLevel="0" collapsed="false">
      <c r="A508" s="0" t="n">
        <v>485</v>
      </c>
      <c r="B508" s="0" t="n">
        <f aca="false">RANDBETWEEN(1,$B$5)</f>
        <v>6</v>
      </c>
      <c r="C508" s="0" t="n">
        <f aca="false">RANDBETWEEN(1,$B$5)</f>
        <v>2</v>
      </c>
      <c r="D508" s="0" t="n">
        <f aca="false">RANDBETWEEN(1,$B$5)</f>
        <v>4</v>
      </c>
      <c r="E508" s="0" t="n">
        <f aca="false">RANDBETWEEN(1,$B$5)</f>
        <v>4</v>
      </c>
      <c r="F508" s="0" t="n">
        <f aca="false">RANDBETWEEN(1,$B$5)</f>
        <v>6</v>
      </c>
      <c r="G508" s="0" t="n">
        <f aca="false">RANDBETWEEN(1,$B$5)</f>
        <v>1</v>
      </c>
      <c r="H508" s="0" t="n">
        <f aca="true">NORMINV(RAND(),$B$8,$B$13)</f>
        <v>43.8482464848986</v>
      </c>
      <c r="I508" s="0" t="n">
        <f aca="true">NORMINV(RAND(),$C$8,$C$13)</f>
        <v>62.8489320091383</v>
      </c>
      <c r="J508" s="0" t="n">
        <f aca="true">NORMINV(RAND(),$D$8,$D$13)</f>
        <v>14.288713704249</v>
      </c>
      <c r="K508" s="0" t="n">
        <f aca="true">NORMINV(RAND(),$E$8,$E$13)</f>
        <v>3.04621448182617</v>
      </c>
      <c r="L508" s="0" t="n">
        <f aca="true">NORMINV(RAND(),$B$9,$B$14)</f>
        <v>42.1402921342558</v>
      </c>
      <c r="M508" s="0" t="n">
        <f aca="true">NORMINV(RAND(),$C$9,$C$14)</f>
        <v>49.4405813491625</v>
      </c>
      <c r="N508" s="0" t="n">
        <f aca="true">NORMINV(RAND(),$D$9,$D$14)</f>
        <v>41.4900850866925</v>
      </c>
      <c r="O508" s="0" t="n">
        <f aca="true">NORMINV(RAND(),$E$9,$E$14)</f>
        <v>24.7005292417422</v>
      </c>
      <c r="P508" s="0" t="n">
        <f aca="true">NORMINV(RAND(),$B$10,$B$15)</f>
        <v>22.874855293856</v>
      </c>
      <c r="Q508" s="0" t="n">
        <f aca="true">NORMINV(RAND(),$C$10,$C$15)</f>
        <v>27.6293867962932</v>
      </c>
      <c r="R508" s="0" t="n">
        <f aca="true">NORMINV(RAND(),$D$10,$D$15)</f>
        <v>9.02402220661851</v>
      </c>
      <c r="S508" s="0" t="n">
        <f aca="true">NORMINV(RAND(),$E$10,$E$15)</f>
        <v>4.04431480201444</v>
      </c>
      <c r="T508" s="0" t="n">
        <f aca="false">MEDIAN(INDEX(Avaliadores!$B$17:$B$22,$B508),INDEX(Avaliadores!$B$17:$B$22,$C508),INDEX(Avaliadores!$B$17:$B$22,$D508),INDEX(Avaliadores!$B$17:$B$22,$E508),INDEX(Avaliadores!$B$17:$B$22,$F508),INDEX(Avaliadores!$B$17:$B$22,$G508))</f>
        <v>2.54166666666667</v>
      </c>
      <c r="U508" s="0" t="n">
        <f aca="false">MEDIAN(INDEX(Avaliadores!$C$17:$C$22,$B508),INDEX(Avaliadores!$C$17:$C$22,$C508),INDEX(Avaliadores!$C$17:$C$22,$D508),INDEX(Avaliadores!$C$17:$C$22,$E508),INDEX(Avaliadores!$C$17:$C$22,$F508),INDEX(Avaliadores!$C$17:$C$22,$G508))</f>
        <v>5.54166666666667</v>
      </c>
      <c r="V508" s="0" t="n">
        <f aca="false">MEDIAN(INDEX(Avaliadores!$D$17:$D$22,$B508),INDEX(Avaliadores!$D$17:$D$22,$C508),INDEX(Avaliadores!$D$17:$D$22,$D508),INDEX(Avaliadores!$D$17:$D$22,$E508),INDEX(Avaliadores!$D$17:$D$22,$F508),INDEX(Avaliadores!$D$17:$D$22,$G508))</f>
        <v>5.54166666666667</v>
      </c>
      <c r="W508" s="0" t="n">
        <f aca="false">MEDIAN(INDEX(Avaliadores!$E$17:$E$22,$B508),INDEX(Avaliadores!$E$17:$E$22,$C508),INDEX(Avaliadores!$E$17:$E$22,$D508),INDEX(Avaliadores!$E$17:$E$22,$E508),INDEX(Avaliadores!$E$17:$E$22,$F508),INDEX(Avaliadores!$E$17:$E$22,$G508))</f>
        <v>6.29166666666667</v>
      </c>
      <c r="X508" s="0" t="n">
        <f aca="false">MEDIAN(INDEX(Avaliadores!$F$17:$F$22,$B508),INDEX(Avaliadores!$F$17:$F$22,$C508),INDEX(Avaliadores!$F$17:$F$22,$D508),INDEX(Avaliadores!$F$17:$F$22,$E508),INDEX(Avaliadores!$F$17:$F$22,$F508),INDEX(Avaliadores!$F$17:$F$22,$G508))</f>
        <v>3.04166666666667</v>
      </c>
      <c r="Y508" s="0" t="n">
        <f aca="false">MEDIAN(INDEX(Avaliadores!$G$17:$G$22,$B508),INDEX(Avaliadores!$G$17:$G$22,$C508),INDEX(Avaliadores!$G$17:$G$22,$D508),INDEX(Avaliadores!$G$17:$G$22,$E508),INDEX(Avaliadores!$G$17:$G$22,$F508),INDEX(Avaliadores!$G$17:$G$22,$G508))</f>
        <v>5.04166666666667</v>
      </c>
      <c r="Z508" s="0" t="n">
        <f aca="false">MEDIAN(INDEX(Avaliadores!$H$17:$H$22,$B508),INDEX(Avaliadores!$H$17:$H$22,$C508),INDEX(Avaliadores!$H$17:$H$22,$D508),INDEX(Avaliadores!$H$17:$H$22,$E508),INDEX(Avaliadores!$H$17:$H$22,$F508),INDEX(Avaliadores!$H$17:$H$22,$G508))</f>
        <v>4.04166666666667</v>
      </c>
      <c r="AA508" s="0" t="n">
        <f aca="false">MEDIAN(INDEX(Avaliadores!$I$17:$I$22,$B508),INDEX(Avaliadores!$I$17:$I$22,$C508),INDEX(Avaliadores!$I$17:$I$22,$D508),INDEX(Avaliadores!$I$17:$I$22,$E508),INDEX(Avaliadores!$I$17:$I$22,$F508),INDEX(Avaliadores!$I$17:$I$22,$G508))</f>
        <v>6.54166666666667</v>
      </c>
      <c r="AB508" s="0" t="n">
        <f aca="false">IF(MAX(H508:K508)=MIN(H508:K508),0,IF($B$17="custo",(MAX(H508:K508)-H508)/(MAX(H508:K508)-MIN(H508:K508)),(H508-MIN(H508:K508))/(MAX(H508:K508)-MIN(H508:K508))))</f>
        <v>0.31772277765742</v>
      </c>
      <c r="AC508" s="0" t="n">
        <f aca="false">IF(MAX(H508:K508)=MIN(H508:K508),0,IF($B$17="custo",(MAX(H508:K508)-I508)/(MAX(H508:K508)-MIN(H508:K508)),(I508-MIN(H508:K508))/(MAX(H508:K508)-MIN(H508:K508))))</f>
        <v>0</v>
      </c>
      <c r="AD508" s="0" t="n">
        <f aca="false">IF(MAX(H508:K508)=MIN(H508:K508),0,IF($B$17="custo",(MAX(H508:K508)-J508)/(MAX(H508:K508)-MIN(H508:K508)),(J508-MIN(H508:K508))/(MAX(H508:K508)-MIN(H508:K508))))</f>
        <v>0.812006883846235</v>
      </c>
      <c r="AE508" s="0" t="n">
        <f aca="false">IF(MAX(H508:K508)=MIN(H508:K508),0,IF($B$17="custo",(MAX(H508:K508)-K508)/(MAX(H508:K508)-MIN(H508:K508)),(K508-MIN(H508:K508))/(MAX(H508:K508)-MIN(H508:K508))))</f>
        <v>1</v>
      </c>
      <c r="AF508" s="0" t="n">
        <f aca="false">IF(MAX(L508:O508)=MIN(L508:O508),0,IF($C$17="custo",(MAX(L508:O508)-L508)/(MAX(L508:O508)-MIN(L508:O508)),(L508-MIN(L508:O508))/(MAX(L508:O508)-MIN(L508:O508))))</f>
        <v>0.704920216691174</v>
      </c>
      <c r="AG508" s="0" t="n">
        <f aca="false">IF(MAX(L508:O508)=MIN(L508:O508),0,IF($C$17="custo",(MAX(L508:O508)-M508)/(MAX(L508:O508)-MIN(L508:O508)),(M508-MIN(L508:O508))/(MAX(L508:O508)-MIN(L508:O508))))</f>
        <v>1</v>
      </c>
      <c r="AH508" s="0" t="n">
        <f aca="false">IF(MAX(L508:O508)=MIN(L508:O508),0,IF($C$17="custo",(MAX(L508:O508)-N508)/(MAX(L508:O508)-MIN(L508:O508)),(N508-MIN(L508:O508))/(MAX(L508:O508)-MIN(L508:O508))))</f>
        <v>0.678638661392092</v>
      </c>
      <c r="AI508" s="0" t="n">
        <f aca="false">IF(MAX(L508:O508)=MIN(L508:O508),0,IF($C$17="custo",(MAX(L508:O508)-O508)/(MAX(L508:O508)-MIN(L508:O508)),(O508-MIN(L508:O508))/(MAX(L508:O508)-MIN(L508:O508))))</f>
        <v>0</v>
      </c>
      <c r="AJ508" s="0" t="n">
        <f aca="false">IF(MAX(P508:S508)=MIN(P508:S508),0,IF($D$17="custo",(MAX(P508:S508)-P508)/(MAX(P508:S508)-MIN(P508:S508)),(P508-MIN(P508:S508))/(MAX(P508:S508)-MIN(P508:S508))))</f>
        <v>0.201590713973252</v>
      </c>
      <c r="AK508" s="0" t="n">
        <f aca="false">IF(MAX(P508:S508)=MIN(P508:S508),0,IF($D$17="custo",(MAX(P508:S508)-Q508)/(MAX(P508:S508)-MIN(P508:S508)),(Q508-MIN(P508:S508))/(MAX(P508:S508)-MIN(P508:S508))))</f>
        <v>0</v>
      </c>
      <c r="AL508" s="0" t="n">
        <f aca="false">IF(MAX(P508:S508)=MIN(P508:S508),0,IF($D$17="custo",(MAX(P508:S508)-R508)/(MAX(P508:S508)-MIN(P508:S508)),(R508-MIN(P508:S508))/(MAX(P508:S508)-MIN(P508:S508))))</f>
        <v>0.788861895108396</v>
      </c>
      <c r="AM508" s="0" t="n">
        <f aca="false">IF(MAX(P508:S508)=MIN(P508:S508),0,IF($D$17="custo",(MAX(P508:S508)-S508)/(MAX(P508:S508)-MIN(P508:S508)),(S508-MIN(P508:S508))/(MAX(P508:S508)-MIN(P508:S508))))</f>
        <v>1</v>
      </c>
      <c r="AN508" s="0" t="n">
        <f aca="false">IF(MAX(T508:W508)=MIN(T508:W508),0,IF($E$17="custo",(MAX(T508:W508)-T508)/(MAX(T508:W508)-MIN(T508:W508)),(T508-MIN(T508:W508))/(MAX(T508:W508)-MIN(T508:W508))))</f>
        <v>0</v>
      </c>
      <c r="AO508" s="0" t="n">
        <f aca="false">IF(MAX(T508:W508)=MIN(T508:W508),0,IF($E$17="custo",(MAX(T508:W508)-U508)/(MAX(T508:W508)-MIN(T508:W508)),(U508-MIN(T508:W508))/(MAX(T508:W508)-MIN(T508:W508))))</f>
        <v>0.8</v>
      </c>
      <c r="AP508" s="0" t="n">
        <f aca="false">IF(MAX(T508:W508)=MIN(T508:W508),0,IF($E$17="custo",(MAX(T508:W508)-V508)/(MAX(T508:W508)-MIN(T508:W508)),(V508-MIN(T508:W508))/(MAX(T508:W508)-MIN(T508:W508))))</f>
        <v>0.8</v>
      </c>
      <c r="AQ508" s="0" t="n">
        <f aca="false">IF(MAX(T508:W508)=MIN(T508:W508),0,IF($E$17="custo",(MAX(T508:W508)-W508)/(MAX(T508:W508)-MIN(T508:W508)),(W508-MIN(T508:W508))/(MAX(T508:W508)-MIN(T508:W508))))</f>
        <v>1</v>
      </c>
      <c r="AR508" s="0" t="n">
        <f aca="false">IF(MAX(X508:AA508)=MIN(X508:AA508),0,IF($F$17="custo",(MAX(X508:AA508)-X508)/(MAX(X508:AA508)-MIN(X508:AA508)),(X508-MIN(X508:AA508))/(MAX(X508:AA508)-MIN(X508:AA508))))</f>
        <v>0</v>
      </c>
      <c r="AS508" s="0" t="n">
        <f aca="false">IF(MAX(X508:AA508)=MIN(X508:AA508),0,IF($F$17="custo",(MAX(X508:AA508)-Y508)/(MAX(X508:AA508)-MIN(X508:AA508)),(Y508-MIN(X508:AA508))/(MAX(X508:AA508)-MIN(X508:AA508))))</f>
        <v>0.571428571428571</v>
      </c>
      <c r="AT508" s="0" t="n">
        <f aca="false">IF(MAX(X508:AA508)=MIN(X508:AA508),0,IF($F$17="custo",(MAX(X508:AA508)-Z508)/(MAX(X508:AA508)-MIN(X508:AA508)),(Z508-MIN(X508:AA508))/(MAX(X508:AA508)-MIN(X508:AA508))))</f>
        <v>0.285714285714286</v>
      </c>
      <c r="AU508" s="0" t="n">
        <f aca="false">IF(MAX(X508:AA508)=MIN(X508:AA508),0,IF($F$17="custo",(MAX(X508:AA508)-AA508)/(MAX(X508:AA508)-MIN(X508:AA508)),(AA508-MIN(X508:AA508))/(MAX(X508:AA508)-MIN(X508:AA508))))</f>
        <v>1</v>
      </c>
      <c r="AV508" s="0" t="n">
        <f aca="false">STDEVP(AB508:AE508)</f>
        <v>0.39571638678601</v>
      </c>
      <c r="AW508" s="0" t="n">
        <f aca="false">STDEVP(AF508:AI508)</f>
        <v>0.366443963421965</v>
      </c>
      <c r="AX508" s="0" t="n">
        <f aca="false">STDEVP(AJ508:AM508)</f>
        <v>0.410020276408457</v>
      </c>
      <c r="AY508" s="0" t="n">
        <f aca="false">STDEVP(AN508:AQ508)</f>
        <v>0.38405728739343</v>
      </c>
      <c r="AZ508" s="0" t="n">
        <f aca="false">STDEVP(AR508:AU508)</f>
        <v>0.369431444028164</v>
      </c>
      <c r="BA508" s="0" t="n">
        <f aca="false">AV508*((1-IFERROR(CORREL(AB508:AE508,AF508:AI508),0))+(1-IFERROR(CORREL(AB508:AE508,AJ508:AM508),0))+(1-IFERROR(CORREL(AB508:AE508,AN508:AQ508),0))+(1-IFERROR(CORREL(AB508:AE508,AR508:AU508),0)))</f>
        <v>1.18949702967237</v>
      </c>
      <c r="BB508" s="0" t="n">
        <f aca="false">AW508*((1-IFERROR(CORREL(AF508:AI508,AB508:AE508),0))+(1-IFERROR(CORREL(AF508:AI508,AJ508:AM508),0))+(1-IFERROR(CORREL(AF508:AI508,AN508:AQ508),0))+(1-IFERROR(CORREL(AF508:AI508,AR508:AU508),0)))</f>
        <v>2.45336746591527</v>
      </c>
      <c r="BC508" s="0" t="n">
        <f aca="false">AX508*((1-IFERROR(CORREL(AJ508:AM508,AB508:AE508),0))+(1-IFERROR(CORREL(AJ508:AM508,AF508:AI508),0))+(1-IFERROR(CORREL(AJ508:AM508,AN508:AQ508),0))+(1-IFERROR(CORREL(AJ508:AM508,AR508:AU508),0)))</f>
        <v>1.15628424725586</v>
      </c>
      <c r="BD508" s="0" t="n">
        <f aca="false">AY508*((1-IFERROR(CORREL(AN508:AQ508,AB508:AE508),0))+(1-IFERROR(CORREL(AN508:AQ508,AF508:AI508),0))+(1-IFERROR(CORREL(AN508:AQ508,AJ508:AM508),0))+(1-IFERROR(CORREL(AN508:AQ508,AR508:AU508),0)))</f>
        <v>0.979933561150083</v>
      </c>
      <c r="BE508" s="0" t="n">
        <f aca="false">AZ508*((1-IFERROR(CORREL(AR508:AU508,AB508:AE508),0))+(1-IFERROR(CORREL(AR508:AU508,AF508:AI508),0))+(1-IFERROR(CORREL(AR508:AU508,AJ508:AM508),0))+(1-IFERROR(CORREL(AR508:AU508,AN508:AQ508),0)))</f>
        <v>1.06174181338234</v>
      </c>
      <c r="BF508" s="0" t="n">
        <f aca="false">IF(SUM(BA508:BE508)&gt;0,BA508/SUM(BA508:BE508),1/5)</f>
        <v>0.173882124326367</v>
      </c>
      <c r="BG508" s="0" t="n">
        <f aca="false">IF(SUM(BA508:BE508)&gt;0,BB508/SUM(BA508:BE508),1/5)</f>
        <v>0.358636243794608</v>
      </c>
      <c r="BH508" s="0" t="n">
        <f aca="false">IF(SUM(BA508:BE508)&gt;0,BC508/SUM(BA508:BE508),1/5)</f>
        <v>0.16902703934733</v>
      </c>
      <c r="BI508" s="0" t="n">
        <f aca="false">IF(SUM(BA508:BE508)&gt;0,BD508/SUM(BA508:BE508),1/5)</f>
        <v>0.143247881298544</v>
      </c>
      <c r="BJ508" s="0" t="n">
        <f aca="false">IF(SUM(BA508:BE508)&gt;0,BE508/SUM(BA508:BE508),1/5)</f>
        <v>0.155206711233151</v>
      </c>
      <c r="BK508" s="0" t="n">
        <f aca="false">BF508*AB508+BG508*AF508+BH508*AJ508+BI508*AN508+BJ508*AR508</f>
        <v>0.342130531757763</v>
      </c>
      <c r="BL508" s="0" t="n">
        <f aca="false">BF508*AC508+BG508*AG508+BH508*AK508+BI508*AO508+BJ508*AS508</f>
        <v>0.56192409810953</v>
      </c>
      <c r="BM508" s="0" t="n">
        <f aca="false">BF508*AD508+BG508*AH508+BH508*AL508+BI508*AP508+BJ508*AT508</f>
        <v>0.676859972607252</v>
      </c>
      <c r="BN508" s="0" t="n">
        <f aca="false">BF508*AE508+BG508*AI508+BH508*AM508+BI508*AQ508+BJ508*AU508</f>
        <v>0.641363756205392</v>
      </c>
      <c r="BO508" s="0" t="n">
        <f aca="false">RANK(BK508,$BK508:$BN508)</f>
        <v>4</v>
      </c>
      <c r="BP508" s="0" t="n">
        <f aca="false">RANK(BL508,$BK508:$BN508)</f>
        <v>3</v>
      </c>
      <c r="BQ508" s="0" t="n">
        <f aca="false">RANK(BM508,$BK508:$BN508)</f>
        <v>1</v>
      </c>
      <c r="BR508" s="0" t="n">
        <f aca="false">RANK(BN508,$BK508:$BN508)</f>
        <v>2</v>
      </c>
    </row>
    <row r="509" customFormat="false" ht="15" hidden="false" customHeight="false" outlineLevel="0" collapsed="false">
      <c r="A509" s="0" t="n">
        <v>486</v>
      </c>
      <c r="B509" s="0" t="n">
        <f aca="false">RANDBETWEEN(1,$B$5)</f>
        <v>3</v>
      </c>
      <c r="C509" s="0" t="n">
        <f aca="false">RANDBETWEEN(1,$B$5)</f>
        <v>3</v>
      </c>
      <c r="D509" s="0" t="n">
        <f aca="false">RANDBETWEEN(1,$B$5)</f>
        <v>5</v>
      </c>
      <c r="E509" s="0" t="n">
        <f aca="false">RANDBETWEEN(1,$B$5)</f>
        <v>6</v>
      </c>
      <c r="F509" s="0" t="n">
        <f aca="false">RANDBETWEEN(1,$B$5)</f>
        <v>6</v>
      </c>
      <c r="G509" s="0" t="n">
        <f aca="false">RANDBETWEEN(1,$B$5)</f>
        <v>5</v>
      </c>
      <c r="H509" s="0" t="n">
        <f aca="true">NORMINV(RAND(),$B$8,$B$13)</f>
        <v>45.4170326298663</v>
      </c>
      <c r="I509" s="0" t="n">
        <f aca="true">NORMINV(RAND(),$C$8,$C$13)</f>
        <v>59.7556332556876</v>
      </c>
      <c r="J509" s="0" t="n">
        <f aca="true">NORMINV(RAND(),$D$8,$D$13)</f>
        <v>15.7137310079304</v>
      </c>
      <c r="K509" s="0" t="n">
        <f aca="true">NORMINV(RAND(),$E$8,$E$13)</f>
        <v>3.13146125107115</v>
      </c>
      <c r="L509" s="0" t="n">
        <f aca="true">NORMINV(RAND(),$B$9,$B$14)</f>
        <v>47.5883994822974</v>
      </c>
      <c r="M509" s="0" t="n">
        <f aca="true">NORMINV(RAND(),$C$9,$C$14)</f>
        <v>49.2071379395788</v>
      </c>
      <c r="N509" s="0" t="n">
        <f aca="true">NORMINV(RAND(),$D$9,$D$14)</f>
        <v>48.8990757426217</v>
      </c>
      <c r="O509" s="0" t="n">
        <f aca="true">NORMINV(RAND(),$E$9,$E$14)</f>
        <v>24.3187958540307</v>
      </c>
      <c r="P509" s="0" t="n">
        <f aca="true">NORMINV(RAND(),$B$10,$B$15)</f>
        <v>26.4064622136131</v>
      </c>
      <c r="Q509" s="0" t="n">
        <f aca="true">NORMINV(RAND(),$C$10,$C$15)</f>
        <v>32.0212467129445</v>
      </c>
      <c r="R509" s="0" t="n">
        <f aca="true">NORMINV(RAND(),$D$10,$D$15)</f>
        <v>10.6556849129382</v>
      </c>
      <c r="S509" s="0" t="n">
        <f aca="true">NORMINV(RAND(),$E$10,$E$15)</f>
        <v>3.93021298914868</v>
      </c>
      <c r="T509" s="0" t="n">
        <f aca="false">MEDIAN(INDEX(Avaliadores!$B$17:$B$22,$B509),INDEX(Avaliadores!$B$17:$B$22,$C509),INDEX(Avaliadores!$B$17:$B$22,$D509),INDEX(Avaliadores!$B$17:$B$22,$E509),INDEX(Avaliadores!$B$17:$B$22,$F509),INDEX(Avaliadores!$B$17:$B$22,$G509))</f>
        <v>2.54166666666667</v>
      </c>
      <c r="U509" s="0" t="n">
        <f aca="false">MEDIAN(INDEX(Avaliadores!$C$17:$C$22,$B509),INDEX(Avaliadores!$C$17:$C$22,$C509),INDEX(Avaliadores!$C$17:$C$22,$D509),INDEX(Avaliadores!$C$17:$C$22,$E509),INDEX(Avaliadores!$C$17:$C$22,$F509),INDEX(Avaliadores!$C$17:$C$22,$G509))</f>
        <v>5.54166666666667</v>
      </c>
      <c r="V509" s="0" t="n">
        <f aca="false">MEDIAN(INDEX(Avaliadores!$D$17:$D$22,$B509),INDEX(Avaliadores!$D$17:$D$22,$C509),INDEX(Avaliadores!$D$17:$D$22,$D509),INDEX(Avaliadores!$D$17:$D$22,$E509),INDEX(Avaliadores!$D$17:$D$22,$F509),INDEX(Avaliadores!$D$17:$D$22,$G509))</f>
        <v>5.54166666666667</v>
      </c>
      <c r="W509" s="0" t="n">
        <f aca="false">MEDIAN(INDEX(Avaliadores!$E$17:$E$22,$B509),INDEX(Avaliadores!$E$17:$E$22,$C509),INDEX(Avaliadores!$E$17:$E$22,$D509),INDEX(Avaliadores!$E$17:$E$22,$E509),INDEX(Avaliadores!$E$17:$E$22,$F509),INDEX(Avaliadores!$E$17:$E$22,$G509))</f>
        <v>6.04166666666667</v>
      </c>
      <c r="X509" s="0" t="n">
        <f aca="false">MEDIAN(INDEX(Avaliadores!$F$17:$F$22,$B509),INDEX(Avaliadores!$F$17:$F$22,$C509),INDEX(Avaliadores!$F$17:$F$22,$D509),INDEX(Avaliadores!$F$17:$F$22,$E509),INDEX(Avaliadores!$F$17:$F$22,$F509),INDEX(Avaliadores!$F$17:$F$22,$G509))</f>
        <v>2.79166666666667</v>
      </c>
      <c r="Y509" s="0" t="n">
        <f aca="false">MEDIAN(INDEX(Avaliadores!$G$17:$G$22,$B509),INDEX(Avaliadores!$G$17:$G$22,$C509),INDEX(Avaliadores!$G$17:$G$22,$D509),INDEX(Avaliadores!$G$17:$G$22,$E509),INDEX(Avaliadores!$G$17:$G$22,$F509),INDEX(Avaliadores!$G$17:$G$22,$G509))</f>
        <v>5.04166666666667</v>
      </c>
      <c r="Z509" s="0" t="n">
        <f aca="false">MEDIAN(INDEX(Avaliadores!$H$17:$H$22,$B509),INDEX(Avaliadores!$H$17:$H$22,$C509),INDEX(Avaliadores!$H$17:$H$22,$D509),INDEX(Avaliadores!$H$17:$H$22,$E509),INDEX(Avaliadores!$H$17:$H$22,$F509),INDEX(Avaliadores!$H$17:$H$22,$G509))</f>
        <v>3.79166666666667</v>
      </c>
      <c r="AA509" s="0" t="n">
        <f aca="false">MEDIAN(INDEX(Avaliadores!$I$17:$I$22,$B509),INDEX(Avaliadores!$I$17:$I$22,$C509),INDEX(Avaliadores!$I$17:$I$22,$D509),INDEX(Avaliadores!$I$17:$I$22,$E509),INDEX(Avaliadores!$I$17:$I$22,$F509),INDEX(Avaliadores!$I$17:$I$22,$G509))</f>
        <v>6.79166666666667</v>
      </c>
      <c r="AB509" s="0" t="n">
        <f aca="false">IF(MAX(H509:K509)=MIN(H509:K509),0,IF($B$17="custo",(MAX(H509:K509)-H509)/(MAX(H509:K509)-MIN(H509:K509)),(H509-MIN(H509:K509))/(MAX(H509:K509)-MIN(H509:K509))))</f>
        <v>0.253224022854626</v>
      </c>
      <c r="AC509" s="0" t="n">
        <f aca="false">IF(MAX(H509:K509)=MIN(H509:K509),0,IF($B$17="custo",(MAX(H509:K509)-I509)/(MAX(H509:K509)-MIN(H509:K509)),(I509-MIN(H509:K509))/(MAX(H509:K509)-MIN(H509:K509))))</f>
        <v>0</v>
      </c>
      <c r="AD509" s="0" t="n">
        <f aca="false">IF(MAX(H509:K509)=MIN(H509:K509),0,IF($B$17="custo",(MAX(H509:K509)-J509)/(MAX(H509:K509)-MIN(H509:K509)),(J509-MIN(H509:K509))/(MAX(H509:K509)-MIN(H509:K509))))</f>
        <v>0.777793311382399</v>
      </c>
      <c r="AE509" s="0" t="n">
        <f aca="false">IF(MAX(H509:K509)=MIN(H509:K509),0,IF($B$17="custo",(MAX(H509:K509)-K509)/(MAX(H509:K509)-MIN(H509:K509)),(K509-MIN(H509:K509))/(MAX(H509:K509)-MIN(H509:K509))))</f>
        <v>1</v>
      </c>
      <c r="AF509" s="0" t="n">
        <f aca="false">IF(MAX(L509:O509)=MIN(L509:O509),0,IF($C$17="custo",(MAX(L509:O509)-L509)/(MAX(L509:O509)-MIN(L509:O509)),(L509-MIN(L509:O509))/(MAX(L509:O509)-MIN(L509:O509))))</f>
        <v>0.934959972355036</v>
      </c>
      <c r="AG509" s="0" t="n">
        <f aca="false">IF(MAX(L509:O509)=MIN(L509:O509),0,IF($C$17="custo",(MAX(L509:O509)-M509)/(MAX(L509:O509)-MIN(L509:O509)),(M509-MIN(L509:O509))/(MAX(L509:O509)-MIN(L509:O509))))</f>
        <v>1</v>
      </c>
      <c r="AH509" s="0" t="n">
        <f aca="false">IF(MAX(L509:O509)=MIN(L509:O509),0,IF($C$17="custo",(MAX(L509:O509)-N509)/(MAX(L509:O509)-MIN(L509:O509)),(N509-MIN(L509:O509))/(MAX(L509:O509)-MIN(L509:O509))))</f>
        <v>0.987622229078251</v>
      </c>
      <c r="AI509" s="0" t="n">
        <f aca="false">IF(MAX(L509:O509)=MIN(L509:O509),0,IF($C$17="custo",(MAX(L509:O509)-O509)/(MAX(L509:O509)-MIN(L509:O509)),(O509-MIN(L509:O509))/(MAX(L509:O509)-MIN(L509:O509))))</f>
        <v>0</v>
      </c>
      <c r="AJ509" s="0" t="n">
        <f aca="false">IF(MAX(P509:S509)=MIN(P509:S509),0,IF($D$17="custo",(MAX(P509:S509)-P509)/(MAX(P509:S509)-MIN(P509:S509)),(P509-MIN(P509:S509))/(MAX(P509:S509)-MIN(P509:S509))))</f>
        <v>0.19987817303338</v>
      </c>
      <c r="AK509" s="0" t="n">
        <f aca="false">IF(MAX(P509:S509)=MIN(P509:S509),0,IF($D$17="custo",(MAX(P509:S509)-Q509)/(MAX(P509:S509)-MIN(P509:S509)),(Q509-MIN(P509:S509))/(MAX(P509:S509)-MIN(P509:S509))))</f>
        <v>0</v>
      </c>
      <c r="AL509" s="0" t="n">
        <f aca="false">IF(MAX(P509:S509)=MIN(P509:S509),0,IF($D$17="custo",(MAX(P509:S509)-R509)/(MAX(P509:S509)-MIN(P509:S509)),(R509-MIN(P509:S509))/(MAX(P509:S509)-MIN(P509:S509))))</f>
        <v>0.760582967863787</v>
      </c>
      <c r="AM509" s="0" t="n">
        <f aca="false">IF(MAX(P509:S509)=MIN(P509:S509),0,IF($D$17="custo",(MAX(P509:S509)-S509)/(MAX(P509:S509)-MIN(P509:S509)),(S509-MIN(P509:S509))/(MAX(P509:S509)-MIN(P509:S509))))</f>
        <v>1</v>
      </c>
      <c r="AN509" s="0" t="n">
        <f aca="false">IF(MAX(T509:W509)=MIN(T509:W509),0,IF($E$17="custo",(MAX(T509:W509)-T509)/(MAX(T509:W509)-MIN(T509:W509)),(T509-MIN(T509:W509))/(MAX(T509:W509)-MIN(T509:W509))))</f>
        <v>0</v>
      </c>
      <c r="AO509" s="0" t="n">
        <f aca="false">IF(MAX(T509:W509)=MIN(T509:W509),0,IF($E$17="custo",(MAX(T509:W509)-U509)/(MAX(T509:W509)-MIN(T509:W509)),(U509-MIN(T509:W509))/(MAX(T509:W509)-MIN(T509:W509))))</f>
        <v>0.857142857142857</v>
      </c>
      <c r="AP509" s="0" t="n">
        <f aca="false">IF(MAX(T509:W509)=MIN(T509:W509),0,IF($E$17="custo",(MAX(T509:W509)-V509)/(MAX(T509:W509)-MIN(T509:W509)),(V509-MIN(T509:W509))/(MAX(T509:W509)-MIN(T509:W509))))</f>
        <v>0.857142857142857</v>
      </c>
      <c r="AQ509" s="0" t="n">
        <f aca="false">IF(MAX(T509:W509)=MIN(T509:W509),0,IF($E$17="custo",(MAX(T509:W509)-W509)/(MAX(T509:W509)-MIN(T509:W509)),(W509-MIN(T509:W509))/(MAX(T509:W509)-MIN(T509:W509))))</f>
        <v>1</v>
      </c>
      <c r="AR509" s="0" t="n">
        <f aca="false">IF(MAX(X509:AA509)=MIN(X509:AA509),0,IF($F$17="custo",(MAX(X509:AA509)-X509)/(MAX(X509:AA509)-MIN(X509:AA509)),(X509-MIN(X509:AA509))/(MAX(X509:AA509)-MIN(X509:AA509))))</f>
        <v>0</v>
      </c>
      <c r="AS509" s="0" t="n">
        <f aca="false">IF(MAX(X509:AA509)=MIN(X509:AA509),0,IF($F$17="custo",(MAX(X509:AA509)-Y509)/(MAX(X509:AA509)-MIN(X509:AA509)),(Y509-MIN(X509:AA509))/(MAX(X509:AA509)-MIN(X509:AA509))))</f>
        <v>0.5625</v>
      </c>
      <c r="AT509" s="0" t="n">
        <f aca="false">IF(MAX(X509:AA509)=MIN(X509:AA509),0,IF($F$17="custo",(MAX(X509:AA509)-Z509)/(MAX(X509:AA509)-MIN(X509:AA509)),(Z509-MIN(X509:AA509))/(MAX(X509:AA509)-MIN(X509:AA509))))</f>
        <v>0.25</v>
      </c>
      <c r="AU509" s="0" t="n">
        <f aca="false">IF(MAX(X509:AA509)=MIN(X509:AA509),0,IF($F$17="custo",(MAX(X509:AA509)-AA509)/(MAX(X509:AA509)-MIN(X509:AA509)),(AA509-MIN(X509:AA509))/(MAX(X509:AA509)-MIN(X509:AA509))))</f>
        <v>1</v>
      </c>
      <c r="AV509" s="0" t="n">
        <f aca="false">STDEVP(AB509:AE509)</f>
        <v>0.399320356352221</v>
      </c>
      <c r="AW509" s="0" t="n">
        <f aca="false">STDEVP(AF509:AI509)</f>
        <v>0.42254471249856</v>
      </c>
      <c r="AX509" s="0" t="n">
        <f aca="false">STDEVP(AJ509:AM509)</f>
        <v>0.405458309761217</v>
      </c>
      <c r="AY509" s="0" t="n">
        <f aca="false">STDEVP(AN509:AQ509)</f>
        <v>0.396090589514622</v>
      </c>
      <c r="AZ509" s="0" t="n">
        <f aca="false">STDEVP(AR509:AU509)</f>
        <v>0.373368848292141</v>
      </c>
      <c r="BA509" s="0" t="n">
        <f aca="false">AV509*((1-IFERROR(CORREL(AB509:AE509,AF509:AI509),0))+(1-IFERROR(CORREL(AB509:AE509,AJ509:AM509),0))+(1-IFERROR(CORREL(AB509:AE509,AN509:AQ509),0))+(1-IFERROR(CORREL(AB509:AE509,AR509:AU509),0)))</f>
        <v>1.11627486054574</v>
      </c>
      <c r="BB509" s="0" t="n">
        <f aca="false">AW509*((1-IFERROR(CORREL(AF509:AI509,AB509:AE509),0))+(1-IFERROR(CORREL(AF509:AI509,AJ509:AM509),0))+(1-IFERROR(CORREL(AF509:AI509,AN509:AQ509),0))+(1-IFERROR(CORREL(AF509:AI509,AR509:AU509),0)))</f>
        <v>2.81607095413112</v>
      </c>
      <c r="BC509" s="0" t="n">
        <f aca="false">AX509*((1-IFERROR(CORREL(AJ509:AM509,AB509:AE509),0))+(1-IFERROR(CORREL(AJ509:AM509,AF509:AI509),0))+(1-IFERROR(CORREL(AJ509:AM509,AN509:AQ509),0))+(1-IFERROR(CORREL(AJ509:AM509,AR509:AU509),0)))</f>
        <v>1.10432835560825</v>
      </c>
      <c r="BD509" s="0" t="n">
        <f aca="false">AY509*((1-IFERROR(CORREL(AN509:AQ509,AB509:AE509),0))+(1-IFERROR(CORREL(AN509:AQ509,AF509:AI509),0))+(1-IFERROR(CORREL(AN509:AQ509,AJ509:AM509),0))+(1-IFERROR(CORREL(AN509:AQ509,AR509:AU509),0)))</f>
        <v>1.05844505659019</v>
      </c>
      <c r="BE509" s="0" t="n">
        <f aca="false">AZ509*((1-IFERROR(CORREL(AR509:AU509,AB509:AE509),0))+(1-IFERROR(CORREL(AR509:AU509,AF509:AI509),0))+(1-IFERROR(CORREL(AR509:AU509,AJ509:AM509),0))+(1-IFERROR(CORREL(AR509:AU509,AN509:AQ509),0)))</f>
        <v>1.14593565512452</v>
      </c>
      <c r="BF509" s="0" t="n">
        <f aca="false">IF(SUM(BA509:BE509)&gt;0,BA509/SUM(BA509:BE509),1/5)</f>
        <v>0.154159149286471</v>
      </c>
      <c r="BG509" s="0" t="n">
        <f aca="false">IF(SUM(BA509:BE509)&gt;0,BB509/SUM(BA509:BE509),1/5)</f>
        <v>0.388903412558224</v>
      </c>
      <c r="BH509" s="0" t="n">
        <f aca="false">IF(SUM(BA509:BE509)&gt;0,BC509/SUM(BA509:BE509),1/5)</f>
        <v>0.152509319927052</v>
      </c>
      <c r="BI509" s="0" t="n">
        <f aca="false">IF(SUM(BA509:BE509)&gt;0,BD509/SUM(BA509:BE509),1/5)</f>
        <v>0.14617277093443</v>
      </c>
      <c r="BJ509" s="0" t="n">
        <f aca="false">IF(SUM(BA509:BE509)&gt;0,BE509/SUM(BA509:BE509),1/5)</f>
        <v>0.158255347293824</v>
      </c>
      <c r="BK509" s="0" t="n">
        <f aca="false">BF509*AB509+BG509*AF509+BH509*AJ509+BI509*AN509+BJ509*AR509</f>
        <v>0.433129208033966</v>
      </c>
      <c r="BL509" s="0" t="n">
        <f aca="false">BF509*AC509+BG509*AG509+BH509*AK509+BI509*AO509+BJ509*AS509</f>
        <v>0.603212991926225</v>
      </c>
      <c r="BM509" s="0" t="n">
        <f aca="false">BF509*AD509+BG509*AH509+BH509*AL509+BI509*AP509+BJ509*AT509</f>
        <v>0.784844384925996</v>
      </c>
      <c r="BN509" s="0" t="n">
        <f aca="false">BF509*AE509+BG509*AI509+BH509*AM509+BI509*AQ509+BJ509*AU509</f>
        <v>0.611096587441776</v>
      </c>
      <c r="BO509" s="0" t="n">
        <f aca="false">RANK(BK509,$BK509:$BN509)</f>
        <v>4</v>
      </c>
      <c r="BP509" s="0" t="n">
        <f aca="false">RANK(BL509,$BK509:$BN509)</f>
        <v>3</v>
      </c>
      <c r="BQ509" s="0" t="n">
        <f aca="false">RANK(BM509,$BK509:$BN509)</f>
        <v>1</v>
      </c>
      <c r="BR509" s="0" t="n">
        <f aca="false">RANK(BN509,$BK509:$BN509)</f>
        <v>2</v>
      </c>
    </row>
    <row r="510" customFormat="false" ht="15" hidden="false" customHeight="false" outlineLevel="0" collapsed="false">
      <c r="A510" s="0" t="n">
        <v>487</v>
      </c>
      <c r="B510" s="0" t="n">
        <f aca="false">RANDBETWEEN(1,$B$5)</f>
        <v>4</v>
      </c>
      <c r="C510" s="0" t="n">
        <f aca="false">RANDBETWEEN(1,$B$5)</f>
        <v>1</v>
      </c>
      <c r="D510" s="0" t="n">
        <f aca="false">RANDBETWEEN(1,$B$5)</f>
        <v>5</v>
      </c>
      <c r="E510" s="0" t="n">
        <f aca="false">RANDBETWEEN(1,$B$5)</f>
        <v>1</v>
      </c>
      <c r="F510" s="0" t="n">
        <f aca="false">RANDBETWEEN(1,$B$5)</f>
        <v>5</v>
      </c>
      <c r="G510" s="0" t="n">
        <f aca="false">RANDBETWEEN(1,$B$5)</f>
        <v>3</v>
      </c>
      <c r="H510" s="0" t="n">
        <f aca="true">NORMINV(RAND(),$B$8,$B$13)</f>
        <v>42.7343567035322</v>
      </c>
      <c r="I510" s="0" t="n">
        <f aca="true">NORMINV(RAND(),$C$8,$C$13)</f>
        <v>71.0011906667361</v>
      </c>
      <c r="J510" s="0" t="n">
        <f aca="true">NORMINV(RAND(),$D$8,$D$13)</f>
        <v>14.3532216724633</v>
      </c>
      <c r="K510" s="0" t="n">
        <f aca="true">NORMINV(RAND(),$E$8,$E$13)</f>
        <v>2.78109312565962</v>
      </c>
      <c r="L510" s="0" t="n">
        <f aca="true">NORMINV(RAND(),$B$9,$B$14)</f>
        <v>39.2397470889183</v>
      </c>
      <c r="M510" s="0" t="n">
        <f aca="true">NORMINV(RAND(),$C$9,$C$14)</f>
        <v>56.1223102987843</v>
      </c>
      <c r="N510" s="0" t="n">
        <f aca="true">NORMINV(RAND(),$D$9,$D$14)</f>
        <v>47.5598819179796</v>
      </c>
      <c r="O510" s="0" t="n">
        <f aca="true">NORMINV(RAND(),$E$9,$E$14)</f>
        <v>29.8454268976961</v>
      </c>
      <c r="P510" s="0" t="n">
        <f aca="true">NORMINV(RAND(),$B$10,$B$15)</f>
        <v>24.4939784032927</v>
      </c>
      <c r="Q510" s="0" t="n">
        <f aca="true">NORMINV(RAND(),$C$10,$C$15)</f>
        <v>32.3476202817118</v>
      </c>
      <c r="R510" s="0" t="n">
        <f aca="true">NORMINV(RAND(),$D$10,$D$15)</f>
        <v>9.8159939616471</v>
      </c>
      <c r="S510" s="0" t="n">
        <f aca="true">NORMINV(RAND(),$E$10,$E$15)</f>
        <v>3.97764583341151</v>
      </c>
      <c r="T510" s="0" t="n">
        <f aca="false">MEDIAN(INDEX(Avaliadores!$B$17:$B$22,$B510),INDEX(Avaliadores!$B$17:$B$22,$C510),INDEX(Avaliadores!$B$17:$B$22,$D510),INDEX(Avaliadores!$B$17:$B$22,$E510),INDEX(Avaliadores!$B$17:$B$22,$F510),INDEX(Avaliadores!$B$17:$B$22,$G510))</f>
        <v>2.54166666666667</v>
      </c>
      <c r="U510" s="0" t="n">
        <f aca="false">MEDIAN(INDEX(Avaliadores!$C$17:$C$22,$B510),INDEX(Avaliadores!$C$17:$C$22,$C510),INDEX(Avaliadores!$C$17:$C$22,$D510),INDEX(Avaliadores!$C$17:$C$22,$E510),INDEX(Avaliadores!$C$17:$C$22,$F510),INDEX(Avaliadores!$C$17:$C$22,$G510))</f>
        <v>5.16666666666667</v>
      </c>
      <c r="V510" s="0" t="n">
        <f aca="false">MEDIAN(INDEX(Avaliadores!$D$17:$D$22,$B510),INDEX(Avaliadores!$D$17:$D$22,$C510),INDEX(Avaliadores!$D$17:$D$22,$D510),INDEX(Avaliadores!$D$17:$D$22,$E510),INDEX(Avaliadores!$D$17:$D$22,$F510),INDEX(Avaliadores!$D$17:$D$22,$G510))</f>
        <v>5.66666666666667</v>
      </c>
      <c r="W510" s="0" t="n">
        <f aca="false">MEDIAN(INDEX(Avaliadores!$E$17:$E$22,$B510),INDEX(Avaliadores!$E$17:$E$22,$C510),INDEX(Avaliadores!$E$17:$E$22,$D510),INDEX(Avaliadores!$E$17:$E$22,$E510),INDEX(Avaliadores!$E$17:$E$22,$F510),INDEX(Avaliadores!$E$17:$E$22,$G510))</f>
        <v>7.04166666666667</v>
      </c>
      <c r="X510" s="0" t="n">
        <f aca="false">MEDIAN(INDEX(Avaliadores!$F$17:$F$22,$B510),INDEX(Avaliadores!$F$17:$F$22,$C510),INDEX(Avaliadores!$F$17:$F$22,$D510),INDEX(Avaliadores!$F$17:$F$22,$E510),INDEX(Avaliadores!$F$17:$F$22,$F510),INDEX(Avaliadores!$F$17:$F$22,$G510))</f>
        <v>2.54166666666667</v>
      </c>
      <c r="Y510" s="0" t="n">
        <f aca="false">MEDIAN(INDEX(Avaliadores!$G$17:$G$22,$B510),INDEX(Avaliadores!$G$17:$G$22,$C510),INDEX(Avaliadores!$G$17:$G$22,$D510),INDEX(Avaliadores!$G$17:$G$22,$E510),INDEX(Avaliadores!$G$17:$G$22,$F510),INDEX(Avaliadores!$G$17:$G$22,$G510))</f>
        <v>4.79166666666667</v>
      </c>
      <c r="Z510" s="0" t="n">
        <f aca="false">MEDIAN(INDEX(Avaliadores!$H$17:$H$22,$B510),INDEX(Avaliadores!$H$17:$H$22,$C510),INDEX(Avaliadores!$H$17:$H$22,$D510),INDEX(Avaliadores!$H$17:$H$22,$E510),INDEX(Avaliadores!$H$17:$H$22,$F510),INDEX(Avaliadores!$H$17:$H$22,$G510))</f>
        <v>3.66666666666667</v>
      </c>
      <c r="AA510" s="0" t="n">
        <f aca="false">MEDIAN(INDEX(Avaliadores!$I$17:$I$22,$B510),INDEX(Avaliadores!$I$17:$I$22,$C510),INDEX(Avaliadores!$I$17:$I$22,$D510),INDEX(Avaliadores!$I$17:$I$22,$E510),INDEX(Avaliadores!$I$17:$I$22,$F510),INDEX(Avaliadores!$I$17:$I$22,$G510))</f>
        <v>6.66666666666667</v>
      </c>
      <c r="AB510" s="0" t="n">
        <f aca="false">IF(MAX(H510:K510)=MIN(H510:K510),0,IF($B$17="custo",(MAX(H510:K510)-H510)/(MAX(H510:K510)-MIN(H510:K510)),(H510-MIN(H510:K510))/(MAX(H510:K510)-MIN(H510:K510))))</f>
        <v>0.414347604035364</v>
      </c>
      <c r="AC510" s="0" t="n">
        <f aca="false">IF(MAX(H510:K510)=MIN(H510:K510),0,IF($B$17="custo",(MAX(H510:K510)-I510)/(MAX(H510:K510)-MIN(H510:K510)),(I510-MIN(H510:K510))/(MAX(H510:K510)-MIN(H510:K510))))</f>
        <v>0</v>
      </c>
      <c r="AD510" s="0" t="n">
        <f aca="false">IF(MAX(H510:K510)=MIN(H510:K510),0,IF($B$17="custo",(MAX(H510:K510)-J510)/(MAX(H510:K510)-MIN(H510:K510)),(J510-MIN(H510:K510))/(MAX(H510:K510)-MIN(H510:K510))))</f>
        <v>0.830370683069812</v>
      </c>
      <c r="AE510" s="0" t="n">
        <f aca="false">IF(MAX(H510:K510)=MIN(H510:K510),0,IF($B$17="custo",(MAX(H510:K510)-K510)/(MAX(H510:K510)-MIN(H510:K510)),(K510-MIN(H510:K510))/(MAX(H510:K510)-MIN(H510:K510))))</f>
        <v>1</v>
      </c>
      <c r="AF510" s="0" t="n">
        <f aca="false">IF(MAX(L510:O510)=MIN(L510:O510),0,IF($C$17="custo",(MAX(L510:O510)-L510)/(MAX(L510:O510)-MIN(L510:O510)),(L510-MIN(L510:O510))/(MAX(L510:O510)-MIN(L510:O510))))</f>
        <v>0.357512725075804</v>
      </c>
      <c r="AG510" s="0" t="n">
        <f aca="false">IF(MAX(L510:O510)=MIN(L510:O510),0,IF($C$17="custo",(MAX(L510:O510)-M510)/(MAX(L510:O510)-MIN(L510:O510)),(M510-MIN(L510:O510))/(MAX(L510:O510)-MIN(L510:O510))))</f>
        <v>1</v>
      </c>
      <c r="AH510" s="0" t="n">
        <f aca="false">IF(MAX(L510:O510)=MIN(L510:O510),0,IF($C$17="custo",(MAX(L510:O510)-N510)/(MAX(L510:O510)-MIN(L510:O510)),(N510-MIN(L510:O510))/(MAX(L510:O510)-MIN(L510:O510))))</f>
        <v>0.674145968907027</v>
      </c>
      <c r="AI510" s="0" t="n">
        <f aca="false">IF(MAX(L510:O510)=MIN(L510:O510),0,IF($C$17="custo",(MAX(L510:O510)-O510)/(MAX(L510:O510)-MIN(L510:O510)),(O510-MIN(L510:O510))/(MAX(L510:O510)-MIN(L510:O510))))</f>
        <v>0</v>
      </c>
      <c r="AJ510" s="0" t="n">
        <f aca="false">IF(MAX(P510:S510)=MIN(P510:S510),0,IF($D$17="custo",(MAX(P510:S510)-P510)/(MAX(P510:S510)-MIN(P510:S510)),(P510-MIN(P510:S510))/(MAX(P510:S510)-MIN(P510:S510))))</f>
        <v>0.276829360305949</v>
      </c>
      <c r="AK510" s="0" t="n">
        <f aca="false">IF(MAX(P510:S510)=MIN(P510:S510),0,IF($D$17="custo",(MAX(P510:S510)-Q510)/(MAX(P510:S510)-MIN(P510:S510)),(Q510-MIN(P510:S510))/(MAX(P510:S510)-MIN(P510:S510))))</f>
        <v>0</v>
      </c>
      <c r="AL510" s="0" t="n">
        <f aca="false">IF(MAX(P510:S510)=MIN(P510:S510),0,IF($D$17="custo",(MAX(P510:S510)-R510)/(MAX(P510:S510)-MIN(P510:S510)),(R510-MIN(P510:S510))/(MAX(P510:S510)-MIN(P510:S510))))</f>
        <v>0.794206789333736</v>
      </c>
      <c r="AM510" s="0" t="n">
        <f aca="false">IF(MAX(P510:S510)=MIN(P510:S510),0,IF($D$17="custo",(MAX(P510:S510)-S510)/(MAX(P510:S510)-MIN(P510:S510)),(S510-MIN(P510:S510))/(MAX(P510:S510)-MIN(P510:S510))))</f>
        <v>1</v>
      </c>
      <c r="AN510" s="0" t="n">
        <f aca="false">IF(MAX(T510:W510)=MIN(T510:W510),0,IF($E$17="custo",(MAX(T510:W510)-T510)/(MAX(T510:W510)-MIN(T510:W510)),(T510-MIN(T510:W510))/(MAX(T510:W510)-MIN(T510:W510))))</f>
        <v>0</v>
      </c>
      <c r="AO510" s="0" t="n">
        <f aca="false">IF(MAX(T510:W510)=MIN(T510:W510),0,IF($E$17="custo",(MAX(T510:W510)-U510)/(MAX(T510:W510)-MIN(T510:W510)),(U510-MIN(T510:W510))/(MAX(T510:W510)-MIN(T510:W510))))</f>
        <v>0.583333333333333</v>
      </c>
      <c r="AP510" s="0" t="n">
        <f aca="false">IF(MAX(T510:W510)=MIN(T510:W510),0,IF($E$17="custo",(MAX(T510:W510)-V510)/(MAX(T510:W510)-MIN(T510:W510)),(V510-MIN(T510:W510))/(MAX(T510:W510)-MIN(T510:W510))))</f>
        <v>0.694444444444444</v>
      </c>
      <c r="AQ510" s="0" t="n">
        <f aca="false">IF(MAX(T510:W510)=MIN(T510:W510),0,IF($E$17="custo",(MAX(T510:W510)-W510)/(MAX(T510:W510)-MIN(T510:W510)),(W510-MIN(T510:W510))/(MAX(T510:W510)-MIN(T510:W510))))</f>
        <v>1</v>
      </c>
      <c r="AR510" s="0" t="n">
        <f aca="false">IF(MAX(X510:AA510)=MIN(X510:AA510),0,IF($F$17="custo",(MAX(X510:AA510)-X510)/(MAX(X510:AA510)-MIN(X510:AA510)),(X510-MIN(X510:AA510))/(MAX(X510:AA510)-MIN(X510:AA510))))</f>
        <v>0</v>
      </c>
      <c r="AS510" s="0" t="n">
        <f aca="false">IF(MAX(X510:AA510)=MIN(X510:AA510),0,IF($F$17="custo",(MAX(X510:AA510)-Y510)/(MAX(X510:AA510)-MIN(X510:AA510)),(Y510-MIN(X510:AA510))/(MAX(X510:AA510)-MIN(X510:AA510))))</f>
        <v>0.545454545454545</v>
      </c>
      <c r="AT510" s="0" t="n">
        <f aca="false">IF(MAX(X510:AA510)=MIN(X510:AA510),0,IF($F$17="custo",(MAX(X510:AA510)-Z510)/(MAX(X510:AA510)-MIN(X510:AA510)),(Z510-MIN(X510:AA510))/(MAX(X510:AA510)-MIN(X510:AA510))))</f>
        <v>0.272727272727273</v>
      </c>
      <c r="AU510" s="0" t="n">
        <f aca="false">IF(MAX(X510:AA510)=MIN(X510:AA510),0,IF($F$17="custo",(MAX(X510:AA510)-AA510)/(MAX(X510:AA510)-MIN(X510:AA510)),(AA510-MIN(X510:AA510))/(MAX(X510:AA510)-MIN(X510:AA510))))</f>
        <v>1</v>
      </c>
      <c r="AV510" s="0" t="n">
        <f aca="false">STDEVP(AB510:AE510)</f>
        <v>0.387785172858496</v>
      </c>
      <c r="AW510" s="0" t="n">
        <f aca="false">STDEVP(AF510:AI510)</f>
        <v>0.370937620691039</v>
      </c>
      <c r="AX510" s="0" t="n">
        <f aca="false">STDEVP(AJ510:AM510)</f>
        <v>0.398466195452202</v>
      </c>
      <c r="AY510" s="0" t="n">
        <f aca="false">STDEVP(AN510:AQ510)</f>
        <v>0.362444120852775</v>
      </c>
      <c r="AZ510" s="0" t="n">
        <f aca="false">STDEVP(AR510:AU510)</f>
        <v>0.369274472937998</v>
      </c>
      <c r="BA510" s="0" t="n">
        <f aca="false">AV510*((1-IFERROR(CORREL(AB510:AE510,AF510:AI510),0))+(1-IFERROR(CORREL(AB510:AE510,AJ510:AM510),0))+(1-IFERROR(CORREL(AB510:AE510,AN510:AQ510),0))+(1-IFERROR(CORREL(AB510:AE510,AR510:AU510),0)))</f>
        <v>1.11309431209377</v>
      </c>
      <c r="BB510" s="0" t="n">
        <f aca="false">AW510*((1-IFERROR(CORREL(AF510:AI510,AB510:AE510),0))+(1-IFERROR(CORREL(AF510:AI510,AJ510:AM510),0))+(1-IFERROR(CORREL(AF510:AI510,AN510:AQ510),0))+(1-IFERROR(CORREL(AF510:AI510,AR510:AU510),0)))</f>
        <v>2.22851564113525</v>
      </c>
      <c r="BC510" s="0" t="n">
        <f aca="false">AX510*((1-IFERROR(CORREL(AJ510:AM510,AB510:AE510),0))+(1-IFERROR(CORREL(AJ510:AM510,AF510:AI510),0))+(1-IFERROR(CORREL(AJ510:AM510,AN510:AQ510),0))+(1-IFERROR(CORREL(AJ510:AM510,AR510:AU510),0)))</f>
        <v>1.03768864362824</v>
      </c>
      <c r="BD510" s="0" t="n">
        <f aca="false">AY510*((1-IFERROR(CORREL(AN510:AQ510,AB510:AE510),0))+(1-IFERROR(CORREL(AN510:AQ510,AF510:AI510),0))+(1-IFERROR(CORREL(AN510:AQ510,AJ510:AM510),0))+(1-IFERROR(CORREL(AN510:AQ510,AR510:AU510),0)))</f>
        <v>0.775241781399163</v>
      </c>
      <c r="BE510" s="0" t="n">
        <f aca="false">AZ510*((1-IFERROR(CORREL(AR510:AU510,AB510:AE510),0))+(1-IFERROR(CORREL(AR510:AU510,AF510:AI510),0))+(1-IFERROR(CORREL(AR510:AU510,AJ510:AM510),0))+(1-IFERROR(CORREL(AR510:AU510,AN510:AQ510),0)))</f>
        <v>0.976670268756947</v>
      </c>
      <c r="BF510" s="0" t="n">
        <f aca="false">IF(SUM(BA510:BE510)&gt;0,BA510/SUM(BA510:BE510),1/5)</f>
        <v>0.181545599421866</v>
      </c>
      <c r="BG510" s="0" t="n">
        <f aca="false">IF(SUM(BA510:BE510)&gt;0,BB510/SUM(BA510:BE510),1/5)</f>
        <v>0.363470735134635</v>
      </c>
      <c r="BH510" s="0" t="n">
        <f aca="false">IF(SUM(BA510:BE510)&gt;0,BC510/SUM(BA510:BE510),1/5)</f>
        <v>0.16924694050982</v>
      </c>
      <c r="BI510" s="0" t="n">
        <f aca="false">IF(SUM(BA510:BE510)&gt;0,BD510/SUM(BA510:BE510),1/5)</f>
        <v>0.126441876821961</v>
      </c>
      <c r="BJ510" s="0" t="n">
        <f aca="false">IF(SUM(BA510:BE510)&gt;0,BE510/SUM(BA510:BE510),1/5)</f>
        <v>0.159294848111719</v>
      </c>
      <c r="BK510" s="0" t="n">
        <f aca="false">BF510*AB510+BG510*AF510+BH510*AJ510+BI510*AN510+BJ510*AR510</f>
        <v>0.252020919421975</v>
      </c>
      <c r="BL510" s="0" t="n">
        <f aca="false">BF510*AC510+BG510*AG510+BH510*AK510+BI510*AO510+BJ510*AS510</f>
        <v>0.524116595584141</v>
      </c>
      <c r="BM510" s="0" t="n">
        <f aca="false">BF510*AD510+BG510*AH510+BH510*AL510+BI510*AP510+BJ510*AT510</f>
        <v>0.661450451922956</v>
      </c>
      <c r="BN510" s="0" t="n">
        <f aca="false">BF510*AE510+BG510*AI510+BH510*AM510+BI510*AQ510+BJ510*AU510</f>
        <v>0.636529264865365</v>
      </c>
      <c r="BO510" s="0" t="n">
        <f aca="false">RANK(BK510,$BK510:$BN510)</f>
        <v>4</v>
      </c>
      <c r="BP510" s="0" t="n">
        <f aca="false">RANK(BL510,$BK510:$BN510)</f>
        <v>3</v>
      </c>
      <c r="BQ510" s="0" t="n">
        <f aca="false">RANK(BM510,$BK510:$BN510)</f>
        <v>1</v>
      </c>
      <c r="BR510" s="0" t="n">
        <f aca="false">RANK(BN510,$BK510:$BN510)</f>
        <v>2</v>
      </c>
    </row>
    <row r="511" customFormat="false" ht="15" hidden="false" customHeight="false" outlineLevel="0" collapsed="false">
      <c r="A511" s="0" t="n">
        <v>488</v>
      </c>
      <c r="B511" s="0" t="n">
        <f aca="false">RANDBETWEEN(1,$B$5)</f>
        <v>5</v>
      </c>
      <c r="C511" s="0" t="n">
        <f aca="false">RANDBETWEEN(1,$B$5)</f>
        <v>5</v>
      </c>
      <c r="D511" s="0" t="n">
        <f aca="false">RANDBETWEEN(1,$B$5)</f>
        <v>5</v>
      </c>
      <c r="E511" s="0" t="n">
        <f aca="false">RANDBETWEEN(1,$B$5)</f>
        <v>2</v>
      </c>
      <c r="F511" s="0" t="n">
        <f aca="false">RANDBETWEEN(1,$B$5)</f>
        <v>3</v>
      </c>
      <c r="G511" s="0" t="n">
        <f aca="false">RANDBETWEEN(1,$B$5)</f>
        <v>5</v>
      </c>
      <c r="H511" s="0" t="n">
        <f aca="true">NORMINV(RAND(),$B$8,$B$13)</f>
        <v>46.7887586733242</v>
      </c>
      <c r="I511" s="0" t="n">
        <f aca="true">NORMINV(RAND(),$C$8,$C$13)</f>
        <v>68.7827061154778</v>
      </c>
      <c r="J511" s="0" t="n">
        <f aca="true">NORMINV(RAND(),$D$8,$D$13)</f>
        <v>14.153976096695</v>
      </c>
      <c r="K511" s="0" t="n">
        <f aca="true">NORMINV(RAND(),$E$8,$E$13)</f>
        <v>3.09708630523868</v>
      </c>
      <c r="L511" s="0" t="n">
        <f aca="true">NORMINV(RAND(),$B$9,$B$14)</f>
        <v>45.3033133882413</v>
      </c>
      <c r="M511" s="0" t="n">
        <f aca="true">NORMINV(RAND(),$C$9,$C$14)</f>
        <v>52.0996249891629</v>
      </c>
      <c r="N511" s="0" t="n">
        <f aca="true">NORMINV(RAND(),$D$9,$D$14)</f>
        <v>50.8307145566239</v>
      </c>
      <c r="O511" s="0" t="n">
        <f aca="true">NORMINV(RAND(),$E$9,$E$14)</f>
        <v>28.0563264197722</v>
      </c>
      <c r="P511" s="0" t="n">
        <f aca="true">NORMINV(RAND(),$B$10,$B$15)</f>
        <v>22.4837488706773</v>
      </c>
      <c r="Q511" s="0" t="n">
        <f aca="true">NORMINV(RAND(),$C$10,$C$15)</f>
        <v>30.7483596507312</v>
      </c>
      <c r="R511" s="0" t="n">
        <f aca="true">NORMINV(RAND(),$D$10,$D$15)</f>
        <v>9.72361135074563</v>
      </c>
      <c r="S511" s="0" t="n">
        <f aca="true">NORMINV(RAND(),$E$10,$E$15)</f>
        <v>3.79076574965437</v>
      </c>
      <c r="T511" s="0" t="n">
        <f aca="false">MEDIAN(INDEX(Avaliadores!$B$17:$B$22,$B511),INDEX(Avaliadores!$B$17:$B$22,$C511),INDEX(Avaliadores!$B$17:$B$22,$D511),INDEX(Avaliadores!$B$17:$B$22,$E511),INDEX(Avaliadores!$B$17:$B$22,$F511),INDEX(Avaliadores!$B$17:$B$22,$G511))</f>
        <v>2.54166666666667</v>
      </c>
      <c r="U511" s="0" t="n">
        <f aca="false">MEDIAN(INDEX(Avaliadores!$C$17:$C$22,$B511),INDEX(Avaliadores!$C$17:$C$22,$C511),INDEX(Avaliadores!$C$17:$C$22,$D511),INDEX(Avaliadores!$C$17:$C$22,$E511),INDEX(Avaliadores!$C$17:$C$22,$F511),INDEX(Avaliadores!$C$17:$C$22,$G511))</f>
        <v>5.54166666666667</v>
      </c>
      <c r="V511" s="0" t="n">
        <f aca="false">MEDIAN(INDEX(Avaliadores!$D$17:$D$22,$B511),INDEX(Avaliadores!$D$17:$D$22,$C511),INDEX(Avaliadores!$D$17:$D$22,$D511),INDEX(Avaliadores!$D$17:$D$22,$E511),INDEX(Avaliadores!$D$17:$D$22,$F511),INDEX(Avaliadores!$D$17:$D$22,$G511))</f>
        <v>5.54166666666667</v>
      </c>
      <c r="W511" s="0" t="n">
        <f aca="false">MEDIAN(INDEX(Avaliadores!$E$17:$E$22,$B511),INDEX(Avaliadores!$E$17:$E$22,$C511),INDEX(Avaliadores!$E$17:$E$22,$D511),INDEX(Avaliadores!$E$17:$E$22,$E511),INDEX(Avaliadores!$E$17:$E$22,$F511),INDEX(Avaliadores!$E$17:$E$22,$G511))</f>
        <v>7.54166666666667</v>
      </c>
      <c r="X511" s="0" t="n">
        <f aca="false">MEDIAN(INDEX(Avaliadores!$F$17:$F$22,$B511),INDEX(Avaliadores!$F$17:$F$22,$C511),INDEX(Avaliadores!$F$17:$F$22,$D511),INDEX(Avaliadores!$F$17:$F$22,$E511),INDEX(Avaliadores!$F$17:$F$22,$F511),INDEX(Avaliadores!$F$17:$F$22,$G511))</f>
        <v>2.54166666666667</v>
      </c>
      <c r="Y511" s="0" t="n">
        <f aca="false">MEDIAN(INDEX(Avaliadores!$G$17:$G$22,$B511),INDEX(Avaliadores!$G$17:$G$22,$C511),INDEX(Avaliadores!$G$17:$G$22,$D511),INDEX(Avaliadores!$G$17:$G$22,$E511),INDEX(Avaliadores!$G$17:$G$22,$F511),INDEX(Avaliadores!$G$17:$G$22,$G511))</f>
        <v>4.54166666666667</v>
      </c>
      <c r="Z511" s="0" t="n">
        <f aca="false">MEDIAN(INDEX(Avaliadores!$H$17:$H$22,$B511),INDEX(Avaliadores!$H$17:$H$22,$C511),INDEX(Avaliadores!$H$17:$H$22,$D511),INDEX(Avaliadores!$H$17:$H$22,$E511),INDEX(Avaliadores!$H$17:$H$22,$F511),INDEX(Avaliadores!$H$17:$H$22,$G511))</f>
        <v>3.54166666666667</v>
      </c>
      <c r="AA511" s="0" t="n">
        <f aca="false">MEDIAN(INDEX(Avaliadores!$I$17:$I$22,$B511),INDEX(Avaliadores!$I$17:$I$22,$C511),INDEX(Avaliadores!$I$17:$I$22,$D511),INDEX(Avaliadores!$I$17:$I$22,$E511),INDEX(Avaliadores!$I$17:$I$22,$F511),INDEX(Avaliadores!$I$17:$I$22,$G511))</f>
        <v>6.54166666666667</v>
      </c>
      <c r="AB511" s="0" t="n">
        <f aca="false">IF(MAX(H511:K511)=MIN(H511:K511),0,IF($B$17="custo",(MAX(H511:K511)-H511)/(MAX(H511:K511)-MIN(H511:K511)),(H511-MIN(H511:K511))/(MAX(H511:K511)-MIN(H511:K511))))</f>
        <v>0.334836567055201</v>
      </c>
      <c r="AC511" s="0" t="n">
        <f aca="false">IF(MAX(H511:K511)=MIN(H511:K511),0,IF($B$17="custo",(MAX(H511:K511)-I511)/(MAX(H511:K511)-MIN(H511:K511)),(I511-MIN(H511:K511))/(MAX(H511:K511)-MIN(H511:K511))))</f>
        <v>0</v>
      </c>
      <c r="AD511" s="0" t="n">
        <f aca="false">IF(MAX(H511:K511)=MIN(H511:K511),0,IF($B$17="custo",(MAX(H511:K511)-J511)/(MAX(H511:K511)-MIN(H511:K511)),(J511-MIN(H511:K511))/(MAX(H511:K511)-MIN(H511:K511))))</f>
        <v>0.831669552279497</v>
      </c>
      <c r="AE511" s="0" t="n">
        <f aca="false">IF(MAX(H511:K511)=MIN(H511:K511),0,IF($B$17="custo",(MAX(H511:K511)-K511)/(MAX(H511:K511)-MIN(H511:K511)),(K511-MIN(H511:K511))/(MAX(H511:K511)-MIN(H511:K511))))</f>
        <v>1</v>
      </c>
      <c r="AF511" s="0" t="n">
        <f aca="false">IF(MAX(L511:O511)=MIN(L511:O511),0,IF($C$17="custo",(MAX(L511:O511)-L511)/(MAX(L511:O511)-MIN(L511:O511)),(L511-MIN(L511:O511))/(MAX(L511:O511)-MIN(L511:O511))))</f>
        <v>0.717330316332971</v>
      </c>
      <c r="AG511" s="0" t="n">
        <f aca="false">IF(MAX(L511:O511)=MIN(L511:O511),0,IF($C$17="custo",(MAX(L511:O511)-M511)/(MAX(L511:O511)-MIN(L511:O511)),(M511-MIN(L511:O511))/(MAX(L511:O511)-MIN(L511:O511))))</f>
        <v>1</v>
      </c>
      <c r="AH511" s="0" t="n">
        <f aca="false">IF(MAX(L511:O511)=MIN(L511:O511),0,IF($C$17="custo",(MAX(L511:O511)-N511)/(MAX(L511:O511)-MIN(L511:O511)),(N511-MIN(L511:O511))/(MAX(L511:O511)-MIN(L511:O511))))</f>
        <v>0.947223945629722</v>
      </c>
      <c r="AI511" s="0" t="n">
        <f aca="false">IF(MAX(L511:O511)=MIN(L511:O511),0,IF($C$17="custo",(MAX(L511:O511)-O511)/(MAX(L511:O511)-MIN(L511:O511)),(O511-MIN(L511:O511))/(MAX(L511:O511)-MIN(L511:O511))))</f>
        <v>0</v>
      </c>
      <c r="AJ511" s="0" t="n">
        <f aca="false">IF(MAX(P511:S511)=MIN(P511:S511),0,IF($D$17="custo",(MAX(P511:S511)-P511)/(MAX(P511:S511)-MIN(P511:S511)),(P511-MIN(P511:S511))/(MAX(P511:S511)-MIN(P511:S511))))</f>
        <v>0.306578206140416</v>
      </c>
      <c r="AK511" s="0" t="n">
        <f aca="false">IF(MAX(P511:S511)=MIN(P511:S511),0,IF($D$17="custo",(MAX(P511:S511)-Q511)/(MAX(P511:S511)-MIN(P511:S511)),(Q511-MIN(P511:S511))/(MAX(P511:S511)-MIN(P511:S511))))</f>
        <v>0</v>
      </c>
      <c r="AL511" s="0" t="n">
        <f aca="false">IF(MAX(P511:S511)=MIN(P511:S511),0,IF($D$17="custo",(MAX(P511:S511)-R511)/(MAX(P511:S511)-MIN(P511:S511)),(R511-MIN(P511:S511))/(MAX(P511:S511)-MIN(P511:S511))))</f>
        <v>0.779919319845</v>
      </c>
      <c r="AM511" s="0" t="n">
        <f aca="false">IF(MAX(P511:S511)=MIN(P511:S511),0,IF($D$17="custo",(MAX(P511:S511)-S511)/(MAX(P511:S511)-MIN(P511:S511)),(S511-MIN(P511:S511))/(MAX(P511:S511)-MIN(P511:S511))))</f>
        <v>1</v>
      </c>
      <c r="AN511" s="0" t="n">
        <f aca="false">IF(MAX(T511:W511)=MIN(T511:W511),0,IF($E$17="custo",(MAX(T511:W511)-T511)/(MAX(T511:W511)-MIN(T511:W511)),(T511-MIN(T511:W511))/(MAX(T511:W511)-MIN(T511:W511))))</f>
        <v>0</v>
      </c>
      <c r="AO511" s="0" t="n">
        <f aca="false">IF(MAX(T511:W511)=MIN(T511:W511),0,IF($E$17="custo",(MAX(T511:W511)-U511)/(MAX(T511:W511)-MIN(T511:W511)),(U511-MIN(T511:W511))/(MAX(T511:W511)-MIN(T511:W511))))</f>
        <v>0.6</v>
      </c>
      <c r="AP511" s="0" t="n">
        <f aca="false">IF(MAX(T511:W511)=MIN(T511:W511),0,IF($E$17="custo",(MAX(T511:W511)-V511)/(MAX(T511:W511)-MIN(T511:W511)),(V511-MIN(T511:W511))/(MAX(T511:W511)-MIN(T511:W511))))</f>
        <v>0.6</v>
      </c>
      <c r="AQ511" s="0" t="n">
        <f aca="false">IF(MAX(T511:W511)=MIN(T511:W511),0,IF($E$17="custo",(MAX(T511:W511)-W511)/(MAX(T511:W511)-MIN(T511:W511)),(W511-MIN(T511:W511))/(MAX(T511:W511)-MIN(T511:W511))))</f>
        <v>1</v>
      </c>
      <c r="AR511" s="0" t="n">
        <f aca="false">IF(MAX(X511:AA511)=MIN(X511:AA511),0,IF($F$17="custo",(MAX(X511:AA511)-X511)/(MAX(X511:AA511)-MIN(X511:AA511)),(X511-MIN(X511:AA511))/(MAX(X511:AA511)-MIN(X511:AA511))))</f>
        <v>0</v>
      </c>
      <c r="AS511" s="0" t="n">
        <f aca="false">IF(MAX(X511:AA511)=MIN(X511:AA511),0,IF($F$17="custo",(MAX(X511:AA511)-Y511)/(MAX(X511:AA511)-MIN(X511:AA511)),(Y511-MIN(X511:AA511))/(MAX(X511:AA511)-MIN(X511:AA511))))</f>
        <v>0.5</v>
      </c>
      <c r="AT511" s="0" t="n">
        <f aca="false">IF(MAX(X511:AA511)=MIN(X511:AA511),0,IF($F$17="custo",(MAX(X511:AA511)-Z511)/(MAX(X511:AA511)-MIN(X511:AA511)),(Z511-MIN(X511:AA511))/(MAX(X511:AA511)-MIN(X511:AA511))))</f>
        <v>0.25</v>
      </c>
      <c r="AU511" s="0" t="n">
        <f aca="false">IF(MAX(X511:AA511)=MIN(X511:AA511),0,IF($F$17="custo",(MAX(X511:AA511)-AA511)/(MAX(X511:AA511)-MIN(X511:AA511)),(AA511-MIN(X511:AA511))/(MAX(X511:AA511)-MIN(X511:AA511))))</f>
        <v>1</v>
      </c>
      <c r="AV511" s="0" t="n">
        <f aca="false">STDEVP(AB511:AE511)</f>
        <v>0.396973733245481</v>
      </c>
      <c r="AW511" s="0" t="n">
        <f aca="false">STDEVP(AF511:AI511)</f>
        <v>0.399009283152915</v>
      </c>
      <c r="AX511" s="0" t="n">
        <f aca="false">STDEVP(AJ511:AM511)</f>
        <v>0.391757693115894</v>
      </c>
      <c r="AY511" s="0" t="n">
        <f aca="false">STDEVP(AN511:AQ511)</f>
        <v>0.357071421427143</v>
      </c>
      <c r="AZ511" s="0" t="n">
        <f aca="false">STDEVP(AR511:AU511)</f>
        <v>0.369754986443726</v>
      </c>
      <c r="BA511" s="0" t="n">
        <f aca="false">AV511*((1-IFERROR(CORREL(AB511:AE511,AF511:AI511),0))+(1-IFERROR(CORREL(AB511:AE511,AJ511:AM511),0))+(1-IFERROR(CORREL(AB511:AE511,AN511:AQ511),0))+(1-IFERROR(CORREL(AB511:AE511,AR511:AU511),0)))</f>
        <v>1.06056725740947</v>
      </c>
      <c r="BB511" s="0" t="n">
        <f aca="false">AW511*((1-IFERROR(CORREL(AF511:AI511,AB511:AE511),0))+(1-IFERROR(CORREL(AF511:AI511,AJ511:AM511),0))+(1-IFERROR(CORREL(AF511:AI511,AN511:AQ511),0))+(1-IFERROR(CORREL(AF511:AI511,AR511:AU511),0)))</f>
        <v>2.63079078540724</v>
      </c>
      <c r="BC511" s="0" t="n">
        <f aca="false">AX511*((1-IFERROR(CORREL(AJ511:AM511,AB511:AE511),0))+(1-IFERROR(CORREL(AJ511:AM511,AF511:AI511),0))+(1-IFERROR(CORREL(AJ511:AM511,AN511:AQ511),0))+(1-IFERROR(CORREL(AJ511:AM511,AR511:AU511),0)))</f>
        <v>1.03094256299999</v>
      </c>
      <c r="BD511" s="0" t="n">
        <f aca="false">AY511*((1-IFERROR(CORREL(AN511:AQ511,AB511:AE511),0))+(1-IFERROR(CORREL(AN511:AQ511,AF511:AI511),0))+(1-IFERROR(CORREL(AN511:AQ511,AJ511:AM511),0))+(1-IFERROR(CORREL(AN511:AQ511,AR511:AU511),0)))</f>
        <v>0.88681483542236</v>
      </c>
      <c r="BE511" s="0" t="n">
        <f aca="false">AZ511*((1-IFERROR(CORREL(AR511:AU511,AB511:AE511),0))+(1-IFERROR(CORREL(AR511:AU511,AF511:AI511),0))+(1-IFERROR(CORREL(AR511:AU511,AJ511:AM511),0))+(1-IFERROR(CORREL(AR511:AU511,AN511:AQ511),0)))</f>
        <v>1.06262344186036</v>
      </c>
      <c r="BF511" s="0" t="n">
        <f aca="false">IF(SUM(BA511:BE511)&gt;0,BA511/SUM(BA511:BE511),1/5)</f>
        <v>0.158964143530266</v>
      </c>
      <c r="BG511" s="0" t="n">
        <f aca="false">IF(SUM(BA511:BE511)&gt;0,BB511/SUM(BA511:BE511),1/5)</f>
        <v>0.394318607413047</v>
      </c>
      <c r="BH511" s="0" t="n">
        <f aca="false">IF(SUM(BA511:BE511)&gt;0,BC511/SUM(BA511:BE511),1/5)</f>
        <v>0.15452381771288</v>
      </c>
      <c r="BI511" s="0" t="n">
        <f aca="false">IF(SUM(BA511:BE511)&gt;0,BD511/SUM(BA511:BE511),1/5)</f>
        <v>0.132921094629288</v>
      </c>
      <c r="BJ511" s="0" t="n">
        <f aca="false">IF(SUM(BA511:BE511)&gt;0,BE511/SUM(BA511:BE511),1/5)</f>
        <v>0.159272336714519</v>
      </c>
      <c r="BK511" s="0" t="n">
        <f aca="false">BF511*AB511+BG511*AF511+BH511*AJ511+BI511*AN511+BJ511*AR511</f>
        <v>0.383457334336505</v>
      </c>
      <c r="BL511" s="0" t="n">
        <f aca="false">BF511*AC511+BG511*AG511+BH511*AK511+BI511*AO511+BJ511*AS511</f>
        <v>0.553707432547879</v>
      </c>
      <c r="BM511" s="0" t="n">
        <f aca="false">BF511*AD511+BG511*AH511+BH511*AL511+BI511*AP511+BJ511*AT511</f>
        <v>0.745800516993999</v>
      </c>
      <c r="BN511" s="0" t="n">
        <f aca="false">BF511*AE511+BG511*AI511+BH511*AM511+BI511*AQ511+BJ511*AU511</f>
        <v>0.605681392586953</v>
      </c>
      <c r="BO511" s="0" t="n">
        <f aca="false">RANK(BK511,$BK511:$BN511)</f>
        <v>4</v>
      </c>
      <c r="BP511" s="0" t="n">
        <f aca="false">RANK(BL511,$BK511:$BN511)</f>
        <v>3</v>
      </c>
      <c r="BQ511" s="0" t="n">
        <f aca="false">RANK(BM511,$BK511:$BN511)</f>
        <v>1</v>
      </c>
      <c r="BR511" s="0" t="n">
        <f aca="false">RANK(BN511,$BK511:$BN511)</f>
        <v>2</v>
      </c>
    </row>
    <row r="512" customFormat="false" ht="15" hidden="false" customHeight="false" outlineLevel="0" collapsed="false">
      <c r="A512" s="0" t="n">
        <v>489</v>
      </c>
      <c r="B512" s="0" t="n">
        <f aca="false">RANDBETWEEN(1,$B$5)</f>
        <v>5</v>
      </c>
      <c r="C512" s="0" t="n">
        <f aca="false">RANDBETWEEN(1,$B$5)</f>
        <v>2</v>
      </c>
      <c r="D512" s="0" t="n">
        <f aca="false">RANDBETWEEN(1,$B$5)</f>
        <v>5</v>
      </c>
      <c r="E512" s="0" t="n">
        <f aca="false">RANDBETWEEN(1,$B$5)</f>
        <v>2</v>
      </c>
      <c r="F512" s="0" t="n">
        <f aca="false">RANDBETWEEN(1,$B$5)</f>
        <v>4</v>
      </c>
      <c r="G512" s="0" t="n">
        <f aca="false">RANDBETWEEN(1,$B$5)</f>
        <v>2</v>
      </c>
      <c r="H512" s="0" t="n">
        <f aca="true">NORMINV(RAND(),$B$8,$B$13)</f>
        <v>49.8761884922344</v>
      </c>
      <c r="I512" s="0" t="n">
        <f aca="true">NORMINV(RAND(),$C$8,$C$13)</f>
        <v>66.7679913943628</v>
      </c>
      <c r="J512" s="0" t="n">
        <f aca="true">NORMINV(RAND(),$D$8,$D$13)</f>
        <v>14.8138159119178</v>
      </c>
      <c r="K512" s="0" t="n">
        <f aca="true">NORMINV(RAND(),$E$8,$E$13)</f>
        <v>2.92583610861917</v>
      </c>
      <c r="L512" s="0" t="n">
        <f aca="true">NORMINV(RAND(),$B$9,$B$14)</f>
        <v>41.3198871614947</v>
      </c>
      <c r="M512" s="0" t="n">
        <f aca="true">NORMINV(RAND(),$C$9,$C$14)</f>
        <v>49.5557347638143</v>
      </c>
      <c r="N512" s="0" t="n">
        <f aca="true">NORMINV(RAND(),$D$9,$D$14)</f>
        <v>48.6655617785926</v>
      </c>
      <c r="O512" s="0" t="n">
        <f aca="true">NORMINV(RAND(),$E$9,$E$14)</f>
        <v>26.4096943190126</v>
      </c>
      <c r="P512" s="0" t="n">
        <f aca="true">NORMINV(RAND(),$B$10,$B$15)</f>
        <v>25.7029246015396</v>
      </c>
      <c r="Q512" s="0" t="n">
        <f aca="true">NORMINV(RAND(),$C$10,$C$15)</f>
        <v>31.0356501266827</v>
      </c>
      <c r="R512" s="0" t="n">
        <f aca="true">NORMINV(RAND(),$D$10,$D$15)</f>
        <v>9.52413488969503</v>
      </c>
      <c r="S512" s="0" t="n">
        <f aca="true">NORMINV(RAND(),$E$10,$E$15)</f>
        <v>4.07793617546048</v>
      </c>
      <c r="T512" s="0" t="n">
        <f aca="false">MEDIAN(INDEX(Avaliadores!$B$17:$B$22,$B512),INDEX(Avaliadores!$B$17:$B$22,$C512),INDEX(Avaliadores!$B$17:$B$22,$D512),INDEX(Avaliadores!$B$17:$B$22,$E512),INDEX(Avaliadores!$B$17:$B$22,$F512),INDEX(Avaliadores!$B$17:$B$22,$G512))</f>
        <v>3.04166666666667</v>
      </c>
      <c r="U512" s="0" t="n">
        <f aca="false">MEDIAN(INDEX(Avaliadores!$C$17:$C$22,$B512),INDEX(Avaliadores!$C$17:$C$22,$C512),INDEX(Avaliadores!$C$17:$C$22,$D512),INDEX(Avaliadores!$C$17:$C$22,$E512),INDEX(Avaliadores!$C$17:$C$22,$F512),INDEX(Avaliadores!$C$17:$C$22,$G512))</f>
        <v>5.29166666666667</v>
      </c>
      <c r="V512" s="0" t="n">
        <f aca="false">MEDIAN(INDEX(Avaliadores!$D$17:$D$22,$B512),INDEX(Avaliadores!$D$17:$D$22,$C512),INDEX(Avaliadores!$D$17:$D$22,$D512),INDEX(Avaliadores!$D$17:$D$22,$E512),INDEX(Avaliadores!$D$17:$D$22,$F512),INDEX(Avaliadores!$D$17:$D$22,$G512))</f>
        <v>5.79166666666667</v>
      </c>
      <c r="W512" s="0" t="n">
        <f aca="false">MEDIAN(INDEX(Avaliadores!$E$17:$E$22,$B512),INDEX(Avaliadores!$E$17:$E$22,$C512),INDEX(Avaliadores!$E$17:$E$22,$D512),INDEX(Avaliadores!$E$17:$E$22,$E512),INDEX(Avaliadores!$E$17:$E$22,$F512),INDEX(Avaliadores!$E$17:$E$22,$G512))</f>
        <v>6.29166666666667</v>
      </c>
      <c r="X512" s="0" t="n">
        <f aca="false">MEDIAN(INDEX(Avaliadores!$F$17:$F$22,$B512),INDEX(Avaliadores!$F$17:$F$22,$C512),INDEX(Avaliadores!$F$17:$F$22,$D512),INDEX(Avaliadores!$F$17:$F$22,$E512),INDEX(Avaliadores!$F$17:$F$22,$F512),INDEX(Avaliadores!$F$17:$F$22,$G512))</f>
        <v>2.29166666666667</v>
      </c>
      <c r="Y512" s="0" t="n">
        <f aca="false">MEDIAN(INDEX(Avaliadores!$G$17:$G$22,$B512),INDEX(Avaliadores!$G$17:$G$22,$C512),INDEX(Avaliadores!$G$17:$G$22,$D512),INDEX(Avaliadores!$G$17:$G$22,$E512),INDEX(Avaliadores!$G$17:$G$22,$F512),INDEX(Avaliadores!$G$17:$G$22,$G512))</f>
        <v>5.29166666666667</v>
      </c>
      <c r="Z512" s="0" t="n">
        <f aca="false">MEDIAN(INDEX(Avaliadores!$H$17:$H$22,$B512),INDEX(Avaliadores!$H$17:$H$22,$C512),INDEX(Avaliadores!$H$17:$H$22,$D512),INDEX(Avaliadores!$H$17:$H$22,$E512),INDEX(Avaliadores!$H$17:$H$22,$F512),INDEX(Avaliadores!$H$17:$H$22,$G512))</f>
        <v>3.79166666666667</v>
      </c>
      <c r="AA512" s="0" t="n">
        <f aca="false">MEDIAN(INDEX(Avaliadores!$I$17:$I$22,$B512),INDEX(Avaliadores!$I$17:$I$22,$C512),INDEX(Avaliadores!$I$17:$I$22,$D512),INDEX(Avaliadores!$I$17:$I$22,$E512),INDEX(Avaliadores!$I$17:$I$22,$F512),INDEX(Avaliadores!$I$17:$I$22,$G512))</f>
        <v>6.04166666666667</v>
      </c>
      <c r="AB512" s="0" t="n">
        <f aca="false">IF(MAX(H512:K512)=MIN(H512:K512),0,IF($B$17="custo",(MAX(H512:K512)-H512)/(MAX(H512:K512)-MIN(H512:K512)),(H512-MIN(H512:K512))/(MAX(H512:K512)-MIN(H512:K512))))</f>
        <v>0.264586977468482</v>
      </c>
      <c r="AC512" s="0" t="n">
        <f aca="false">IF(MAX(H512:K512)=MIN(H512:K512),0,IF($B$17="custo",(MAX(H512:K512)-I512)/(MAX(H512:K512)-MIN(H512:K512)),(I512-MIN(H512:K512))/(MAX(H512:K512)-MIN(H512:K512))))</f>
        <v>0</v>
      </c>
      <c r="AD512" s="0" t="n">
        <f aca="false">IF(MAX(H512:K512)=MIN(H512:K512),0,IF($B$17="custo",(MAX(H512:K512)-J512)/(MAX(H512:K512)-MIN(H512:K512)),(J512-MIN(H512:K512))/(MAX(H512:K512)-MIN(H512:K512))))</f>
        <v>0.813791064069021</v>
      </c>
      <c r="AE512" s="0" t="n">
        <f aca="false">IF(MAX(H512:K512)=MIN(H512:K512),0,IF($B$17="custo",(MAX(H512:K512)-K512)/(MAX(H512:K512)-MIN(H512:K512)),(K512-MIN(H512:K512))/(MAX(H512:K512)-MIN(H512:K512))))</f>
        <v>1</v>
      </c>
      <c r="AF512" s="0" t="n">
        <f aca="false">IF(MAX(L512:O512)=MIN(L512:O512),0,IF($C$17="custo",(MAX(L512:O512)-L512)/(MAX(L512:O512)-MIN(L512:O512)),(L512-MIN(L512:O512))/(MAX(L512:O512)-MIN(L512:O512))))</f>
        <v>0.644178985085577</v>
      </c>
      <c r="AG512" s="0" t="n">
        <f aca="false">IF(MAX(L512:O512)=MIN(L512:O512),0,IF($C$17="custo",(MAX(L512:O512)-M512)/(MAX(L512:O512)-MIN(L512:O512)),(M512-MIN(L512:O512))/(MAX(L512:O512)-MIN(L512:O512))))</f>
        <v>1</v>
      </c>
      <c r="AH512" s="0" t="n">
        <f aca="false">IF(MAX(L512:O512)=MIN(L512:O512),0,IF($C$17="custo",(MAX(L512:O512)-N512)/(MAX(L512:O512)-MIN(L512:O512)),(N512-MIN(L512:O512))/(MAX(L512:O512)-MIN(L512:O512))))</f>
        <v>0.961541025241676</v>
      </c>
      <c r="AI512" s="0" t="n">
        <f aca="false">IF(MAX(L512:O512)=MIN(L512:O512),0,IF($C$17="custo",(MAX(L512:O512)-O512)/(MAX(L512:O512)-MIN(L512:O512)),(O512-MIN(L512:O512))/(MAX(L512:O512)-MIN(L512:O512))))</f>
        <v>0</v>
      </c>
      <c r="AJ512" s="0" t="n">
        <f aca="false">IF(MAX(P512:S512)=MIN(P512:S512),0,IF($D$17="custo",(MAX(P512:S512)-P512)/(MAX(P512:S512)-MIN(P512:S512)),(P512-MIN(P512:S512))/(MAX(P512:S512)-MIN(P512:S512))))</f>
        <v>0.197818165694327</v>
      </c>
      <c r="AK512" s="0" t="n">
        <f aca="false">IF(MAX(P512:S512)=MIN(P512:S512),0,IF($D$17="custo",(MAX(P512:S512)-Q512)/(MAX(P512:S512)-MIN(P512:S512)),(Q512-MIN(P512:S512))/(MAX(P512:S512)-MIN(P512:S512))))</f>
        <v>0</v>
      </c>
      <c r="AL512" s="0" t="n">
        <f aca="false">IF(MAX(P512:S512)=MIN(P512:S512),0,IF($D$17="custo",(MAX(P512:S512)-R512)/(MAX(P512:S512)-MIN(P512:S512)),(R512-MIN(P512:S512))/(MAX(P512:S512)-MIN(P512:S512))))</f>
        <v>0.797972531198714</v>
      </c>
      <c r="AM512" s="0" t="n">
        <f aca="false">IF(MAX(P512:S512)=MIN(P512:S512),0,IF($D$17="custo",(MAX(P512:S512)-S512)/(MAX(P512:S512)-MIN(P512:S512)),(S512-MIN(P512:S512))/(MAX(P512:S512)-MIN(P512:S512))))</f>
        <v>1</v>
      </c>
      <c r="AN512" s="0" t="n">
        <f aca="false">IF(MAX(T512:W512)=MIN(T512:W512),0,IF($E$17="custo",(MAX(T512:W512)-T512)/(MAX(T512:W512)-MIN(T512:W512)),(T512-MIN(T512:W512))/(MAX(T512:W512)-MIN(T512:W512))))</f>
        <v>0</v>
      </c>
      <c r="AO512" s="0" t="n">
        <f aca="false">IF(MAX(T512:W512)=MIN(T512:W512),0,IF($E$17="custo",(MAX(T512:W512)-U512)/(MAX(T512:W512)-MIN(T512:W512)),(U512-MIN(T512:W512))/(MAX(T512:W512)-MIN(T512:W512))))</f>
        <v>0.692307692307692</v>
      </c>
      <c r="AP512" s="0" t="n">
        <f aca="false">IF(MAX(T512:W512)=MIN(T512:W512),0,IF($E$17="custo",(MAX(T512:W512)-V512)/(MAX(T512:W512)-MIN(T512:W512)),(V512-MIN(T512:W512))/(MAX(T512:W512)-MIN(T512:W512))))</f>
        <v>0.846153846153846</v>
      </c>
      <c r="AQ512" s="0" t="n">
        <f aca="false">IF(MAX(T512:W512)=MIN(T512:W512),0,IF($E$17="custo",(MAX(T512:W512)-W512)/(MAX(T512:W512)-MIN(T512:W512)),(W512-MIN(T512:W512))/(MAX(T512:W512)-MIN(T512:W512))))</f>
        <v>1</v>
      </c>
      <c r="AR512" s="0" t="n">
        <f aca="false">IF(MAX(X512:AA512)=MIN(X512:AA512),0,IF($F$17="custo",(MAX(X512:AA512)-X512)/(MAX(X512:AA512)-MIN(X512:AA512)),(X512-MIN(X512:AA512))/(MAX(X512:AA512)-MIN(X512:AA512))))</f>
        <v>0</v>
      </c>
      <c r="AS512" s="0" t="n">
        <f aca="false">IF(MAX(X512:AA512)=MIN(X512:AA512),0,IF($F$17="custo",(MAX(X512:AA512)-Y512)/(MAX(X512:AA512)-MIN(X512:AA512)),(Y512-MIN(X512:AA512))/(MAX(X512:AA512)-MIN(X512:AA512))))</f>
        <v>0.8</v>
      </c>
      <c r="AT512" s="0" t="n">
        <f aca="false">IF(MAX(X512:AA512)=MIN(X512:AA512),0,IF($F$17="custo",(MAX(X512:AA512)-Z512)/(MAX(X512:AA512)-MIN(X512:AA512)),(Z512-MIN(X512:AA512))/(MAX(X512:AA512)-MIN(X512:AA512))))</f>
        <v>0.4</v>
      </c>
      <c r="AU512" s="0" t="n">
        <f aca="false">IF(MAX(X512:AA512)=MIN(X512:AA512),0,IF($F$17="custo",(MAX(X512:AA512)-AA512)/(MAX(X512:AA512)-MIN(X512:AA512)),(AA512-MIN(X512:AA512))/(MAX(X512:AA512)-MIN(X512:AA512))))</f>
        <v>1</v>
      </c>
      <c r="AV512" s="0" t="n">
        <f aca="false">STDEVP(AB512:AE512)</f>
        <v>0.40384042136659</v>
      </c>
      <c r="AW512" s="0" t="n">
        <f aca="false">STDEVP(AF512:AI512)</f>
        <v>0.400650569384886</v>
      </c>
      <c r="AX512" s="0" t="n">
        <f aca="false">STDEVP(AJ512:AM512)</f>
        <v>0.412339987381514</v>
      </c>
      <c r="AY512" s="0" t="n">
        <f aca="false">STDEVP(AN512:AQ512)</f>
        <v>0.38220397912215</v>
      </c>
      <c r="AZ512" s="0" t="n">
        <f aca="false">STDEVP(AR512:AU512)</f>
        <v>0.38405728739343</v>
      </c>
      <c r="BA512" s="0" t="n">
        <f aca="false">AV512*((1-IFERROR(CORREL(AB512:AE512,AF512:AI512),0))+(1-IFERROR(CORREL(AB512:AE512,AJ512:AM512),0))+(1-IFERROR(CORREL(AB512:AE512,AN512:AQ512),0))+(1-IFERROR(CORREL(AB512:AE512,AR512:AU512),0)))</f>
        <v>1.10204367738812</v>
      </c>
      <c r="BB512" s="0" t="n">
        <f aca="false">AW512*((1-IFERROR(CORREL(AF512:AI512,AB512:AE512),0))+(1-IFERROR(CORREL(AF512:AI512,AJ512:AM512),0))+(1-IFERROR(CORREL(AF512:AI512,AN512:AQ512),0))+(1-IFERROR(CORREL(AF512:AI512,AR512:AU512),0)))</f>
        <v>2.35502495412391</v>
      </c>
      <c r="BC512" s="0" t="n">
        <f aca="false">AX512*((1-IFERROR(CORREL(AJ512:AM512,AB512:AE512),0))+(1-IFERROR(CORREL(AJ512:AM512,AF512:AI512),0))+(1-IFERROR(CORREL(AJ512:AM512,AN512:AQ512),0))+(1-IFERROR(CORREL(AJ512:AM512,AR512:AU512),0)))</f>
        <v>1.07934233726531</v>
      </c>
      <c r="BD512" s="0" t="n">
        <f aca="false">AY512*((1-IFERROR(CORREL(AN512:AQ512,AB512:AE512),0))+(1-IFERROR(CORREL(AN512:AQ512,AF512:AI512),0))+(1-IFERROR(CORREL(AN512:AQ512,AJ512:AM512),0))+(1-IFERROR(CORREL(AN512:AQ512,AR512:AU512),0)))</f>
        <v>0.821438230236921</v>
      </c>
      <c r="BE512" s="0" t="n">
        <f aca="false">AZ512*((1-IFERROR(CORREL(AR512:AU512,AB512:AE512),0))+(1-IFERROR(CORREL(AR512:AU512,AF512:AI512),0))+(1-IFERROR(CORREL(AR512:AU512,AJ512:AM512),0))+(1-IFERROR(CORREL(AR512:AU512,AN512:AQ512),0)))</f>
        <v>1.11955502847802</v>
      </c>
      <c r="BF512" s="0" t="n">
        <f aca="false">IF(SUM(BA512:BE512)&gt;0,BA512/SUM(BA512:BE512),1/5)</f>
        <v>0.170136622431355</v>
      </c>
      <c r="BG512" s="0" t="n">
        <f aca="false">IF(SUM(BA512:BE512)&gt;0,BB512/SUM(BA512:BE512),1/5)</f>
        <v>0.363575418703744</v>
      </c>
      <c r="BH512" s="0" t="n">
        <f aca="false">IF(SUM(BA512:BE512)&gt;0,BC512/SUM(BA512:BE512),1/5)</f>
        <v>0.166631925283314</v>
      </c>
      <c r="BI512" s="0" t="n">
        <f aca="false">IF(SUM(BA512:BE512)&gt;0,BD512/SUM(BA512:BE512),1/5)</f>
        <v>0.126815959200209</v>
      </c>
      <c r="BJ512" s="0" t="n">
        <f aca="false">IF(SUM(BA512:BE512)&gt;0,BE512/SUM(BA512:BE512),1/5)</f>
        <v>0.172840074381379</v>
      </c>
      <c r="BK512" s="0" t="n">
        <f aca="false">BF512*AB512+BG512*AF512+BH512*AJ512+BI512*AN512+BJ512*AR512</f>
        <v>0.31218640071411</v>
      </c>
      <c r="BL512" s="0" t="n">
        <f aca="false">BF512*AC512+BG512*AG512+BH512*AK512+BI512*AO512+BJ512*AS512</f>
        <v>0.58964314227053</v>
      </c>
      <c r="BM512" s="0" t="n">
        <f aca="false">BF512*AD512+BG512*AH512+BH512*AL512+BI512*AP512+BJ512*AT512</f>
        <v>0.79745788443893</v>
      </c>
      <c r="BN512" s="0" t="n">
        <f aca="false">BF512*AE512+BG512*AI512+BH512*AM512+BI512*AQ512+BJ512*AU512</f>
        <v>0.636424581296256</v>
      </c>
      <c r="BO512" s="0" t="n">
        <f aca="false">RANK(BK512,$BK512:$BN512)</f>
        <v>4</v>
      </c>
      <c r="BP512" s="0" t="n">
        <f aca="false">RANK(BL512,$BK512:$BN512)</f>
        <v>3</v>
      </c>
      <c r="BQ512" s="0" t="n">
        <f aca="false">RANK(BM512,$BK512:$BN512)</f>
        <v>1</v>
      </c>
      <c r="BR512" s="0" t="n">
        <f aca="false">RANK(BN512,$BK512:$BN512)</f>
        <v>2</v>
      </c>
    </row>
    <row r="513" customFormat="false" ht="15" hidden="false" customHeight="false" outlineLevel="0" collapsed="false">
      <c r="A513" s="0" t="n">
        <v>490</v>
      </c>
      <c r="B513" s="0" t="n">
        <f aca="false">RANDBETWEEN(1,$B$5)</f>
        <v>1</v>
      </c>
      <c r="C513" s="0" t="n">
        <f aca="false">RANDBETWEEN(1,$B$5)</f>
        <v>6</v>
      </c>
      <c r="D513" s="0" t="n">
        <f aca="false">RANDBETWEEN(1,$B$5)</f>
        <v>5</v>
      </c>
      <c r="E513" s="0" t="n">
        <f aca="false">RANDBETWEEN(1,$B$5)</f>
        <v>5</v>
      </c>
      <c r="F513" s="0" t="n">
        <f aca="false">RANDBETWEEN(1,$B$5)</f>
        <v>3</v>
      </c>
      <c r="G513" s="0" t="n">
        <f aca="false">RANDBETWEEN(1,$B$5)</f>
        <v>6</v>
      </c>
      <c r="H513" s="0" t="n">
        <f aca="true">NORMINV(RAND(),$B$8,$B$13)</f>
        <v>52.1491867782563</v>
      </c>
      <c r="I513" s="0" t="n">
        <f aca="true">NORMINV(RAND(),$C$8,$C$13)</f>
        <v>65.640270294728</v>
      </c>
      <c r="J513" s="0" t="n">
        <f aca="true">NORMINV(RAND(),$D$8,$D$13)</f>
        <v>13.6108634462814</v>
      </c>
      <c r="K513" s="0" t="n">
        <f aca="true">NORMINV(RAND(),$E$8,$E$13)</f>
        <v>2.80995312899773</v>
      </c>
      <c r="L513" s="0" t="n">
        <f aca="true">NORMINV(RAND(),$B$9,$B$14)</f>
        <v>50.9569029080554</v>
      </c>
      <c r="M513" s="0" t="n">
        <f aca="true">NORMINV(RAND(),$C$9,$C$14)</f>
        <v>52.0375637642626</v>
      </c>
      <c r="N513" s="0" t="n">
        <f aca="true">NORMINV(RAND(),$D$9,$D$14)</f>
        <v>45.7466399975604</v>
      </c>
      <c r="O513" s="0" t="n">
        <f aca="true">NORMINV(RAND(),$E$9,$E$14)</f>
        <v>21.5691974159988</v>
      </c>
      <c r="P513" s="0" t="n">
        <f aca="true">NORMINV(RAND(),$B$10,$B$15)</f>
        <v>23.3293656484269</v>
      </c>
      <c r="Q513" s="0" t="n">
        <f aca="true">NORMINV(RAND(),$C$10,$C$15)</f>
        <v>30.3902707793505</v>
      </c>
      <c r="R513" s="0" t="n">
        <f aca="true">NORMINV(RAND(),$D$10,$D$15)</f>
        <v>9.85647921994604</v>
      </c>
      <c r="S513" s="0" t="n">
        <f aca="true">NORMINV(RAND(),$E$10,$E$15)</f>
        <v>4.1274698255548</v>
      </c>
      <c r="T513" s="0" t="n">
        <f aca="false">MEDIAN(INDEX(Avaliadores!$B$17:$B$22,$B513),INDEX(Avaliadores!$B$17:$B$22,$C513),INDEX(Avaliadores!$B$17:$B$22,$D513),INDEX(Avaliadores!$B$17:$B$22,$E513),INDEX(Avaliadores!$B$17:$B$22,$F513),INDEX(Avaliadores!$B$17:$B$22,$G513))</f>
        <v>2.29166666666667</v>
      </c>
      <c r="U513" s="0" t="n">
        <f aca="false">MEDIAN(INDEX(Avaliadores!$C$17:$C$22,$B513),INDEX(Avaliadores!$C$17:$C$22,$C513),INDEX(Avaliadores!$C$17:$C$22,$D513),INDEX(Avaliadores!$C$17:$C$22,$E513),INDEX(Avaliadores!$C$17:$C$22,$F513),INDEX(Avaliadores!$C$17:$C$22,$G513))</f>
        <v>5.54166666666667</v>
      </c>
      <c r="V513" s="0" t="n">
        <f aca="false">MEDIAN(INDEX(Avaliadores!$D$17:$D$22,$B513),INDEX(Avaliadores!$D$17:$D$22,$C513),INDEX(Avaliadores!$D$17:$D$22,$D513),INDEX(Avaliadores!$D$17:$D$22,$E513),INDEX(Avaliadores!$D$17:$D$22,$F513),INDEX(Avaliadores!$D$17:$D$22,$G513))</f>
        <v>5.54166666666667</v>
      </c>
      <c r="W513" s="0" t="n">
        <f aca="false">MEDIAN(INDEX(Avaliadores!$E$17:$E$22,$B513),INDEX(Avaliadores!$E$17:$E$22,$C513),INDEX(Avaliadores!$E$17:$E$22,$D513),INDEX(Avaliadores!$E$17:$E$22,$E513),INDEX(Avaliadores!$E$17:$E$22,$F513),INDEX(Avaliadores!$E$17:$E$22,$G513))</f>
        <v>6.54166666666667</v>
      </c>
      <c r="X513" s="0" t="n">
        <f aca="false">MEDIAN(INDEX(Avaliadores!$F$17:$F$22,$B513),INDEX(Avaliadores!$F$17:$F$22,$C513),INDEX(Avaliadores!$F$17:$F$22,$D513),INDEX(Avaliadores!$F$17:$F$22,$E513),INDEX(Avaliadores!$F$17:$F$22,$F513),INDEX(Avaliadores!$F$17:$F$22,$G513))</f>
        <v>2.66666666666667</v>
      </c>
      <c r="Y513" s="0" t="n">
        <f aca="false">MEDIAN(INDEX(Avaliadores!$G$17:$G$22,$B513),INDEX(Avaliadores!$G$17:$G$22,$C513),INDEX(Avaliadores!$G$17:$G$22,$D513),INDEX(Avaliadores!$G$17:$G$22,$E513),INDEX(Avaliadores!$G$17:$G$22,$F513),INDEX(Avaliadores!$G$17:$G$22,$G513))</f>
        <v>5.04166666666667</v>
      </c>
      <c r="Z513" s="0" t="n">
        <f aca="false">MEDIAN(INDEX(Avaliadores!$H$17:$H$22,$B513),INDEX(Avaliadores!$H$17:$H$22,$C513),INDEX(Avaliadores!$H$17:$H$22,$D513),INDEX(Avaliadores!$H$17:$H$22,$E513),INDEX(Avaliadores!$H$17:$H$22,$F513),INDEX(Avaliadores!$H$17:$H$22,$G513))</f>
        <v>3.91666666666667</v>
      </c>
      <c r="AA513" s="0" t="n">
        <f aca="false">MEDIAN(INDEX(Avaliadores!$I$17:$I$22,$B513),INDEX(Avaliadores!$I$17:$I$22,$C513),INDEX(Avaliadores!$I$17:$I$22,$D513),INDEX(Avaliadores!$I$17:$I$22,$E513),INDEX(Avaliadores!$I$17:$I$22,$F513),INDEX(Avaliadores!$I$17:$I$22,$G513))</f>
        <v>6.91666666666667</v>
      </c>
      <c r="AB513" s="0" t="n">
        <f aca="false">IF(MAX(H513:K513)=MIN(H513:K513),0,IF($B$17="custo",(MAX(H513:K513)-H513)/(MAX(H513:K513)-MIN(H513:K513)),(H513-MIN(H513:K513))/(MAX(H513:K513)-MIN(H513:K513))))</f>
        <v>0.2147225117595</v>
      </c>
      <c r="AC513" s="0" t="n">
        <f aca="false">IF(MAX(H513:K513)=MIN(H513:K513),0,IF($B$17="custo",(MAX(H513:K513)-I513)/(MAX(H513:K513)-MIN(H513:K513)),(I513-MIN(H513:K513))/(MAX(H513:K513)-MIN(H513:K513))))</f>
        <v>0</v>
      </c>
      <c r="AD513" s="0" t="n">
        <f aca="false">IF(MAX(H513:K513)=MIN(H513:K513),0,IF($B$17="custo",(MAX(H513:K513)-J513)/(MAX(H513:K513)-MIN(H513:K513)),(J513-MIN(H513:K513))/(MAX(H513:K513)-MIN(H513:K513))))</f>
        <v>0.828093971119172</v>
      </c>
      <c r="AE513" s="0" t="n">
        <f aca="false">IF(MAX(H513:K513)=MIN(H513:K513),0,IF($B$17="custo",(MAX(H513:K513)-K513)/(MAX(H513:K513)-MIN(H513:K513)),(K513-MIN(H513:K513))/(MAX(H513:K513)-MIN(H513:K513))))</f>
        <v>1</v>
      </c>
      <c r="AF513" s="0" t="n">
        <f aca="false">IF(MAX(L513:O513)=MIN(L513:O513),0,IF($C$17="custo",(MAX(L513:O513)-L513)/(MAX(L513:O513)-MIN(L513:O513)),(L513-MIN(L513:O513))/(MAX(L513:O513)-MIN(L513:O513))))</f>
        <v>0.964531709910045</v>
      </c>
      <c r="AG513" s="0" t="n">
        <f aca="false">IF(MAX(L513:O513)=MIN(L513:O513),0,IF($C$17="custo",(MAX(L513:O513)-M513)/(MAX(L513:O513)-MIN(L513:O513)),(M513-MIN(L513:O513))/(MAX(L513:O513)-MIN(L513:O513))))</f>
        <v>1</v>
      </c>
      <c r="AH513" s="0" t="n">
        <f aca="false">IF(MAX(L513:O513)=MIN(L513:O513),0,IF($C$17="custo",(MAX(L513:O513)-N513)/(MAX(L513:O513)-MIN(L513:O513)),(N513-MIN(L513:O513))/(MAX(L513:O513)-MIN(L513:O513))))</f>
        <v>0.793526056015118</v>
      </c>
      <c r="AI513" s="0" t="n">
        <f aca="false">IF(MAX(L513:O513)=MIN(L513:O513),0,IF($C$17="custo",(MAX(L513:O513)-O513)/(MAX(L513:O513)-MIN(L513:O513)),(O513-MIN(L513:O513))/(MAX(L513:O513)-MIN(L513:O513))))</f>
        <v>0</v>
      </c>
      <c r="AJ513" s="0" t="n">
        <f aca="false">IF(MAX(P513:S513)=MIN(P513:S513),0,IF($D$17="custo",(MAX(P513:S513)-P513)/(MAX(P513:S513)-MIN(P513:S513)),(P513-MIN(P513:S513))/(MAX(P513:S513)-MIN(P513:S513))))</f>
        <v>0.268855753175219</v>
      </c>
      <c r="AK513" s="0" t="n">
        <f aca="false">IF(MAX(P513:S513)=MIN(P513:S513),0,IF($D$17="custo",(MAX(P513:S513)-Q513)/(MAX(P513:S513)-MIN(P513:S513)),(Q513-MIN(P513:S513))/(MAX(P513:S513)-MIN(P513:S513))))</f>
        <v>0</v>
      </c>
      <c r="AL513" s="0" t="n">
        <f aca="false">IF(MAX(P513:S513)=MIN(P513:S513),0,IF($D$17="custo",(MAX(P513:S513)-R513)/(MAX(P513:S513)-MIN(P513:S513)),(R513-MIN(P513:S513))/(MAX(P513:S513)-MIN(P513:S513))))</f>
        <v>0.781858400995754</v>
      </c>
      <c r="AM513" s="0" t="n">
        <f aca="false">IF(MAX(P513:S513)=MIN(P513:S513),0,IF($D$17="custo",(MAX(P513:S513)-S513)/(MAX(P513:S513)-MIN(P513:S513)),(S513-MIN(P513:S513))/(MAX(P513:S513)-MIN(P513:S513))))</f>
        <v>1</v>
      </c>
      <c r="AN513" s="0" t="n">
        <f aca="false">IF(MAX(T513:W513)=MIN(T513:W513),0,IF($E$17="custo",(MAX(T513:W513)-T513)/(MAX(T513:W513)-MIN(T513:W513)),(T513-MIN(T513:W513))/(MAX(T513:W513)-MIN(T513:W513))))</f>
        <v>0</v>
      </c>
      <c r="AO513" s="0" t="n">
        <f aca="false">IF(MAX(T513:W513)=MIN(T513:W513),0,IF($E$17="custo",(MAX(T513:W513)-U513)/(MAX(T513:W513)-MIN(T513:W513)),(U513-MIN(T513:W513))/(MAX(T513:W513)-MIN(T513:W513))))</f>
        <v>0.764705882352941</v>
      </c>
      <c r="AP513" s="0" t="n">
        <f aca="false">IF(MAX(T513:W513)=MIN(T513:W513),0,IF($E$17="custo",(MAX(T513:W513)-V513)/(MAX(T513:W513)-MIN(T513:W513)),(V513-MIN(T513:W513))/(MAX(T513:W513)-MIN(T513:W513))))</f>
        <v>0.764705882352941</v>
      </c>
      <c r="AQ513" s="0" t="n">
        <f aca="false">IF(MAX(T513:W513)=MIN(T513:W513),0,IF($E$17="custo",(MAX(T513:W513)-W513)/(MAX(T513:W513)-MIN(T513:W513)),(W513-MIN(T513:W513))/(MAX(T513:W513)-MIN(T513:W513))))</f>
        <v>1</v>
      </c>
      <c r="AR513" s="0" t="n">
        <f aca="false">IF(MAX(X513:AA513)=MIN(X513:AA513),0,IF($F$17="custo",(MAX(X513:AA513)-X513)/(MAX(X513:AA513)-MIN(X513:AA513)),(X513-MIN(X513:AA513))/(MAX(X513:AA513)-MIN(X513:AA513))))</f>
        <v>0</v>
      </c>
      <c r="AS513" s="0" t="n">
        <f aca="false">IF(MAX(X513:AA513)=MIN(X513:AA513),0,IF($F$17="custo",(MAX(X513:AA513)-Y513)/(MAX(X513:AA513)-MIN(X513:AA513)),(Y513-MIN(X513:AA513))/(MAX(X513:AA513)-MIN(X513:AA513))))</f>
        <v>0.558823529411765</v>
      </c>
      <c r="AT513" s="0" t="n">
        <f aca="false">IF(MAX(X513:AA513)=MIN(X513:AA513),0,IF($F$17="custo",(MAX(X513:AA513)-Z513)/(MAX(X513:AA513)-MIN(X513:AA513)),(Z513-MIN(X513:AA513))/(MAX(X513:AA513)-MIN(X513:AA513))))</f>
        <v>0.294117647058824</v>
      </c>
      <c r="AU513" s="0" t="n">
        <f aca="false">IF(MAX(X513:AA513)=MIN(X513:AA513),0,IF($F$17="custo",(MAX(X513:AA513)-AA513)/(MAX(X513:AA513)-MIN(X513:AA513)),(AA513-MIN(X513:AA513))/(MAX(X513:AA513)-MIN(X513:AA513))))</f>
        <v>1</v>
      </c>
      <c r="AV513" s="0" t="n">
        <f aca="false">STDEVP(AB513:AE513)</f>
        <v>0.414900767166087</v>
      </c>
      <c r="AW513" s="0" t="n">
        <f aca="false">STDEVP(AF513:AI513)</f>
        <v>0.405673625267862</v>
      </c>
      <c r="AX513" s="0" t="n">
        <f aca="false">STDEVP(AJ513:AM513)</f>
        <v>0.397564095365062</v>
      </c>
      <c r="AY513" s="0" t="n">
        <f aca="false">STDEVP(AN513:AQ513)</f>
        <v>0.377514636852748</v>
      </c>
      <c r="AZ513" s="0" t="n">
        <f aca="false">STDEVP(AR513:AU513)</f>
        <v>0.367573522057353</v>
      </c>
      <c r="BA513" s="0" t="n">
        <f aca="false">AV513*((1-IFERROR(CORREL(AB513:AE513,AF513:AI513),0))+(1-IFERROR(CORREL(AB513:AE513,AJ513:AM513),0))+(1-IFERROR(CORREL(AB513:AE513,AN513:AQ513),0))+(1-IFERROR(CORREL(AB513:AE513,AR513:AU513),0)))</f>
        <v>1.15306095521411</v>
      </c>
      <c r="BB513" s="0" t="n">
        <f aca="false">AW513*((1-IFERROR(CORREL(AF513:AI513,AB513:AE513),0))+(1-IFERROR(CORREL(AF513:AI513,AJ513:AM513),0))+(1-IFERROR(CORREL(AF513:AI513,AN513:AQ513),0))+(1-IFERROR(CORREL(AF513:AI513,AR513:AU513),0)))</f>
        <v>2.86349507681019</v>
      </c>
      <c r="BC513" s="0" t="n">
        <f aca="false">AX513*((1-IFERROR(CORREL(AJ513:AM513,AB513:AE513),0))+(1-IFERROR(CORREL(AJ513:AM513,AF513:AI513),0))+(1-IFERROR(CORREL(AJ513:AM513,AN513:AQ513),0))+(1-IFERROR(CORREL(AJ513:AM513,AR513:AU513),0)))</f>
        <v>1.13324789336424</v>
      </c>
      <c r="BD513" s="0" t="n">
        <f aca="false">AY513*((1-IFERROR(CORREL(AN513:AQ513,AB513:AE513),0))+(1-IFERROR(CORREL(AN513:AQ513,AF513:AI513),0))+(1-IFERROR(CORREL(AN513:AQ513,AJ513:AM513),0))+(1-IFERROR(CORREL(AN513:AQ513,AR513:AU513),0)))</f>
        <v>1.01770990776585</v>
      </c>
      <c r="BE513" s="0" t="n">
        <f aca="false">AZ513*((1-IFERROR(CORREL(AR513:AU513,AB513:AE513),0))+(1-IFERROR(CORREL(AR513:AU513,AF513:AI513),0))+(1-IFERROR(CORREL(AR513:AU513,AJ513:AM513),0))+(1-IFERROR(CORREL(AR513:AU513,AN513:AQ513),0)))</f>
        <v>1.09603277333913</v>
      </c>
      <c r="BF513" s="0" t="n">
        <f aca="false">IF(SUM(BA513:BE513)&gt;0,BA513/SUM(BA513:BE513),1/5)</f>
        <v>0.158746273367791</v>
      </c>
      <c r="BG513" s="0" t="n">
        <f aca="false">IF(SUM(BA513:BE513)&gt;0,BB513/SUM(BA513:BE513),1/5)</f>
        <v>0.394228223750951</v>
      </c>
      <c r="BH513" s="0" t="n">
        <f aca="false">IF(SUM(BA513:BE513)&gt;0,BC513/SUM(BA513:BE513),1/5)</f>
        <v>0.156018534024568</v>
      </c>
      <c r="BI513" s="0" t="n">
        <f aca="false">IF(SUM(BA513:BE513)&gt;0,BD513/SUM(BA513:BE513),1/5)</f>
        <v>0.140111981501713</v>
      </c>
      <c r="BJ513" s="0" t="n">
        <f aca="false">IF(SUM(BA513:BE513)&gt;0,BE513/SUM(BA513:BE513),1/5)</f>
        <v>0.150894987354978</v>
      </c>
      <c r="BK513" s="0" t="n">
        <f aca="false">BF513*AB513+BG513*AF513+BH513*AJ513+BI513*AN513+BJ513*AR513</f>
        <v>0.456278501773766</v>
      </c>
      <c r="BL513" s="0" t="n">
        <f aca="false">BF513*AC513+BG513*AG513+BH513*AK513+BI513*AO513+BJ513*AS513</f>
        <v>0.58569634959769</v>
      </c>
      <c r="BM513" s="0" t="n">
        <f aca="false">BF513*AD513+BG513*AH513+BH513*AL513+BI513*AP513+BJ513*AT513</f>
        <v>0.717796936090895</v>
      </c>
      <c r="BN513" s="0" t="n">
        <f aca="false">BF513*AE513+BG513*AI513+BH513*AM513+BI513*AQ513+BJ513*AU513</f>
        <v>0.605771776249049</v>
      </c>
      <c r="BO513" s="0" t="n">
        <f aca="false">RANK(BK513,$BK513:$BN513)</f>
        <v>4</v>
      </c>
      <c r="BP513" s="0" t="n">
        <f aca="false">RANK(BL513,$BK513:$BN513)</f>
        <v>3</v>
      </c>
      <c r="BQ513" s="0" t="n">
        <f aca="false">RANK(BM513,$BK513:$BN513)</f>
        <v>1</v>
      </c>
      <c r="BR513" s="0" t="n">
        <f aca="false">RANK(BN513,$BK513:$BN513)</f>
        <v>2</v>
      </c>
    </row>
    <row r="514" customFormat="false" ht="15" hidden="false" customHeight="false" outlineLevel="0" collapsed="false">
      <c r="A514" s="0" t="n">
        <v>491</v>
      </c>
      <c r="B514" s="0" t="n">
        <f aca="false">RANDBETWEEN(1,$B$5)</f>
        <v>5</v>
      </c>
      <c r="C514" s="0" t="n">
        <f aca="false">RANDBETWEEN(1,$B$5)</f>
        <v>1</v>
      </c>
      <c r="D514" s="0" t="n">
        <f aca="false">RANDBETWEEN(1,$B$5)</f>
        <v>5</v>
      </c>
      <c r="E514" s="0" t="n">
        <f aca="false">RANDBETWEEN(1,$B$5)</f>
        <v>2</v>
      </c>
      <c r="F514" s="0" t="n">
        <f aca="false">RANDBETWEEN(1,$B$5)</f>
        <v>3</v>
      </c>
      <c r="G514" s="0" t="n">
        <f aca="false">RANDBETWEEN(1,$B$5)</f>
        <v>5</v>
      </c>
      <c r="H514" s="0" t="n">
        <f aca="true">NORMINV(RAND(),$B$8,$B$13)</f>
        <v>46.8795447020285</v>
      </c>
      <c r="I514" s="0" t="n">
        <f aca="true">NORMINV(RAND(),$C$8,$C$13)</f>
        <v>61.0403017103441</v>
      </c>
      <c r="J514" s="0" t="n">
        <f aca="true">NORMINV(RAND(),$D$8,$D$13)</f>
        <v>14.1680904226332</v>
      </c>
      <c r="K514" s="0" t="n">
        <f aca="true">NORMINV(RAND(),$E$8,$E$13)</f>
        <v>3.06956843658762</v>
      </c>
      <c r="L514" s="0" t="n">
        <f aca="true">NORMINV(RAND(),$B$9,$B$14)</f>
        <v>39.989054392981</v>
      </c>
      <c r="M514" s="0" t="n">
        <f aca="true">NORMINV(RAND(),$C$9,$C$14)</f>
        <v>54.4294528695547</v>
      </c>
      <c r="N514" s="0" t="n">
        <f aca="true">NORMINV(RAND(),$D$9,$D$14)</f>
        <v>45.3979496548197</v>
      </c>
      <c r="O514" s="0" t="n">
        <f aca="true">NORMINV(RAND(),$E$9,$E$14)</f>
        <v>28.1484434813015</v>
      </c>
      <c r="P514" s="0" t="n">
        <f aca="true">NORMINV(RAND(),$B$10,$B$15)</f>
        <v>25.9774085257678</v>
      </c>
      <c r="Q514" s="0" t="n">
        <f aca="true">NORMINV(RAND(),$C$10,$C$15)</f>
        <v>28.6217773242245</v>
      </c>
      <c r="R514" s="0" t="n">
        <f aca="true">NORMINV(RAND(),$D$10,$D$15)</f>
        <v>9.92458449054754</v>
      </c>
      <c r="S514" s="0" t="n">
        <f aca="true">NORMINV(RAND(),$E$10,$E$15)</f>
        <v>4.00187482094097</v>
      </c>
      <c r="T514" s="0" t="n">
        <f aca="false">MEDIAN(INDEX(Avaliadores!$B$17:$B$22,$B514),INDEX(Avaliadores!$B$17:$B$22,$C514),INDEX(Avaliadores!$B$17:$B$22,$D514),INDEX(Avaliadores!$B$17:$B$22,$E514),INDEX(Avaliadores!$B$17:$B$22,$F514),INDEX(Avaliadores!$B$17:$B$22,$G514))</f>
        <v>2.54166666666667</v>
      </c>
      <c r="U514" s="0" t="n">
        <f aca="false">MEDIAN(INDEX(Avaliadores!$C$17:$C$22,$B514),INDEX(Avaliadores!$C$17:$C$22,$C514),INDEX(Avaliadores!$C$17:$C$22,$D514),INDEX(Avaliadores!$C$17:$C$22,$E514),INDEX(Avaliadores!$C$17:$C$22,$F514),INDEX(Avaliadores!$C$17:$C$22,$G514))</f>
        <v>5.29166666666667</v>
      </c>
      <c r="V514" s="0" t="n">
        <f aca="false">MEDIAN(INDEX(Avaliadores!$D$17:$D$22,$B514),INDEX(Avaliadores!$D$17:$D$22,$C514),INDEX(Avaliadores!$D$17:$D$22,$D514),INDEX(Avaliadores!$D$17:$D$22,$E514),INDEX(Avaliadores!$D$17:$D$22,$F514),INDEX(Avaliadores!$D$17:$D$22,$G514))</f>
        <v>5.66666666666667</v>
      </c>
      <c r="W514" s="0" t="n">
        <f aca="false">MEDIAN(INDEX(Avaliadores!$E$17:$E$22,$B514),INDEX(Avaliadores!$E$17:$E$22,$C514),INDEX(Avaliadores!$E$17:$E$22,$D514),INDEX(Avaliadores!$E$17:$E$22,$E514),INDEX(Avaliadores!$E$17:$E$22,$F514),INDEX(Avaliadores!$E$17:$E$22,$G514))</f>
        <v>7.29166666666667</v>
      </c>
      <c r="X514" s="0" t="n">
        <f aca="false">MEDIAN(INDEX(Avaliadores!$F$17:$F$22,$B514),INDEX(Avaliadores!$F$17:$F$22,$C514),INDEX(Avaliadores!$F$17:$F$22,$D514),INDEX(Avaliadores!$F$17:$F$22,$E514),INDEX(Avaliadores!$F$17:$F$22,$F514),INDEX(Avaliadores!$F$17:$F$22,$G514))</f>
        <v>2.54166666666667</v>
      </c>
      <c r="Y514" s="0" t="n">
        <f aca="false">MEDIAN(INDEX(Avaliadores!$G$17:$G$22,$B514),INDEX(Avaliadores!$G$17:$G$22,$C514),INDEX(Avaliadores!$G$17:$G$22,$D514),INDEX(Avaliadores!$G$17:$G$22,$E514),INDEX(Avaliadores!$G$17:$G$22,$F514),INDEX(Avaliadores!$G$17:$G$22,$G514))</f>
        <v>4.79166666666667</v>
      </c>
      <c r="Z514" s="0" t="n">
        <f aca="false">MEDIAN(INDEX(Avaliadores!$H$17:$H$22,$B514),INDEX(Avaliadores!$H$17:$H$22,$C514),INDEX(Avaliadores!$H$17:$H$22,$D514),INDEX(Avaliadores!$H$17:$H$22,$E514),INDEX(Avaliadores!$H$17:$H$22,$F514),INDEX(Avaliadores!$H$17:$H$22,$G514))</f>
        <v>3.66666666666667</v>
      </c>
      <c r="AA514" s="0" t="n">
        <f aca="false">MEDIAN(INDEX(Avaliadores!$I$17:$I$22,$B514),INDEX(Avaliadores!$I$17:$I$22,$C514),INDEX(Avaliadores!$I$17:$I$22,$D514),INDEX(Avaliadores!$I$17:$I$22,$E514),INDEX(Avaliadores!$I$17:$I$22,$F514),INDEX(Avaliadores!$I$17:$I$22,$G514))</f>
        <v>6.54166666666667</v>
      </c>
      <c r="AB514" s="0" t="n">
        <f aca="false">IF(MAX(H514:K514)=MIN(H514:K514),0,IF($B$17="custo",(MAX(H514:K514)-H514)/(MAX(H514:K514)-MIN(H514:K514)),(H514-MIN(H514:K514))/(MAX(H514:K514)-MIN(H514:K514))))</f>
        <v>0.244274243374565</v>
      </c>
      <c r="AC514" s="0" t="n">
        <f aca="false">IF(MAX(H514:K514)=MIN(H514:K514),0,IF($B$17="custo",(MAX(H514:K514)-I514)/(MAX(H514:K514)-MIN(H514:K514)),(I514-MIN(H514:K514))/(MAX(H514:K514)-MIN(H514:K514))))</f>
        <v>0</v>
      </c>
      <c r="AD514" s="0" t="n">
        <f aca="false">IF(MAX(H514:K514)=MIN(H514:K514),0,IF($B$17="custo",(MAX(H514:K514)-J514)/(MAX(H514:K514)-MIN(H514:K514)),(J514-MIN(H514:K514))/(MAX(H514:K514)-MIN(H514:K514))))</f>
        <v>0.808549567009361</v>
      </c>
      <c r="AE514" s="0" t="n">
        <f aca="false">IF(MAX(H514:K514)=MIN(H514:K514),0,IF($B$17="custo",(MAX(H514:K514)-K514)/(MAX(H514:K514)-MIN(H514:K514)),(K514-MIN(H514:K514))/(MAX(H514:K514)-MIN(H514:K514))))</f>
        <v>1</v>
      </c>
      <c r="AF514" s="0" t="n">
        <f aca="false">IF(MAX(L514:O514)=MIN(L514:O514),0,IF($C$17="custo",(MAX(L514:O514)-L514)/(MAX(L514:O514)-MIN(L514:O514)),(L514-MIN(L514:O514))/(MAX(L514:O514)-MIN(L514:O514))))</f>
        <v>0.450538666029009</v>
      </c>
      <c r="AG514" s="0" t="n">
        <f aca="false">IF(MAX(L514:O514)=MIN(L514:O514),0,IF($C$17="custo",(MAX(L514:O514)-M514)/(MAX(L514:O514)-MIN(L514:O514)),(M514-MIN(L514:O514))/(MAX(L514:O514)-MIN(L514:O514))))</f>
        <v>1</v>
      </c>
      <c r="AH514" s="0" t="n">
        <f aca="false">IF(MAX(L514:O514)=MIN(L514:O514),0,IF($C$17="custo",(MAX(L514:O514)-N514)/(MAX(L514:O514)-MIN(L514:O514)),(N514-MIN(L514:O514))/(MAX(L514:O514)-MIN(L514:O514))))</f>
        <v>0.656348693411608</v>
      </c>
      <c r="AI514" s="0" t="n">
        <f aca="false">IF(MAX(L514:O514)=MIN(L514:O514),0,IF($C$17="custo",(MAX(L514:O514)-O514)/(MAX(L514:O514)-MIN(L514:O514)),(O514-MIN(L514:O514))/(MAX(L514:O514)-MIN(L514:O514))))</f>
        <v>0</v>
      </c>
      <c r="AJ514" s="0" t="n">
        <f aca="false">IF(MAX(P514:S514)=MIN(P514:S514),0,IF($D$17="custo",(MAX(P514:S514)-P514)/(MAX(P514:S514)-MIN(P514:S514)),(P514-MIN(P514:S514))/(MAX(P514:S514)-MIN(P514:S514))))</f>
        <v>0.107407768901769</v>
      </c>
      <c r="AK514" s="0" t="n">
        <f aca="false">IF(MAX(P514:S514)=MIN(P514:S514),0,IF($D$17="custo",(MAX(P514:S514)-Q514)/(MAX(P514:S514)-MIN(P514:S514)),(Q514-MIN(P514:S514))/(MAX(P514:S514)-MIN(P514:S514))))</f>
        <v>0</v>
      </c>
      <c r="AL514" s="0" t="n">
        <f aca="false">IF(MAX(P514:S514)=MIN(P514:S514),0,IF($D$17="custo",(MAX(P514:S514)-R514)/(MAX(P514:S514)-MIN(P514:S514)),(R514-MIN(P514:S514))/(MAX(P514:S514)-MIN(P514:S514))))</f>
        <v>0.759434072949044</v>
      </c>
      <c r="AM514" s="0" t="n">
        <f aca="false">IF(MAX(P514:S514)=MIN(P514:S514),0,IF($D$17="custo",(MAX(P514:S514)-S514)/(MAX(P514:S514)-MIN(P514:S514)),(S514-MIN(P514:S514))/(MAX(P514:S514)-MIN(P514:S514))))</f>
        <v>1</v>
      </c>
      <c r="AN514" s="0" t="n">
        <f aca="false">IF(MAX(T514:W514)=MIN(T514:W514),0,IF($E$17="custo",(MAX(T514:W514)-T514)/(MAX(T514:W514)-MIN(T514:W514)),(T514-MIN(T514:W514))/(MAX(T514:W514)-MIN(T514:W514))))</f>
        <v>0</v>
      </c>
      <c r="AO514" s="0" t="n">
        <f aca="false">IF(MAX(T514:W514)=MIN(T514:W514),0,IF($E$17="custo",(MAX(T514:W514)-U514)/(MAX(T514:W514)-MIN(T514:W514)),(U514-MIN(T514:W514))/(MAX(T514:W514)-MIN(T514:W514))))</f>
        <v>0.578947368421053</v>
      </c>
      <c r="AP514" s="0" t="n">
        <f aca="false">IF(MAX(T514:W514)=MIN(T514:W514),0,IF($E$17="custo",(MAX(T514:W514)-V514)/(MAX(T514:W514)-MIN(T514:W514)),(V514-MIN(T514:W514))/(MAX(T514:W514)-MIN(T514:W514))))</f>
        <v>0.657894736842105</v>
      </c>
      <c r="AQ514" s="0" t="n">
        <f aca="false">IF(MAX(T514:W514)=MIN(T514:W514),0,IF($E$17="custo",(MAX(T514:W514)-W514)/(MAX(T514:W514)-MIN(T514:W514)),(W514-MIN(T514:W514))/(MAX(T514:W514)-MIN(T514:W514))))</f>
        <v>1</v>
      </c>
      <c r="AR514" s="0" t="n">
        <f aca="false">IF(MAX(X514:AA514)=MIN(X514:AA514),0,IF($F$17="custo",(MAX(X514:AA514)-X514)/(MAX(X514:AA514)-MIN(X514:AA514)),(X514-MIN(X514:AA514))/(MAX(X514:AA514)-MIN(X514:AA514))))</f>
        <v>0</v>
      </c>
      <c r="AS514" s="0" t="n">
        <f aca="false">IF(MAX(X514:AA514)=MIN(X514:AA514),0,IF($F$17="custo",(MAX(X514:AA514)-Y514)/(MAX(X514:AA514)-MIN(X514:AA514)),(Y514-MIN(X514:AA514))/(MAX(X514:AA514)-MIN(X514:AA514))))</f>
        <v>0.5625</v>
      </c>
      <c r="AT514" s="0" t="n">
        <f aca="false">IF(MAX(X514:AA514)=MIN(X514:AA514),0,IF($F$17="custo",(MAX(X514:AA514)-Z514)/(MAX(X514:AA514)-MIN(X514:AA514)),(Z514-MIN(X514:AA514))/(MAX(X514:AA514)-MIN(X514:AA514))))</f>
        <v>0.28125</v>
      </c>
      <c r="AU514" s="0" t="n">
        <f aca="false">IF(MAX(X514:AA514)=MIN(X514:AA514),0,IF($F$17="custo",(MAX(X514:AA514)-AA514)/(MAX(X514:AA514)-MIN(X514:AA514)),(AA514-MIN(X514:AA514))/(MAX(X514:AA514)-MIN(X514:AA514))))</f>
        <v>1</v>
      </c>
      <c r="AV514" s="0" t="n">
        <f aca="false">STDEVP(AB514:AE514)</f>
        <v>0.406171425991368</v>
      </c>
      <c r="AW514" s="0" t="n">
        <f aca="false">STDEVP(AF514:AI514)</f>
        <v>0.361951347071557</v>
      </c>
      <c r="AX514" s="0" t="n">
        <f aca="false">STDEVP(AJ514:AM514)</f>
        <v>0.423379830753425</v>
      </c>
      <c r="AY514" s="0" t="n">
        <f aca="false">STDEVP(AN514:AQ514)</f>
        <v>0.359562195314203</v>
      </c>
      <c r="AZ514" s="0" t="n">
        <f aca="false">STDEVP(AR514:AU514)</f>
        <v>0.36934208292415</v>
      </c>
      <c r="BA514" s="0" t="n">
        <f aca="false">AV514*((1-IFERROR(CORREL(AB514:AE514,AF514:AI514),0))+(1-IFERROR(CORREL(AB514:AE514,AJ514:AM514),0))+(1-IFERROR(CORREL(AB514:AE514,AN514:AQ514),0))+(1-IFERROR(CORREL(AB514:AE514,AR514:AU514),0)))</f>
        <v>1.06881993914799</v>
      </c>
      <c r="BB514" s="0" t="n">
        <f aca="false">AW514*((1-IFERROR(CORREL(AF514:AI514,AB514:AE514),0))+(1-IFERROR(CORREL(AF514:AI514,AJ514:AM514),0))+(1-IFERROR(CORREL(AF514:AI514,AN514:AQ514),0))+(1-IFERROR(CORREL(AF514:AI514,AR514:AU514),0)))</f>
        <v>2.24474213388839</v>
      </c>
      <c r="BC514" s="0" t="n">
        <f aca="false">AX514*((1-IFERROR(CORREL(AJ514:AM514,AB514:AE514),0))+(1-IFERROR(CORREL(AJ514:AM514,AF514:AI514),0))+(1-IFERROR(CORREL(AJ514:AM514,AN514:AQ514),0))+(1-IFERROR(CORREL(AJ514:AM514,AR514:AU514),0)))</f>
        <v>1.01926077616723</v>
      </c>
      <c r="BD514" s="0" t="n">
        <f aca="false">AY514*((1-IFERROR(CORREL(AN514:AQ514,AB514:AE514),0))+(1-IFERROR(CORREL(AN514:AQ514,AF514:AI514),0))+(1-IFERROR(CORREL(AN514:AQ514,AJ514:AM514),0))+(1-IFERROR(CORREL(AN514:AQ514,AR514:AU514),0)))</f>
        <v>0.723827588229733</v>
      </c>
      <c r="BE514" s="0" t="n">
        <f aca="false">AZ514*((1-IFERROR(CORREL(AR514:AU514,AB514:AE514),0))+(1-IFERROR(CORREL(AR514:AU514,AF514:AI514),0))+(1-IFERROR(CORREL(AR514:AU514,AJ514:AM514),0))+(1-IFERROR(CORREL(AR514:AU514,AN514:AQ514),0)))</f>
        <v>0.917058400632886</v>
      </c>
      <c r="BF514" s="0" t="n">
        <f aca="false">IF(SUM(BA514:BE514)&gt;0,BA514/SUM(BA514:BE514),1/5)</f>
        <v>0.178920661873769</v>
      </c>
      <c r="BG514" s="0" t="n">
        <f aca="false">IF(SUM(BA514:BE514)&gt;0,BB514/SUM(BA514:BE514),1/5)</f>
        <v>0.375770261781799</v>
      </c>
      <c r="BH514" s="0" t="n">
        <f aca="false">IF(SUM(BA514:BE514)&gt;0,BC514/SUM(BA514:BE514),1/5)</f>
        <v>0.170624448528894</v>
      </c>
      <c r="BI514" s="0" t="n">
        <f aca="false">IF(SUM(BA514:BE514)&gt;0,BD514/SUM(BA514:BE514),1/5)</f>
        <v>0.121168876463695</v>
      </c>
      <c r="BJ514" s="0" t="n">
        <f aca="false">IF(SUM(BA514:BE514)&gt;0,BE514/SUM(BA514:BE514),1/5)</f>
        <v>0.153515751351844</v>
      </c>
      <c r="BK514" s="0" t="n">
        <f aca="false">BF514*AB514+BG514*AF514+BH514*AJ514+BI514*AN514+BJ514*AR514</f>
        <v>0.231331133116418</v>
      </c>
      <c r="BL514" s="0" t="n">
        <f aca="false">BF514*AC514+BG514*AG514+BH514*AK514+BI514*AO514+BJ514*AS514</f>
        <v>0.532273274080403</v>
      </c>
      <c r="BM514" s="0" t="n">
        <f aca="false">BF514*AD514+BG514*AH514+BH514*AL514+BI514*AP514+BJ514*AT514</f>
        <v>0.64377323508371</v>
      </c>
      <c r="BN514" s="0" t="n">
        <f aca="false">BF514*AE514+BG514*AI514+BH514*AM514+BI514*AQ514+BJ514*AU514</f>
        <v>0.624229738218201</v>
      </c>
      <c r="BO514" s="0" t="n">
        <f aca="false">RANK(BK514,$BK514:$BN514)</f>
        <v>4</v>
      </c>
      <c r="BP514" s="0" t="n">
        <f aca="false">RANK(BL514,$BK514:$BN514)</f>
        <v>3</v>
      </c>
      <c r="BQ514" s="0" t="n">
        <f aca="false">RANK(BM514,$BK514:$BN514)</f>
        <v>1</v>
      </c>
      <c r="BR514" s="0" t="n">
        <f aca="false">RANK(BN514,$BK514:$BN514)</f>
        <v>2</v>
      </c>
    </row>
    <row r="515" customFormat="false" ht="15" hidden="false" customHeight="false" outlineLevel="0" collapsed="false">
      <c r="A515" s="0" t="n">
        <v>492</v>
      </c>
      <c r="B515" s="0" t="n">
        <f aca="false">RANDBETWEEN(1,$B$5)</f>
        <v>3</v>
      </c>
      <c r="C515" s="0" t="n">
        <f aca="false">RANDBETWEEN(1,$B$5)</f>
        <v>3</v>
      </c>
      <c r="D515" s="0" t="n">
        <f aca="false">RANDBETWEEN(1,$B$5)</f>
        <v>3</v>
      </c>
      <c r="E515" s="0" t="n">
        <f aca="false">RANDBETWEEN(1,$B$5)</f>
        <v>6</v>
      </c>
      <c r="F515" s="0" t="n">
        <f aca="false">RANDBETWEEN(1,$B$5)</f>
        <v>3</v>
      </c>
      <c r="G515" s="0" t="n">
        <f aca="false">RANDBETWEEN(1,$B$5)</f>
        <v>2</v>
      </c>
      <c r="H515" s="0" t="n">
        <f aca="true">NORMINV(RAND(),$B$8,$B$13)</f>
        <v>48.2317191300327</v>
      </c>
      <c r="I515" s="0" t="n">
        <f aca="true">NORMINV(RAND(),$C$8,$C$13)</f>
        <v>65.3461689632596</v>
      </c>
      <c r="J515" s="0" t="n">
        <f aca="true">NORMINV(RAND(),$D$8,$D$13)</f>
        <v>13.4477039514345</v>
      </c>
      <c r="K515" s="0" t="n">
        <f aca="true">NORMINV(RAND(),$E$8,$E$13)</f>
        <v>2.86479538112962</v>
      </c>
      <c r="L515" s="0" t="n">
        <f aca="true">NORMINV(RAND(),$B$9,$B$14)</f>
        <v>55.8719284396503</v>
      </c>
      <c r="M515" s="0" t="n">
        <f aca="true">NORMINV(RAND(),$C$9,$C$14)</f>
        <v>52.8002696501921</v>
      </c>
      <c r="N515" s="0" t="n">
        <f aca="true">NORMINV(RAND(),$D$9,$D$14)</f>
        <v>47.8786638360694</v>
      </c>
      <c r="O515" s="0" t="n">
        <f aca="true">NORMINV(RAND(),$E$9,$E$14)</f>
        <v>25.8766984246001</v>
      </c>
      <c r="P515" s="0" t="n">
        <f aca="true">NORMINV(RAND(),$B$10,$B$15)</f>
        <v>24.0394518508417</v>
      </c>
      <c r="Q515" s="0" t="n">
        <f aca="true">NORMINV(RAND(),$C$10,$C$15)</f>
        <v>29.7774227436031</v>
      </c>
      <c r="R515" s="0" t="n">
        <f aca="true">NORMINV(RAND(),$D$10,$D$15)</f>
        <v>10.6320684770889</v>
      </c>
      <c r="S515" s="0" t="n">
        <f aca="true">NORMINV(RAND(),$E$10,$E$15)</f>
        <v>3.70923737111282</v>
      </c>
      <c r="T515" s="0" t="n">
        <f aca="false">MEDIAN(INDEX(Avaliadores!$B$17:$B$22,$B515),INDEX(Avaliadores!$B$17:$B$22,$C515),INDEX(Avaliadores!$B$17:$B$22,$D515),INDEX(Avaliadores!$B$17:$B$22,$E515),INDEX(Avaliadores!$B$17:$B$22,$F515),INDEX(Avaliadores!$B$17:$B$22,$G515))</f>
        <v>2.79166666666667</v>
      </c>
      <c r="U515" s="0" t="n">
        <f aca="false">MEDIAN(INDEX(Avaliadores!$C$17:$C$22,$B515),INDEX(Avaliadores!$C$17:$C$22,$C515),INDEX(Avaliadores!$C$17:$C$22,$D515),INDEX(Avaliadores!$C$17:$C$22,$E515),INDEX(Avaliadores!$C$17:$C$22,$F515),INDEX(Avaliadores!$C$17:$C$22,$G515))</f>
        <v>4.79166666666667</v>
      </c>
      <c r="V515" s="0" t="n">
        <f aca="false">MEDIAN(INDEX(Avaliadores!$D$17:$D$22,$B515),INDEX(Avaliadores!$D$17:$D$22,$C515),INDEX(Avaliadores!$D$17:$D$22,$D515),INDEX(Avaliadores!$D$17:$D$22,$E515),INDEX(Avaliadores!$D$17:$D$22,$F515),INDEX(Avaliadores!$D$17:$D$22,$G515))</f>
        <v>5.79166666666667</v>
      </c>
      <c r="W515" s="0" t="n">
        <f aca="false">MEDIAN(INDEX(Avaliadores!$E$17:$E$22,$B515),INDEX(Avaliadores!$E$17:$E$22,$C515),INDEX(Avaliadores!$E$17:$E$22,$D515),INDEX(Avaliadores!$E$17:$E$22,$E515),INDEX(Avaliadores!$E$17:$E$22,$F515),INDEX(Avaliadores!$E$17:$E$22,$G515))</f>
        <v>5.79166666666667</v>
      </c>
      <c r="X515" s="0" t="n">
        <f aca="false">MEDIAN(INDEX(Avaliadores!$F$17:$F$22,$B515),INDEX(Avaliadores!$F$17:$F$22,$C515),INDEX(Avaliadores!$F$17:$F$22,$D515),INDEX(Avaliadores!$F$17:$F$22,$E515),INDEX(Avaliadores!$F$17:$F$22,$F515),INDEX(Avaliadores!$F$17:$F$22,$G515))</f>
        <v>2.79166666666667</v>
      </c>
      <c r="Y515" s="0" t="n">
        <f aca="false">MEDIAN(INDEX(Avaliadores!$G$17:$G$22,$B515),INDEX(Avaliadores!$G$17:$G$22,$C515),INDEX(Avaliadores!$G$17:$G$22,$D515),INDEX(Avaliadores!$G$17:$G$22,$E515),INDEX(Avaliadores!$G$17:$G$22,$F515),INDEX(Avaliadores!$G$17:$G$22,$G515))</f>
        <v>5.79166666666667</v>
      </c>
      <c r="Z515" s="0" t="n">
        <f aca="false">MEDIAN(INDEX(Avaliadores!$H$17:$H$22,$B515),INDEX(Avaliadores!$H$17:$H$22,$C515),INDEX(Avaliadores!$H$17:$H$22,$D515),INDEX(Avaliadores!$H$17:$H$22,$E515),INDEX(Avaliadores!$H$17:$H$22,$F515),INDEX(Avaliadores!$H$17:$H$22,$G515))</f>
        <v>3.79166666666667</v>
      </c>
      <c r="AA515" s="0" t="n">
        <f aca="false">MEDIAN(INDEX(Avaliadores!$I$17:$I$22,$B515),INDEX(Avaliadores!$I$17:$I$22,$C515),INDEX(Avaliadores!$I$17:$I$22,$D515),INDEX(Avaliadores!$I$17:$I$22,$E515),INDEX(Avaliadores!$I$17:$I$22,$F515),INDEX(Avaliadores!$I$17:$I$22,$G515))</f>
        <v>6.79166666666667</v>
      </c>
      <c r="AB515" s="0" t="n">
        <f aca="false">IF(MAX(H515:K515)=MIN(H515:K515),0,IF($B$17="custo",(MAX(H515:K515)-H515)/(MAX(H515:K515)-MIN(H515:K515)),(H515-MIN(H515:K515))/(MAX(H515:K515)-MIN(H515:K515))))</f>
        <v>0.273912829568807</v>
      </c>
      <c r="AC515" s="0" t="n">
        <f aca="false">IF(MAX(H515:K515)=MIN(H515:K515),0,IF($B$17="custo",(MAX(H515:K515)-I515)/(MAX(H515:K515)-MIN(H515:K515)),(I515-MIN(H515:K515))/(MAX(H515:K515)-MIN(H515:K515))))</f>
        <v>0</v>
      </c>
      <c r="AD515" s="0" t="n">
        <f aca="false">IF(MAX(H515:K515)=MIN(H515:K515),0,IF($B$17="custo",(MAX(H515:K515)-J515)/(MAX(H515:K515)-MIN(H515:K515)),(J515-MIN(H515:K515))/(MAX(H515:K515)-MIN(H515:K515))))</f>
        <v>0.830622984682084</v>
      </c>
      <c r="AE515" s="0" t="n">
        <f aca="false">IF(MAX(H515:K515)=MIN(H515:K515),0,IF($B$17="custo",(MAX(H515:K515)-K515)/(MAX(H515:K515)-MIN(H515:K515)),(K515-MIN(H515:K515))/(MAX(H515:K515)-MIN(H515:K515))))</f>
        <v>1</v>
      </c>
      <c r="AF515" s="0" t="n">
        <f aca="false">IF(MAX(L515:O515)=MIN(L515:O515),0,IF($C$17="custo",(MAX(L515:O515)-L515)/(MAX(L515:O515)-MIN(L515:O515)),(L515-MIN(L515:O515))/(MAX(L515:O515)-MIN(L515:O515))))</f>
        <v>1</v>
      </c>
      <c r="AG515" s="0" t="n">
        <f aca="false">IF(MAX(L515:O515)=MIN(L515:O515),0,IF($C$17="custo",(MAX(L515:O515)-M515)/(MAX(L515:O515)-MIN(L515:O515)),(M515-MIN(L515:O515))/(MAX(L515:O515)-MIN(L515:O515))))</f>
        <v>0.897595091355625</v>
      </c>
      <c r="AH515" s="0" t="n">
        <f aca="false">IF(MAX(L515:O515)=MIN(L515:O515),0,IF($C$17="custo",(MAX(L515:O515)-N515)/(MAX(L515:O515)-MIN(L515:O515)),(N515-MIN(L515:O515))/(MAX(L515:O515)-MIN(L515:O515))))</f>
        <v>0.733515475641618</v>
      </c>
      <c r="AI515" s="0" t="n">
        <f aca="false">IF(MAX(L515:O515)=MIN(L515:O515),0,IF($C$17="custo",(MAX(L515:O515)-O515)/(MAX(L515:O515)-MIN(L515:O515)),(O515-MIN(L515:O515))/(MAX(L515:O515)-MIN(L515:O515))))</f>
        <v>0</v>
      </c>
      <c r="AJ515" s="0" t="n">
        <f aca="false">IF(MAX(P515:S515)=MIN(P515:S515),0,IF($D$17="custo",(MAX(P515:S515)-P515)/(MAX(P515:S515)-MIN(P515:S515)),(P515-MIN(P515:S515))/(MAX(P515:S515)-MIN(P515:S515))))</f>
        <v>0.220113936231889</v>
      </c>
      <c r="AK515" s="0" t="n">
        <f aca="false">IF(MAX(P515:S515)=MIN(P515:S515),0,IF($D$17="custo",(MAX(P515:S515)-Q515)/(MAX(P515:S515)-MIN(P515:S515)),(Q515-MIN(P515:S515))/(MAX(P515:S515)-MIN(P515:S515))))</f>
        <v>0</v>
      </c>
      <c r="AL515" s="0" t="n">
        <f aca="false">IF(MAX(P515:S515)=MIN(P515:S515),0,IF($D$17="custo",(MAX(P515:S515)-R515)/(MAX(P515:S515)-MIN(P515:S515)),(R515-MIN(P515:S515))/(MAX(P515:S515)-MIN(P515:S515))))</f>
        <v>0.734433716537796</v>
      </c>
      <c r="AM515" s="0" t="n">
        <f aca="false">IF(MAX(P515:S515)=MIN(P515:S515),0,IF($D$17="custo",(MAX(P515:S515)-S515)/(MAX(P515:S515)-MIN(P515:S515)),(S515-MIN(P515:S515))/(MAX(P515:S515)-MIN(P515:S515))))</f>
        <v>1</v>
      </c>
      <c r="AN515" s="0" t="n">
        <f aca="false">IF(MAX(T515:W515)=MIN(T515:W515),0,IF($E$17="custo",(MAX(T515:W515)-T515)/(MAX(T515:W515)-MIN(T515:W515)),(T515-MIN(T515:W515))/(MAX(T515:W515)-MIN(T515:W515))))</f>
        <v>0</v>
      </c>
      <c r="AO515" s="0" t="n">
        <f aca="false">IF(MAX(T515:W515)=MIN(T515:W515),0,IF($E$17="custo",(MAX(T515:W515)-U515)/(MAX(T515:W515)-MIN(T515:W515)),(U515-MIN(T515:W515))/(MAX(T515:W515)-MIN(T515:W515))))</f>
        <v>0.666666666666667</v>
      </c>
      <c r="AP515" s="0" t="n">
        <f aca="false">IF(MAX(T515:W515)=MIN(T515:W515),0,IF($E$17="custo",(MAX(T515:W515)-V515)/(MAX(T515:W515)-MIN(T515:W515)),(V515-MIN(T515:W515))/(MAX(T515:W515)-MIN(T515:W515))))</f>
        <v>1</v>
      </c>
      <c r="AQ515" s="0" t="n">
        <f aca="false">IF(MAX(T515:W515)=MIN(T515:W515),0,IF($E$17="custo",(MAX(T515:W515)-W515)/(MAX(T515:W515)-MIN(T515:W515)),(W515-MIN(T515:W515))/(MAX(T515:W515)-MIN(T515:W515))))</f>
        <v>1</v>
      </c>
      <c r="AR515" s="0" t="n">
        <f aca="false">IF(MAX(X515:AA515)=MIN(X515:AA515),0,IF($F$17="custo",(MAX(X515:AA515)-X515)/(MAX(X515:AA515)-MIN(X515:AA515)),(X515-MIN(X515:AA515))/(MAX(X515:AA515)-MIN(X515:AA515))))</f>
        <v>0</v>
      </c>
      <c r="AS515" s="0" t="n">
        <f aca="false">IF(MAX(X515:AA515)=MIN(X515:AA515),0,IF($F$17="custo",(MAX(X515:AA515)-Y515)/(MAX(X515:AA515)-MIN(X515:AA515)),(Y515-MIN(X515:AA515))/(MAX(X515:AA515)-MIN(X515:AA515))))</f>
        <v>0.75</v>
      </c>
      <c r="AT515" s="0" t="n">
        <f aca="false">IF(MAX(X515:AA515)=MIN(X515:AA515),0,IF($F$17="custo",(MAX(X515:AA515)-Z515)/(MAX(X515:AA515)-MIN(X515:AA515)),(Z515-MIN(X515:AA515))/(MAX(X515:AA515)-MIN(X515:AA515))))</f>
        <v>0.25</v>
      </c>
      <c r="AU515" s="0" t="n">
        <f aca="false">IF(MAX(X515:AA515)=MIN(X515:AA515),0,IF($F$17="custo",(MAX(X515:AA515)-AA515)/(MAX(X515:AA515)-MIN(X515:AA515)),(AA515-MIN(X515:AA515))/(MAX(X515:AA515)-MIN(X515:AA515))))</f>
        <v>1</v>
      </c>
      <c r="AV515" s="0" t="n">
        <f aca="false">STDEVP(AB515:AE515)</f>
        <v>0.405491995148609</v>
      </c>
      <c r="AW515" s="0" t="n">
        <f aca="false">STDEVP(AF515:AI515)</f>
        <v>0.391483140470418</v>
      </c>
      <c r="AX515" s="0" t="n">
        <f aca="false">STDEVP(AJ515:AM515)</f>
        <v>0.397737003927892</v>
      </c>
      <c r="AY515" s="0" t="n">
        <f aca="false">STDEVP(AN515:AQ515)</f>
        <v>0.408248290463863</v>
      </c>
      <c r="AZ515" s="0" t="n">
        <f aca="false">STDEVP(AR515:AU515)</f>
        <v>0.395284707521047</v>
      </c>
      <c r="BA515" s="0" t="n">
        <f aca="false">AV515*((1-IFERROR(CORREL(AB515:AE515,AF515:AI515),0))+(1-IFERROR(CORREL(AB515:AE515,AJ515:AM515),0))+(1-IFERROR(CORREL(AB515:AE515,AN515:AQ515),0))+(1-IFERROR(CORREL(AB515:AE515,AR515:AU515),0)))</f>
        <v>1.17834398562468</v>
      </c>
      <c r="BB515" s="0" t="n">
        <f aca="false">AW515*((1-IFERROR(CORREL(AF515:AI515,AB515:AE515),0))+(1-IFERROR(CORREL(AF515:AI515,AJ515:AM515),0))+(1-IFERROR(CORREL(AF515:AI515,AN515:AQ515),0))+(1-IFERROR(CORREL(AF515:AI515,AR515:AU515),0)))</f>
        <v>2.75483990648307</v>
      </c>
      <c r="BC515" s="0" t="n">
        <f aca="false">AX515*((1-IFERROR(CORREL(AJ515:AM515,AB515:AE515),0))+(1-IFERROR(CORREL(AJ515:AM515,AF515:AI515),0))+(1-IFERROR(CORREL(AJ515:AM515,AN515:AQ515),0))+(1-IFERROR(CORREL(AJ515:AM515,AR515:AU515),0)))</f>
        <v>1.13690055232754</v>
      </c>
      <c r="BD515" s="0" t="n">
        <f aca="false">AY515*((1-IFERROR(CORREL(AN515:AQ515,AB515:AE515),0))+(1-IFERROR(CORREL(AN515:AQ515,AF515:AI515),0))+(1-IFERROR(CORREL(AN515:AQ515,AJ515:AM515),0))+(1-IFERROR(CORREL(AN515:AQ515,AR515:AU515),0)))</f>
        <v>1.10427102724304</v>
      </c>
      <c r="BE515" s="0" t="n">
        <f aca="false">AZ515*((1-IFERROR(CORREL(AR515:AU515,AB515:AE515),0))+(1-IFERROR(CORREL(AR515:AU515,AF515:AI515),0))+(1-IFERROR(CORREL(AR515:AU515,AJ515:AM515),0))+(1-IFERROR(CORREL(AR515:AU515,AN515:AQ515),0)))</f>
        <v>1.39359210756793</v>
      </c>
      <c r="BF515" s="0" t="n">
        <f aca="false">IF(SUM(BA515:BE515)&gt;0,BA515/SUM(BA515:BE515),1/5)</f>
        <v>0.155701922256448</v>
      </c>
      <c r="BG515" s="0" t="n">
        <f aca="false">IF(SUM(BA515:BE515)&gt;0,BB515/SUM(BA515:BE515),1/5)</f>
        <v>0.364014136942191</v>
      </c>
      <c r="BH515" s="0" t="n">
        <f aca="false">IF(SUM(BA515:BE515)&gt;0,BC515/SUM(BA515:BE515),1/5)</f>
        <v>0.150225743561608</v>
      </c>
      <c r="BI515" s="0" t="n">
        <f aca="false">IF(SUM(BA515:BE515)&gt;0,BD515/SUM(BA515:BE515),1/5)</f>
        <v>0.145914201397392</v>
      </c>
      <c r="BJ515" s="0" t="n">
        <f aca="false">IF(SUM(BA515:BE515)&gt;0,BE515/SUM(BA515:BE515),1/5)</f>
        <v>0.184143995842361</v>
      </c>
      <c r="BK515" s="0" t="n">
        <f aca="false">BF515*AB515+BG515*AF515+BH515*AJ515+BI515*AN515+BJ515*AR515</f>
        <v>0.439729670775465</v>
      </c>
      <c r="BL515" s="0" t="n">
        <f aca="false">BF515*AC515+BG515*AG515+BH515*AK515+BI515*AO515+BJ515*AS515</f>
        <v>0.562121433650064</v>
      </c>
      <c r="BM515" s="0" t="n">
        <f aca="false">BF515*AD515+BG515*AH515+BH515*AL515+BI515*AP515+BJ515*AT515</f>
        <v>0.698620649706401</v>
      </c>
      <c r="BN515" s="0" t="n">
        <f aca="false">BF515*AE515+BG515*AI515+BH515*AM515+BI515*AQ515+BJ515*AU515</f>
        <v>0.635985863057809</v>
      </c>
      <c r="BO515" s="0" t="n">
        <f aca="false">RANK(BK515,$BK515:$BN515)</f>
        <v>4</v>
      </c>
      <c r="BP515" s="0" t="n">
        <f aca="false">RANK(BL515,$BK515:$BN515)</f>
        <v>3</v>
      </c>
      <c r="BQ515" s="0" t="n">
        <f aca="false">RANK(BM515,$BK515:$BN515)</f>
        <v>1</v>
      </c>
      <c r="BR515" s="0" t="n">
        <f aca="false">RANK(BN515,$BK515:$BN515)</f>
        <v>2</v>
      </c>
    </row>
    <row r="516" customFormat="false" ht="15" hidden="false" customHeight="false" outlineLevel="0" collapsed="false">
      <c r="A516" s="0" t="n">
        <v>493</v>
      </c>
      <c r="B516" s="0" t="n">
        <f aca="false">RANDBETWEEN(1,$B$5)</f>
        <v>3</v>
      </c>
      <c r="C516" s="0" t="n">
        <f aca="false">RANDBETWEEN(1,$B$5)</f>
        <v>2</v>
      </c>
      <c r="D516" s="0" t="n">
        <f aca="false">RANDBETWEEN(1,$B$5)</f>
        <v>5</v>
      </c>
      <c r="E516" s="0" t="n">
        <f aca="false">RANDBETWEEN(1,$B$5)</f>
        <v>5</v>
      </c>
      <c r="F516" s="0" t="n">
        <f aca="false">RANDBETWEEN(1,$B$5)</f>
        <v>5</v>
      </c>
      <c r="G516" s="0" t="n">
        <f aca="false">RANDBETWEEN(1,$B$5)</f>
        <v>6</v>
      </c>
      <c r="H516" s="0" t="n">
        <f aca="true">NORMINV(RAND(),$B$8,$B$13)</f>
        <v>49.4442842920966</v>
      </c>
      <c r="I516" s="0" t="n">
        <f aca="true">NORMINV(RAND(),$C$8,$C$13)</f>
        <v>61.2652724054422</v>
      </c>
      <c r="J516" s="0" t="n">
        <f aca="true">NORMINV(RAND(),$D$8,$D$13)</f>
        <v>14.8080321356538</v>
      </c>
      <c r="K516" s="0" t="n">
        <f aca="true">NORMINV(RAND(),$E$8,$E$13)</f>
        <v>3.16131357387699</v>
      </c>
      <c r="L516" s="0" t="n">
        <f aca="true">NORMINV(RAND(),$B$9,$B$14)</f>
        <v>52.3053544017976</v>
      </c>
      <c r="M516" s="0" t="n">
        <f aca="true">NORMINV(RAND(),$C$9,$C$14)</f>
        <v>54.0461579117997</v>
      </c>
      <c r="N516" s="0" t="n">
        <f aca="true">NORMINV(RAND(),$D$9,$D$14)</f>
        <v>43.325902191786</v>
      </c>
      <c r="O516" s="0" t="n">
        <f aca="true">NORMINV(RAND(),$E$9,$E$14)</f>
        <v>22.3370094064959</v>
      </c>
      <c r="P516" s="0" t="n">
        <f aca="true">NORMINV(RAND(),$B$10,$B$15)</f>
        <v>24.358202759189</v>
      </c>
      <c r="Q516" s="0" t="n">
        <f aca="true">NORMINV(RAND(),$C$10,$C$15)</f>
        <v>26.9371433936671</v>
      </c>
      <c r="R516" s="0" t="n">
        <f aca="true">NORMINV(RAND(),$D$10,$D$15)</f>
        <v>10.6148194309603</v>
      </c>
      <c r="S516" s="0" t="n">
        <f aca="true">NORMINV(RAND(),$E$10,$E$15)</f>
        <v>3.7896931527348</v>
      </c>
      <c r="T516" s="0" t="n">
        <f aca="false">MEDIAN(INDEX(Avaliadores!$B$17:$B$22,$B516),INDEX(Avaliadores!$B$17:$B$22,$C516),INDEX(Avaliadores!$B$17:$B$22,$D516),INDEX(Avaliadores!$B$17:$B$22,$E516),INDEX(Avaliadores!$B$17:$B$22,$F516),INDEX(Avaliadores!$B$17:$B$22,$G516))</f>
        <v>2.54166666666667</v>
      </c>
      <c r="U516" s="0" t="n">
        <f aca="false">MEDIAN(INDEX(Avaliadores!$C$17:$C$22,$B516),INDEX(Avaliadores!$C$17:$C$22,$C516),INDEX(Avaliadores!$C$17:$C$22,$D516),INDEX(Avaliadores!$C$17:$C$22,$E516),INDEX(Avaliadores!$C$17:$C$22,$F516),INDEX(Avaliadores!$C$17:$C$22,$G516))</f>
        <v>5.54166666666667</v>
      </c>
      <c r="V516" s="0" t="n">
        <f aca="false">MEDIAN(INDEX(Avaliadores!$D$17:$D$22,$B516),INDEX(Avaliadores!$D$17:$D$22,$C516),INDEX(Avaliadores!$D$17:$D$22,$D516),INDEX(Avaliadores!$D$17:$D$22,$E516),INDEX(Avaliadores!$D$17:$D$22,$F516),INDEX(Avaliadores!$D$17:$D$22,$G516))</f>
        <v>5.54166666666667</v>
      </c>
      <c r="W516" s="0" t="n">
        <f aca="false">MEDIAN(INDEX(Avaliadores!$E$17:$E$22,$B516),INDEX(Avaliadores!$E$17:$E$22,$C516),INDEX(Avaliadores!$E$17:$E$22,$D516),INDEX(Avaliadores!$E$17:$E$22,$E516),INDEX(Avaliadores!$E$17:$E$22,$F516),INDEX(Avaliadores!$E$17:$E$22,$G516))</f>
        <v>6.79166666666667</v>
      </c>
      <c r="X516" s="0" t="n">
        <f aca="false">MEDIAN(INDEX(Avaliadores!$F$17:$F$22,$B516),INDEX(Avaliadores!$F$17:$F$22,$C516),INDEX(Avaliadores!$F$17:$F$22,$D516),INDEX(Avaliadores!$F$17:$F$22,$E516),INDEX(Avaliadores!$F$17:$F$22,$F516),INDEX(Avaliadores!$F$17:$F$22,$G516))</f>
        <v>2.54166666666667</v>
      </c>
      <c r="Y516" s="0" t="n">
        <f aca="false">MEDIAN(INDEX(Avaliadores!$G$17:$G$22,$B516),INDEX(Avaliadores!$G$17:$G$22,$C516),INDEX(Avaliadores!$G$17:$G$22,$D516),INDEX(Avaliadores!$G$17:$G$22,$E516),INDEX(Avaliadores!$G$17:$G$22,$F516),INDEX(Avaliadores!$G$17:$G$22,$G516))</f>
        <v>4.79166666666667</v>
      </c>
      <c r="Z516" s="0" t="n">
        <f aca="false">MEDIAN(INDEX(Avaliadores!$H$17:$H$22,$B516),INDEX(Avaliadores!$H$17:$H$22,$C516),INDEX(Avaliadores!$H$17:$H$22,$D516),INDEX(Avaliadores!$H$17:$H$22,$E516),INDEX(Avaliadores!$H$17:$H$22,$F516),INDEX(Avaliadores!$H$17:$H$22,$G516))</f>
        <v>3.66666666666667</v>
      </c>
      <c r="AA516" s="0" t="n">
        <f aca="false">MEDIAN(INDEX(Avaliadores!$I$17:$I$22,$B516),INDEX(Avaliadores!$I$17:$I$22,$C516),INDEX(Avaliadores!$I$17:$I$22,$D516),INDEX(Avaliadores!$I$17:$I$22,$E516),INDEX(Avaliadores!$I$17:$I$22,$F516),INDEX(Avaliadores!$I$17:$I$22,$G516))</f>
        <v>6.54166666666667</v>
      </c>
      <c r="AB516" s="0" t="n">
        <f aca="false">IF(MAX(H516:K516)=MIN(H516:K516),0,IF($B$17="custo",(MAX(H516:K516)-H516)/(MAX(H516:K516)-MIN(H516:K516)),(H516-MIN(H516:K516))/(MAX(H516:K516)-MIN(H516:K516))))</f>
        <v>0.203445485489429</v>
      </c>
      <c r="AC516" s="0" t="n">
        <f aca="false">IF(MAX(H516:K516)=MIN(H516:K516),0,IF($B$17="custo",(MAX(H516:K516)-I516)/(MAX(H516:K516)-MIN(H516:K516)),(I516-MIN(H516:K516))/(MAX(H516:K516)-MIN(H516:K516))))</f>
        <v>0</v>
      </c>
      <c r="AD516" s="0" t="n">
        <f aca="false">IF(MAX(H516:K516)=MIN(H516:K516),0,IF($B$17="custo",(MAX(H516:K516)-J516)/(MAX(H516:K516)-MIN(H516:K516)),(J516-MIN(H516:K516))/(MAX(H516:K516)-MIN(H516:K516))))</f>
        <v>0.799553786076111</v>
      </c>
      <c r="AE516" s="0" t="n">
        <f aca="false">IF(MAX(H516:K516)=MIN(H516:K516),0,IF($B$17="custo",(MAX(H516:K516)-K516)/(MAX(H516:K516)-MIN(H516:K516)),(K516-MIN(H516:K516))/(MAX(H516:K516)-MIN(H516:K516))))</f>
        <v>1</v>
      </c>
      <c r="AF516" s="0" t="n">
        <f aca="false">IF(MAX(L516:O516)=MIN(L516:O516),0,IF($C$17="custo",(MAX(L516:O516)-L516)/(MAX(L516:O516)-MIN(L516:O516)),(L516-MIN(L516:O516))/(MAX(L516:O516)-MIN(L516:O516))))</f>
        <v>0.945100906455721</v>
      </c>
      <c r="AG516" s="0" t="n">
        <f aca="false">IF(MAX(L516:O516)=MIN(L516:O516),0,IF($C$17="custo",(MAX(L516:O516)-M516)/(MAX(L516:O516)-MIN(L516:O516)),(M516-MIN(L516:O516))/(MAX(L516:O516)-MIN(L516:O516))))</f>
        <v>1</v>
      </c>
      <c r="AH516" s="0" t="n">
        <f aca="false">IF(MAX(L516:O516)=MIN(L516:O516),0,IF($C$17="custo",(MAX(L516:O516)-N516)/(MAX(L516:O516)-MIN(L516:O516)),(N516-MIN(L516:O516))/(MAX(L516:O516)-MIN(L516:O516))))</f>
        <v>0.661919155028063</v>
      </c>
      <c r="AI516" s="0" t="n">
        <f aca="false">IF(MAX(L516:O516)=MIN(L516:O516),0,IF($C$17="custo",(MAX(L516:O516)-O516)/(MAX(L516:O516)-MIN(L516:O516)),(O516-MIN(L516:O516))/(MAX(L516:O516)-MIN(L516:O516))))</f>
        <v>0</v>
      </c>
      <c r="AJ516" s="0" t="n">
        <f aca="false">IF(MAX(P516:S516)=MIN(P516:S516),0,IF($D$17="custo",(MAX(P516:S516)-P516)/(MAX(P516:S516)-MIN(P516:S516)),(P516-MIN(P516:S516))/(MAX(P516:S516)-MIN(P516:S516))))</f>
        <v>0.111413594483841</v>
      </c>
      <c r="AK516" s="0" t="n">
        <f aca="false">IF(MAX(P516:S516)=MIN(P516:S516),0,IF($D$17="custo",(MAX(P516:S516)-Q516)/(MAX(P516:S516)-MIN(P516:S516)),(Q516-MIN(P516:S516))/(MAX(P516:S516)-MIN(P516:S516))))</f>
        <v>0</v>
      </c>
      <c r="AL516" s="0" t="n">
        <f aca="false">IF(MAX(P516:S516)=MIN(P516:S516),0,IF($D$17="custo",(MAX(P516:S516)-R516)/(MAX(P516:S516)-MIN(P516:S516)),(R516-MIN(P516:S516))/(MAX(P516:S516)-MIN(P516:S516))))</f>
        <v>0.70514565504254</v>
      </c>
      <c r="AM516" s="0" t="n">
        <f aca="false">IF(MAX(P516:S516)=MIN(P516:S516),0,IF($D$17="custo",(MAX(P516:S516)-S516)/(MAX(P516:S516)-MIN(P516:S516)),(S516-MIN(P516:S516))/(MAX(P516:S516)-MIN(P516:S516))))</f>
        <v>1</v>
      </c>
      <c r="AN516" s="0" t="n">
        <f aca="false">IF(MAX(T516:W516)=MIN(T516:W516),0,IF($E$17="custo",(MAX(T516:W516)-T516)/(MAX(T516:W516)-MIN(T516:W516)),(T516-MIN(T516:W516))/(MAX(T516:W516)-MIN(T516:W516))))</f>
        <v>0</v>
      </c>
      <c r="AO516" s="0" t="n">
        <f aca="false">IF(MAX(T516:W516)=MIN(T516:W516),0,IF($E$17="custo",(MAX(T516:W516)-U516)/(MAX(T516:W516)-MIN(T516:W516)),(U516-MIN(T516:W516))/(MAX(T516:W516)-MIN(T516:W516))))</f>
        <v>0.705882352941177</v>
      </c>
      <c r="AP516" s="0" t="n">
        <f aca="false">IF(MAX(T516:W516)=MIN(T516:W516),0,IF($E$17="custo",(MAX(T516:W516)-V516)/(MAX(T516:W516)-MIN(T516:W516)),(V516-MIN(T516:W516))/(MAX(T516:W516)-MIN(T516:W516))))</f>
        <v>0.705882352941177</v>
      </c>
      <c r="AQ516" s="0" t="n">
        <f aca="false">IF(MAX(T516:W516)=MIN(T516:W516),0,IF($E$17="custo",(MAX(T516:W516)-W516)/(MAX(T516:W516)-MIN(T516:W516)),(W516-MIN(T516:W516))/(MAX(T516:W516)-MIN(T516:W516))))</f>
        <v>1</v>
      </c>
      <c r="AR516" s="0" t="n">
        <f aca="false">IF(MAX(X516:AA516)=MIN(X516:AA516),0,IF($F$17="custo",(MAX(X516:AA516)-X516)/(MAX(X516:AA516)-MIN(X516:AA516)),(X516-MIN(X516:AA516))/(MAX(X516:AA516)-MIN(X516:AA516))))</f>
        <v>0</v>
      </c>
      <c r="AS516" s="0" t="n">
        <f aca="false">IF(MAX(X516:AA516)=MIN(X516:AA516),0,IF($F$17="custo",(MAX(X516:AA516)-Y516)/(MAX(X516:AA516)-MIN(X516:AA516)),(Y516-MIN(X516:AA516))/(MAX(X516:AA516)-MIN(X516:AA516))))</f>
        <v>0.5625</v>
      </c>
      <c r="AT516" s="0" t="n">
        <f aca="false">IF(MAX(X516:AA516)=MIN(X516:AA516),0,IF($F$17="custo",(MAX(X516:AA516)-Z516)/(MAX(X516:AA516)-MIN(X516:AA516)),(Z516-MIN(X516:AA516))/(MAX(X516:AA516)-MIN(X516:AA516))))</f>
        <v>0.28125</v>
      </c>
      <c r="AU516" s="0" t="n">
        <f aca="false">IF(MAX(X516:AA516)=MIN(X516:AA516),0,IF($F$17="custo",(MAX(X516:AA516)-AA516)/(MAX(X516:AA516)-MIN(X516:AA516)),(AA516-MIN(X516:AA516))/(MAX(X516:AA516)-MIN(X516:AA516))))</f>
        <v>1</v>
      </c>
      <c r="AV516" s="0" t="n">
        <f aca="false">STDEVP(AB516:AE516)</f>
        <v>0.41160502970738</v>
      </c>
      <c r="AW516" s="0" t="n">
        <f aca="false">STDEVP(AF516:AI516)</f>
        <v>0.397559520993952</v>
      </c>
      <c r="AX516" s="0" t="n">
        <f aca="false">STDEVP(AJ516:AM516)</f>
        <v>0.413724397123623</v>
      </c>
      <c r="AY516" s="0" t="n">
        <f aca="false">STDEVP(AN516:AQ516)</f>
        <v>0.36823482428085</v>
      </c>
      <c r="AZ516" s="0" t="n">
        <f aca="false">STDEVP(AR516:AU516)</f>
        <v>0.36934208292415</v>
      </c>
      <c r="BA516" s="0" t="n">
        <f aca="false">AV516*((1-IFERROR(CORREL(AB516:AE516,AF516:AI516),0))+(1-IFERROR(CORREL(AB516:AE516,AJ516:AM516),0))+(1-IFERROR(CORREL(AB516:AE516,AN516:AQ516),0))+(1-IFERROR(CORREL(AB516:AE516,AR516:AU516),0)))</f>
        <v>1.1583169001589</v>
      </c>
      <c r="BB516" s="0" t="n">
        <f aca="false">AW516*((1-IFERROR(CORREL(AF516:AI516,AB516:AE516),0))+(1-IFERROR(CORREL(AF516:AI516,AJ516:AM516),0))+(1-IFERROR(CORREL(AF516:AI516,AN516:AQ516),0))+(1-IFERROR(CORREL(AF516:AI516,AR516:AU516),0)))</f>
        <v>2.89202605713794</v>
      </c>
      <c r="BC516" s="0" t="n">
        <f aca="false">AX516*((1-IFERROR(CORREL(AJ516:AM516,AB516:AE516),0))+(1-IFERROR(CORREL(AJ516:AM516,AF516:AI516),0))+(1-IFERROR(CORREL(AJ516:AM516,AN516:AQ516),0))+(1-IFERROR(CORREL(AJ516:AM516,AR516:AU516),0)))</f>
        <v>1.11099748853479</v>
      </c>
      <c r="BD516" s="0" t="n">
        <f aca="false">AY516*((1-IFERROR(CORREL(AN516:AQ516,AB516:AE516),0))+(1-IFERROR(CORREL(AN516:AQ516,AF516:AI516),0))+(1-IFERROR(CORREL(AN516:AQ516,AJ516:AM516),0))+(1-IFERROR(CORREL(AN516:AQ516,AR516:AU516),0)))</f>
        <v>0.936289861920618</v>
      </c>
      <c r="BE516" s="0" t="n">
        <f aca="false">AZ516*((1-IFERROR(CORREL(AR516:AU516,AB516:AE516),0))+(1-IFERROR(CORREL(AR516:AU516,AF516:AI516),0))+(1-IFERROR(CORREL(AR516:AU516,AJ516:AM516),0))+(1-IFERROR(CORREL(AR516:AU516,AN516:AQ516),0)))</f>
        <v>1.03236223165901</v>
      </c>
      <c r="BF516" s="0" t="n">
        <f aca="false">IF(SUM(BA516:BE516)&gt;0,BA516/SUM(BA516:BE516),1/5)</f>
        <v>0.162456958230499</v>
      </c>
      <c r="BG516" s="0" t="n">
        <f aca="false">IF(SUM(BA516:BE516)&gt;0,BB516/SUM(BA516:BE516),1/5)</f>
        <v>0.405614177175105</v>
      </c>
      <c r="BH516" s="0" t="n">
        <f aca="false">IF(SUM(BA516:BE516)&gt;0,BC516/SUM(BA516:BE516),1/5)</f>
        <v>0.155820287664218</v>
      </c>
      <c r="BI516" s="0" t="n">
        <f aca="false">IF(SUM(BA516:BE516)&gt;0,BD516/SUM(BA516:BE516),1/5)</f>
        <v>0.131317088586734</v>
      </c>
      <c r="BJ516" s="0" t="n">
        <f aca="false">IF(SUM(BA516:BE516)&gt;0,BE516/SUM(BA516:BE516),1/5)</f>
        <v>0.144791488343444</v>
      </c>
      <c r="BK516" s="0" t="n">
        <f aca="false">BF516*AB516+BG516*AF516+BH516*AJ516+BI516*AN516+BJ516*AR516</f>
        <v>0.4337579596</v>
      </c>
      <c r="BL516" s="0" t="n">
        <f aca="false">BF516*AC516+BG516*AG516+BH516*AK516+BI516*AO516+BJ516*AS516</f>
        <v>0.579753804841281</v>
      </c>
      <c r="BM516" s="0" t="n">
        <f aca="false">BF516*AD516+BG516*AH516+BH516*AL516+BI516*AP516+BJ516*AT516</f>
        <v>0.641669889834237</v>
      </c>
      <c r="BN516" s="0" t="n">
        <f aca="false">BF516*AE516+BG516*AI516+BH516*AM516+BI516*AQ516+BJ516*AU516</f>
        <v>0.594385822824895</v>
      </c>
      <c r="BO516" s="0" t="n">
        <f aca="false">RANK(BK516,$BK516:$BN516)</f>
        <v>4</v>
      </c>
      <c r="BP516" s="0" t="n">
        <f aca="false">RANK(BL516,$BK516:$BN516)</f>
        <v>3</v>
      </c>
      <c r="BQ516" s="0" t="n">
        <f aca="false">RANK(BM516,$BK516:$BN516)</f>
        <v>1</v>
      </c>
      <c r="BR516" s="0" t="n">
        <f aca="false">RANK(BN516,$BK516:$BN516)</f>
        <v>2</v>
      </c>
    </row>
    <row r="517" customFormat="false" ht="15" hidden="false" customHeight="false" outlineLevel="0" collapsed="false">
      <c r="A517" s="0" t="n">
        <v>494</v>
      </c>
      <c r="B517" s="0" t="n">
        <f aca="false">RANDBETWEEN(1,$B$5)</f>
        <v>4</v>
      </c>
      <c r="C517" s="0" t="n">
        <f aca="false">RANDBETWEEN(1,$B$5)</f>
        <v>6</v>
      </c>
      <c r="D517" s="0" t="n">
        <f aca="false">RANDBETWEEN(1,$B$5)</f>
        <v>5</v>
      </c>
      <c r="E517" s="0" t="n">
        <f aca="false">RANDBETWEEN(1,$B$5)</f>
        <v>4</v>
      </c>
      <c r="F517" s="0" t="n">
        <f aca="false">RANDBETWEEN(1,$B$5)</f>
        <v>2</v>
      </c>
      <c r="G517" s="0" t="n">
        <f aca="false">RANDBETWEEN(1,$B$5)</f>
        <v>1</v>
      </c>
      <c r="H517" s="0" t="n">
        <f aca="true">NORMINV(RAND(),$B$8,$B$13)</f>
        <v>47.8389320700939</v>
      </c>
      <c r="I517" s="0" t="n">
        <f aca="true">NORMINV(RAND(),$C$8,$C$13)</f>
        <v>59.9405809330046</v>
      </c>
      <c r="J517" s="0" t="n">
        <f aca="true">NORMINV(RAND(),$D$8,$D$13)</f>
        <v>15.8285057678116</v>
      </c>
      <c r="K517" s="0" t="n">
        <f aca="true">NORMINV(RAND(),$E$8,$E$13)</f>
        <v>2.9320128554572</v>
      </c>
      <c r="L517" s="0" t="n">
        <f aca="true">NORMINV(RAND(),$B$9,$B$14)</f>
        <v>50.6977944345855</v>
      </c>
      <c r="M517" s="0" t="n">
        <f aca="true">NORMINV(RAND(),$C$9,$C$14)</f>
        <v>52.0524786444374</v>
      </c>
      <c r="N517" s="0" t="n">
        <f aca="true">NORMINV(RAND(),$D$9,$D$14)</f>
        <v>46.5683201730683</v>
      </c>
      <c r="O517" s="0" t="n">
        <f aca="true">NORMINV(RAND(),$E$9,$E$14)</f>
        <v>22.5191608906229</v>
      </c>
      <c r="P517" s="0" t="n">
        <f aca="true">NORMINV(RAND(),$B$10,$B$15)</f>
        <v>24.1899205416993</v>
      </c>
      <c r="Q517" s="0" t="n">
        <f aca="true">NORMINV(RAND(),$C$10,$C$15)</f>
        <v>31.2151772736637</v>
      </c>
      <c r="R517" s="0" t="n">
        <f aca="true">NORMINV(RAND(),$D$10,$D$15)</f>
        <v>9.64172564265422</v>
      </c>
      <c r="S517" s="0" t="n">
        <f aca="true">NORMINV(RAND(),$E$10,$E$15)</f>
        <v>4.30563249391858</v>
      </c>
      <c r="T517" s="0" t="n">
        <f aca="false">MEDIAN(INDEX(Avaliadores!$B$17:$B$22,$B517),INDEX(Avaliadores!$B$17:$B$22,$C517),INDEX(Avaliadores!$B$17:$B$22,$D517),INDEX(Avaliadores!$B$17:$B$22,$E517),INDEX(Avaliadores!$B$17:$B$22,$F517),INDEX(Avaliadores!$B$17:$B$22,$G517))</f>
        <v>2.79166666666667</v>
      </c>
      <c r="U517" s="0" t="n">
        <f aca="false">MEDIAN(INDEX(Avaliadores!$C$17:$C$22,$B517),INDEX(Avaliadores!$C$17:$C$22,$C517),INDEX(Avaliadores!$C$17:$C$22,$D517),INDEX(Avaliadores!$C$17:$C$22,$E517),INDEX(Avaliadores!$C$17:$C$22,$F517),INDEX(Avaliadores!$C$17:$C$22,$G517))</f>
        <v>5.54166666666667</v>
      </c>
      <c r="V517" s="0" t="n">
        <f aca="false">MEDIAN(INDEX(Avaliadores!$D$17:$D$22,$B517),INDEX(Avaliadores!$D$17:$D$22,$C517),INDEX(Avaliadores!$D$17:$D$22,$D517),INDEX(Avaliadores!$D$17:$D$22,$E517),INDEX(Avaliadores!$D$17:$D$22,$F517),INDEX(Avaliadores!$D$17:$D$22,$G517))</f>
        <v>5.54166666666667</v>
      </c>
      <c r="W517" s="0" t="n">
        <f aca="false">MEDIAN(INDEX(Avaliadores!$E$17:$E$22,$B517),INDEX(Avaliadores!$E$17:$E$22,$C517),INDEX(Avaliadores!$E$17:$E$22,$D517),INDEX(Avaliadores!$E$17:$E$22,$E517),INDEX(Avaliadores!$E$17:$E$22,$F517),INDEX(Avaliadores!$E$17:$E$22,$G517))</f>
        <v>6.54166666666667</v>
      </c>
      <c r="X517" s="0" t="n">
        <f aca="false">MEDIAN(INDEX(Avaliadores!$F$17:$F$22,$B517),INDEX(Avaliadores!$F$17:$F$22,$C517),INDEX(Avaliadores!$F$17:$F$22,$D517),INDEX(Avaliadores!$F$17:$F$22,$E517),INDEX(Avaliadores!$F$17:$F$22,$F517),INDEX(Avaliadores!$F$17:$F$22,$G517))</f>
        <v>2.79166666666667</v>
      </c>
      <c r="Y517" s="0" t="n">
        <f aca="false">MEDIAN(INDEX(Avaliadores!$G$17:$G$22,$B517),INDEX(Avaliadores!$G$17:$G$22,$C517),INDEX(Avaliadores!$G$17:$G$22,$D517),INDEX(Avaliadores!$G$17:$G$22,$E517),INDEX(Avaliadores!$G$17:$G$22,$F517),INDEX(Avaliadores!$G$17:$G$22,$G517))</f>
        <v>4.79166666666667</v>
      </c>
      <c r="Z517" s="0" t="n">
        <f aca="false">MEDIAN(INDEX(Avaliadores!$H$17:$H$22,$B517),INDEX(Avaliadores!$H$17:$H$22,$C517),INDEX(Avaliadores!$H$17:$H$22,$D517),INDEX(Avaliadores!$H$17:$H$22,$E517),INDEX(Avaliadores!$H$17:$H$22,$F517),INDEX(Avaliadores!$H$17:$H$22,$G517))</f>
        <v>3.79166666666667</v>
      </c>
      <c r="AA517" s="0" t="n">
        <f aca="false">MEDIAN(INDEX(Avaliadores!$I$17:$I$22,$B517),INDEX(Avaliadores!$I$17:$I$22,$C517),INDEX(Avaliadores!$I$17:$I$22,$D517),INDEX(Avaliadores!$I$17:$I$22,$E517),INDEX(Avaliadores!$I$17:$I$22,$F517),INDEX(Avaliadores!$I$17:$I$22,$G517))</f>
        <v>6.29166666666667</v>
      </c>
      <c r="AB517" s="0" t="n">
        <f aca="false">IF(MAX(H517:K517)=MIN(H517:K517),0,IF($B$17="custo",(MAX(H517:K517)-H517)/(MAX(H517:K517)-MIN(H517:K517)),(H517-MIN(H517:K517))/(MAX(H517:K517)-MIN(H517:K517))))</f>
        <v>0.212277720191973</v>
      </c>
      <c r="AC517" s="0" t="n">
        <f aca="false">IF(MAX(H517:K517)=MIN(H517:K517),0,IF($B$17="custo",(MAX(H517:K517)-I517)/(MAX(H517:K517)-MIN(H517:K517)),(I517-MIN(H517:K517))/(MAX(H517:K517)-MIN(H517:K517))))</f>
        <v>0</v>
      </c>
      <c r="AD517" s="0" t="n">
        <f aca="false">IF(MAX(H517:K517)=MIN(H517:K517),0,IF($B$17="custo",(MAX(H517:K517)-J517)/(MAX(H517:K517)-MIN(H517:K517)),(J517-MIN(H517:K517))/(MAX(H517:K517)-MIN(H517:K517))))</f>
        <v>0.773779743164017</v>
      </c>
      <c r="AE517" s="0" t="n">
        <f aca="false">IF(MAX(H517:K517)=MIN(H517:K517),0,IF($B$17="custo",(MAX(H517:K517)-K517)/(MAX(H517:K517)-MIN(H517:K517)),(K517-MIN(H517:K517))/(MAX(H517:K517)-MIN(H517:K517))))</f>
        <v>1</v>
      </c>
      <c r="AF517" s="0" t="n">
        <f aca="false">IF(MAX(L517:O517)=MIN(L517:O517),0,IF($C$17="custo",(MAX(L517:O517)-L517)/(MAX(L517:O517)-MIN(L517:O517)),(L517-MIN(L517:O517))/(MAX(L517:O517)-MIN(L517:O517))))</f>
        <v>0.954130307297528</v>
      </c>
      <c r="AG517" s="0" t="n">
        <f aca="false">IF(MAX(L517:O517)=MIN(L517:O517),0,IF($C$17="custo",(MAX(L517:O517)-M517)/(MAX(L517:O517)-MIN(L517:O517)),(M517-MIN(L517:O517))/(MAX(L517:O517)-MIN(L517:O517))))</f>
        <v>1</v>
      </c>
      <c r="AH517" s="0" t="n">
        <f aca="false">IF(MAX(L517:O517)=MIN(L517:O517),0,IF($C$17="custo",(MAX(L517:O517)-N517)/(MAX(L517:O517)-MIN(L517:O517)),(N517-MIN(L517:O517))/(MAX(L517:O517)-MIN(L517:O517))))</f>
        <v>0.814306048609766</v>
      </c>
      <c r="AI517" s="0" t="n">
        <f aca="false">IF(MAX(L517:O517)=MIN(L517:O517),0,IF($C$17="custo",(MAX(L517:O517)-O517)/(MAX(L517:O517)-MIN(L517:O517)),(O517-MIN(L517:O517))/(MAX(L517:O517)-MIN(L517:O517))))</f>
        <v>0</v>
      </c>
      <c r="AJ517" s="0" t="n">
        <f aca="false">IF(MAX(P517:S517)=MIN(P517:S517),0,IF($D$17="custo",(MAX(P517:S517)-P517)/(MAX(P517:S517)-MIN(P517:S517)),(P517-MIN(P517:S517))/(MAX(P517:S517)-MIN(P517:S517))))</f>
        <v>0.261069326496088</v>
      </c>
      <c r="AK517" s="0" t="n">
        <f aca="false">IF(MAX(P517:S517)=MIN(P517:S517),0,IF($D$17="custo",(MAX(P517:S517)-Q517)/(MAX(P517:S517)-MIN(P517:S517)),(Q517-MIN(P517:S517))/(MAX(P517:S517)-MIN(P517:S517))))</f>
        <v>0</v>
      </c>
      <c r="AL517" s="0" t="n">
        <f aca="false">IF(MAX(P517:S517)=MIN(P517:S517),0,IF($D$17="custo",(MAX(P517:S517)-R517)/(MAX(P517:S517)-MIN(P517:S517)),(R517-MIN(P517:S517))/(MAX(P517:S517)-MIN(P517:S517))))</f>
        <v>0.801702585740055</v>
      </c>
      <c r="AM517" s="0" t="n">
        <f aca="false">IF(MAX(P517:S517)=MIN(P517:S517),0,IF($D$17="custo",(MAX(P517:S517)-S517)/(MAX(P517:S517)-MIN(P517:S517)),(S517-MIN(P517:S517))/(MAX(P517:S517)-MIN(P517:S517))))</f>
        <v>1</v>
      </c>
      <c r="AN517" s="0" t="n">
        <f aca="false">IF(MAX(T517:W517)=MIN(T517:W517),0,IF($E$17="custo",(MAX(T517:W517)-T517)/(MAX(T517:W517)-MIN(T517:W517)),(T517-MIN(T517:W517))/(MAX(T517:W517)-MIN(T517:W517))))</f>
        <v>0</v>
      </c>
      <c r="AO517" s="0" t="n">
        <f aca="false">IF(MAX(T517:W517)=MIN(T517:W517),0,IF($E$17="custo",(MAX(T517:W517)-U517)/(MAX(T517:W517)-MIN(T517:W517)),(U517-MIN(T517:W517))/(MAX(T517:W517)-MIN(T517:W517))))</f>
        <v>0.733333333333333</v>
      </c>
      <c r="AP517" s="0" t="n">
        <f aca="false">IF(MAX(T517:W517)=MIN(T517:W517),0,IF($E$17="custo",(MAX(T517:W517)-V517)/(MAX(T517:W517)-MIN(T517:W517)),(V517-MIN(T517:W517))/(MAX(T517:W517)-MIN(T517:W517))))</f>
        <v>0.733333333333333</v>
      </c>
      <c r="AQ517" s="0" t="n">
        <f aca="false">IF(MAX(T517:W517)=MIN(T517:W517),0,IF($E$17="custo",(MAX(T517:W517)-W517)/(MAX(T517:W517)-MIN(T517:W517)),(W517-MIN(T517:W517))/(MAX(T517:W517)-MIN(T517:W517))))</f>
        <v>1</v>
      </c>
      <c r="AR517" s="0" t="n">
        <f aca="false">IF(MAX(X517:AA517)=MIN(X517:AA517),0,IF($F$17="custo",(MAX(X517:AA517)-X517)/(MAX(X517:AA517)-MIN(X517:AA517)),(X517-MIN(X517:AA517))/(MAX(X517:AA517)-MIN(X517:AA517))))</f>
        <v>0</v>
      </c>
      <c r="AS517" s="0" t="n">
        <f aca="false">IF(MAX(X517:AA517)=MIN(X517:AA517),0,IF($F$17="custo",(MAX(X517:AA517)-Y517)/(MAX(X517:AA517)-MIN(X517:AA517)),(Y517-MIN(X517:AA517))/(MAX(X517:AA517)-MIN(X517:AA517))))</f>
        <v>0.571428571428571</v>
      </c>
      <c r="AT517" s="0" t="n">
        <f aca="false">IF(MAX(X517:AA517)=MIN(X517:AA517),0,IF($F$17="custo",(MAX(X517:AA517)-Z517)/(MAX(X517:AA517)-MIN(X517:AA517)),(Z517-MIN(X517:AA517))/(MAX(X517:AA517)-MIN(X517:AA517))))</f>
        <v>0.285714285714286</v>
      </c>
      <c r="AU517" s="0" t="n">
        <f aca="false">IF(MAX(X517:AA517)=MIN(X517:AA517),0,IF($F$17="custo",(MAX(X517:AA517)-AA517)/(MAX(X517:AA517)-MIN(X517:AA517)),(AA517-MIN(X517:AA517))/(MAX(X517:AA517)-MIN(X517:AA517))))</f>
        <v>1</v>
      </c>
      <c r="AV517" s="0" t="n">
        <f aca="false">STDEVP(AB517:AE517)</f>
        <v>0.405490708735375</v>
      </c>
      <c r="AW517" s="0" t="n">
        <f aca="false">STDEVP(AF517:AI517)</f>
        <v>0.405400733820504</v>
      </c>
      <c r="AX517" s="0" t="n">
        <f aca="false">STDEVP(AJ517:AM517)</f>
        <v>0.402221095525155</v>
      </c>
      <c r="AY517" s="0" t="n">
        <f aca="false">STDEVP(AN517:AQ517)</f>
        <v>0.372305131728145</v>
      </c>
      <c r="AZ517" s="0" t="n">
        <f aca="false">STDEVP(AR517:AU517)</f>
        <v>0.369431444028164</v>
      </c>
      <c r="BA517" s="0" t="n">
        <f aca="false">AV517*((1-IFERROR(CORREL(AB517:AE517,AF517:AI517),0))+(1-IFERROR(CORREL(AB517:AE517,AJ517:AM517),0))+(1-IFERROR(CORREL(AB517:AE517,AN517:AQ517),0))+(1-IFERROR(CORREL(AB517:AE517,AR517:AU517),0)))</f>
        <v>1.1187323363224</v>
      </c>
      <c r="BB517" s="0" t="n">
        <f aca="false">AW517*((1-IFERROR(CORREL(AF517:AI517,AB517:AE517),0))+(1-IFERROR(CORREL(AF517:AI517,AJ517:AM517),0))+(1-IFERROR(CORREL(AF517:AI517,AN517:AQ517),0))+(1-IFERROR(CORREL(AF517:AI517,AR517:AU517),0)))</f>
        <v>2.86113056378606</v>
      </c>
      <c r="BC517" s="0" t="n">
        <f aca="false">AX517*((1-IFERROR(CORREL(AJ517:AM517,AB517:AE517),0))+(1-IFERROR(CORREL(AJ517:AM517,AF517:AI517),0))+(1-IFERROR(CORREL(AJ517:AM517,AN517:AQ517),0))+(1-IFERROR(CORREL(AJ517:AM517,AR517:AU517),0)))</f>
        <v>1.13565192484933</v>
      </c>
      <c r="BD517" s="0" t="n">
        <f aca="false">AY517*((1-IFERROR(CORREL(AN517:AQ517,AB517:AE517),0))+(1-IFERROR(CORREL(AN517:AQ517,AF517:AI517),0))+(1-IFERROR(CORREL(AN517:AQ517,AJ517:AM517),0))+(1-IFERROR(CORREL(AN517:AQ517,AR517:AU517),0)))</f>
        <v>0.986830078970482</v>
      </c>
      <c r="BE517" s="0" t="n">
        <f aca="false">AZ517*((1-IFERROR(CORREL(AR517:AU517,AB517:AE517),0))+(1-IFERROR(CORREL(AR517:AU517,AF517:AI517),0))+(1-IFERROR(CORREL(AR517:AU517,AJ517:AM517),0))+(1-IFERROR(CORREL(AR517:AU517,AN517:AQ517),0)))</f>
        <v>1.0969645729704</v>
      </c>
      <c r="BF517" s="0" t="n">
        <f aca="false">IF(SUM(BA517:BE517)&gt;0,BA517/SUM(BA517:BE517),1/5)</f>
        <v>0.15539439440855</v>
      </c>
      <c r="BG517" s="0" t="n">
        <f aca="false">IF(SUM(BA517:BE517)&gt;0,BB517/SUM(BA517:BE517),1/5)</f>
        <v>0.397417359674136</v>
      </c>
      <c r="BH517" s="0" t="n">
        <f aca="false">IF(SUM(BA517:BE517)&gt;0,BC517/SUM(BA517:BE517),1/5)</f>
        <v>0.157744562654716</v>
      </c>
      <c r="BI517" s="0" t="n">
        <f aca="false">IF(SUM(BA517:BE517)&gt;0,BD517/SUM(BA517:BE517),1/5)</f>
        <v>0.137072879300028</v>
      </c>
      <c r="BJ517" s="0" t="n">
        <f aca="false">IF(SUM(BA517:BE517)&gt;0,BE517/SUM(BA517:BE517),1/5)</f>
        <v>0.15237080396257</v>
      </c>
      <c r="BK517" s="0" t="n">
        <f aca="false">BF517*AB517+BG517*AF517+BH517*AJ517+BI517*AN517+BJ517*AR517</f>
        <v>0.453356982017602</v>
      </c>
      <c r="BL517" s="0" t="n">
        <f aca="false">BF517*AC517+BG517*AG517+BH517*AK517+BI517*AO517+BJ517*AS517</f>
        <v>0.585006501996578</v>
      </c>
      <c r="BM517" s="0" t="n">
        <f aca="false">BF517*AD517+BG517*AH517+BH517*AL517+BI517*AP517+BJ517*AT517</f>
        <v>0.714379245071032</v>
      </c>
      <c r="BN517" s="0" t="n">
        <f aca="false">BF517*AE517+BG517*AI517+BH517*AM517+BI517*AQ517+BJ517*AU517</f>
        <v>0.602582640325864</v>
      </c>
      <c r="BO517" s="0" t="n">
        <f aca="false">RANK(BK517,$BK517:$BN517)</f>
        <v>4</v>
      </c>
      <c r="BP517" s="0" t="n">
        <f aca="false">RANK(BL517,$BK517:$BN517)</f>
        <v>3</v>
      </c>
      <c r="BQ517" s="0" t="n">
        <f aca="false">RANK(BM517,$BK517:$BN517)</f>
        <v>1</v>
      </c>
      <c r="BR517" s="0" t="n">
        <f aca="false">RANK(BN517,$BK517:$BN517)</f>
        <v>2</v>
      </c>
    </row>
    <row r="518" customFormat="false" ht="15" hidden="false" customHeight="false" outlineLevel="0" collapsed="false">
      <c r="A518" s="0" t="n">
        <v>495</v>
      </c>
      <c r="B518" s="0" t="n">
        <f aca="false">RANDBETWEEN(1,$B$5)</f>
        <v>4</v>
      </c>
      <c r="C518" s="0" t="n">
        <f aca="false">RANDBETWEEN(1,$B$5)</f>
        <v>3</v>
      </c>
      <c r="D518" s="0" t="n">
        <f aca="false">RANDBETWEEN(1,$B$5)</f>
        <v>5</v>
      </c>
      <c r="E518" s="0" t="n">
        <f aca="false">RANDBETWEEN(1,$B$5)</f>
        <v>1</v>
      </c>
      <c r="F518" s="0" t="n">
        <f aca="false">RANDBETWEEN(1,$B$5)</f>
        <v>4</v>
      </c>
      <c r="G518" s="0" t="n">
        <f aca="false">RANDBETWEEN(1,$B$5)</f>
        <v>5</v>
      </c>
      <c r="H518" s="0" t="n">
        <f aca="true">NORMINV(RAND(),$B$8,$B$13)</f>
        <v>42.8942207602978</v>
      </c>
      <c r="I518" s="0" t="n">
        <f aca="true">NORMINV(RAND(),$C$8,$C$13)</f>
        <v>58.2855589723647</v>
      </c>
      <c r="J518" s="0" t="n">
        <f aca="true">NORMINV(RAND(),$D$8,$D$13)</f>
        <v>15.184930984572</v>
      </c>
      <c r="K518" s="0" t="n">
        <f aca="true">NORMINV(RAND(),$E$8,$E$13)</f>
        <v>3.25425338422986</v>
      </c>
      <c r="L518" s="0" t="n">
        <f aca="true">NORMINV(RAND(),$B$9,$B$14)</f>
        <v>48.8282800880406</v>
      </c>
      <c r="M518" s="0" t="n">
        <f aca="true">NORMINV(RAND(),$C$9,$C$14)</f>
        <v>53.7356709187792</v>
      </c>
      <c r="N518" s="0" t="n">
        <f aca="true">NORMINV(RAND(),$D$9,$D$14)</f>
        <v>44.9850933081001</v>
      </c>
      <c r="O518" s="0" t="n">
        <f aca="true">NORMINV(RAND(),$E$9,$E$14)</f>
        <v>27.9699787755595</v>
      </c>
      <c r="P518" s="0" t="n">
        <f aca="true">NORMINV(RAND(),$B$10,$B$15)</f>
        <v>21.9005765857061</v>
      </c>
      <c r="Q518" s="0" t="n">
        <f aca="true">NORMINV(RAND(),$C$10,$C$15)</f>
        <v>29.1550957483168</v>
      </c>
      <c r="R518" s="0" t="n">
        <f aca="true">NORMINV(RAND(),$D$10,$D$15)</f>
        <v>10.0097005436106</v>
      </c>
      <c r="S518" s="0" t="n">
        <f aca="true">NORMINV(RAND(),$E$10,$E$15)</f>
        <v>4.05017335337132</v>
      </c>
      <c r="T518" s="0" t="n">
        <f aca="false">MEDIAN(INDEX(Avaliadores!$B$17:$B$22,$B518),INDEX(Avaliadores!$B$17:$B$22,$C518),INDEX(Avaliadores!$B$17:$B$22,$D518),INDEX(Avaliadores!$B$17:$B$22,$E518),INDEX(Avaliadores!$B$17:$B$22,$F518),INDEX(Avaliadores!$B$17:$B$22,$G518))</f>
        <v>2.66666666666667</v>
      </c>
      <c r="U518" s="0" t="n">
        <f aca="false">MEDIAN(INDEX(Avaliadores!$C$17:$C$22,$B518),INDEX(Avaliadores!$C$17:$C$22,$C518),INDEX(Avaliadores!$C$17:$C$22,$D518),INDEX(Avaliadores!$C$17:$C$22,$E518),INDEX(Avaliadores!$C$17:$C$22,$F518),INDEX(Avaliadores!$C$17:$C$22,$G518))</f>
        <v>5.54166666666667</v>
      </c>
      <c r="V518" s="0" t="n">
        <f aca="false">MEDIAN(INDEX(Avaliadores!$D$17:$D$22,$B518),INDEX(Avaliadores!$D$17:$D$22,$C518),INDEX(Avaliadores!$D$17:$D$22,$D518),INDEX(Avaliadores!$D$17:$D$22,$E518),INDEX(Avaliadores!$D$17:$D$22,$F518),INDEX(Avaliadores!$D$17:$D$22,$G518))</f>
        <v>5.54166666666667</v>
      </c>
      <c r="W518" s="0" t="n">
        <f aca="false">MEDIAN(INDEX(Avaliadores!$E$17:$E$22,$B518),INDEX(Avaliadores!$E$17:$E$22,$C518),INDEX(Avaliadores!$E$17:$E$22,$D518),INDEX(Avaliadores!$E$17:$E$22,$E518),INDEX(Avaliadores!$E$17:$E$22,$F518),INDEX(Avaliadores!$E$17:$E$22,$G518))</f>
        <v>6.79166666666667</v>
      </c>
      <c r="X518" s="0" t="n">
        <f aca="false">MEDIAN(INDEX(Avaliadores!$F$17:$F$22,$B518),INDEX(Avaliadores!$F$17:$F$22,$C518),INDEX(Avaliadores!$F$17:$F$22,$D518),INDEX(Avaliadores!$F$17:$F$22,$E518),INDEX(Avaliadores!$F$17:$F$22,$F518),INDEX(Avaliadores!$F$17:$F$22,$G518))</f>
        <v>2.66666666666667</v>
      </c>
      <c r="Y518" s="0" t="n">
        <f aca="false">MEDIAN(INDEX(Avaliadores!$G$17:$G$22,$B518),INDEX(Avaliadores!$G$17:$G$22,$C518),INDEX(Avaliadores!$G$17:$G$22,$D518),INDEX(Avaliadores!$G$17:$G$22,$E518),INDEX(Avaliadores!$G$17:$G$22,$F518),INDEX(Avaliadores!$G$17:$G$22,$G518))</f>
        <v>4.54166666666667</v>
      </c>
      <c r="Z518" s="0" t="n">
        <f aca="false">MEDIAN(INDEX(Avaliadores!$H$17:$H$22,$B518),INDEX(Avaliadores!$H$17:$H$22,$C518),INDEX(Avaliadores!$H$17:$H$22,$D518),INDEX(Avaliadores!$H$17:$H$22,$E518),INDEX(Avaliadores!$H$17:$H$22,$F518),INDEX(Avaliadores!$H$17:$H$22,$G518))</f>
        <v>3.54166666666667</v>
      </c>
      <c r="AA518" s="0" t="n">
        <f aca="false">MEDIAN(INDEX(Avaliadores!$I$17:$I$22,$B518),INDEX(Avaliadores!$I$17:$I$22,$C518),INDEX(Avaliadores!$I$17:$I$22,$D518),INDEX(Avaliadores!$I$17:$I$22,$E518),INDEX(Avaliadores!$I$17:$I$22,$F518),INDEX(Avaliadores!$I$17:$I$22,$G518))</f>
        <v>6.54166666666667</v>
      </c>
      <c r="AB518" s="0" t="n">
        <f aca="false">IF(MAX(H518:K518)=MIN(H518:K518),0,IF($B$17="custo",(MAX(H518:K518)-H518)/(MAX(H518:K518)-MIN(H518:K518)),(H518-MIN(H518:K518))/(MAX(H518:K518)-MIN(H518:K518))))</f>
        <v>0.279683319295724</v>
      </c>
      <c r="AC518" s="0" t="n">
        <f aca="false">IF(MAX(H518:K518)=MIN(H518:K518),0,IF($B$17="custo",(MAX(H518:K518)-I518)/(MAX(H518:K518)-MIN(H518:K518)),(I518-MIN(H518:K518))/(MAX(H518:K518)-MIN(H518:K518))))</f>
        <v>0</v>
      </c>
      <c r="AD518" s="0" t="n">
        <f aca="false">IF(MAX(H518:K518)=MIN(H518:K518),0,IF($B$17="custo",(MAX(H518:K518)-J518)/(MAX(H518:K518)-MIN(H518:K518)),(J518-MIN(H518:K518))/(MAX(H518:K518)-MIN(H518:K518))))</f>
        <v>0.78320198888913</v>
      </c>
      <c r="AE518" s="0" t="n">
        <f aca="false">IF(MAX(H518:K518)=MIN(H518:K518),0,IF($B$17="custo",(MAX(H518:K518)-K518)/(MAX(H518:K518)-MIN(H518:K518)),(K518-MIN(H518:K518))/(MAX(H518:K518)-MIN(H518:K518))))</f>
        <v>1</v>
      </c>
      <c r="AF518" s="0" t="n">
        <f aca="false">IF(MAX(L518:O518)=MIN(L518:O518),0,IF($C$17="custo",(MAX(L518:O518)-L518)/(MAX(L518:O518)-MIN(L518:O518)),(L518-MIN(L518:O518))/(MAX(L518:O518)-MIN(L518:O518))))</f>
        <v>0.809537783675261</v>
      </c>
      <c r="AG518" s="0" t="n">
        <f aca="false">IF(MAX(L518:O518)=MIN(L518:O518),0,IF($C$17="custo",(MAX(L518:O518)-M518)/(MAX(L518:O518)-MIN(L518:O518)),(M518-MIN(L518:O518))/(MAX(L518:O518)-MIN(L518:O518))))</f>
        <v>1</v>
      </c>
      <c r="AH518" s="0" t="n">
        <f aca="false">IF(MAX(L518:O518)=MIN(L518:O518),0,IF($C$17="custo",(MAX(L518:O518)-N518)/(MAX(L518:O518)-MIN(L518:O518)),(N518-MIN(L518:O518))/(MAX(L518:O518)-MIN(L518:O518))))</f>
        <v>0.660378709718387</v>
      </c>
      <c r="AI518" s="0" t="n">
        <f aca="false">IF(MAX(L518:O518)=MIN(L518:O518),0,IF($C$17="custo",(MAX(L518:O518)-O518)/(MAX(L518:O518)-MIN(L518:O518)),(O518-MIN(L518:O518))/(MAX(L518:O518)-MIN(L518:O518))))</f>
        <v>0</v>
      </c>
      <c r="AJ518" s="0" t="n">
        <f aca="false">IF(MAX(P518:S518)=MIN(P518:S518),0,IF($D$17="custo",(MAX(P518:S518)-P518)/(MAX(P518:S518)-MIN(P518:S518)),(P518-MIN(P518:S518))/(MAX(P518:S518)-MIN(P518:S518))))</f>
        <v>0.288967997928219</v>
      </c>
      <c r="AK518" s="0" t="n">
        <f aca="false">IF(MAX(P518:S518)=MIN(P518:S518),0,IF($D$17="custo",(MAX(P518:S518)-Q518)/(MAX(P518:S518)-MIN(P518:S518)),(Q518-MIN(P518:S518))/(MAX(P518:S518)-MIN(P518:S518))))</f>
        <v>0</v>
      </c>
      <c r="AL518" s="0" t="n">
        <f aca="false">IF(MAX(P518:S518)=MIN(P518:S518),0,IF($D$17="custo",(MAX(P518:S518)-R518)/(MAX(P518:S518)-MIN(P518:S518)),(R518-MIN(P518:S518))/(MAX(P518:S518)-MIN(P518:S518))))</f>
        <v>0.762615191694869</v>
      </c>
      <c r="AM518" s="0" t="n">
        <f aca="false">IF(MAX(P518:S518)=MIN(P518:S518),0,IF($D$17="custo",(MAX(P518:S518)-S518)/(MAX(P518:S518)-MIN(P518:S518)),(S518-MIN(P518:S518))/(MAX(P518:S518)-MIN(P518:S518))))</f>
        <v>1</v>
      </c>
      <c r="AN518" s="0" t="n">
        <f aca="false">IF(MAX(T518:W518)=MIN(T518:W518),0,IF($E$17="custo",(MAX(T518:W518)-T518)/(MAX(T518:W518)-MIN(T518:W518)),(T518-MIN(T518:W518))/(MAX(T518:W518)-MIN(T518:W518))))</f>
        <v>0</v>
      </c>
      <c r="AO518" s="0" t="n">
        <f aca="false">IF(MAX(T518:W518)=MIN(T518:W518),0,IF($E$17="custo",(MAX(T518:W518)-U518)/(MAX(T518:W518)-MIN(T518:W518)),(U518-MIN(T518:W518))/(MAX(T518:W518)-MIN(T518:W518))))</f>
        <v>0.696969696969697</v>
      </c>
      <c r="AP518" s="0" t="n">
        <f aca="false">IF(MAX(T518:W518)=MIN(T518:W518),0,IF($E$17="custo",(MAX(T518:W518)-V518)/(MAX(T518:W518)-MIN(T518:W518)),(V518-MIN(T518:W518))/(MAX(T518:W518)-MIN(T518:W518))))</f>
        <v>0.696969696969697</v>
      </c>
      <c r="AQ518" s="0" t="n">
        <f aca="false">IF(MAX(T518:W518)=MIN(T518:W518),0,IF($E$17="custo",(MAX(T518:W518)-W518)/(MAX(T518:W518)-MIN(T518:W518)),(W518-MIN(T518:W518))/(MAX(T518:W518)-MIN(T518:W518))))</f>
        <v>1</v>
      </c>
      <c r="AR518" s="0" t="n">
        <f aca="false">IF(MAX(X518:AA518)=MIN(X518:AA518),0,IF($F$17="custo",(MAX(X518:AA518)-X518)/(MAX(X518:AA518)-MIN(X518:AA518)),(X518-MIN(X518:AA518))/(MAX(X518:AA518)-MIN(X518:AA518))))</f>
        <v>0</v>
      </c>
      <c r="AS518" s="0" t="n">
        <f aca="false">IF(MAX(X518:AA518)=MIN(X518:AA518),0,IF($F$17="custo",(MAX(X518:AA518)-Y518)/(MAX(X518:AA518)-MIN(X518:AA518)),(Y518-MIN(X518:AA518))/(MAX(X518:AA518)-MIN(X518:AA518))))</f>
        <v>0.483870967741936</v>
      </c>
      <c r="AT518" s="0" t="n">
        <f aca="false">IF(MAX(X518:AA518)=MIN(X518:AA518),0,IF($F$17="custo",(MAX(X518:AA518)-Z518)/(MAX(X518:AA518)-MIN(X518:AA518)),(Z518-MIN(X518:AA518))/(MAX(X518:AA518)-MIN(X518:AA518))))</f>
        <v>0.225806451612903</v>
      </c>
      <c r="AU518" s="0" t="n">
        <f aca="false">IF(MAX(X518:AA518)=MIN(X518:AA518),0,IF($F$17="custo",(MAX(X518:AA518)-AA518)/(MAX(X518:AA518)-MIN(X518:AA518)),(AA518-MIN(X518:AA518))/(MAX(X518:AA518)-MIN(X518:AA518))))</f>
        <v>1</v>
      </c>
      <c r="AV518" s="0" t="n">
        <f aca="false">STDEVP(AB518:AE518)</f>
        <v>0.396154693841602</v>
      </c>
      <c r="AW518" s="0" t="n">
        <f aca="false">STDEVP(AF518:AI518)</f>
        <v>0.376274365444512</v>
      </c>
      <c r="AX518" s="0" t="n">
        <f aca="false">STDEVP(AJ518:AM518)</f>
        <v>0.39141922488696</v>
      </c>
      <c r="AY518" s="0" t="n">
        <f aca="false">STDEVP(AN518:AQ518)</f>
        <v>0.367013985266343</v>
      </c>
      <c r="AZ518" s="0" t="n">
        <f aca="false">STDEVP(AR518:AU518)</f>
        <v>0.372280286696251</v>
      </c>
      <c r="BA518" s="0" t="n">
        <f aca="false">AV518*((1-IFERROR(CORREL(AB518:AE518,AF518:AI518),0))+(1-IFERROR(CORREL(AB518:AE518,AJ518:AM518),0))+(1-IFERROR(CORREL(AB518:AE518,AN518:AQ518),0))+(1-IFERROR(CORREL(AB518:AE518,AR518:AU518),0)))</f>
        <v>1.13061644339967</v>
      </c>
      <c r="BB518" s="0" t="n">
        <f aca="false">AW518*((1-IFERROR(CORREL(AF518:AI518,AB518:AE518),0))+(1-IFERROR(CORREL(AF518:AI518,AJ518:AM518),0))+(1-IFERROR(CORREL(AF518:AI518,AN518:AQ518),0))+(1-IFERROR(CORREL(AF518:AI518,AR518:AU518),0)))</f>
        <v>2.68020689372448</v>
      </c>
      <c r="BC518" s="0" t="n">
        <f aca="false">AX518*((1-IFERROR(CORREL(AJ518:AM518,AB518:AE518),0))+(1-IFERROR(CORREL(AJ518:AM518,AF518:AI518),0))+(1-IFERROR(CORREL(AJ518:AM518,AN518:AQ518),0))+(1-IFERROR(CORREL(AJ518:AM518,AR518:AU518),0)))</f>
        <v>1.12085443583842</v>
      </c>
      <c r="BD518" s="0" t="n">
        <f aca="false">AY518*((1-IFERROR(CORREL(AN518:AQ518,AB518:AE518),0))+(1-IFERROR(CORREL(AN518:AQ518,AF518:AI518),0))+(1-IFERROR(CORREL(AN518:AQ518,AJ518:AM518),0))+(1-IFERROR(CORREL(AN518:AQ518,AR518:AU518),0)))</f>
        <v>0.974359138773445</v>
      </c>
      <c r="BE518" s="0" t="n">
        <f aca="false">AZ518*((1-IFERROR(CORREL(AR518:AU518,AB518:AE518),0))+(1-IFERROR(CORREL(AR518:AU518,AF518:AI518),0))+(1-IFERROR(CORREL(AR518:AU518,AJ518:AM518),0))+(1-IFERROR(CORREL(AR518:AU518,AN518:AQ518),0)))</f>
        <v>1.07398830136804</v>
      </c>
      <c r="BF518" s="0" t="n">
        <f aca="false">IF(SUM(BA518:BE518)&gt;0,BA518/SUM(BA518:BE518),1/5)</f>
        <v>0.161978848053025</v>
      </c>
      <c r="BG518" s="0" t="n">
        <f aca="false">IF(SUM(BA518:BE518)&gt;0,BB518/SUM(BA518:BE518),1/5)</f>
        <v>0.383982408644134</v>
      </c>
      <c r="BH518" s="0" t="n">
        <f aca="false">IF(SUM(BA518:BE518)&gt;0,BC518/SUM(BA518:BE518),1/5)</f>
        <v>0.160580284686389</v>
      </c>
      <c r="BI518" s="0" t="n">
        <f aca="false">IF(SUM(BA518:BE518)&gt;0,BD518/SUM(BA518:BE518),1/5)</f>
        <v>0.139592495589302</v>
      </c>
      <c r="BJ518" s="0" t="n">
        <f aca="false">IF(SUM(BA518:BE518)&gt;0,BE518/SUM(BA518:BE518),1/5)</f>
        <v>0.15386596302715</v>
      </c>
      <c r="BK518" s="0" t="n">
        <f aca="false">BF518*AB518+BG518*AF518+BH518*AJ518+BI518*AN518+BJ518*AR518</f>
        <v>0.402553613315798</v>
      </c>
      <c r="BL518" s="0" t="n">
        <f aca="false">BF518*AC518+BG518*AG518+BH518*AK518+BI518*AO518+BJ518*AS518</f>
        <v>0.555725420426745</v>
      </c>
      <c r="BM518" s="0" t="n">
        <f aca="false">BF518*AD518+BG518*AH518+BH518*AL518+BI518*AP518+BJ518*AT518</f>
        <v>0.634932594601881</v>
      </c>
      <c r="BN518" s="0" t="n">
        <f aca="false">BF518*AE518+BG518*AI518+BH518*AM518+BI518*AQ518+BJ518*AU518</f>
        <v>0.616017591355866</v>
      </c>
      <c r="BO518" s="0" t="n">
        <f aca="false">RANK(BK518,$BK518:$BN518)</f>
        <v>4</v>
      </c>
      <c r="BP518" s="0" t="n">
        <f aca="false">RANK(BL518,$BK518:$BN518)</f>
        <v>3</v>
      </c>
      <c r="BQ518" s="0" t="n">
        <f aca="false">RANK(BM518,$BK518:$BN518)</f>
        <v>1</v>
      </c>
      <c r="BR518" s="0" t="n">
        <f aca="false">RANK(BN518,$BK518:$BN518)</f>
        <v>2</v>
      </c>
    </row>
    <row r="519" customFormat="false" ht="15" hidden="false" customHeight="false" outlineLevel="0" collapsed="false">
      <c r="A519" s="0" t="n">
        <v>496</v>
      </c>
      <c r="B519" s="0" t="n">
        <f aca="false">RANDBETWEEN(1,$B$5)</f>
        <v>5</v>
      </c>
      <c r="C519" s="0" t="n">
        <f aca="false">RANDBETWEEN(1,$B$5)</f>
        <v>5</v>
      </c>
      <c r="D519" s="0" t="n">
        <f aca="false">RANDBETWEEN(1,$B$5)</f>
        <v>1</v>
      </c>
      <c r="E519" s="0" t="n">
        <f aca="false">RANDBETWEEN(1,$B$5)</f>
        <v>4</v>
      </c>
      <c r="F519" s="0" t="n">
        <f aca="false">RANDBETWEEN(1,$B$5)</f>
        <v>1</v>
      </c>
      <c r="G519" s="0" t="n">
        <f aca="false">RANDBETWEEN(1,$B$5)</f>
        <v>4</v>
      </c>
      <c r="H519" s="0" t="n">
        <f aca="true">NORMINV(RAND(),$B$8,$B$13)</f>
        <v>50.6238186919386</v>
      </c>
      <c r="I519" s="0" t="n">
        <f aca="true">NORMINV(RAND(),$C$8,$C$13)</f>
        <v>62.1537042241433</v>
      </c>
      <c r="J519" s="0" t="n">
        <f aca="true">NORMINV(RAND(),$D$8,$D$13)</f>
        <v>14.8947506787392</v>
      </c>
      <c r="K519" s="0" t="n">
        <f aca="true">NORMINV(RAND(),$E$8,$E$13)</f>
        <v>3.2608610558047</v>
      </c>
      <c r="L519" s="0" t="n">
        <f aca="true">NORMINV(RAND(),$B$9,$B$14)</f>
        <v>42.9797105004263</v>
      </c>
      <c r="M519" s="0" t="n">
        <f aca="true">NORMINV(RAND(),$C$9,$C$14)</f>
        <v>45.1610668142475</v>
      </c>
      <c r="N519" s="0" t="n">
        <f aca="true">NORMINV(RAND(),$D$9,$D$14)</f>
        <v>42.374235479548</v>
      </c>
      <c r="O519" s="0" t="n">
        <f aca="true">NORMINV(RAND(),$E$9,$E$14)</f>
        <v>21.2204327793577</v>
      </c>
      <c r="P519" s="0" t="n">
        <f aca="true">NORMINV(RAND(),$B$10,$B$15)</f>
        <v>24.199342437498</v>
      </c>
      <c r="Q519" s="0" t="n">
        <f aca="true">NORMINV(RAND(),$C$10,$C$15)</f>
        <v>31.4789769433141</v>
      </c>
      <c r="R519" s="0" t="n">
        <f aca="true">NORMINV(RAND(),$D$10,$D$15)</f>
        <v>10.0571847743771</v>
      </c>
      <c r="S519" s="0" t="n">
        <f aca="true">NORMINV(RAND(),$E$10,$E$15)</f>
        <v>4.05234670695794</v>
      </c>
      <c r="T519" s="0" t="n">
        <f aca="false">MEDIAN(INDEX(Avaliadores!$B$17:$B$22,$B519),INDEX(Avaliadores!$B$17:$B$22,$C519),INDEX(Avaliadores!$B$17:$B$22,$D519),INDEX(Avaliadores!$B$17:$B$22,$E519),INDEX(Avaliadores!$B$17:$B$22,$F519),INDEX(Avaliadores!$B$17:$B$22,$G519))</f>
        <v>2.54166666666667</v>
      </c>
      <c r="U519" s="0" t="n">
        <f aca="false">MEDIAN(INDEX(Avaliadores!$C$17:$C$22,$B519),INDEX(Avaliadores!$C$17:$C$22,$C519),INDEX(Avaliadores!$C$17:$C$22,$D519),INDEX(Avaliadores!$C$17:$C$22,$E519),INDEX(Avaliadores!$C$17:$C$22,$F519),INDEX(Avaliadores!$C$17:$C$22,$G519))</f>
        <v>5.54166666666667</v>
      </c>
      <c r="V519" s="0" t="n">
        <f aca="false">MEDIAN(INDEX(Avaliadores!$D$17:$D$22,$B519),INDEX(Avaliadores!$D$17:$D$22,$C519),INDEX(Avaliadores!$D$17:$D$22,$D519),INDEX(Avaliadores!$D$17:$D$22,$E519),INDEX(Avaliadores!$D$17:$D$22,$F519),INDEX(Avaliadores!$D$17:$D$22,$G519))</f>
        <v>5.54166666666667</v>
      </c>
      <c r="W519" s="0" t="n">
        <f aca="false">MEDIAN(INDEX(Avaliadores!$E$17:$E$22,$B519),INDEX(Avaliadores!$E$17:$E$22,$C519),INDEX(Avaliadores!$E$17:$E$22,$D519),INDEX(Avaliadores!$E$17:$E$22,$E519),INDEX(Avaliadores!$E$17:$E$22,$F519),INDEX(Avaliadores!$E$17:$E$22,$G519))</f>
        <v>7.04166666666667</v>
      </c>
      <c r="X519" s="0" t="n">
        <f aca="false">MEDIAN(INDEX(Avaliadores!$F$17:$F$22,$B519),INDEX(Avaliadores!$F$17:$F$22,$C519),INDEX(Avaliadores!$F$17:$F$22,$D519),INDEX(Avaliadores!$F$17:$F$22,$E519),INDEX(Avaliadores!$F$17:$F$22,$F519),INDEX(Avaliadores!$F$17:$F$22,$G519))</f>
        <v>2.54166666666667</v>
      </c>
      <c r="Y519" s="0" t="n">
        <f aca="false">MEDIAN(INDEX(Avaliadores!$G$17:$G$22,$B519),INDEX(Avaliadores!$G$17:$G$22,$C519),INDEX(Avaliadores!$G$17:$G$22,$D519),INDEX(Avaliadores!$G$17:$G$22,$E519),INDEX(Avaliadores!$G$17:$G$22,$F519),INDEX(Avaliadores!$G$17:$G$22,$G519))</f>
        <v>4.54166666666667</v>
      </c>
      <c r="Z519" s="0" t="n">
        <f aca="false">MEDIAN(INDEX(Avaliadores!$H$17:$H$22,$B519),INDEX(Avaliadores!$H$17:$H$22,$C519),INDEX(Avaliadores!$H$17:$H$22,$D519),INDEX(Avaliadores!$H$17:$H$22,$E519),INDEX(Avaliadores!$H$17:$H$22,$F519),INDEX(Avaliadores!$H$17:$H$22,$G519))</f>
        <v>3.54166666666667</v>
      </c>
      <c r="AA519" s="0" t="n">
        <f aca="false">MEDIAN(INDEX(Avaliadores!$I$17:$I$22,$B519),INDEX(Avaliadores!$I$17:$I$22,$C519),INDEX(Avaliadores!$I$17:$I$22,$D519),INDEX(Avaliadores!$I$17:$I$22,$E519),INDEX(Avaliadores!$I$17:$I$22,$F519),INDEX(Avaliadores!$I$17:$I$22,$G519))</f>
        <v>6.54166666666667</v>
      </c>
      <c r="AB519" s="0" t="n">
        <f aca="false">IF(MAX(H519:K519)=MIN(H519:K519),0,IF($B$17="custo",(MAX(H519:K519)-H519)/(MAX(H519:K519)-MIN(H519:K519)),(H519-MIN(H519:K519))/(MAX(H519:K519)-MIN(H519:K519))))</f>
        <v>0.195777362951348</v>
      </c>
      <c r="AC519" s="0" t="n">
        <f aca="false">IF(MAX(H519:K519)=MIN(H519:K519),0,IF($B$17="custo",(MAX(H519:K519)-I519)/(MAX(H519:K519)-MIN(H519:K519)),(I519-MIN(H519:K519))/(MAX(H519:K519)-MIN(H519:K519))))</f>
        <v>0</v>
      </c>
      <c r="AD519" s="0" t="n">
        <f aca="false">IF(MAX(H519:K519)=MIN(H519:K519),0,IF($B$17="custo",(MAX(H519:K519)-J519)/(MAX(H519:K519)-MIN(H519:K519)),(J519-MIN(H519:K519))/(MAX(H519:K519)-MIN(H519:K519))))</f>
        <v>0.802456648430433</v>
      </c>
      <c r="AE519" s="0" t="n">
        <f aca="false">IF(MAX(H519:K519)=MIN(H519:K519),0,IF($B$17="custo",(MAX(H519:K519)-K519)/(MAX(H519:K519)-MIN(H519:K519)),(K519-MIN(H519:K519))/(MAX(H519:K519)-MIN(H519:K519))))</f>
        <v>1</v>
      </c>
      <c r="AF519" s="0" t="n">
        <f aca="false">IF(MAX(L519:O519)=MIN(L519:O519),0,IF($C$17="custo",(MAX(L519:O519)-L519)/(MAX(L519:O519)-MIN(L519:O519)),(L519-MIN(L519:O519))/(MAX(L519:O519)-MIN(L519:O519))))</f>
        <v>0.908884772615371</v>
      </c>
      <c r="AG519" s="0" t="n">
        <f aca="false">IF(MAX(L519:O519)=MIN(L519:O519),0,IF($C$17="custo",(MAX(L519:O519)-M519)/(MAX(L519:O519)-MIN(L519:O519)),(M519-MIN(L519:O519))/(MAX(L519:O519)-MIN(L519:O519))))</f>
        <v>1</v>
      </c>
      <c r="AH519" s="0" t="n">
        <f aca="false">IF(MAX(L519:O519)=MIN(L519:O519),0,IF($C$17="custo",(MAX(L519:O519)-N519)/(MAX(L519:O519)-MIN(L519:O519)),(N519-MIN(L519:O519))/(MAX(L519:O519)-MIN(L519:O519))))</f>
        <v>0.883594088166665</v>
      </c>
      <c r="AI519" s="0" t="n">
        <f aca="false">IF(MAX(L519:O519)=MIN(L519:O519),0,IF($C$17="custo",(MAX(L519:O519)-O519)/(MAX(L519:O519)-MIN(L519:O519)),(O519-MIN(L519:O519))/(MAX(L519:O519)-MIN(L519:O519))))</f>
        <v>0</v>
      </c>
      <c r="AJ519" s="0" t="n">
        <f aca="false">IF(MAX(P519:S519)=MIN(P519:S519),0,IF($D$17="custo",(MAX(P519:S519)-P519)/(MAX(P519:S519)-MIN(P519:S519)),(P519-MIN(P519:S519))/(MAX(P519:S519)-MIN(P519:S519))))</f>
        <v>0.265422125980551</v>
      </c>
      <c r="AK519" s="0" t="n">
        <f aca="false">IF(MAX(P519:S519)=MIN(P519:S519),0,IF($D$17="custo",(MAX(P519:S519)-Q519)/(MAX(P519:S519)-MIN(P519:S519)),(Q519-MIN(P519:S519))/(MAX(P519:S519)-MIN(P519:S519))))</f>
        <v>0</v>
      </c>
      <c r="AL519" s="0" t="n">
        <f aca="false">IF(MAX(P519:S519)=MIN(P519:S519),0,IF($D$17="custo",(MAX(P519:S519)-R519)/(MAX(P519:S519)-MIN(P519:S519)),(R519-MIN(P519:S519))/(MAX(P519:S519)-MIN(P519:S519))))</f>
        <v>0.781058117031846</v>
      </c>
      <c r="AM519" s="0" t="n">
        <f aca="false">IF(MAX(P519:S519)=MIN(P519:S519),0,IF($D$17="custo",(MAX(P519:S519)-S519)/(MAX(P519:S519)-MIN(P519:S519)),(S519-MIN(P519:S519))/(MAX(P519:S519)-MIN(P519:S519))))</f>
        <v>1</v>
      </c>
      <c r="AN519" s="0" t="n">
        <f aca="false">IF(MAX(T519:W519)=MIN(T519:W519),0,IF($E$17="custo",(MAX(T519:W519)-T519)/(MAX(T519:W519)-MIN(T519:W519)),(T519-MIN(T519:W519))/(MAX(T519:W519)-MIN(T519:W519))))</f>
        <v>0</v>
      </c>
      <c r="AO519" s="0" t="n">
        <f aca="false">IF(MAX(T519:W519)=MIN(T519:W519),0,IF($E$17="custo",(MAX(T519:W519)-U519)/(MAX(T519:W519)-MIN(T519:W519)),(U519-MIN(T519:W519))/(MAX(T519:W519)-MIN(T519:W519))))</f>
        <v>0.666666666666667</v>
      </c>
      <c r="AP519" s="0" t="n">
        <f aca="false">IF(MAX(T519:W519)=MIN(T519:W519),0,IF($E$17="custo",(MAX(T519:W519)-V519)/(MAX(T519:W519)-MIN(T519:W519)),(V519-MIN(T519:W519))/(MAX(T519:W519)-MIN(T519:W519))))</f>
        <v>0.666666666666667</v>
      </c>
      <c r="AQ519" s="0" t="n">
        <f aca="false">IF(MAX(T519:W519)=MIN(T519:W519),0,IF($E$17="custo",(MAX(T519:W519)-W519)/(MAX(T519:W519)-MIN(T519:W519)),(W519-MIN(T519:W519))/(MAX(T519:W519)-MIN(T519:W519))))</f>
        <v>1</v>
      </c>
      <c r="AR519" s="0" t="n">
        <f aca="false">IF(MAX(X519:AA519)=MIN(X519:AA519),0,IF($F$17="custo",(MAX(X519:AA519)-X519)/(MAX(X519:AA519)-MIN(X519:AA519)),(X519-MIN(X519:AA519))/(MAX(X519:AA519)-MIN(X519:AA519))))</f>
        <v>0</v>
      </c>
      <c r="AS519" s="0" t="n">
        <f aca="false">IF(MAX(X519:AA519)=MIN(X519:AA519),0,IF($F$17="custo",(MAX(X519:AA519)-Y519)/(MAX(X519:AA519)-MIN(X519:AA519)),(Y519-MIN(X519:AA519))/(MAX(X519:AA519)-MIN(X519:AA519))))</f>
        <v>0.5</v>
      </c>
      <c r="AT519" s="0" t="n">
        <f aca="false">IF(MAX(X519:AA519)=MIN(X519:AA519),0,IF($F$17="custo",(MAX(X519:AA519)-Z519)/(MAX(X519:AA519)-MIN(X519:AA519)),(Z519-MIN(X519:AA519))/(MAX(X519:AA519)-MIN(X519:AA519))))</f>
        <v>0.25</v>
      </c>
      <c r="AU519" s="0" t="n">
        <f aca="false">IF(MAX(X519:AA519)=MIN(X519:AA519),0,IF($F$17="custo",(MAX(X519:AA519)-AA519)/(MAX(X519:AA519)-MIN(X519:AA519)),(AA519-MIN(X519:AA519))/(MAX(X519:AA519)-MIN(X519:AA519))))</f>
        <v>1</v>
      </c>
      <c r="AV519" s="0" t="n">
        <f aca="false">STDEVP(AB519:AE519)</f>
        <v>0.413530729630114</v>
      </c>
      <c r="AW519" s="0" t="n">
        <f aca="false">STDEVP(AF519:AI519)</f>
        <v>0.405378062910581</v>
      </c>
      <c r="AX519" s="0" t="n">
        <f aca="false">STDEVP(AJ519:AM519)</f>
        <v>0.397957391212096</v>
      </c>
      <c r="AY519" s="0" t="n">
        <f aca="false">STDEVP(AN519:AQ519)</f>
        <v>0.363241578628389</v>
      </c>
      <c r="AZ519" s="0" t="n">
        <f aca="false">STDEVP(AR519:AU519)</f>
        <v>0.369754986443726</v>
      </c>
      <c r="BA519" s="0" t="n">
        <f aca="false">AV519*((1-IFERROR(CORREL(AB519:AE519,AF519:AI519),0))+(1-IFERROR(CORREL(AB519:AE519,AJ519:AM519),0))+(1-IFERROR(CORREL(AB519:AE519,AN519:AQ519),0))+(1-IFERROR(CORREL(AB519:AE519,AR519:AU519),0)))</f>
        <v>1.08020188313322</v>
      </c>
      <c r="BB519" s="0" t="n">
        <f aca="false">AW519*((1-IFERROR(CORREL(AF519:AI519,AB519:AE519),0))+(1-IFERROR(CORREL(AF519:AI519,AJ519:AM519),0))+(1-IFERROR(CORREL(AF519:AI519,AN519:AQ519),0))+(1-IFERROR(CORREL(AF519:AI519,AR519:AU519),0)))</f>
        <v>2.8365271778788</v>
      </c>
      <c r="BC519" s="0" t="n">
        <f aca="false">AX519*((1-IFERROR(CORREL(AJ519:AM519,AB519:AE519),0))+(1-IFERROR(CORREL(AJ519:AM519,AF519:AI519),0))+(1-IFERROR(CORREL(AJ519:AM519,AN519:AQ519),0))+(1-IFERROR(CORREL(AJ519:AM519,AR519:AU519),0)))</f>
        <v>1.07390914854364</v>
      </c>
      <c r="BD519" s="0" t="n">
        <f aca="false">AY519*((1-IFERROR(CORREL(AN519:AQ519,AB519:AE519),0))+(1-IFERROR(CORREL(AN519:AQ519,AF519:AI519),0))+(1-IFERROR(CORREL(AN519:AQ519,AJ519:AM519),0))+(1-IFERROR(CORREL(AN519:AQ519,AR519:AU519),0)))</f>
        <v>0.93049800178706</v>
      </c>
      <c r="BE519" s="0" t="n">
        <f aca="false">AZ519*((1-IFERROR(CORREL(AR519:AU519,AB519:AE519),0))+(1-IFERROR(CORREL(AR519:AU519,AF519:AI519),0))+(1-IFERROR(CORREL(AR519:AU519,AJ519:AM519),0))+(1-IFERROR(CORREL(AR519:AU519,AN519:AQ519),0)))</f>
        <v>1.07235391901039</v>
      </c>
      <c r="BF519" s="0" t="n">
        <f aca="false">IF(SUM(BA519:BE519)&gt;0,BA519/SUM(BA519:BE519),1/5)</f>
        <v>0.154458197981139</v>
      </c>
      <c r="BG519" s="0" t="n">
        <f aca="false">IF(SUM(BA519:BE519)&gt;0,BB519/SUM(BA519:BE519),1/5)</f>
        <v>0.40559536440435</v>
      </c>
      <c r="BH519" s="0" t="n">
        <f aca="false">IF(SUM(BA519:BE519)&gt;0,BC519/SUM(BA519:BE519),1/5)</f>
        <v>0.15355839910071</v>
      </c>
      <c r="BI519" s="0" t="n">
        <f aca="false">IF(SUM(BA519:BE519)&gt;0,BD519/SUM(BA519:BE519),1/5)</f>
        <v>0.133052021872243</v>
      </c>
      <c r="BJ519" s="0" t="n">
        <f aca="false">IF(SUM(BA519:BE519)&gt;0,BE519/SUM(BA519:BE519),1/5)</f>
        <v>0.153336016641557</v>
      </c>
      <c r="BK519" s="0" t="n">
        <f aca="false">BF519*AB519+BG519*AF519+BH519*AJ519+BI519*AN519+BJ519*AR519</f>
        <v>0.439636665988942</v>
      </c>
      <c r="BL519" s="0" t="n">
        <f aca="false">BF519*AC519+BG519*AG519+BH519*AK519+BI519*AO519+BJ519*AS519</f>
        <v>0.570964720639958</v>
      </c>
      <c r="BM519" s="0" t="n">
        <f aca="false">BF519*AD519+BG519*AH519+BH519*AL519+BI519*AP519+BJ519*AT519</f>
        <v>0.729301060181281</v>
      </c>
      <c r="BN519" s="0" t="n">
        <f aca="false">BF519*AE519+BG519*AI519+BH519*AM519+BI519*AQ519+BJ519*AU519</f>
        <v>0.59440463559565</v>
      </c>
      <c r="BO519" s="0" t="n">
        <f aca="false">RANK(BK519,$BK519:$BN519)</f>
        <v>4</v>
      </c>
      <c r="BP519" s="0" t="n">
        <f aca="false">RANK(BL519,$BK519:$BN519)</f>
        <v>3</v>
      </c>
      <c r="BQ519" s="0" t="n">
        <f aca="false">RANK(BM519,$BK519:$BN519)</f>
        <v>1</v>
      </c>
      <c r="BR519" s="0" t="n">
        <f aca="false">RANK(BN519,$BK519:$BN519)</f>
        <v>2</v>
      </c>
    </row>
    <row r="520" customFormat="false" ht="15" hidden="false" customHeight="false" outlineLevel="0" collapsed="false">
      <c r="A520" s="0" t="n">
        <v>497</v>
      </c>
      <c r="B520" s="0" t="n">
        <f aca="false">RANDBETWEEN(1,$B$5)</f>
        <v>6</v>
      </c>
      <c r="C520" s="0" t="n">
        <f aca="false">RANDBETWEEN(1,$B$5)</f>
        <v>1</v>
      </c>
      <c r="D520" s="0" t="n">
        <f aca="false">RANDBETWEEN(1,$B$5)</f>
        <v>5</v>
      </c>
      <c r="E520" s="0" t="n">
        <f aca="false">RANDBETWEEN(1,$B$5)</f>
        <v>1</v>
      </c>
      <c r="F520" s="0" t="n">
        <f aca="false">RANDBETWEEN(1,$B$5)</f>
        <v>2</v>
      </c>
      <c r="G520" s="0" t="n">
        <f aca="false">RANDBETWEEN(1,$B$5)</f>
        <v>6</v>
      </c>
      <c r="H520" s="0" t="n">
        <f aca="true">NORMINV(RAND(),$B$8,$B$13)</f>
        <v>48.2388852363363</v>
      </c>
      <c r="I520" s="0" t="n">
        <f aca="true">NORMINV(RAND(),$C$8,$C$13)</f>
        <v>58.8387051475427</v>
      </c>
      <c r="J520" s="0" t="n">
        <f aca="true">NORMINV(RAND(),$D$8,$D$13)</f>
        <v>13.5122560558152</v>
      </c>
      <c r="K520" s="0" t="n">
        <f aca="true">NORMINV(RAND(),$E$8,$E$13)</f>
        <v>2.96878646614877</v>
      </c>
      <c r="L520" s="0" t="n">
        <f aca="true">NORMINV(RAND(),$B$9,$B$14)</f>
        <v>44.0571706379222</v>
      </c>
      <c r="M520" s="0" t="n">
        <f aca="true">NORMINV(RAND(),$C$9,$C$14)</f>
        <v>52.5186072204117</v>
      </c>
      <c r="N520" s="0" t="n">
        <f aca="true">NORMINV(RAND(),$D$9,$D$14)</f>
        <v>36.3867890363488</v>
      </c>
      <c r="O520" s="0" t="n">
        <f aca="true">NORMINV(RAND(),$E$9,$E$14)</f>
        <v>23.7682283059429</v>
      </c>
      <c r="P520" s="0" t="n">
        <f aca="true">NORMINV(RAND(),$B$10,$B$15)</f>
        <v>24.1533231342276</v>
      </c>
      <c r="Q520" s="0" t="n">
        <f aca="true">NORMINV(RAND(),$C$10,$C$15)</f>
        <v>30.0784321774462</v>
      </c>
      <c r="R520" s="0" t="n">
        <f aca="true">NORMINV(RAND(),$D$10,$D$15)</f>
        <v>9.71009443132128</v>
      </c>
      <c r="S520" s="0" t="n">
        <f aca="true">NORMINV(RAND(),$E$10,$E$15)</f>
        <v>4.04536143562356</v>
      </c>
      <c r="T520" s="0" t="n">
        <f aca="false">MEDIAN(INDEX(Avaliadores!$B$17:$B$22,$B520),INDEX(Avaliadores!$B$17:$B$22,$C520),INDEX(Avaliadores!$B$17:$B$22,$D520),INDEX(Avaliadores!$B$17:$B$22,$E520),INDEX(Avaliadores!$B$17:$B$22,$F520),INDEX(Avaliadores!$B$17:$B$22,$G520))</f>
        <v>2.04166666666667</v>
      </c>
      <c r="U520" s="0" t="n">
        <f aca="false">MEDIAN(INDEX(Avaliadores!$C$17:$C$22,$B520),INDEX(Avaliadores!$C$17:$C$22,$C520),INDEX(Avaliadores!$C$17:$C$22,$D520),INDEX(Avaliadores!$C$17:$C$22,$E520),INDEX(Avaliadores!$C$17:$C$22,$F520),INDEX(Avaliadores!$C$17:$C$22,$G520))</f>
        <v>5.29166666666667</v>
      </c>
      <c r="V520" s="0" t="n">
        <f aca="false">MEDIAN(INDEX(Avaliadores!$D$17:$D$22,$B520),INDEX(Avaliadores!$D$17:$D$22,$C520),INDEX(Avaliadores!$D$17:$D$22,$D520),INDEX(Avaliadores!$D$17:$D$22,$E520),INDEX(Avaliadores!$D$17:$D$22,$F520),INDEX(Avaliadores!$D$17:$D$22,$G520))</f>
        <v>5.79166666666667</v>
      </c>
      <c r="W520" s="0" t="n">
        <f aca="false">MEDIAN(INDEX(Avaliadores!$E$17:$E$22,$B520),INDEX(Avaliadores!$E$17:$E$22,$C520),INDEX(Avaliadores!$E$17:$E$22,$D520),INDEX(Avaliadores!$E$17:$E$22,$E520),INDEX(Avaliadores!$E$17:$E$22,$F520),INDEX(Avaliadores!$E$17:$E$22,$G520))</f>
        <v>6.54166666666667</v>
      </c>
      <c r="X520" s="0" t="n">
        <f aca="false">MEDIAN(INDEX(Avaliadores!$F$17:$F$22,$B520),INDEX(Avaliadores!$F$17:$F$22,$C520),INDEX(Avaliadores!$F$17:$F$22,$D520),INDEX(Avaliadores!$F$17:$F$22,$E520),INDEX(Avaliadores!$F$17:$F$22,$F520),INDEX(Avaliadores!$F$17:$F$22,$G520))</f>
        <v>2.29166666666667</v>
      </c>
      <c r="Y520" s="0" t="n">
        <f aca="false">MEDIAN(INDEX(Avaliadores!$G$17:$G$22,$B520),INDEX(Avaliadores!$G$17:$G$22,$C520),INDEX(Avaliadores!$G$17:$G$22,$D520),INDEX(Avaliadores!$G$17:$G$22,$E520),INDEX(Avaliadores!$G$17:$G$22,$F520),INDEX(Avaliadores!$G$17:$G$22,$G520))</f>
        <v>5.04166666666667</v>
      </c>
      <c r="Z520" s="0" t="n">
        <f aca="false">MEDIAN(INDEX(Avaliadores!$H$17:$H$22,$B520),INDEX(Avaliadores!$H$17:$H$22,$C520),INDEX(Avaliadores!$H$17:$H$22,$D520),INDEX(Avaliadores!$H$17:$H$22,$E520),INDEX(Avaliadores!$H$17:$H$22,$F520),INDEX(Avaliadores!$H$17:$H$22,$G520))</f>
        <v>4.04166666666667</v>
      </c>
      <c r="AA520" s="0" t="n">
        <f aca="false">MEDIAN(INDEX(Avaliadores!$I$17:$I$22,$B520),INDEX(Avaliadores!$I$17:$I$22,$C520),INDEX(Avaliadores!$I$17:$I$22,$D520),INDEX(Avaliadores!$I$17:$I$22,$E520),INDEX(Avaliadores!$I$17:$I$22,$F520),INDEX(Avaliadores!$I$17:$I$22,$G520))</f>
        <v>7.04166666666667</v>
      </c>
      <c r="AB520" s="0" t="n">
        <f aca="false">IF(MAX(H520:K520)=MIN(H520:K520),0,IF($B$17="custo",(MAX(H520:K520)-H520)/(MAX(H520:K520)-MIN(H520:K520)),(H520-MIN(H520:K520))/(MAX(H520:K520)-MIN(H520:K520))))</f>
        <v>0.189723202778464</v>
      </c>
      <c r="AC520" s="0" t="n">
        <f aca="false">IF(MAX(H520:K520)=MIN(H520:K520),0,IF($B$17="custo",(MAX(H520:K520)-I520)/(MAX(H520:K520)-MIN(H520:K520)),(I520-MIN(H520:K520))/(MAX(H520:K520)-MIN(H520:K520))))</f>
        <v>0</v>
      </c>
      <c r="AD520" s="0" t="n">
        <f aca="false">IF(MAX(H520:K520)=MIN(H520:K520),0,IF($B$17="custo",(MAX(H520:K520)-J520)/(MAX(H520:K520)-MIN(H520:K520)),(J520-MIN(H520:K520))/(MAX(H520:K520)-MIN(H520:K520))))</f>
        <v>0.811285395817523</v>
      </c>
      <c r="AE520" s="0" t="n">
        <f aca="false">IF(MAX(H520:K520)=MIN(H520:K520),0,IF($B$17="custo",(MAX(H520:K520)-K520)/(MAX(H520:K520)-MIN(H520:K520)),(K520-MIN(H520:K520))/(MAX(H520:K520)-MIN(H520:K520))))</f>
        <v>1</v>
      </c>
      <c r="AF520" s="0" t="n">
        <f aca="false">IF(MAX(L520:O520)=MIN(L520:O520),0,IF($C$17="custo",(MAX(L520:O520)-L520)/(MAX(L520:O520)-MIN(L520:O520)),(L520-MIN(L520:O520))/(MAX(L520:O520)-MIN(L520:O520))))</f>
        <v>0.705693041206103</v>
      </c>
      <c r="AG520" s="0" t="n">
        <f aca="false">IF(MAX(L520:O520)=MIN(L520:O520),0,IF($C$17="custo",(MAX(L520:O520)-M520)/(MAX(L520:O520)-MIN(L520:O520)),(M520-MIN(L520:O520))/(MAX(L520:O520)-MIN(L520:O520))))</f>
        <v>1</v>
      </c>
      <c r="AH520" s="0" t="n">
        <f aca="false">IF(MAX(L520:O520)=MIN(L520:O520),0,IF($C$17="custo",(MAX(L520:O520)-N520)/(MAX(L520:O520)-MIN(L520:O520)),(N520-MIN(L520:O520))/(MAX(L520:O520)-MIN(L520:O520))))</f>
        <v>0.438900675637895</v>
      </c>
      <c r="AI520" s="0" t="n">
        <f aca="false">IF(MAX(L520:O520)=MIN(L520:O520),0,IF($C$17="custo",(MAX(L520:O520)-O520)/(MAX(L520:O520)-MIN(L520:O520)),(O520-MIN(L520:O520))/(MAX(L520:O520)-MIN(L520:O520))))</f>
        <v>0</v>
      </c>
      <c r="AJ520" s="0" t="n">
        <f aca="false">IF(MAX(P520:S520)=MIN(P520:S520),0,IF($D$17="custo",(MAX(P520:S520)-P520)/(MAX(P520:S520)-MIN(P520:S520)),(P520-MIN(P520:S520))/(MAX(P520:S520)-MIN(P520:S520))))</f>
        <v>0.22759931404096</v>
      </c>
      <c r="AK520" s="0" t="n">
        <f aca="false">IF(MAX(P520:S520)=MIN(P520:S520),0,IF($D$17="custo",(MAX(P520:S520)-Q520)/(MAX(P520:S520)-MIN(P520:S520)),(Q520-MIN(P520:S520))/(MAX(P520:S520)-MIN(P520:S520))))</f>
        <v>0</v>
      </c>
      <c r="AL520" s="0" t="n">
        <f aca="false">IF(MAX(P520:S520)=MIN(P520:S520),0,IF($D$17="custo",(MAX(P520:S520)-R520)/(MAX(P520:S520)-MIN(P520:S520)),(R520-MIN(P520:S520))/(MAX(P520:S520)-MIN(P520:S520))))</f>
        <v>0.782402427593868</v>
      </c>
      <c r="AM520" s="0" t="n">
        <f aca="false">IF(MAX(P520:S520)=MIN(P520:S520),0,IF($D$17="custo",(MAX(P520:S520)-S520)/(MAX(P520:S520)-MIN(P520:S520)),(S520-MIN(P520:S520))/(MAX(P520:S520)-MIN(P520:S520))))</f>
        <v>1</v>
      </c>
      <c r="AN520" s="0" t="n">
        <f aca="false">IF(MAX(T520:W520)=MIN(T520:W520),0,IF($E$17="custo",(MAX(T520:W520)-T520)/(MAX(T520:W520)-MIN(T520:W520)),(T520-MIN(T520:W520))/(MAX(T520:W520)-MIN(T520:W520))))</f>
        <v>0</v>
      </c>
      <c r="AO520" s="0" t="n">
        <f aca="false">IF(MAX(T520:W520)=MIN(T520:W520),0,IF($E$17="custo",(MAX(T520:W520)-U520)/(MAX(T520:W520)-MIN(T520:W520)),(U520-MIN(T520:W520))/(MAX(T520:W520)-MIN(T520:W520))))</f>
        <v>0.722222222222222</v>
      </c>
      <c r="AP520" s="0" t="n">
        <f aca="false">IF(MAX(T520:W520)=MIN(T520:W520),0,IF($E$17="custo",(MAX(T520:W520)-V520)/(MAX(T520:W520)-MIN(T520:W520)),(V520-MIN(T520:W520))/(MAX(T520:W520)-MIN(T520:W520))))</f>
        <v>0.833333333333333</v>
      </c>
      <c r="AQ520" s="0" t="n">
        <f aca="false">IF(MAX(T520:W520)=MIN(T520:W520),0,IF($E$17="custo",(MAX(T520:W520)-W520)/(MAX(T520:W520)-MIN(T520:W520)),(W520-MIN(T520:W520))/(MAX(T520:W520)-MIN(T520:W520))))</f>
        <v>1</v>
      </c>
      <c r="AR520" s="0" t="n">
        <f aca="false">IF(MAX(X520:AA520)=MIN(X520:AA520),0,IF($F$17="custo",(MAX(X520:AA520)-X520)/(MAX(X520:AA520)-MIN(X520:AA520)),(X520-MIN(X520:AA520))/(MAX(X520:AA520)-MIN(X520:AA520))))</f>
        <v>0</v>
      </c>
      <c r="AS520" s="0" t="n">
        <f aca="false">IF(MAX(X520:AA520)=MIN(X520:AA520),0,IF($F$17="custo",(MAX(X520:AA520)-Y520)/(MAX(X520:AA520)-MIN(X520:AA520)),(Y520-MIN(X520:AA520))/(MAX(X520:AA520)-MIN(X520:AA520))))</f>
        <v>0.578947368421053</v>
      </c>
      <c r="AT520" s="0" t="n">
        <f aca="false">IF(MAX(X520:AA520)=MIN(X520:AA520),0,IF($F$17="custo",(MAX(X520:AA520)-Z520)/(MAX(X520:AA520)-MIN(X520:AA520)),(Z520-MIN(X520:AA520))/(MAX(X520:AA520)-MIN(X520:AA520))))</f>
        <v>0.368421052631579</v>
      </c>
      <c r="AU520" s="0" t="n">
        <f aca="false">IF(MAX(X520:AA520)=MIN(X520:AA520),0,IF($F$17="custo",(MAX(X520:AA520)-AA520)/(MAX(X520:AA520)-MIN(X520:AA520)),(AA520-MIN(X520:AA520))/(MAX(X520:AA520)-MIN(X520:AA520))))</f>
        <v>1</v>
      </c>
      <c r="AV520" s="0" t="n">
        <f aca="false">STDEVP(AB520:AE520)</f>
        <v>0.416284168034752</v>
      </c>
      <c r="AW520" s="0" t="n">
        <f aca="false">STDEVP(AF520:AI520)</f>
        <v>0.367700937889894</v>
      </c>
      <c r="AX520" s="0" t="n">
        <f aca="false">STDEVP(AJ520:AM520)</f>
        <v>0.404329153077333</v>
      </c>
      <c r="AY520" s="0" t="n">
        <f aca="false">STDEVP(AN520:AQ520)</f>
        <v>0.381881307912987</v>
      </c>
      <c r="AZ520" s="0" t="n">
        <f aca="false">STDEVP(AR520:AU520)</f>
        <v>0.361542938527213</v>
      </c>
      <c r="BA520" s="0" t="n">
        <f aca="false">AV520*((1-IFERROR(CORREL(AB520:AE520,AF520:AI520),0))+(1-IFERROR(CORREL(AB520:AE520,AJ520:AM520),0))+(1-IFERROR(CORREL(AB520:AE520,AN520:AQ520),0))+(1-IFERROR(CORREL(AB520:AE520,AR520:AU520),0)))</f>
        <v>1.16080999950316</v>
      </c>
      <c r="BB520" s="0" t="n">
        <f aca="false">AW520*((1-IFERROR(CORREL(AF520:AI520,AB520:AE520),0))+(1-IFERROR(CORREL(AF520:AI520,AJ520:AM520),0))+(1-IFERROR(CORREL(AF520:AI520,AN520:AQ520),0))+(1-IFERROR(CORREL(AF520:AI520,AR520:AU520),0)))</f>
        <v>2.57009191532095</v>
      </c>
      <c r="BC520" s="0" t="n">
        <f aca="false">AX520*((1-IFERROR(CORREL(AJ520:AM520,AB520:AE520),0))+(1-IFERROR(CORREL(AJ520:AM520,AF520:AI520),0))+(1-IFERROR(CORREL(AJ520:AM520,AN520:AQ520),0))+(1-IFERROR(CORREL(AJ520:AM520,AR520:AU520),0)))</f>
        <v>1.14855817272925</v>
      </c>
      <c r="BD520" s="0" t="n">
        <f aca="false">AY520*((1-IFERROR(CORREL(AN520:AQ520,AB520:AE520),0))+(1-IFERROR(CORREL(AN520:AQ520,AF520:AI520),0))+(1-IFERROR(CORREL(AN520:AQ520,AJ520:AM520),0))+(1-IFERROR(CORREL(AN520:AQ520,AR520:AU520),0)))</f>
        <v>0.920540697787408</v>
      </c>
      <c r="BE520" s="0" t="n">
        <f aca="false">AZ520*((1-IFERROR(CORREL(AR520:AU520,AB520:AE520),0))+(1-IFERROR(CORREL(AR520:AU520,AF520:AI520),0))+(1-IFERROR(CORREL(AR520:AU520,AJ520:AM520),0))+(1-IFERROR(CORREL(AR520:AU520,AN520:AQ520),0)))</f>
        <v>0.951089244612753</v>
      </c>
      <c r="BF520" s="0" t="n">
        <f aca="false">IF(SUM(BA520:BE520)&gt;0,BA520/SUM(BA520:BE520),1/5)</f>
        <v>0.171944085229619</v>
      </c>
      <c r="BG520" s="0" t="n">
        <f aca="false">IF(SUM(BA520:BE520)&gt;0,BB520/SUM(BA520:BE520),1/5)</f>
        <v>0.38069288128552</v>
      </c>
      <c r="BH520" s="0" t="n">
        <f aca="false">IF(SUM(BA520:BE520)&gt;0,BC520/SUM(BA520:BE520),1/5)</f>
        <v>0.170129292845048</v>
      </c>
      <c r="BI520" s="0" t="n">
        <f aca="false">IF(SUM(BA520:BE520)&gt;0,BD520/SUM(BA520:BE520),1/5)</f>
        <v>0.136354380359781</v>
      </c>
      <c r="BJ520" s="0" t="n">
        <f aca="false">IF(SUM(BA520:BE520)&gt;0,BE520/SUM(BA520:BE520),1/5)</f>
        <v>0.140879360280032</v>
      </c>
      <c r="BK520" s="0" t="n">
        <f aca="false">BF520*AB520+BG520*AF520+BH520*AJ520+BI520*AN520+BJ520*AR520</f>
        <v>0.339995410058276</v>
      </c>
      <c r="BL520" s="0" t="n">
        <f aca="false">BF520*AC520+BG520*AG520+BH520*AK520+BI520*AO520+BJ520*AS520</f>
        <v>0.560732779777661</v>
      </c>
      <c r="BM520" s="0" t="n">
        <f aca="false">BF520*AD520+BG520*AH520+BH520*AL520+BI520*AP520+BJ520*AT520</f>
        <v>0.605223232285789</v>
      </c>
      <c r="BN520" s="0" t="n">
        <f aca="false">BF520*AE520+BG520*AI520+BH520*AM520+BI520*AQ520+BJ520*AU520</f>
        <v>0.61930711871448</v>
      </c>
      <c r="BO520" s="0" t="n">
        <f aca="false">RANK(BK520,$BK520:$BN520)</f>
        <v>4</v>
      </c>
      <c r="BP520" s="0" t="n">
        <f aca="false">RANK(BL520,$BK520:$BN520)</f>
        <v>3</v>
      </c>
      <c r="BQ520" s="0" t="n">
        <f aca="false">RANK(BM520,$BK520:$BN520)</f>
        <v>2</v>
      </c>
      <c r="BR520" s="0" t="n">
        <f aca="false">RANK(BN520,$BK520:$BN520)</f>
        <v>1</v>
      </c>
    </row>
    <row r="521" customFormat="false" ht="15" hidden="false" customHeight="false" outlineLevel="0" collapsed="false">
      <c r="A521" s="0" t="n">
        <v>498</v>
      </c>
      <c r="B521" s="0" t="n">
        <f aca="false">RANDBETWEEN(1,$B$5)</f>
        <v>4</v>
      </c>
      <c r="C521" s="0" t="n">
        <f aca="false">RANDBETWEEN(1,$B$5)</f>
        <v>5</v>
      </c>
      <c r="D521" s="0" t="n">
        <f aca="false">RANDBETWEEN(1,$B$5)</f>
        <v>2</v>
      </c>
      <c r="E521" s="0" t="n">
        <f aca="false">RANDBETWEEN(1,$B$5)</f>
        <v>6</v>
      </c>
      <c r="F521" s="0" t="n">
        <f aca="false">RANDBETWEEN(1,$B$5)</f>
        <v>1</v>
      </c>
      <c r="G521" s="0" t="n">
        <f aca="false">RANDBETWEEN(1,$B$5)</f>
        <v>4</v>
      </c>
      <c r="H521" s="0" t="n">
        <f aca="true">NORMINV(RAND(),$B$8,$B$13)</f>
        <v>47.4201443044446</v>
      </c>
      <c r="I521" s="0" t="n">
        <f aca="true">NORMINV(RAND(),$C$8,$C$13)</f>
        <v>61.6315824843479</v>
      </c>
      <c r="J521" s="0" t="n">
        <f aca="true">NORMINV(RAND(),$D$8,$D$13)</f>
        <v>14.5351912640387</v>
      </c>
      <c r="K521" s="0" t="n">
        <f aca="true">NORMINV(RAND(),$E$8,$E$13)</f>
        <v>2.95186506888763</v>
      </c>
      <c r="L521" s="0" t="n">
        <f aca="true">NORMINV(RAND(),$B$9,$B$14)</f>
        <v>47.8099600995404</v>
      </c>
      <c r="M521" s="0" t="n">
        <f aca="true">NORMINV(RAND(),$C$9,$C$14)</f>
        <v>54.4009814404585</v>
      </c>
      <c r="N521" s="0" t="n">
        <f aca="true">NORMINV(RAND(),$D$9,$D$14)</f>
        <v>52.320622451054</v>
      </c>
      <c r="O521" s="0" t="n">
        <f aca="true">NORMINV(RAND(),$E$9,$E$14)</f>
        <v>26.1059345959949</v>
      </c>
      <c r="P521" s="0" t="n">
        <f aca="true">NORMINV(RAND(),$B$10,$B$15)</f>
        <v>23.7275955141437</v>
      </c>
      <c r="Q521" s="0" t="n">
        <f aca="true">NORMINV(RAND(),$C$10,$C$15)</f>
        <v>30.8220763583863</v>
      </c>
      <c r="R521" s="0" t="n">
        <f aca="true">NORMINV(RAND(),$D$10,$D$15)</f>
        <v>10.4597177333415</v>
      </c>
      <c r="S521" s="0" t="n">
        <f aca="true">NORMINV(RAND(),$E$10,$E$15)</f>
        <v>3.68966168909776</v>
      </c>
      <c r="T521" s="0" t="n">
        <f aca="false">MEDIAN(INDEX(Avaliadores!$B$17:$B$22,$B521),INDEX(Avaliadores!$B$17:$B$22,$C521),INDEX(Avaliadores!$B$17:$B$22,$D521),INDEX(Avaliadores!$B$17:$B$22,$E521),INDEX(Avaliadores!$B$17:$B$22,$F521),INDEX(Avaliadores!$B$17:$B$22,$G521))</f>
        <v>2.79166666666667</v>
      </c>
      <c r="U521" s="0" t="n">
        <f aca="false">MEDIAN(INDEX(Avaliadores!$C$17:$C$22,$B521),INDEX(Avaliadores!$C$17:$C$22,$C521),INDEX(Avaliadores!$C$17:$C$22,$D521),INDEX(Avaliadores!$C$17:$C$22,$E521),INDEX(Avaliadores!$C$17:$C$22,$F521),INDEX(Avaliadores!$C$17:$C$22,$G521))</f>
        <v>5.54166666666667</v>
      </c>
      <c r="V521" s="0" t="n">
        <f aca="false">MEDIAN(INDEX(Avaliadores!$D$17:$D$22,$B521),INDEX(Avaliadores!$D$17:$D$22,$C521),INDEX(Avaliadores!$D$17:$D$22,$D521),INDEX(Avaliadores!$D$17:$D$22,$E521),INDEX(Avaliadores!$D$17:$D$22,$F521),INDEX(Avaliadores!$D$17:$D$22,$G521))</f>
        <v>5.54166666666667</v>
      </c>
      <c r="W521" s="0" t="n">
        <f aca="false">MEDIAN(INDEX(Avaliadores!$E$17:$E$22,$B521),INDEX(Avaliadores!$E$17:$E$22,$C521),INDEX(Avaliadores!$E$17:$E$22,$D521),INDEX(Avaliadores!$E$17:$E$22,$E521),INDEX(Avaliadores!$E$17:$E$22,$F521),INDEX(Avaliadores!$E$17:$E$22,$G521))</f>
        <v>6.54166666666667</v>
      </c>
      <c r="X521" s="0" t="n">
        <f aca="false">MEDIAN(INDEX(Avaliadores!$F$17:$F$22,$B521),INDEX(Avaliadores!$F$17:$F$22,$C521),INDEX(Avaliadores!$F$17:$F$22,$D521),INDEX(Avaliadores!$F$17:$F$22,$E521),INDEX(Avaliadores!$F$17:$F$22,$F521),INDEX(Avaliadores!$F$17:$F$22,$G521))</f>
        <v>2.79166666666667</v>
      </c>
      <c r="Y521" s="0" t="n">
        <f aca="false">MEDIAN(INDEX(Avaliadores!$G$17:$G$22,$B521),INDEX(Avaliadores!$G$17:$G$22,$C521),INDEX(Avaliadores!$G$17:$G$22,$D521),INDEX(Avaliadores!$G$17:$G$22,$E521),INDEX(Avaliadores!$G$17:$G$22,$F521),INDEX(Avaliadores!$G$17:$G$22,$G521))</f>
        <v>4.79166666666667</v>
      </c>
      <c r="Z521" s="0" t="n">
        <f aca="false">MEDIAN(INDEX(Avaliadores!$H$17:$H$22,$B521),INDEX(Avaliadores!$H$17:$H$22,$C521),INDEX(Avaliadores!$H$17:$H$22,$D521),INDEX(Avaliadores!$H$17:$H$22,$E521),INDEX(Avaliadores!$H$17:$H$22,$F521),INDEX(Avaliadores!$H$17:$H$22,$G521))</f>
        <v>3.79166666666667</v>
      </c>
      <c r="AA521" s="0" t="n">
        <f aca="false">MEDIAN(INDEX(Avaliadores!$I$17:$I$22,$B521),INDEX(Avaliadores!$I$17:$I$22,$C521),INDEX(Avaliadores!$I$17:$I$22,$D521),INDEX(Avaliadores!$I$17:$I$22,$E521),INDEX(Avaliadores!$I$17:$I$22,$F521),INDEX(Avaliadores!$I$17:$I$22,$G521))</f>
        <v>6.29166666666667</v>
      </c>
      <c r="AB521" s="0" t="n">
        <f aca="false">IF(MAX(H521:K521)=MIN(H521:K521),0,IF($B$17="custo",(MAX(H521:K521)-H521)/(MAX(H521:K521)-MIN(H521:K521)),(H521-MIN(H521:K521))/(MAX(H521:K521)-MIN(H521:K521))))</f>
        <v>0.242186547683665</v>
      </c>
      <c r="AC521" s="0" t="n">
        <f aca="false">IF(MAX(H521:K521)=MIN(H521:K521),0,IF($B$17="custo",(MAX(H521:K521)-I521)/(MAX(H521:K521)-MIN(H521:K521)),(I521-MIN(H521:K521))/(MAX(H521:K521)-MIN(H521:K521))))</f>
        <v>0</v>
      </c>
      <c r="AD521" s="0" t="n">
        <f aca="false">IF(MAX(H521:K521)=MIN(H521:K521),0,IF($B$17="custo",(MAX(H521:K521)-J521)/(MAX(H521:K521)-MIN(H521:K521)),(J521-MIN(H521:K521))/(MAX(H521:K521)-MIN(H521:K521))))</f>
        <v>0.802600852469354</v>
      </c>
      <c r="AE521" s="0" t="n">
        <f aca="false">IF(MAX(H521:K521)=MIN(H521:K521),0,IF($B$17="custo",(MAX(H521:K521)-K521)/(MAX(H521:K521)-MIN(H521:K521)),(K521-MIN(H521:K521))/(MAX(H521:K521)-MIN(H521:K521))))</f>
        <v>1</v>
      </c>
      <c r="AF521" s="0" t="n">
        <f aca="false">IF(MAX(L521:O521)=MIN(L521:O521),0,IF($C$17="custo",(MAX(L521:O521)-L521)/(MAX(L521:O521)-MIN(L521:O521)),(L521-MIN(L521:O521))/(MAX(L521:O521)-MIN(L521:O521))))</f>
        <v>0.767060949672619</v>
      </c>
      <c r="AG521" s="0" t="n">
        <f aca="false">IF(MAX(L521:O521)=MIN(L521:O521),0,IF($C$17="custo",(MAX(L521:O521)-M521)/(MAX(L521:O521)-MIN(L521:O521)),(M521-MIN(L521:O521))/(MAX(L521:O521)-MIN(L521:O521))))</f>
        <v>1</v>
      </c>
      <c r="AH521" s="0" t="n">
        <f aca="false">IF(MAX(L521:O521)=MIN(L521:O521),0,IF($C$17="custo",(MAX(L521:O521)-N521)/(MAX(L521:O521)-MIN(L521:O521)),(N521-MIN(L521:O521))/(MAX(L521:O521)-MIN(L521:O521))))</f>
        <v>0.926476213280717</v>
      </c>
      <c r="AI521" s="0" t="n">
        <f aca="false">IF(MAX(L521:O521)=MIN(L521:O521),0,IF($C$17="custo",(MAX(L521:O521)-O521)/(MAX(L521:O521)-MIN(L521:O521)),(O521-MIN(L521:O521))/(MAX(L521:O521)-MIN(L521:O521))))</f>
        <v>0</v>
      </c>
      <c r="AJ521" s="0" t="n">
        <f aca="false">IF(MAX(P521:S521)=MIN(P521:S521),0,IF($D$17="custo",(MAX(P521:S521)-P521)/(MAX(P521:S521)-MIN(P521:S521)),(P521-MIN(P521:S521))/(MAX(P521:S521)-MIN(P521:S521))))</f>
        <v>0.261476205885684</v>
      </c>
      <c r="AK521" s="0" t="n">
        <f aca="false">IF(MAX(P521:S521)=MIN(P521:S521),0,IF($D$17="custo",(MAX(P521:S521)-Q521)/(MAX(P521:S521)-MIN(P521:S521)),(Q521-MIN(P521:S521))/(MAX(P521:S521)-MIN(P521:S521))))</f>
        <v>0</v>
      </c>
      <c r="AL521" s="0" t="n">
        <f aca="false">IF(MAX(P521:S521)=MIN(P521:S521),0,IF($D$17="custo",(MAX(P521:S521)-R521)/(MAX(P521:S521)-MIN(P521:S521)),(R521-MIN(P521:S521))/(MAX(P521:S521)-MIN(P521:S521))))</f>
        <v>0.750480886911006</v>
      </c>
      <c r="AM521" s="0" t="n">
        <f aca="false">IF(MAX(P521:S521)=MIN(P521:S521),0,IF($D$17="custo",(MAX(P521:S521)-S521)/(MAX(P521:S521)-MIN(P521:S521)),(S521-MIN(P521:S521))/(MAX(P521:S521)-MIN(P521:S521))))</f>
        <v>1</v>
      </c>
      <c r="AN521" s="0" t="n">
        <f aca="false">IF(MAX(T521:W521)=MIN(T521:W521),0,IF($E$17="custo",(MAX(T521:W521)-T521)/(MAX(T521:W521)-MIN(T521:W521)),(T521-MIN(T521:W521))/(MAX(T521:W521)-MIN(T521:W521))))</f>
        <v>0</v>
      </c>
      <c r="AO521" s="0" t="n">
        <f aca="false">IF(MAX(T521:W521)=MIN(T521:W521),0,IF($E$17="custo",(MAX(T521:W521)-U521)/(MAX(T521:W521)-MIN(T521:W521)),(U521-MIN(T521:W521))/(MAX(T521:W521)-MIN(T521:W521))))</f>
        <v>0.733333333333333</v>
      </c>
      <c r="AP521" s="0" t="n">
        <f aca="false">IF(MAX(T521:W521)=MIN(T521:W521),0,IF($E$17="custo",(MAX(T521:W521)-V521)/(MAX(T521:W521)-MIN(T521:W521)),(V521-MIN(T521:W521))/(MAX(T521:W521)-MIN(T521:W521))))</f>
        <v>0.733333333333333</v>
      </c>
      <c r="AQ521" s="0" t="n">
        <f aca="false">IF(MAX(T521:W521)=MIN(T521:W521),0,IF($E$17="custo",(MAX(T521:W521)-W521)/(MAX(T521:W521)-MIN(T521:W521)),(W521-MIN(T521:W521))/(MAX(T521:W521)-MIN(T521:W521))))</f>
        <v>1</v>
      </c>
      <c r="AR521" s="0" t="n">
        <f aca="false">IF(MAX(X521:AA521)=MIN(X521:AA521),0,IF($F$17="custo",(MAX(X521:AA521)-X521)/(MAX(X521:AA521)-MIN(X521:AA521)),(X521-MIN(X521:AA521))/(MAX(X521:AA521)-MIN(X521:AA521))))</f>
        <v>0</v>
      </c>
      <c r="AS521" s="0" t="n">
        <f aca="false">IF(MAX(X521:AA521)=MIN(X521:AA521),0,IF($F$17="custo",(MAX(X521:AA521)-Y521)/(MAX(X521:AA521)-MIN(X521:AA521)),(Y521-MIN(X521:AA521))/(MAX(X521:AA521)-MIN(X521:AA521))))</f>
        <v>0.571428571428571</v>
      </c>
      <c r="AT521" s="0" t="n">
        <f aca="false">IF(MAX(X521:AA521)=MIN(X521:AA521),0,IF($F$17="custo",(MAX(X521:AA521)-Z521)/(MAX(X521:AA521)-MIN(X521:AA521)),(Z521-MIN(X521:AA521))/(MAX(X521:AA521)-MIN(X521:AA521))))</f>
        <v>0.285714285714286</v>
      </c>
      <c r="AU521" s="0" t="n">
        <f aca="false">IF(MAX(X521:AA521)=MIN(X521:AA521),0,IF($F$17="custo",(MAX(X521:AA521)-AA521)/(MAX(X521:AA521)-MIN(X521:AA521)),(AA521-MIN(X521:AA521))/(MAX(X521:AA521)-MIN(X521:AA521))))</f>
        <v>1</v>
      </c>
      <c r="AV521" s="0" t="n">
        <f aca="false">STDEVP(AB521:AE521)</f>
        <v>0.405442219775929</v>
      </c>
      <c r="AW521" s="0" t="n">
        <f aca="false">STDEVP(AF521:AI521)</f>
        <v>0.39779236488241</v>
      </c>
      <c r="AX521" s="0" t="n">
        <f aca="false">STDEVP(AJ521:AM521)</f>
        <v>0.393572906857604</v>
      </c>
      <c r="AY521" s="0" t="n">
        <f aca="false">STDEVP(AN521:AQ521)</f>
        <v>0.372305131728145</v>
      </c>
      <c r="AZ521" s="0" t="n">
        <f aca="false">STDEVP(AR521:AU521)</f>
        <v>0.369431444028164</v>
      </c>
      <c r="BA521" s="0" t="n">
        <f aca="false">AV521*((1-IFERROR(CORREL(AB521:AE521,AF521:AI521),0))+(1-IFERROR(CORREL(AB521:AE521,AJ521:AM521),0))+(1-IFERROR(CORREL(AB521:AE521,AN521:AQ521),0))+(1-IFERROR(CORREL(AB521:AE521,AR521:AU521),0)))</f>
        <v>1.08888250501114</v>
      </c>
      <c r="BB521" s="0" t="n">
        <f aca="false">AW521*((1-IFERROR(CORREL(AF521:AI521,AB521:AE521),0))+(1-IFERROR(CORREL(AF521:AI521,AJ521:AM521),0))+(1-IFERROR(CORREL(AF521:AI521,AN521:AQ521),0))+(1-IFERROR(CORREL(AF521:AI521,AR521:AU521),0)))</f>
        <v>2.60583326440784</v>
      </c>
      <c r="BC521" s="0" t="n">
        <f aca="false">AX521*((1-IFERROR(CORREL(AJ521:AM521,AB521:AE521),0))+(1-IFERROR(CORREL(AJ521:AM521,AF521:AI521),0))+(1-IFERROR(CORREL(AJ521:AM521,AN521:AQ521),0))+(1-IFERROR(CORREL(AJ521:AM521,AR521:AU521),0)))</f>
        <v>1.07224120868242</v>
      </c>
      <c r="BD521" s="0" t="n">
        <f aca="false">AY521*((1-IFERROR(CORREL(AN521:AQ521,AB521:AE521),0))+(1-IFERROR(CORREL(AN521:AQ521,AF521:AI521),0))+(1-IFERROR(CORREL(AN521:AQ521,AJ521:AM521),0))+(1-IFERROR(CORREL(AN521:AQ521,AR521:AU521),0)))</f>
        <v>0.919464314824217</v>
      </c>
      <c r="BE521" s="0" t="n">
        <f aca="false">AZ521*((1-IFERROR(CORREL(AR521:AU521,AB521:AE521),0))+(1-IFERROR(CORREL(AR521:AU521,AF521:AI521),0))+(1-IFERROR(CORREL(AR521:AU521,AJ521:AM521),0))+(1-IFERROR(CORREL(AR521:AU521,AN521:AQ521),0)))</f>
        <v>1.06296247282425</v>
      </c>
      <c r="BF521" s="0" t="n">
        <f aca="false">IF(SUM(BA521:BE521)&gt;0,BA521/SUM(BA521:BE521),1/5)</f>
        <v>0.16133065518318</v>
      </c>
      <c r="BG521" s="0" t="n">
        <f aca="false">IF(SUM(BA521:BE521)&gt;0,BB521/SUM(BA521:BE521),1/5)</f>
        <v>0.386084619699844</v>
      </c>
      <c r="BH521" s="0" t="n">
        <f aca="false">IF(SUM(BA521:BE521)&gt;0,BC521/SUM(BA521:BE521),1/5)</f>
        <v>0.158865052854687</v>
      </c>
      <c r="BI521" s="0" t="n">
        <f aca="false">IF(SUM(BA521:BE521)&gt;0,BD521/SUM(BA521:BE521),1/5)</f>
        <v>0.136229372448799</v>
      </c>
      <c r="BJ521" s="0" t="n">
        <f aca="false">IF(SUM(BA521:BE521)&gt;0,BE521/SUM(BA521:BE521),1/5)</f>
        <v>0.15749029981349</v>
      </c>
      <c r="BK521" s="0" t="n">
        <f aca="false">BF521*AB521+BG521*AF521+BH521*AJ521+BI521*AN521+BJ521*AR521</f>
        <v>0.376761980723584</v>
      </c>
      <c r="BL521" s="0" t="n">
        <f aca="false">BF521*AC521+BG521*AG521+BH521*AK521+BI521*AO521+BJ521*AS521</f>
        <v>0.57598061653191</v>
      </c>
      <c r="BM521" s="0" t="n">
        <f aca="false">BF521*AD521+BG521*AH521+BH521*AL521+BI521*AP521+BJ521*AT521</f>
        <v>0.751306291924372</v>
      </c>
      <c r="BN521" s="0" t="n">
        <f aca="false">BF521*AE521+BG521*AI521+BH521*AM521+BI521*AQ521+BJ521*AU521</f>
        <v>0.613915380300156</v>
      </c>
      <c r="BO521" s="0" t="n">
        <f aca="false">RANK(BK521,$BK521:$BN521)</f>
        <v>4</v>
      </c>
      <c r="BP521" s="0" t="n">
        <f aca="false">RANK(BL521,$BK521:$BN521)</f>
        <v>3</v>
      </c>
      <c r="BQ521" s="0" t="n">
        <f aca="false">RANK(BM521,$BK521:$BN521)</f>
        <v>1</v>
      </c>
      <c r="BR521" s="0" t="n">
        <f aca="false">RANK(BN521,$BK521:$BN521)</f>
        <v>2</v>
      </c>
    </row>
    <row r="522" customFormat="false" ht="15" hidden="false" customHeight="false" outlineLevel="0" collapsed="false">
      <c r="A522" s="0" t="n">
        <v>499</v>
      </c>
      <c r="B522" s="0" t="n">
        <f aca="false">RANDBETWEEN(1,$B$5)</f>
        <v>4</v>
      </c>
      <c r="C522" s="0" t="n">
        <f aca="false">RANDBETWEEN(1,$B$5)</f>
        <v>5</v>
      </c>
      <c r="D522" s="0" t="n">
        <f aca="false">RANDBETWEEN(1,$B$5)</f>
        <v>1</v>
      </c>
      <c r="E522" s="0" t="n">
        <f aca="false">RANDBETWEEN(1,$B$5)</f>
        <v>6</v>
      </c>
      <c r="F522" s="0" t="n">
        <f aca="false">RANDBETWEEN(1,$B$5)</f>
        <v>2</v>
      </c>
      <c r="G522" s="0" t="n">
        <f aca="false">RANDBETWEEN(1,$B$5)</f>
        <v>5</v>
      </c>
      <c r="H522" s="0" t="n">
        <f aca="true">NORMINV(RAND(),$B$8,$B$13)</f>
        <v>51.8233743311492</v>
      </c>
      <c r="I522" s="0" t="n">
        <f aca="true">NORMINV(RAND(),$C$8,$C$13)</f>
        <v>70.4791027461484</v>
      </c>
      <c r="J522" s="0" t="n">
        <f aca="true">NORMINV(RAND(),$D$8,$D$13)</f>
        <v>15.0541701529342</v>
      </c>
      <c r="K522" s="0" t="n">
        <f aca="true">NORMINV(RAND(),$E$8,$E$13)</f>
        <v>2.86758560606204</v>
      </c>
      <c r="L522" s="0" t="n">
        <f aca="true">NORMINV(RAND(),$B$9,$B$14)</f>
        <v>44.1345303230705</v>
      </c>
      <c r="M522" s="0" t="n">
        <f aca="true">NORMINV(RAND(),$C$9,$C$14)</f>
        <v>55.0162251733801</v>
      </c>
      <c r="N522" s="0" t="n">
        <f aca="true">NORMINV(RAND(),$D$9,$D$14)</f>
        <v>49.2003010658976</v>
      </c>
      <c r="O522" s="0" t="n">
        <f aca="true">NORMINV(RAND(),$E$9,$E$14)</f>
        <v>26.6751932045767</v>
      </c>
      <c r="P522" s="0" t="n">
        <f aca="true">NORMINV(RAND(),$B$10,$B$15)</f>
        <v>22.6507582848578</v>
      </c>
      <c r="Q522" s="0" t="n">
        <f aca="true">NORMINV(RAND(),$C$10,$C$15)</f>
        <v>30.1201658958762</v>
      </c>
      <c r="R522" s="0" t="n">
        <f aca="true">NORMINV(RAND(),$D$10,$D$15)</f>
        <v>10.0188809540585</v>
      </c>
      <c r="S522" s="0" t="n">
        <f aca="true">NORMINV(RAND(),$E$10,$E$15)</f>
        <v>3.87451191073596</v>
      </c>
      <c r="T522" s="0" t="n">
        <f aca="false">MEDIAN(INDEX(Avaliadores!$B$17:$B$22,$B522),INDEX(Avaliadores!$B$17:$B$22,$C522),INDEX(Avaliadores!$B$17:$B$22,$D522),INDEX(Avaliadores!$B$17:$B$22,$E522),INDEX(Avaliadores!$B$17:$B$22,$F522),INDEX(Avaliadores!$B$17:$B$22,$G522))</f>
        <v>2.54166666666667</v>
      </c>
      <c r="U522" s="0" t="n">
        <f aca="false">MEDIAN(INDEX(Avaliadores!$C$17:$C$22,$B522),INDEX(Avaliadores!$C$17:$C$22,$C522),INDEX(Avaliadores!$C$17:$C$22,$D522),INDEX(Avaliadores!$C$17:$C$22,$E522),INDEX(Avaliadores!$C$17:$C$22,$F522),INDEX(Avaliadores!$C$17:$C$22,$G522))</f>
        <v>5.54166666666667</v>
      </c>
      <c r="V522" s="0" t="n">
        <f aca="false">MEDIAN(INDEX(Avaliadores!$D$17:$D$22,$B522),INDEX(Avaliadores!$D$17:$D$22,$C522),INDEX(Avaliadores!$D$17:$D$22,$D522),INDEX(Avaliadores!$D$17:$D$22,$E522),INDEX(Avaliadores!$D$17:$D$22,$F522),INDEX(Avaliadores!$D$17:$D$22,$G522))</f>
        <v>5.54166666666667</v>
      </c>
      <c r="W522" s="0" t="n">
        <f aca="false">MEDIAN(INDEX(Avaliadores!$E$17:$E$22,$B522),INDEX(Avaliadores!$E$17:$E$22,$C522),INDEX(Avaliadores!$E$17:$E$22,$D522),INDEX(Avaliadores!$E$17:$E$22,$E522),INDEX(Avaliadores!$E$17:$E$22,$F522),INDEX(Avaliadores!$E$17:$E$22,$G522))</f>
        <v>6.79166666666667</v>
      </c>
      <c r="X522" s="0" t="n">
        <f aca="false">MEDIAN(INDEX(Avaliadores!$F$17:$F$22,$B522),INDEX(Avaliadores!$F$17:$F$22,$C522),INDEX(Avaliadores!$F$17:$F$22,$D522),INDEX(Avaliadores!$F$17:$F$22,$E522),INDEX(Avaliadores!$F$17:$F$22,$F522),INDEX(Avaliadores!$F$17:$F$22,$G522))</f>
        <v>2.54166666666667</v>
      </c>
      <c r="Y522" s="0" t="n">
        <f aca="false">MEDIAN(INDEX(Avaliadores!$G$17:$G$22,$B522),INDEX(Avaliadores!$G$17:$G$22,$C522),INDEX(Avaliadores!$G$17:$G$22,$D522),INDEX(Avaliadores!$G$17:$G$22,$E522),INDEX(Avaliadores!$G$17:$G$22,$F522),INDEX(Avaliadores!$G$17:$G$22,$G522))</f>
        <v>4.79166666666667</v>
      </c>
      <c r="Z522" s="0" t="n">
        <f aca="false">MEDIAN(INDEX(Avaliadores!$H$17:$H$22,$B522),INDEX(Avaliadores!$H$17:$H$22,$C522),INDEX(Avaliadores!$H$17:$H$22,$D522),INDEX(Avaliadores!$H$17:$H$22,$E522),INDEX(Avaliadores!$H$17:$H$22,$F522),INDEX(Avaliadores!$H$17:$H$22,$G522))</f>
        <v>3.79166666666667</v>
      </c>
      <c r="AA522" s="0" t="n">
        <f aca="false">MEDIAN(INDEX(Avaliadores!$I$17:$I$22,$B522),INDEX(Avaliadores!$I$17:$I$22,$C522),INDEX(Avaliadores!$I$17:$I$22,$D522),INDEX(Avaliadores!$I$17:$I$22,$E522),INDEX(Avaliadores!$I$17:$I$22,$F522),INDEX(Avaliadores!$I$17:$I$22,$G522))</f>
        <v>6.54166666666667</v>
      </c>
      <c r="AB522" s="0" t="n">
        <f aca="false">IF(MAX(H522:K522)=MIN(H522:K522),0,IF($B$17="custo",(MAX(H522:K522)-H522)/(MAX(H522:K522)-MIN(H522:K522)),(H522-MIN(H522:K522))/(MAX(H522:K522)-MIN(H522:K522))))</f>
        <v>0.275925303914507</v>
      </c>
      <c r="AC522" s="0" t="n">
        <f aca="false">IF(MAX(H522:K522)=MIN(H522:K522),0,IF($B$17="custo",(MAX(H522:K522)-I522)/(MAX(H522:K522)-MIN(H522:K522)),(I522-MIN(H522:K522))/(MAX(H522:K522)-MIN(H522:K522))))</f>
        <v>0</v>
      </c>
      <c r="AD522" s="0" t="n">
        <f aca="false">IF(MAX(H522:K522)=MIN(H522:K522),0,IF($B$17="custo",(MAX(H522:K522)-J522)/(MAX(H522:K522)-MIN(H522:K522)),(J522-MIN(H522:K522))/(MAX(H522:K522)-MIN(H522:K522))))</f>
        <v>0.819755789215285</v>
      </c>
      <c r="AE522" s="0" t="n">
        <f aca="false">IF(MAX(H522:K522)=MIN(H522:K522),0,IF($B$17="custo",(MAX(H522:K522)-K522)/(MAX(H522:K522)-MIN(H522:K522)),(K522-MIN(H522:K522))/(MAX(H522:K522)-MIN(H522:K522))))</f>
        <v>1</v>
      </c>
      <c r="AF522" s="0" t="n">
        <f aca="false">IF(MAX(L522:O522)=MIN(L522:O522),0,IF($C$17="custo",(MAX(L522:O522)-L522)/(MAX(L522:O522)-MIN(L522:O522)),(L522-MIN(L522:O522))/(MAX(L522:O522)-MIN(L522:O522))))</f>
        <v>0.616044508813664</v>
      </c>
      <c r="AG522" s="0" t="n">
        <f aca="false">IF(MAX(L522:O522)=MIN(L522:O522),0,IF($C$17="custo",(MAX(L522:O522)-M522)/(MAX(L522:O522)-MIN(L522:O522)),(M522-MIN(L522:O522))/(MAX(L522:O522)-MIN(L522:O522))))</f>
        <v>1</v>
      </c>
      <c r="AH522" s="0" t="n">
        <f aca="false">IF(MAX(L522:O522)=MIN(L522:O522),0,IF($C$17="custo",(MAX(L522:O522)-N522)/(MAX(L522:O522)-MIN(L522:O522)),(N522-MIN(L522:O522))/(MAX(L522:O522)-MIN(L522:O522))))</f>
        <v>0.794787849860781</v>
      </c>
      <c r="AI522" s="0" t="n">
        <f aca="false">IF(MAX(L522:O522)=MIN(L522:O522),0,IF($C$17="custo",(MAX(L522:O522)-O522)/(MAX(L522:O522)-MIN(L522:O522)),(O522-MIN(L522:O522))/(MAX(L522:O522)-MIN(L522:O522))))</f>
        <v>0</v>
      </c>
      <c r="AJ522" s="0" t="n">
        <f aca="false">IF(MAX(P522:S522)=MIN(P522:S522),0,IF($D$17="custo",(MAX(P522:S522)-P522)/(MAX(P522:S522)-MIN(P522:S522)),(P522-MIN(P522:S522))/(MAX(P522:S522)-MIN(P522:S522))))</f>
        <v>0.284595979785735</v>
      </c>
      <c r="AK522" s="0" t="n">
        <f aca="false">IF(MAX(P522:S522)=MIN(P522:S522),0,IF($D$17="custo",(MAX(P522:S522)-Q522)/(MAX(P522:S522)-MIN(P522:S522)),(Q522-MIN(P522:S522))/(MAX(P522:S522)-MIN(P522:S522))))</f>
        <v>0</v>
      </c>
      <c r="AL522" s="0" t="n">
        <f aca="false">IF(MAX(P522:S522)=MIN(P522:S522),0,IF($D$17="custo",(MAX(P522:S522)-R522)/(MAX(P522:S522)-MIN(P522:S522)),(R522-MIN(P522:S522))/(MAX(P522:S522)-MIN(P522:S522))))</f>
        <v>0.765890038525947</v>
      </c>
      <c r="AM522" s="0" t="n">
        <f aca="false">IF(MAX(P522:S522)=MIN(P522:S522),0,IF($D$17="custo",(MAX(P522:S522)-S522)/(MAX(P522:S522)-MIN(P522:S522)),(S522-MIN(P522:S522))/(MAX(P522:S522)-MIN(P522:S522))))</f>
        <v>1</v>
      </c>
      <c r="AN522" s="0" t="n">
        <f aca="false">IF(MAX(T522:W522)=MIN(T522:W522),0,IF($E$17="custo",(MAX(T522:W522)-T522)/(MAX(T522:W522)-MIN(T522:W522)),(T522-MIN(T522:W522))/(MAX(T522:W522)-MIN(T522:W522))))</f>
        <v>0</v>
      </c>
      <c r="AO522" s="0" t="n">
        <f aca="false">IF(MAX(T522:W522)=MIN(T522:W522),0,IF($E$17="custo",(MAX(T522:W522)-U522)/(MAX(T522:W522)-MIN(T522:W522)),(U522-MIN(T522:W522))/(MAX(T522:W522)-MIN(T522:W522))))</f>
        <v>0.705882352941177</v>
      </c>
      <c r="AP522" s="0" t="n">
        <f aca="false">IF(MAX(T522:W522)=MIN(T522:W522),0,IF($E$17="custo",(MAX(T522:W522)-V522)/(MAX(T522:W522)-MIN(T522:W522)),(V522-MIN(T522:W522))/(MAX(T522:W522)-MIN(T522:W522))))</f>
        <v>0.705882352941177</v>
      </c>
      <c r="AQ522" s="0" t="n">
        <f aca="false">IF(MAX(T522:W522)=MIN(T522:W522),0,IF($E$17="custo",(MAX(T522:W522)-W522)/(MAX(T522:W522)-MIN(T522:W522)),(W522-MIN(T522:W522))/(MAX(T522:W522)-MIN(T522:W522))))</f>
        <v>1</v>
      </c>
      <c r="AR522" s="0" t="n">
        <f aca="false">IF(MAX(X522:AA522)=MIN(X522:AA522),0,IF($F$17="custo",(MAX(X522:AA522)-X522)/(MAX(X522:AA522)-MIN(X522:AA522)),(X522-MIN(X522:AA522))/(MAX(X522:AA522)-MIN(X522:AA522))))</f>
        <v>0</v>
      </c>
      <c r="AS522" s="0" t="n">
        <f aca="false">IF(MAX(X522:AA522)=MIN(X522:AA522),0,IF($F$17="custo",(MAX(X522:AA522)-Y522)/(MAX(X522:AA522)-MIN(X522:AA522)),(Y522-MIN(X522:AA522))/(MAX(X522:AA522)-MIN(X522:AA522))))</f>
        <v>0.5625</v>
      </c>
      <c r="AT522" s="0" t="n">
        <f aca="false">IF(MAX(X522:AA522)=MIN(X522:AA522),0,IF($F$17="custo",(MAX(X522:AA522)-Z522)/(MAX(X522:AA522)-MIN(X522:AA522)),(Z522-MIN(X522:AA522))/(MAX(X522:AA522)-MIN(X522:AA522))))</f>
        <v>0.3125</v>
      </c>
      <c r="AU522" s="0" t="n">
        <f aca="false">IF(MAX(X522:AA522)=MIN(X522:AA522),0,IF($F$17="custo",(MAX(X522:AA522)-AA522)/(MAX(X522:AA522)-MIN(X522:AA522)),(AA522-MIN(X522:AA522))/(MAX(X522:AA522)-MIN(X522:AA522))))</f>
        <v>1</v>
      </c>
      <c r="AV522" s="0" t="n">
        <f aca="false">STDEVP(AB522:AE522)</f>
        <v>0.403163898516121</v>
      </c>
      <c r="AW522" s="0" t="n">
        <f aca="false">STDEVP(AF522:AI522)</f>
        <v>0.373554011395222</v>
      </c>
      <c r="AX522" s="0" t="n">
        <f aca="false">STDEVP(AJ522:AM522)</f>
        <v>0.392574577310017</v>
      </c>
      <c r="AY522" s="0" t="n">
        <f aca="false">STDEVP(AN522:AQ522)</f>
        <v>0.36823482428085</v>
      </c>
      <c r="AZ522" s="0" t="n">
        <f aca="false">STDEVP(AR522:AU522)</f>
        <v>0.365771872209988</v>
      </c>
      <c r="BA522" s="0" t="n">
        <f aca="false">AV522*((1-IFERROR(CORREL(AB522:AE522,AF522:AI522),0))+(1-IFERROR(CORREL(AB522:AE522,AJ522:AM522),0))+(1-IFERROR(CORREL(AB522:AE522,AN522:AQ522),0))+(1-IFERROR(CORREL(AB522:AE522,AR522:AU522),0)))</f>
        <v>1.10458754954122</v>
      </c>
      <c r="BB522" s="0" t="n">
        <f aca="false">AW522*((1-IFERROR(CORREL(AF522:AI522,AB522:AE522),0))+(1-IFERROR(CORREL(AF522:AI522,AJ522:AM522),0))+(1-IFERROR(CORREL(AF522:AI522,AN522:AQ522),0))+(1-IFERROR(CORREL(AF522:AI522,AR522:AU522),0)))</f>
        <v>2.40066141943385</v>
      </c>
      <c r="BC522" s="0" t="n">
        <f aca="false">AX522*((1-IFERROR(CORREL(AJ522:AM522,AB522:AE522),0))+(1-IFERROR(CORREL(AJ522:AM522,AF522:AI522),0))+(1-IFERROR(CORREL(AJ522:AM522,AN522:AQ522),0))+(1-IFERROR(CORREL(AJ522:AM522,AR522:AU522),0)))</f>
        <v>1.08398896113951</v>
      </c>
      <c r="BD522" s="0" t="n">
        <f aca="false">AY522*((1-IFERROR(CORREL(AN522:AQ522,AB522:AE522),0))+(1-IFERROR(CORREL(AN522:AQ522,AF522:AI522),0))+(1-IFERROR(CORREL(AN522:AQ522,AJ522:AM522),0))+(1-IFERROR(CORREL(AN522:AQ522,AR522:AU522),0)))</f>
        <v>0.875759519465498</v>
      </c>
      <c r="BE522" s="0" t="n">
        <f aca="false">AZ522*((1-IFERROR(CORREL(AR522:AU522,AB522:AE522),0))+(1-IFERROR(CORREL(AR522:AU522,AF522:AI522),0))+(1-IFERROR(CORREL(AR522:AU522,AJ522:AM522),0))+(1-IFERROR(CORREL(AR522:AU522,AN522:AQ522),0)))</f>
        <v>0.999049767202188</v>
      </c>
      <c r="BF522" s="0" t="n">
        <f aca="false">IF(SUM(BA522:BE522)&gt;0,BA522/SUM(BA522:BE522),1/5)</f>
        <v>0.170881726648505</v>
      </c>
      <c r="BG522" s="0" t="n">
        <f aca="false">IF(SUM(BA522:BE522)&gt;0,BB522/SUM(BA522:BE522),1/5)</f>
        <v>0.371386739441064</v>
      </c>
      <c r="BH522" s="0" t="n">
        <f aca="false">IF(SUM(BA522:BE522)&gt;0,BC522/SUM(BA522:BE522),1/5)</f>
        <v>0.167695087115887</v>
      </c>
      <c r="BI522" s="0" t="n">
        <f aca="false">IF(SUM(BA522:BE522)&gt;0,BD522/SUM(BA522:BE522),1/5)</f>
        <v>0.135481609291438</v>
      </c>
      <c r="BJ522" s="0" t="n">
        <f aca="false">IF(SUM(BA522:BE522)&gt;0,BE522/SUM(BA522:BE522),1/5)</f>
        <v>0.154554837503106</v>
      </c>
      <c r="BK522" s="0" t="n">
        <f aca="false">BF522*AB522+BG522*AF522+BH522*AJ522+BI522*AN522+BJ522*AR522</f>
        <v>0.323666701460803</v>
      </c>
      <c r="BL522" s="0" t="n">
        <f aca="false">BF522*AC522+BG522*AG522+BH522*AK522+BI522*AO522+BJ522*AS522</f>
        <v>0.553957912683459</v>
      </c>
      <c r="BM522" s="0" t="n">
        <f aca="false">BF522*AD522+BG522*AH522+BH522*AL522+BI522*AP522+BJ522*AT522</f>
        <v>0.707623413396802</v>
      </c>
      <c r="BN522" s="0" t="n">
        <f aca="false">BF522*AE522+BG522*AI522+BH522*AM522+BI522*AQ522+BJ522*AU522</f>
        <v>0.628613260558936</v>
      </c>
      <c r="BO522" s="0" t="n">
        <f aca="false">RANK(BK522,$BK522:$BN522)</f>
        <v>4</v>
      </c>
      <c r="BP522" s="0" t="n">
        <f aca="false">RANK(BL522,$BK522:$BN522)</f>
        <v>3</v>
      </c>
      <c r="BQ522" s="0" t="n">
        <f aca="false">RANK(BM522,$BK522:$BN522)</f>
        <v>1</v>
      </c>
      <c r="BR522" s="0" t="n">
        <f aca="false">RANK(BN522,$BK522:$BN522)</f>
        <v>2</v>
      </c>
    </row>
    <row r="523" customFormat="false" ht="15" hidden="false" customHeight="false" outlineLevel="0" collapsed="false">
      <c r="A523" s="0" t="n">
        <v>500</v>
      </c>
      <c r="B523" s="0" t="n">
        <f aca="false">RANDBETWEEN(1,$B$5)</f>
        <v>4</v>
      </c>
      <c r="C523" s="0" t="n">
        <f aca="false">RANDBETWEEN(1,$B$5)</f>
        <v>5</v>
      </c>
      <c r="D523" s="0" t="n">
        <f aca="false">RANDBETWEEN(1,$B$5)</f>
        <v>1</v>
      </c>
      <c r="E523" s="0" t="n">
        <f aca="false">RANDBETWEEN(1,$B$5)</f>
        <v>5</v>
      </c>
      <c r="F523" s="0" t="n">
        <f aca="false">RANDBETWEEN(1,$B$5)</f>
        <v>4</v>
      </c>
      <c r="G523" s="0" t="n">
        <f aca="false">RANDBETWEEN(1,$B$5)</f>
        <v>6</v>
      </c>
      <c r="H523" s="0" t="n">
        <f aca="true">NORMINV(RAND(),$B$8,$B$13)</f>
        <v>51.179689100918</v>
      </c>
      <c r="I523" s="0" t="n">
        <f aca="true">NORMINV(RAND(),$C$8,$C$13)</f>
        <v>60.5044436411814</v>
      </c>
      <c r="J523" s="0" t="n">
        <f aca="true">NORMINV(RAND(),$D$8,$D$13)</f>
        <v>14.585415560722</v>
      </c>
      <c r="K523" s="0" t="n">
        <f aca="true">NORMINV(RAND(),$E$8,$E$13)</f>
        <v>3.00560915575898</v>
      </c>
      <c r="L523" s="0" t="n">
        <f aca="true">NORMINV(RAND(),$B$9,$B$14)</f>
        <v>48.8870212760609</v>
      </c>
      <c r="M523" s="0" t="n">
        <f aca="true">NORMINV(RAND(),$C$9,$C$14)</f>
        <v>56.0006301723293</v>
      </c>
      <c r="N523" s="0" t="n">
        <f aca="true">NORMINV(RAND(),$D$9,$D$14)</f>
        <v>43.3710493816856</v>
      </c>
      <c r="O523" s="0" t="n">
        <f aca="true">NORMINV(RAND(),$E$9,$E$14)</f>
        <v>25.439226286704</v>
      </c>
      <c r="P523" s="0" t="n">
        <f aca="true">NORMINV(RAND(),$B$10,$B$15)</f>
        <v>24.9791497823464</v>
      </c>
      <c r="Q523" s="0" t="n">
        <f aca="true">NORMINV(RAND(),$C$10,$C$15)</f>
        <v>31.2354381420409</v>
      </c>
      <c r="R523" s="0" t="n">
        <f aca="true">NORMINV(RAND(),$D$10,$D$15)</f>
        <v>9.84060482943811</v>
      </c>
      <c r="S523" s="0" t="n">
        <f aca="true">NORMINV(RAND(),$E$10,$E$15)</f>
        <v>4.19060390159816</v>
      </c>
      <c r="T523" s="0" t="n">
        <f aca="false">MEDIAN(INDEX(Avaliadores!$B$17:$B$22,$B523),INDEX(Avaliadores!$B$17:$B$22,$C523),INDEX(Avaliadores!$B$17:$B$22,$D523),INDEX(Avaliadores!$B$17:$B$22,$E523),INDEX(Avaliadores!$B$17:$B$22,$F523),INDEX(Avaliadores!$B$17:$B$22,$G523))</f>
        <v>2.54166666666667</v>
      </c>
      <c r="U523" s="0" t="n">
        <f aca="false">MEDIAN(INDEX(Avaliadores!$C$17:$C$22,$B523),INDEX(Avaliadores!$C$17:$C$22,$C523),INDEX(Avaliadores!$C$17:$C$22,$D523),INDEX(Avaliadores!$C$17:$C$22,$E523),INDEX(Avaliadores!$C$17:$C$22,$F523),INDEX(Avaliadores!$C$17:$C$22,$G523))</f>
        <v>5.54166666666667</v>
      </c>
      <c r="V523" s="0" t="n">
        <f aca="false">MEDIAN(INDEX(Avaliadores!$D$17:$D$22,$B523),INDEX(Avaliadores!$D$17:$D$22,$C523),INDEX(Avaliadores!$D$17:$D$22,$D523),INDEX(Avaliadores!$D$17:$D$22,$E523),INDEX(Avaliadores!$D$17:$D$22,$F523),INDEX(Avaliadores!$D$17:$D$22,$G523))</f>
        <v>5.54166666666667</v>
      </c>
      <c r="W523" s="0" t="n">
        <f aca="false">MEDIAN(INDEX(Avaliadores!$E$17:$E$22,$B523),INDEX(Avaliadores!$E$17:$E$22,$C523),INDEX(Avaliadores!$E$17:$E$22,$D523),INDEX(Avaliadores!$E$17:$E$22,$E523),INDEX(Avaliadores!$E$17:$E$22,$F523),INDEX(Avaliadores!$E$17:$E$22,$G523))</f>
        <v>6.79166666666667</v>
      </c>
      <c r="X523" s="0" t="n">
        <f aca="false">MEDIAN(INDEX(Avaliadores!$F$17:$F$22,$B523),INDEX(Avaliadores!$F$17:$F$22,$C523),INDEX(Avaliadores!$F$17:$F$22,$D523),INDEX(Avaliadores!$F$17:$F$22,$E523),INDEX(Avaliadores!$F$17:$F$22,$F523),INDEX(Avaliadores!$F$17:$F$22,$G523))</f>
        <v>2.79166666666667</v>
      </c>
      <c r="Y523" s="0" t="n">
        <f aca="false">MEDIAN(INDEX(Avaliadores!$G$17:$G$22,$B523),INDEX(Avaliadores!$G$17:$G$22,$C523),INDEX(Avaliadores!$G$17:$G$22,$D523),INDEX(Avaliadores!$G$17:$G$22,$E523),INDEX(Avaliadores!$G$17:$G$22,$F523),INDEX(Avaliadores!$G$17:$G$22,$G523))</f>
        <v>4.54166666666667</v>
      </c>
      <c r="Z523" s="0" t="n">
        <f aca="false">MEDIAN(INDEX(Avaliadores!$H$17:$H$22,$B523),INDEX(Avaliadores!$H$17:$H$22,$C523),INDEX(Avaliadores!$H$17:$H$22,$D523),INDEX(Avaliadores!$H$17:$H$22,$E523),INDEX(Avaliadores!$H$17:$H$22,$F523),INDEX(Avaliadores!$H$17:$H$22,$G523))</f>
        <v>3.54166666666667</v>
      </c>
      <c r="AA523" s="0" t="n">
        <f aca="false">MEDIAN(INDEX(Avaliadores!$I$17:$I$22,$B523),INDEX(Avaliadores!$I$17:$I$22,$C523),INDEX(Avaliadores!$I$17:$I$22,$D523),INDEX(Avaliadores!$I$17:$I$22,$E523),INDEX(Avaliadores!$I$17:$I$22,$F523),INDEX(Avaliadores!$I$17:$I$22,$G523))</f>
        <v>6.54166666666667</v>
      </c>
      <c r="AB523" s="0" t="n">
        <f aca="false">IF(MAX(H523:K523)=MIN(H523:K523),0,IF($B$17="custo",(MAX(H523:K523)-H523)/(MAX(H523:K523)-MIN(H523:K523)),(H523-MIN(H523:K523))/(MAX(H523:K523)-MIN(H523:K523))))</f>
        <v>0.162172931394419</v>
      </c>
      <c r="AC523" s="0" t="n">
        <f aca="false">IF(MAX(H523:K523)=MIN(H523:K523),0,IF($B$17="custo",(MAX(H523:K523)-I523)/(MAX(H523:K523)-MIN(H523:K523)),(I523-MIN(H523:K523))/(MAX(H523:K523)-MIN(H523:K523))))</f>
        <v>0</v>
      </c>
      <c r="AD523" s="0" t="n">
        <f aca="false">IF(MAX(H523:K523)=MIN(H523:K523),0,IF($B$17="custo",(MAX(H523:K523)-J523)/(MAX(H523:K523)-MIN(H523:K523)),(J523-MIN(H523:K523))/(MAX(H523:K523)-MIN(H523:K523))))</f>
        <v>0.798607980342649</v>
      </c>
      <c r="AE523" s="0" t="n">
        <f aca="false">IF(MAX(H523:K523)=MIN(H523:K523),0,IF($B$17="custo",(MAX(H523:K523)-K523)/(MAX(H523:K523)-MIN(H523:K523)),(K523-MIN(H523:K523))/(MAX(H523:K523)-MIN(H523:K523))))</f>
        <v>1</v>
      </c>
      <c r="AF523" s="0" t="n">
        <f aca="false">IF(MAX(L523:O523)=MIN(L523:O523),0,IF($C$17="custo",(MAX(L523:O523)-L523)/(MAX(L523:O523)-MIN(L523:O523)),(L523-MIN(L523:O523))/(MAX(L523:O523)-MIN(L523:O523))))</f>
        <v>0.767235532670856</v>
      </c>
      <c r="AG523" s="0" t="n">
        <f aca="false">IF(MAX(L523:O523)=MIN(L523:O523),0,IF($C$17="custo",(MAX(L523:O523)-M523)/(MAX(L523:O523)-MIN(L523:O523)),(M523-MIN(L523:O523))/(MAX(L523:O523)-MIN(L523:O523))))</f>
        <v>1</v>
      </c>
      <c r="AH523" s="0" t="n">
        <f aca="false">IF(MAX(L523:O523)=MIN(L523:O523),0,IF($C$17="custo",(MAX(L523:O523)-N523)/(MAX(L523:O523)-MIN(L523:O523)),(N523-MIN(L523:O523))/(MAX(L523:O523)-MIN(L523:O523))))</f>
        <v>0.586747361544341</v>
      </c>
      <c r="AI523" s="0" t="n">
        <f aca="false">IF(MAX(L523:O523)=MIN(L523:O523),0,IF($C$17="custo",(MAX(L523:O523)-O523)/(MAX(L523:O523)-MIN(L523:O523)),(O523-MIN(L523:O523))/(MAX(L523:O523)-MIN(L523:O523))))</f>
        <v>0</v>
      </c>
      <c r="AJ523" s="0" t="n">
        <f aca="false">IF(MAX(P523:S523)=MIN(P523:S523),0,IF($D$17="custo",(MAX(P523:S523)-P523)/(MAX(P523:S523)-MIN(P523:S523)),(P523-MIN(P523:S523))/(MAX(P523:S523)-MIN(P523:S523))))</f>
        <v>0.231330253462557</v>
      </c>
      <c r="AK523" s="0" t="n">
        <f aca="false">IF(MAX(P523:S523)=MIN(P523:S523),0,IF($D$17="custo",(MAX(P523:S523)-Q523)/(MAX(P523:S523)-MIN(P523:S523)),(Q523-MIN(P523:S523))/(MAX(P523:S523)-MIN(P523:S523))))</f>
        <v>0</v>
      </c>
      <c r="AL523" s="0" t="n">
        <f aca="false">IF(MAX(P523:S523)=MIN(P523:S523),0,IF($D$17="custo",(MAX(P523:S523)-R523)/(MAX(P523:S523)-MIN(P523:S523)),(R523-MIN(P523:S523))/(MAX(P523:S523)-MIN(P523:S523))))</f>
        <v>0.791087611127194</v>
      </c>
      <c r="AM523" s="0" t="n">
        <f aca="false">IF(MAX(P523:S523)=MIN(P523:S523),0,IF($D$17="custo",(MAX(P523:S523)-S523)/(MAX(P523:S523)-MIN(P523:S523)),(S523-MIN(P523:S523))/(MAX(P523:S523)-MIN(P523:S523))))</f>
        <v>1</v>
      </c>
      <c r="AN523" s="0" t="n">
        <f aca="false">IF(MAX(T523:W523)=MIN(T523:W523),0,IF($E$17="custo",(MAX(T523:W523)-T523)/(MAX(T523:W523)-MIN(T523:W523)),(T523-MIN(T523:W523))/(MAX(T523:W523)-MIN(T523:W523))))</f>
        <v>0</v>
      </c>
      <c r="AO523" s="0" t="n">
        <f aca="false">IF(MAX(T523:W523)=MIN(T523:W523),0,IF($E$17="custo",(MAX(T523:W523)-U523)/(MAX(T523:W523)-MIN(T523:W523)),(U523-MIN(T523:W523))/(MAX(T523:W523)-MIN(T523:W523))))</f>
        <v>0.705882352941177</v>
      </c>
      <c r="AP523" s="0" t="n">
        <f aca="false">IF(MAX(T523:W523)=MIN(T523:W523),0,IF($E$17="custo",(MAX(T523:W523)-V523)/(MAX(T523:W523)-MIN(T523:W523)),(V523-MIN(T523:W523))/(MAX(T523:W523)-MIN(T523:W523))))</f>
        <v>0.705882352941177</v>
      </c>
      <c r="AQ523" s="0" t="n">
        <f aca="false">IF(MAX(T523:W523)=MIN(T523:W523),0,IF($E$17="custo",(MAX(T523:W523)-W523)/(MAX(T523:W523)-MIN(T523:W523)),(W523-MIN(T523:W523))/(MAX(T523:W523)-MIN(T523:W523))))</f>
        <v>1</v>
      </c>
      <c r="AR523" s="0" t="n">
        <f aca="false">IF(MAX(X523:AA523)=MIN(X523:AA523),0,IF($F$17="custo",(MAX(X523:AA523)-X523)/(MAX(X523:AA523)-MIN(X523:AA523)),(X523-MIN(X523:AA523))/(MAX(X523:AA523)-MIN(X523:AA523))))</f>
        <v>0</v>
      </c>
      <c r="AS523" s="0" t="n">
        <f aca="false">IF(MAX(X523:AA523)=MIN(X523:AA523),0,IF($F$17="custo",(MAX(X523:AA523)-Y523)/(MAX(X523:AA523)-MIN(X523:AA523)),(Y523-MIN(X523:AA523))/(MAX(X523:AA523)-MIN(X523:AA523))))</f>
        <v>0.466666666666667</v>
      </c>
      <c r="AT523" s="0" t="n">
        <f aca="false">IF(MAX(X523:AA523)=MIN(X523:AA523),0,IF($F$17="custo",(MAX(X523:AA523)-Z523)/(MAX(X523:AA523)-MIN(X523:AA523)),(Z523-MIN(X523:AA523))/(MAX(X523:AA523)-MIN(X523:AA523))))</f>
        <v>0.2</v>
      </c>
      <c r="AU523" s="0" t="n">
        <f aca="false">IF(MAX(X523:AA523)=MIN(X523:AA523),0,IF($F$17="custo",(MAX(X523:AA523)-AA523)/(MAX(X523:AA523)-MIN(X523:AA523)),(AA523-MIN(X523:AA523))/(MAX(X523:AA523)-MIN(X523:AA523))))</f>
        <v>1</v>
      </c>
      <c r="AV523" s="0" t="n">
        <f aca="false">STDEVP(AB523:AE523)</f>
        <v>0.419198437492887</v>
      </c>
      <c r="AW523" s="0" t="n">
        <f aca="false">STDEVP(AF523:AI523)</f>
        <v>0.370004716965723</v>
      </c>
      <c r="AX523" s="0" t="n">
        <f aca="false">STDEVP(AJ523:AM523)</f>
        <v>0.405212842186992</v>
      </c>
      <c r="AY523" s="0" t="n">
        <f aca="false">STDEVP(AN523:AQ523)</f>
        <v>0.36823482428085</v>
      </c>
      <c r="AZ523" s="0" t="n">
        <f aca="false">STDEVP(AR523:AU523)</f>
        <v>0.375277674973257</v>
      </c>
      <c r="BA523" s="0" t="n">
        <f aca="false">AV523*((1-IFERROR(CORREL(AB523:AE523,AF523:AI523),0))+(1-IFERROR(CORREL(AB523:AE523,AJ523:AM523),0))+(1-IFERROR(CORREL(AB523:AE523,AN523:AQ523),0))+(1-IFERROR(CORREL(AB523:AE523,AR523:AU523),0)))</f>
        <v>1.15022408381743</v>
      </c>
      <c r="BB523" s="0" t="n">
        <f aca="false">AW523*((1-IFERROR(CORREL(AF523:AI523,AB523:AE523),0))+(1-IFERROR(CORREL(AF523:AI523,AJ523:AM523),0))+(1-IFERROR(CORREL(AF523:AI523,AN523:AQ523),0))+(1-IFERROR(CORREL(AF523:AI523,AR523:AU523),0)))</f>
        <v>2.62046465032137</v>
      </c>
      <c r="BC523" s="0" t="n">
        <f aca="false">AX523*((1-IFERROR(CORREL(AJ523:AM523,AB523:AE523),0))+(1-IFERROR(CORREL(AJ523:AM523,AF523:AI523),0))+(1-IFERROR(CORREL(AJ523:AM523,AN523:AQ523),0))+(1-IFERROR(CORREL(AJ523:AM523,AR523:AU523),0)))</f>
        <v>1.1468199136025</v>
      </c>
      <c r="BD523" s="0" t="n">
        <f aca="false">AY523*((1-IFERROR(CORREL(AN523:AQ523,AB523:AE523),0))+(1-IFERROR(CORREL(AN523:AQ523,AF523:AI523),0))+(1-IFERROR(CORREL(AN523:AQ523,AJ523:AM523),0))+(1-IFERROR(CORREL(AN523:AQ523,AR523:AU523),0)))</f>
        <v>0.92823978116254</v>
      </c>
      <c r="BE523" s="0" t="n">
        <f aca="false">AZ523*((1-IFERROR(CORREL(AR523:AU523,AB523:AE523),0))+(1-IFERROR(CORREL(AR523:AU523,AF523:AI523),0))+(1-IFERROR(CORREL(AR523:AU523,AJ523:AM523),0))+(1-IFERROR(CORREL(AR523:AU523,AN523:AQ523),0)))</f>
        <v>1.05398763546527</v>
      </c>
      <c r="BF523" s="0" t="n">
        <f aca="false">IF(SUM(BA523:BE523)&gt;0,BA523/SUM(BA523:BE523),1/5)</f>
        <v>0.166705519325196</v>
      </c>
      <c r="BG523" s="0" t="n">
        <f aca="false">IF(SUM(BA523:BE523)&gt;0,BB523/SUM(BA523:BE523),1/5)</f>
        <v>0.379792013183475</v>
      </c>
      <c r="BH523" s="0" t="n">
        <f aca="false">IF(SUM(BA523:BE523)&gt;0,BC523/SUM(BA523:BE523),1/5)</f>
        <v>0.166212142450605</v>
      </c>
      <c r="BI523" s="0" t="n">
        <f aca="false">IF(SUM(BA523:BE523)&gt;0,BD523/SUM(BA523:BE523),1/5)</f>
        <v>0.134532650597471</v>
      </c>
      <c r="BJ523" s="0" t="n">
        <f aca="false">IF(SUM(BA523:BE523)&gt;0,BE523/SUM(BA523:BE523),1/5)</f>
        <v>0.152757674443253</v>
      </c>
      <c r="BK523" s="0" t="n">
        <f aca="false">BF523*AB523+BG523*AF523+BH523*AJ523+BI523*AN523+BJ523*AR523</f>
        <v>0.356874947329209</v>
      </c>
      <c r="BL523" s="0" t="n">
        <f aca="false">BF523*AC523+BG523*AG523+BH523*AK523+BI523*AO523+BJ523*AS523</f>
        <v>0.546043151874816</v>
      </c>
      <c r="BM523" s="0" t="n">
        <f aca="false">BF523*AD523+BG523*AH523+BH523*AL523+BI523*AP523+BJ523*AT523</f>
        <v>0.612978445322673</v>
      </c>
      <c r="BN523" s="0" t="n">
        <f aca="false">BF523*AE523+BG523*AI523+BH523*AM523+BI523*AQ523+BJ523*AU523</f>
        <v>0.620207986816525</v>
      </c>
      <c r="BO523" s="0" t="n">
        <f aca="false">RANK(BK523,$BK523:$BN523)</f>
        <v>4</v>
      </c>
      <c r="BP523" s="0" t="n">
        <f aca="false">RANK(BL523,$BK523:$BN523)</f>
        <v>3</v>
      </c>
      <c r="BQ523" s="0" t="n">
        <f aca="false">RANK(BM523,$BK523:$BN523)</f>
        <v>2</v>
      </c>
      <c r="BR523" s="0" t="n">
        <f aca="false">RANK(BN523,$BK523:$BN523)</f>
        <v>1</v>
      </c>
    </row>
    <row r="524" customFormat="false" ht="15" hidden="false" customHeight="false" outlineLevel="0" collapsed="false">
      <c r="A524" s="0" t="n">
        <v>501</v>
      </c>
      <c r="B524" s="0" t="n">
        <f aca="false">RANDBETWEEN(1,$B$5)</f>
        <v>4</v>
      </c>
      <c r="C524" s="0" t="n">
        <f aca="false">RANDBETWEEN(1,$B$5)</f>
        <v>2</v>
      </c>
      <c r="D524" s="0" t="n">
        <f aca="false">RANDBETWEEN(1,$B$5)</f>
        <v>5</v>
      </c>
      <c r="E524" s="0" t="n">
        <f aca="false">RANDBETWEEN(1,$B$5)</f>
        <v>5</v>
      </c>
      <c r="F524" s="0" t="n">
        <f aca="false">RANDBETWEEN(1,$B$5)</f>
        <v>6</v>
      </c>
      <c r="G524" s="0" t="n">
        <f aca="false">RANDBETWEEN(1,$B$5)</f>
        <v>6</v>
      </c>
      <c r="H524" s="0" t="n">
        <f aca="true">NORMINV(RAND(),$B$8,$B$13)</f>
        <v>42.3927574122777</v>
      </c>
      <c r="I524" s="0" t="n">
        <f aca="true">NORMINV(RAND(),$C$8,$C$13)</f>
        <v>59.6087051080855</v>
      </c>
      <c r="J524" s="0" t="n">
        <f aca="true">NORMINV(RAND(),$D$8,$D$13)</f>
        <v>13.8164721005372</v>
      </c>
      <c r="K524" s="0" t="n">
        <f aca="true">NORMINV(RAND(),$E$8,$E$13)</f>
        <v>2.82645851630483</v>
      </c>
      <c r="L524" s="0" t="n">
        <f aca="true">NORMINV(RAND(),$B$9,$B$14)</f>
        <v>47.4772017206351</v>
      </c>
      <c r="M524" s="0" t="n">
        <f aca="true">NORMINV(RAND(),$C$9,$C$14)</f>
        <v>55.5954226535933</v>
      </c>
      <c r="N524" s="0" t="n">
        <f aca="true">NORMINV(RAND(),$D$9,$D$14)</f>
        <v>46.584365162622</v>
      </c>
      <c r="O524" s="0" t="n">
        <f aca="true">NORMINV(RAND(),$E$9,$E$14)</f>
        <v>22.537186701734</v>
      </c>
      <c r="P524" s="0" t="n">
        <f aca="true">NORMINV(RAND(),$B$10,$B$15)</f>
        <v>23.9873204603698</v>
      </c>
      <c r="Q524" s="0" t="n">
        <f aca="true">NORMINV(RAND(),$C$10,$C$15)</f>
        <v>29.4026583162768</v>
      </c>
      <c r="R524" s="0" t="n">
        <f aca="true">NORMINV(RAND(),$D$10,$D$15)</f>
        <v>9.64540231115285</v>
      </c>
      <c r="S524" s="0" t="n">
        <f aca="true">NORMINV(RAND(),$E$10,$E$15)</f>
        <v>3.93339822575306</v>
      </c>
      <c r="T524" s="0" t="n">
        <f aca="false">MEDIAN(INDEX(Avaliadores!$B$17:$B$22,$B524),INDEX(Avaliadores!$B$17:$B$22,$C524),INDEX(Avaliadores!$B$17:$B$22,$D524),INDEX(Avaliadores!$B$17:$B$22,$E524),INDEX(Avaliadores!$B$17:$B$22,$F524),INDEX(Avaliadores!$B$17:$B$22,$G524))</f>
        <v>2.54166666666667</v>
      </c>
      <c r="U524" s="0" t="n">
        <f aca="false">MEDIAN(INDEX(Avaliadores!$C$17:$C$22,$B524),INDEX(Avaliadores!$C$17:$C$22,$C524),INDEX(Avaliadores!$C$17:$C$22,$D524),INDEX(Avaliadores!$C$17:$C$22,$E524),INDEX(Avaliadores!$C$17:$C$22,$F524),INDEX(Avaliadores!$C$17:$C$22,$G524))</f>
        <v>5.54166666666667</v>
      </c>
      <c r="V524" s="0" t="n">
        <f aca="false">MEDIAN(INDEX(Avaliadores!$D$17:$D$22,$B524),INDEX(Avaliadores!$D$17:$D$22,$C524),INDEX(Avaliadores!$D$17:$D$22,$D524),INDEX(Avaliadores!$D$17:$D$22,$E524),INDEX(Avaliadores!$D$17:$D$22,$F524),INDEX(Avaliadores!$D$17:$D$22,$G524))</f>
        <v>5.54166666666667</v>
      </c>
      <c r="W524" s="0" t="n">
        <f aca="false">MEDIAN(INDEX(Avaliadores!$E$17:$E$22,$B524),INDEX(Avaliadores!$E$17:$E$22,$C524),INDEX(Avaliadores!$E$17:$E$22,$D524),INDEX(Avaliadores!$E$17:$E$22,$E524),INDEX(Avaliadores!$E$17:$E$22,$F524),INDEX(Avaliadores!$E$17:$E$22,$G524))</f>
        <v>6.29166666666667</v>
      </c>
      <c r="X524" s="0" t="n">
        <f aca="false">MEDIAN(INDEX(Avaliadores!$F$17:$F$22,$B524),INDEX(Avaliadores!$F$17:$F$22,$C524),INDEX(Avaliadores!$F$17:$F$22,$D524),INDEX(Avaliadores!$F$17:$F$22,$E524),INDEX(Avaliadores!$F$17:$F$22,$F524),INDEX(Avaliadores!$F$17:$F$22,$G524))</f>
        <v>2.79166666666667</v>
      </c>
      <c r="Y524" s="0" t="n">
        <f aca="false">MEDIAN(INDEX(Avaliadores!$G$17:$G$22,$B524),INDEX(Avaliadores!$G$17:$G$22,$C524),INDEX(Avaliadores!$G$17:$G$22,$D524),INDEX(Avaliadores!$G$17:$G$22,$E524),INDEX(Avaliadores!$G$17:$G$22,$F524),INDEX(Avaliadores!$G$17:$G$22,$G524))</f>
        <v>4.79166666666667</v>
      </c>
      <c r="Z524" s="0" t="n">
        <f aca="false">MEDIAN(INDEX(Avaliadores!$H$17:$H$22,$B524),INDEX(Avaliadores!$H$17:$H$22,$C524),INDEX(Avaliadores!$H$17:$H$22,$D524),INDEX(Avaliadores!$H$17:$H$22,$E524),INDEX(Avaliadores!$H$17:$H$22,$F524),INDEX(Avaliadores!$H$17:$H$22,$G524))</f>
        <v>3.79166666666667</v>
      </c>
      <c r="AA524" s="0" t="n">
        <f aca="false">MEDIAN(INDEX(Avaliadores!$I$17:$I$22,$B524),INDEX(Avaliadores!$I$17:$I$22,$C524),INDEX(Avaliadores!$I$17:$I$22,$D524),INDEX(Avaliadores!$I$17:$I$22,$E524),INDEX(Avaliadores!$I$17:$I$22,$F524),INDEX(Avaliadores!$I$17:$I$22,$G524))</f>
        <v>6.54166666666667</v>
      </c>
      <c r="AB524" s="0" t="n">
        <f aca="false">IF(MAX(H524:K524)=MIN(H524:K524),0,IF($B$17="custo",(MAX(H524:K524)-H524)/(MAX(H524:K524)-MIN(H524:K524)),(H524-MIN(H524:K524))/(MAX(H524:K524)-MIN(H524:K524))))</f>
        <v>0.303192436529973</v>
      </c>
      <c r="AC524" s="0" t="n">
        <f aca="false">IF(MAX(H524:K524)=MIN(H524:K524),0,IF($B$17="custo",(MAX(H524:K524)-I524)/(MAX(H524:K524)-MIN(H524:K524)),(I524-MIN(H524:K524))/(MAX(H524:K524)-MIN(H524:K524))))</f>
        <v>0</v>
      </c>
      <c r="AD524" s="0" t="n">
        <f aca="false">IF(MAX(H524:K524)=MIN(H524:K524),0,IF($B$17="custo",(MAX(H524:K524)-J524)/(MAX(H524:K524)-MIN(H524:K524)),(J524-MIN(H524:K524))/(MAX(H524:K524)-MIN(H524:K524))))</f>
        <v>0.806453350406478</v>
      </c>
      <c r="AE524" s="0" t="n">
        <f aca="false">IF(MAX(H524:K524)=MIN(H524:K524),0,IF($B$17="custo",(MAX(H524:K524)-K524)/(MAX(H524:K524)-MIN(H524:K524)),(K524-MIN(H524:K524))/(MAX(H524:K524)-MIN(H524:K524))))</f>
        <v>1</v>
      </c>
      <c r="AF524" s="0" t="n">
        <f aca="false">IF(MAX(L524:O524)=MIN(L524:O524),0,IF($C$17="custo",(MAX(L524:O524)-L524)/(MAX(L524:O524)-MIN(L524:O524)),(L524-MIN(L524:O524))/(MAX(L524:O524)-MIN(L524:O524))))</f>
        <v>0.75442667464833</v>
      </c>
      <c r="AG524" s="0" t="n">
        <f aca="false">IF(MAX(L524:O524)=MIN(L524:O524),0,IF($C$17="custo",(MAX(L524:O524)-M524)/(MAX(L524:O524)-MIN(L524:O524)),(M524-MIN(L524:O524))/(MAX(L524:O524)-MIN(L524:O524))))</f>
        <v>1</v>
      </c>
      <c r="AH524" s="0" t="n">
        <f aca="false">IF(MAX(L524:O524)=MIN(L524:O524),0,IF($C$17="custo",(MAX(L524:O524)-N524)/(MAX(L524:O524)-MIN(L524:O524)),(N524-MIN(L524:O524))/(MAX(L524:O524)-MIN(L524:O524))))</f>
        <v>0.727418683075118</v>
      </c>
      <c r="AI524" s="0" t="n">
        <f aca="false">IF(MAX(L524:O524)=MIN(L524:O524),0,IF($C$17="custo",(MAX(L524:O524)-O524)/(MAX(L524:O524)-MIN(L524:O524)),(O524-MIN(L524:O524))/(MAX(L524:O524)-MIN(L524:O524))))</f>
        <v>0</v>
      </c>
      <c r="AJ524" s="0" t="n">
        <f aca="false">IF(MAX(P524:S524)=MIN(P524:S524),0,IF($D$17="custo",(MAX(P524:S524)-P524)/(MAX(P524:S524)-MIN(P524:S524)),(P524-MIN(P524:S524))/(MAX(P524:S524)-MIN(P524:S524))))</f>
        <v>0.212622504016983</v>
      </c>
      <c r="AK524" s="0" t="n">
        <f aca="false">IF(MAX(P524:S524)=MIN(P524:S524),0,IF($D$17="custo",(MAX(P524:S524)-Q524)/(MAX(P524:S524)-MIN(P524:S524)),(Q524-MIN(P524:S524))/(MAX(P524:S524)-MIN(P524:S524))))</f>
        <v>0</v>
      </c>
      <c r="AL524" s="0" t="n">
        <f aca="false">IF(MAX(P524:S524)=MIN(P524:S524),0,IF($D$17="custo",(MAX(P524:S524)-R524)/(MAX(P524:S524)-MIN(P524:S524)),(R524-MIN(P524:S524))/(MAX(P524:S524)-MIN(P524:S524))))</f>
        <v>0.775729484676901</v>
      </c>
      <c r="AM524" s="0" t="n">
        <f aca="false">IF(MAX(P524:S524)=MIN(P524:S524),0,IF($D$17="custo",(MAX(P524:S524)-S524)/(MAX(P524:S524)-MIN(P524:S524)),(S524-MIN(P524:S524))/(MAX(P524:S524)-MIN(P524:S524))))</f>
        <v>1</v>
      </c>
      <c r="AN524" s="0" t="n">
        <f aca="false">IF(MAX(T524:W524)=MIN(T524:W524),0,IF($E$17="custo",(MAX(T524:W524)-T524)/(MAX(T524:W524)-MIN(T524:W524)),(T524-MIN(T524:W524))/(MAX(T524:W524)-MIN(T524:W524))))</f>
        <v>0</v>
      </c>
      <c r="AO524" s="0" t="n">
        <f aca="false">IF(MAX(T524:W524)=MIN(T524:W524),0,IF($E$17="custo",(MAX(T524:W524)-U524)/(MAX(T524:W524)-MIN(T524:W524)),(U524-MIN(T524:W524))/(MAX(T524:W524)-MIN(T524:W524))))</f>
        <v>0.8</v>
      </c>
      <c r="AP524" s="0" t="n">
        <f aca="false">IF(MAX(T524:W524)=MIN(T524:W524),0,IF($E$17="custo",(MAX(T524:W524)-V524)/(MAX(T524:W524)-MIN(T524:W524)),(V524-MIN(T524:W524))/(MAX(T524:W524)-MIN(T524:W524))))</f>
        <v>0.8</v>
      </c>
      <c r="AQ524" s="0" t="n">
        <f aca="false">IF(MAX(T524:W524)=MIN(T524:W524),0,IF($E$17="custo",(MAX(T524:W524)-W524)/(MAX(T524:W524)-MIN(T524:W524)),(W524-MIN(T524:W524))/(MAX(T524:W524)-MIN(T524:W524))))</f>
        <v>1</v>
      </c>
      <c r="AR524" s="0" t="n">
        <f aca="false">IF(MAX(X524:AA524)=MIN(X524:AA524),0,IF($F$17="custo",(MAX(X524:AA524)-X524)/(MAX(X524:AA524)-MIN(X524:AA524)),(X524-MIN(X524:AA524))/(MAX(X524:AA524)-MIN(X524:AA524))))</f>
        <v>0</v>
      </c>
      <c r="AS524" s="0" t="n">
        <f aca="false">IF(MAX(X524:AA524)=MIN(X524:AA524),0,IF($F$17="custo",(MAX(X524:AA524)-Y524)/(MAX(X524:AA524)-MIN(X524:AA524)),(Y524-MIN(X524:AA524))/(MAX(X524:AA524)-MIN(X524:AA524))))</f>
        <v>0.533333333333333</v>
      </c>
      <c r="AT524" s="0" t="n">
        <f aca="false">IF(MAX(X524:AA524)=MIN(X524:AA524),0,IF($F$17="custo",(MAX(X524:AA524)-Z524)/(MAX(X524:AA524)-MIN(X524:AA524)),(Z524-MIN(X524:AA524))/(MAX(X524:AA524)-MIN(X524:AA524))))</f>
        <v>0.266666666666667</v>
      </c>
      <c r="AU524" s="0" t="n">
        <f aca="false">IF(MAX(X524:AA524)=MIN(X524:AA524),0,IF($F$17="custo",(MAX(X524:AA524)-AA524)/(MAX(X524:AA524)-MIN(X524:AA524)),(AA524-MIN(X524:AA524))/(MAX(X524:AA524)-MIN(X524:AA524))))</f>
        <v>1</v>
      </c>
      <c r="AV524" s="0" t="n">
        <f aca="false">STDEVP(AB524:AE524)</f>
        <v>0.396749708054756</v>
      </c>
      <c r="AW524" s="0" t="n">
        <f aca="false">STDEVP(AF524:AI524)</f>
        <v>0.373633661824761</v>
      </c>
      <c r="AX524" s="0" t="n">
        <f aca="false">STDEVP(AJ524:AM524)</f>
        <v>0.405764295766585</v>
      </c>
      <c r="AY524" s="0" t="n">
        <f aca="false">STDEVP(AN524:AQ524)</f>
        <v>0.38405728739343</v>
      </c>
      <c r="AZ524" s="0" t="n">
        <f aca="false">STDEVP(AR524:AU524)</f>
        <v>0.369308663436006</v>
      </c>
      <c r="BA524" s="0" t="n">
        <f aca="false">AV524*((1-IFERROR(CORREL(AB524:AE524,AF524:AI524),0))+(1-IFERROR(CORREL(AB524:AE524,AJ524:AM524),0))+(1-IFERROR(CORREL(AB524:AE524,AN524:AQ524),0))+(1-IFERROR(CORREL(AB524:AE524,AR524:AU524),0)))</f>
        <v>1.1639342631773</v>
      </c>
      <c r="BB524" s="0" t="n">
        <f aca="false">AW524*((1-IFERROR(CORREL(AF524:AI524,AB524:AE524),0))+(1-IFERROR(CORREL(AF524:AI524,AJ524:AM524),0))+(1-IFERROR(CORREL(AF524:AI524,AN524:AQ524),0))+(1-IFERROR(CORREL(AF524:AI524,AR524:AU524),0)))</f>
        <v>2.53338603235235</v>
      </c>
      <c r="BC524" s="0" t="n">
        <f aca="false">AX524*((1-IFERROR(CORREL(AJ524:AM524,AB524:AE524),0))+(1-IFERROR(CORREL(AJ524:AM524,AF524:AI524),0))+(1-IFERROR(CORREL(AJ524:AM524,AN524:AQ524),0))+(1-IFERROR(CORREL(AJ524:AM524,AR524:AU524),0)))</f>
        <v>1.13460701671442</v>
      </c>
      <c r="BD524" s="0" t="n">
        <f aca="false">AY524*((1-IFERROR(CORREL(AN524:AQ524,AB524:AE524),0))+(1-IFERROR(CORREL(AN524:AQ524,AF524:AI524),0))+(1-IFERROR(CORREL(AN524:AQ524,AJ524:AM524),0))+(1-IFERROR(CORREL(AN524:AQ524,AR524:AU524),0)))</f>
        <v>0.998038671759599</v>
      </c>
      <c r="BE524" s="0" t="n">
        <f aca="false">AZ524*((1-IFERROR(CORREL(AR524:AU524,AB524:AE524),0))+(1-IFERROR(CORREL(AR524:AU524,AF524:AI524),0))+(1-IFERROR(CORREL(AR524:AU524,AJ524:AM524),0))+(1-IFERROR(CORREL(AR524:AU524,AN524:AQ524),0)))</f>
        <v>1.07219482517497</v>
      </c>
      <c r="BF524" s="0" t="n">
        <f aca="false">IF(SUM(BA524:BE524)&gt;0,BA524/SUM(BA524:BE524),1/5)</f>
        <v>0.168633315762431</v>
      </c>
      <c r="BG524" s="0" t="n">
        <f aca="false">IF(SUM(BA524:BE524)&gt;0,BB524/SUM(BA524:BE524),1/5)</f>
        <v>0.367042452703131</v>
      </c>
      <c r="BH524" s="0" t="n">
        <f aca="false">IF(SUM(BA524:BE524)&gt;0,BC524/SUM(BA524:BE524),1/5)</f>
        <v>0.16438432080655</v>
      </c>
      <c r="BI524" s="0" t="n">
        <f aca="false">IF(SUM(BA524:BE524)&gt;0,BD524/SUM(BA524:BE524),1/5)</f>
        <v>0.144598003343009</v>
      </c>
      <c r="BJ524" s="0" t="n">
        <f aca="false">IF(SUM(BA524:BE524)&gt;0,BE524/SUM(BA524:BE524),1/5)</f>
        <v>0.155341907384879</v>
      </c>
      <c r="BK524" s="0" t="n">
        <f aca="false">BF524*AB524+BG524*AF524+BH524*AJ524+BI524*AN524+BJ524*AR524</f>
        <v>0.362986768844749</v>
      </c>
      <c r="BL524" s="0" t="n">
        <f aca="false">BF524*AC524+BG524*AG524+BH524*AK524+BI524*AO524+BJ524*AS524</f>
        <v>0.565569872649473</v>
      </c>
      <c r="BM524" s="0" t="n">
        <f aca="false">BF524*AD524+BG524*AH524+BH524*AL524+BI524*AP524+BJ524*AT524</f>
        <v>0.687609115843341</v>
      </c>
      <c r="BN524" s="0" t="n">
        <f aca="false">BF524*AE524+BG524*AI524+BH524*AM524+BI524*AQ524+BJ524*AU524</f>
        <v>0.63295754729687</v>
      </c>
      <c r="BO524" s="0" t="n">
        <f aca="false">RANK(BK524,$BK524:$BN524)</f>
        <v>4</v>
      </c>
      <c r="BP524" s="0" t="n">
        <f aca="false">RANK(BL524,$BK524:$BN524)</f>
        <v>3</v>
      </c>
      <c r="BQ524" s="0" t="n">
        <f aca="false">RANK(BM524,$BK524:$BN524)</f>
        <v>1</v>
      </c>
      <c r="BR524" s="0" t="n">
        <f aca="false">RANK(BN524,$BK524:$BN524)</f>
        <v>2</v>
      </c>
    </row>
    <row r="525" customFormat="false" ht="15" hidden="false" customHeight="false" outlineLevel="0" collapsed="false">
      <c r="A525" s="0" t="n">
        <v>502</v>
      </c>
      <c r="B525" s="0" t="n">
        <f aca="false">RANDBETWEEN(1,$B$5)</f>
        <v>5</v>
      </c>
      <c r="C525" s="0" t="n">
        <f aca="false">RANDBETWEEN(1,$B$5)</f>
        <v>1</v>
      </c>
      <c r="D525" s="0" t="n">
        <f aca="false">RANDBETWEEN(1,$B$5)</f>
        <v>2</v>
      </c>
      <c r="E525" s="0" t="n">
        <f aca="false">RANDBETWEEN(1,$B$5)</f>
        <v>6</v>
      </c>
      <c r="F525" s="0" t="n">
        <f aca="false">RANDBETWEEN(1,$B$5)</f>
        <v>3</v>
      </c>
      <c r="G525" s="0" t="n">
        <f aca="false">RANDBETWEEN(1,$B$5)</f>
        <v>4</v>
      </c>
      <c r="H525" s="0" t="n">
        <f aca="true">NORMINV(RAND(),$B$8,$B$13)</f>
        <v>47.1564794279361</v>
      </c>
      <c r="I525" s="0" t="n">
        <f aca="true">NORMINV(RAND(),$C$8,$C$13)</f>
        <v>57.6912218209266</v>
      </c>
      <c r="J525" s="0" t="n">
        <f aca="true">NORMINV(RAND(),$D$8,$D$13)</f>
        <v>12.7896037593271</v>
      </c>
      <c r="K525" s="0" t="n">
        <f aca="true">NORMINV(RAND(),$E$8,$E$13)</f>
        <v>2.91321230042213</v>
      </c>
      <c r="L525" s="0" t="n">
        <f aca="true">NORMINV(RAND(),$B$9,$B$14)</f>
        <v>52.2097438790496</v>
      </c>
      <c r="M525" s="0" t="n">
        <f aca="true">NORMINV(RAND(),$C$9,$C$14)</f>
        <v>54.2515295502646</v>
      </c>
      <c r="N525" s="0" t="n">
        <f aca="true">NORMINV(RAND(),$D$9,$D$14)</f>
        <v>48.5388927476693</v>
      </c>
      <c r="O525" s="0" t="n">
        <f aca="true">NORMINV(RAND(),$E$9,$E$14)</f>
        <v>28.9108148041291</v>
      </c>
      <c r="P525" s="0" t="n">
        <f aca="true">NORMINV(RAND(),$B$10,$B$15)</f>
        <v>23.8291201807737</v>
      </c>
      <c r="Q525" s="0" t="n">
        <f aca="true">NORMINV(RAND(),$C$10,$C$15)</f>
        <v>29.9682513587728</v>
      </c>
      <c r="R525" s="0" t="n">
        <f aca="true">NORMINV(RAND(),$D$10,$D$15)</f>
        <v>10.1882607016269</v>
      </c>
      <c r="S525" s="0" t="n">
        <f aca="true">NORMINV(RAND(),$E$10,$E$15)</f>
        <v>3.83647101980567</v>
      </c>
      <c r="T525" s="0" t="n">
        <f aca="false">MEDIAN(INDEX(Avaliadores!$B$17:$B$22,$B525),INDEX(Avaliadores!$B$17:$B$22,$C525),INDEX(Avaliadores!$B$17:$B$22,$D525),INDEX(Avaliadores!$B$17:$B$22,$E525),INDEX(Avaliadores!$B$17:$B$22,$F525),INDEX(Avaliadores!$B$17:$B$22,$G525))</f>
        <v>2.66666666666667</v>
      </c>
      <c r="U525" s="0" t="n">
        <f aca="false">MEDIAN(INDEX(Avaliadores!$C$17:$C$22,$B525),INDEX(Avaliadores!$C$17:$C$22,$C525),INDEX(Avaliadores!$C$17:$C$22,$D525),INDEX(Avaliadores!$C$17:$C$22,$E525),INDEX(Avaliadores!$C$17:$C$22,$F525),INDEX(Avaliadores!$C$17:$C$22,$G525))</f>
        <v>5.29166666666667</v>
      </c>
      <c r="V525" s="0" t="n">
        <f aca="false">MEDIAN(INDEX(Avaliadores!$D$17:$D$22,$B525),INDEX(Avaliadores!$D$17:$D$22,$C525),INDEX(Avaliadores!$D$17:$D$22,$D525),INDEX(Avaliadores!$D$17:$D$22,$E525),INDEX(Avaliadores!$D$17:$D$22,$F525),INDEX(Avaliadores!$D$17:$D$22,$G525))</f>
        <v>5.66666666666667</v>
      </c>
      <c r="W525" s="0" t="n">
        <f aca="false">MEDIAN(INDEX(Avaliadores!$E$17:$E$22,$B525),INDEX(Avaliadores!$E$17:$E$22,$C525),INDEX(Avaliadores!$E$17:$E$22,$D525),INDEX(Avaliadores!$E$17:$E$22,$E525),INDEX(Avaliadores!$E$17:$E$22,$F525),INDEX(Avaliadores!$E$17:$E$22,$G525))</f>
        <v>6.29166666666667</v>
      </c>
      <c r="X525" s="0" t="n">
        <f aca="false">MEDIAN(INDEX(Avaliadores!$F$17:$F$22,$B525),INDEX(Avaliadores!$F$17:$F$22,$C525),INDEX(Avaliadores!$F$17:$F$22,$D525),INDEX(Avaliadores!$F$17:$F$22,$E525),INDEX(Avaliadores!$F$17:$F$22,$F525),INDEX(Avaliadores!$F$17:$F$22,$G525))</f>
        <v>2.66666666666667</v>
      </c>
      <c r="Y525" s="0" t="n">
        <f aca="false">MEDIAN(INDEX(Avaliadores!$G$17:$G$22,$B525),INDEX(Avaliadores!$G$17:$G$22,$C525),INDEX(Avaliadores!$G$17:$G$22,$D525),INDEX(Avaliadores!$G$17:$G$22,$E525),INDEX(Avaliadores!$G$17:$G$22,$F525),INDEX(Avaliadores!$G$17:$G$22,$G525))</f>
        <v>5.04166666666667</v>
      </c>
      <c r="Z525" s="0" t="n">
        <f aca="false">MEDIAN(INDEX(Avaliadores!$H$17:$H$22,$B525),INDEX(Avaliadores!$H$17:$H$22,$C525),INDEX(Avaliadores!$H$17:$H$22,$D525),INDEX(Avaliadores!$H$17:$H$22,$E525),INDEX(Avaliadores!$H$17:$H$22,$F525),INDEX(Avaliadores!$H$17:$H$22,$G525))</f>
        <v>3.91666666666667</v>
      </c>
      <c r="AA525" s="0" t="n">
        <f aca="false">MEDIAN(INDEX(Avaliadores!$I$17:$I$22,$B525),INDEX(Avaliadores!$I$17:$I$22,$C525),INDEX(Avaliadores!$I$17:$I$22,$D525),INDEX(Avaliadores!$I$17:$I$22,$E525),INDEX(Avaliadores!$I$17:$I$22,$F525),INDEX(Avaliadores!$I$17:$I$22,$G525))</f>
        <v>6.66666666666667</v>
      </c>
      <c r="AB525" s="0" t="n">
        <f aca="false">IF(MAX(H525:K525)=MIN(H525:K525),0,IF($B$17="custo",(MAX(H525:K525)-H525)/(MAX(H525:K525)-MIN(H525:K525)),(H525-MIN(H525:K525))/(MAX(H525:K525)-MIN(H525:K525))))</f>
        <v>0.192316998832299</v>
      </c>
      <c r="AC525" s="0" t="n">
        <f aca="false">IF(MAX(H525:K525)=MIN(H525:K525),0,IF($B$17="custo",(MAX(H525:K525)-I525)/(MAX(H525:K525)-MIN(H525:K525)),(I525-MIN(H525:K525))/(MAX(H525:K525)-MIN(H525:K525))))</f>
        <v>0</v>
      </c>
      <c r="AD525" s="0" t="n">
        <f aca="false">IF(MAX(H525:K525)=MIN(H525:K525),0,IF($B$17="custo",(MAX(H525:K525)-J525)/(MAX(H525:K525)-MIN(H525:K525)),(J525-MIN(H525:K525))/(MAX(H525:K525)-MIN(H525:K525))))</f>
        <v>0.819701527212155</v>
      </c>
      <c r="AE525" s="0" t="n">
        <f aca="false">IF(MAX(H525:K525)=MIN(H525:K525),0,IF($B$17="custo",(MAX(H525:K525)-K525)/(MAX(H525:K525)-MIN(H525:K525)),(K525-MIN(H525:K525))/(MAX(H525:K525)-MIN(H525:K525))))</f>
        <v>1</v>
      </c>
      <c r="AF525" s="0" t="n">
        <f aca="false">IF(MAX(L525:O525)=MIN(L525:O525),0,IF($C$17="custo",(MAX(L525:O525)-L525)/(MAX(L525:O525)-MIN(L525:O525)),(L525-MIN(L525:O525))/(MAX(L525:O525)-MIN(L525:O525))))</f>
        <v>0.919426673964419</v>
      </c>
      <c r="AG525" s="0" t="n">
        <f aca="false">IF(MAX(L525:O525)=MIN(L525:O525),0,IF($C$17="custo",(MAX(L525:O525)-M525)/(MAX(L525:O525)-MIN(L525:O525)),(M525-MIN(L525:O525))/(MAX(L525:O525)-MIN(L525:O525))))</f>
        <v>1</v>
      </c>
      <c r="AH525" s="0" t="n">
        <f aca="false">IF(MAX(L525:O525)=MIN(L525:O525),0,IF($C$17="custo",(MAX(L525:O525)-N525)/(MAX(L525:O525)-MIN(L525:O525)),(N525-MIN(L525:O525))/(MAX(L525:O525)-MIN(L525:O525))))</f>
        <v>0.77456686364908</v>
      </c>
      <c r="AI525" s="0" t="n">
        <f aca="false">IF(MAX(L525:O525)=MIN(L525:O525),0,IF($C$17="custo",(MAX(L525:O525)-O525)/(MAX(L525:O525)-MIN(L525:O525)),(O525-MIN(L525:O525))/(MAX(L525:O525)-MIN(L525:O525))))</f>
        <v>0</v>
      </c>
      <c r="AJ525" s="0" t="n">
        <f aca="false">IF(MAX(P525:S525)=MIN(P525:S525),0,IF($D$17="custo",(MAX(P525:S525)-P525)/(MAX(P525:S525)-MIN(P525:S525)),(P525-MIN(P525:S525))/(MAX(P525:S525)-MIN(P525:S525))))</f>
        <v>0.234929694738193</v>
      </c>
      <c r="AK525" s="0" t="n">
        <f aca="false">IF(MAX(P525:S525)=MIN(P525:S525),0,IF($D$17="custo",(MAX(P525:S525)-Q525)/(MAX(P525:S525)-MIN(P525:S525)),(Q525-MIN(P525:S525))/(MAX(P525:S525)-MIN(P525:S525))))</f>
        <v>0</v>
      </c>
      <c r="AL525" s="0" t="n">
        <f aca="false">IF(MAX(P525:S525)=MIN(P525:S525),0,IF($D$17="custo",(MAX(P525:S525)-R525)/(MAX(P525:S525)-MIN(P525:S525)),(R525-MIN(P525:S525))/(MAX(P525:S525)-MIN(P525:S525))))</f>
        <v>0.756932378910686</v>
      </c>
      <c r="AM525" s="0" t="n">
        <f aca="false">IF(MAX(P525:S525)=MIN(P525:S525),0,IF($D$17="custo",(MAX(P525:S525)-S525)/(MAX(P525:S525)-MIN(P525:S525)),(S525-MIN(P525:S525))/(MAX(P525:S525)-MIN(P525:S525))))</f>
        <v>1</v>
      </c>
      <c r="AN525" s="0" t="n">
        <f aca="false">IF(MAX(T525:W525)=MIN(T525:W525),0,IF($E$17="custo",(MAX(T525:W525)-T525)/(MAX(T525:W525)-MIN(T525:W525)),(T525-MIN(T525:W525))/(MAX(T525:W525)-MIN(T525:W525))))</f>
        <v>0</v>
      </c>
      <c r="AO525" s="0" t="n">
        <f aca="false">IF(MAX(T525:W525)=MIN(T525:W525),0,IF($E$17="custo",(MAX(T525:W525)-U525)/(MAX(T525:W525)-MIN(T525:W525)),(U525-MIN(T525:W525))/(MAX(T525:W525)-MIN(T525:W525))))</f>
        <v>0.724137931034483</v>
      </c>
      <c r="AP525" s="0" t="n">
        <f aca="false">IF(MAX(T525:W525)=MIN(T525:W525),0,IF($E$17="custo",(MAX(T525:W525)-V525)/(MAX(T525:W525)-MIN(T525:W525)),(V525-MIN(T525:W525))/(MAX(T525:W525)-MIN(T525:W525))))</f>
        <v>0.827586206896552</v>
      </c>
      <c r="AQ525" s="0" t="n">
        <f aca="false">IF(MAX(T525:W525)=MIN(T525:W525),0,IF($E$17="custo",(MAX(T525:W525)-W525)/(MAX(T525:W525)-MIN(T525:W525)),(W525-MIN(T525:W525))/(MAX(T525:W525)-MIN(T525:W525))))</f>
        <v>1</v>
      </c>
      <c r="AR525" s="0" t="n">
        <f aca="false">IF(MAX(X525:AA525)=MIN(X525:AA525),0,IF($F$17="custo",(MAX(X525:AA525)-X525)/(MAX(X525:AA525)-MIN(X525:AA525)),(X525-MIN(X525:AA525))/(MAX(X525:AA525)-MIN(X525:AA525))))</f>
        <v>0</v>
      </c>
      <c r="AS525" s="0" t="n">
        <f aca="false">IF(MAX(X525:AA525)=MIN(X525:AA525),0,IF($F$17="custo",(MAX(X525:AA525)-Y525)/(MAX(X525:AA525)-MIN(X525:AA525)),(Y525-MIN(X525:AA525))/(MAX(X525:AA525)-MIN(X525:AA525))))</f>
        <v>0.59375</v>
      </c>
      <c r="AT525" s="0" t="n">
        <f aca="false">IF(MAX(X525:AA525)=MIN(X525:AA525),0,IF($F$17="custo",(MAX(X525:AA525)-Z525)/(MAX(X525:AA525)-MIN(X525:AA525)),(Z525-MIN(X525:AA525))/(MAX(X525:AA525)-MIN(X525:AA525))))</f>
        <v>0.3125</v>
      </c>
      <c r="AU525" s="0" t="n">
        <f aca="false">IF(MAX(X525:AA525)=MIN(X525:AA525),0,IF($F$17="custo",(MAX(X525:AA525)-AA525)/(MAX(X525:AA525)-MIN(X525:AA525)),(AA525-MIN(X525:AA525))/(MAX(X525:AA525)-MIN(X525:AA525))))</f>
        <v>1</v>
      </c>
      <c r="AV525" s="0" t="n">
        <f aca="false">STDEVP(AB525:AE525)</f>
        <v>0.417385249040763</v>
      </c>
      <c r="AW525" s="0" t="n">
        <f aca="false">STDEVP(AF525:AI525)</f>
        <v>0.397145735179362</v>
      </c>
      <c r="AX525" s="0" t="n">
        <f aca="false">STDEVP(AJ525:AM525)</f>
        <v>0.398829524234029</v>
      </c>
      <c r="AY525" s="0" t="n">
        <f aca="false">STDEVP(AN525:AQ525)</f>
        <v>0.381264558405103</v>
      </c>
      <c r="AZ525" s="0" t="n">
        <f aca="false">STDEVP(AR525:AU525)</f>
        <v>0.368017678541059</v>
      </c>
      <c r="BA525" s="0" t="n">
        <f aca="false">AV525*((1-IFERROR(CORREL(AB525:AE525,AF525:AI525),0))+(1-IFERROR(CORREL(AB525:AE525,AJ525:AM525),0))+(1-IFERROR(CORREL(AB525:AE525,AN525:AQ525),0))+(1-IFERROR(CORREL(AB525:AE525,AR525:AU525),0)))</f>
        <v>1.13466668241609</v>
      </c>
      <c r="BB525" s="0" t="n">
        <f aca="false">AW525*((1-IFERROR(CORREL(AF525:AI525,AB525:AE525),0))+(1-IFERROR(CORREL(AF525:AI525,AJ525:AM525),0))+(1-IFERROR(CORREL(AF525:AI525,AN525:AQ525),0))+(1-IFERROR(CORREL(AF525:AI525,AR525:AU525),0)))</f>
        <v>2.78815140005165</v>
      </c>
      <c r="BC525" s="0" t="n">
        <f aca="false">AX525*((1-IFERROR(CORREL(AJ525:AM525,AB525:AE525),0))+(1-IFERROR(CORREL(AJ525:AM525,AF525:AI525),0))+(1-IFERROR(CORREL(AJ525:AM525,AN525:AQ525),0))+(1-IFERROR(CORREL(AJ525:AM525,AR525:AU525),0)))</f>
        <v>1.10876696823504</v>
      </c>
      <c r="BD525" s="0" t="n">
        <f aca="false">AY525*((1-IFERROR(CORREL(AN525:AQ525,AB525:AE525),0))+(1-IFERROR(CORREL(AN525:AQ525,AF525:AI525),0))+(1-IFERROR(CORREL(AN525:AQ525,AJ525:AM525),0))+(1-IFERROR(CORREL(AN525:AQ525,AR525:AU525),0)))</f>
        <v>0.967045201170059</v>
      </c>
      <c r="BE525" s="0" t="n">
        <f aca="false">AZ525*((1-IFERROR(CORREL(AR525:AU525,AB525:AE525),0))+(1-IFERROR(CORREL(AR525:AU525,AF525:AI525),0))+(1-IFERROR(CORREL(AR525:AU525,AJ525:AM525),0))+(1-IFERROR(CORREL(AR525:AU525,AN525:AQ525),0)))</f>
        <v>1.08611730878605</v>
      </c>
      <c r="BF525" s="0" t="n">
        <f aca="false">IF(SUM(BA525:BE525)&gt;0,BA525/SUM(BA525:BE525),1/5)</f>
        <v>0.160156261419506</v>
      </c>
      <c r="BG525" s="0" t="n">
        <f aca="false">IF(SUM(BA525:BE525)&gt;0,BB525/SUM(BA525:BE525),1/5)</f>
        <v>0.393542801092033</v>
      </c>
      <c r="BH525" s="0" t="n">
        <f aca="false">IF(SUM(BA525:BE525)&gt;0,BC525/SUM(BA525:BE525),1/5)</f>
        <v>0.156500561063311</v>
      </c>
      <c r="BI525" s="0" t="n">
        <f aca="false">IF(SUM(BA525:BE525)&gt;0,BD525/SUM(BA525:BE525),1/5)</f>
        <v>0.136496776051697</v>
      </c>
      <c r="BJ525" s="0" t="n">
        <f aca="false">IF(SUM(BA525:BE525)&gt;0,BE525/SUM(BA525:BE525),1/5)</f>
        <v>0.153303600373453</v>
      </c>
      <c r="BK525" s="0" t="n">
        <f aca="false">BF525*AB525+BG525*AF525+BH525*AJ525+BI525*AN525+BJ525*AR525</f>
        <v>0.429401149248049</v>
      </c>
      <c r="BL525" s="0" t="n">
        <f aca="false">BF525*AC525+BG525*AG525+BH525*AK525+BI525*AO525+BJ525*AS525</f>
        <v>0.583409306816724</v>
      </c>
      <c r="BM525" s="0" t="n">
        <f aca="false">BF525*AD525+BG525*AH525+BH525*AL525+BI525*AP525+BJ525*AT525</f>
        <v>0.715436111481133</v>
      </c>
      <c r="BN525" s="0" t="n">
        <f aca="false">BF525*AE525+BG525*AI525+BH525*AM525+BI525*AQ525+BJ525*AU525</f>
        <v>0.606457198907967</v>
      </c>
      <c r="BO525" s="0" t="n">
        <f aca="false">RANK(BK525,$BK525:$BN525)</f>
        <v>4</v>
      </c>
      <c r="BP525" s="0" t="n">
        <f aca="false">RANK(BL525,$BK525:$BN525)</f>
        <v>3</v>
      </c>
      <c r="BQ525" s="0" t="n">
        <f aca="false">RANK(BM525,$BK525:$BN525)</f>
        <v>1</v>
      </c>
      <c r="BR525" s="0" t="n">
        <f aca="false">RANK(BN525,$BK525:$BN525)</f>
        <v>2</v>
      </c>
    </row>
    <row r="526" customFormat="false" ht="15" hidden="false" customHeight="false" outlineLevel="0" collapsed="false">
      <c r="A526" s="0" t="n">
        <v>503</v>
      </c>
      <c r="B526" s="0" t="n">
        <f aca="false">RANDBETWEEN(1,$B$5)</f>
        <v>2</v>
      </c>
      <c r="C526" s="0" t="n">
        <f aca="false">RANDBETWEEN(1,$B$5)</f>
        <v>1</v>
      </c>
      <c r="D526" s="0" t="n">
        <f aca="false">RANDBETWEEN(1,$B$5)</f>
        <v>5</v>
      </c>
      <c r="E526" s="0" t="n">
        <f aca="false">RANDBETWEEN(1,$B$5)</f>
        <v>2</v>
      </c>
      <c r="F526" s="0" t="n">
        <f aca="false">RANDBETWEEN(1,$B$5)</f>
        <v>6</v>
      </c>
      <c r="G526" s="0" t="n">
        <f aca="false">RANDBETWEEN(1,$B$5)</f>
        <v>1</v>
      </c>
      <c r="H526" s="0" t="n">
        <f aca="true">NORMINV(RAND(),$B$8,$B$13)</f>
        <v>49.7756323981406</v>
      </c>
      <c r="I526" s="0" t="n">
        <f aca="true">NORMINV(RAND(),$C$8,$C$13)</f>
        <v>58.2105383828941</v>
      </c>
      <c r="J526" s="0" t="n">
        <f aca="true">NORMINV(RAND(),$D$8,$D$13)</f>
        <v>14.9935691970924</v>
      </c>
      <c r="K526" s="0" t="n">
        <f aca="true">NORMINV(RAND(),$E$8,$E$13)</f>
        <v>2.94216933456093</v>
      </c>
      <c r="L526" s="0" t="n">
        <f aca="true">NORMINV(RAND(),$B$9,$B$14)</f>
        <v>46.0245696838103</v>
      </c>
      <c r="M526" s="0" t="n">
        <f aca="true">NORMINV(RAND(),$C$9,$C$14)</f>
        <v>58.1527612779217</v>
      </c>
      <c r="N526" s="0" t="n">
        <f aca="true">NORMINV(RAND(),$D$9,$D$14)</f>
        <v>51.8459747317264</v>
      </c>
      <c r="O526" s="0" t="n">
        <f aca="true">NORMINV(RAND(),$E$9,$E$14)</f>
        <v>18.0391426881441</v>
      </c>
      <c r="P526" s="0" t="n">
        <f aca="true">NORMINV(RAND(),$B$10,$B$15)</f>
        <v>21.7694756580524</v>
      </c>
      <c r="Q526" s="0" t="n">
        <f aca="true">NORMINV(RAND(),$C$10,$C$15)</f>
        <v>28.5925347498959</v>
      </c>
      <c r="R526" s="0" t="n">
        <f aca="true">NORMINV(RAND(),$D$10,$D$15)</f>
        <v>10.0896998898118</v>
      </c>
      <c r="S526" s="0" t="n">
        <f aca="true">NORMINV(RAND(),$E$10,$E$15)</f>
        <v>3.94757601679281</v>
      </c>
      <c r="T526" s="0" t="n">
        <f aca="false">MEDIAN(INDEX(Avaliadores!$B$17:$B$22,$B526),INDEX(Avaliadores!$B$17:$B$22,$C526),INDEX(Avaliadores!$B$17:$B$22,$D526),INDEX(Avaliadores!$B$17:$B$22,$E526),INDEX(Avaliadores!$B$17:$B$22,$F526),INDEX(Avaliadores!$B$17:$B$22,$G526))</f>
        <v>2.29166666666667</v>
      </c>
      <c r="U526" s="0" t="n">
        <f aca="false">MEDIAN(INDEX(Avaliadores!$C$17:$C$22,$B526),INDEX(Avaliadores!$C$17:$C$22,$C526),INDEX(Avaliadores!$C$17:$C$22,$D526),INDEX(Avaliadores!$C$17:$C$22,$E526),INDEX(Avaliadores!$C$17:$C$22,$F526),INDEX(Avaliadores!$C$17:$C$22,$G526))</f>
        <v>5.04166666666667</v>
      </c>
      <c r="V526" s="0" t="n">
        <f aca="false">MEDIAN(INDEX(Avaliadores!$D$17:$D$22,$B526),INDEX(Avaliadores!$D$17:$D$22,$C526),INDEX(Avaliadores!$D$17:$D$22,$D526),INDEX(Avaliadores!$D$17:$D$22,$E526),INDEX(Avaliadores!$D$17:$D$22,$F526),INDEX(Avaliadores!$D$17:$D$22,$G526))</f>
        <v>6.04166666666667</v>
      </c>
      <c r="W526" s="0" t="n">
        <f aca="false">MEDIAN(INDEX(Avaliadores!$E$17:$E$22,$B526),INDEX(Avaliadores!$E$17:$E$22,$C526),INDEX(Avaliadores!$E$17:$E$22,$D526),INDEX(Avaliadores!$E$17:$E$22,$E526),INDEX(Avaliadores!$E$17:$E$22,$F526),INDEX(Avaliadores!$E$17:$E$22,$G526))</f>
        <v>6.54166666666667</v>
      </c>
      <c r="X526" s="0" t="n">
        <f aca="false">MEDIAN(INDEX(Avaliadores!$F$17:$F$22,$B526),INDEX(Avaliadores!$F$17:$F$22,$C526),INDEX(Avaliadores!$F$17:$F$22,$D526),INDEX(Avaliadores!$F$17:$F$22,$E526),INDEX(Avaliadores!$F$17:$F$22,$F526),INDEX(Avaliadores!$F$17:$F$22,$G526))</f>
        <v>2.04166666666667</v>
      </c>
      <c r="Y526" s="0" t="n">
        <f aca="false">MEDIAN(INDEX(Avaliadores!$G$17:$G$22,$B526),INDEX(Avaliadores!$G$17:$G$22,$C526),INDEX(Avaliadores!$G$17:$G$22,$D526),INDEX(Avaliadores!$G$17:$G$22,$E526),INDEX(Avaliadores!$G$17:$G$22,$F526),INDEX(Avaliadores!$G$17:$G$22,$G526))</f>
        <v>5.04166666666667</v>
      </c>
      <c r="Z526" s="0" t="n">
        <f aca="false">MEDIAN(INDEX(Avaliadores!$H$17:$H$22,$B526),INDEX(Avaliadores!$H$17:$H$22,$C526),INDEX(Avaliadores!$H$17:$H$22,$D526),INDEX(Avaliadores!$H$17:$H$22,$E526),INDEX(Avaliadores!$H$17:$H$22,$F526),INDEX(Avaliadores!$H$17:$H$22,$G526))</f>
        <v>4.04166666666667</v>
      </c>
      <c r="AA526" s="0" t="n">
        <f aca="false">MEDIAN(INDEX(Avaliadores!$I$17:$I$22,$B526),INDEX(Avaliadores!$I$17:$I$22,$C526),INDEX(Avaliadores!$I$17:$I$22,$D526),INDEX(Avaliadores!$I$17:$I$22,$E526),INDEX(Avaliadores!$I$17:$I$22,$F526),INDEX(Avaliadores!$I$17:$I$22,$G526))</f>
        <v>6.79166666666667</v>
      </c>
      <c r="AB526" s="0" t="n">
        <f aca="false">IF(MAX(H526:K526)=MIN(H526:K526),0,IF($B$17="custo",(MAX(H526:K526)-H526)/(MAX(H526:K526)-MIN(H526:K526)),(H526-MIN(H526:K526))/(MAX(H526:K526)-MIN(H526:K526))))</f>
        <v>0.152617240747181</v>
      </c>
      <c r="AC526" s="0" t="n">
        <f aca="false">IF(MAX(H526:K526)=MIN(H526:K526),0,IF($B$17="custo",(MAX(H526:K526)-I526)/(MAX(H526:K526)-MIN(H526:K526)),(I526-MIN(H526:K526))/(MAX(H526:K526)-MIN(H526:K526))))</f>
        <v>0</v>
      </c>
      <c r="AD526" s="0" t="n">
        <f aca="false">IF(MAX(H526:K526)=MIN(H526:K526),0,IF($B$17="custo",(MAX(H526:K526)-J526)/(MAX(H526:K526)-MIN(H526:K526)),(J526-MIN(H526:K526))/(MAX(H526:K526)-MIN(H526:K526))))</f>
        <v>0.781947611806813</v>
      </c>
      <c r="AE526" s="0" t="n">
        <f aca="false">IF(MAX(H526:K526)=MIN(H526:K526),0,IF($B$17="custo",(MAX(H526:K526)-K526)/(MAX(H526:K526)-MIN(H526:K526)),(K526-MIN(H526:K526))/(MAX(H526:K526)-MIN(H526:K526))))</f>
        <v>1</v>
      </c>
      <c r="AF526" s="0" t="n">
        <f aca="false">IF(MAX(L526:O526)=MIN(L526:O526),0,IF($C$17="custo",(MAX(L526:O526)-L526)/(MAX(L526:O526)-MIN(L526:O526)),(L526-MIN(L526:O526))/(MAX(L526:O526)-MIN(L526:O526))))</f>
        <v>0.697654013263165</v>
      </c>
      <c r="AG526" s="0" t="n">
        <f aca="false">IF(MAX(L526:O526)=MIN(L526:O526),0,IF($C$17="custo",(MAX(L526:O526)-M526)/(MAX(L526:O526)-MIN(L526:O526)),(M526-MIN(L526:O526))/(MAX(L526:O526)-MIN(L526:O526))))</f>
        <v>1</v>
      </c>
      <c r="AH526" s="0" t="n">
        <f aca="false">IF(MAX(L526:O526)=MIN(L526:O526),0,IF($C$17="custo",(MAX(L526:O526)-N526)/(MAX(L526:O526)-MIN(L526:O526)),(N526-MIN(L526:O526))/(MAX(L526:O526)-MIN(L526:O526))))</f>
        <v>0.842776922952483</v>
      </c>
      <c r="AI526" s="0" t="n">
        <f aca="false">IF(MAX(L526:O526)=MIN(L526:O526),0,IF($C$17="custo",(MAX(L526:O526)-O526)/(MAX(L526:O526)-MIN(L526:O526)),(O526-MIN(L526:O526))/(MAX(L526:O526)-MIN(L526:O526))))</f>
        <v>0</v>
      </c>
      <c r="AJ526" s="0" t="n">
        <f aca="false">IF(MAX(P526:S526)=MIN(P526:S526),0,IF($D$17="custo",(MAX(P526:S526)-P526)/(MAX(P526:S526)-MIN(P526:S526)),(P526-MIN(P526:S526))/(MAX(P526:S526)-MIN(P526:S526))))</f>
        <v>0.276854149594447</v>
      </c>
      <c r="AK526" s="0" t="n">
        <f aca="false">IF(MAX(P526:S526)=MIN(P526:S526),0,IF($D$17="custo",(MAX(P526:S526)-Q526)/(MAX(P526:S526)-MIN(P526:S526)),(Q526-MIN(P526:S526))/(MAX(P526:S526)-MIN(P526:S526))))</f>
        <v>0</v>
      </c>
      <c r="AL526" s="0" t="n">
        <f aca="false">IF(MAX(P526:S526)=MIN(P526:S526),0,IF($D$17="custo",(MAX(P526:S526)-R526)/(MAX(P526:S526)-MIN(P526:S526)),(R526-MIN(P526:S526))/(MAX(P526:S526)-MIN(P526:S526))))</f>
        <v>0.750775647890661</v>
      </c>
      <c r="AM526" s="0" t="n">
        <f aca="false">IF(MAX(P526:S526)=MIN(P526:S526),0,IF($D$17="custo",(MAX(P526:S526)-S526)/(MAX(P526:S526)-MIN(P526:S526)),(S526-MIN(P526:S526))/(MAX(P526:S526)-MIN(P526:S526))))</f>
        <v>1</v>
      </c>
      <c r="AN526" s="0" t="n">
        <f aca="false">IF(MAX(T526:W526)=MIN(T526:W526),0,IF($E$17="custo",(MAX(T526:W526)-T526)/(MAX(T526:W526)-MIN(T526:W526)),(T526-MIN(T526:W526))/(MAX(T526:W526)-MIN(T526:W526))))</f>
        <v>0</v>
      </c>
      <c r="AO526" s="0" t="n">
        <f aca="false">IF(MAX(T526:W526)=MIN(T526:W526),0,IF($E$17="custo",(MAX(T526:W526)-U526)/(MAX(T526:W526)-MIN(T526:W526)),(U526-MIN(T526:W526))/(MAX(T526:W526)-MIN(T526:W526))))</f>
        <v>0.647058823529412</v>
      </c>
      <c r="AP526" s="0" t="n">
        <f aca="false">IF(MAX(T526:W526)=MIN(T526:W526),0,IF($E$17="custo",(MAX(T526:W526)-V526)/(MAX(T526:W526)-MIN(T526:W526)),(V526-MIN(T526:W526))/(MAX(T526:W526)-MIN(T526:W526))))</f>
        <v>0.882352941176471</v>
      </c>
      <c r="AQ526" s="0" t="n">
        <f aca="false">IF(MAX(T526:W526)=MIN(T526:W526),0,IF($E$17="custo",(MAX(T526:W526)-W526)/(MAX(T526:W526)-MIN(T526:W526)),(W526-MIN(T526:W526))/(MAX(T526:W526)-MIN(T526:W526))))</f>
        <v>1</v>
      </c>
      <c r="AR526" s="0" t="n">
        <f aca="false">IF(MAX(X526:AA526)=MIN(X526:AA526),0,IF($F$17="custo",(MAX(X526:AA526)-X526)/(MAX(X526:AA526)-MIN(X526:AA526)),(X526-MIN(X526:AA526))/(MAX(X526:AA526)-MIN(X526:AA526))))</f>
        <v>0</v>
      </c>
      <c r="AS526" s="0" t="n">
        <f aca="false">IF(MAX(X526:AA526)=MIN(X526:AA526),0,IF($F$17="custo",(MAX(X526:AA526)-Y526)/(MAX(X526:AA526)-MIN(X526:AA526)),(Y526-MIN(X526:AA526))/(MAX(X526:AA526)-MIN(X526:AA526))))</f>
        <v>0.631578947368421</v>
      </c>
      <c r="AT526" s="0" t="n">
        <f aca="false">IF(MAX(X526:AA526)=MIN(X526:AA526),0,IF($F$17="custo",(MAX(X526:AA526)-Z526)/(MAX(X526:AA526)-MIN(X526:AA526)),(Z526-MIN(X526:AA526))/(MAX(X526:AA526)-MIN(X526:AA526))))</f>
        <v>0.421052631578947</v>
      </c>
      <c r="AU526" s="0" t="n">
        <f aca="false">IF(MAX(X526:AA526)=MIN(X526:AA526),0,IF($F$17="custo",(MAX(X526:AA526)-AA526)/(MAX(X526:AA526)-MIN(X526:AA526)),(AA526-MIN(X526:AA526))/(MAX(X526:AA526)-MIN(X526:AA526))))</f>
        <v>1</v>
      </c>
      <c r="AV526" s="0" t="n">
        <f aca="false">STDEVP(AB526:AE526)</f>
        <v>0.418060640816421</v>
      </c>
      <c r="AW526" s="0" t="n">
        <f aca="false">STDEVP(AF526:AI526)</f>
        <v>0.381951151543976</v>
      </c>
      <c r="AX526" s="0" t="n">
        <f aca="false">STDEVP(AJ526:AM526)</f>
        <v>0.391309227050977</v>
      </c>
      <c r="AY526" s="0" t="n">
        <f aca="false">STDEVP(AN526:AQ526)</f>
        <v>0.386571747885145</v>
      </c>
      <c r="AZ526" s="0" t="n">
        <f aca="false">STDEVP(AR526:AU526)</f>
        <v>0.361542938527213</v>
      </c>
      <c r="BA526" s="0" t="n">
        <f aca="false">AV526*((1-IFERROR(CORREL(AB526:AE526,AF526:AI526),0))+(1-IFERROR(CORREL(AB526:AE526,AJ526:AM526),0))+(1-IFERROR(CORREL(AB526:AE526,AN526:AQ526),0))+(1-IFERROR(CORREL(AB526:AE526,AR526:AU526),0)))</f>
        <v>1.02652304538399</v>
      </c>
      <c r="BB526" s="0" t="n">
        <f aca="false">AW526*((1-IFERROR(CORREL(AF526:AI526,AB526:AE526),0))+(1-IFERROR(CORREL(AF526:AI526,AJ526:AM526),0))+(1-IFERROR(CORREL(AF526:AI526,AN526:AQ526),0))+(1-IFERROR(CORREL(AF526:AI526,AR526:AU526),0)))</f>
        <v>2.45874974293169</v>
      </c>
      <c r="BC526" s="0" t="n">
        <f aca="false">AX526*((1-IFERROR(CORREL(AJ526:AM526,AB526:AE526),0))+(1-IFERROR(CORREL(AJ526:AM526,AF526:AI526),0))+(1-IFERROR(CORREL(AJ526:AM526,AN526:AQ526),0))+(1-IFERROR(CORREL(AJ526:AM526,AR526:AU526),0)))</f>
        <v>1.04313238927485</v>
      </c>
      <c r="BD526" s="0" t="n">
        <f aca="false">AY526*((1-IFERROR(CORREL(AN526:AQ526,AB526:AE526),0))+(1-IFERROR(CORREL(AN526:AQ526,AF526:AI526),0))+(1-IFERROR(CORREL(AN526:AQ526,AJ526:AM526),0))+(1-IFERROR(CORREL(AN526:AQ526,AR526:AU526),0)))</f>
        <v>0.832090523057441</v>
      </c>
      <c r="BE526" s="0" t="n">
        <f aca="false">AZ526*((1-IFERROR(CORREL(AR526:AU526,AB526:AE526),0))+(1-IFERROR(CORREL(AR526:AU526,AF526:AI526),0))+(1-IFERROR(CORREL(AR526:AU526,AJ526:AM526),0))+(1-IFERROR(CORREL(AR526:AU526,AN526:AQ526),0)))</f>
        <v>0.964635121746467</v>
      </c>
      <c r="BF526" s="0" t="n">
        <f aca="false">IF(SUM(BA526:BE526)&gt;0,BA526/SUM(BA526:BE526),1/5)</f>
        <v>0.162292776893963</v>
      </c>
      <c r="BG526" s="0" t="n">
        <f aca="false">IF(SUM(BA526:BE526)&gt;0,BB526/SUM(BA526:BE526),1/5)</f>
        <v>0.388727097031158</v>
      </c>
      <c r="BH526" s="0" t="n">
        <f aca="false">IF(SUM(BA526:BE526)&gt;0,BC526/SUM(BA526:BE526),1/5)</f>
        <v>0.164918705804722</v>
      </c>
      <c r="BI526" s="0" t="n">
        <f aca="false">IF(SUM(BA526:BE526)&gt;0,BD526/SUM(BA526:BE526),1/5)</f>
        <v>0.131553092959182</v>
      </c>
      <c r="BJ526" s="0" t="n">
        <f aca="false">IF(SUM(BA526:BE526)&gt;0,BE526/SUM(BA526:BE526),1/5)</f>
        <v>0.152508327310975</v>
      </c>
      <c r="BK526" s="0" t="n">
        <f aca="false">BF526*AB526+BG526*AF526+BH526*AJ526+BI526*AN526+BJ526*AR526</f>
        <v>0.341624123158465</v>
      </c>
      <c r="BL526" s="0" t="n">
        <f aca="false">BF526*AC526+BG526*AG526+BH526*AK526+BI526*AO526+BJ526*AS526</f>
        <v>0.570170735420966</v>
      </c>
      <c r="BM526" s="0" t="n">
        <f aca="false">BF526*AD526+BG526*AH526+BH526*AL526+BI526*AP526+BJ526*AT526</f>
        <v>0.758621915255116</v>
      </c>
      <c r="BN526" s="0" t="n">
        <f aca="false">BF526*AE526+BG526*AI526+BH526*AM526+BI526*AQ526+BJ526*AU526</f>
        <v>0.611272902968842</v>
      </c>
      <c r="BO526" s="0" t="n">
        <f aca="false">RANK(BK526,$BK526:$BN526)</f>
        <v>4</v>
      </c>
      <c r="BP526" s="0" t="n">
        <f aca="false">RANK(BL526,$BK526:$BN526)</f>
        <v>3</v>
      </c>
      <c r="BQ526" s="0" t="n">
        <f aca="false">RANK(BM526,$BK526:$BN526)</f>
        <v>1</v>
      </c>
      <c r="BR526" s="0" t="n">
        <f aca="false">RANK(BN526,$BK526:$BN526)</f>
        <v>2</v>
      </c>
    </row>
    <row r="527" customFormat="false" ht="15" hidden="false" customHeight="false" outlineLevel="0" collapsed="false">
      <c r="A527" s="0" t="n">
        <v>504</v>
      </c>
      <c r="B527" s="0" t="n">
        <f aca="false">RANDBETWEEN(1,$B$5)</f>
        <v>5</v>
      </c>
      <c r="C527" s="0" t="n">
        <f aca="false">RANDBETWEEN(1,$B$5)</f>
        <v>5</v>
      </c>
      <c r="D527" s="0" t="n">
        <f aca="false">RANDBETWEEN(1,$B$5)</f>
        <v>5</v>
      </c>
      <c r="E527" s="0" t="n">
        <f aca="false">RANDBETWEEN(1,$B$5)</f>
        <v>2</v>
      </c>
      <c r="F527" s="0" t="n">
        <f aca="false">RANDBETWEEN(1,$B$5)</f>
        <v>3</v>
      </c>
      <c r="G527" s="0" t="n">
        <f aca="false">RANDBETWEEN(1,$B$5)</f>
        <v>2</v>
      </c>
      <c r="H527" s="0" t="n">
        <f aca="true">NORMINV(RAND(),$B$8,$B$13)</f>
        <v>56.2764022443567</v>
      </c>
      <c r="I527" s="0" t="n">
        <f aca="true">NORMINV(RAND(),$C$8,$C$13)</f>
        <v>67.0540017729012</v>
      </c>
      <c r="J527" s="0" t="n">
        <f aca="true">NORMINV(RAND(),$D$8,$D$13)</f>
        <v>12.2967124210103</v>
      </c>
      <c r="K527" s="0" t="n">
        <f aca="true">NORMINV(RAND(),$E$8,$E$13)</f>
        <v>3.11708329947051</v>
      </c>
      <c r="L527" s="0" t="n">
        <f aca="true">NORMINV(RAND(),$B$9,$B$14)</f>
        <v>45.6699777335579</v>
      </c>
      <c r="M527" s="0" t="n">
        <f aca="true">NORMINV(RAND(),$C$9,$C$14)</f>
        <v>53.2185628128578</v>
      </c>
      <c r="N527" s="0" t="n">
        <f aca="true">NORMINV(RAND(),$D$9,$D$14)</f>
        <v>44.5237348339521</v>
      </c>
      <c r="O527" s="0" t="n">
        <f aca="true">NORMINV(RAND(),$E$9,$E$14)</f>
        <v>19.0628946920846</v>
      </c>
      <c r="P527" s="0" t="n">
        <f aca="true">NORMINV(RAND(),$B$10,$B$15)</f>
        <v>22.2840026770829</v>
      </c>
      <c r="Q527" s="0" t="n">
        <f aca="true">NORMINV(RAND(),$C$10,$C$15)</f>
        <v>27.7615825295162</v>
      </c>
      <c r="R527" s="0" t="n">
        <f aca="true">NORMINV(RAND(),$D$10,$D$15)</f>
        <v>9.59108111239163</v>
      </c>
      <c r="S527" s="0" t="n">
        <f aca="true">NORMINV(RAND(),$E$10,$E$15)</f>
        <v>3.82194661231874</v>
      </c>
      <c r="T527" s="0" t="n">
        <f aca="false">MEDIAN(INDEX(Avaliadores!$B$17:$B$22,$B527),INDEX(Avaliadores!$B$17:$B$22,$C527),INDEX(Avaliadores!$B$17:$B$22,$D527),INDEX(Avaliadores!$B$17:$B$22,$E527),INDEX(Avaliadores!$B$17:$B$22,$F527),INDEX(Avaliadores!$B$17:$B$22,$G527))</f>
        <v>2.66666666666667</v>
      </c>
      <c r="U527" s="0" t="n">
        <f aca="false">MEDIAN(INDEX(Avaliadores!$C$17:$C$22,$B527),INDEX(Avaliadores!$C$17:$C$22,$C527),INDEX(Avaliadores!$C$17:$C$22,$D527),INDEX(Avaliadores!$C$17:$C$22,$E527),INDEX(Avaliadores!$C$17:$C$22,$F527),INDEX(Avaliadores!$C$17:$C$22,$G527))</f>
        <v>5.29166666666667</v>
      </c>
      <c r="V527" s="0" t="n">
        <f aca="false">MEDIAN(INDEX(Avaliadores!$D$17:$D$22,$B527),INDEX(Avaliadores!$D$17:$D$22,$C527),INDEX(Avaliadores!$D$17:$D$22,$D527),INDEX(Avaliadores!$D$17:$D$22,$E527),INDEX(Avaliadores!$D$17:$D$22,$F527),INDEX(Avaliadores!$D$17:$D$22,$G527))</f>
        <v>5.66666666666667</v>
      </c>
      <c r="W527" s="0" t="n">
        <f aca="false">MEDIAN(INDEX(Avaliadores!$E$17:$E$22,$B527),INDEX(Avaliadores!$E$17:$E$22,$C527),INDEX(Avaliadores!$E$17:$E$22,$D527),INDEX(Avaliadores!$E$17:$E$22,$E527),INDEX(Avaliadores!$E$17:$E$22,$F527),INDEX(Avaliadores!$E$17:$E$22,$G527))</f>
        <v>6.79166666666667</v>
      </c>
      <c r="X527" s="0" t="n">
        <f aca="false">MEDIAN(INDEX(Avaliadores!$F$17:$F$22,$B527),INDEX(Avaliadores!$F$17:$F$22,$C527),INDEX(Avaliadores!$F$17:$F$22,$D527),INDEX(Avaliadores!$F$17:$F$22,$E527),INDEX(Avaliadores!$F$17:$F$22,$F527),INDEX(Avaliadores!$F$17:$F$22,$G527))</f>
        <v>2.54166666666667</v>
      </c>
      <c r="Y527" s="0" t="n">
        <f aca="false">MEDIAN(INDEX(Avaliadores!$G$17:$G$22,$B527),INDEX(Avaliadores!$G$17:$G$22,$C527),INDEX(Avaliadores!$G$17:$G$22,$D527),INDEX(Avaliadores!$G$17:$G$22,$E527),INDEX(Avaliadores!$G$17:$G$22,$F527),INDEX(Avaliadores!$G$17:$G$22,$G527))</f>
        <v>5.16666666666667</v>
      </c>
      <c r="Z527" s="0" t="n">
        <f aca="false">MEDIAN(INDEX(Avaliadores!$H$17:$H$22,$B527),INDEX(Avaliadores!$H$17:$H$22,$C527),INDEX(Avaliadores!$H$17:$H$22,$D527),INDEX(Avaliadores!$H$17:$H$22,$E527),INDEX(Avaliadores!$H$17:$H$22,$F527),INDEX(Avaliadores!$H$17:$H$22,$G527))</f>
        <v>3.66666666666667</v>
      </c>
      <c r="AA527" s="0" t="n">
        <f aca="false">MEDIAN(INDEX(Avaliadores!$I$17:$I$22,$B527),INDEX(Avaliadores!$I$17:$I$22,$C527),INDEX(Avaliadores!$I$17:$I$22,$D527),INDEX(Avaliadores!$I$17:$I$22,$E527),INDEX(Avaliadores!$I$17:$I$22,$F527),INDEX(Avaliadores!$I$17:$I$22,$G527))</f>
        <v>6.54166666666667</v>
      </c>
      <c r="AB527" s="0" t="n">
        <f aca="false">IF(MAX(H527:K527)=MIN(H527:K527),0,IF($B$17="custo",(MAX(H527:K527)-H527)/(MAX(H527:K527)-MIN(H527:K527)),(H527-MIN(H527:K527))/(MAX(H527:K527)-MIN(H527:K527))))</f>
        <v>0.168566139655654</v>
      </c>
      <c r="AC527" s="0" t="n">
        <f aca="false">IF(MAX(H527:K527)=MIN(H527:K527),0,IF($B$17="custo",(MAX(H527:K527)-I527)/(MAX(H527:K527)-MIN(H527:K527)),(I527-MIN(H527:K527))/(MAX(H527:K527)-MIN(H527:K527))))</f>
        <v>0</v>
      </c>
      <c r="AD527" s="0" t="n">
        <f aca="false">IF(MAX(H527:K527)=MIN(H527:K527),0,IF($B$17="custo",(MAX(H527:K527)-J527)/(MAX(H527:K527)-MIN(H527:K527)),(J527-MIN(H527:K527))/(MAX(H527:K527)-MIN(H527:K527))))</f>
        <v>0.856426782198544</v>
      </c>
      <c r="AE527" s="0" t="n">
        <f aca="false">IF(MAX(H527:K527)=MIN(H527:K527),0,IF($B$17="custo",(MAX(H527:K527)-K527)/(MAX(H527:K527)-MIN(H527:K527)),(K527-MIN(H527:K527))/(MAX(H527:K527)-MIN(H527:K527))))</f>
        <v>1</v>
      </c>
      <c r="AF527" s="0" t="n">
        <f aca="false">IF(MAX(L527:O527)=MIN(L527:O527),0,IF($C$17="custo",(MAX(L527:O527)-L527)/(MAX(L527:O527)-MIN(L527:O527)),(L527-MIN(L527:O527))/(MAX(L527:O527)-MIN(L527:O527))))</f>
        <v>0.778994659023844</v>
      </c>
      <c r="AG527" s="0" t="n">
        <f aca="false">IF(MAX(L527:O527)=MIN(L527:O527),0,IF($C$17="custo",(MAX(L527:O527)-M527)/(MAX(L527:O527)-MIN(L527:O527)),(M527-MIN(L527:O527))/(MAX(L527:O527)-MIN(L527:O527))))</f>
        <v>1</v>
      </c>
      <c r="AH527" s="0" t="n">
        <f aca="false">IF(MAX(L527:O527)=MIN(L527:O527),0,IF($C$17="custo",(MAX(L527:O527)-N527)/(MAX(L527:O527)-MIN(L527:O527)),(N527-MIN(L527:O527))/(MAX(L527:O527)-MIN(L527:O527))))</f>
        <v>0.745435283298775</v>
      </c>
      <c r="AI527" s="0" t="n">
        <f aca="false">IF(MAX(L527:O527)=MIN(L527:O527),0,IF($C$17="custo",(MAX(L527:O527)-O527)/(MAX(L527:O527)-MIN(L527:O527)),(O527-MIN(L527:O527))/(MAX(L527:O527)-MIN(L527:O527))))</f>
        <v>0</v>
      </c>
      <c r="AJ527" s="0" t="n">
        <f aca="false">IF(MAX(P527:S527)=MIN(P527:S527),0,IF($D$17="custo",(MAX(P527:S527)-P527)/(MAX(P527:S527)-MIN(P527:S527)),(P527-MIN(P527:S527))/(MAX(P527:S527)-MIN(P527:S527))))</f>
        <v>0.228807984857377</v>
      </c>
      <c r="AK527" s="0" t="n">
        <f aca="false">IF(MAX(P527:S527)=MIN(P527:S527),0,IF($D$17="custo",(MAX(P527:S527)-Q527)/(MAX(P527:S527)-MIN(P527:S527)),(Q527-MIN(P527:S527))/(MAX(P527:S527)-MIN(P527:S527))))</f>
        <v>0</v>
      </c>
      <c r="AL527" s="0" t="n">
        <f aca="false">IF(MAX(P527:S527)=MIN(P527:S527),0,IF($D$17="custo",(MAX(P527:S527)-R527)/(MAX(P527:S527)-MIN(P527:S527)),(R527-MIN(P527:S527))/(MAX(P527:S527)-MIN(P527:S527))))</f>
        <v>0.759013273216551</v>
      </c>
      <c r="AM527" s="0" t="n">
        <f aca="false">IF(MAX(P527:S527)=MIN(P527:S527),0,IF($D$17="custo",(MAX(P527:S527)-S527)/(MAX(P527:S527)-MIN(P527:S527)),(S527-MIN(P527:S527))/(MAX(P527:S527)-MIN(P527:S527))))</f>
        <v>1</v>
      </c>
      <c r="AN527" s="0" t="n">
        <f aca="false">IF(MAX(T527:W527)=MIN(T527:W527),0,IF($E$17="custo",(MAX(T527:W527)-T527)/(MAX(T527:W527)-MIN(T527:W527)),(T527-MIN(T527:W527))/(MAX(T527:W527)-MIN(T527:W527))))</f>
        <v>0</v>
      </c>
      <c r="AO527" s="0" t="n">
        <f aca="false">IF(MAX(T527:W527)=MIN(T527:W527),0,IF($E$17="custo",(MAX(T527:W527)-U527)/(MAX(T527:W527)-MIN(T527:W527)),(U527-MIN(T527:W527))/(MAX(T527:W527)-MIN(T527:W527))))</f>
        <v>0.636363636363636</v>
      </c>
      <c r="AP527" s="0" t="n">
        <f aca="false">IF(MAX(T527:W527)=MIN(T527:W527),0,IF($E$17="custo",(MAX(T527:W527)-V527)/(MAX(T527:W527)-MIN(T527:W527)),(V527-MIN(T527:W527))/(MAX(T527:W527)-MIN(T527:W527))))</f>
        <v>0.727272727272727</v>
      </c>
      <c r="AQ527" s="0" t="n">
        <f aca="false">IF(MAX(T527:W527)=MIN(T527:W527),0,IF($E$17="custo",(MAX(T527:W527)-W527)/(MAX(T527:W527)-MIN(T527:W527)),(W527-MIN(T527:W527))/(MAX(T527:W527)-MIN(T527:W527))))</f>
        <v>1</v>
      </c>
      <c r="AR527" s="0" t="n">
        <f aca="false">IF(MAX(X527:AA527)=MIN(X527:AA527),0,IF($F$17="custo",(MAX(X527:AA527)-X527)/(MAX(X527:AA527)-MIN(X527:AA527)),(X527-MIN(X527:AA527))/(MAX(X527:AA527)-MIN(X527:AA527))))</f>
        <v>0</v>
      </c>
      <c r="AS527" s="0" t="n">
        <f aca="false">IF(MAX(X527:AA527)=MIN(X527:AA527),0,IF($F$17="custo",(MAX(X527:AA527)-Y527)/(MAX(X527:AA527)-MIN(X527:AA527)),(Y527-MIN(X527:AA527))/(MAX(X527:AA527)-MIN(X527:AA527))))</f>
        <v>0.65625</v>
      </c>
      <c r="AT527" s="0" t="n">
        <f aca="false">IF(MAX(X527:AA527)=MIN(X527:AA527),0,IF($F$17="custo",(MAX(X527:AA527)-Z527)/(MAX(X527:AA527)-MIN(X527:AA527)),(Z527-MIN(X527:AA527))/(MAX(X527:AA527)-MIN(X527:AA527))))</f>
        <v>0.28125</v>
      </c>
      <c r="AU527" s="0" t="n">
        <f aca="false">IF(MAX(X527:AA527)=MIN(X527:AA527),0,IF($F$17="custo",(MAX(X527:AA527)-AA527)/(MAX(X527:AA527)-MIN(X527:AA527)),(AA527-MIN(X527:AA527))/(MAX(X527:AA527)-MIN(X527:AA527))))</f>
        <v>1</v>
      </c>
      <c r="AV527" s="0" t="n">
        <f aca="false">STDEVP(AB527:AE527)</f>
        <v>0.429165554685911</v>
      </c>
      <c r="AW527" s="0" t="n">
        <f aca="false">STDEVP(AF527:AI527)</f>
        <v>0.377266420103438</v>
      </c>
      <c r="AX527" s="0" t="n">
        <f aca="false">STDEVP(AJ527:AM527)</f>
        <v>0.400186176779241</v>
      </c>
      <c r="AY527" s="0" t="n">
        <f aca="false">STDEVP(AN527:AQ527)</f>
        <v>0.366466261286298</v>
      </c>
      <c r="AZ527" s="0" t="n">
        <f aca="false">STDEVP(AR527:AU527)</f>
        <v>0.377918331951495</v>
      </c>
      <c r="BA527" s="0" t="n">
        <f aca="false">AV527*((1-IFERROR(CORREL(AB527:AE527,AF527:AI527),0))+(1-IFERROR(CORREL(AB527:AE527,AJ527:AM527),0))+(1-IFERROR(CORREL(AB527:AE527,AN527:AQ527),0))+(1-IFERROR(CORREL(AB527:AE527,AR527:AU527),0)))</f>
        <v>1.16444394973107</v>
      </c>
      <c r="BB527" s="0" t="n">
        <f aca="false">AW527*((1-IFERROR(CORREL(AF527:AI527,AB527:AE527),0))+(1-IFERROR(CORREL(AF527:AI527,AJ527:AM527),0))+(1-IFERROR(CORREL(AF527:AI527,AN527:AQ527),0))+(1-IFERROR(CORREL(AF527:AI527,AR527:AU527),0)))</f>
        <v>2.57379668813094</v>
      </c>
      <c r="BC527" s="0" t="n">
        <f aca="false">AX527*((1-IFERROR(CORREL(AJ527:AM527,AB527:AE527),0))+(1-IFERROR(CORREL(AJ527:AM527,AF527:AI527),0))+(1-IFERROR(CORREL(AJ527:AM527,AN527:AQ527),0))+(1-IFERROR(CORREL(AJ527:AM527,AR527:AU527),0)))</f>
        <v>1.1183433105792</v>
      </c>
      <c r="BD527" s="0" t="n">
        <f aca="false">AY527*((1-IFERROR(CORREL(AN527:AQ527,AB527:AE527),0))+(1-IFERROR(CORREL(AN527:AQ527,AF527:AI527),0))+(1-IFERROR(CORREL(AN527:AQ527,AJ527:AM527),0))+(1-IFERROR(CORREL(AN527:AQ527,AR527:AU527),0)))</f>
        <v>0.873622155130259</v>
      </c>
      <c r="BE527" s="0" t="n">
        <f aca="false">AZ527*((1-IFERROR(CORREL(AR527:AU527,AB527:AE527),0))+(1-IFERROR(CORREL(AR527:AU527,AF527:AI527),0))+(1-IFERROR(CORREL(AR527:AU527,AJ527:AM527),0))+(1-IFERROR(CORREL(AR527:AU527,AN527:AQ527),0)))</f>
        <v>1.11453377632917</v>
      </c>
      <c r="BF527" s="0" t="n">
        <f aca="false">IF(SUM(BA527:BE527)&gt;0,BA527/SUM(BA527:BE527),1/5)</f>
        <v>0.17012245463855</v>
      </c>
      <c r="BG527" s="0" t="n">
        <f aca="false">IF(SUM(BA527:BE527)&gt;0,BB527/SUM(BA527:BE527),1/5)</f>
        <v>0.376025493048875</v>
      </c>
      <c r="BH527" s="0" t="n">
        <f aca="false">IF(SUM(BA527:BE527)&gt;0,BC527/SUM(BA527:BE527),1/5)</f>
        <v>0.163387262365248</v>
      </c>
      <c r="BI527" s="0" t="n">
        <f aca="false">IF(SUM(BA527:BE527)&gt;0,BD527/SUM(BA527:BE527),1/5)</f>
        <v>0.12763409135468</v>
      </c>
      <c r="BJ527" s="0" t="n">
        <f aca="false">IF(SUM(BA527:BE527)&gt;0,BE527/SUM(BA527:BE527),1/5)</f>
        <v>0.162830698592647</v>
      </c>
      <c r="BK527" s="0" t="n">
        <f aca="false">BF527*AB527+BG527*AF527+BH527*AJ527+BI527*AN527+BJ527*AR527</f>
        <v>0.358983046442202</v>
      </c>
      <c r="BL527" s="0" t="n">
        <f aca="false">BF527*AC527+BG527*AG527+BH527*AK527+BI527*AO527+BJ527*AS527</f>
        <v>0.564104833498732</v>
      </c>
      <c r="BM527" s="0" t="n">
        <f aca="false">BF527*AD527+BG527*AH527+BH527*AL527+BI527*AP527+BJ527*AT527</f>
        <v>0.688634124845676</v>
      </c>
      <c r="BN527" s="0" t="n">
        <f aca="false">BF527*AE527+BG527*AI527+BH527*AM527+BI527*AQ527+BJ527*AU527</f>
        <v>0.623974506951125</v>
      </c>
      <c r="BO527" s="0" t="n">
        <f aca="false">RANK(BK527,$BK527:$BN527)</f>
        <v>4</v>
      </c>
      <c r="BP527" s="0" t="n">
        <f aca="false">RANK(BL527,$BK527:$BN527)</f>
        <v>3</v>
      </c>
      <c r="BQ527" s="0" t="n">
        <f aca="false">RANK(BM527,$BK527:$BN527)</f>
        <v>1</v>
      </c>
      <c r="BR527" s="0" t="n">
        <f aca="false">RANK(BN527,$BK527:$BN527)</f>
        <v>2</v>
      </c>
    </row>
    <row r="528" customFormat="false" ht="15" hidden="false" customHeight="false" outlineLevel="0" collapsed="false">
      <c r="A528" s="0" t="n">
        <v>505</v>
      </c>
      <c r="B528" s="0" t="n">
        <f aca="false">RANDBETWEEN(1,$B$5)</f>
        <v>1</v>
      </c>
      <c r="C528" s="0" t="n">
        <f aca="false">RANDBETWEEN(1,$B$5)</f>
        <v>4</v>
      </c>
      <c r="D528" s="0" t="n">
        <f aca="false">RANDBETWEEN(1,$B$5)</f>
        <v>2</v>
      </c>
      <c r="E528" s="0" t="n">
        <f aca="false">RANDBETWEEN(1,$B$5)</f>
        <v>3</v>
      </c>
      <c r="F528" s="0" t="n">
        <f aca="false">RANDBETWEEN(1,$B$5)</f>
        <v>2</v>
      </c>
      <c r="G528" s="0" t="n">
        <f aca="false">RANDBETWEEN(1,$B$5)</f>
        <v>1</v>
      </c>
      <c r="H528" s="0" t="n">
        <f aca="true">NORMINV(RAND(),$B$8,$B$13)</f>
        <v>45.1508746408915</v>
      </c>
      <c r="I528" s="0" t="n">
        <f aca="true">NORMINV(RAND(),$C$8,$C$13)</f>
        <v>69.8079768105494</v>
      </c>
      <c r="J528" s="0" t="n">
        <f aca="true">NORMINV(RAND(),$D$8,$D$13)</f>
        <v>14.773762589071</v>
      </c>
      <c r="K528" s="0" t="n">
        <f aca="true">NORMINV(RAND(),$E$8,$E$13)</f>
        <v>2.74615918608456</v>
      </c>
      <c r="L528" s="0" t="n">
        <f aca="true">NORMINV(RAND(),$B$9,$B$14)</f>
        <v>44.9292215512213</v>
      </c>
      <c r="M528" s="0" t="n">
        <f aca="true">NORMINV(RAND(),$C$9,$C$14)</f>
        <v>58.2773404344224</v>
      </c>
      <c r="N528" s="0" t="n">
        <f aca="true">NORMINV(RAND(),$D$9,$D$14)</f>
        <v>47.9637321458759</v>
      </c>
      <c r="O528" s="0" t="n">
        <f aca="true">NORMINV(RAND(),$E$9,$E$14)</f>
        <v>28.877001891524</v>
      </c>
      <c r="P528" s="0" t="n">
        <f aca="true">NORMINV(RAND(),$B$10,$B$15)</f>
        <v>24.4882334094606</v>
      </c>
      <c r="Q528" s="0" t="n">
        <f aca="true">NORMINV(RAND(),$C$10,$C$15)</f>
        <v>30.2814764628859</v>
      </c>
      <c r="R528" s="0" t="n">
        <f aca="true">NORMINV(RAND(),$D$10,$D$15)</f>
        <v>10.9122156926977</v>
      </c>
      <c r="S528" s="0" t="n">
        <f aca="true">NORMINV(RAND(),$E$10,$E$15)</f>
        <v>4.05131798239299</v>
      </c>
      <c r="T528" s="0" t="n">
        <f aca="false">MEDIAN(INDEX(Avaliadores!$B$17:$B$22,$B528),INDEX(Avaliadores!$B$17:$B$22,$C528),INDEX(Avaliadores!$B$17:$B$22,$D528),INDEX(Avaliadores!$B$17:$B$22,$E528),INDEX(Avaliadores!$B$17:$B$22,$F528),INDEX(Avaliadores!$B$17:$B$22,$G528))</f>
        <v>2.91666666666667</v>
      </c>
      <c r="U528" s="0" t="n">
        <f aca="false">MEDIAN(INDEX(Avaliadores!$C$17:$C$22,$B528),INDEX(Avaliadores!$C$17:$C$22,$C528),INDEX(Avaliadores!$C$17:$C$22,$D528),INDEX(Avaliadores!$C$17:$C$22,$E528),INDEX(Avaliadores!$C$17:$C$22,$F528),INDEX(Avaliadores!$C$17:$C$22,$G528))</f>
        <v>4.91666666666667</v>
      </c>
      <c r="V528" s="0" t="n">
        <f aca="false">MEDIAN(INDEX(Avaliadores!$D$17:$D$22,$B528),INDEX(Avaliadores!$D$17:$D$22,$C528),INDEX(Avaliadores!$D$17:$D$22,$D528),INDEX(Avaliadores!$D$17:$D$22,$E528),INDEX(Avaliadores!$D$17:$D$22,$F528),INDEX(Avaliadores!$D$17:$D$22,$G528))</f>
        <v>6.04166666666667</v>
      </c>
      <c r="W528" s="0" t="n">
        <f aca="false">MEDIAN(INDEX(Avaliadores!$E$17:$E$22,$B528),INDEX(Avaliadores!$E$17:$E$22,$C528),INDEX(Avaliadores!$E$17:$E$22,$D528),INDEX(Avaliadores!$E$17:$E$22,$E528),INDEX(Avaliadores!$E$17:$E$22,$F528),INDEX(Avaliadores!$E$17:$E$22,$G528))</f>
        <v>6.29166666666667</v>
      </c>
      <c r="X528" s="0" t="n">
        <f aca="false">MEDIAN(INDEX(Avaliadores!$F$17:$F$22,$B528),INDEX(Avaliadores!$F$17:$F$22,$C528),INDEX(Avaliadores!$F$17:$F$22,$D528),INDEX(Avaliadores!$F$17:$F$22,$E528),INDEX(Avaliadores!$F$17:$F$22,$F528),INDEX(Avaliadores!$F$17:$F$22,$G528))</f>
        <v>2.04166666666667</v>
      </c>
      <c r="Y528" s="0" t="n">
        <f aca="false">MEDIAN(INDEX(Avaliadores!$G$17:$G$22,$B528),INDEX(Avaliadores!$G$17:$G$22,$C528),INDEX(Avaliadores!$G$17:$G$22,$D528),INDEX(Avaliadores!$G$17:$G$22,$E528),INDEX(Avaliadores!$G$17:$G$22,$F528),INDEX(Avaliadores!$G$17:$G$22,$G528))</f>
        <v>5.41666666666667</v>
      </c>
      <c r="Z528" s="0" t="n">
        <f aca="false">MEDIAN(INDEX(Avaliadores!$H$17:$H$22,$B528),INDEX(Avaliadores!$H$17:$H$22,$C528),INDEX(Avaliadores!$H$17:$H$22,$D528),INDEX(Avaliadores!$H$17:$H$22,$E528),INDEX(Avaliadores!$H$17:$H$22,$F528),INDEX(Avaliadores!$H$17:$H$22,$G528))</f>
        <v>4.04166666666667</v>
      </c>
      <c r="AA528" s="0" t="n">
        <f aca="false">MEDIAN(INDEX(Avaliadores!$I$17:$I$22,$B528),INDEX(Avaliadores!$I$17:$I$22,$C528),INDEX(Avaliadores!$I$17:$I$22,$D528),INDEX(Avaliadores!$I$17:$I$22,$E528),INDEX(Avaliadores!$I$17:$I$22,$F528),INDEX(Avaliadores!$I$17:$I$22,$G528))</f>
        <v>6.41666666666667</v>
      </c>
      <c r="AB528" s="0" t="n">
        <f aca="false">IF(MAX(H528:K528)=MIN(H528:K528),0,IF($B$17="custo",(MAX(H528:K528)-H528)/(MAX(H528:K528)-MIN(H528:K528)),(H528-MIN(H528:K528))/(MAX(H528:K528)-MIN(H528:K528))))</f>
        <v>0.367677212504642</v>
      </c>
      <c r="AC528" s="0" t="n">
        <f aca="false">IF(MAX(H528:K528)=MIN(H528:K528),0,IF($B$17="custo",(MAX(H528:K528)-I528)/(MAX(H528:K528)-MIN(H528:K528)),(I528-MIN(H528:K528))/(MAX(H528:K528)-MIN(H528:K528))))</f>
        <v>0</v>
      </c>
      <c r="AD528" s="0" t="n">
        <f aca="false">IF(MAX(H528:K528)=MIN(H528:K528),0,IF($B$17="custo",(MAX(H528:K528)-J528)/(MAX(H528:K528)-MIN(H528:K528)),(J528-MIN(H528:K528))/(MAX(H528:K528)-MIN(H528:K528))))</f>
        <v>0.820649009689253</v>
      </c>
      <c r="AE528" s="0" t="n">
        <f aca="false">IF(MAX(H528:K528)=MIN(H528:K528),0,IF($B$17="custo",(MAX(H528:K528)-K528)/(MAX(H528:K528)-MIN(H528:K528)),(K528-MIN(H528:K528))/(MAX(H528:K528)-MIN(H528:K528))))</f>
        <v>1</v>
      </c>
      <c r="AF528" s="0" t="n">
        <f aca="false">IF(MAX(L528:O528)=MIN(L528:O528),0,IF($C$17="custo",(MAX(L528:O528)-L528)/(MAX(L528:O528)-MIN(L528:O528)),(L528-MIN(L528:O528))/(MAX(L528:O528)-MIN(L528:O528))))</f>
        <v>0.545987578893871</v>
      </c>
      <c r="AG528" s="0" t="n">
        <f aca="false">IF(MAX(L528:O528)=MIN(L528:O528),0,IF($C$17="custo",(MAX(L528:O528)-M528)/(MAX(L528:O528)-MIN(L528:O528)),(M528-MIN(L528:O528))/(MAX(L528:O528)-MIN(L528:O528))))</f>
        <v>1</v>
      </c>
      <c r="AH528" s="0" t="n">
        <f aca="false">IF(MAX(L528:O528)=MIN(L528:O528),0,IF($C$17="custo",(MAX(L528:O528)-N528)/(MAX(L528:O528)-MIN(L528:O528)),(N528-MIN(L528:O528))/(MAX(L528:O528)-MIN(L528:O528))))</f>
        <v>0.649201036460932</v>
      </c>
      <c r="AI528" s="0" t="n">
        <f aca="false">IF(MAX(L528:O528)=MIN(L528:O528),0,IF($C$17="custo",(MAX(L528:O528)-O528)/(MAX(L528:O528)-MIN(L528:O528)),(O528-MIN(L528:O528))/(MAX(L528:O528)-MIN(L528:O528))))</f>
        <v>0</v>
      </c>
      <c r="AJ528" s="0" t="n">
        <f aca="false">IF(MAX(P528:S528)=MIN(P528:S528),0,IF($D$17="custo",(MAX(P528:S528)-P528)/(MAX(P528:S528)-MIN(P528:S528)),(P528-MIN(P528:S528))/(MAX(P528:S528)-MIN(P528:S528))))</f>
        <v>0.220861915788031</v>
      </c>
      <c r="AK528" s="0" t="n">
        <f aca="false">IF(MAX(P528:S528)=MIN(P528:S528),0,IF($D$17="custo",(MAX(P528:S528)-Q528)/(MAX(P528:S528)-MIN(P528:S528)),(Q528-MIN(P528:S528))/(MAX(P528:S528)-MIN(P528:S528))))</f>
        <v>0</v>
      </c>
      <c r="AL528" s="0" t="n">
        <f aca="false">IF(MAX(P528:S528)=MIN(P528:S528),0,IF($D$17="custo",(MAX(P528:S528)-R528)/(MAX(P528:S528)-MIN(P528:S528)),(R528-MIN(P528:S528))/(MAX(P528:S528)-MIN(P528:S528))))</f>
        <v>0.73843475953807</v>
      </c>
      <c r="AM528" s="0" t="n">
        <f aca="false">IF(MAX(P528:S528)=MIN(P528:S528),0,IF($D$17="custo",(MAX(P528:S528)-S528)/(MAX(P528:S528)-MIN(P528:S528)),(S528-MIN(P528:S528))/(MAX(P528:S528)-MIN(P528:S528))))</f>
        <v>1</v>
      </c>
      <c r="AN528" s="0" t="n">
        <f aca="false">IF(MAX(T528:W528)=MIN(T528:W528),0,IF($E$17="custo",(MAX(T528:W528)-T528)/(MAX(T528:W528)-MIN(T528:W528)),(T528-MIN(T528:W528))/(MAX(T528:W528)-MIN(T528:W528))))</f>
        <v>0</v>
      </c>
      <c r="AO528" s="0" t="n">
        <f aca="false">IF(MAX(T528:W528)=MIN(T528:W528),0,IF($E$17="custo",(MAX(T528:W528)-U528)/(MAX(T528:W528)-MIN(T528:W528)),(U528-MIN(T528:W528))/(MAX(T528:W528)-MIN(T528:W528))))</f>
        <v>0.592592592592593</v>
      </c>
      <c r="AP528" s="0" t="n">
        <f aca="false">IF(MAX(T528:W528)=MIN(T528:W528),0,IF($E$17="custo",(MAX(T528:W528)-V528)/(MAX(T528:W528)-MIN(T528:W528)),(V528-MIN(T528:W528))/(MAX(T528:W528)-MIN(T528:W528))))</f>
        <v>0.925925925925926</v>
      </c>
      <c r="AQ528" s="0" t="n">
        <f aca="false">IF(MAX(T528:W528)=MIN(T528:W528),0,IF($E$17="custo",(MAX(T528:W528)-W528)/(MAX(T528:W528)-MIN(T528:W528)),(W528-MIN(T528:W528))/(MAX(T528:W528)-MIN(T528:W528))))</f>
        <v>1</v>
      </c>
      <c r="AR528" s="0" t="n">
        <f aca="false">IF(MAX(X528:AA528)=MIN(X528:AA528),0,IF($F$17="custo",(MAX(X528:AA528)-X528)/(MAX(X528:AA528)-MIN(X528:AA528)),(X528-MIN(X528:AA528))/(MAX(X528:AA528)-MIN(X528:AA528))))</f>
        <v>0</v>
      </c>
      <c r="AS528" s="0" t="n">
        <f aca="false">IF(MAX(X528:AA528)=MIN(X528:AA528),0,IF($F$17="custo",(MAX(X528:AA528)-Y528)/(MAX(X528:AA528)-MIN(X528:AA528)),(Y528-MIN(X528:AA528))/(MAX(X528:AA528)-MIN(X528:AA528))))</f>
        <v>0.771428571428572</v>
      </c>
      <c r="AT528" s="0" t="n">
        <f aca="false">IF(MAX(X528:AA528)=MIN(X528:AA528),0,IF($F$17="custo",(MAX(X528:AA528)-Z528)/(MAX(X528:AA528)-MIN(X528:AA528)),(Z528-MIN(X528:AA528))/(MAX(X528:AA528)-MIN(X528:AA528))))</f>
        <v>0.457142857142857</v>
      </c>
      <c r="AU528" s="0" t="n">
        <f aca="false">IF(MAX(X528:AA528)=MIN(X528:AA528),0,IF($F$17="custo",(MAX(X528:AA528)-AA528)/(MAX(X528:AA528)-MIN(X528:AA528)),(AA528-MIN(X528:AA528))/(MAX(X528:AA528)-MIN(X528:AA528))))</f>
        <v>1</v>
      </c>
      <c r="AV528" s="0" t="n">
        <f aca="false">STDEVP(AB528:AE528)</f>
        <v>0.390979032690304</v>
      </c>
      <c r="AW528" s="0" t="n">
        <f aca="false">STDEVP(AF528:AI528)</f>
        <v>0.358765646976722</v>
      </c>
      <c r="AX528" s="0" t="n">
        <f aca="false">STDEVP(AJ528:AM528)</f>
        <v>0.398232034890975</v>
      </c>
      <c r="AY528" s="0" t="n">
        <f aca="false">STDEVP(AN528:AQ528)</f>
        <v>0.394579180604861</v>
      </c>
      <c r="AZ528" s="0" t="n">
        <f aca="false">STDEVP(AR528:AU528)</f>
        <v>0.37498299281162</v>
      </c>
      <c r="BA528" s="0" t="n">
        <f aca="false">AV528*((1-IFERROR(CORREL(AB528:AE528,AF528:AI528),0))+(1-IFERROR(CORREL(AB528:AE528,AJ528:AM528),0))+(1-IFERROR(CORREL(AB528:AE528,AN528:AQ528),0))+(1-IFERROR(CORREL(AB528:AE528,AR528:AU528),0)))</f>
        <v>1.1573528728632</v>
      </c>
      <c r="BB528" s="0" t="n">
        <f aca="false">AW528*((1-IFERROR(CORREL(AF528:AI528,AB528:AE528),0))+(1-IFERROR(CORREL(AF528:AI528,AJ528:AM528),0))+(1-IFERROR(CORREL(AF528:AI528,AN528:AQ528),0))+(1-IFERROR(CORREL(AF528:AI528,AR528:AU528),0)))</f>
        <v>2.25493864461378</v>
      </c>
      <c r="BC528" s="0" t="n">
        <f aca="false">AX528*((1-IFERROR(CORREL(AJ528:AM528,AB528:AE528),0))+(1-IFERROR(CORREL(AJ528:AM528,AF528:AI528),0))+(1-IFERROR(CORREL(AJ528:AM528,AN528:AQ528),0))+(1-IFERROR(CORREL(AJ528:AM528,AR528:AU528),0)))</f>
        <v>1.08151453026293</v>
      </c>
      <c r="BD528" s="0" t="n">
        <f aca="false">AY528*((1-IFERROR(CORREL(AN528:AQ528,AB528:AE528),0))+(1-IFERROR(CORREL(AN528:AQ528,AF528:AI528),0))+(1-IFERROR(CORREL(AN528:AQ528,AJ528:AM528),0))+(1-IFERROR(CORREL(AN528:AQ528,AR528:AU528),0)))</f>
        <v>0.864616581312142</v>
      </c>
      <c r="BE528" s="0" t="n">
        <f aca="false">AZ528*((1-IFERROR(CORREL(AR528:AU528,AB528:AE528),0))+(1-IFERROR(CORREL(AR528:AU528,AF528:AI528),0))+(1-IFERROR(CORREL(AR528:AU528,AJ528:AM528),0))+(1-IFERROR(CORREL(AR528:AU528,AN528:AQ528),0)))</f>
        <v>1.05132049010464</v>
      </c>
      <c r="BF528" s="0" t="n">
        <f aca="false">IF(SUM(BA528:BE528)&gt;0,BA528/SUM(BA528:BE528),1/5)</f>
        <v>0.180561506342468</v>
      </c>
      <c r="BG528" s="0" t="n">
        <f aca="false">IF(SUM(BA528:BE528)&gt;0,BB528/SUM(BA528:BE528),1/5)</f>
        <v>0.351798598273694</v>
      </c>
      <c r="BH528" s="0" t="n">
        <f aca="false">IF(SUM(BA528:BE528)&gt;0,BC528/SUM(BA528:BE528),1/5)</f>
        <v>0.168729777489932</v>
      </c>
      <c r="BI528" s="0" t="n">
        <f aca="false">IF(SUM(BA528:BE528)&gt;0,BD528/SUM(BA528:BE528),1/5)</f>
        <v>0.134890987866281</v>
      </c>
      <c r="BJ528" s="0" t="n">
        <f aca="false">IF(SUM(BA528:BE528)&gt;0,BE528/SUM(BA528:BE528),1/5)</f>
        <v>0.164019130027626</v>
      </c>
      <c r="BK528" s="0" t="n">
        <f aca="false">BF528*AB528+BG528*AF528+BH528*AJ528+BI528*AN528+BJ528*AR528</f>
        <v>0.295731998174264</v>
      </c>
      <c r="BL528" s="0" t="n">
        <f aca="false">BF528*AC528+BG528*AG528+BH528*AK528+BI528*AO528+BJ528*AS528</f>
        <v>0.558263041654918</v>
      </c>
      <c r="BM528" s="0" t="n">
        <f aca="false">BF528*AD528+BG528*AH528+BH528*AL528+BI528*AP528+BJ528*AT528</f>
        <v>0.701040805226484</v>
      </c>
      <c r="BN528" s="0" t="n">
        <f aca="false">BF528*AE528+BG528*AI528+BH528*AM528+BI528*AQ528+BJ528*AU528</f>
        <v>0.648201401726307</v>
      </c>
      <c r="BO528" s="0" t="n">
        <f aca="false">RANK(BK528,$BK528:$BN528)</f>
        <v>4</v>
      </c>
      <c r="BP528" s="0" t="n">
        <f aca="false">RANK(BL528,$BK528:$BN528)</f>
        <v>3</v>
      </c>
      <c r="BQ528" s="0" t="n">
        <f aca="false">RANK(BM528,$BK528:$BN528)</f>
        <v>1</v>
      </c>
      <c r="BR528" s="0" t="n">
        <f aca="false">RANK(BN528,$BK528:$BN528)</f>
        <v>2</v>
      </c>
    </row>
    <row r="529" customFormat="false" ht="15" hidden="false" customHeight="false" outlineLevel="0" collapsed="false">
      <c r="A529" s="0" t="n">
        <v>506</v>
      </c>
      <c r="B529" s="0" t="n">
        <f aca="false">RANDBETWEEN(1,$B$5)</f>
        <v>2</v>
      </c>
      <c r="C529" s="0" t="n">
        <f aca="false">RANDBETWEEN(1,$B$5)</f>
        <v>2</v>
      </c>
      <c r="D529" s="0" t="n">
        <f aca="false">RANDBETWEEN(1,$B$5)</f>
        <v>4</v>
      </c>
      <c r="E529" s="0" t="n">
        <f aca="false">RANDBETWEEN(1,$B$5)</f>
        <v>1</v>
      </c>
      <c r="F529" s="0" t="n">
        <f aca="false">RANDBETWEEN(1,$B$5)</f>
        <v>2</v>
      </c>
      <c r="G529" s="0" t="n">
        <f aca="false">RANDBETWEEN(1,$B$5)</f>
        <v>5</v>
      </c>
      <c r="H529" s="0" t="n">
        <f aca="true">NORMINV(RAND(),$B$8,$B$13)</f>
        <v>44.8017266061561</v>
      </c>
      <c r="I529" s="0" t="n">
        <f aca="true">NORMINV(RAND(),$C$8,$C$13)</f>
        <v>55.4199811080353</v>
      </c>
      <c r="J529" s="0" t="n">
        <f aca="true">NORMINV(RAND(),$D$8,$D$13)</f>
        <v>15.2193227660755</v>
      </c>
      <c r="K529" s="0" t="n">
        <f aca="true">NORMINV(RAND(),$E$8,$E$13)</f>
        <v>3.10623587882994</v>
      </c>
      <c r="L529" s="0" t="n">
        <f aca="true">NORMINV(RAND(),$B$9,$B$14)</f>
        <v>40.3957095048269</v>
      </c>
      <c r="M529" s="0" t="n">
        <f aca="true">NORMINV(RAND(),$C$9,$C$14)</f>
        <v>53.4040443102117</v>
      </c>
      <c r="N529" s="0" t="n">
        <f aca="true">NORMINV(RAND(),$D$9,$D$14)</f>
        <v>41.4066914833552</v>
      </c>
      <c r="O529" s="0" t="n">
        <f aca="true">NORMINV(RAND(),$E$9,$E$14)</f>
        <v>24.0654694520279</v>
      </c>
      <c r="P529" s="0" t="n">
        <f aca="true">NORMINV(RAND(),$B$10,$B$15)</f>
        <v>22.8046566437398</v>
      </c>
      <c r="Q529" s="0" t="n">
        <f aca="true">NORMINV(RAND(),$C$10,$C$15)</f>
        <v>29.9354082638202</v>
      </c>
      <c r="R529" s="0" t="n">
        <f aca="true">NORMINV(RAND(),$D$10,$D$15)</f>
        <v>8.89114106486655</v>
      </c>
      <c r="S529" s="0" t="n">
        <f aca="true">NORMINV(RAND(),$E$10,$E$15)</f>
        <v>3.66463402551725</v>
      </c>
      <c r="T529" s="0" t="n">
        <f aca="false">MEDIAN(INDEX(Avaliadores!$B$17:$B$22,$B529),INDEX(Avaliadores!$B$17:$B$22,$C529),INDEX(Avaliadores!$B$17:$B$22,$D529),INDEX(Avaliadores!$B$17:$B$22,$E529),INDEX(Avaliadores!$B$17:$B$22,$F529),INDEX(Avaliadores!$B$17:$B$22,$G529))</f>
        <v>3.04166666666667</v>
      </c>
      <c r="U529" s="0" t="n">
        <f aca="false">MEDIAN(INDEX(Avaliadores!$C$17:$C$22,$B529),INDEX(Avaliadores!$C$17:$C$22,$C529),INDEX(Avaliadores!$C$17:$C$22,$D529),INDEX(Avaliadores!$C$17:$C$22,$E529),INDEX(Avaliadores!$C$17:$C$22,$F529),INDEX(Avaliadores!$C$17:$C$22,$G529))</f>
        <v>5.04166666666667</v>
      </c>
      <c r="V529" s="0" t="n">
        <f aca="false">MEDIAN(INDEX(Avaliadores!$D$17:$D$22,$B529),INDEX(Avaliadores!$D$17:$D$22,$C529),INDEX(Avaliadores!$D$17:$D$22,$D529),INDEX(Avaliadores!$D$17:$D$22,$E529),INDEX(Avaliadores!$D$17:$D$22,$F529),INDEX(Avaliadores!$D$17:$D$22,$G529))</f>
        <v>6.04166666666667</v>
      </c>
      <c r="W529" s="0" t="n">
        <f aca="false">MEDIAN(INDEX(Avaliadores!$E$17:$E$22,$B529),INDEX(Avaliadores!$E$17:$E$22,$C529),INDEX(Avaliadores!$E$17:$E$22,$D529),INDEX(Avaliadores!$E$17:$E$22,$E529),INDEX(Avaliadores!$E$17:$E$22,$F529),INDEX(Avaliadores!$E$17:$E$22,$G529))</f>
        <v>6.29166666666667</v>
      </c>
      <c r="X529" s="0" t="n">
        <f aca="false">MEDIAN(INDEX(Avaliadores!$F$17:$F$22,$B529),INDEX(Avaliadores!$F$17:$F$22,$C529),INDEX(Avaliadores!$F$17:$F$22,$D529),INDEX(Avaliadores!$F$17:$F$22,$E529),INDEX(Avaliadores!$F$17:$F$22,$F529),INDEX(Avaliadores!$F$17:$F$22,$G529))</f>
        <v>2.04166666666667</v>
      </c>
      <c r="Y529" s="0" t="n">
        <f aca="false">MEDIAN(INDEX(Avaliadores!$G$17:$G$22,$B529),INDEX(Avaliadores!$G$17:$G$22,$C529),INDEX(Avaliadores!$G$17:$G$22,$D529),INDEX(Avaliadores!$G$17:$G$22,$E529),INDEX(Avaliadores!$G$17:$G$22,$F529),INDEX(Avaliadores!$G$17:$G$22,$G529))</f>
        <v>5.54166666666667</v>
      </c>
      <c r="Z529" s="0" t="n">
        <f aca="false">MEDIAN(INDEX(Avaliadores!$H$17:$H$22,$B529),INDEX(Avaliadores!$H$17:$H$22,$C529),INDEX(Avaliadores!$H$17:$H$22,$D529),INDEX(Avaliadores!$H$17:$H$22,$E529),INDEX(Avaliadores!$H$17:$H$22,$F529),INDEX(Avaliadores!$H$17:$H$22,$G529))</f>
        <v>4.04166666666667</v>
      </c>
      <c r="AA529" s="0" t="n">
        <f aca="false">MEDIAN(INDEX(Avaliadores!$I$17:$I$22,$B529),INDEX(Avaliadores!$I$17:$I$22,$C529),INDEX(Avaliadores!$I$17:$I$22,$D529),INDEX(Avaliadores!$I$17:$I$22,$E529),INDEX(Avaliadores!$I$17:$I$22,$F529),INDEX(Avaliadores!$I$17:$I$22,$G529))</f>
        <v>6.04166666666667</v>
      </c>
      <c r="AB529" s="0" t="n">
        <f aca="false">IF(MAX(H529:K529)=MIN(H529:K529),0,IF($B$17="custo",(MAX(H529:K529)-H529)/(MAX(H529:K529)-MIN(H529:K529)),(H529-MIN(H529:K529))/(MAX(H529:K529)-MIN(H529:K529))))</f>
        <v>0.202972554447341</v>
      </c>
      <c r="AC529" s="0" t="n">
        <f aca="false">IF(MAX(H529:K529)=MIN(H529:K529),0,IF($B$17="custo",(MAX(H529:K529)-I529)/(MAX(H529:K529)-MIN(H529:K529)),(I529-MIN(H529:K529))/(MAX(H529:K529)-MIN(H529:K529))))</f>
        <v>0</v>
      </c>
      <c r="AD529" s="0" t="n">
        <f aca="false">IF(MAX(H529:K529)=MIN(H529:K529),0,IF($B$17="custo",(MAX(H529:K529)-J529)/(MAX(H529:K529)-MIN(H529:K529)),(J529-MIN(H529:K529))/(MAX(H529:K529)-MIN(H529:K529))))</f>
        <v>0.768453074155296</v>
      </c>
      <c r="AE529" s="0" t="n">
        <f aca="false">IF(MAX(H529:K529)=MIN(H529:K529),0,IF($B$17="custo",(MAX(H529:K529)-K529)/(MAX(H529:K529)-MIN(H529:K529)),(K529-MIN(H529:K529))/(MAX(H529:K529)-MIN(H529:K529))))</f>
        <v>1</v>
      </c>
      <c r="AF529" s="0" t="n">
        <f aca="false">IF(MAX(L529:O529)=MIN(L529:O529),0,IF($C$17="custo",(MAX(L529:O529)-L529)/(MAX(L529:O529)-MIN(L529:O529)),(L529-MIN(L529:O529))/(MAX(L529:O529)-MIN(L529:O529))))</f>
        <v>0.556613268767683</v>
      </c>
      <c r="AG529" s="0" t="n">
        <f aca="false">IF(MAX(L529:O529)=MIN(L529:O529),0,IF($C$17="custo",(MAX(L529:O529)-M529)/(MAX(L529:O529)-MIN(L529:O529)),(M529-MIN(L529:O529))/(MAX(L529:O529)-MIN(L529:O529))))</f>
        <v>1</v>
      </c>
      <c r="AH529" s="0" t="n">
        <f aca="false">IF(MAX(L529:O529)=MIN(L529:O529),0,IF($C$17="custo",(MAX(L529:O529)-N529)/(MAX(L529:O529)-MIN(L529:O529)),(N529-MIN(L529:O529))/(MAX(L529:O529)-MIN(L529:O529))))</f>
        <v>0.591072406043952</v>
      </c>
      <c r="AI529" s="0" t="n">
        <f aca="false">IF(MAX(L529:O529)=MIN(L529:O529),0,IF($C$17="custo",(MAX(L529:O529)-O529)/(MAX(L529:O529)-MIN(L529:O529)),(O529-MIN(L529:O529))/(MAX(L529:O529)-MIN(L529:O529))))</f>
        <v>0</v>
      </c>
      <c r="AJ529" s="0" t="n">
        <f aca="false">IF(MAX(P529:S529)=MIN(P529:S529),0,IF($D$17="custo",(MAX(P529:S529)-P529)/(MAX(P529:S529)-MIN(P529:S529)),(P529-MIN(P529:S529))/(MAX(P529:S529)-MIN(P529:S529))))</f>
        <v>0.27143286891346</v>
      </c>
      <c r="AK529" s="0" t="n">
        <f aca="false">IF(MAX(P529:S529)=MIN(P529:S529),0,IF($D$17="custo",(MAX(P529:S529)-Q529)/(MAX(P529:S529)-MIN(P529:S529)),(Q529-MIN(P529:S529))/(MAX(P529:S529)-MIN(P529:S529))))</f>
        <v>0</v>
      </c>
      <c r="AL529" s="0" t="n">
        <f aca="false">IF(MAX(P529:S529)=MIN(P529:S529),0,IF($D$17="custo",(MAX(P529:S529)-R529)/(MAX(P529:S529)-MIN(P529:S529)),(R529-MIN(P529:S529))/(MAX(P529:S529)-MIN(P529:S529))))</f>
        <v>0.801052416958119</v>
      </c>
      <c r="AM529" s="0" t="n">
        <f aca="false">IF(MAX(P529:S529)=MIN(P529:S529),0,IF($D$17="custo",(MAX(P529:S529)-S529)/(MAX(P529:S529)-MIN(P529:S529)),(S529-MIN(P529:S529))/(MAX(P529:S529)-MIN(P529:S529))))</f>
        <v>1</v>
      </c>
      <c r="AN529" s="0" t="n">
        <f aca="false">IF(MAX(T529:W529)=MIN(T529:W529),0,IF($E$17="custo",(MAX(T529:W529)-T529)/(MAX(T529:W529)-MIN(T529:W529)),(T529-MIN(T529:W529))/(MAX(T529:W529)-MIN(T529:W529))))</f>
        <v>0</v>
      </c>
      <c r="AO529" s="0" t="n">
        <f aca="false">IF(MAX(T529:W529)=MIN(T529:W529),0,IF($E$17="custo",(MAX(T529:W529)-U529)/(MAX(T529:W529)-MIN(T529:W529)),(U529-MIN(T529:W529))/(MAX(T529:W529)-MIN(T529:W529))))</f>
        <v>0.615384615384615</v>
      </c>
      <c r="AP529" s="0" t="n">
        <f aca="false">IF(MAX(T529:W529)=MIN(T529:W529),0,IF($E$17="custo",(MAX(T529:W529)-V529)/(MAX(T529:W529)-MIN(T529:W529)),(V529-MIN(T529:W529))/(MAX(T529:W529)-MIN(T529:W529))))</f>
        <v>0.923076923076923</v>
      </c>
      <c r="AQ529" s="0" t="n">
        <f aca="false">IF(MAX(T529:W529)=MIN(T529:W529),0,IF($E$17="custo",(MAX(T529:W529)-W529)/(MAX(T529:W529)-MIN(T529:W529)),(W529-MIN(T529:W529))/(MAX(T529:W529)-MIN(T529:W529))))</f>
        <v>1</v>
      </c>
      <c r="AR529" s="0" t="n">
        <f aca="false">IF(MAX(X529:AA529)=MIN(X529:AA529),0,IF($F$17="custo",(MAX(X529:AA529)-X529)/(MAX(X529:AA529)-MIN(X529:AA529)),(X529-MIN(X529:AA529))/(MAX(X529:AA529)-MIN(X529:AA529))))</f>
        <v>0</v>
      </c>
      <c r="AS529" s="0" t="n">
        <f aca="false">IF(MAX(X529:AA529)=MIN(X529:AA529),0,IF($F$17="custo",(MAX(X529:AA529)-Y529)/(MAX(X529:AA529)-MIN(X529:AA529)),(Y529-MIN(X529:AA529))/(MAX(X529:AA529)-MIN(X529:AA529))))</f>
        <v>0.875</v>
      </c>
      <c r="AT529" s="0" t="n">
        <f aca="false">IF(MAX(X529:AA529)=MIN(X529:AA529),0,IF($F$17="custo",(MAX(X529:AA529)-Z529)/(MAX(X529:AA529)-MIN(X529:AA529)),(Z529-MIN(X529:AA529))/(MAX(X529:AA529)-MIN(X529:AA529))))</f>
        <v>0.5</v>
      </c>
      <c r="AU529" s="0" t="n">
        <f aca="false">IF(MAX(X529:AA529)=MIN(X529:AA529),0,IF($F$17="custo",(MAX(X529:AA529)-AA529)/(MAX(X529:AA529)-MIN(X529:AA529)),(AA529-MIN(X529:AA529))/(MAX(X529:AA529)-MIN(X529:AA529))))</f>
        <v>1</v>
      </c>
      <c r="AV529" s="0" t="n">
        <f aca="false">STDEVP(AB529:AE529)</f>
        <v>0.406229071079292</v>
      </c>
      <c r="AW529" s="0" t="n">
        <f aca="false">STDEVP(AF529:AI529)</f>
        <v>0.355684720190176</v>
      </c>
      <c r="AX529" s="0" t="n">
        <f aca="false">STDEVP(AJ529:AM529)</f>
        <v>0.400487815670616</v>
      </c>
      <c r="AY529" s="0" t="n">
        <f aca="false">STDEVP(AN529:AQ529)</f>
        <v>0.393644028662668</v>
      </c>
      <c r="AZ529" s="0" t="n">
        <f aca="false">STDEVP(AR529:AU529)</f>
        <v>0.389059362437148</v>
      </c>
      <c r="BA529" s="0" t="n">
        <f aca="false">AV529*((1-IFERROR(CORREL(AB529:AE529,AF529:AI529),0))+(1-IFERROR(CORREL(AB529:AE529,AJ529:AM529),0))+(1-IFERROR(CORREL(AB529:AE529,AN529:AQ529),0))+(1-IFERROR(CORREL(AB529:AE529,AR529:AU529),0)))</f>
        <v>1.13663132600389</v>
      </c>
      <c r="BB529" s="0" t="n">
        <f aca="false">AW529*((1-IFERROR(CORREL(AF529:AI529,AB529:AE529),0))+(1-IFERROR(CORREL(AF529:AI529,AJ529:AM529),0))+(1-IFERROR(CORREL(AF529:AI529,AN529:AQ529),0))+(1-IFERROR(CORREL(AF529:AI529,AR529:AU529),0)))</f>
        <v>2.22536563548096</v>
      </c>
      <c r="BC529" s="0" t="n">
        <f aca="false">AX529*((1-IFERROR(CORREL(AJ529:AM529,AB529:AE529),0))+(1-IFERROR(CORREL(AJ529:AM529,AF529:AI529),0))+(1-IFERROR(CORREL(AJ529:AM529,AN529:AQ529),0))+(1-IFERROR(CORREL(AJ529:AM529,AR529:AU529),0)))</f>
        <v>1.1669091543598</v>
      </c>
      <c r="BD529" s="0" t="n">
        <f aca="false">AY529*((1-IFERROR(CORREL(AN529:AQ529,AB529:AE529),0))+(1-IFERROR(CORREL(AN529:AQ529,AF529:AI529),0))+(1-IFERROR(CORREL(AN529:AQ529,AJ529:AM529),0))+(1-IFERROR(CORREL(AN529:AQ529,AR529:AU529),0)))</f>
        <v>0.853062748530694</v>
      </c>
      <c r="BE529" s="0" t="n">
        <f aca="false">AZ529*((1-IFERROR(CORREL(AR529:AU529,AB529:AE529),0))+(1-IFERROR(CORREL(AR529:AU529,AF529:AI529),0))+(1-IFERROR(CORREL(AR529:AU529,AJ529:AM529),0))+(1-IFERROR(CORREL(AR529:AU529,AN529:AQ529),0)))</f>
        <v>1.07920546065151</v>
      </c>
      <c r="BF529" s="0" t="n">
        <f aca="false">IF(SUM(BA529:BE529)&gt;0,BA529/SUM(BA529:BE529),1/5)</f>
        <v>0.175917142740018</v>
      </c>
      <c r="BG529" s="0" t="n">
        <f aca="false">IF(SUM(BA529:BE529)&gt;0,BB529/SUM(BA529:BE529),1/5)</f>
        <v>0.344421234211431</v>
      </c>
      <c r="BH529" s="0" t="n">
        <f aca="false">IF(SUM(BA529:BE529)&gt;0,BC529/SUM(BA529:BE529),1/5)</f>
        <v>0.180603261212109</v>
      </c>
      <c r="BI529" s="0" t="n">
        <f aca="false">IF(SUM(BA529:BE529)&gt;0,BD529/SUM(BA529:BE529),1/5)</f>
        <v>0.132029056270224</v>
      </c>
      <c r="BJ529" s="0" t="n">
        <f aca="false">IF(SUM(BA529:BE529)&gt;0,BE529/SUM(BA529:BE529),1/5)</f>
        <v>0.167029305566218</v>
      </c>
      <c r="BK529" s="0" t="n">
        <f aca="false">BF529*AB529+BG529*AF529+BH529*AJ529+BI529*AN529+BJ529*AR529</f>
        <v>0.276437442166373</v>
      </c>
      <c r="BL529" s="0" t="n">
        <f aca="false">BF529*AC529+BG529*AG529+BH529*AK529+BI529*AO529+BJ529*AS529</f>
        <v>0.571820526594317</v>
      </c>
      <c r="BM529" s="0" t="n">
        <f aca="false">BF529*AD529+BG529*AH529+BH529*AL529+BI529*AP529+BJ529*AT529</f>
        <v>0.688822263439416</v>
      </c>
      <c r="BN529" s="0" t="n">
        <f aca="false">BF529*AE529+BG529*AI529+BH529*AM529+BI529*AQ529+BJ529*AU529</f>
        <v>0.655578765788569</v>
      </c>
      <c r="BO529" s="0" t="n">
        <f aca="false">RANK(BK529,$BK529:$BN529)</f>
        <v>4</v>
      </c>
      <c r="BP529" s="0" t="n">
        <f aca="false">RANK(BL529,$BK529:$BN529)</f>
        <v>3</v>
      </c>
      <c r="BQ529" s="0" t="n">
        <f aca="false">RANK(BM529,$BK529:$BN529)</f>
        <v>1</v>
      </c>
      <c r="BR529" s="0" t="n">
        <f aca="false">RANK(BN529,$BK529:$BN529)</f>
        <v>2</v>
      </c>
    </row>
    <row r="530" customFormat="false" ht="15" hidden="false" customHeight="false" outlineLevel="0" collapsed="false">
      <c r="A530" s="0" t="n">
        <v>507</v>
      </c>
      <c r="B530" s="0" t="n">
        <f aca="false">RANDBETWEEN(1,$B$5)</f>
        <v>3</v>
      </c>
      <c r="C530" s="0" t="n">
        <f aca="false">RANDBETWEEN(1,$B$5)</f>
        <v>6</v>
      </c>
      <c r="D530" s="0" t="n">
        <f aca="false">RANDBETWEEN(1,$B$5)</f>
        <v>4</v>
      </c>
      <c r="E530" s="0" t="n">
        <f aca="false">RANDBETWEEN(1,$B$5)</f>
        <v>3</v>
      </c>
      <c r="F530" s="0" t="n">
        <f aca="false">RANDBETWEEN(1,$B$5)</f>
        <v>3</v>
      </c>
      <c r="G530" s="0" t="n">
        <f aca="false">RANDBETWEEN(1,$B$5)</f>
        <v>5</v>
      </c>
      <c r="H530" s="0" t="n">
        <f aca="true">NORMINV(RAND(),$B$8,$B$13)</f>
        <v>47.9860254104249</v>
      </c>
      <c r="I530" s="0" t="n">
        <f aca="true">NORMINV(RAND(),$C$8,$C$13)</f>
        <v>65.8211239583379</v>
      </c>
      <c r="J530" s="0" t="n">
        <f aca="true">NORMINV(RAND(),$D$8,$D$13)</f>
        <v>14.9556972157985</v>
      </c>
      <c r="K530" s="0" t="n">
        <f aca="true">NORMINV(RAND(),$E$8,$E$13)</f>
        <v>2.91197408941816</v>
      </c>
      <c r="L530" s="0" t="n">
        <f aca="true">NORMINV(RAND(),$B$9,$B$14)</f>
        <v>43.806109907073</v>
      </c>
      <c r="M530" s="0" t="n">
        <f aca="true">NORMINV(RAND(),$C$9,$C$14)</f>
        <v>60.6152393691823</v>
      </c>
      <c r="N530" s="0" t="n">
        <f aca="true">NORMINV(RAND(),$D$9,$D$14)</f>
        <v>53.170587662632</v>
      </c>
      <c r="O530" s="0" t="n">
        <f aca="true">NORMINV(RAND(),$E$9,$E$14)</f>
        <v>23.9383590467334</v>
      </c>
      <c r="P530" s="0" t="n">
        <f aca="true">NORMINV(RAND(),$B$10,$B$15)</f>
        <v>24.306337709486</v>
      </c>
      <c r="Q530" s="0" t="n">
        <f aca="true">NORMINV(RAND(),$C$10,$C$15)</f>
        <v>28.1303666970723</v>
      </c>
      <c r="R530" s="0" t="n">
        <f aca="true">NORMINV(RAND(),$D$10,$D$15)</f>
        <v>10.3666074216544</v>
      </c>
      <c r="S530" s="0" t="n">
        <f aca="true">NORMINV(RAND(),$E$10,$E$15)</f>
        <v>3.84367918412384</v>
      </c>
      <c r="T530" s="0" t="n">
        <f aca="false">MEDIAN(INDEX(Avaliadores!$B$17:$B$22,$B530),INDEX(Avaliadores!$B$17:$B$22,$C530),INDEX(Avaliadores!$B$17:$B$22,$D530),INDEX(Avaliadores!$B$17:$B$22,$E530),INDEX(Avaliadores!$B$17:$B$22,$F530),INDEX(Avaliadores!$B$17:$B$22,$G530))</f>
        <v>2.79166666666667</v>
      </c>
      <c r="U530" s="0" t="n">
        <f aca="false">MEDIAN(INDEX(Avaliadores!$C$17:$C$22,$B530),INDEX(Avaliadores!$C$17:$C$22,$C530),INDEX(Avaliadores!$C$17:$C$22,$D530),INDEX(Avaliadores!$C$17:$C$22,$E530),INDEX(Avaliadores!$C$17:$C$22,$F530),INDEX(Avaliadores!$C$17:$C$22,$G530))</f>
        <v>5.16666666666667</v>
      </c>
      <c r="V530" s="0" t="n">
        <f aca="false">MEDIAN(INDEX(Avaliadores!$D$17:$D$22,$B530),INDEX(Avaliadores!$D$17:$D$22,$C530),INDEX(Avaliadores!$D$17:$D$22,$D530),INDEX(Avaliadores!$D$17:$D$22,$E530),INDEX(Avaliadores!$D$17:$D$22,$F530),INDEX(Avaliadores!$D$17:$D$22,$G530))</f>
        <v>5.66666666666667</v>
      </c>
      <c r="W530" s="0" t="n">
        <f aca="false">MEDIAN(INDEX(Avaliadores!$E$17:$E$22,$B530),INDEX(Avaliadores!$E$17:$E$22,$C530),INDEX(Avaliadores!$E$17:$E$22,$D530),INDEX(Avaliadores!$E$17:$E$22,$E530),INDEX(Avaliadores!$E$17:$E$22,$F530),INDEX(Avaliadores!$E$17:$E$22,$G530))</f>
        <v>5.91666666666667</v>
      </c>
      <c r="X530" s="0" t="n">
        <f aca="false">MEDIAN(INDEX(Avaliadores!$F$17:$F$22,$B530),INDEX(Avaliadores!$F$17:$F$22,$C530),INDEX(Avaliadores!$F$17:$F$22,$D530),INDEX(Avaliadores!$F$17:$F$22,$E530),INDEX(Avaliadores!$F$17:$F$22,$F530),INDEX(Avaliadores!$F$17:$F$22,$G530))</f>
        <v>2.79166666666667</v>
      </c>
      <c r="Y530" s="0" t="n">
        <f aca="false">MEDIAN(INDEX(Avaliadores!$G$17:$G$22,$B530),INDEX(Avaliadores!$G$17:$G$22,$C530),INDEX(Avaliadores!$G$17:$G$22,$D530),INDEX(Avaliadores!$G$17:$G$22,$E530),INDEX(Avaliadores!$G$17:$G$22,$F530),INDEX(Avaliadores!$G$17:$G$22,$G530))</f>
        <v>5.41666666666667</v>
      </c>
      <c r="Z530" s="0" t="n">
        <f aca="false">MEDIAN(INDEX(Avaliadores!$H$17:$H$22,$B530),INDEX(Avaliadores!$H$17:$H$22,$C530),INDEX(Avaliadores!$H$17:$H$22,$D530),INDEX(Avaliadores!$H$17:$H$22,$E530),INDEX(Avaliadores!$H$17:$H$22,$F530),INDEX(Avaliadores!$H$17:$H$22,$G530))</f>
        <v>3.79166666666667</v>
      </c>
      <c r="AA530" s="0" t="n">
        <f aca="false">MEDIAN(INDEX(Avaliadores!$I$17:$I$22,$B530),INDEX(Avaliadores!$I$17:$I$22,$C530),INDEX(Avaliadores!$I$17:$I$22,$D530),INDEX(Avaliadores!$I$17:$I$22,$E530),INDEX(Avaliadores!$I$17:$I$22,$F530),INDEX(Avaliadores!$I$17:$I$22,$G530))</f>
        <v>6.79166666666667</v>
      </c>
      <c r="AB530" s="0" t="n">
        <f aca="false">IF(MAX(H530:K530)=MIN(H530:K530),0,IF($B$17="custo",(MAX(H530:K530)-H530)/(MAX(H530:K530)-MIN(H530:K530)),(H530-MIN(H530:K530))/(MAX(H530:K530)-MIN(H530:K530))))</f>
        <v>0.283505636065263</v>
      </c>
      <c r="AC530" s="0" t="n">
        <f aca="false">IF(MAX(H530:K530)=MIN(H530:K530),0,IF($B$17="custo",(MAX(H530:K530)-I530)/(MAX(H530:K530)-MIN(H530:K530)),(I530-MIN(H530:K530))/(MAX(H530:K530)-MIN(H530:K530))))</f>
        <v>0</v>
      </c>
      <c r="AD530" s="0" t="n">
        <f aca="false">IF(MAX(H530:K530)=MIN(H530:K530),0,IF($B$17="custo",(MAX(H530:K530)-J530)/(MAX(H530:K530)-MIN(H530:K530)),(J530-MIN(H530:K530))/(MAX(H530:K530)-MIN(H530:K530))))</f>
        <v>0.808553713546039</v>
      </c>
      <c r="AE530" s="0" t="n">
        <f aca="false">IF(MAX(H530:K530)=MIN(H530:K530),0,IF($B$17="custo",(MAX(H530:K530)-K530)/(MAX(H530:K530)-MIN(H530:K530)),(K530-MIN(H530:K530))/(MAX(H530:K530)-MIN(H530:K530))))</f>
        <v>1</v>
      </c>
      <c r="AF530" s="0" t="n">
        <f aca="false">IF(MAX(L530:O530)=MIN(L530:O530),0,IF($C$17="custo",(MAX(L530:O530)-L530)/(MAX(L530:O530)-MIN(L530:O530)),(L530-MIN(L530:O530))/(MAX(L530:O530)-MIN(L530:O530))))</f>
        <v>0.541696858775067</v>
      </c>
      <c r="AG530" s="0" t="n">
        <f aca="false">IF(MAX(L530:O530)=MIN(L530:O530),0,IF($C$17="custo",(MAX(L530:O530)-M530)/(MAX(L530:O530)-MIN(L530:O530)),(M530-MIN(L530:O530))/(MAX(L530:O530)-MIN(L530:O530))))</f>
        <v>1</v>
      </c>
      <c r="AH530" s="0" t="n">
        <f aca="false">IF(MAX(L530:O530)=MIN(L530:O530),0,IF($C$17="custo",(MAX(L530:O530)-N530)/(MAX(L530:O530)-MIN(L530:O530)),(N530-MIN(L530:O530))/(MAX(L530:O530)-MIN(L530:O530))))</f>
        <v>0.797020585145199</v>
      </c>
      <c r="AI530" s="0" t="n">
        <f aca="false">IF(MAX(L530:O530)=MIN(L530:O530),0,IF($C$17="custo",(MAX(L530:O530)-O530)/(MAX(L530:O530)-MIN(L530:O530)),(O530-MIN(L530:O530))/(MAX(L530:O530)-MIN(L530:O530))))</f>
        <v>0</v>
      </c>
      <c r="AJ530" s="0" t="n">
        <f aca="false">IF(MAX(P530:S530)=MIN(P530:S530),0,IF($D$17="custo",(MAX(P530:S530)-P530)/(MAX(P530:S530)-MIN(P530:S530)),(P530-MIN(P530:S530))/(MAX(P530:S530)-MIN(P530:S530))))</f>
        <v>0.157453707326184</v>
      </c>
      <c r="AK530" s="0" t="n">
        <f aca="false">IF(MAX(P530:S530)=MIN(P530:S530),0,IF($D$17="custo",(MAX(P530:S530)-Q530)/(MAX(P530:S530)-MIN(P530:S530)),(Q530-MIN(P530:S530))/(MAX(P530:S530)-MIN(P530:S530))))</f>
        <v>0</v>
      </c>
      <c r="AL530" s="0" t="n">
        <f aca="false">IF(MAX(P530:S530)=MIN(P530:S530),0,IF($D$17="custo",(MAX(P530:S530)-R530)/(MAX(P530:S530)-MIN(P530:S530)),(R530-MIN(P530:S530))/(MAX(P530:S530)-MIN(P530:S530))))</f>
        <v>0.731419600385897</v>
      </c>
      <c r="AM530" s="0" t="n">
        <f aca="false">IF(MAX(P530:S530)=MIN(P530:S530),0,IF($D$17="custo",(MAX(P530:S530)-S530)/(MAX(P530:S530)-MIN(P530:S530)),(S530-MIN(P530:S530))/(MAX(P530:S530)-MIN(P530:S530))))</f>
        <v>1</v>
      </c>
      <c r="AN530" s="0" t="n">
        <f aca="false">IF(MAX(T530:W530)=MIN(T530:W530),0,IF($E$17="custo",(MAX(T530:W530)-T530)/(MAX(T530:W530)-MIN(T530:W530)),(T530-MIN(T530:W530))/(MAX(T530:W530)-MIN(T530:W530))))</f>
        <v>0</v>
      </c>
      <c r="AO530" s="0" t="n">
        <f aca="false">IF(MAX(T530:W530)=MIN(T530:W530),0,IF($E$17="custo",(MAX(T530:W530)-U530)/(MAX(T530:W530)-MIN(T530:W530)),(U530-MIN(T530:W530))/(MAX(T530:W530)-MIN(T530:W530))))</f>
        <v>0.76</v>
      </c>
      <c r="AP530" s="0" t="n">
        <f aca="false">IF(MAX(T530:W530)=MIN(T530:W530),0,IF($E$17="custo",(MAX(T530:W530)-V530)/(MAX(T530:W530)-MIN(T530:W530)),(V530-MIN(T530:W530))/(MAX(T530:W530)-MIN(T530:W530))))</f>
        <v>0.92</v>
      </c>
      <c r="AQ530" s="0" t="n">
        <f aca="false">IF(MAX(T530:W530)=MIN(T530:W530),0,IF($E$17="custo",(MAX(T530:W530)-W530)/(MAX(T530:W530)-MIN(T530:W530)),(W530-MIN(T530:W530))/(MAX(T530:W530)-MIN(T530:W530))))</f>
        <v>1</v>
      </c>
      <c r="AR530" s="0" t="n">
        <f aca="false">IF(MAX(X530:AA530)=MIN(X530:AA530),0,IF($F$17="custo",(MAX(X530:AA530)-X530)/(MAX(X530:AA530)-MIN(X530:AA530)),(X530-MIN(X530:AA530))/(MAX(X530:AA530)-MIN(X530:AA530))))</f>
        <v>0</v>
      </c>
      <c r="AS530" s="0" t="n">
        <f aca="false">IF(MAX(X530:AA530)=MIN(X530:AA530),0,IF($F$17="custo",(MAX(X530:AA530)-Y530)/(MAX(X530:AA530)-MIN(X530:AA530)),(Y530-MIN(X530:AA530))/(MAX(X530:AA530)-MIN(X530:AA530))))</f>
        <v>0.65625</v>
      </c>
      <c r="AT530" s="0" t="n">
        <f aca="false">IF(MAX(X530:AA530)=MIN(X530:AA530),0,IF($F$17="custo",(MAX(X530:AA530)-Z530)/(MAX(X530:AA530)-MIN(X530:AA530)),(Z530-MIN(X530:AA530))/(MAX(X530:AA530)-MIN(X530:AA530))))</f>
        <v>0.25</v>
      </c>
      <c r="AU530" s="0" t="n">
        <f aca="false">IF(MAX(X530:AA530)=MIN(X530:AA530),0,IF($F$17="custo",(MAX(X530:AA530)-AA530)/(MAX(X530:AA530)-MIN(X530:AA530)),(AA530-MIN(X530:AA530))/(MAX(X530:AA530)-MIN(X530:AA530))))</f>
        <v>1</v>
      </c>
      <c r="AV530" s="0" t="n">
        <f aca="false">STDEVP(AB530:AE530)</f>
        <v>0.399986397517417</v>
      </c>
      <c r="AW530" s="0" t="n">
        <f aca="false">STDEVP(AF530:AI530)</f>
        <v>0.374592271452487</v>
      </c>
      <c r="AX530" s="0" t="n">
        <f aca="false">STDEVP(AJ530:AM530)</f>
        <v>0.408596900573362</v>
      </c>
      <c r="AY530" s="0" t="n">
        <f aca="false">STDEVP(AN530:AQ530)</f>
        <v>0.396358423652128</v>
      </c>
      <c r="AZ530" s="0" t="n">
        <f aca="false">STDEVP(AR530:AU530)</f>
        <v>0.382333884476317</v>
      </c>
      <c r="BA530" s="0" t="n">
        <f aca="false">AV530*((1-IFERROR(CORREL(AB530:AE530,AF530:AI530),0))+(1-IFERROR(CORREL(AB530:AE530,AJ530:AM530),0))+(1-IFERROR(CORREL(AB530:AE530,AN530:AQ530),0))+(1-IFERROR(CORREL(AB530:AE530,AR530:AU530),0)))</f>
        <v>1.13718002456823</v>
      </c>
      <c r="BB530" s="0" t="n">
        <f aca="false">AW530*((1-IFERROR(CORREL(AF530:AI530,AB530:AE530),0))+(1-IFERROR(CORREL(AF530:AI530,AJ530:AM530),0))+(1-IFERROR(CORREL(AF530:AI530,AN530:AQ530),0))+(1-IFERROR(CORREL(AF530:AI530,AR530:AU530),0)))</f>
        <v>2.24681805308617</v>
      </c>
      <c r="BC530" s="0" t="n">
        <f aca="false">AX530*((1-IFERROR(CORREL(AJ530:AM530,AB530:AE530),0))+(1-IFERROR(CORREL(AJ530:AM530,AF530:AI530),0))+(1-IFERROR(CORREL(AJ530:AM530,AN530:AQ530),0))+(1-IFERROR(CORREL(AJ530:AM530,AR530:AU530),0)))</f>
        <v>1.07858772189391</v>
      </c>
      <c r="BD530" s="0" t="n">
        <f aca="false">AY530*((1-IFERROR(CORREL(AN530:AQ530,AB530:AE530),0))+(1-IFERROR(CORREL(AN530:AQ530,AF530:AI530),0))+(1-IFERROR(CORREL(AN530:AQ530,AJ530:AM530),0))+(1-IFERROR(CORREL(AN530:AQ530,AR530:AU530),0)))</f>
        <v>0.876221638198722</v>
      </c>
      <c r="BE530" s="0" t="n">
        <f aca="false">AZ530*((1-IFERROR(CORREL(AR530:AU530,AB530:AE530),0))+(1-IFERROR(CORREL(AR530:AU530,AF530:AI530),0))+(1-IFERROR(CORREL(AR530:AU530,AJ530:AM530),0))+(1-IFERROR(CORREL(AR530:AU530,AN530:AQ530),0)))</f>
        <v>1.11621640951935</v>
      </c>
      <c r="BF530" s="0" t="n">
        <f aca="false">IF(SUM(BA530:BE530)&gt;0,BA530/SUM(BA530:BE530),1/5)</f>
        <v>0.176169763501309</v>
      </c>
      <c r="BG530" s="0" t="n">
        <f aca="false">IF(SUM(BA530:BE530)&gt;0,BB530/SUM(BA530:BE530),1/5)</f>
        <v>0.348072773431761</v>
      </c>
      <c r="BH530" s="0" t="n">
        <f aca="false">IF(SUM(BA530:BE530)&gt;0,BC530/SUM(BA530:BE530),1/5)</f>
        <v>0.167092755567539</v>
      </c>
      <c r="BI530" s="0" t="n">
        <f aca="false">IF(SUM(BA530:BE530)&gt;0,BD530/SUM(BA530:BE530),1/5)</f>
        <v>0.135742587313568</v>
      </c>
      <c r="BJ530" s="0" t="n">
        <f aca="false">IF(SUM(BA530:BE530)&gt;0,BE530/SUM(BA530:BE530),1/5)</f>
        <v>0.172922120185823</v>
      </c>
      <c r="BK530" s="0" t="n">
        <f aca="false">BF530*AB530+BG530*AF530+BH530*AJ530+BI530*AN530+BJ530*AR530</f>
        <v>0.264804422681473</v>
      </c>
      <c r="BL530" s="0" t="n">
        <f aca="false">BF530*AC530+BG530*AG530+BH530*AK530+BI530*AO530+BJ530*AS530</f>
        <v>0.56471728116202</v>
      </c>
      <c r="BM530" s="0" t="n">
        <f aca="false">BF530*AD530+BG530*AH530+BH530*AL530+BI530*AP530+BJ530*AT530</f>
        <v>0.710192508926731</v>
      </c>
      <c r="BN530" s="0" t="n">
        <f aca="false">BF530*AE530+BG530*AI530+BH530*AM530+BI530*AQ530+BJ530*AU530</f>
        <v>0.651927226568239</v>
      </c>
      <c r="BO530" s="0" t="n">
        <f aca="false">RANK(BK530,$BK530:$BN530)</f>
        <v>4</v>
      </c>
      <c r="BP530" s="0" t="n">
        <f aca="false">RANK(BL530,$BK530:$BN530)</f>
        <v>3</v>
      </c>
      <c r="BQ530" s="0" t="n">
        <f aca="false">RANK(BM530,$BK530:$BN530)</f>
        <v>1</v>
      </c>
      <c r="BR530" s="0" t="n">
        <f aca="false">RANK(BN530,$BK530:$BN530)</f>
        <v>2</v>
      </c>
    </row>
    <row r="531" customFormat="false" ht="15" hidden="false" customHeight="false" outlineLevel="0" collapsed="false">
      <c r="A531" s="0" t="n">
        <v>508</v>
      </c>
      <c r="B531" s="0" t="n">
        <f aca="false">RANDBETWEEN(1,$B$5)</f>
        <v>2</v>
      </c>
      <c r="C531" s="0" t="n">
        <f aca="false">RANDBETWEEN(1,$B$5)</f>
        <v>2</v>
      </c>
      <c r="D531" s="0" t="n">
        <f aca="false">RANDBETWEEN(1,$B$5)</f>
        <v>3</v>
      </c>
      <c r="E531" s="0" t="n">
        <f aca="false">RANDBETWEEN(1,$B$5)</f>
        <v>2</v>
      </c>
      <c r="F531" s="0" t="n">
        <f aca="false">RANDBETWEEN(1,$B$5)</f>
        <v>3</v>
      </c>
      <c r="G531" s="0" t="n">
        <f aca="false">RANDBETWEEN(1,$B$5)</f>
        <v>4</v>
      </c>
      <c r="H531" s="0" t="n">
        <f aca="true">NORMINV(RAND(),$B$8,$B$13)</f>
        <v>45.682632535734</v>
      </c>
      <c r="I531" s="0" t="n">
        <f aca="true">NORMINV(RAND(),$C$8,$C$13)</f>
        <v>69.8380161497386</v>
      </c>
      <c r="J531" s="0" t="n">
        <f aca="true">NORMINV(RAND(),$D$8,$D$13)</f>
        <v>15.4639077620776</v>
      </c>
      <c r="K531" s="0" t="n">
        <f aca="true">NORMINV(RAND(),$E$8,$E$13)</f>
        <v>2.76025308616328</v>
      </c>
      <c r="L531" s="0" t="n">
        <f aca="true">NORMINV(RAND(),$B$9,$B$14)</f>
        <v>49.2716718645306</v>
      </c>
      <c r="M531" s="0" t="n">
        <f aca="true">NORMINV(RAND(),$C$9,$C$14)</f>
        <v>52.7856335969567</v>
      </c>
      <c r="N531" s="0" t="n">
        <f aca="true">NORMINV(RAND(),$D$9,$D$14)</f>
        <v>44.5758463995415</v>
      </c>
      <c r="O531" s="0" t="n">
        <f aca="true">NORMINV(RAND(),$E$9,$E$14)</f>
        <v>19.0601252967181</v>
      </c>
      <c r="P531" s="0" t="n">
        <f aca="true">NORMINV(RAND(),$B$10,$B$15)</f>
        <v>23.7569831420378</v>
      </c>
      <c r="Q531" s="0" t="n">
        <f aca="true">NORMINV(RAND(),$C$10,$C$15)</f>
        <v>28.6624100304397</v>
      </c>
      <c r="R531" s="0" t="n">
        <f aca="true">NORMINV(RAND(),$D$10,$D$15)</f>
        <v>9.83810676579362</v>
      </c>
      <c r="S531" s="0" t="n">
        <f aca="true">NORMINV(RAND(),$E$10,$E$15)</f>
        <v>3.67035546101006</v>
      </c>
      <c r="T531" s="0" t="n">
        <f aca="false">MEDIAN(INDEX(Avaliadores!$B$17:$B$22,$B531),INDEX(Avaliadores!$B$17:$B$22,$C531),INDEX(Avaliadores!$B$17:$B$22,$D531),INDEX(Avaliadores!$B$17:$B$22,$E531),INDEX(Avaliadores!$B$17:$B$22,$F531),INDEX(Avaliadores!$B$17:$B$22,$G531))</f>
        <v>3.04166666666667</v>
      </c>
      <c r="U531" s="0" t="n">
        <f aca="false">MEDIAN(INDEX(Avaliadores!$C$17:$C$22,$B531),INDEX(Avaliadores!$C$17:$C$22,$C531),INDEX(Avaliadores!$C$17:$C$22,$D531),INDEX(Avaliadores!$C$17:$C$22,$E531),INDEX(Avaliadores!$C$17:$C$22,$F531),INDEX(Avaliadores!$C$17:$C$22,$G531))</f>
        <v>5.04166666666667</v>
      </c>
      <c r="V531" s="0" t="n">
        <f aca="false">MEDIAN(INDEX(Avaliadores!$D$17:$D$22,$B531),INDEX(Avaliadores!$D$17:$D$22,$C531),INDEX(Avaliadores!$D$17:$D$22,$D531),INDEX(Avaliadores!$D$17:$D$22,$E531),INDEX(Avaliadores!$D$17:$D$22,$F531),INDEX(Avaliadores!$D$17:$D$22,$G531))</f>
        <v>5.91666666666667</v>
      </c>
      <c r="W531" s="0" t="n">
        <f aca="false">MEDIAN(INDEX(Avaliadores!$E$17:$E$22,$B531),INDEX(Avaliadores!$E$17:$E$22,$C531),INDEX(Avaliadores!$E$17:$E$22,$D531),INDEX(Avaliadores!$E$17:$E$22,$E531),INDEX(Avaliadores!$E$17:$E$22,$F531),INDEX(Avaliadores!$E$17:$E$22,$G531))</f>
        <v>6.04166666666667</v>
      </c>
      <c r="X531" s="0" t="n">
        <f aca="false">MEDIAN(INDEX(Avaliadores!$F$17:$F$22,$B531),INDEX(Avaliadores!$F$17:$F$22,$C531),INDEX(Avaliadores!$F$17:$F$22,$D531),INDEX(Avaliadores!$F$17:$F$22,$E531),INDEX(Avaliadores!$F$17:$F$22,$F531),INDEX(Avaliadores!$F$17:$F$22,$G531))</f>
        <v>2.41666666666667</v>
      </c>
      <c r="Y531" s="0" t="n">
        <f aca="false">MEDIAN(INDEX(Avaliadores!$G$17:$G$22,$B531),INDEX(Avaliadores!$G$17:$G$22,$C531),INDEX(Avaliadores!$G$17:$G$22,$D531),INDEX(Avaliadores!$G$17:$G$22,$E531),INDEX(Avaliadores!$G$17:$G$22,$F531),INDEX(Avaliadores!$G$17:$G$22,$G531))</f>
        <v>5.91666666666667</v>
      </c>
      <c r="Z531" s="0" t="n">
        <f aca="false">MEDIAN(INDEX(Avaliadores!$H$17:$H$22,$B531),INDEX(Avaliadores!$H$17:$H$22,$C531),INDEX(Avaliadores!$H$17:$H$22,$D531),INDEX(Avaliadores!$H$17:$H$22,$E531),INDEX(Avaliadores!$H$17:$H$22,$F531),INDEX(Avaliadores!$H$17:$H$22,$G531))</f>
        <v>3.91666666666667</v>
      </c>
      <c r="AA531" s="0" t="n">
        <f aca="false">MEDIAN(INDEX(Avaliadores!$I$17:$I$22,$B531),INDEX(Avaliadores!$I$17:$I$22,$C531),INDEX(Avaliadores!$I$17:$I$22,$D531),INDEX(Avaliadores!$I$17:$I$22,$E531),INDEX(Avaliadores!$I$17:$I$22,$F531),INDEX(Avaliadores!$I$17:$I$22,$G531))</f>
        <v>6.04166666666667</v>
      </c>
      <c r="AB531" s="0" t="n">
        <f aca="false">IF(MAX(H531:K531)=MIN(H531:K531),0,IF($B$17="custo",(MAX(H531:K531)-H531)/(MAX(H531:K531)-MIN(H531:K531)),(H531-MIN(H531:K531))/(MAX(H531:K531)-MIN(H531:K531))))</f>
        <v>0.360110154405574</v>
      </c>
      <c r="AC531" s="0" t="n">
        <f aca="false">IF(MAX(H531:K531)=MIN(H531:K531),0,IF($B$17="custo",(MAX(H531:K531)-I531)/(MAX(H531:K531)-MIN(H531:K531)),(I531-MIN(H531:K531))/(MAX(H531:K531)-MIN(H531:K531))))</f>
        <v>0</v>
      </c>
      <c r="AD531" s="0" t="n">
        <f aca="false">IF(MAX(H531:K531)=MIN(H531:K531),0,IF($B$17="custo",(MAX(H531:K531)-J531)/(MAX(H531:K531)-MIN(H531:K531)),(J531-MIN(H531:K531))/(MAX(H531:K531)-MIN(H531:K531))))</f>
        <v>0.810613024410578</v>
      </c>
      <c r="AE531" s="0" t="n">
        <f aca="false">IF(MAX(H531:K531)=MIN(H531:K531),0,IF($B$17="custo",(MAX(H531:K531)-K531)/(MAX(H531:K531)-MIN(H531:K531)),(K531-MIN(H531:K531))/(MAX(H531:K531)-MIN(H531:K531))))</f>
        <v>1</v>
      </c>
      <c r="AF531" s="0" t="n">
        <f aca="false">IF(MAX(L531:O531)=MIN(L531:O531),0,IF($C$17="custo",(MAX(L531:O531)-L531)/(MAX(L531:O531)-MIN(L531:O531)),(L531-MIN(L531:O531))/(MAX(L531:O531)-MIN(L531:O531))))</f>
        <v>0.895807004563331</v>
      </c>
      <c r="AG531" s="0" t="n">
        <f aca="false">IF(MAX(L531:O531)=MIN(L531:O531),0,IF($C$17="custo",(MAX(L531:O531)-M531)/(MAX(L531:O531)-MIN(L531:O531)),(M531-MIN(L531:O531))/(MAX(L531:O531)-MIN(L531:O531))))</f>
        <v>1</v>
      </c>
      <c r="AH531" s="0" t="n">
        <f aca="false">IF(MAX(L531:O531)=MIN(L531:O531),0,IF($C$17="custo",(MAX(L531:O531)-N531)/(MAX(L531:O531)-MIN(L531:O531)),(N531-MIN(L531:O531))/(MAX(L531:O531)-MIN(L531:O531))))</f>
        <v>0.756570394007757</v>
      </c>
      <c r="AI531" s="0" t="n">
        <f aca="false">IF(MAX(L531:O531)=MIN(L531:O531),0,IF($C$17="custo",(MAX(L531:O531)-O531)/(MAX(L531:O531)-MIN(L531:O531)),(O531-MIN(L531:O531))/(MAX(L531:O531)-MIN(L531:O531))))</f>
        <v>0</v>
      </c>
      <c r="AJ531" s="0" t="n">
        <f aca="false">IF(MAX(P531:S531)=MIN(P531:S531),0,IF($D$17="custo",(MAX(P531:S531)-P531)/(MAX(P531:S531)-MIN(P531:S531)),(P531-MIN(P531:S531))/(MAX(P531:S531)-MIN(P531:S531))))</f>
        <v>0.196279456527844</v>
      </c>
      <c r="AK531" s="0" t="n">
        <f aca="false">IF(MAX(P531:S531)=MIN(P531:S531),0,IF($D$17="custo",(MAX(P531:S531)-Q531)/(MAX(P531:S531)-MIN(P531:S531)),(Q531-MIN(P531:S531))/(MAX(P531:S531)-MIN(P531:S531))))</f>
        <v>0</v>
      </c>
      <c r="AL531" s="0" t="n">
        <f aca="false">IF(MAX(P531:S531)=MIN(P531:S531),0,IF($D$17="custo",(MAX(P531:S531)-R531)/(MAX(P531:S531)-MIN(P531:S531)),(R531-MIN(P531:S531))/(MAX(P531:S531)-MIN(P531:S531))))</f>
        <v>0.753211514177471</v>
      </c>
      <c r="AM531" s="0" t="n">
        <f aca="false">IF(MAX(P531:S531)=MIN(P531:S531),0,IF($D$17="custo",(MAX(P531:S531)-S531)/(MAX(P531:S531)-MIN(P531:S531)),(S531-MIN(P531:S531))/(MAX(P531:S531)-MIN(P531:S531))))</f>
        <v>1</v>
      </c>
      <c r="AN531" s="0" t="n">
        <f aca="false">IF(MAX(T531:W531)=MIN(T531:W531),0,IF($E$17="custo",(MAX(T531:W531)-T531)/(MAX(T531:W531)-MIN(T531:W531)),(T531-MIN(T531:W531))/(MAX(T531:W531)-MIN(T531:W531))))</f>
        <v>0</v>
      </c>
      <c r="AO531" s="0" t="n">
        <f aca="false">IF(MAX(T531:W531)=MIN(T531:W531),0,IF($E$17="custo",(MAX(T531:W531)-U531)/(MAX(T531:W531)-MIN(T531:W531)),(U531-MIN(T531:W531))/(MAX(T531:W531)-MIN(T531:W531))))</f>
        <v>0.666666666666667</v>
      </c>
      <c r="AP531" s="0" t="n">
        <f aca="false">IF(MAX(T531:W531)=MIN(T531:W531),0,IF($E$17="custo",(MAX(T531:W531)-V531)/(MAX(T531:W531)-MIN(T531:W531)),(V531-MIN(T531:W531))/(MAX(T531:W531)-MIN(T531:W531))))</f>
        <v>0.958333333333333</v>
      </c>
      <c r="AQ531" s="0" t="n">
        <f aca="false">IF(MAX(T531:W531)=MIN(T531:W531),0,IF($E$17="custo",(MAX(T531:W531)-W531)/(MAX(T531:W531)-MIN(T531:W531)),(W531-MIN(T531:W531))/(MAX(T531:W531)-MIN(T531:W531))))</f>
        <v>1</v>
      </c>
      <c r="AR531" s="0" t="n">
        <f aca="false">IF(MAX(X531:AA531)=MIN(X531:AA531),0,IF($F$17="custo",(MAX(X531:AA531)-X531)/(MAX(X531:AA531)-MIN(X531:AA531)),(X531-MIN(X531:AA531))/(MAX(X531:AA531)-MIN(X531:AA531))))</f>
        <v>0</v>
      </c>
      <c r="AS531" s="0" t="n">
        <f aca="false">IF(MAX(X531:AA531)=MIN(X531:AA531),0,IF($F$17="custo",(MAX(X531:AA531)-Y531)/(MAX(X531:AA531)-MIN(X531:AA531)),(Y531-MIN(X531:AA531))/(MAX(X531:AA531)-MIN(X531:AA531))))</f>
        <v>0.96551724137931</v>
      </c>
      <c r="AT531" s="0" t="n">
        <f aca="false">IF(MAX(X531:AA531)=MIN(X531:AA531),0,IF($F$17="custo",(MAX(X531:AA531)-Z531)/(MAX(X531:AA531)-MIN(X531:AA531)),(Z531-MIN(X531:AA531))/(MAX(X531:AA531)-MIN(X531:AA531))))</f>
        <v>0.413793103448276</v>
      </c>
      <c r="AU531" s="0" t="n">
        <f aca="false">IF(MAX(X531:AA531)=MIN(X531:AA531),0,IF($F$17="custo",(MAX(X531:AA531)-AA531)/(MAX(X531:AA531)-MIN(X531:AA531)),(AA531-MIN(X531:AA531))/(MAX(X531:AA531)-MIN(X531:AA531))))</f>
        <v>1</v>
      </c>
      <c r="AV531" s="0" t="n">
        <f aca="false">STDEVP(AB531:AE531)</f>
        <v>0.390116334856555</v>
      </c>
      <c r="AW531" s="0" t="n">
        <f aca="false">STDEVP(AF531:AI531)</f>
        <v>0.392457795310877</v>
      </c>
      <c r="AX531" s="0" t="n">
        <f aca="false">STDEVP(AJ531:AM531)</f>
        <v>0.404884072584053</v>
      </c>
      <c r="AY531" s="0" t="n">
        <f aca="false">STDEVP(AN531:AQ531)</f>
        <v>0.400059674368157</v>
      </c>
      <c r="AZ531" s="0" t="n">
        <f aca="false">STDEVP(AR531:AU531)</f>
        <v>0.414779714611014</v>
      </c>
      <c r="BA531" s="0" t="n">
        <f aca="false">AV531*((1-IFERROR(CORREL(AB531:AE531,AF531:AI531),0))+(1-IFERROR(CORREL(AB531:AE531,AJ531:AM531),0))+(1-IFERROR(CORREL(AB531:AE531,AN531:AQ531),0))+(1-IFERROR(CORREL(AB531:AE531,AR531:AU531),0)))</f>
        <v>1.24954556567492</v>
      </c>
      <c r="BB531" s="0" t="n">
        <f aca="false">AW531*((1-IFERROR(CORREL(AF531:AI531,AB531:AE531),0))+(1-IFERROR(CORREL(AF531:AI531,AJ531:AM531),0))+(1-IFERROR(CORREL(AF531:AI531,AN531:AQ531),0))+(1-IFERROR(CORREL(AF531:AI531,AR531:AU531),0)))</f>
        <v>2.62858926271404</v>
      </c>
      <c r="BC531" s="0" t="n">
        <f aca="false">AX531*((1-IFERROR(CORREL(AJ531:AM531,AB531:AE531),0))+(1-IFERROR(CORREL(AJ531:AM531,AF531:AI531),0))+(1-IFERROR(CORREL(AJ531:AM531,AN531:AQ531),0))+(1-IFERROR(CORREL(AJ531:AM531,AR531:AU531),0)))</f>
        <v>1.20040189692568</v>
      </c>
      <c r="BD531" s="0" t="n">
        <f aca="false">AY531*((1-IFERROR(CORREL(AN531:AQ531,AB531:AE531),0))+(1-IFERROR(CORREL(AN531:AQ531,AF531:AI531),0))+(1-IFERROR(CORREL(AN531:AQ531,AJ531:AM531),0))+(1-IFERROR(CORREL(AN531:AQ531,AR531:AU531),0)))</f>
        <v>1.03492974385308</v>
      </c>
      <c r="BE531" s="0" t="n">
        <f aca="false">AZ531*((1-IFERROR(CORREL(AR531:AU531,AB531:AE531),0))+(1-IFERROR(CORREL(AR531:AU531,AF531:AI531),0))+(1-IFERROR(CORREL(AR531:AU531,AJ531:AM531),0))+(1-IFERROR(CORREL(AR531:AU531,AN531:AQ531),0)))</f>
        <v>1.42822519438438</v>
      </c>
      <c r="BF531" s="0" t="n">
        <f aca="false">IF(SUM(BA531:BE531)&gt;0,BA531/SUM(BA531:BE531),1/5)</f>
        <v>0.16568505070471</v>
      </c>
      <c r="BG531" s="0" t="n">
        <f aca="false">IF(SUM(BA531:BE531)&gt;0,BB531/SUM(BA531:BE531),1/5)</f>
        <v>0.348541067439502</v>
      </c>
      <c r="BH531" s="0" t="n">
        <f aca="false">IF(SUM(BA531:BE531)&gt;0,BC531/SUM(BA531:BE531),1/5)</f>
        <v>0.159168784733941</v>
      </c>
      <c r="BI531" s="0" t="n">
        <f aca="false">IF(SUM(BA531:BE531)&gt;0,BD531/SUM(BA531:BE531),1/5)</f>
        <v>0.137227798486478</v>
      </c>
      <c r="BJ531" s="0" t="n">
        <f aca="false">IF(SUM(BA531:BE531)&gt;0,BE531/SUM(BA531:BE531),1/5)</f>
        <v>0.189377298635369</v>
      </c>
      <c r="BK531" s="0" t="n">
        <f aca="false">BF531*AB531+BG531*AF531+BH531*AJ531+BI531*AN531+BJ531*AR531</f>
        <v>0.40313196134603</v>
      </c>
      <c r="BL531" s="0" t="n">
        <f aca="false">BF531*AC531+BG531*AG531+BH531*AK531+BI531*AO531+BJ531*AS531</f>
        <v>0.622873313388775</v>
      </c>
      <c r="BM531" s="0" t="n">
        <f aca="false">BF531*AD531+BG531*AH531+BH531*AL531+BI531*AP531+BJ531*AT531</f>
        <v>0.727763067805715</v>
      </c>
      <c r="BN531" s="0" t="n">
        <f aca="false">BF531*AE531+BG531*AI531+BH531*AM531+BI531*AQ531+BJ531*AU531</f>
        <v>0.651458932560498</v>
      </c>
      <c r="BO531" s="0" t="n">
        <f aca="false">RANK(BK531,$BK531:$BN531)</f>
        <v>4</v>
      </c>
      <c r="BP531" s="0" t="n">
        <f aca="false">RANK(BL531,$BK531:$BN531)</f>
        <v>3</v>
      </c>
      <c r="BQ531" s="0" t="n">
        <f aca="false">RANK(BM531,$BK531:$BN531)</f>
        <v>1</v>
      </c>
      <c r="BR531" s="0" t="n">
        <f aca="false">RANK(BN531,$BK531:$BN531)</f>
        <v>2</v>
      </c>
    </row>
    <row r="532" customFormat="false" ht="15" hidden="false" customHeight="false" outlineLevel="0" collapsed="false">
      <c r="A532" s="0" t="n">
        <v>509</v>
      </c>
      <c r="B532" s="0" t="n">
        <f aca="false">RANDBETWEEN(1,$B$5)</f>
        <v>6</v>
      </c>
      <c r="C532" s="0" t="n">
        <f aca="false">RANDBETWEEN(1,$B$5)</f>
        <v>1</v>
      </c>
      <c r="D532" s="0" t="n">
        <f aca="false">RANDBETWEEN(1,$B$5)</f>
        <v>6</v>
      </c>
      <c r="E532" s="0" t="n">
        <f aca="false">RANDBETWEEN(1,$B$5)</f>
        <v>1</v>
      </c>
      <c r="F532" s="0" t="n">
        <f aca="false">RANDBETWEEN(1,$B$5)</f>
        <v>4</v>
      </c>
      <c r="G532" s="0" t="n">
        <f aca="false">RANDBETWEEN(1,$B$5)</f>
        <v>4</v>
      </c>
      <c r="H532" s="0" t="n">
        <f aca="true">NORMINV(RAND(),$B$8,$B$13)</f>
        <v>52.399039025098</v>
      </c>
      <c r="I532" s="0" t="n">
        <f aca="true">NORMINV(RAND(),$C$8,$C$13)</f>
        <v>63.9740190179471</v>
      </c>
      <c r="J532" s="0" t="n">
        <f aca="true">NORMINV(RAND(),$D$8,$D$13)</f>
        <v>15.5209896940791</v>
      </c>
      <c r="K532" s="0" t="n">
        <f aca="true">NORMINV(RAND(),$E$8,$E$13)</f>
        <v>3.46498505619318</v>
      </c>
      <c r="L532" s="0" t="n">
        <f aca="true">NORMINV(RAND(),$B$9,$B$14)</f>
        <v>38.1038489982557</v>
      </c>
      <c r="M532" s="0" t="n">
        <f aca="true">NORMINV(RAND(),$C$9,$C$14)</f>
        <v>53.7331503894315</v>
      </c>
      <c r="N532" s="0" t="n">
        <f aca="true">NORMINV(RAND(),$D$9,$D$14)</f>
        <v>34.1980533046095</v>
      </c>
      <c r="O532" s="0" t="n">
        <f aca="true">NORMINV(RAND(),$E$9,$E$14)</f>
        <v>26.1823204763461</v>
      </c>
      <c r="P532" s="0" t="n">
        <f aca="true">NORMINV(RAND(),$B$10,$B$15)</f>
        <v>26.1822802243181</v>
      </c>
      <c r="Q532" s="0" t="n">
        <f aca="true">NORMINV(RAND(),$C$10,$C$15)</f>
        <v>31.320905464861</v>
      </c>
      <c r="R532" s="0" t="n">
        <f aca="true">NORMINV(RAND(),$D$10,$D$15)</f>
        <v>10.1089198397324</v>
      </c>
      <c r="S532" s="0" t="n">
        <f aca="true">NORMINV(RAND(),$E$10,$E$15)</f>
        <v>3.90721639440833</v>
      </c>
      <c r="T532" s="0" t="n">
        <f aca="false">MEDIAN(INDEX(Avaliadores!$B$17:$B$22,$B532),INDEX(Avaliadores!$B$17:$B$22,$C532),INDEX(Avaliadores!$B$17:$B$22,$D532),INDEX(Avaliadores!$B$17:$B$22,$E532),INDEX(Avaliadores!$B$17:$B$22,$F532),INDEX(Avaliadores!$B$17:$B$22,$G532))</f>
        <v>2.04166666666667</v>
      </c>
      <c r="U532" s="0" t="n">
        <f aca="false">MEDIAN(INDEX(Avaliadores!$C$17:$C$22,$B532),INDEX(Avaliadores!$C$17:$C$22,$C532),INDEX(Avaliadores!$C$17:$C$22,$D532),INDEX(Avaliadores!$C$17:$C$22,$E532),INDEX(Avaliadores!$C$17:$C$22,$F532),INDEX(Avaliadores!$C$17:$C$22,$G532))</f>
        <v>5.54166666666667</v>
      </c>
      <c r="V532" s="0" t="n">
        <f aca="false">MEDIAN(INDEX(Avaliadores!$D$17:$D$22,$B532),INDEX(Avaliadores!$D$17:$D$22,$C532),INDEX(Avaliadores!$D$17:$D$22,$D532),INDEX(Avaliadores!$D$17:$D$22,$E532),INDEX(Avaliadores!$D$17:$D$22,$F532),INDEX(Avaliadores!$D$17:$D$22,$G532))</f>
        <v>5.54166666666667</v>
      </c>
      <c r="W532" s="0" t="n">
        <f aca="false">MEDIAN(INDEX(Avaliadores!$E$17:$E$22,$B532),INDEX(Avaliadores!$E$17:$E$22,$C532),INDEX(Avaliadores!$E$17:$E$22,$D532),INDEX(Avaliadores!$E$17:$E$22,$E532),INDEX(Avaliadores!$E$17:$E$22,$F532),INDEX(Avaliadores!$E$17:$E$22,$G532))</f>
        <v>6.54166666666667</v>
      </c>
      <c r="X532" s="0" t="n">
        <f aca="false">MEDIAN(INDEX(Avaliadores!$F$17:$F$22,$B532),INDEX(Avaliadores!$F$17:$F$22,$C532),INDEX(Avaliadores!$F$17:$F$22,$D532),INDEX(Avaliadores!$F$17:$F$22,$E532),INDEX(Avaliadores!$F$17:$F$22,$F532),INDEX(Avaliadores!$F$17:$F$22,$G532))</f>
        <v>3.04166666666667</v>
      </c>
      <c r="Y532" s="0" t="n">
        <f aca="false">MEDIAN(INDEX(Avaliadores!$G$17:$G$22,$B532),INDEX(Avaliadores!$G$17:$G$22,$C532),INDEX(Avaliadores!$G$17:$G$22,$D532),INDEX(Avaliadores!$G$17:$G$22,$E532),INDEX(Avaliadores!$G$17:$G$22,$F532),INDEX(Avaliadores!$G$17:$G$22,$G532))</f>
        <v>5.04166666666667</v>
      </c>
      <c r="Z532" s="0" t="n">
        <f aca="false">MEDIAN(INDEX(Avaliadores!$H$17:$H$22,$B532),INDEX(Avaliadores!$H$17:$H$22,$C532),INDEX(Avaliadores!$H$17:$H$22,$D532),INDEX(Avaliadores!$H$17:$H$22,$E532),INDEX(Avaliadores!$H$17:$H$22,$F532),INDEX(Avaliadores!$H$17:$H$22,$G532))</f>
        <v>4.04166666666667</v>
      </c>
      <c r="AA532" s="0" t="n">
        <f aca="false">MEDIAN(INDEX(Avaliadores!$I$17:$I$22,$B532),INDEX(Avaliadores!$I$17:$I$22,$C532),INDEX(Avaliadores!$I$17:$I$22,$D532),INDEX(Avaliadores!$I$17:$I$22,$E532),INDEX(Avaliadores!$I$17:$I$22,$F532),INDEX(Avaliadores!$I$17:$I$22,$G532))</f>
        <v>7.04166666666667</v>
      </c>
      <c r="AB532" s="0" t="n">
        <f aca="false">IF(MAX(H532:K532)=MIN(H532:K532),0,IF($B$17="custo",(MAX(H532:K532)-H532)/(MAX(H532:K532)-MIN(H532:K532)),(H532-MIN(H532:K532))/(MAX(H532:K532)-MIN(H532:K532))))</f>
        <v>0.191293419097806</v>
      </c>
      <c r="AC532" s="0" t="n">
        <f aca="false">IF(MAX(H532:K532)=MIN(H532:K532),0,IF($B$17="custo",(MAX(H532:K532)-I532)/(MAX(H532:K532)-MIN(H532:K532)),(I532-MIN(H532:K532))/(MAX(H532:K532)-MIN(H532:K532))))</f>
        <v>0</v>
      </c>
      <c r="AD532" s="0" t="n">
        <f aca="false">IF(MAX(H532:K532)=MIN(H532:K532),0,IF($B$17="custo",(MAX(H532:K532)-J532)/(MAX(H532:K532)-MIN(H532:K532)),(J532-MIN(H532:K532))/(MAX(H532:K532)-MIN(H532:K532))))</f>
        <v>0.800756947375722</v>
      </c>
      <c r="AE532" s="0" t="n">
        <f aca="false">IF(MAX(H532:K532)=MIN(H532:K532),0,IF($B$17="custo",(MAX(H532:K532)-K532)/(MAX(H532:K532)-MIN(H532:K532)),(K532-MIN(H532:K532))/(MAX(H532:K532)-MIN(H532:K532))))</f>
        <v>1</v>
      </c>
      <c r="AF532" s="0" t="n">
        <f aca="false">IF(MAX(L532:O532)=MIN(L532:O532),0,IF($C$17="custo",(MAX(L532:O532)-L532)/(MAX(L532:O532)-MIN(L532:O532)),(L532-MIN(L532:O532))/(MAX(L532:O532)-MIN(L532:O532))))</f>
        <v>0.432710323410165</v>
      </c>
      <c r="AG532" s="0" t="n">
        <f aca="false">IF(MAX(L532:O532)=MIN(L532:O532),0,IF($C$17="custo",(MAX(L532:O532)-M532)/(MAX(L532:O532)-MIN(L532:O532)),(M532-MIN(L532:O532))/(MAX(L532:O532)-MIN(L532:O532))))</f>
        <v>1</v>
      </c>
      <c r="AH532" s="0" t="n">
        <f aca="false">IF(MAX(L532:O532)=MIN(L532:O532),0,IF($C$17="custo",(MAX(L532:O532)-N532)/(MAX(L532:O532)-MIN(L532:O532)),(N532-MIN(L532:O532))/(MAX(L532:O532)-MIN(L532:O532))))</f>
        <v>0.290943425426772</v>
      </c>
      <c r="AI532" s="0" t="n">
        <f aca="false">IF(MAX(L532:O532)=MIN(L532:O532),0,IF($C$17="custo",(MAX(L532:O532)-O532)/(MAX(L532:O532)-MIN(L532:O532)),(O532-MIN(L532:O532))/(MAX(L532:O532)-MIN(L532:O532))))</f>
        <v>0</v>
      </c>
      <c r="AJ532" s="0" t="n">
        <f aca="false">IF(MAX(P532:S532)=MIN(P532:S532),0,IF($D$17="custo",(MAX(P532:S532)-P532)/(MAX(P532:S532)-MIN(P532:S532)),(P532-MIN(P532:S532))/(MAX(P532:S532)-MIN(P532:S532))))</f>
        <v>0.187447418234618</v>
      </c>
      <c r="AK532" s="0" t="n">
        <f aca="false">IF(MAX(P532:S532)=MIN(P532:S532),0,IF($D$17="custo",(MAX(P532:S532)-Q532)/(MAX(P532:S532)-MIN(P532:S532)),(Q532-MIN(P532:S532))/(MAX(P532:S532)-MIN(P532:S532))))</f>
        <v>0</v>
      </c>
      <c r="AL532" s="0" t="n">
        <f aca="false">IF(MAX(P532:S532)=MIN(P532:S532),0,IF($D$17="custo",(MAX(P532:S532)-R532)/(MAX(P532:S532)-MIN(P532:S532)),(R532-MIN(P532:S532))/(MAX(P532:S532)-MIN(P532:S532))))</f>
        <v>0.773773481220064</v>
      </c>
      <c r="AM532" s="0" t="n">
        <f aca="false">IF(MAX(P532:S532)=MIN(P532:S532),0,IF($D$17="custo",(MAX(P532:S532)-S532)/(MAX(P532:S532)-MIN(P532:S532)),(S532-MIN(P532:S532))/(MAX(P532:S532)-MIN(P532:S532))))</f>
        <v>1</v>
      </c>
      <c r="AN532" s="0" t="n">
        <f aca="false">IF(MAX(T532:W532)=MIN(T532:W532),0,IF($E$17="custo",(MAX(T532:W532)-T532)/(MAX(T532:W532)-MIN(T532:W532)),(T532-MIN(T532:W532))/(MAX(T532:W532)-MIN(T532:W532))))</f>
        <v>0</v>
      </c>
      <c r="AO532" s="0" t="n">
        <f aca="false">IF(MAX(T532:W532)=MIN(T532:W532),0,IF($E$17="custo",(MAX(T532:W532)-U532)/(MAX(T532:W532)-MIN(T532:W532)),(U532-MIN(T532:W532))/(MAX(T532:W532)-MIN(T532:W532))))</f>
        <v>0.777777777777778</v>
      </c>
      <c r="AP532" s="0" t="n">
        <f aca="false">IF(MAX(T532:W532)=MIN(T532:W532),0,IF($E$17="custo",(MAX(T532:W532)-V532)/(MAX(T532:W532)-MIN(T532:W532)),(V532-MIN(T532:W532))/(MAX(T532:W532)-MIN(T532:W532))))</f>
        <v>0.777777777777778</v>
      </c>
      <c r="AQ532" s="0" t="n">
        <f aca="false">IF(MAX(T532:W532)=MIN(T532:W532),0,IF($E$17="custo",(MAX(T532:W532)-W532)/(MAX(T532:W532)-MIN(T532:W532)),(W532-MIN(T532:W532))/(MAX(T532:W532)-MIN(T532:W532))))</f>
        <v>1</v>
      </c>
      <c r="AR532" s="0" t="n">
        <f aca="false">IF(MAX(X532:AA532)=MIN(X532:AA532),0,IF($F$17="custo",(MAX(X532:AA532)-X532)/(MAX(X532:AA532)-MIN(X532:AA532)),(X532-MIN(X532:AA532))/(MAX(X532:AA532)-MIN(X532:AA532))))</f>
        <v>0</v>
      </c>
      <c r="AS532" s="0" t="n">
        <f aca="false">IF(MAX(X532:AA532)=MIN(X532:AA532),0,IF($F$17="custo",(MAX(X532:AA532)-Y532)/(MAX(X532:AA532)-MIN(X532:AA532)),(Y532-MIN(X532:AA532))/(MAX(X532:AA532)-MIN(X532:AA532))))</f>
        <v>0.5</v>
      </c>
      <c r="AT532" s="0" t="n">
        <f aca="false">IF(MAX(X532:AA532)=MIN(X532:AA532),0,IF($F$17="custo",(MAX(X532:AA532)-Z532)/(MAX(X532:AA532)-MIN(X532:AA532)),(Z532-MIN(X532:AA532))/(MAX(X532:AA532)-MIN(X532:AA532))))</f>
        <v>0.25</v>
      </c>
      <c r="AU532" s="0" t="n">
        <f aca="false">IF(MAX(X532:AA532)=MIN(X532:AA532),0,IF($F$17="custo",(MAX(X532:AA532)-AA532)/(MAX(X532:AA532)-MIN(X532:AA532)),(AA532-MIN(X532:AA532))/(MAX(X532:AA532)-MIN(X532:AA532))))</f>
        <v>1</v>
      </c>
      <c r="AV532" s="0" t="n">
        <f aca="false">STDEVP(AB532:AE532)</f>
        <v>0.414046704889311</v>
      </c>
      <c r="AW532" s="0" t="n">
        <f aca="false">STDEVP(AF532:AI532)</f>
        <v>0.363710303440419</v>
      </c>
      <c r="AX532" s="0" t="n">
        <f aca="false">STDEVP(AJ532:AM532)</f>
        <v>0.409958864011922</v>
      </c>
      <c r="AY532" s="0" t="n">
        <f aca="false">STDEVP(AN532:AQ532)</f>
        <v>0.37985539808826</v>
      </c>
      <c r="AZ532" s="0" t="n">
        <f aca="false">STDEVP(AR532:AU532)</f>
        <v>0.369754986443726</v>
      </c>
      <c r="BA532" s="0" t="n">
        <f aca="false">AV532*((1-IFERROR(CORREL(AB532:AE532,AF532:AI532),0))+(1-IFERROR(CORREL(AB532:AE532,AJ532:AM532),0))+(1-IFERROR(CORREL(AB532:AE532,AN532:AQ532),0))+(1-IFERROR(CORREL(AB532:AE532,AR532:AU532),0)))</f>
        <v>1.16262678793845</v>
      </c>
      <c r="BB532" s="0" t="n">
        <f aca="false">AW532*((1-IFERROR(CORREL(AF532:AI532,AB532:AE532),0))+(1-IFERROR(CORREL(AF532:AI532,AJ532:AM532),0))+(1-IFERROR(CORREL(AF532:AI532,AN532:AQ532),0))+(1-IFERROR(CORREL(AF532:AI532,AR532:AU532),0)))</f>
        <v>2.29767819603708</v>
      </c>
      <c r="BC532" s="0" t="n">
        <f aca="false">AX532*((1-IFERROR(CORREL(AJ532:AM532,AB532:AE532),0))+(1-IFERROR(CORREL(AJ532:AM532,AF532:AI532),0))+(1-IFERROR(CORREL(AJ532:AM532,AN532:AQ532),0))+(1-IFERROR(CORREL(AJ532:AM532,AR532:AU532),0)))</f>
        <v>1.14406154048354</v>
      </c>
      <c r="BD532" s="0" t="n">
        <f aca="false">AY532*((1-IFERROR(CORREL(AN532:AQ532,AB532:AE532),0))+(1-IFERROR(CORREL(AN532:AQ532,AF532:AI532),0))+(1-IFERROR(CORREL(AN532:AQ532,AJ532:AM532),0))+(1-IFERROR(CORREL(AN532:AQ532,AR532:AU532),0)))</f>
        <v>0.847503714701746</v>
      </c>
      <c r="BE532" s="0" t="n">
        <f aca="false">AZ532*((1-IFERROR(CORREL(AR532:AU532,AB532:AE532),0))+(1-IFERROR(CORREL(AR532:AU532,AF532:AI532),0))+(1-IFERROR(CORREL(AR532:AU532,AJ532:AM532),0))+(1-IFERROR(CORREL(AR532:AU532,AN532:AQ532),0)))</f>
        <v>0.894474610567126</v>
      </c>
      <c r="BF532" s="0" t="n">
        <f aca="false">IF(SUM(BA532:BE532)&gt;0,BA532/SUM(BA532:BE532),1/5)</f>
        <v>0.183196283131114</v>
      </c>
      <c r="BG532" s="0" t="n">
        <f aca="false">IF(SUM(BA532:BE532)&gt;0,BB532/SUM(BA532:BE532),1/5)</f>
        <v>0.362047485669736</v>
      </c>
      <c r="BH532" s="0" t="n">
        <f aca="false">IF(SUM(BA532:BE532)&gt;0,BC532/SUM(BA532:BE532),1/5)</f>
        <v>0.18027093824449</v>
      </c>
      <c r="BI532" s="0" t="n">
        <f aca="false">IF(SUM(BA532:BE532)&gt;0,BD532/SUM(BA532:BE532),1/5)</f>
        <v>0.133542020607039</v>
      </c>
      <c r="BJ532" s="0" t="n">
        <f aca="false">IF(SUM(BA532:BE532)&gt;0,BE532/SUM(BA532:BE532),1/5)</f>
        <v>0.140943272347621</v>
      </c>
      <c r="BK532" s="0" t="n">
        <f aca="false">BF532*AB532+BG532*AF532+BH532*AJ532+BI532*AN532+BJ532*AR532</f>
        <v>0.225497249936811</v>
      </c>
      <c r="BL532" s="0" t="n">
        <f aca="false">BF532*AC532+BG532*AG532+BH532*AK532+BI532*AO532+BJ532*AS532</f>
        <v>0.536385137871244</v>
      </c>
      <c r="BM532" s="0" t="n">
        <f aca="false">BF532*AD532+BG532*AH532+BH532*AL532+BI532*AP532+BJ532*AT532</f>
        <v>0.530621737661401</v>
      </c>
      <c r="BN532" s="0" t="n">
        <f aca="false">BF532*AE532+BG532*AI532+BH532*AM532+BI532*AQ532+BJ532*AU532</f>
        <v>0.637952514330264</v>
      </c>
      <c r="BO532" s="0" t="n">
        <f aca="false">RANK(BK532,$BK532:$BN532)</f>
        <v>4</v>
      </c>
      <c r="BP532" s="0" t="n">
        <f aca="false">RANK(BL532,$BK532:$BN532)</f>
        <v>2</v>
      </c>
      <c r="BQ532" s="0" t="n">
        <f aca="false">RANK(BM532,$BK532:$BN532)</f>
        <v>3</v>
      </c>
      <c r="BR532" s="0" t="n">
        <f aca="false">RANK(BN532,$BK532:$BN532)</f>
        <v>1</v>
      </c>
    </row>
    <row r="533" customFormat="false" ht="15" hidden="false" customHeight="false" outlineLevel="0" collapsed="false">
      <c r="A533" s="0" t="n">
        <v>510</v>
      </c>
      <c r="B533" s="0" t="n">
        <f aca="false">RANDBETWEEN(1,$B$5)</f>
        <v>4</v>
      </c>
      <c r="C533" s="0" t="n">
        <f aca="false">RANDBETWEEN(1,$B$5)</f>
        <v>6</v>
      </c>
      <c r="D533" s="0" t="n">
        <f aca="false">RANDBETWEEN(1,$B$5)</f>
        <v>6</v>
      </c>
      <c r="E533" s="0" t="n">
        <f aca="false">RANDBETWEEN(1,$B$5)</f>
        <v>5</v>
      </c>
      <c r="F533" s="0" t="n">
        <f aca="false">RANDBETWEEN(1,$B$5)</f>
        <v>2</v>
      </c>
      <c r="G533" s="0" t="n">
        <f aca="false">RANDBETWEEN(1,$B$5)</f>
        <v>1</v>
      </c>
      <c r="H533" s="0" t="n">
        <f aca="true">NORMINV(RAND(),$B$8,$B$13)</f>
        <v>43.8928080192231</v>
      </c>
      <c r="I533" s="0" t="n">
        <f aca="true">NORMINV(RAND(),$C$8,$C$13)</f>
        <v>62.7717907116751</v>
      </c>
      <c r="J533" s="0" t="n">
        <f aca="true">NORMINV(RAND(),$D$8,$D$13)</f>
        <v>15.9013575028327</v>
      </c>
      <c r="K533" s="0" t="n">
        <f aca="true">NORMINV(RAND(),$E$8,$E$13)</f>
        <v>3.26102372917502</v>
      </c>
      <c r="L533" s="0" t="n">
        <f aca="true">NORMINV(RAND(),$B$9,$B$14)</f>
        <v>44.9621704337127</v>
      </c>
      <c r="M533" s="0" t="n">
        <f aca="true">NORMINV(RAND(),$C$9,$C$14)</f>
        <v>50.4138797494192</v>
      </c>
      <c r="N533" s="0" t="n">
        <f aca="true">NORMINV(RAND(),$D$9,$D$14)</f>
        <v>52.2682913456242</v>
      </c>
      <c r="O533" s="0" t="n">
        <f aca="true">NORMINV(RAND(),$E$9,$E$14)</f>
        <v>23.8135818543762</v>
      </c>
      <c r="P533" s="0" t="n">
        <f aca="true">NORMINV(RAND(),$B$10,$B$15)</f>
        <v>25.3648781336784</v>
      </c>
      <c r="Q533" s="0" t="n">
        <f aca="true">NORMINV(RAND(),$C$10,$C$15)</f>
        <v>30.25254448958</v>
      </c>
      <c r="R533" s="0" t="n">
        <f aca="true">NORMINV(RAND(),$D$10,$D$15)</f>
        <v>10.0904588427087</v>
      </c>
      <c r="S533" s="0" t="n">
        <f aca="true">NORMINV(RAND(),$E$10,$E$15)</f>
        <v>3.99401273408282</v>
      </c>
      <c r="T533" s="0" t="n">
        <f aca="false">MEDIAN(INDEX(Avaliadores!$B$17:$B$22,$B533),INDEX(Avaliadores!$B$17:$B$22,$C533),INDEX(Avaliadores!$B$17:$B$22,$D533),INDEX(Avaliadores!$B$17:$B$22,$E533),INDEX(Avaliadores!$B$17:$B$22,$F533),INDEX(Avaliadores!$B$17:$B$22,$G533))</f>
        <v>2.29166666666667</v>
      </c>
      <c r="U533" s="0" t="n">
        <f aca="false">MEDIAN(INDEX(Avaliadores!$C$17:$C$22,$B533),INDEX(Avaliadores!$C$17:$C$22,$C533),INDEX(Avaliadores!$C$17:$C$22,$D533),INDEX(Avaliadores!$C$17:$C$22,$E533),INDEX(Avaliadores!$C$17:$C$22,$F533),INDEX(Avaliadores!$C$17:$C$22,$G533))</f>
        <v>5.54166666666667</v>
      </c>
      <c r="V533" s="0" t="n">
        <f aca="false">MEDIAN(INDEX(Avaliadores!$D$17:$D$22,$B533),INDEX(Avaliadores!$D$17:$D$22,$C533),INDEX(Avaliadores!$D$17:$D$22,$D533),INDEX(Avaliadores!$D$17:$D$22,$E533),INDEX(Avaliadores!$D$17:$D$22,$F533),INDEX(Avaliadores!$D$17:$D$22,$G533))</f>
        <v>5.54166666666667</v>
      </c>
      <c r="W533" s="0" t="n">
        <f aca="false">MEDIAN(INDEX(Avaliadores!$E$17:$E$22,$B533),INDEX(Avaliadores!$E$17:$E$22,$C533),INDEX(Avaliadores!$E$17:$E$22,$D533),INDEX(Avaliadores!$E$17:$E$22,$E533),INDEX(Avaliadores!$E$17:$E$22,$F533),INDEX(Avaliadores!$E$17:$E$22,$G533))</f>
        <v>6.29166666666667</v>
      </c>
      <c r="X533" s="0" t="n">
        <f aca="false">MEDIAN(INDEX(Avaliadores!$F$17:$F$22,$B533),INDEX(Avaliadores!$F$17:$F$22,$C533),INDEX(Avaliadores!$F$17:$F$22,$D533),INDEX(Avaliadores!$F$17:$F$22,$E533),INDEX(Avaliadores!$F$17:$F$22,$F533),INDEX(Avaliadores!$F$17:$F$22,$G533))</f>
        <v>2.79166666666667</v>
      </c>
      <c r="Y533" s="0" t="n">
        <f aca="false">MEDIAN(INDEX(Avaliadores!$G$17:$G$22,$B533),INDEX(Avaliadores!$G$17:$G$22,$C533),INDEX(Avaliadores!$G$17:$G$22,$D533),INDEX(Avaliadores!$G$17:$G$22,$E533),INDEX(Avaliadores!$G$17:$G$22,$F533),INDEX(Avaliadores!$G$17:$G$22,$G533))</f>
        <v>5.04166666666667</v>
      </c>
      <c r="Z533" s="0" t="n">
        <f aca="false">MEDIAN(INDEX(Avaliadores!$H$17:$H$22,$B533),INDEX(Avaliadores!$H$17:$H$22,$C533),INDEX(Avaliadores!$H$17:$H$22,$D533),INDEX(Avaliadores!$H$17:$H$22,$E533),INDEX(Avaliadores!$H$17:$H$22,$F533),INDEX(Avaliadores!$H$17:$H$22,$G533))</f>
        <v>4.04166666666667</v>
      </c>
      <c r="AA533" s="0" t="n">
        <f aca="false">MEDIAN(INDEX(Avaliadores!$I$17:$I$22,$B533),INDEX(Avaliadores!$I$17:$I$22,$C533),INDEX(Avaliadores!$I$17:$I$22,$D533),INDEX(Avaliadores!$I$17:$I$22,$E533),INDEX(Avaliadores!$I$17:$I$22,$F533),INDEX(Avaliadores!$I$17:$I$22,$G533))</f>
        <v>6.79166666666667</v>
      </c>
      <c r="AB533" s="0" t="n">
        <f aca="false">IF(MAX(H533:K533)=MIN(H533:K533),0,IF($B$17="custo",(MAX(H533:K533)-H533)/(MAX(H533:K533)-MIN(H533:K533)),(H533-MIN(H533:K533))/(MAX(H533:K533)-MIN(H533:K533))))</f>
        <v>0.317236420394374</v>
      </c>
      <c r="AC533" s="0" t="n">
        <f aca="false">IF(MAX(H533:K533)=MIN(H533:K533),0,IF($B$17="custo",(MAX(H533:K533)-I533)/(MAX(H533:K533)-MIN(H533:K533)),(I533-MIN(H533:K533))/(MAX(H533:K533)-MIN(H533:K533))))</f>
        <v>0</v>
      </c>
      <c r="AD533" s="0" t="n">
        <f aca="false">IF(MAX(H533:K533)=MIN(H533:K533),0,IF($B$17="custo",(MAX(H533:K533)-J533)/(MAX(H533:K533)-MIN(H533:K533)),(J533-MIN(H533:K533))/(MAX(H533:K533)-MIN(H533:K533))))</f>
        <v>0.787595851732599</v>
      </c>
      <c r="AE533" s="0" t="n">
        <f aca="false">IF(MAX(H533:K533)=MIN(H533:K533),0,IF($B$17="custo",(MAX(H533:K533)-K533)/(MAX(H533:K533)-MIN(H533:K533)),(K533-MIN(H533:K533))/(MAX(H533:K533)-MIN(H533:K533))))</f>
        <v>1</v>
      </c>
      <c r="AF533" s="0" t="n">
        <f aca="false">IF(MAX(L533:O533)=MIN(L533:O533),0,IF($C$17="custo",(MAX(L533:O533)-L533)/(MAX(L533:O533)-MIN(L533:O533)),(L533-MIN(L533:O533))/(MAX(L533:O533)-MIN(L533:O533))))</f>
        <v>0.743236847518732</v>
      </c>
      <c r="AG533" s="0" t="n">
        <f aca="false">IF(MAX(L533:O533)=MIN(L533:O533),0,IF($C$17="custo",(MAX(L533:O533)-M533)/(MAX(L533:O533)-MIN(L533:O533)),(M533-MIN(L533:O533))/(MAX(L533:O533)-MIN(L533:O533))))</f>
        <v>0.934829361137024</v>
      </c>
      <c r="AH533" s="0" t="n">
        <f aca="false">IF(MAX(L533:O533)=MIN(L533:O533),0,IF($C$17="custo",(MAX(L533:O533)-N533)/(MAX(L533:O533)-MIN(L533:O533)),(N533-MIN(L533:O533))/(MAX(L533:O533)-MIN(L533:O533))))</f>
        <v>1</v>
      </c>
      <c r="AI533" s="0" t="n">
        <f aca="false">IF(MAX(L533:O533)=MIN(L533:O533),0,IF($C$17="custo",(MAX(L533:O533)-O533)/(MAX(L533:O533)-MIN(L533:O533)),(O533-MIN(L533:O533))/(MAX(L533:O533)-MIN(L533:O533))))</f>
        <v>0</v>
      </c>
      <c r="AJ533" s="0" t="n">
        <f aca="false">IF(MAX(P533:S533)=MIN(P533:S533),0,IF($D$17="custo",(MAX(P533:S533)-P533)/(MAX(P533:S533)-MIN(P533:S533)),(P533-MIN(P533:S533))/(MAX(P533:S533)-MIN(P533:S533))))</f>
        <v>0.186136315671132</v>
      </c>
      <c r="AK533" s="0" t="n">
        <f aca="false">IF(MAX(P533:S533)=MIN(P533:S533),0,IF($D$17="custo",(MAX(P533:S533)-Q533)/(MAX(P533:S533)-MIN(P533:S533)),(Q533-MIN(P533:S533))/(MAX(P533:S533)-MIN(P533:S533))))</f>
        <v>0</v>
      </c>
      <c r="AL533" s="0" t="n">
        <f aca="false">IF(MAX(P533:S533)=MIN(P533:S533),0,IF($D$17="custo",(MAX(P533:S533)-R533)/(MAX(P533:S533)-MIN(P533:S533)),(R533-MIN(P533:S533))/(MAX(P533:S533)-MIN(P533:S533))))</f>
        <v>0.767829893712562</v>
      </c>
      <c r="AM533" s="0" t="n">
        <f aca="false">IF(MAX(P533:S533)=MIN(P533:S533),0,IF($D$17="custo",(MAX(P533:S533)-S533)/(MAX(P533:S533)-MIN(P533:S533)),(S533-MIN(P533:S533))/(MAX(P533:S533)-MIN(P533:S533))))</f>
        <v>1</v>
      </c>
      <c r="AN533" s="0" t="n">
        <f aca="false">IF(MAX(T533:W533)=MIN(T533:W533),0,IF($E$17="custo",(MAX(T533:W533)-T533)/(MAX(T533:W533)-MIN(T533:W533)),(T533-MIN(T533:W533))/(MAX(T533:W533)-MIN(T533:W533))))</f>
        <v>0</v>
      </c>
      <c r="AO533" s="0" t="n">
        <f aca="false">IF(MAX(T533:W533)=MIN(T533:W533),0,IF($E$17="custo",(MAX(T533:W533)-U533)/(MAX(T533:W533)-MIN(T533:W533)),(U533-MIN(T533:W533))/(MAX(T533:W533)-MIN(T533:W533))))</f>
        <v>0.8125</v>
      </c>
      <c r="AP533" s="0" t="n">
        <f aca="false">IF(MAX(T533:W533)=MIN(T533:W533),0,IF($E$17="custo",(MAX(T533:W533)-V533)/(MAX(T533:W533)-MIN(T533:W533)),(V533-MIN(T533:W533))/(MAX(T533:W533)-MIN(T533:W533))))</f>
        <v>0.8125</v>
      </c>
      <c r="AQ533" s="0" t="n">
        <f aca="false">IF(MAX(T533:W533)=MIN(T533:W533),0,IF($E$17="custo",(MAX(T533:W533)-W533)/(MAX(T533:W533)-MIN(T533:W533)),(W533-MIN(T533:W533))/(MAX(T533:W533)-MIN(T533:W533))))</f>
        <v>1</v>
      </c>
      <c r="AR533" s="0" t="n">
        <f aca="false">IF(MAX(X533:AA533)=MIN(X533:AA533),0,IF($F$17="custo",(MAX(X533:AA533)-X533)/(MAX(X533:AA533)-MIN(X533:AA533)),(X533-MIN(X533:AA533))/(MAX(X533:AA533)-MIN(X533:AA533))))</f>
        <v>0</v>
      </c>
      <c r="AS533" s="0" t="n">
        <f aca="false">IF(MAX(X533:AA533)=MIN(X533:AA533),0,IF($F$17="custo",(MAX(X533:AA533)-Y533)/(MAX(X533:AA533)-MIN(X533:AA533)),(Y533-MIN(X533:AA533))/(MAX(X533:AA533)-MIN(X533:AA533))))</f>
        <v>0.5625</v>
      </c>
      <c r="AT533" s="0" t="n">
        <f aca="false">IF(MAX(X533:AA533)=MIN(X533:AA533),0,IF($F$17="custo",(MAX(X533:AA533)-Z533)/(MAX(X533:AA533)-MIN(X533:AA533)),(Z533-MIN(X533:AA533))/(MAX(X533:AA533)-MIN(X533:AA533))))</f>
        <v>0.3125</v>
      </c>
      <c r="AU533" s="0" t="n">
        <f aca="false">IF(MAX(X533:AA533)=MIN(X533:AA533),0,IF($F$17="custo",(MAX(X533:AA533)-AA533)/(MAX(X533:AA533)-MIN(X533:AA533)),(AA533-MIN(X533:AA533))/(MAX(X533:AA533)-MIN(X533:AA533))))</f>
        <v>1</v>
      </c>
      <c r="AV533" s="0" t="n">
        <f aca="false">STDEVP(AB533:AE533)</f>
        <v>0.391588575115591</v>
      </c>
      <c r="AW533" s="0" t="n">
        <f aca="false">STDEVP(AF533:AI533)</f>
        <v>0.397899890508745</v>
      </c>
      <c r="AX533" s="0" t="n">
        <f aca="false">STDEVP(AJ533:AM533)</f>
        <v>0.40918012135151</v>
      </c>
      <c r="AY533" s="0" t="n">
        <f aca="false">STDEVP(AN533:AQ533)</f>
        <v>0.386541152401656</v>
      </c>
      <c r="AZ533" s="0" t="n">
        <f aca="false">STDEVP(AR533:AU533)</f>
        <v>0.365771872209988</v>
      </c>
      <c r="BA533" s="0" t="n">
        <f aca="false">AV533*((1-IFERROR(CORREL(AB533:AE533,AF533:AI533),0))+(1-IFERROR(CORREL(AB533:AE533,AJ533:AM533),0))+(1-IFERROR(CORREL(AB533:AE533,AN533:AQ533),0))+(1-IFERROR(CORREL(AB533:AE533,AR533:AU533),0)))</f>
        <v>1.07582100371748</v>
      </c>
      <c r="BB533" s="0" t="n">
        <f aca="false">AW533*((1-IFERROR(CORREL(AF533:AI533,AB533:AE533),0))+(1-IFERROR(CORREL(AF533:AI533,AJ533:AM533),0))+(1-IFERROR(CORREL(AF533:AI533,AN533:AQ533),0))+(1-IFERROR(CORREL(AF533:AI533,AR533:AU533),0)))</f>
        <v>2.48851373452623</v>
      </c>
      <c r="BC533" s="0" t="n">
        <f aca="false">AX533*((1-IFERROR(CORREL(AJ533:AM533,AB533:AE533),0))+(1-IFERROR(CORREL(AJ533:AM533,AF533:AI533),0))+(1-IFERROR(CORREL(AJ533:AM533,AN533:AQ533),0))+(1-IFERROR(CORREL(AJ533:AM533,AR533:AU533),0)))</f>
        <v>1.04115879796961</v>
      </c>
      <c r="BD533" s="0" t="n">
        <f aca="false">AY533*((1-IFERROR(CORREL(AN533:AQ533,AB533:AE533),0))+(1-IFERROR(CORREL(AN533:AQ533,AF533:AI533),0))+(1-IFERROR(CORREL(AN533:AQ533,AJ533:AM533),0))+(1-IFERROR(CORREL(AN533:AQ533,AR533:AU533),0)))</f>
        <v>0.960472033741772</v>
      </c>
      <c r="BE533" s="0" t="n">
        <f aca="false">AZ533*((1-IFERROR(CORREL(AR533:AU533,AB533:AE533),0))+(1-IFERROR(CORREL(AR533:AU533,AF533:AI533),0))+(1-IFERROR(CORREL(AR533:AU533,AJ533:AM533),0))+(1-IFERROR(CORREL(AR533:AU533,AN533:AQ533),0)))</f>
        <v>1.05070750271387</v>
      </c>
      <c r="BF533" s="0" t="n">
        <f aca="false">IF(SUM(BA533:BE533)&gt;0,BA533/SUM(BA533:BE533),1/5)</f>
        <v>0.162592437604526</v>
      </c>
      <c r="BG533" s="0" t="n">
        <f aca="false">IF(SUM(BA533:BE533)&gt;0,BB533/SUM(BA533:BE533),1/5)</f>
        <v>0.376097429508096</v>
      </c>
      <c r="BH533" s="0" t="n">
        <f aca="false">IF(SUM(BA533:BE533)&gt;0,BC533/SUM(BA533:BE533),1/5)</f>
        <v>0.157353822160302</v>
      </c>
      <c r="BI533" s="0" t="n">
        <f aca="false">IF(SUM(BA533:BE533)&gt;0,BD533/SUM(BA533:BE533),1/5)</f>
        <v>0.145159360783462</v>
      </c>
      <c r="BJ533" s="0" t="n">
        <f aca="false">IF(SUM(BA533:BE533)&gt;0,BE533/SUM(BA533:BE533),1/5)</f>
        <v>0.158796949943614</v>
      </c>
      <c r="BK533" s="0" t="n">
        <f aca="false">BF533*AB533+BG533*AF533+BH533*AJ533+BI533*AN533+BJ533*AR533</f>
        <v>0.36039897147004</v>
      </c>
      <c r="BL533" s="0" t="n">
        <f aca="false">BF533*AC533+BG533*AG533+BH533*AK533+BI533*AO533+BJ533*AS533</f>
        <v>0.558852184732176</v>
      </c>
      <c r="BM533" s="0" t="n">
        <f aca="false">BF533*AD533+BG533*AH533+BH533*AL533+BI533*AP533+BJ533*AT533</f>
        <v>0.792541554927064</v>
      </c>
      <c r="BN533" s="0" t="n">
        <f aca="false">BF533*AE533+BG533*AI533+BH533*AM533+BI533*AQ533+BJ533*AU533</f>
        <v>0.623902570491904</v>
      </c>
      <c r="BO533" s="0" t="n">
        <f aca="false">RANK(BK533,$BK533:$BN533)</f>
        <v>4</v>
      </c>
      <c r="BP533" s="0" t="n">
        <f aca="false">RANK(BL533,$BK533:$BN533)</f>
        <v>3</v>
      </c>
      <c r="BQ533" s="0" t="n">
        <f aca="false">RANK(BM533,$BK533:$BN533)</f>
        <v>1</v>
      </c>
      <c r="BR533" s="0" t="n">
        <f aca="false">RANK(BN533,$BK533:$BN533)</f>
        <v>2</v>
      </c>
    </row>
    <row r="534" customFormat="false" ht="15" hidden="false" customHeight="false" outlineLevel="0" collapsed="false">
      <c r="A534" s="0" t="n">
        <v>511</v>
      </c>
      <c r="B534" s="0" t="n">
        <f aca="false">RANDBETWEEN(1,$B$5)</f>
        <v>3</v>
      </c>
      <c r="C534" s="0" t="n">
        <f aca="false">RANDBETWEEN(1,$B$5)</f>
        <v>3</v>
      </c>
      <c r="D534" s="0" t="n">
        <f aca="false">RANDBETWEEN(1,$B$5)</f>
        <v>2</v>
      </c>
      <c r="E534" s="0" t="n">
        <f aca="false">RANDBETWEEN(1,$B$5)</f>
        <v>6</v>
      </c>
      <c r="F534" s="0" t="n">
        <f aca="false">RANDBETWEEN(1,$B$5)</f>
        <v>2</v>
      </c>
      <c r="G534" s="0" t="n">
        <f aca="false">RANDBETWEEN(1,$B$5)</f>
        <v>5</v>
      </c>
      <c r="H534" s="0" t="n">
        <f aca="true">NORMINV(RAND(),$B$8,$B$13)</f>
        <v>48.7202072652477</v>
      </c>
      <c r="I534" s="0" t="n">
        <f aca="true">NORMINV(RAND(),$C$8,$C$13)</f>
        <v>58.675405870137</v>
      </c>
      <c r="J534" s="0" t="n">
        <f aca="true">NORMINV(RAND(),$D$8,$D$13)</f>
        <v>13.1893974823698</v>
      </c>
      <c r="K534" s="0" t="n">
        <f aca="true">NORMINV(RAND(),$E$8,$E$13)</f>
        <v>3.28515581996571</v>
      </c>
      <c r="L534" s="0" t="n">
        <f aca="true">NORMINV(RAND(),$B$9,$B$14)</f>
        <v>43.9943153824462</v>
      </c>
      <c r="M534" s="0" t="n">
        <f aca="true">NORMINV(RAND(),$C$9,$C$14)</f>
        <v>56.856574664289</v>
      </c>
      <c r="N534" s="0" t="n">
        <f aca="true">NORMINV(RAND(),$D$9,$D$14)</f>
        <v>43.4260151602412</v>
      </c>
      <c r="O534" s="0" t="n">
        <f aca="true">NORMINV(RAND(),$E$9,$E$14)</f>
        <v>24.0840708546356</v>
      </c>
      <c r="P534" s="0" t="n">
        <f aca="true">NORMINV(RAND(),$B$10,$B$15)</f>
        <v>24.2749349423903</v>
      </c>
      <c r="Q534" s="0" t="n">
        <f aca="true">NORMINV(RAND(),$C$10,$C$15)</f>
        <v>28.0780920219411</v>
      </c>
      <c r="R534" s="0" t="n">
        <f aca="true">NORMINV(RAND(),$D$10,$D$15)</f>
        <v>10.0220333175667</v>
      </c>
      <c r="S534" s="0" t="n">
        <f aca="true">NORMINV(RAND(),$E$10,$E$15)</f>
        <v>3.89299709121022</v>
      </c>
      <c r="T534" s="0" t="n">
        <f aca="false">MEDIAN(INDEX(Avaliadores!$B$17:$B$22,$B534),INDEX(Avaliadores!$B$17:$B$22,$C534),INDEX(Avaliadores!$B$17:$B$22,$D534),INDEX(Avaliadores!$B$17:$B$22,$E534),INDEX(Avaliadores!$B$17:$B$22,$F534),INDEX(Avaliadores!$B$17:$B$22,$G534))</f>
        <v>2.79166666666667</v>
      </c>
      <c r="U534" s="0" t="n">
        <f aca="false">MEDIAN(INDEX(Avaliadores!$C$17:$C$22,$B534),INDEX(Avaliadores!$C$17:$C$22,$C534),INDEX(Avaliadores!$C$17:$C$22,$D534),INDEX(Avaliadores!$C$17:$C$22,$E534),INDEX(Avaliadores!$C$17:$C$22,$F534),INDEX(Avaliadores!$C$17:$C$22,$G534))</f>
        <v>5.04166666666667</v>
      </c>
      <c r="V534" s="0" t="n">
        <f aca="false">MEDIAN(INDEX(Avaliadores!$D$17:$D$22,$B534),INDEX(Avaliadores!$D$17:$D$22,$C534),INDEX(Avaliadores!$D$17:$D$22,$D534),INDEX(Avaliadores!$D$17:$D$22,$E534),INDEX(Avaliadores!$D$17:$D$22,$F534),INDEX(Avaliadores!$D$17:$D$22,$G534))</f>
        <v>5.79166666666667</v>
      </c>
      <c r="W534" s="0" t="n">
        <f aca="false">MEDIAN(INDEX(Avaliadores!$E$17:$E$22,$B534),INDEX(Avaliadores!$E$17:$E$22,$C534),INDEX(Avaliadores!$E$17:$E$22,$D534),INDEX(Avaliadores!$E$17:$E$22,$E534),INDEX(Avaliadores!$E$17:$E$22,$F534),INDEX(Avaliadores!$E$17:$E$22,$G534))</f>
        <v>6.04166666666667</v>
      </c>
      <c r="X534" s="0" t="n">
        <f aca="false">MEDIAN(INDEX(Avaliadores!$F$17:$F$22,$B534),INDEX(Avaliadores!$F$17:$F$22,$C534),INDEX(Avaliadores!$F$17:$F$22,$D534),INDEX(Avaliadores!$F$17:$F$22,$E534),INDEX(Avaliadores!$F$17:$F$22,$F534),INDEX(Avaliadores!$F$17:$F$22,$G534))</f>
        <v>2.66666666666667</v>
      </c>
      <c r="Y534" s="0" t="n">
        <f aca="false">MEDIAN(INDEX(Avaliadores!$G$17:$G$22,$B534),INDEX(Avaliadores!$G$17:$G$22,$C534),INDEX(Avaliadores!$G$17:$G$22,$D534),INDEX(Avaliadores!$G$17:$G$22,$E534),INDEX(Avaliadores!$G$17:$G$22,$F534),INDEX(Avaliadores!$G$17:$G$22,$G534))</f>
        <v>5.79166666666667</v>
      </c>
      <c r="Z534" s="0" t="n">
        <f aca="false">MEDIAN(INDEX(Avaliadores!$H$17:$H$22,$B534),INDEX(Avaliadores!$H$17:$H$22,$C534),INDEX(Avaliadores!$H$17:$H$22,$D534),INDEX(Avaliadores!$H$17:$H$22,$E534),INDEX(Avaliadores!$H$17:$H$22,$F534),INDEX(Avaliadores!$H$17:$H$22,$G534))</f>
        <v>3.91666666666667</v>
      </c>
      <c r="AA534" s="0" t="n">
        <f aca="false">MEDIAN(INDEX(Avaliadores!$I$17:$I$22,$B534),INDEX(Avaliadores!$I$17:$I$22,$C534),INDEX(Avaliadores!$I$17:$I$22,$D534),INDEX(Avaliadores!$I$17:$I$22,$E534),INDEX(Avaliadores!$I$17:$I$22,$F534),INDEX(Avaliadores!$I$17:$I$22,$G534))</f>
        <v>6.66666666666667</v>
      </c>
      <c r="AB534" s="0" t="n">
        <f aca="false">IF(MAX(H534:K534)=MIN(H534:K534),0,IF($B$17="custo",(MAX(H534:K534)-H534)/(MAX(H534:K534)-MIN(H534:K534)),(H534-MIN(H534:K534))/(MAX(H534:K534)-MIN(H534:K534))))</f>
        <v>0.179728356450316</v>
      </c>
      <c r="AC534" s="0" t="n">
        <f aca="false">IF(MAX(H534:K534)=MIN(H534:K534),0,IF($B$17="custo",(MAX(H534:K534)-I534)/(MAX(H534:K534)-MIN(H534:K534)),(I534-MIN(H534:K534))/(MAX(H534:K534)-MIN(H534:K534))))</f>
        <v>0</v>
      </c>
      <c r="AD534" s="0" t="n">
        <f aca="false">IF(MAX(H534:K534)=MIN(H534:K534),0,IF($B$17="custo",(MAX(H534:K534)-J534)/(MAX(H534:K534)-MIN(H534:K534)),(J534-MIN(H534:K534))/(MAX(H534:K534)-MIN(H534:K534))))</f>
        <v>0.821191605861445</v>
      </c>
      <c r="AE534" s="0" t="n">
        <f aca="false">IF(MAX(H534:K534)=MIN(H534:K534),0,IF($B$17="custo",(MAX(H534:K534)-K534)/(MAX(H534:K534)-MIN(H534:K534)),(K534-MIN(H534:K534))/(MAX(H534:K534)-MIN(H534:K534))))</f>
        <v>1</v>
      </c>
      <c r="AF534" s="0" t="n">
        <f aca="false">IF(MAX(L534:O534)=MIN(L534:O534),0,IF($C$17="custo",(MAX(L534:O534)-L534)/(MAX(L534:O534)-MIN(L534:O534)),(L534-MIN(L534:O534))/(MAX(L534:O534)-MIN(L534:O534))))</f>
        <v>0.607528940829535</v>
      </c>
      <c r="AG534" s="0" t="n">
        <f aca="false">IF(MAX(L534:O534)=MIN(L534:O534),0,IF($C$17="custo",(MAX(L534:O534)-M534)/(MAX(L534:O534)-MIN(L534:O534)),(M534-MIN(L534:O534))/(MAX(L534:O534)-MIN(L534:O534))))</f>
        <v>1</v>
      </c>
      <c r="AH534" s="0" t="n">
        <f aca="false">IF(MAX(L534:O534)=MIN(L534:O534),0,IF($C$17="custo",(MAX(L534:O534)-N534)/(MAX(L534:O534)-MIN(L534:O534)),(N534-MIN(L534:O534))/(MAX(L534:O534)-MIN(L534:O534))))</f>
        <v>0.590188177807404</v>
      </c>
      <c r="AI534" s="0" t="n">
        <f aca="false">IF(MAX(L534:O534)=MIN(L534:O534),0,IF($C$17="custo",(MAX(L534:O534)-O534)/(MAX(L534:O534)-MIN(L534:O534)),(O534-MIN(L534:O534))/(MAX(L534:O534)-MIN(L534:O534))))</f>
        <v>0</v>
      </c>
      <c r="AJ534" s="0" t="n">
        <f aca="false">IF(MAX(P534:S534)=MIN(P534:S534),0,IF($D$17="custo",(MAX(P534:S534)-P534)/(MAX(P534:S534)-MIN(P534:S534)),(P534-MIN(P534:S534))/(MAX(P534:S534)-MIN(P534:S534))))</f>
        <v>0.157252104672049</v>
      </c>
      <c r="AK534" s="0" t="n">
        <f aca="false">IF(MAX(P534:S534)=MIN(P534:S534),0,IF($D$17="custo",(MAX(P534:S534)-Q534)/(MAX(P534:S534)-MIN(P534:S534)),(Q534-MIN(P534:S534))/(MAX(P534:S534)-MIN(P534:S534))))</f>
        <v>0</v>
      </c>
      <c r="AL534" s="0" t="n">
        <f aca="false">IF(MAX(P534:S534)=MIN(P534:S534),0,IF($D$17="custo",(MAX(P534:S534)-R534)/(MAX(P534:S534)-MIN(P534:S534)),(R534-MIN(P534:S534))/(MAX(P534:S534)-MIN(P534:S534))))</f>
        <v>0.746577954566199</v>
      </c>
      <c r="AM534" s="0" t="n">
        <f aca="false">IF(MAX(P534:S534)=MIN(P534:S534),0,IF($D$17="custo",(MAX(P534:S534)-S534)/(MAX(P534:S534)-MIN(P534:S534)),(S534-MIN(P534:S534))/(MAX(P534:S534)-MIN(P534:S534))))</f>
        <v>1</v>
      </c>
      <c r="AN534" s="0" t="n">
        <f aca="false">IF(MAX(T534:W534)=MIN(T534:W534),0,IF($E$17="custo",(MAX(T534:W534)-T534)/(MAX(T534:W534)-MIN(T534:W534)),(T534-MIN(T534:W534))/(MAX(T534:W534)-MIN(T534:W534))))</f>
        <v>0</v>
      </c>
      <c r="AO534" s="0" t="n">
        <f aca="false">IF(MAX(T534:W534)=MIN(T534:W534),0,IF($E$17="custo",(MAX(T534:W534)-U534)/(MAX(T534:W534)-MIN(T534:W534)),(U534-MIN(T534:W534))/(MAX(T534:W534)-MIN(T534:W534))))</f>
        <v>0.692307692307692</v>
      </c>
      <c r="AP534" s="0" t="n">
        <f aca="false">IF(MAX(T534:W534)=MIN(T534:W534),0,IF($E$17="custo",(MAX(T534:W534)-V534)/(MAX(T534:W534)-MIN(T534:W534)),(V534-MIN(T534:W534))/(MAX(T534:W534)-MIN(T534:W534))))</f>
        <v>0.923076923076923</v>
      </c>
      <c r="AQ534" s="0" t="n">
        <f aca="false">IF(MAX(T534:W534)=MIN(T534:W534),0,IF($E$17="custo",(MAX(T534:W534)-W534)/(MAX(T534:W534)-MIN(T534:W534)),(W534-MIN(T534:W534))/(MAX(T534:W534)-MIN(T534:W534))))</f>
        <v>1</v>
      </c>
      <c r="AR534" s="0" t="n">
        <f aca="false">IF(MAX(X534:AA534)=MIN(X534:AA534),0,IF($F$17="custo",(MAX(X534:AA534)-X534)/(MAX(X534:AA534)-MIN(X534:AA534)),(X534-MIN(X534:AA534))/(MAX(X534:AA534)-MIN(X534:AA534))))</f>
        <v>0</v>
      </c>
      <c r="AS534" s="0" t="n">
        <f aca="false">IF(MAX(X534:AA534)=MIN(X534:AA534),0,IF($F$17="custo",(MAX(X534:AA534)-Y534)/(MAX(X534:AA534)-MIN(X534:AA534)),(Y534-MIN(X534:AA534))/(MAX(X534:AA534)-MIN(X534:AA534))))</f>
        <v>0.78125</v>
      </c>
      <c r="AT534" s="0" t="n">
        <f aca="false">IF(MAX(X534:AA534)=MIN(X534:AA534),0,IF($F$17="custo",(MAX(X534:AA534)-Z534)/(MAX(X534:AA534)-MIN(X534:AA534)),(Z534-MIN(X534:AA534))/(MAX(X534:AA534)-MIN(X534:AA534))))</f>
        <v>0.3125</v>
      </c>
      <c r="AU534" s="0" t="n">
        <f aca="false">IF(MAX(X534:AA534)=MIN(X534:AA534),0,IF($F$17="custo",(MAX(X534:AA534)-AA534)/(MAX(X534:AA534)-MIN(X534:AA534)),(AA534-MIN(X534:AA534))/(MAX(X534:AA534)-MIN(X534:AA534))))</f>
        <v>1</v>
      </c>
      <c r="AV534" s="0" t="n">
        <f aca="false">STDEVP(AB534:AE534)</f>
        <v>0.420040998521337</v>
      </c>
      <c r="AW534" s="0" t="n">
        <f aca="false">STDEVP(AF534:AI534)</f>
        <v>0.357044593076838</v>
      </c>
      <c r="AX534" s="0" t="n">
        <f aca="false">STDEVP(AJ534:AM534)</f>
        <v>0.411085344865656</v>
      </c>
      <c r="AY534" s="0" t="n">
        <f aca="false">STDEVP(AN534:AQ534)</f>
        <v>0.394113490998446</v>
      </c>
      <c r="AZ534" s="0" t="n">
        <f aca="false">STDEVP(AR534:AU534)</f>
        <v>0.391171492722501</v>
      </c>
      <c r="BA534" s="0" t="n">
        <f aca="false">AV534*((1-IFERROR(CORREL(AB534:AE534,AF534:AI534),0))+(1-IFERROR(CORREL(AB534:AE534,AJ534:AM534),0))+(1-IFERROR(CORREL(AB534:AE534,AN534:AQ534),0))+(1-IFERROR(CORREL(AB534:AE534,AR534:AU534),0)))</f>
        <v>1.19609206027589</v>
      </c>
      <c r="BB534" s="0" t="n">
        <f aca="false">AW534*((1-IFERROR(CORREL(AF534:AI534,AB534:AE534),0))+(1-IFERROR(CORREL(AF534:AI534,AJ534:AM534),0))+(1-IFERROR(CORREL(AF534:AI534,AN534:AQ534),0))+(1-IFERROR(CORREL(AF534:AI534,AR534:AU534),0)))</f>
        <v>2.28394132267596</v>
      </c>
      <c r="BC534" s="0" t="n">
        <f aca="false">AX534*((1-IFERROR(CORREL(AJ534:AM534,AB534:AE534),0))+(1-IFERROR(CORREL(AJ534:AM534,AF534:AI534),0))+(1-IFERROR(CORREL(AJ534:AM534,AN534:AQ534),0))+(1-IFERROR(CORREL(AJ534:AM534,AR534:AU534),0)))</f>
        <v>1.15808956649114</v>
      </c>
      <c r="BD534" s="0" t="n">
        <f aca="false">AY534*((1-IFERROR(CORREL(AN534:AQ534,AB534:AE534),0))+(1-IFERROR(CORREL(AN534:AQ534,AF534:AI534),0))+(1-IFERROR(CORREL(AN534:AQ534,AJ534:AM534),0))+(1-IFERROR(CORREL(AN534:AQ534,AR534:AU534),0)))</f>
        <v>0.884307513606212</v>
      </c>
      <c r="BE534" s="0" t="n">
        <f aca="false">AZ534*((1-IFERROR(CORREL(AR534:AU534,AB534:AE534),0))+(1-IFERROR(CORREL(AR534:AU534,AF534:AI534),0))+(1-IFERROR(CORREL(AR534:AU534,AJ534:AM534),0))+(1-IFERROR(CORREL(AR534:AU534,AN534:AQ534),0)))</f>
        <v>1.13345121982498</v>
      </c>
      <c r="BF534" s="0" t="n">
        <f aca="false">IF(SUM(BA534:BE534)&gt;0,BA534/SUM(BA534:BE534),1/5)</f>
        <v>0.17970452560079</v>
      </c>
      <c r="BG534" s="0" t="n">
        <f aca="false">IF(SUM(BA534:BE534)&gt;0,BB534/SUM(BA534:BE534),1/5)</f>
        <v>0.343146322530435</v>
      </c>
      <c r="BH534" s="0" t="n">
        <f aca="false">IF(SUM(BA534:BE534)&gt;0,BC534/SUM(BA534:BE534),1/5)</f>
        <v>0.173994914824123</v>
      </c>
      <c r="BI534" s="0" t="n">
        <f aca="false">IF(SUM(BA534:BE534)&gt;0,BD534/SUM(BA534:BE534),1/5)</f>
        <v>0.132861062702116</v>
      </c>
      <c r="BJ534" s="0" t="n">
        <f aca="false">IF(SUM(BA534:BE534)&gt;0,BE534/SUM(BA534:BE534),1/5)</f>
        <v>0.170293174342536</v>
      </c>
      <c r="BK534" s="0" t="n">
        <f aca="false">BF534*AB534+BG534*AF534+BH534*AJ534+BI534*AN534+BJ534*AR534</f>
        <v>0.268130387467706</v>
      </c>
      <c r="BL534" s="0" t="n">
        <f aca="false">BF534*AC534+BG534*AG534+BH534*AK534+BI534*AO534+BJ534*AS534</f>
        <v>0.56816860070239</v>
      </c>
      <c r="BM534" s="0" t="n">
        <f aca="false">BF534*AD534+BG534*AH534+BH534*AL534+BI534*AP534+BJ534*AT534</f>
        <v>0.655851116326387</v>
      </c>
      <c r="BN534" s="0" t="n">
        <f aca="false">BF534*AE534+BG534*AI534+BH534*AM534+BI534*AQ534+BJ534*AU534</f>
        <v>0.656853677469565</v>
      </c>
      <c r="BO534" s="0" t="n">
        <f aca="false">RANK(BK534,$BK534:$BN534)</f>
        <v>4</v>
      </c>
      <c r="BP534" s="0" t="n">
        <f aca="false">RANK(BL534,$BK534:$BN534)</f>
        <v>3</v>
      </c>
      <c r="BQ534" s="0" t="n">
        <f aca="false">RANK(BM534,$BK534:$BN534)</f>
        <v>2</v>
      </c>
      <c r="BR534" s="0" t="n">
        <f aca="false">RANK(BN534,$BK534:$BN534)</f>
        <v>1</v>
      </c>
    </row>
    <row r="535" customFormat="false" ht="15" hidden="false" customHeight="false" outlineLevel="0" collapsed="false">
      <c r="A535" s="0" t="n">
        <v>512</v>
      </c>
      <c r="B535" s="0" t="n">
        <f aca="false">RANDBETWEEN(1,$B$5)</f>
        <v>6</v>
      </c>
      <c r="C535" s="0" t="n">
        <f aca="false">RANDBETWEEN(1,$B$5)</f>
        <v>6</v>
      </c>
      <c r="D535" s="0" t="n">
        <f aca="false">RANDBETWEEN(1,$B$5)</f>
        <v>6</v>
      </c>
      <c r="E535" s="0" t="n">
        <f aca="false">RANDBETWEEN(1,$B$5)</f>
        <v>4</v>
      </c>
      <c r="F535" s="0" t="n">
        <f aca="false">RANDBETWEEN(1,$B$5)</f>
        <v>2</v>
      </c>
      <c r="G535" s="0" t="n">
        <f aca="false">RANDBETWEEN(1,$B$5)</f>
        <v>6</v>
      </c>
      <c r="H535" s="0" t="n">
        <f aca="true">NORMINV(RAND(),$B$8,$B$13)</f>
        <v>50.7423244080697</v>
      </c>
      <c r="I535" s="0" t="n">
        <f aca="true">NORMINV(RAND(),$C$8,$C$13)</f>
        <v>64.8068362701627</v>
      </c>
      <c r="J535" s="0" t="n">
        <f aca="true">NORMINV(RAND(),$D$8,$D$13)</f>
        <v>13.3963502950994</v>
      </c>
      <c r="K535" s="0" t="n">
        <f aca="true">NORMINV(RAND(),$E$8,$E$13)</f>
        <v>3.10674904995584</v>
      </c>
      <c r="L535" s="0" t="n">
        <f aca="true">NORMINV(RAND(),$B$9,$B$14)</f>
        <v>42.6671410801226</v>
      </c>
      <c r="M535" s="0" t="n">
        <f aca="true">NORMINV(RAND(),$C$9,$C$14)</f>
        <v>59.0356074508793</v>
      </c>
      <c r="N535" s="0" t="n">
        <f aca="true">NORMINV(RAND(),$D$9,$D$14)</f>
        <v>52.3930752401107</v>
      </c>
      <c r="O535" s="0" t="n">
        <f aca="true">NORMINV(RAND(),$E$9,$E$14)</f>
        <v>23.1844702872883</v>
      </c>
      <c r="P535" s="0" t="n">
        <f aca="true">NORMINV(RAND(),$B$10,$B$15)</f>
        <v>24.070304180103</v>
      </c>
      <c r="Q535" s="0" t="n">
        <f aca="true">NORMINV(RAND(),$C$10,$C$15)</f>
        <v>31.4514639665347</v>
      </c>
      <c r="R535" s="0" t="n">
        <f aca="true">NORMINV(RAND(),$D$10,$D$15)</f>
        <v>10.016182179168</v>
      </c>
      <c r="S535" s="0" t="n">
        <f aca="true">NORMINV(RAND(),$E$10,$E$15)</f>
        <v>4.10657704703413</v>
      </c>
      <c r="T535" s="0" t="n">
        <f aca="false">MEDIAN(INDEX(Avaliadores!$B$17:$B$22,$B535),INDEX(Avaliadores!$B$17:$B$22,$C535),INDEX(Avaliadores!$B$17:$B$22,$D535),INDEX(Avaliadores!$B$17:$B$22,$E535),INDEX(Avaliadores!$B$17:$B$22,$F535),INDEX(Avaliadores!$B$17:$B$22,$G535))</f>
        <v>2.04166666666667</v>
      </c>
      <c r="U535" s="0" t="n">
        <f aca="false">MEDIAN(INDEX(Avaliadores!$C$17:$C$22,$B535),INDEX(Avaliadores!$C$17:$C$22,$C535),INDEX(Avaliadores!$C$17:$C$22,$D535),INDEX(Avaliadores!$C$17:$C$22,$E535),INDEX(Avaliadores!$C$17:$C$22,$F535),INDEX(Avaliadores!$C$17:$C$22,$G535))</f>
        <v>6.04166666666667</v>
      </c>
      <c r="V535" s="0" t="n">
        <f aca="false">MEDIAN(INDEX(Avaliadores!$D$17:$D$22,$B535),INDEX(Avaliadores!$D$17:$D$22,$C535),INDEX(Avaliadores!$D$17:$D$22,$D535),INDEX(Avaliadores!$D$17:$D$22,$E535),INDEX(Avaliadores!$D$17:$D$22,$F535),INDEX(Avaliadores!$D$17:$D$22,$G535))</f>
        <v>5.04166666666667</v>
      </c>
      <c r="W535" s="0" t="n">
        <f aca="false">MEDIAN(INDEX(Avaliadores!$E$17:$E$22,$B535),INDEX(Avaliadores!$E$17:$E$22,$C535),INDEX(Avaliadores!$E$17:$E$22,$D535),INDEX(Avaliadores!$E$17:$E$22,$E535),INDEX(Avaliadores!$E$17:$E$22,$F535),INDEX(Avaliadores!$E$17:$E$22,$G535))</f>
        <v>6.04166666666667</v>
      </c>
      <c r="X535" s="0" t="n">
        <f aca="false">MEDIAN(INDEX(Avaliadores!$F$17:$F$22,$B535),INDEX(Avaliadores!$F$17:$F$22,$C535),INDEX(Avaliadores!$F$17:$F$22,$D535),INDEX(Avaliadores!$F$17:$F$22,$E535),INDEX(Avaliadores!$F$17:$F$22,$F535),INDEX(Avaliadores!$F$17:$F$22,$G535))</f>
        <v>3.04166666666667</v>
      </c>
      <c r="Y535" s="0" t="n">
        <f aca="false">MEDIAN(INDEX(Avaliadores!$G$17:$G$22,$B535),INDEX(Avaliadores!$G$17:$G$22,$C535),INDEX(Avaliadores!$G$17:$G$22,$D535),INDEX(Avaliadores!$G$17:$G$22,$E535),INDEX(Avaliadores!$G$17:$G$22,$F535),INDEX(Avaliadores!$G$17:$G$22,$G535))</f>
        <v>5.04166666666667</v>
      </c>
      <c r="Z535" s="0" t="n">
        <f aca="false">MEDIAN(INDEX(Avaliadores!$H$17:$H$22,$B535),INDEX(Avaliadores!$H$17:$H$22,$C535),INDEX(Avaliadores!$H$17:$H$22,$D535),INDEX(Avaliadores!$H$17:$H$22,$E535),INDEX(Avaliadores!$H$17:$H$22,$F535),INDEX(Avaliadores!$H$17:$H$22,$G535))</f>
        <v>4.04166666666667</v>
      </c>
      <c r="AA535" s="0" t="n">
        <f aca="false">MEDIAN(INDEX(Avaliadores!$I$17:$I$22,$B535),INDEX(Avaliadores!$I$17:$I$22,$C535),INDEX(Avaliadores!$I$17:$I$22,$D535),INDEX(Avaliadores!$I$17:$I$22,$E535),INDEX(Avaliadores!$I$17:$I$22,$F535),INDEX(Avaliadores!$I$17:$I$22,$G535))</f>
        <v>7.04166666666667</v>
      </c>
      <c r="AB535" s="0" t="n">
        <f aca="false">IF(MAX(H535:K535)=MIN(H535:K535),0,IF($B$17="custo",(MAX(H535:K535)-H535)/(MAX(H535:K535)-MIN(H535:K535)),(H535-MIN(H535:K535))/(MAX(H535:K535)-MIN(H535:K535))))</f>
        <v>0.227949626908904</v>
      </c>
      <c r="AC535" s="0" t="n">
        <f aca="false">IF(MAX(H535:K535)=MIN(H535:K535),0,IF($B$17="custo",(MAX(H535:K535)-I535)/(MAX(H535:K535)-MIN(H535:K535)),(I535-MIN(H535:K535))/(MAX(H535:K535)-MIN(H535:K535))))</f>
        <v>0</v>
      </c>
      <c r="AD535" s="0" t="n">
        <f aca="false">IF(MAX(H535:K535)=MIN(H535:K535),0,IF($B$17="custo",(MAX(H535:K535)-J535)/(MAX(H535:K535)-MIN(H535:K535)),(J535-MIN(H535:K535))/(MAX(H535:K535)-MIN(H535:K535))))</f>
        <v>0.833231982178241</v>
      </c>
      <c r="AE535" s="0" t="n">
        <f aca="false">IF(MAX(H535:K535)=MIN(H535:K535),0,IF($B$17="custo",(MAX(H535:K535)-K535)/(MAX(H535:K535)-MIN(H535:K535)),(K535-MIN(H535:K535))/(MAX(H535:K535)-MIN(H535:K535))))</f>
        <v>1</v>
      </c>
      <c r="AF535" s="0" t="n">
        <f aca="false">IF(MAX(L535:O535)=MIN(L535:O535),0,IF($C$17="custo",(MAX(L535:O535)-L535)/(MAX(L535:O535)-MIN(L535:O535)),(L535-MIN(L535:O535))/(MAX(L535:O535)-MIN(L535:O535))))</f>
        <v>0.543432435739309</v>
      </c>
      <c r="AG535" s="0" t="n">
        <f aca="false">IF(MAX(L535:O535)=MIN(L535:O535),0,IF($C$17="custo",(MAX(L535:O535)-M535)/(MAX(L535:O535)-MIN(L535:O535)),(M535-MIN(L535:O535))/(MAX(L535:O535)-MIN(L535:O535))))</f>
        <v>1</v>
      </c>
      <c r="AH535" s="0" t="n">
        <f aca="false">IF(MAX(L535:O535)=MIN(L535:O535),0,IF($C$17="custo",(MAX(L535:O535)-N535)/(MAX(L535:O535)-MIN(L535:O535)),(N535-MIN(L535:O535))/(MAX(L535:O535)-MIN(L535:O535))))</f>
        <v>0.814719065103618</v>
      </c>
      <c r="AI535" s="0" t="n">
        <f aca="false">IF(MAX(L535:O535)=MIN(L535:O535),0,IF($C$17="custo",(MAX(L535:O535)-O535)/(MAX(L535:O535)-MIN(L535:O535)),(O535-MIN(L535:O535))/(MAX(L535:O535)-MIN(L535:O535))))</f>
        <v>0</v>
      </c>
      <c r="AJ535" s="0" t="n">
        <f aca="false">IF(MAX(P535:S535)=MIN(P535:S535),0,IF($D$17="custo",(MAX(P535:S535)-P535)/(MAX(P535:S535)-MIN(P535:S535)),(P535-MIN(P535:S535))/(MAX(P535:S535)-MIN(P535:S535))))</f>
        <v>0.269928334615564</v>
      </c>
      <c r="AK535" s="0" t="n">
        <f aca="false">IF(MAX(P535:S535)=MIN(P535:S535),0,IF($D$17="custo",(MAX(P535:S535)-Q535)/(MAX(P535:S535)-MIN(P535:S535)),(Q535-MIN(P535:S535))/(MAX(P535:S535)-MIN(P535:S535))))</f>
        <v>0</v>
      </c>
      <c r="AL535" s="0" t="n">
        <f aca="false">IF(MAX(P535:S535)=MIN(P535:S535),0,IF($D$17="custo",(MAX(P535:S535)-R535)/(MAX(P535:S535)-MIN(P535:S535)),(R535-MIN(P535:S535))/(MAX(P535:S535)-MIN(P535:S535))))</f>
        <v>0.783886283767385</v>
      </c>
      <c r="AM535" s="0" t="n">
        <f aca="false">IF(MAX(P535:S535)=MIN(P535:S535),0,IF($D$17="custo",(MAX(P535:S535)-S535)/(MAX(P535:S535)-MIN(P535:S535)),(S535-MIN(P535:S535))/(MAX(P535:S535)-MIN(P535:S535))))</f>
        <v>1</v>
      </c>
      <c r="AN535" s="0" t="n">
        <f aca="false">IF(MAX(T535:W535)=MIN(T535:W535),0,IF($E$17="custo",(MAX(T535:W535)-T535)/(MAX(T535:W535)-MIN(T535:W535)),(T535-MIN(T535:W535))/(MAX(T535:W535)-MIN(T535:W535))))</f>
        <v>0</v>
      </c>
      <c r="AO535" s="0" t="n">
        <f aca="false">IF(MAX(T535:W535)=MIN(T535:W535),0,IF($E$17="custo",(MAX(T535:W535)-U535)/(MAX(T535:W535)-MIN(T535:W535)),(U535-MIN(T535:W535))/(MAX(T535:W535)-MIN(T535:W535))))</f>
        <v>1</v>
      </c>
      <c r="AP535" s="0" t="n">
        <f aca="false">IF(MAX(T535:W535)=MIN(T535:W535),0,IF($E$17="custo",(MAX(T535:W535)-V535)/(MAX(T535:W535)-MIN(T535:W535)),(V535-MIN(T535:W535))/(MAX(T535:W535)-MIN(T535:W535))))</f>
        <v>0.75</v>
      </c>
      <c r="AQ535" s="0" t="n">
        <f aca="false">IF(MAX(T535:W535)=MIN(T535:W535),0,IF($E$17="custo",(MAX(T535:W535)-W535)/(MAX(T535:W535)-MIN(T535:W535)),(W535-MIN(T535:W535))/(MAX(T535:W535)-MIN(T535:W535))))</f>
        <v>1</v>
      </c>
      <c r="AR535" s="0" t="n">
        <f aca="false">IF(MAX(X535:AA535)=MIN(X535:AA535),0,IF($F$17="custo",(MAX(X535:AA535)-X535)/(MAX(X535:AA535)-MIN(X535:AA535)),(X535-MIN(X535:AA535))/(MAX(X535:AA535)-MIN(X535:AA535))))</f>
        <v>0</v>
      </c>
      <c r="AS535" s="0" t="n">
        <f aca="false">IF(MAX(X535:AA535)=MIN(X535:AA535),0,IF($F$17="custo",(MAX(X535:AA535)-Y535)/(MAX(X535:AA535)-MIN(X535:AA535)),(Y535-MIN(X535:AA535))/(MAX(X535:AA535)-MIN(X535:AA535))))</f>
        <v>0.5</v>
      </c>
      <c r="AT535" s="0" t="n">
        <f aca="false">IF(MAX(X535:AA535)=MIN(X535:AA535),0,IF($F$17="custo",(MAX(X535:AA535)-Z535)/(MAX(X535:AA535)-MIN(X535:AA535)),(Z535-MIN(X535:AA535))/(MAX(X535:AA535)-MIN(X535:AA535))))</f>
        <v>0.25</v>
      </c>
      <c r="AU535" s="0" t="n">
        <f aca="false">IF(MAX(X535:AA535)=MIN(X535:AA535),0,IF($F$17="custo",(MAX(X535:AA535)-AA535)/(MAX(X535:AA535)-MIN(X535:AA535)),(AA535-MIN(X535:AA535))/(MAX(X535:AA535)-MIN(X535:AA535))))</f>
        <v>1</v>
      </c>
      <c r="AV535" s="0" t="n">
        <f aca="false">STDEVP(AB535:AE535)</f>
        <v>0.413557481531534</v>
      </c>
      <c r="AW535" s="0" t="n">
        <f aca="false">STDEVP(AF535:AI535)</f>
        <v>0.37711614325859</v>
      </c>
      <c r="AX535" s="0" t="n">
        <f aca="false">STDEVP(AJ535:AM535)</f>
        <v>0.397743758604739</v>
      </c>
      <c r="AY535" s="0" t="n">
        <f aca="false">STDEVP(AN535:AQ535)</f>
        <v>0.409839907768875</v>
      </c>
      <c r="AZ535" s="0" t="n">
        <f aca="false">STDEVP(AR535:AU535)</f>
        <v>0.369754986443726</v>
      </c>
      <c r="BA535" s="0" t="n">
        <f aca="false">AV535*((1-IFERROR(CORREL(AB535:AE535,AF535:AI535),0))+(1-IFERROR(CORREL(AB535:AE535,AJ535:AM535),0))+(1-IFERROR(CORREL(AB535:AE535,AN535:AQ535),0))+(1-IFERROR(CORREL(AB535:AE535,AR535:AU535),0)))</f>
        <v>1.18102235863843</v>
      </c>
      <c r="BB535" s="0" t="n">
        <f aca="false">AW535*((1-IFERROR(CORREL(AF535:AI535,AB535:AE535),0))+(1-IFERROR(CORREL(AF535:AI535,AJ535:AM535),0))+(1-IFERROR(CORREL(AF535:AI535,AN535:AQ535),0))+(1-IFERROR(CORREL(AF535:AI535,AR535:AU535),0)))</f>
        <v>2.2531936817623</v>
      </c>
      <c r="BC535" s="0" t="n">
        <f aca="false">AX535*((1-IFERROR(CORREL(AJ535:AM535,AB535:AE535),0))+(1-IFERROR(CORREL(AJ535:AM535,AF535:AI535),0))+(1-IFERROR(CORREL(AJ535:AM535,AN535:AQ535),0))+(1-IFERROR(CORREL(AJ535:AM535,AR535:AU535),0)))</f>
        <v>1.16783994236487</v>
      </c>
      <c r="BD535" s="0" t="n">
        <f aca="false">AY535*((1-IFERROR(CORREL(AN535:AQ535,AB535:AE535),0))+(1-IFERROR(CORREL(AN535:AQ535,AF535:AI535),0))+(1-IFERROR(CORREL(AN535:AQ535,AJ535:AM535),0))+(1-IFERROR(CORREL(AN535:AQ535,AR535:AU535),0)))</f>
        <v>1.08239093897274</v>
      </c>
      <c r="BE535" s="0" t="n">
        <f aca="false">AZ535*((1-IFERROR(CORREL(AR535:AU535,AB535:AE535),0))+(1-IFERROR(CORREL(AR535:AU535,AF535:AI535),0))+(1-IFERROR(CORREL(AR535:AU535,AJ535:AM535),0))+(1-IFERROR(CORREL(AR535:AU535,AN535:AQ535),0)))</f>
        <v>1.02874705694985</v>
      </c>
      <c r="BF535" s="0" t="n">
        <f aca="false">IF(SUM(BA535:BE535)&gt;0,BA535/SUM(BA535:BE535),1/5)</f>
        <v>0.175925552335852</v>
      </c>
      <c r="BG535" s="0" t="n">
        <f aca="false">IF(SUM(BA535:BE535)&gt;0,BB535/SUM(BA535:BE535),1/5)</f>
        <v>0.33563661185947</v>
      </c>
      <c r="BH535" s="0" t="n">
        <f aca="false">IF(SUM(BA535:BE535)&gt;0,BC535/SUM(BA535:BE535),1/5)</f>
        <v>0.173961894453268</v>
      </c>
      <c r="BI535" s="0" t="n">
        <f aca="false">IF(SUM(BA535:BE535)&gt;0,BD535/SUM(BA535:BE535),1/5)</f>
        <v>0.161233377496452</v>
      </c>
      <c r="BJ535" s="0" t="n">
        <f aca="false">IF(SUM(BA535:BE535)&gt;0,BE535/SUM(BA535:BE535),1/5)</f>
        <v>0.153242563854959</v>
      </c>
      <c r="BK535" s="0" t="n">
        <f aca="false">BF535*AB535+BG535*AF535+BH535*AJ535+BI535*AN535+BJ535*AR535</f>
        <v>0.269455229981121</v>
      </c>
      <c r="BL535" s="0" t="n">
        <f aca="false">BF535*AC535+BG535*AG535+BH535*AK535+BI535*AO535+BJ535*AS535</f>
        <v>0.573491271283401</v>
      </c>
      <c r="BM535" s="0" t="n">
        <f aca="false">BF535*AD535+BG535*AH535+BH535*AL535+BI535*AP535+BJ535*AT535</f>
        <v>0.715638360363482</v>
      </c>
      <c r="BN535" s="0" t="n">
        <f aca="false">BF535*AE535+BG535*AI535+BH535*AM535+BI535*AQ535+BJ535*AU535</f>
        <v>0.66436338814053</v>
      </c>
      <c r="BO535" s="0" t="n">
        <f aca="false">RANK(BK535,$BK535:$BN535)</f>
        <v>4</v>
      </c>
      <c r="BP535" s="0" t="n">
        <f aca="false">RANK(BL535,$BK535:$BN535)</f>
        <v>3</v>
      </c>
      <c r="BQ535" s="0" t="n">
        <f aca="false">RANK(BM535,$BK535:$BN535)</f>
        <v>1</v>
      </c>
      <c r="BR535" s="0" t="n">
        <f aca="false">RANK(BN535,$BK535:$BN535)</f>
        <v>2</v>
      </c>
    </row>
    <row r="536" customFormat="false" ht="15" hidden="false" customHeight="false" outlineLevel="0" collapsed="false">
      <c r="A536" s="0" t="n">
        <v>513</v>
      </c>
      <c r="B536" s="0" t="n">
        <f aca="false">RANDBETWEEN(1,$B$5)</f>
        <v>1</v>
      </c>
      <c r="C536" s="0" t="n">
        <f aca="false">RANDBETWEEN(1,$B$5)</f>
        <v>4</v>
      </c>
      <c r="D536" s="0" t="n">
        <f aca="false">RANDBETWEEN(1,$B$5)</f>
        <v>6</v>
      </c>
      <c r="E536" s="0" t="n">
        <f aca="false">RANDBETWEEN(1,$B$5)</f>
        <v>4</v>
      </c>
      <c r="F536" s="0" t="n">
        <f aca="false">RANDBETWEEN(1,$B$5)</f>
        <v>4</v>
      </c>
      <c r="G536" s="0" t="n">
        <f aca="false">RANDBETWEEN(1,$B$5)</f>
        <v>5</v>
      </c>
      <c r="H536" s="0" t="n">
        <f aca="true">NORMINV(RAND(),$B$8,$B$13)</f>
        <v>46.9683326654374</v>
      </c>
      <c r="I536" s="0" t="n">
        <f aca="true">NORMINV(RAND(),$C$8,$C$13)</f>
        <v>62.8861443088171</v>
      </c>
      <c r="J536" s="0" t="n">
        <f aca="true">NORMINV(RAND(),$D$8,$D$13)</f>
        <v>15.2012485587218</v>
      </c>
      <c r="K536" s="0" t="n">
        <f aca="true">NORMINV(RAND(),$E$8,$E$13)</f>
        <v>2.73990485776495</v>
      </c>
      <c r="L536" s="0" t="n">
        <f aca="true">NORMINV(RAND(),$B$9,$B$14)</f>
        <v>46.3676289038572</v>
      </c>
      <c r="M536" s="0" t="n">
        <f aca="true">NORMINV(RAND(),$C$9,$C$14)</f>
        <v>62.5696107202266</v>
      </c>
      <c r="N536" s="0" t="n">
        <f aca="true">NORMINV(RAND(),$D$9,$D$14)</f>
        <v>39.5690567563893</v>
      </c>
      <c r="O536" s="0" t="n">
        <f aca="true">NORMINV(RAND(),$E$9,$E$14)</f>
        <v>25.1953670219291</v>
      </c>
      <c r="P536" s="0" t="n">
        <f aca="true">NORMINV(RAND(),$B$10,$B$15)</f>
        <v>26.0297637578973</v>
      </c>
      <c r="Q536" s="0" t="n">
        <f aca="true">NORMINV(RAND(),$C$10,$C$15)</f>
        <v>31.2913515861377</v>
      </c>
      <c r="R536" s="0" t="n">
        <f aca="true">NORMINV(RAND(),$D$10,$D$15)</f>
        <v>9.64432082445075</v>
      </c>
      <c r="S536" s="0" t="n">
        <f aca="true">NORMINV(RAND(),$E$10,$E$15)</f>
        <v>3.84600640938825</v>
      </c>
      <c r="T536" s="0" t="n">
        <f aca="false">MEDIAN(INDEX(Avaliadores!$B$17:$B$22,$B536),INDEX(Avaliadores!$B$17:$B$22,$C536),INDEX(Avaliadores!$B$17:$B$22,$D536),INDEX(Avaliadores!$B$17:$B$22,$E536),INDEX(Avaliadores!$B$17:$B$22,$F536),INDEX(Avaliadores!$B$17:$B$22,$G536))</f>
        <v>3.04166666666667</v>
      </c>
      <c r="U536" s="0" t="n">
        <f aca="false">MEDIAN(INDEX(Avaliadores!$C$17:$C$22,$B536),INDEX(Avaliadores!$C$17:$C$22,$C536),INDEX(Avaliadores!$C$17:$C$22,$D536),INDEX(Avaliadores!$C$17:$C$22,$E536),INDEX(Avaliadores!$C$17:$C$22,$F536),INDEX(Avaliadores!$C$17:$C$22,$G536))</f>
        <v>5.54166666666667</v>
      </c>
      <c r="V536" s="0" t="n">
        <f aca="false">MEDIAN(INDEX(Avaliadores!$D$17:$D$22,$B536),INDEX(Avaliadores!$D$17:$D$22,$C536),INDEX(Avaliadores!$D$17:$D$22,$D536),INDEX(Avaliadores!$D$17:$D$22,$E536),INDEX(Avaliadores!$D$17:$D$22,$F536),INDEX(Avaliadores!$D$17:$D$22,$G536))</f>
        <v>5.54166666666667</v>
      </c>
      <c r="W536" s="0" t="n">
        <f aca="false">MEDIAN(INDEX(Avaliadores!$E$17:$E$22,$B536),INDEX(Avaliadores!$E$17:$E$22,$C536),INDEX(Avaliadores!$E$17:$E$22,$D536),INDEX(Avaliadores!$E$17:$E$22,$E536),INDEX(Avaliadores!$E$17:$E$22,$F536),INDEX(Avaliadores!$E$17:$E$22,$G536))</f>
        <v>6.54166666666667</v>
      </c>
      <c r="X536" s="0" t="n">
        <f aca="false">MEDIAN(INDEX(Avaliadores!$F$17:$F$22,$B536),INDEX(Avaliadores!$F$17:$F$22,$C536),INDEX(Avaliadores!$F$17:$F$22,$D536),INDEX(Avaliadores!$F$17:$F$22,$E536),INDEX(Avaliadores!$F$17:$F$22,$F536),INDEX(Avaliadores!$F$17:$F$22,$G536))</f>
        <v>3.29166666666667</v>
      </c>
      <c r="Y536" s="0" t="n">
        <f aca="false">MEDIAN(INDEX(Avaliadores!$G$17:$G$22,$B536),INDEX(Avaliadores!$G$17:$G$22,$C536),INDEX(Avaliadores!$G$17:$G$22,$D536),INDEX(Avaliadores!$G$17:$G$22,$E536),INDEX(Avaliadores!$G$17:$G$22,$F536),INDEX(Avaliadores!$G$17:$G$22,$G536))</f>
        <v>4.54166666666667</v>
      </c>
      <c r="Z536" s="0" t="n">
        <f aca="false">MEDIAN(INDEX(Avaliadores!$H$17:$H$22,$B536),INDEX(Avaliadores!$H$17:$H$22,$C536),INDEX(Avaliadores!$H$17:$H$22,$D536),INDEX(Avaliadores!$H$17:$H$22,$E536),INDEX(Avaliadores!$H$17:$H$22,$F536),INDEX(Avaliadores!$H$17:$H$22,$G536))</f>
        <v>3.54166666666667</v>
      </c>
      <c r="AA536" s="0" t="n">
        <f aca="false">MEDIAN(INDEX(Avaliadores!$I$17:$I$22,$B536),INDEX(Avaliadores!$I$17:$I$22,$C536),INDEX(Avaliadores!$I$17:$I$22,$D536),INDEX(Avaliadores!$I$17:$I$22,$E536),INDEX(Avaliadores!$I$17:$I$22,$F536),INDEX(Avaliadores!$I$17:$I$22,$G536))</f>
        <v>6.04166666666667</v>
      </c>
      <c r="AB536" s="0" t="n">
        <f aca="false">IF(MAX(H536:K536)=MIN(H536:K536),0,IF($B$17="custo",(MAX(H536:K536)-H536)/(MAX(H536:K536)-MIN(H536:K536)),(H536-MIN(H536:K536))/(MAX(H536:K536)-MIN(H536:K536))))</f>
        <v>0.264651818445505</v>
      </c>
      <c r="AC536" s="0" t="n">
        <f aca="false">IF(MAX(H536:K536)=MIN(H536:K536),0,IF($B$17="custo",(MAX(H536:K536)-I536)/(MAX(H536:K536)-MIN(H536:K536)),(I536-MIN(H536:K536))/(MAX(H536:K536)-MIN(H536:K536))))</f>
        <v>0</v>
      </c>
      <c r="AD536" s="0" t="n">
        <f aca="false">IF(MAX(H536:K536)=MIN(H536:K536),0,IF($B$17="custo",(MAX(H536:K536)-J536)/(MAX(H536:K536)-MIN(H536:K536)),(J536-MIN(H536:K536))/(MAX(H536:K536)-MIN(H536:K536))))</f>
        <v>0.792815913102963</v>
      </c>
      <c r="AE536" s="0" t="n">
        <f aca="false">IF(MAX(H536:K536)=MIN(H536:K536),0,IF($B$17="custo",(MAX(H536:K536)-K536)/(MAX(H536:K536)-MIN(H536:K536)),(K536-MIN(H536:K536))/(MAX(H536:K536)-MIN(H536:K536))))</f>
        <v>1</v>
      </c>
      <c r="AF536" s="0" t="n">
        <f aca="false">IF(MAX(L536:O536)=MIN(L536:O536),0,IF($C$17="custo",(MAX(L536:O536)-L536)/(MAX(L536:O536)-MIN(L536:O536)),(L536-MIN(L536:O536))/(MAX(L536:O536)-MIN(L536:O536))))</f>
        <v>0.566493386537547</v>
      </c>
      <c r="AG536" s="0" t="n">
        <f aca="false">IF(MAX(L536:O536)=MIN(L536:O536),0,IF($C$17="custo",(MAX(L536:O536)-M536)/(MAX(L536:O536)-MIN(L536:O536)),(M536-MIN(L536:O536))/(MAX(L536:O536)-MIN(L536:O536))))</f>
        <v>1</v>
      </c>
      <c r="AH536" s="0" t="n">
        <f aca="false">IF(MAX(L536:O536)=MIN(L536:O536),0,IF($C$17="custo",(MAX(L536:O536)-N536)/(MAX(L536:O536)-MIN(L536:O536)),(N536-MIN(L536:O536))/(MAX(L536:O536)-MIN(L536:O536))))</f>
        <v>0.384588109674978</v>
      </c>
      <c r="AI536" s="0" t="n">
        <f aca="false">IF(MAX(L536:O536)=MIN(L536:O536),0,IF($C$17="custo",(MAX(L536:O536)-O536)/(MAX(L536:O536)-MIN(L536:O536)),(O536-MIN(L536:O536))/(MAX(L536:O536)-MIN(L536:O536))))</f>
        <v>0</v>
      </c>
      <c r="AJ536" s="0" t="n">
        <f aca="false">IF(MAX(P536:S536)=MIN(P536:S536),0,IF($D$17="custo",(MAX(P536:S536)-P536)/(MAX(P536:S536)-MIN(P536:S536)),(P536-MIN(P536:S536))/(MAX(P536:S536)-MIN(P536:S536))))</f>
        <v>0.191711483107807</v>
      </c>
      <c r="AK536" s="0" t="n">
        <f aca="false">IF(MAX(P536:S536)=MIN(P536:S536),0,IF($D$17="custo",(MAX(P536:S536)-Q536)/(MAX(P536:S536)-MIN(P536:S536)),(Q536-MIN(P536:S536))/(MAX(P536:S536)-MIN(P536:S536))))</f>
        <v>0</v>
      </c>
      <c r="AL536" s="0" t="n">
        <f aca="false">IF(MAX(P536:S536)=MIN(P536:S536),0,IF($D$17="custo",(MAX(P536:S536)-R536)/(MAX(P536:S536)-MIN(P536:S536)),(R536-MIN(P536:S536))/(MAX(P536:S536)-MIN(P536:S536))))</f>
        <v>0.788732319534658</v>
      </c>
      <c r="AM536" s="0" t="n">
        <f aca="false">IF(MAX(P536:S536)=MIN(P536:S536),0,IF($D$17="custo",(MAX(P536:S536)-S536)/(MAX(P536:S536)-MIN(P536:S536)),(S536-MIN(P536:S536))/(MAX(P536:S536)-MIN(P536:S536))))</f>
        <v>1</v>
      </c>
      <c r="AN536" s="0" t="n">
        <f aca="false">IF(MAX(T536:W536)=MIN(T536:W536),0,IF($E$17="custo",(MAX(T536:W536)-T536)/(MAX(T536:W536)-MIN(T536:W536)),(T536-MIN(T536:W536))/(MAX(T536:W536)-MIN(T536:W536))))</f>
        <v>0</v>
      </c>
      <c r="AO536" s="0" t="n">
        <f aca="false">IF(MAX(T536:W536)=MIN(T536:W536),0,IF($E$17="custo",(MAX(T536:W536)-U536)/(MAX(T536:W536)-MIN(T536:W536)),(U536-MIN(T536:W536))/(MAX(T536:W536)-MIN(T536:W536))))</f>
        <v>0.714285714285714</v>
      </c>
      <c r="AP536" s="0" t="n">
        <f aca="false">IF(MAX(T536:W536)=MIN(T536:W536),0,IF($E$17="custo",(MAX(T536:W536)-V536)/(MAX(T536:W536)-MIN(T536:W536)),(V536-MIN(T536:W536))/(MAX(T536:W536)-MIN(T536:W536))))</f>
        <v>0.714285714285714</v>
      </c>
      <c r="AQ536" s="0" t="n">
        <f aca="false">IF(MAX(T536:W536)=MIN(T536:W536),0,IF($E$17="custo",(MAX(T536:W536)-W536)/(MAX(T536:W536)-MIN(T536:W536)),(W536-MIN(T536:W536))/(MAX(T536:W536)-MIN(T536:W536))))</f>
        <v>1</v>
      </c>
      <c r="AR536" s="0" t="n">
        <f aca="false">IF(MAX(X536:AA536)=MIN(X536:AA536),0,IF($F$17="custo",(MAX(X536:AA536)-X536)/(MAX(X536:AA536)-MIN(X536:AA536)),(X536-MIN(X536:AA536))/(MAX(X536:AA536)-MIN(X536:AA536))))</f>
        <v>0</v>
      </c>
      <c r="AS536" s="0" t="n">
        <f aca="false">IF(MAX(X536:AA536)=MIN(X536:AA536),0,IF($F$17="custo",(MAX(X536:AA536)-Y536)/(MAX(X536:AA536)-MIN(X536:AA536)),(Y536-MIN(X536:AA536))/(MAX(X536:AA536)-MIN(X536:AA536))))</f>
        <v>0.454545454545455</v>
      </c>
      <c r="AT536" s="0" t="n">
        <f aca="false">IF(MAX(X536:AA536)=MIN(X536:AA536),0,IF($F$17="custo",(MAX(X536:AA536)-Z536)/(MAX(X536:AA536)-MIN(X536:AA536)),(Z536-MIN(X536:AA536))/(MAX(X536:AA536)-MIN(X536:AA536))))</f>
        <v>0.0909090909090909</v>
      </c>
      <c r="AU536" s="0" t="n">
        <f aca="false">IF(MAX(X536:AA536)=MIN(X536:AA536),0,IF($F$17="custo",(MAX(X536:AA536)-AA536)/(MAX(X536:AA536)-MIN(X536:AA536)),(AA536-MIN(X536:AA536))/(MAX(X536:AA536)-MIN(X536:AA536))))</f>
        <v>1</v>
      </c>
      <c r="AV536" s="0" t="n">
        <f aca="false">STDEVP(AB536:AE536)</f>
        <v>0.400095079476428</v>
      </c>
      <c r="AW536" s="0" t="n">
        <f aca="false">STDEVP(AF536:AI536)</f>
        <v>0.359563283678418</v>
      </c>
      <c r="AX536" s="0" t="n">
        <f aca="false">STDEVP(AJ536:AM536)</f>
        <v>0.411798661598627</v>
      </c>
      <c r="AY536" s="0" t="n">
        <f aca="false">STDEVP(AN536:AQ536)</f>
        <v>0.369431444028164</v>
      </c>
      <c r="AZ536" s="0" t="n">
        <f aca="false">STDEVP(AR536:AU536)</f>
        <v>0.392991283313422</v>
      </c>
      <c r="BA536" s="0" t="n">
        <f aca="false">AV536*((1-IFERROR(CORREL(AB536:AE536,AF536:AI536),0))+(1-IFERROR(CORREL(AB536:AE536,AJ536:AM536),0))+(1-IFERROR(CORREL(AB536:AE536,AN536:AQ536),0))+(1-IFERROR(CORREL(AB536:AE536,AR536:AU536),0)))</f>
        <v>1.19191750110735</v>
      </c>
      <c r="BB536" s="0" t="n">
        <f aca="false">AW536*((1-IFERROR(CORREL(AF536:AI536,AB536:AE536),0))+(1-IFERROR(CORREL(AF536:AI536,AJ536:AM536),0))+(1-IFERROR(CORREL(AF536:AI536,AN536:AQ536),0))+(1-IFERROR(CORREL(AF536:AI536,AR536:AU536),0)))</f>
        <v>2.41800813503892</v>
      </c>
      <c r="BC536" s="0" t="n">
        <f aca="false">AX536*((1-IFERROR(CORREL(AJ536:AM536,AB536:AE536),0))+(1-IFERROR(CORREL(AJ536:AM536,AF536:AI536),0))+(1-IFERROR(CORREL(AJ536:AM536,AN536:AQ536),0))+(1-IFERROR(CORREL(AJ536:AM536,AR536:AU536),0)))</f>
        <v>1.18238955900936</v>
      </c>
      <c r="BD536" s="0" t="n">
        <f aca="false">AY536*((1-IFERROR(CORREL(AN536:AQ536,AB536:AE536),0))+(1-IFERROR(CORREL(AN536:AQ536,AF536:AI536),0))+(1-IFERROR(CORREL(AN536:AQ536,AJ536:AM536),0))+(1-IFERROR(CORREL(AN536:AQ536,AR536:AU536),0)))</f>
        <v>0.909333570011659</v>
      </c>
      <c r="BE536" s="0" t="n">
        <f aca="false">AZ536*((1-IFERROR(CORREL(AR536:AU536,AB536:AE536),0))+(1-IFERROR(CORREL(AR536:AU536,AF536:AI536),0))+(1-IFERROR(CORREL(AR536:AU536,AJ536:AM536),0))+(1-IFERROR(CORREL(AR536:AU536,AN536:AQ536),0)))</f>
        <v>1.0910754975772</v>
      </c>
      <c r="BF536" s="0" t="n">
        <f aca="false">IF(SUM(BA536:BE536)&gt;0,BA536/SUM(BA536:BE536),1/5)</f>
        <v>0.175469731289487</v>
      </c>
      <c r="BG536" s="0" t="n">
        <f aca="false">IF(SUM(BA536:BE536)&gt;0,BB536/SUM(BA536:BE536),1/5)</f>
        <v>0.355970306096594</v>
      </c>
      <c r="BH536" s="0" t="n">
        <f aca="false">IF(SUM(BA536:BE536)&gt;0,BC536/SUM(BA536:BE536),1/5)</f>
        <v>0.174067062532527</v>
      </c>
      <c r="BI536" s="0" t="n">
        <f aca="false">IF(SUM(BA536:BE536)&gt;0,BD536/SUM(BA536:BE536),1/5)</f>
        <v>0.133868759401734</v>
      </c>
      <c r="BJ536" s="0" t="n">
        <f aca="false">IF(SUM(BA536:BE536)&gt;0,BE536/SUM(BA536:BE536),1/5)</f>
        <v>0.160624140679659</v>
      </c>
      <c r="BK536" s="0" t="n">
        <f aca="false">BF536*AB536+BG536*AF536+BH536*AJ536+BI536*AN536+BJ536*AR536</f>
        <v>0.281463862393704</v>
      </c>
      <c r="BL536" s="0" t="n">
        <f aca="false">BF536*AC536+BG536*AG536+BH536*AK536+BI536*AO536+BJ536*AS536</f>
        <v>0.524601821562612</v>
      </c>
      <c r="BM536" s="0" t="n">
        <f aca="false">BF536*AD536+BG536*AH536+BH536*AL536+BI536*AP536+BJ536*AT536</f>
        <v>0.523532197379234</v>
      </c>
      <c r="BN536" s="0" t="n">
        <f aca="false">BF536*AE536+BG536*AI536+BH536*AM536+BI536*AQ536+BJ536*AU536</f>
        <v>0.644029693903406</v>
      </c>
      <c r="BO536" s="0" t="n">
        <f aca="false">RANK(BK536,$BK536:$BN536)</f>
        <v>4</v>
      </c>
      <c r="BP536" s="0" t="n">
        <f aca="false">RANK(BL536,$BK536:$BN536)</f>
        <v>2</v>
      </c>
      <c r="BQ536" s="0" t="n">
        <f aca="false">RANK(BM536,$BK536:$BN536)</f>
        <v>3</v>
      </c>
      <c r="BR536" s="0" t="n">
        <f aca="false">RANK(BN536,$BK536:$BN536)</f>
        <v>1</v>
      </c>
    </row>
    <row r="537" customFormat="false" ht="15" hidden="false" customHeight="false" outlineLevel="0" collapsed="false">
      <c r="A537" s="0" t="n">
        <v>514</v>
      </c>
      <c r="B537" s="0" t="n">
        <f aca="false">RANDBETWEEN(1,$B$5)</f>
        <v>2</v>
      </c>
      <c r="C537" s="0" t="n">
        <f aca="false">RANDBETWEEN(1,$B$5)</f>
        <v>6</v>
      </c>
      <c r="D537" s="0" t="n">
        <f aca="false">RANDBETWEEN(1,$B$5)</f>
        <v>5</v>
      </c>
      <c r="E537" s="0" t="n">
        <f aca="false">RANDBETWEEN(1,$B$5)</f>
        <v>6</v>
      </c>
      <c r="F537" s="0" t="n">
        <f aca="false">RANDBETWEEN(1,$B$5)</f>
        <v>5</v>
      </c>
      <c r="G537" s="0" t="n">
        <f aca="false">RANDBETWEEN(1,$B$5)</f>
        <v>1</v>
      </c>
      <c r="H537" s="0" t="n">
        <f aca="true">NORMINV(RAND(),$B$8,$B$13)</f>
        <v>51.8718254890545</v>
      </c>
      <c r="I537" s="0" t="n">
        <f aca="true">NORMINV(RAND(),$C$8,$C$13)</f>
        <v>65.3389391865979</v>
      </c>
      <c r="J537" s="0" t="n">
        <f aca="true">NORMINV(RAND(),$D$8,$D$13)</f>
        <v>14.1414794053029</v>
      </c>
      <c r="K537" s="0" t="n">
        <f aca="true">NORMINV(RAND(),$E$8,$E$13)</f>
        <v>3.42631392586605</v>
      </c>
      <c r="L537" s="0" t="n">
        <f aca="true">NORMINV(RAND(),$B$9,$B$14)</f>
        <v>45.5998407069128</v>
      </c>
      <c r="M537" s="0" t="n">
        <f aca="true">NORMINV(RAND(),$C$9,$C$14)</f>
        <v>58.1715352218323</v>
      </c>
      <c r="N537" s="0" t="n">
        <f aca="true">NORMINV(RAND(),$D$9,$D$14)</f>
        <v>49.6915079087445</v>
      </c>
      <c r="O537" s="0" t="n">
        <f aca="true">NORMINV(RAND(),$E$9,$E$14)</f>
        <v>27.6971170962146</v>
      </c>
      <c r="P537" s="0" t="n">
        <f aca="true">NORMINV(RAND(),$B$10,$B$15)</f>
        <v>27.2520048965123</v>
      </c>
      <c r="Q537" s="0" t="n">
        <f aca="true">NORMINV(RAND(),$C$10,$C$15)</f>
        <v>29.8976876271945</v>
      </c>
      <c r="R537" s="0" t="n">
        <f aca="true">NORMINV(RAND(),$D$10,$D$15)</f>
        <v>10.5226855242102</v>
      </c>
      <c r="S537" s="0" t="n">
        <f aca="true">NORMINV(RAND(),$E$10,$E$15)</f>
        <v>4.20123144684382</v>
      </c>
      <c r="T537" s="0" t="n">
        <f aca="false">MEDIAN(INDEX(Avaliadores!$B$17:$B$22,$B537),INDEX(Avaliadores!$B$17:$B$22,$C537),INDEX(Avaliadores!$B$17:$B$22,$D537),INDEX(Avaliadores!$B$17:$B$22,$E537),INDEX(Avaliadores!$B$17:$B$22,$F537),INDEX(Avaliadores!$B$17:$B$22,$G537))</f>
        <v>2.29166666666667</v>
      </c>
      <c r="U537" s="0" t="n">
        <f aca="false">MEDIAN(INDEX(Avaliadores!$C$17:$C$22,$B537),INDEX(Avaliadores!$C$17:$C$22,$C537),INDEX(Avaliadores!$C$17:$C$22,$D537),INDEX(Avaliadores!$C$17:$C$22,$E537),INDEX(Avaliadores!$C$17:$C$22,$F537),INDEX(Avaliadores!$C$17:$C$22,$G537))</f>
        <v>5.54166666666667</v>
      </c>
      <c r="V537" s="0" t="n">
        <f aca="false">MEDIAN(INDEX(Avaliadores!$D$17:$D$22,$B537),INDEX(Avaliadores!$D$17:$D$22,$C537),INDEX(Avaliadores!$D$17:$D$22,$D537),INDEX(Avaliadores!$D$17:$D$22,$E537),INDEX(Avaliadores!$D$17:$D$22,$F537),INDEX(Avaliadores!$D$17:$D$22,$G537))</f>
        <v>5.54166666666667</v>
      </c>
      <c r="W537" s="0" t="n">
        <f aca="false">MEDIAN(INDEX(Avaliadores!$E$17:$E$22,$B537),INDEX(Avaliadores!$E$17:$E$22,$C537),INDEX(Avaliadores!$E$17:$E$22,$D537),INDEX(Avaliadores!$E$17:$E$22,$E537),INDEX(Avaliadores!$E$17:$E$22,$F537),INDEX(Avaliadores!$E$17:$E$22,$G537))</f>
        <v>6.54166666666667</v>
      </c>
      <c r="X537" s="0" t="n">
        <f aca="false">MEDIAN(INDEX(Avaliadores!$F$17:$F$22,$B537),INDEX(Avaliadores!$F$17:$F$22,$C537),INDEX(Avaliadores!$F$17:$F$22,$D537),INDEX(Avaliadores!$F$17:$F$22,$E537),INDEX(Avaliadores!$F$17:$F$22,$F537),INDEX(Avaliadores!$F$17:$F$22,$G537))</f>
        <v>2.54166666666667</v>
      </c>
      <c r="Y537" s="0" t="n">
        <f aca="false">MEDIAN(INDEX(Avaliadores!$G$17:$G$22,$B537),INDEX(Avaliadores!$G$17:$G$22,$C537),INDEX(Avaliadores!$G$17:$G$22,$D537),INDEX(Avaliadores!$G$17:$G$22,$E537),INDEX(Avaliadores!$G$17:$G$22,$F537),INDEX(Avaliadores!$G$17:$G$22,$G537))</f>
        <v>5.04166666666667</v>
      </c>
      <c r="Z537" s="0" t="n">
        <f aca="false">MEDIAN(INDEX(Avaliadores!$H$17:$H$22,$B537),INDEX(Avaliadores!$H$17:$H$22,$C537),INDEX(Avaliadores!$H$17:$H$22,$D537),INDEX(Avaliadores!$H$17:$H$22,$E537),INDEX(Avaliadores!$H$17:$H$22,$F537),INDEX(Avaliadores!$H$17:$H$22,$G537))</f>
        <v>4.04166666666667</v>
      </c>
      <c r="AA537" s="0" t="n">
        <f aca="false">MEDIAN(INDEX(Avaliadores!$I$17:$I$22,$B537),INDEX(Avaliadores!$I$17:$I$22,$C537),INDEX(Avaliadores!$I$17:$I$22,$D537),INDEX(Avaliadores!$I$17:$I$22,$E537),INDEX(Avaliadores!$I$17:$I$22,$F537),INDEX(Avaliadores!$I$17:$I$22,$G537))</f>
        <v>6.79166666666667</v>
      </c>
      <c r="AB537" s="0" t="n">
        <f aca="false">IF(MAX(H537:K537)=MIN(H537:K537),0,IF($B$17="custo",(MAX(H537:K537)-H537)/(MAX(H537:K537)-MIN(H537:K537)),(H537-MIN(H537:K537))/(MAX(H537:K537)-MIN(H537:K537))))</f>
        <v>0.217518052914563</v>
      </c>
      <c r="AC537" s="0" t="n">
        <f aca="false">IF(MAX(H537:K537)=MIN(H537:K537),0,IF($B$17="custo",(MAX(H537:K537)-I537)/(MAX(H537:K537)-MIN(H537:K537)),(I537-MIN(H537:K537))/(MAX(H537:K537)-MIN(H537:K537))))</f>
        <v>0</v>
      </c>
      <c r="AD537" s="0" t="n">
        <f aca="false">IF(MAX(H537:K537)=MIN(H537:K537),0,IF($B$17="custo",(MAX(H537:K537)-J537)/(MAX(H537:K537)-MIN(H537:K537)),(J537-MIN(H537:K537))/(MAX(H537:K537)-MIN(H537:K537))))</f>
        <v>0.826930849171518</v>
      </c>
      <c r="AE537" s="0" t="n">
        <f aca="false">IF(MAX(H537:K537)=MIN(H537:K537),0,IF($B$17="custo",(MAX(H537:K537)-K537)/(MAX(H537:K537)-MIN(H537:K537)),(K537-MIN(H537:K537))/(MAX(H537:K537)-MIN(H537:K537))))</f>
        <v>1</v>
      </c>
      <c r="AF537" s="0" t="n">
        <f aca="false">IF(MAX(L537:O537)=MIN(L537:O537),0,IF($C$17="custo",(MAX(L537:O537)-L537)/(MAX(L537:O537)-MIN(L537:O537)),(L537-MIN(L537:O537))/(MAX(L537:O537)-MIN(L537:O537))))</f>
        <v>0.587467282784595</v>
      </c>
      <c r="AG537" s="0" t="n">
        <f aca="false">IF(MAX(L537:O537)=MIN(L537:O537),0,IF($C$17="custo",(MAX(L537:O537)-M537)/(MAX(L537:O537)-MIN(L537:O537)),(M537-MIN(L537:O537))/(MAX(L537:O537)-MIN(L537:O537))))</f>
        <v>1</v>
      </c>
      <c r="AH537" s="0" t="n">
        <f aca="false">IF(MAX(L537:O537)=MIN(L537:O537),0,IF($C$17="custo",(MAX(L537:O537)-N537)/(MAX(L537:O537)-MIN(L537:O537)),(N537-MIN(L537:O537))/(MAX(L537:O537)-MIN(L537:O537))))</f>
        <v>0.721732921096885</v>
      </c>
      <c r="AI537" s="0" t="n">
        <f aca="false">IF(MAX(L537:O537)=MIN(L537:O537),0,IF($C$17="custo",(MAX(L537:O537)-O537)/(MAX(L537:O537)-MIN(L537:O537)),(O537-MIN(L537:O537))/(MAX(L537:O537)-MIN(L537:O537))))</f>
        <v>0</v>
      </c>
      <c r="AJ537" s="0" t="n">
        <f aca="false">IF(MAX(P537:S537)=MIN(P537:S537),0,IF($D$17="custo",(MAX(P537:S537)-P537)/(MAX(P537:S537)-MIN(P537:S537)),(P537-MIN(P537:S537))/(MAX(P537:S537)-MIN(P537:S537))))</f>
        <v>0.102959050544303</v>
      </c>
      <c r="AK537" s="0" t="n">
        <f aca="false">IF(MAX(P537:S537)=MIN(P537:S537),0,IF($D$17="custo",(MAX(P537:S537)-Q537)/(MAX(P537:S537)-MIN(P537:S537)),(Q537-MIN(P537:S537))/(MAX(P537:S537)-MIN(P537:S537))))</f>
        <v>0</v>
      </c>
      <c r="AL537" s="0" t="n">
        <f aca="false">IF(MAX(P537:S537)=MIN(P537:S537),0,IF($D$17="custo",(MAX(P537:S537)-R537)/(MAX(P537:S537)-MIN(P537:S537)),(R537-MIN(P537:S537))/(MAX(P537:S537)-MIN(P537:S537))))</f>
        <v>0.753995102165093</v>
      </c>
      <c r="AM537" s="0" t="n">
        <f aca="false">IF(MAX(P537:S537)=MIN(P537:S537),0,IF($D$17="custo",(MAX(P537:S537)-S537)/(MAX(P537:S537)-MIN(P537:S537)),(S537-MIN(P537:S537))/(MAX(P537:S537)-MIN(P537:S537))))</f>
        <v>1</v>
      </c>
      <c r="AN537" s="0" t="n">
        <f aca="false">IF(MAX(T537:W537)=MIN(T537:W537),0,IF($E$17="custo",(MAX(T537:W537)-T537)/(MAX(T537:W537)-MIN(T537:W537)),(T537-MIN(T537:W537))/(MAX(T537:W537)-MIN(T537:W537))))</f>
        <v>0</v>
      </c>
      <c r="AO537" s="0" t="n">
        <f aca="false">IF(MAX(T537:W537)=MIN(T537:W537),0,IF($E$17="custo",(MAX(T537:W537)-U537)/(MAX(T537:W537)-MIN(T537:W537)),(U537-MIN(T537:W537))/(MAX(T537:W537)-MIN(T537:W537))))</f>
        <v>0.764705882352941</v>
      </c>
      <c r="AP537" s="0" t="n">
        <f aca="false">IF(MAX(T537:W537)=MIN(T537:W537),0,IF($E$17="custo",(MAX(T537:W537)-V537)/(MAX(T537:W537)-MIN(T537:W537)),(V537-MIN(T537:W537))/(MAX(T537:W537)-MIN(T537:W537))))</f>
        <v>0.764705882352941</v>
      </c>
      <c r="AQ537" s="0" t="n">
        <f aca="false">IF(MAX(T537:W537)=MIN(T537:W537),0,IF($E$17="custo",(MAX(T537:W537)-W537)/(MAX(T537:W537)-MIN(T537:W537)),(W537-MIN(T537:W537))/(MAX(T537:W537)-MIN(T537:W537))))</f>
        <v>1</v>
      </c>
      <c r="AR537" s="0" t="n">
        <f aca="false">IF(MAX(X537:AA537)=MIN(X537:AA537),0,IF($F$17="custo",(MAX(X537:AA537)-X537)/(MAX(X537:AA537)-MIN(X537:AA537)),(X537-MIN(X537:AA537))/(MAX(X537:AA537)-MIN(X537:AA537))))</f>
        <v>0</v>
      </c>
      <c r="AS537" s="0" t="n">
        <f aca="false">IF(MAX(X537:AA537)=MIN(X537:AA537),0,IF($F$17="custo",(MAX(X537:AA537)-Y537)/(MAX(X537:AA537)-MIN(X537:AA537)),(Y537-MIN(X537:AA537))/(MAX(X537:AA537)-MIN(X537:AA537))))</f>
        <v>0.588235294117647</v>
      </c>
      <c r="AT537" s="0" t="n">
        <f aca="false">IF(MAX(X537:AA537)=MIN(X537:AA537),0,IF($F$17="custo",(MAX(X537:AA537)-Z537)/(MAX(X537:AA537)-MIN(X537:AA537)),(Z537-MIN(X537:AA537))/(MAX(X537:AA537)-MIN(X537:AA537))))</f>
        <v>0.352941176470588</v>
      </c>
      <c r="AU537" s="0" t="n">
        <f aca="false">IF(MAX(X537:AA537)=MIN(X537:AA537),0,IF($F$17="custo",(MAX(X537:AA537)-AA537)/(MAX(X537:AA537)-MIN(X537:AA537)),(AA537-MIN(X537:AA537))/(MAX(X537:AA537)-MIN(X537:AA537))))</f>
        <v>1</v>
      </c>
      <c r="AV537" s="0" t="n">
        <f aca="false">STDEVP(AB537:AE537)</f>
        <v>0.414181694533035</v>
      </c>
      <c r="AW537" s="0" t="n">
        <f aca="false">STDEVP(AF537:AI537)</f>
        <v>0.365005076107097</v>
      </c>
      <c r="AX537" s="0" t="n">
        <f aca="false">STDEVP(AJ537:AM537)</f>
        <v>0.423390924224223</v>
      </c>
      <c r="AY537" s="0" t="n">
        <f aca="false">STDEVP(AN537:AQ537)</f>
        <v>0.377514636852748</v>
      </c>
      <c r="AZ537" s="0" t="n">
        <f aca="false">STDEVP(AR537:AU537)</f>
        <v>0.363506091009067</v>
      </c>
      <c r="BA537" s="0" t="n">
        <f aca="false">AV537*((1-IFERROR(CORREL(AB537:AE537,AF537:AI537),0))+(1-IFERROR(CORREL(AB537:AE537,AJ537:AM537),0))+(1-IFERROR(CORREL(AB537:AE537,AN537:AQ537),0))+(1-IFERROR(CORREL(AB537:AE537,AR537:AU537),0)))</f>
        <v>1.12640901229755</v>
      </c>
      <c r="BB537" s="0" t="n">
        <f aca="false">AW537*((1-IFERROR(CORREL(AF537:AI537,AB537:AE537),0))+(1-IFERROR(CORREL(AF537:AI537,AJ537:AM537),0))+(1-IFERROR(CORREL(AF537:AI537,AN537:AQ537),0))+(1-IFERROR(CORREL(AF537:AI537,AR537:AU537),0)))</f>
        <v>2.29708314622828</v>
      </c>
      <c r="BC537" s="0" t="n">
        <f aca="false">AX537*((1-IFERROR(CORREL(AJ537:AM537,AB537:AE537),0))+(1-IFERROR(CORREL(AJ537:AM537,AF537:AI537),0))+(1-IFERROR(CORREL(AJ537:AM537,AN537:AQ537),0))+(1-IFERROR(CORREL(AJ537:AM537,AR537:AU537),0)))</f>
        <v>1.07565652662454</v>
      </c>
      <c r="BD537" s="0" t="n">
        <f aca="false">AY537*((1-IFERROR(CORREL(AN537:AQ537,AB537:AE537),0))+(1-IFERROR(CORREL(AN537:AQ537,AF537:AI537),0))+(1-IFERROR(CORREL(AN537:AQ537,AJ537:AM537),0))+(1-IFERROR(CORREL(AN537:AQ537,AR537:AU537),0)))</f>
        <v>0.827385385146318</v>
      </c>
      <c r="BE537" s="0" t="n">
        <f aca="false">AZ537*((1-IFERROR(CORREL(AR537:AU537,AB537:AE537),0))+(1-IFERROR(CORREL(AR537:AU537,AF537:AI537),0))+(1-IFERROR(CORREL(AR537:AU537,AJ537:AM537),0))+(1-IFERROR(CORREL(AR537:AU537,AN537:AQ537),0)))</f>
        <v>0.921865220523614</v>
      </c>
      <c r="BF537" s="0" t="n">
        <f aca="false">IF(SUM(BA537:BE537)&gt;0,BA537/SUM(BA537:BE537),1/5)</f>
        <v>0.180271611955463</v>
      </c>
      <c r="BG537" s="0" t="n">
        <f aca="false">IF(SUM(BA537:BE537)&gt;0,BB537/SUM(BA537:BE537),1/5)</f>
        <v>0.367627457739935</v>
      </c>
      <c r="BH537" s="0" t="n">
        <f aca="false">IF(SUM(BA537:BE537)&gt;0,BC537/SUM(BA537:BE537),1/5)</f>
        <v>0.17214913397177</v>
      </c>
      <c r="BI537" s="0" t="n">
        <f aca="false">IF(SUM(BA537:BE537)&gt;0,BD537/SUM(BA537:BE537),1/5)</f>
        <v>0.13241557503565</v>
      </c>
      <c r="BJ537" s="0" t="n">
        <f aca="false">IF(SUM(BA537:BE537)&gt;0,BE537/SUM(BA537:BE537),1/5)</f>
        <v>0.147536221297181</v>
      </c>
      <c r="BK537" s="0" t="n">
        <f aca="false">BF537*AB537+BG537*AF537+BH537*AJ537+BI537*AN537+BJ537*AR537</f>
        <v>0.272905745089568</v>
      </c>
      <c r="BL537" s="0" t="n">
        <f aca="false">BF537*AC537+BG537*AG537+BH537*AK537+BI537*AO537+BJ537*AS537</f>
        <v>0.555672439412598</v>
      </c>
      <c r="BM537" s="0" t="n">
        <f aca="false">BF537*AD537+BG537*AH537+BH537*AL537+BI537*AP537+BJ537*AT537</f>
        <v>0.697531176624153</v>
      </c>
      <c r="BN537" s="0" t="n">
        <f aca="false">BF537*AE537+BG537*AI537+BH537*AM537+BI537*AQ537+BJ537*AU537</f>
        <v>0.632372542260065</v>
      </c>
      <c r="BO537" s="0" t="n">
        <f aca="false">RANK(BK537,$BK537:$BN537)</f>
        <v>4</v>
      </c>
      <c r="BP537" s="0" t="n">
        <f aca="false">RANK(BL537,$BK537:$BN537)</f>
        <v>3</v>
      </c>
      <c r="BQ537" s="0" t="n">
        <f aca="false">RANK(BM537,$BK537:$BN537)</f>
        <v>1</v>
      </c>
      <c r="BR537" s="0" t="n">
        <f aca="false">RANK(BN537,$BK537:$BN537)</f>
        <v>2</v>
      </c>
    </row>
    <row r="538" customFormat="false" ht="15" hidden="false" customHeight="false" outlineLevel="0" collapsed="false">
      <c r="A538" s="0" t="n">
        <v>515</v>
      </c>
      <c r="B538" s="0" t="n">
        <f aca="false">RANDBETWEEN(1,$B$5)</f>
        <v>3</v>
      </c>
      <c r="C538" s="0" t="n">
        <f aca="false">RANDBETWEEN(1,$B$5)</f>
        <v>6</v>
      </c>
      <c r="D538" s="0" t="n">
        <f aca="false">RANDBETWEEN(1,$B$5)</f>
        <v>6</v>
      </c>
      <c r="E538" s="0" t="n">
        <f aca="false">RANDBETWEEN(1,$B$5)</f>
        <v>1</v>
      </c>
      <c r="F538" s="0" t="n">
        <f aca="false">RANDBETWEEN(1,$B$5)</f>
        <v>2</v>
      </c>
      <c r="G538" s="0" t="n">
        <f aca="false">RANDBETWEEN(1,$B$5)</f>
        <v>1</v>
      </c>
      <c r="H538" s="0" t="n">
        <f aca="true">NORMINV(RAND(),$B$8,$B$13)</f>
        <v>54.1069775644475</v>
      </c>
      <c r="I538" s="0" t="n">
        <f aca="true">NORMINV(RAND(),$C$8,$C$13)</f>
        <v>66.2561210430175</v>
      </c>
      <c r="J538" s="0" t="n">
        <f aca="true">NORMINV(RAND(),$D$8,$D$13)</f>
        <v>15.4733873395894</v>
      </c>
      <c r="K538" s="0" t="n">
        <f aca="true">NORMINV(RAND(),$E$8,$E$13)</f>
        <v>3.07217810992922</v>
      </c>
      <c r="L538" s="0" t="n">
        <f aca="true">NORMINV(RAND(),$B$9,$B$14)</f>
        <v>49.73840903378</v>
      </c>
      <c r="M538" s="0" t="n">
        <f aca="true">NORMINV(RAND(),$C$9,$C$14)</f>
        <v>60.8542171986376</v>
      </c>
      <c r="N538" s="0" t="n">
        <f aca="true">NORMINV(RAND(),$D$9,$D$14)</f>
        <v>41.7043036547056</v>
      </c>
      <c r="O538" s="0" t="n">
        <f aca="true">NORMINV(RAND(),$E$9,$E$14)</f>
        <v>21.6656141622183</v>
      </c>
      <c r="P538" s="0" t="n">
        <f aca="true">NORMINV(RAND(),$B$10,$B$15)</f>
        <v>22.7437032506909</v>
      </c>
      <c r="Q538" s="0" t="n">
        <f aca="true">NORMINV(RAND(),$C$10,$C$15)</f>
        <v>32.3529243320491</v>
      </c>
      <c r="R538" s="0" t="n">
        <f aca="true">NORMINV(RAND(),$D$10,$D$15)</f>
        <v>9.81848255124958</v>
      </c>
      <c r="S538" s="0" t="n">
        <f aca="true">NORMINV(RAND(),$E$10,$E$15)</f>
        <v>3.99001895645828</v>
      </c>
      <c r="T538" s="0" t="n">
        <f aca="false">MEDIAN(INDEX(Avaliadores!$B$17:$B$22,$B538),INDEX(Avaliadores!$B$17:$B$22,$C538),INDEX(Avaliadores!$B$17:$B$22,$D538),INDEX(Avaliadores!$B$17:$B$22,$E538),INDEX(Avaliadores!$B$17:$B$22,$F538),INDEX(Avaliadores!$B$17:$B$22,$G538))</f>
        <v>2.04166666666667</v>
      </c>
      <c r="U538" s="0" t="n">
        <f aca="false">MEDIAN(INDEX(Avaliadores!$C$17:$C$22,$B538),INDEX(Avaliadores!$C$17:$C$22,$C538),INDEX(Avaliadores!$C$17:$C$22,$D538),INDEX(Avaliadores!$C$17:$C$22,$E538),INDEX(Avaliadores!$C$17:$C$22,$F538),INDEX(Avaliadores!$C$17:$C$22,$G538))</f>
        <v>4.91666666666667</v>
      </c>
      <c r="V538" s="0" t="n">
        <f aca="false">MEDIAN(INDEX(Avaliadores!$D$17:$D$22,$B538),INDEX(Avaliadores!$D$17:$D$22,$C538),INDEX(Avaliadores!$D$17:$D$22,$D538),INDEX(Avaliadores!$D$17:$D$22,$E538),INDEX(Avaliadores!$D$17:$D$22,$F538),INDEX(Avaliadores!$D$17:$D$22,$G538))</f>
        <v>5.91666666666667</v>
      </c>
      <c r="W538" s="0" t="n">
        <f aca="false">MEDIAN(INDEX(Avaliadores!$E$17:$E$22,$B538),INDEX(Avaliadores!$E$17:$E$22,$C538),INDEX(Avaliadores!$E$17:$E$22,$D538),INDEX(Avaliadores!$E$17:$E$22,$E538),INDEX(Avaliadores!$E$17:$E$22,$F538),INDEX(Avaliadores!$E$17:$E$22,$G538))</f>
        <v>6.04166666666667</v>
      </c>
      <c r="X538" s="0" t="n">
        <f aca="false">MEDIAN(INDEX(Avaliadores!$F$17:$F$22,$B538),INDEX(Avaliadores!$F$17:$F$22,$C538),INDEX(Avaliadores!$F$17:$F$22,$D538),INDEX(Avaliadores!$F$17:$F$22,$E538),INDEX(Avaliadores!$F$17:$F$22,$F538),INDEX(Avaliadores!$F$17:$F$22,$G538))</f>
        <v>2.41666666666667</v>
      </c>
      <c r="Y538" s="0" t="n">
        <f aca="false">MEDIAN(INDEX(Avaliadores!$G$17:$G$22,$B538),INDEX(Avaliadores!$G$17:$G$22,$C538),INDEX(Avaliadores!$G$17:$G$22,$D538),INDEX(Avaliadores!$G$17:$G$22,$E538),INDEX(Avaliadores!$G$17:$G$22,$F538),INDEX(Avaliadores!$G$17:$G$22,$G538))</f>
        <v>5.04166666666667</v>
      </c>
      <c r="Z538" s="0" t="n">
        <f aca="false">MEDIAN(INDEX(Avaliadores!$H$17:$H$22,$B538),INDEX(Avaliadores!$H$17:$H$22,$C538),INDEX(Avaliadores!$H$17:$H$22,$D538),INDEX(Avaliadores!$H$17:$H$22,$E538),INDEX(Avaliadores!$H$17:$H$22,$F538),INDEX(Avaliadores!$H$17:$H$22,$G538))</f>
        <v>4.04166666666667</v>
      </c>
      <c r="AA538" s="0" t="n">
        <f aca="false">MEDIAN(INDEX(Avaliadores!$I$17:$I$22,$B538),INDEX(Avaliadores!$I$17:$I$22,$C538),INDEX(Avaliadores!$I$17:$I$22,$D538),INDEX(Avaliadores!$I$17:$I$22,$E538),INDEX(Avaliadores!$I$17:$I$22,$F538),INDEX(Avaliadores!$I$17:$I$22,$G538))</f>
        <v>7.04166666666667</v>
      </c>
      <c r="AB538" s="0" t="n">
        <f aca="false">IF(MAX(H538:K538)=MIN(H538:K538),0,IF($B$17="custo",(MAX(H538:K538)-H538)/(MAX(H538:K538)-MIN(H538:K538)),(H538-MIN(H538:K538))/(MAX(H538:K538)-MIN(H538:K538))))</f>
        <v>0.192282135533009</v>
      </c>
      <c r="AC538" s="0" t="n">
        <f aca="false">IF(MAX(H538:K538)=MIN(H538:K538),0,IF($B$17="custo",(MAX(H538:K538)-I538)/(MAX(H538:K538)-MIN(H538:K538)),(I538-MIN(H538:K538))/(MAX(H538:K538)-MIN(H538:K538))))</f>
        <v>0</v>
      </c>
      <c r="AD538" s="0" t="n">
        <f aca="false">IF(MAX(H538:K538)=MIN(H538:K538),0,IF($B$17="custo",(MAX(H538:K538)-J538)/(MAX(H538:K538)-MIN(H538:K538)),(J538-MIN(H538:K538))/(MAX(H538:K538)-MIN(H538:K538))))</f>
        <v>0.803728468753635</v>
      </c>
      <c r="AE538" s="0" t="n">
        <f aca="false">IF(MAX(H538:K538)=MIN(H538:K538),0,IF($B$17="custo",(MAX(H538:K538)-K538)/(MAX(H538:K538)-MIN(H538:K538)),(K538-MIN(H538:K538))/(MAX(H538:K538)-MIN(H538:K538))))</f>
        <v>1</v>
      </c>
      <c r="AF538" s="0" t="n">
        <f aca="false">IF(MAX(L538:O538)=MIN(L538:O538),0,IF($C$17="custo",(MAX(L538:O538)-L538)/(MAX(L538:O538)-MIN(L538:O538)),(L538-MIN(L538:O538))/(MAX(L538:O538)-MIN(L538:O538))))</f>
        <v>0.716350997392602</v>
      </c>
      <c r="AG538" s="0" t="n">
        <f aca="false">IF(MAX(L538:O538)=MIN(L538:O538),0,IF($C$17="custo",(MAX(L538:O538)-M538)/(MAX(L538:O538)-MIN(L538:O538)),(M538-MIN(L538:O538))/(MAX(L538:O538)-MIN(L538:O538))))</f>
        <v>1</v>
      </c>
      <c r="AH538" s="0" t="n">
        <f aca="false">IF(MAX(L538:O538)=MIN(L538:O538),0,IF($C$17="custo",(MAX(L538:O538)-N538)/(MAX(L538:O538)-MIN(L538:O538)),(N538-MIN(L538:O538))/(MAX(L538:O538)-MIN(L538:O538))))</f>
        <v>0.511339724813989</v>
      </c>
      <c r="AI538" s="0" t="n">
        <f aca="false">IF(MAX(L538:O538)=MIN(L538:O538),0,IF($C$17="custo",(MAX(L538:O538)-O538)/(MAX(L538:O538)-MIN(L538:O538)),(O538-MIN(L538:O538))/(MAX(L538:O538)-MIN(L538:O538))))</f>
        <v>0</v>
      </c>
      <c r="AJ538" s="0" t="n">
        <f aca="false">IF(MAX(P538:S538)=MIN(P538:S538),0,IF($D$17="custo",(MAX(P538:S538)-P538)/(MAX(P538:S538)-MIN(P538:S538)),(P538-MIN(P538:S538))/(MAX(P538:S538)-MIN(P538:S538))))</f>
        <v>0.338795372128129</v>
      </c>
      <c r="AK538" s="0" t="n">
        <f aca="false">IF(MAX(P538:S538)=MIN(P538:S538),0,IF($D$17="custo",(MAX(P538:S538)-Q538)/(MAX(P538:S538)-MIN(P538:S538)),(Q538-MIN(P538:S538))/(MAX(P538:S538)-MIN(P538:S538))))</f>
        <v>0</v>
      </c>
      <c r="AL538" s="0" t="n">
        <f aca="false">IF(MAX(P538:S538)=MIN(P538:S538),0,IF($D$17="custo",(MAX(P538:S538)-R538)/(MAX(P538:S538)-MIN(P538:S538)),(R538-MIN(P538:S538))/(MAX(P538:S538)-MIN(P538:S538))))</f>
        <v>0.794504000291617</v>
      </c>
      <c r="AM538" s="0" t="n">
        <f aca="false">IF(MAX(P538:S538)=MIN(P538:S538),0,IF($D$17="custo",(MAX(P538:S538)-S538)/(MAX(P538:S538)-MIN(P538:S538)),(S538-MIN(P538:S538))/(MAX(P538:S538)-MIN(P538:S538))))</f>
        <v>1</v>
      </c>
      <c r="AN538" s="0" t="n">
        <f aca="false">IF(MAX(T538:W538)=MIN(T538:W538),0,IF($E$17="custo",(MAX(T538:W538)-T538)/(MAX(T538:W538)-MIN(T538:W538)),(T538-MIN(T538:W538))/(MAX(T538:W538)-MIN(T538:W538))))</f>
        <v>0</v>
      </c>
      <c r="AO538" s="0" t="n">
        <f aca="false">IF(MAX(T538:W538)=MIN(T538:W538),0,IF($E$17="custo",(MAX(T538:W538)-U538)/(MAX(T538:W538)-MIN(T538:W538)),(U538-MIN(T538:W538))/(MAX(T538:W538)-MIN(T538:W538))))</f>
        <v>0.71875</v>
      </c>
      <c r="AP538" s="0" t="n">
        <f aca="false">IF(MAX(T538:W538)=MIN(T538:W538),0,IF($E$17="custo",(MAX(T538:W538)-V538)/(MAX(T538:W538)-MIN(T538:W538)),(V538-MIN(T538:W538))/(MAX(T538:W538)-MIN(T538:W538))))</f>
        <v>0.96875</v>
      </c>
      <c r="AQ538" s="0" t="n">
        <f aca="false">IF(MAX(T538:W538)=MIN(T538:W538),0,IF($E$17="custo",(MAX(T538:W538)-W538)/(MAX(T538:W538)-MIN(T538:W538)),(W538-MIN(T538:W538))/(MAX(T538:W538)-MIN(T538:W538))))</f>
        <v>1</v>
      </c>
      <c r="AR538" s="0" t="n">
        <f aca="false">IF(MAX(X538:AA538)=MIN(X538:AA538),0,IF($F$17="custo",(MAX(X538:AA538)-X538)/(MAX(X538:AA538)-MIN(X538:AA538)),(X538-MIN(X538:AA538))/(MAX(X538:AA538)-MIN(X538:AA538))))</f>
        <v>0</v>
      </c>
      <c r="AS538" s="0" t="n">
        <f aca="false">IF(MAX(X538:AA538)=MIN(X538:AA538),0,IF($F$17="custo",(MAX(X538:AA538)-Y538)/(MAX(X538:AA538)-MIN(X538:AA538)),(Y538-MIN(X538:AA538))/(MAX(X538:AA538)-MIN(X538:AA538))))</f>
        <v>0.567567567567568</v>
      </c>
      <c r="AT538" s="0" t="n">
        <f aca="false">IF(MAX(X538:AA538)=MIN(X538:AA538),0,IF($F$17="custo",(MAX(X538:AA538)-Z538)/(MAX(X538:AA538)-MIN(X538:AA538)),(Z538-MIN(X538:AA538))/(MAX(X538:AA538)-MIN(X538:AA538))))</f>
        <v>0.351351351351351</v>
      </c>
      <c r="AU538" s="0" t="n">
        <f aca="false">IF(MAX(X538:AA538)=MIN(X538:AA538),0,IF($F$17="custo",(MAX(X538:AA538)-AA538)/(MAX(X538:AA538)-MIN(X538:AA538)),(AA538-MIN(X538:AA538))/(MAX(X538:AA538)-MIN(X538:AA538))))</f>
        <v>1</v>
      </c>
      <c r="AV538" s="0" t="n">
        <f aca="false">STDEVP(AB538:AE538)</f>
        <v>0.414408400018633</v>
      </c>
      <c r="AW538" s="0" t="n">
        <f aca="false">STDEVP(AF538:AI538)</f>
        <v>0.365368162675298</v>
      </c>
      <c r="AX538" s="0" t="n">
        <f aca="false">STDEVP(AJ538:AM538)</f>
        <v>0.389960689545497</v>
      </c>
      <c r="AY538" s="0" t="n">
        <f aca="false">STDEVP(AN538:AQ538)</f>
        <v>0.402931154944613</v>
      </c>
      <c r="AZ538" s="0" t="n">
        <f aca="false">STDEVP(AR538:AU538)</f>
        <v>0.36229071941769</v>
      </c>
      <c r="BA538" s="0" t="n">
        <f aca="false">AV538*((1-IFERROR(CORREL(AB538:AE538,AF538:AI538),0))+(1-IFERROR(CORREL(AB538:AE538,AJ538:AM538),0))+(1-IFERROR(CORREL(AB538:AE538,AN538:AQ538),0))+(1-IFERROR(CORREL(AB538:AE538,AR538:AU538),0)))</f>
        <v>1.13738321963551</v>
      </c>
      <c r="BB538" s="0" t="n">
        <f aca="false">AW538*((1-IFERROR(CORREL(AF538:AI538,AB538:AE538),0))+(1-IFERROR(CORREL(AF538:AI538,AJ538:AM538),0))+(1-IFERROR(CORREL(AF538:AI538,AN538:AQ538),0))+(1-IFERROR(CORREL(AF538:AI538,AR538:AU538),0)))</f>
        <v>2.54386128124875</v>
      </c>
      <c r="BC538" s="0" t="n">
        <f aca="false">AX538*((1-IFERROR(CORREL(AJ538:AM538,AB538:AE538),0))+(1-IFERROR(CORREL(AJ538:AM538,AF538:AI538),0))+(1-IFERROR(CORREL(AJ538:AM538,AN538:AQ538),0))+(1-IFERROR(CORREL(AJ538:AM538,AR538:AU538),0)))</f>
        <v>1.15795652099933</v>
      </c>
      <c r="BD538" s="0" t="n">
        <f aca="false">AY538*((1-IFERROR(CORREL(AN538:AQ538,AB538:AE538),0))+(1-IFERROR(CORREL(AN538:AQ538,AF538:AI538),0))+(1-IFERROR(CORREL(AN538:AQ538,AJ538:AM538),0))+(1-IFERROR(CORREL(AN538:AQ538,AR538:AU538),0)))</f>
        <v>1.0087477589079</v>
      </c>
      <c r="BE538" s="0" t="n">
        <f aca="false">AZ538*((1-IFERROR(CORREL(AR538:AU538,AB538:AE538),0))+(1-IFERROR(CORREL(AR538:AU538,AF538:AI538),0))+(1-IFERROR(CORREL(AR538:AU538,AJ538:AM538),0))+(1-IFERROR(CORREL(AR538:AU538,AN538:AQ538),0)))</f>
        <v>1.02438560882777</v>
      </c>
      <c r="BF538" s="0" t="n">
        <f aca="false">IF(SUM(BA538:BE538)&gt;0,BA538/SUM(BA538:BE538),1/5)</f>
        <v>0.165501728401567</v>
      </c>
      <c r="BG538" s="0" t="n">
        <f aca="false">IF(SUM(BA538:BE538)&gt;0,BB538/SUM(BA538:BE538),1/5)</f>
        <v>0.370159706589842</v>
      </c>
      <c r="BH538" s="0" t="n">
        <f aca="false">IF(SUM(BA538:BE538)&gt;0,BC538/SUM(BA538:BE538),1/5)</f>
        <v>0.168495369309799</v>
      </c>
      <c r="BI538" s="0" t="n">
        <f aca="false">IF(SUM(BA538:BE538)&gt;0,BD538/SUM(BA538:BE538),1/5)</f>
        <v>0.146783858543266</v>
      </c>
      <c r="BJ538" s="0" t="n">
        <f aca="false">IF(SUM(BA538:BE538)&gt;0,BE538/SUM(BA538:BE538),1/5)</f>
        <v>0.149059337155526</v>
      </c>
      <c r="BK538" s="0" t="n">
        <f aca="false">BF538*AB538+BG538*AF538+BH538*AJ538+BI538*AN538+BJ538*AR538</f>
        <v>0.354072752128824</v>
      </c>
      <c r="BL538" s="0" t="n">
        <f aca="false">BF538*AC538+BG538*AG538+BH538*AK538+BI538*AO538+BJ538*AS538</f>
        <v>0.560261850330411</v>
      </c>
      <c r="BM538" s="0" t="n">
        <f aca="false">BF538*AD538+BG538*AH538+BH538*AL538+BI538*AP538+BJ538*AT538</f>
        <v>0.650735120701317</v>
      </c>
      <c r="BN538" s="0" t="n">
        <f aca="false">BF538*AE538+BG538*AI538+BH538*AM538+BI538*AQ538+BJ538*AU538</f>
        <v>0.629840293410158</v>
      </c>
      <c r="BO538" s="0" t="n">
        <f aca="false">RANK(BK538,$BK538:$BN538)</f>
        <v>4</v>
      </c>
      <c r="BP538" s="0" t="n">
        <f aca="false">RANK(BL538,$BK538:$BN538)</f>
        <v>3</v>
      </c>
      <c r="BQ538" s="0" t="n">
        <f aca="false">RANK(BM538,$BK538:$BN538)</f>
        <v>1</v>
      </c>
      <c r="BR538" s="0" t="n">
        <f aca="false">RANK(BN538,$BK538:$BN538)</f>
        <v>2</v>
      </c>
    </row>
    <row r="539" customFormat="false" ht="15" hidden="false" customHeight="false" outlineLevel="0" collapsed="false">
      <c r="A539" s="0" t="n">
        <v>516</v>
      </c>
      <c r="B539" s="0" t="n">
        <f aca="false">RANDBETWEEN(1,$B$5)</f>
        <v>6</v>
      </c>
      <c r="C539" s="0" t="n">
        <f aca="false">RANDBETWEEN(1,$B$5)</f>
        <v>4</v>
      </c>
      <c r="D539" s="0" t="n">
        <f aca="false">RANDBETWEEN(1,$B$5)</f>
        <v>4</v>
      </c>
      <c r="E539" s="0" t="n">
        <f aca="false">RANDBETWEEN(1,$B$5)</f>
        <v>5</v>
      </c>
      <c r="F539" s="0" t="n">
        <f aca="false">RANDBETWEEN(1,$B$5)</f>
        <v>1</v>
      </c>
      <c r="G539" s="0" t="n">
        <f aca="false">RANDBETWEEN(1,$B$5)</f>
        <v>4</v>
      </c>
      <c r="H539" s="0" t="n">
        <f aca="true">NORMINV(RAND(),$B$8,$B$13)</f>
        <v>46.071269100047</v>
      </c>
      <c r="I539" s="0" t="n">
        <f aca="true">NORMINV(RAND(),$C$8,$C$13)</f>
        <v>57.8179567946321</v>
      </c>
      <c r="J539" s="0" t="n">
        <f aca="true">NORMINV(RAND(),$D$8,$D$13)</f>
        <v>14.6811062942901</v>
      </c>
      <c r="K539" s="0" t="n">
        <f aca="true">NORMINV(RAND(),$E$8,$E$13)</f>
        <v>3.36914370594582</v>
      </c>
      <c r="L539" s="0" t="n">
        <f aca="true">NORMINV(RAND(),$B$9,$B$14)</f>
        <v>45.357885924323</v>
      </c>
      <c r="M539" s="0" t="n">
        <f aca="true">NORMINV(RAND(),$C$9,$C$14)</f>
        <v>64.3932086349981</v>
      </c>
      <c r="N539" s="0" t="n">
        <f aca="true">NORMINV(RAND(),$D$9,$D$14)</f>
        <v>50.4112307091329</v>
      </c>
      <c r="O539" s="0" t="n">
        <f aca="true">NORMINV(RAND(),$E$9,$E$14)</f>
        <v>26.9400154846784</v>
      </c>
      <c r="P539" s="0" t="n">
        <f aca="true">NORMINV(RAND(),$B$10,$B$15)</f>
        <v>22.9246210253357</v>
      </c>
      <c r="Q539" s="0" t="n">
        <f aca="true">NORMINV(RAND(),$C$10,$C$15)</f>
        <v>28.1046858414233</v>
      </c>
      <c r="R539" s="0" t="n">
        <f aca="true">NORMINV(RAND(),$D$10,$D$15)</f>
        <v>8.93050071084892</v>
      </c>
      <c r="S539" s="0" t="n">
        <f aca="true">NORMINV(RAND(),$E$10,$E$15)</f>
        <v>3.88679559101054</v>
      </c>
      <c r="T539" s="0" t="n">
        <f aca="false">MEDIAN(INDEX(Avaliadores!$B$17:$B$22,$B539),INDEX(Avaliadores!$B$17:$B$22,$C539),INDEX(Avaliadores!$B$17:$B$22,$D539),INDEX(Avaliadores!$B$17:$B$22,$E539),INDEX(Avaliadores!$B$17:$B$22,$F539),INDEX(Avaliadores!$B$17:$B$22,$G539))</f>
        <v>3.04166666666667</v>
      </c>
      <c r="U539" s="0" t="n">
        <f aca="false">MEDIAN(INDEX(Avaliadores!$C$17:$C$22,$B539),INDEX(Avaliadores!$C$17:$C$22,$C539),INDEX(Avaliadores!$C$17:$C$22,$D539),INDEX(Avaliadores!$C$17:$C$22,$E539),INDEX(Avaliadores!$C$17:$C$22,$F539),INDEX(Avaliadores!$C$17:$C$22,$G539))</f>
        <v>5.54166666666667</v>
      </c>
      <c r="V539" s="0" t="n">
        <f aca="false">MEDIAN(INDEX(Avaliadores!$D$17:$D$22,$B539),INDEX(Avaliadores!$D$17:$D$22,$C539),INDEX(Avaliadores!$D$17:$D$22,$D539),INDEX(Avaliadores!$D$17:$D$22,$E539),INDEX(Avaliadores!$D$17:$D$22,$F539),INDEX(Avaliadores!$D$17:$D$22,$G539))</f>
        <v>5.54166666666667</v>
      </c>
      <c r="W539" s="0" t="n">
        <f aca="false">MEDIAN(INDEX(Avaliadores!$E$17:$E$22,$B539),INDEX(Avaliadores!$E$17:$E$22,$C539),INDEX(Avaliadores!$E$17:$E$22,$D539),INDEX(Avaliadores!$E$17:$E$22,$E539),INDEX(Avaliadores!$E$17:$E$22,$F539),INDEX(Avaliadores!$E$17:$E$22,$G539))</f>
        <v>6.54166666666667</v>
      </c>
      <c r="X539" s="0" t="n">
        <f aca="false">MEDIAN(INDEX(Avaliadores!$F$17:$F$22,$B539),INDEX(Avaliadores!$F$17:$F$22,$C539),INDEX(Avaliadores!$F$17:$F$22,$D539),INDEX(Avaliadores!$F$17:$F$22,$E539),INDEX(Avaliadores!$F$17:$F$22,$F539),INDEX(Avaliadores!$F$17:$F$22,$G539))</f>
        <v>3.29166666666667</v>
      </c>
      <c r="Y539" s="0" t="n">
        <f aca="false">MEDIAN(INDEX(Avaliadores!$G$17:$G$22,$B539),INDEX(Avaliadores!$G$17:$G$22,$C539),INDEX(Avaliadores!$G$17:$G$22,$D539),INDEX(Avaliadores!$G$17:$G$22,$E539),INDEX(Avaliadores!$G$17:$G$22,$F539),INDEX(Avaliadores!$G$17:$G$22,$G539))</f>
        <v>4.54166666666667</v>
      </c>
      <c r="Z539" s="0" t="n">
        <f aca="false">MEDIAN(INDEX(Avaliadores!$H$17:$H$22,$B539),INDEX(Avaliadores!$H$17:$H$22,$C539),INDEX(Avaliadores!$H$17:$H$22,$D539),INDEX(Avaliadores!$H$17:$H$22,$E539),INDEX(Avaliadores!$H$17:$H$22,$F539),INDEX(Avaliadores!$H$17:$H$22,$G539))</f>
        <v>3.54166666666667</v>
      </c>
      <c r="AA539" s="0" t="n">
        <f aca="false">MEDIAN(INDEX(Avaliadores!$I$17:$I$22,$B539),INDEX(Avaliadores!$I$17:$I$22,$C539),INDEX(Avaliadores!$I$17:$I$22,$D539),INDEX(Avaliadores!$I$17:$I$22,$E539),INDEX(Avaliadores!$I$17:$I$22,$F539),INDEX(Avaliadores!$I$17:$I$22,$G539))</f>
        <v>6.04166666666667</v>
      </c>
      <c r="AB539" s="0" t="n">
        <f aca="false">IF(MAX(H539:K539)=MIN(H539:K539),0,IF($B$17="custo",(MAX(H539:K539)-H539)/(MAX(H539:K539)-MIN(H539:K539)),(H539-MIN(H539:K539))/(MAX(H539:K539)-MIN(H539:K539))))</f>
        <v>0.215738177349285</v>
      </c>
      <c r="AC539" s="0" t="n">
        <f aca="false">IF(MAX(H539:K539)=MIN(H539:K539),0,IF($B$17="custo",(MAX(H539:K539)-I539)/(MAX(H539:K539)-MIN(H539:K539)),(I539-MIN(H539:K539))/(MAX(H539:K539)-MIN(H539:K539))))</f>
        <v>0</v>
      </c>
      <c r="AD539" s="0" t="n">
        <f aca="false">IF(MAX(H539:K539)=MIN(H539:K539),0,IF($B$17="custo",(MAX(H539:K539)-J539)/(MAX(H539:K539)-MIN(H539:K539)),(J539-MIN(H539:K539))/(MAX(H539:K539)-MIN(H539:K539))))</f>
        <v>0.792245928852125</v>
      </c>
      <c r="AE539" s="0" t="n">
        <f aca="false">IF(MAX(H539:K539)=MIN(H539:K539),0,IF($B$17="custo",(MAX(H539:K539)-K539)/(MAX(H539:K539)-MIN(H539:K539)),(K539-MIN(H539:K539))/(MAX(H539:K539)-MIN(H539:K539))))</f>
        <v>1</v>
      </c>
      <c r="AF539" s="0" t="n">
        <f aca="false">IF(MAX(L539:O539)=MIN(L539:O539),0,IF($C$17="custo",(MAX(L539:O539)-L539)/(MAX(L539:O539)-MIN(L539:O539)),(L539-MIN(L539:O539))/(MAX(L539:O539)-MIN(L539:O539))))</f>
        <v>0.491757014301126</v>
      </c>
      <c r="AG539" s="0" t="n">
        <f aca="false">IF(MAX(L539:O539)=MIN(L539:O539),0,IF($C$17="custo",(MAX(L539:O539)-M539)/(MAX(L539:O539)-MIN(L539:O539)),(M539-MIN(L539:O539))/(MAX(L539:O539)-MIN(L539:O539))))</f>
        <v>1</v>
      </c>
      <c r="AH539" s="0" t="n">
        <f aca="false">IF(MAX(L539:O539)=MIN(L539:O539),0,IF($C$17="custo",(MAX(L539:O539)-N539)/(MAX(L539:O539)-MIN(L539:O539)),(N539-MIN(L539:O539))/(MAX(L539:O539)-MIN(L539:O539))))</f>
        <v>0.626681285364694</v>
      </c>
      <c r="AI539" s="0" t="n">
        <f aca="false">IF(MAX(L539:O539)=MIN(L539:O539),0,IF($C$17="custo",(MAX(L539:O539)-O539)/(MAX(L539:O539)-MIN(L539:O539)),(O539-MIN(L539:O539))/(MAX(L539:O539)-MIN(L539:O539))))</f>
        <v>0</v>
      </c>
      <c r="AJ539" s="0" t="n">
        <f aca="false">IF(MAX(P539:S539)=MIN(P539:S539),0,IF($D$17="custo",(MAX(P539:S539)-P539)/(MAX(P539:S539)-MIN(P539:S539)),(P539-MIN(P539:S539))/(MAX(P539:S539)-MIN(P539:S539))))</f>
        <v>0.213894140345246</v>
      </c>
      <c r="AK539" s="0" t="n">
        <f aca="false">IF(MAX(P539:S539)=MIN(P539:S539),0,IF($D$17="custo",(MAX(P539:S539)-Q539)/(MAX(P539:S539)-MIN(P539:S539)),(Q539-MIN(P539:S539))/(MAX(P539:S539)-MIN(P539:S539))))</f>
        <v>0</v>
      </c>
      <c r="AL539" s="0" t="n">
        <f aca="false">IF(MAX(P539:S539)=MIN(P539:S539),0,IF($D$17="custo",(MAX(P539:S539)-R539)/(MAX(P539:S539)-MIN(P539:S539)),(R539-MIN(P539:S539))/(MAX(P539:S539)-MIN(P539:S539))))</f>
        <v>0.79173639538017</v>
      </c>
      <c r="AM539" s="0" t="n">
        <f aca="false">IF(MAX(P539:S539)=MIN(P539:S539),0,IF($D$17="custo",(MAX(P539:S539)-S539)/(MAX(P539:S539)-MIN(P539:S539)),(S539-MIN(P539:S539))/(MAX(P539:S539)-MIN(P539:S539))))</f>
        <v>1</v>
      </c>
      <c r="AN539" s="0" t="n">
        <f aca="false">IF(MAX(T539:W539)=MIN(T539:W539),0,IF($E$17="custo",(MAX(T539:W539)-T539)/(MAX(T539:W539)-MIN(T539:W539)),(T539-MIN(T539:W539))/(MAX(T539:W539)-MIN(T539:W539))))</f>
        <v>0</v>
      </c>
      <c r="AO539" s="0" t="n">
        <f aca="false">IF(MAX(T539:W539)=MIN(T539:W539),0,IF($E$17="custo",(MAX(T539:W539)-U539)/(MAX(T539:W539)-MIN(T539:W539)),(U539-MIN(T539:W539))/(MAX(T539:W539)-MIN(T539:W539))))</f>
        <v>0.714285714285714</v>
      </c>
      <c r="AP539" s="0" t="n">
        <f aca="false">IF(MAX(T539:W539)=MIN(T539:W539),0,IF($E$17="custo",(MAX(T539:W539)-V539)/(MAX(T539:W539)-MIN(T539:W539)),(V539-MIN(T539:W539))/(MAX(T539:W539)-MIN(T539:W539))))</f>
        <v>0.714285714285714</v>
      </c>
      <c r="AQ539" s="0" t="n">
        <f aca="false">IF(MAX(T539:W539)=MIN(T539:W539),0,IF($E$17="custo",(MAX(T539:W539)-W539)/(MAX(T539:W539)-MIN(T539:W539)),(W539-MIN(T539:W539))/(MAX(T539:W539)-MIN(T539:W539))))</f>
        <v>1</v>
      </c>
      <c r="AR539" s="0" t="n">
        <f aca="false">IF(MAX(X539:AA539)=MIN(X539:AA539),0,IF($F$17="custo",(MAX(X539:AA539)-X539)/(MAX(X539:AA539)-MIN(X539:AA539)),(X539-MIN(X539:AA539))/(MAX(X539:AA539)-MIN(X539:AA539))))</f>
        <v>0</v>
      </c>
      <c r="AS539" s="0" t="n">
        <f aca="false">IF(MAX(X539:AA539)=MIN(X539:AA539),0,IF($F$17="custo",(MAX(X539:AA539)-Y539)/(MAX(X539:AA539)-MIN(X539:AA539)),(Y539-MIN(X539:AA539))/(MAX(X539:AA539)-MIN(X539:AA539))))</f>
        <v>0.454545454545455</v>
      </c>
      <c r="AT539" s="0" t="n">
        <f aca="false">IF(MAX(X539:AA539)=MIN(X539:AA539),0,IF($F$17="custo",(MAX(X539:AA539)-Z539)/(MAX(X539:AA539)-MIN(X539:AA539)),(Z539-MIN(X539:AA539))/(MAX(X539:AA539)-MIN(X539:AA539))))</f>
        <v>0.0909090909090909</v>
      </c>
      <c r="AU539" s="0" t="n">
        <f aca="false">IF(MAX(X539:AA539)=MIN(X539:AA539),0,IF($F$17="custo",(MAX(X539:AA539)-AA539)/(MAX(X539:AA539)-MIN(X539:AA539)),(AA539-MIN(X539:AA539))/(MAX(X539:AA539)-MIN(X539:AA539))))</f>
        <v>1</v>
      </c>
      <c r="AV539" s="0" t="n">
        <f aca="false">STDEVP(AB539:AE539)</f>
        <v>0.408104315788068</v>
      </c>
      <c r="AW539" s="0" t="n">
        <f aca="false">STDEVP(AF539:AI539)</f>
        <v>0.357983654364257</v>
      </c>
      <c r="AX539" s="0" t="n">
        <f aca="false">STDEVP(AJ539:AM539)</f>
        <v>0.408337716107961</v>
      </c>
      <c r="AY539" s="0" t="n">
        <f aca="false">STDEVP(AN539:AQ539)</f>
        <v>0.369431444028164</v>
      </c>
      <c r="AZ539" s="0" t="n">
        <f aca="false">STDEVP(AR539:AU539)</f>
        <v>0.392991283313422</v>
      </c>
      <c r="BA539" s="0" t="n">
        <f aca="false">AV539*((1-IFERROR(CORREL(AB539:AE539,AF539:AI539),0))+(1-IFERROR(CORREL(AB539:AE539,AJ539:AM539),0))+(1-IFERROR(CORREL(AB539:AE539,AN539:AQ539),0))+(1-IFERROR(CORREL(AB539:AE539,AR539:AU539),0)))</f>
        <v>1.12307685724288</v>
      </c>
      <c r="BB539" s="0" t="n">
        <f aca="false">AW539*((1-IFERROR(CORREL(AF539:AI539,AB539:AE539),0))+(1-IFERROR(CORREL(AF539:AI539,AJ539:AM539),0))+(1-IFERROR(CORREL(AF539:AI539,AN539:AQ539),0))+(1-IFERROR(CORREL(AF539:AI539,AR539:AU539),0)))</f>
        <v>2.27578988735453</v>
      </c>
      <c r="BC539" s="0" t="n">
        <f aca="false">AX539*((1-IFERROR(CORREL(AJ539:AM539,AB539:AE539),0))+(1-IFERROR(CORREL(AJ539:AM539,AF539:AI539),0))+(1-IFERROR(CORREL(AJ539:AM539,AN539:AQ539),0))+(1-IFERROR(CORREL(AJ539:AM539,AR539:AU539),0)))</f>
        <v>1.12249314857102</v>
      </c>
      <c r="BD539" s="0" t="n">
        <f aca="false">AY539*((1-IFERROR(CORREL(AN539:AQ539,AB539:AE539),0))+(1-IFERROR(CORREL(AN539:AQ539,AF539:AI539),0))+(1-IFERROR(CORREL(AN539:AQ539,AJ539:AM539),0))+(1-IFERROR(CORREL(AN539:AQ539,AR539:AU539),0)))</f>
        <v>0.852056043273421</v>
      </c>
      <c r="BE539" s="0" t="n">
        <f aca="false">AZ539*((1-IFERROR(CORREL(AR539:AU539,AB539:AE539),0))+(1-IFERROR(CORREL(AR539:AU539,AF539:AI539),0))+(1-IFERROR(CORREL(AR539:AU539,AJ539:AM539),0))+(1-IFERROR(CORREL(AR539:AU539,AN539:AQ539),0)))</f>
        <v>1.11760462697107</v>
      </c>
      <c r="BF539" s="0" t="n">
        <f aca="false">IF(SUM(BA539:BE539)&gt;0,BA539/SUM(BA539:BE539),1/5)</f>
        <v>0.173020073849894</v>
      </c>
      <c r="BG539" s="0" t="n">
        <f aca="false">IF(SUM(BA539:BE539)&gt;0,BB539/SUM(BA539:BE539),1/5)</f>
        <v>0.35060586623037</v>
      </c>
      <c r="BH539" s="0" t="n">
        <f aca="false">IF(SUM(BA539:BE539)&gt;0,BC539/SUM(BA539:BE539),1/5)</f>
        <v>0.172930148287933</v>
      </c>
      <c r="BI539" s="0" t="n">
        <f aca="false">IF(SUM(BA539:BE539)&gt;0,BD539/SUM(BA539:BE539),1/5)</f>
        <v>0.131266883989876</v>
      </c>
      <c r="BJ539" s="0" t="n">
        <f aca="false">IF(SUM(BA539:BE539)&gt;0,BE539/SUM(BA539:BE539),1/5)</f>
        <v>0.172177027641928</v>
      </c>
      <c r="BK539" s="0" t="n">
        <f aca="false">BF539*AB539+BG539*AF539+BH539*AJ539+BI539*AN539+BJ539*AR539</f>
        <v>0.246728674758944</v>
      </c>
      <c r="BL539" s="0" t="n">
        <f aca="false">BF539*AC539+BG539*AG539+BH539*AK539+BI539*AO539+BJ539*AS539</f>
        <v>0.522630211514923</v>
      </c>
      <c r="BM539" s="0" t="n">
        <f aca="false">BF539*AD539+BG539*AH539+BH539*AL539+BI539*AP539+BJ539*AT539</f>
        <v>0.603122193332094</v>
      </c>
      <c r="BN539" s="0" t="n">
        <f aca="false">BF539*AE539+BG539*AI539+BH539*AM539+BI539*AQ539+BJ539*AU539</f>
        <v>0.64939413376963</v>
      </c>
      <c r="BO539" s="0" t="n">
        <f aca="false">RANK(BK539,$BK539:$BN539)</f>
        <v>4</v>
      </c>
      <c r="BP539" s="0" t="n">
        <f aca="false">RANK(BL539,$BK539:$BN539)</f>
        <v>3</v>
      </c>
      <c r="BQ539" s="0" t="n">
        <f aca="false">RANK(BM539,$BK539:$BN539)</f>
        <v>2</v>
      </c>
      <c r="BR539" s="0" t="n">
        <f aca="false">RANK(BN539,$BK539:$BN539)</f>
        <v>1</v>
      </c>
    </row>
    <row r="540" customFormat="false" ht="15" hidden="false" customHeight="false" outlineLevel="0" collapsed="false">
      <c r="A540" s="0" t="n">
        <v>517</v>
      </c>
      <c r="B540" s="0" t="n">
        <f aca="false">RANDBETWEEN(1,$B$5)</f>
        <v>2</v>
      </c>
      <c r="C540" s="0" t="n">
        <f aca="false">RANDBETWEEN(1,$B$5)</f>
        <v>3</v>
      </c>
      <c r="D540" s="0" t="n">
        <f aca="false">RANDBETWEEN(1,$B$5)</f>
        <v>6</v>
      </c>
      <c r="E540" s="0" t="n">
        <f aca="false">RANDBETWEEN(1,$B$5)</f>
        <v>5</v>
      </c>
      <c r="F540" s="0" t="n">
        <f aca="false">RANDBETWEEN(1,$B$5)</f>
        <v>4</v>
      </c>
      <c r="G540" s="0" t="n">
        <f aca="false">RANDBETWEEN(1,$B$5)</f>
        <v>4</v>
      </c>
      <c r="H540" s="0" t="n">
        <f aca="true">NORMINV(RAND(),$B$8,$B$13)</f>
        <v>49.7858215127915</v>
      </c>
      <c r="I540" s="0" t="n">
        <f aca="true">NORMINV(RAND(),$C$8,$C$13)</f>
        <v>63.0033062128136</v>
      </c>
      <c r="J540" s="0" t="n">
        <f aca="true">NORMINV(RAND(),$D$8,$D$13)</f>
        <v>13.4765519272084</v>
      </c>
      <c r="K540" s="0" t="n">
        <f aca="true">NORMINV(RAND(),$E$8,$E$13)</f>
        <v>3.22375597342906</v>
      </c>
      <c r="L540" s="0" t="n">
        <f aca="true">NORMINV(RAND(),$B$9,$B$14)</f>
        <v>46.305840541001</v>
      </c>
      <c r="M540" s="0" t="n">
        <f aca="true">NORMINV(RAND(),$C$9,$C$14)</f>
        <v>41.8237923044454</v>
      </c>
      <c r="N540" s="0" t="n">
        <f aca="true">NORMINV(RAND(),$D$9,$D$14)</f>
        <v>46.5947455205619</v>
      </c>
      <c r="O540" s="0" t="n">
        <f aca="true">NORMINV(RAND(),$E$9,$E$14)</f>
        <v>33.4728037031837</v>
      </c>
      <c r="P540" s="0" t="n">
        <f aca="true">NORMINV(RAND(),$B$10,$B$15)</f>
        <v>24.2704073919029</v>
      </c>
      <c r="Q540" s="0" t="n">
        <f aca="true">NORMINV(RAND(),$C$10,$C$15)</f>
        <v>29.3383771995299</v>
      </c>
      <c r="R540" s="0" t="n">
        <f aca="true">NORMINV(RAND(),$D$10,$D$15)</f>
        <v>10.3077478904373</v>
      </c>
      <c r="S540" s="0" t="n">
        <f aca="true">NORMINV(RAND(),$E$10,$E$15)</f>
        <v>3.83038281156611</v>
      </c>
      <c r="T540" s="0" t="n">
        <f aca="false">MEDIAN(INDEX(Avaliadores!$B$17:$B$22,$B540),INDEX(Avaliadores!$B$17:$B$22,$C540),INDEX(Avaliadores!$B$17:$B$22,$D540),INDEX(Avaliadores!$B$17:$B$22,$E540),INDEX(Avaliadores!$B$17:$B$22,$F540),INDEX(Avaliadores!$B$17:$B$22,$G540))</f>
        <v>2.91666666666667</v>
      </c>
      <c r="U540" s="0" t="n">
        <f aca="false">MEDIAN(INDEX(Avaliadores!$C$17:$C$22,$B540),INDEX(Avaliadores!$C$17:$C$22,$C540),INDEX(Avaliadores!$C$17:$C$22,$D540),INDEX(Avaliadores!$C$17:$C$22,$E540),INDEX(Avaliadores!$C$17:$C$22,$F540),INDEX(Avaliadores!$C$17:$C$22,$G540))</f>
        <v>5.54166666666667</v>
      </c>
      <c r="V540" s="0" t="n">
        <f aca="false">MEDIAN(INDEX(Avaliadores!$D$17:$D$22,$B540),INDEX(Avaliadores!$D$17:$D$22,$C540),INDEX(Avaliadores!$D$17:$D$22,$D540),INDEX(Avaliadores!$D$17:$D$22,$E540),INDEX(Avaliadores!$D$17:$D$22,$F540),INDEX(Avaliadores!$D$17:$D$22,$G540))</f>
        <v>5.54166666666667</v>
      </c>
      <c r="W540" s="0" t="n">
        <f aca="false">MEDIAN(INDEX(Avaliadores!$E$17:$E$22,$B540),INDEX(Avaliadores!$E$17:$E$22,$C540),INDEX(Avaliadores!$E$17:$E$22,$D540),INDEX(Avaliadores!$E$17:$E$22,$E540),INDEX(Avaliadores!$E$17:$E$22,$F540),INDEX(Avaliadores!$E$17:$E$22,$G540))</f>
        <v>6.29166666666667</v>
      </c>
      <c r="X540" s="0" t="n">
        <f aca="false">MEDIAN(INDEX(Avaliadores!$F$17:$F$22,$B540),INDEX(Avaliadores!$F$17:$F$22,$C540),INDEX(Avaliadores!$F$17:$F$22,$D540),INDEX(Avaliadores!$F$17:$F$22,$E540),INDEX(Avaliadores!$F$17:$F$22,$F540),INDEX(Avaliadores!$F$17:$F$22,$G540))</f>
        <v>2.91666666666667</v>
      </c>
      <c r="Y540" s="0" t="n">
        <f aca="false">MEDIAN(INDEX(Avaliadores!$G$17:$G$22,$B540),INDEX(Avaliadores!$G$17:$G$22,$C540),INDEX(Avaliadores!$G$17:$G$22,$D540),INDEX(Avaliadores!$G$17:$G$22,$E540),INDEX(Avaliadores!$G$17:$G$22,$F540),INDEX(Avaliadores!$G$17:$G$22,$G540))</f>
        <v>4.79166666666667</v>
      </c>
      <c r="Z540" s="0" t="n">
        <f aca="false">MEDIAN(INDEX(Avaliadores!$H$17:$H$22,$B540),INDEX(Avaliadores!$H$17:$H$22,$C540),INDEX(Avaliadores!$H$17:$H$22,$D540),INDEX(Avaliadores!$H$17:$H$22,$E540),INDEX(Avaliadores!$H$17:$H$22,$F540),INDEX(Avaliadores!$H$17:$H$22,$G540))</f>
        <v>3.66666666666667</v>
      </c>
      <c r="AA540" s="0" t="n">
        <f aca="false">MEDIAN(INDEX(Avaliadores!$I$17:$I$22,$B540),INDEX(Avaliadores!$I$17:$I$22,$C540),INDEX(Avaliadores!$I$17:$I$22,$D540),INDEX(Avaliadores!$I$17:$I$22,$E540),INDEX(Avaliadores!$I$17:$I$22,$F540),INDEX(Avaliadores!$I$17:$I$22,$G540))</f>
        <v>6.29166666666667</v>
      </c>
      <c r="AB540" s="0" t="n">
        <f aca="false">IF(MAX(H540:K540)=MIN(H540:K540),0,IF($B$17="custo",(MAX(H540:K540)-H540)/(MAX(H540:K540)-MIN(H540:K540)),(H540-MIN(H540:K540))/(MAX(H540:K540)-MIN(H540:K540))))</f>
        <v>0.221103782934019</v>
      </c>
      <c r="AC540" s="0" t="n">
        <f aca="false">IF(MAX(H540:K540)=MIN(H540:K540),0,IF($B$17="custo",(MAX(H540:K540)-I540)/(MAX(H540:K540)-MIN(H540:K540)),(I540-MIN(H540:K540))/(MAX(H540:K540)-MIN(H540:K540))))</f>
        <v>0</v>
      </c>
      <c r="AD540" s="0" t="n">
        <f aca="false">IF(MAX(H540:K540)=MIN(H540:K540),0,IF($B$17="custo",(MAX(H540:K540)-J540)/(MAX(H540:K540)-MIN(H540:K540)),(J540-MIN(H540:K540))/(MAX(H540:K540)-MIN(H540:K540))))</f>
        <v>0.828489911471022</v>
      </c>
      <c r="AE540" s="0" t="n">
        <f aca="false">IF(MAX(H540:K540)=MIN(H540:K540),0,IF($B$17="custo",(MAX(H540:K540)-K540)/(MAX(H540:K540)-MIN(H540:K540)),(K540-MIN(H540:K540))/(MAX(H540:K540)-MIN(H540:K540))))</f>
        <v>1</v>
      </c>
      <c r="AF540" s="0" t="n">
        <f aca="false">IF(MAX(L540:O540)=MIN(L540:O540),0,IF($C$17="custo",(MAX(L540:O540)-L540)/(MAX(L540:O540)-MIN(L540:O540)),(L540-MIN(L540:O540))/(MAX(L540:O540)-MIN(L540:O540))))</f>
        <v>0.977983061990236</v>
      </c>
      <c r="AG540" s="0" t="n">
        <f aca="false">IF(MAX(L540:O540)=MIN(L540:O540),0,IF($C$17="custo",(MAX(L540:O540)-M540)/(MAX(L540:O540)-MIN(L540:O540)),(M540-MIN(L540:O540))/(MAX(L540:O540)-MIN(L540:O540))))</f>
        <v>0.636414085467286</v>
      </c>
      <c r="AH540" s="0" t="n">
        <f aca="false">IF(MAX(L540:O540)=MIN(L540:O540),0,IF($C$17="custo",(MAX(L540:O540)-N540)/(MAX(L540:O540)-MIN(L540:O540)),(N540-MIN(L540:O540))/(MAX(L540:O540)-MIN(L540:O540))))</f>
        <v>1</v>
      </c>
      <c r="AI540" s="0" t="n">
        <f aca="false">IF(MAX(L540:O540)=MIN(L540:O540),0,IF($C$17="custo",(MAX(L540:O540)-O540)/(MAX(L540:O540)-MIN(L540:O540)),(O540-MIN(L540:O540))/(MAX(L540:O540)-MIN(L540:O540))))</f>
        <v>0</v>
      </c>
      <c r="AJ540" s="0" t="n">
        <f aca="false">IF(MAX(P540:S540)=MIN(P540:S540),0,IF($D$17="custo",(MAX(P540:S540)-P540)/(MAX(P540:S540)-MIN(P540:S540)),(P540-MIN(P540:S540))/(MAX(P540:S540)-MIN(P540:S540))))</f>
        <v>0.198681626259818</v>
      </c>
      <c r="AK540" s="0" t="n">
        <f aca="false">IF(MAX(P540:S540)=MIN(P540:S540),0,IF($D$17="custo",(MAX(P540:S540)-Q540)/(MAX(P540:S540)-MIN(P540:S540)),(Q540-MIN(P540:S540))/(MAX(P540:S540)-MIN(P540:S540))))</f>
        <v>0</v>
      </c>
      <c r="AL540" s="0" t="n">
        <f aca="false">IF(MAX(P540:S540)=MIN(P540:S540),0,IF($D$17="custo",(MAX(P540:S540)-R540)/(MAX(P540:S540)-MIN(P540:S540)),(R540-MIN(P540:S540))/(MAX(P540:S540)-MIN(P540:S540))))</f>
        <v>0.746065293086012</v>
      </c>
      <c r="AM540" s="0" t="n">
        <f aca="false">IF(MAX(P540:S540)=MIN(P540:S540),0,IF($D$17="custo",(MAX(P540:S540)-S540)/(MAX(P540:S540)-MIN(P540:S540)),(S540-MIN(P540:S540))/(MAX(P540:S540)-MIN(P540:S540))))</f>
        <v>1</v>
      </c>
      <c r="AN540" s="0" t="n">
        <f aca="false">IF(MAX(T540:W540)=MIN(T540:W540),0,IF($E$17="custo",(MAX(T540:W540)-T540)/(MAX(T540:W540)-MIN(T540:W540)),(T540-MIN(T540:W540))/(MAX(T540:W540)-MIN(T540:W540))))</f>
        <v>0</v>
      </c>
      <c r="AO540" s="0" t="n">
        <f aca="false">IF(MAX(T540:W540)=MIN(T540:W540),0,IF($E$17="custo",(MAX(T540:W540)-U540)/(MAX(T540:W540)-MIN(T540:W540)),(U540-MIN(T540:W540))/(MAX(T540:W540)-MIN(T540:W540))))</f>
        <v>0.777777777777778</v>
      </c>
      <c r="AP540" s="0" t="n">
        <f aca="false">IF(MAX(T540:W540)=MIN(T540:W540),0,IF($E$17="custo",(MAX(T540:W540)-V540)/(MAX(T540:W540)-MIN(T540:W540)),(V540-MIN(T540:W540))/(MAX(T540:W540)-MIN(T540:W540))))</f>
        <v>0.777777777777778</v>
      </c>
      <c r="AQ540" s="0" t="n">
        <f aca="false">IF(MAX(T540:W540)=MIN(T540:W540),0,IF($E$17="custo",(MAX(T540:W540)-W540)/(MAX(T540:W540)-MIN(T540:W540)),(W540-MIN(T540:W540))/(MAX(T540:W540)-MIN(T540:W540))))</f>
        <v>1</v>
      </c>
      <c r="AR540" s="0" t="n">
        <f aca="false">IF(MAX(X540:AA540)=MIN(X540:AA540),0,IF($F$17="custo",(MAX(X540:AA540)-X540)/(MAX(X540:AA540)-MIN(X540:AA540)),(X540-MIN(X540:AA540))/(MAX(X540:AA540)-MIN(X540:AA540))))</f>
        <v>0</v>
      </c>
      <c r="AS540" s="0" t="n">
        <f aca="false">IF(MAX(X540:AA540)=MIN(X540:AA540),0,IF($F$17="custo",(MAX(X540:AA540)-Y540)/(MAX(X540:AA540)-MIN(X540:AA540)),(Y540-MIN(X540:AA540))/(MAX(X540:AA540)-MIN(X540:AA540))))</f>
        <v>0.555555555555556</v>
      </c>
      <c r="AT540" s="0" t="n">
        <f aca="false">IF(MAX(X540:AA540)=MIN(X540:AA540),0,IF($F$17="custo",(MAX(X540:AA540)-Z540)/(MAX(X540:AA540)-MIN(X540:AA540)),(Z540-MIN(X540:AA540))/(MAX(X540:AA540)-MIN(X540:AA540))))</f>
        <v>0.222222222222222</v>
      </c>
      <c r="AU540" s="0" t="n">
        <f aca="false">IF(MAX(X540:AA540)=MIN(X540:AA540),0,IF($F$17="custo",(MAX(X540:AA540)-AA540)/(MAX(X540:AA540)-MIN(X540:AA540)),(AA540-MIN(X540:AA540))/(MAX(X540:AA540)-MIN(X540:AA540))))</f>
        <v>1</v>
      </c>
      <c r="AV540" s="0" t="n">
        <f aca="false">STDEVP(AB540:AE540)</f>
        <v>0.413845936974368</v>
      </c>
      <c r="AW540" s="0" t="n">
        <f aca="false">STDEVP(AF540:AI540)</f>
        <v>0.403951001534361</v>
      </c>
      <c r="AX540" s="0" t="n">
        <f aca="false">STDEVP(AJ540:AM540)</f>
        <v>0.403291973973103</v>
      </c>
      <c r="AY540" s="0" t="n">
        <f aca="false">STDEVP(AN540:AQ540)</f>
        <v>0.37985539808826</v>
      </c>
      <c r="AZ540" s="0" t="n">
        <f aca="false">STDEVP(AR540:AU540)</f>
        <v>0.376796110173626</v>
      </c>
      <c r="BA540" s="0" t="n">
        <f aca="false">AV540*((1-IFERROR(CORREL(AB540:AE540,AF540:AI540),0))+(1-IFERROR(CORREL(AB540:AE540,AJ540:AM540),0))+(1-IFERROR(CORREL(AB540:AE540,AN540:AQ540),0))+(1-IFERROR(CORREL(AB540:AE540,AR540:AU540),0)))</f>
        <v>1.02363567823613</v>
      </c>
      <c r="BB540" s="0" t="n">
        <f aca="false">AW540*((1-IFERROR(CORREL(AF540:AI540,AB540:AE540),0))+(1-IFERROR(CORREL(AF540:AI540,AJ540:AM540),0))+(1-IFERROR(CORREL(AF540:AI540,AN540:AQ540),0))+(1-IFERROR(CORREL(AF540:AI540,AR540:AU540),0)))</f>
        <v>2.64950776412328</v>
      </c>
      <c r="BC540" s="0" t="n">
        <f aca="false">AX540*((1-IFERROR(CORREL(AJ540:AM540,AB540:AE540),0))+(1-IFERROR(CORREL(AJ540:AM540,AF540:AI540),0))+(1-IFERROR(CORREL(AJ540:AM540,AN540:AQ540),0))+(1-IFERROR(CORREL(AJ540:AM540,AR540:AU540),0)))</f>
        <v>0.993454659007878</v>
      </c>
      <c r="BD540" s="0" t="n">
        <f aca="false">AY540*((1-IFERROR(CORREL(AN540:AQ540,AB540:AE540),0))+(1-IFERROR(CORREL(AN540:AQ540,AF540:AI540),0))+(1-IFERROR(CORREL(AN540:AQ540,AJ540:AM540),0))+(1-IFERROR(CORREL(AN540:AQ540,AR540:AU540),0)))</f>
        <v>1.0424695320331</v>
      </c>
      <c r="BE540" s="0" t="n">
        <f aca="false">AZ540*((1-IFERROR(CORREL(AR540:AU540,AB540:AE540),0))+(1-IFERROR(CORREL(AR540:AU540,AF540:AI540),0))+(1-IFERROR(CORREL(AR540:AU540,AJ540:AM540),0))+(1-IFERROR(CORREL(AR540:AU540,AN540:AQ540),0)))</f>
        <v>1.20929820669828</v>
      </c>
      <c r="BF540" s="0" t="n">
        <f aca="false">IF(SUM(BA540:BE540)&gt;0,BA540/SUM(BA540:BE540),1/5)</f>
        <v>0.147959171557994</v>
      </c>
      <c r="BG540" s="0" t="n">
        <f aca="false">IF(SUM(BA540:BE540)&gt;0,BB540/SUM(BA540:BE540),1/5)</f>
        <v>0.382967282355438</v>
      </c>
      <c r="BH540" s="0" t="n">
        <f aca="false">IF(SUM(BA540:BE540)&gt;0,BC540/SUM(BA540:BE540),1/5)</f>
        <v>0.143596722400808</v>
      </c>
      <c r="BI540" s="0" t="n">
        <f aca="false">IF(SUM(BA540:BE540)&gt;0,BD540/SUM(BA540:BE540),1/5)</f>
        <v>0.150681469602398</v>
      </c>
      <c r="BJ540" s="0" t="n">
        <f aca="false">IF(SUM(BA540:BE540)&gt;0,BE540/SUM(BA540:BE540),1/5)</f>
        <v>0.174795354083361</v>
      </c>
      <c r="BK540" s="0" t="n">
        <f aca="false">BF540*AB540+BG540*AF540+BH540*AJ540+BI540*AN540+BJ540*AR540</f>
        <v>0.435779878323479</v>
      </c>
      <c r="BL540" s="0" t="n">
        <f aca="false">BF540*AC540+BG540*AG540+BH540*AK540+BI540*AO540+BJ540*AS540</f>
        <v>0.458031001390083</v>
      </c>
      <c r="BM540" s="0" t="n">
        <f aca="false">BF540*AD540+BG540*AH540+BH540*AL540+BI540*AP540+BJ540*AT540</f>
        <v>0.768722604683164</v>
      </c>
      <c r="BN540" s="0" t="n">
        <f aca="false">BF540*AE540+BG540*AI540+BH540*AM540+BI540*AQ540+BJ540*AU540</f>
        <v>0.617032717644562</v>
      </c>
      <c r="BO540" s="0" t="n">
        <f aca="false">RANK(BK540,$BK540:$BN540)</f>
        <v>4</v>
      </c>
      <c r="BP540" s="0" t="n">
        <f aca="false">RANK(BL540,$BK540:$BN540)</f>
        <v>3</v>
      </c>
      <c r="BQ540" s="0" t="n">
        <f aca="false">RANK(BM540,$BK540:$BN540)</f>
        <v>1</v>
      </c>
      <c r="BR540" s="0" t="n">
        <f aca="false">RANK(BN540,$BK540:$BN540)</f>
        <v>2</v>
      </c>
    </row>
    <row r="541" customFormat="false" ht="15" hidden="false" customHeight="false" outlineLevel="0" collapsed="false">
      <c r="A541" s="0" t="n">
        <v>518</v>
      </c>
      <c r="B541" s="0" t="n">
        <f aca="false">RANDBETWEEN(1,$B$5)</f>
        <v>2</v>
      </c>
      <c r="C541" s="0" t="n">
        <f aca="false">RANDBETWEEN(1,$B$5)</f>
        <v>6</v>
      </c>
      <c r="D541" s="0" t="n">
        <f aca="false">RANDBETWEEN(1,$B$5)</f>
        <v>4</v>
      </c>
      <c r="E541" s="0" t="n">
        <f aca="false">RANDBETWEEN(1,$B$5)</f>
        <v>4</v>
      </c>
      <c r="F541" s="0" t="n">
        <f aca="false">RANDBETWEEN(1,$B$5)</f>
        <v>3</v>
      </c>
      <c r="G541" s="0" t="n">
        <f aca="false">RANDBETWEEN(1,$B$5)</f>
        <v>2</v>
      </c>
      <c r="H541" s="0" t="n">
        <f aca="true">NORMINV(RAND(),$B$8,$B$13)</f>
        <v>44.4822213458453</v>
      </c>
      <c r="I541" s="0" t="n">
        <f aca="true">NORMINV(RAND(),$C$8,$C$13)</f>
        <v>66.8230970756353</v>
      </c>
      <c r="J541" s="0" t="n">
        <f aca="true">NORMINV(RAND(),$D$8,$D$13)</f>
        <v>14.4913842102273</v>
      </c>
      <c r="K541" s="0" t="n">
        <f aca="true">NORMINV(RAND(),$E$8,$E$13)</f>
        <v>3.20416059058652</v>
      </c>
      <c r="L541" s="0" t="n">
        <f aca="true">NORMINV(RAND(),$B$9,$B$14)</f>
        <v>56.5064343245028</v>
      </c>
      <c r="M541" s="0" t="n">
        <f aca="true">NORMINV(RAND(),$C$9,$C$14)</f>
        <v>52.1624785211365</v>
      </c>
      <c r="N541" s="0" t="n">
        <f aca="true">NORMINV(RAND(),$D$9,$D$14)</f>
        <v>44.8735293624698</v>
      </c>
      <c r="O541" s="0" t="n">
        <f aca="true">NORMINV(RAND(),$E$9,$E$14)</f>
        <v>29.2153000215062</v>
      </c>
      <c r="P541" s="0" t="n">
        <f aca="true">NORMINV(RAND(),$B$10,$B$15)</f>
        <v>22.72841297025</v>
      </c>
      <c r="Q541" s="0" t="n">
        <f aca="true">NORMINV(RAND(),$C$10,$C$15)</f>
        <v>28.1656294628999</v>
      </c>
      <c r="R541" s="0" t="n">
        <f aca="true">NORMINV(RAND(),$D$10,$D$15)</f>
        <v>9.15867285500444</v>
      </c>
      <c r="S541" s="0" t="n">
        <f aca="true">NORMINV(RAND(),$E$10,$E$15)</f>
        <v>3.57371315806738</v>
      </c>
      <c r="T541" s="0" t="n">
        <f aca="false">MEDIAN(INDEX(Avaliadores!$B$17:$B$22,$B541),INDEX(Avaliadores!$B$17:$B$22,$C541),INDEX(Avaliadores!$B$17:$B$22,$D541),INDEX(Avaliadores!$B$17:$B$22,$E541),INDEX(Avaliadores!$B$17:$B$22,$F541),INDEX(Avaliadores!$B$17:$B$22,$G541))</f>
        <v>3.04166666666667</v>
      </c>
      <c r="U541" s="0" t="n">
        <f aca="false">MEDIAN(INDEX(Avaliadores!$C$17:$C$22,$B541),INDEX(Avaliadores!$C$17:$C$22,$C541),INDEX(Avaliadores!$C$17:$C$22,$D541),INDEX(Avaliadores!$C$17:$C$22,$E541),INDEX(Avaliadores!$C$17:$C$22,$F541),INDEX(Avaliadores!$C$17:$C$22,$G541))</f>
        <v>5.29166666666667</v>
      </c>
      <c r="V541" s="0" t="n">
        <f aca="false">MEDIAN(INDEX(Avaliadores!$D$17:$D$22,$B541),INDEX(Avaliadores!$D$17:$D$22,$C541),INDEX(Avaliadores!$D$17:$D$22,$D541),INDEX(Avaliadores!$D$17:$D$22,$E541),INDEX(Avaliadores!$D$17:$D$22,$F541),INDEX(Avaliadores!$D$17:$D$22,$G541))</f>
        <v>5.66666666666667</v>
      </c>
      <c r="W541" s="0" t="n">
        <f aca="false">MEDIAN(INDEX(Avaliadores!$E$17:$E$22,$B541),INDEX(Avaliadores!$E$17:$E$22,$C541),INDEX(Avaliadores!$E$17:$E$22,$D541),INDEX(Avaliadores!$E$17:$E$22,$E541),INDEX(Avaliadores!$E$17:$E$22,$F541),INDEX(Avaliadores!$E$17:$E$22,$G541))</f>
        <v>6.04166666666667</v>
      </c>
      <c r="X541" s="0" t="n">
        <f aca="false">MEDIAN(INDEX(Avaliadores!$F$17:$F$22,$B541),INDEX(Avaliadores!$F$17:$F$22,$C541),INDEX(Avaliadores!$F$17:$F$22,$D541),INDEX(Avaliadores!$F$17:$F$22,$E541),INDEX(Avaliadores!$F$17:$F$22,$F541),INDEX(Avaliadores!$F$17:$F$22,$G541))</f>
        <v>2.91666666666667</v>
      </c>
      <c r="Y541" s="0" t="n">
        <f aca="false">MEDIAN(INDEX(Avaliadores!$G$17:$G$22,$B541),INDEX(Avaliadores!$G$17:$G$22,$C541),INDEX(Avaliadores!$G$17:$G$22,$D541),INDEX(Avaliadores!$G$17:$G$22,$E541),INDEX(Avaliadores!$G$17:$G$22,$F541),INDEX(Avaliadores!$G$17:$G$22,$G541))</f>
        <v>5.41666666666667</v>
      </c>
      <c r="Z541" s="0" t="n">
        <f aca="false">MEDIAN(INDEX(Avaliadores!$H$17:$H$22,$B541),INDEX(Avaliadores!$H$17:$H$22,$C541),INDEX(Avaliadores!$H$17:$H$22,$D541),INDEX(Avaliadores!$H$17:$H$22,$E541),INDEX(Avaliadores!$H$17:$H$22,$F541),INDEX(Avaliadores!$H$17:$H$22,$G541))</f>
        <v>3.91666666666667</v>
      </c>
      <c r="AA541" s="0" t="n">
        <f aca="false">MEDIAN(INDEX(Avaliadores!$I$17:$I$22,$B541),INDEX(Avaliadores!$I$17:$I$22,$C541),INDEX(Avaliadores!$I$17:$I$22,$D541),INDEX(Avaliadores!$I$17:$I$22,$E541),INDEX(Avaliadores!$I$17:$I$22,$F541),INDEX(Avaliadores!$I$17:$I$22,$G541))</f>
        <v>6.04166666666667</v>
      </c>
      <c r="AB541" s="0" t="n">
        <f aca="false">IF(MAX(H541:K541)=MIN(H541:K541),0,IF($B$17="custo",(MAX(H541:K541)-H541)/(MAX(H541:K541)-MIN(H541:K541)),(H541-MIN(H541:K541))/(MAX(H541:K541)-MIN(H541:K541))))</f>
        <v>0.351167073266626</v>
      </c>
      <c r="AC541" s="0" t="n">
        <f aca="false">IF(MAX(H541:K541)=MIN(H541:K541),0,IF($B$17="custo",(MAX(H541:K541)-I541)/(MAX(H541:K541)-MIN(H541:K541)),(I541-MIN(H541:K541))/(MAX(H541:K541)-MIN(H541:K541))))</f>
        <v>0</v>
      </c>
      <c r="AD541" s="0" t="n">
        <f aca="false">IF(MAX(H541:K541)=MIN(H541:K541),0,IF($B$17="custo",(MAX(H541:K541)-J541)/(MAX(H541:K541)-MIN(H541:K541)),(J541-MIN(H541:K541))/(MAX(H541:K541)-MIN(H541:K541))))</f>
        <v>0.822580755931162</v>
      </c>
      <c r="AE541" s="0" t="n">
        <f aca="false">IF(MAX(H541:K541)=MIN(H541:K541),0,IF($B$17="custo",(MAX(H541:K541)-K541)/(MAX(H541:K541)-MIN(H541:K541)),(K541-MIN(H541:K541))/(MAX(H541:K541)-MIN(H541:K541))))</f>
        <v>1</v>
      </c>
      <c r="AF541" s="0" t="n">
        <f aca="false">IF(MAX(L541:O541)=MIN(L541:O541),0,IF($C$17="custo",(MAX(L541:O541)-L541)/(MAX(L541:O541)-MIN(L541:O541)),(L541-MIN(L541:O541))/(MAX(L541:O541)-MIN(L541:O541))))</f>
        <v>1</v>
      </c>
      <c r="AG541" s="0" t="n">
        <f aca="false">IF(MAX(L541:O541)=MIN(L541:O541),0,IF($C$17="custo",(MAX(L541:O541)-M541)/(MAX(L541:O541)-MIN(L541:O541)),(M541-MIN(L541:O541))/(MAX(L541:O541)-MIN(L541:O541))))</f>
        <v>0.840829048908774</v>
      </c>
      <c r="AH541" s="0" t="n">
        <f aca="false">IF(MAX(L541:O541)=MIN(L541:O541),0,IF($C$17="custo",(MAX(L541:O541)-N541)/(MAX(L541:O541)-MIN(L541:O541)),(N541-MIN(L541:O541))/(MAX(L541:O541)-MIN(L541:O541))))</f>
        <v>0.573747839394287</v>
      </c>
      <c r="AI541" s="0" t="n">
        <f aca="false">IF(MAX(L541:O541)=MIN(L541:O541),0,IF($C$17="custo",(MAX(L541:O541)-O541)/(MAX(L541:O541)-MIN(L541:O541)),(O541-MIN(L541:O541))/(MAX(L541:O541)-MIN(L541:O541))))</f>
        <v>0</v>
      </c>
      <c r="AJ541" s="0" t="n">
        <f aca="false">IF(MAX(P541:S541)=MIN(P541:S541),0,IF($D$17="custo",(MAX(P541:S541)-P541)/(MAX(P541:S541)-MIN(P541:S541)),(P541-MIN(P541:S541))/(MAX(P541:S541)-MIN(P541:S541))))</f>
        <v>0.22109771460069</v>
      </c>
      <c r="AK541" s="0" t="n">
        <f aca="false">IF(MAX(P541:S541)=MIN(P541:S541),0,IF($D$17="custo",(MAX(P541:S541)-Q541)/(MAX(P541:S541)-MIN(P541:S541)),(Q541-MIN(P541:S541))/(MAX(P541:S541)-MIN(P541:S541))))</f>
        <v>0</v>
      </c>
      <c r="AL541" s="0" t="n">
        <f aca="false">IF(MAX(P541:S541)=MIN(P541:S541),0,IF($D$17="custo",(MAX(P541:S541)-R541)/(MAX(P541:S541)-MIN(P541:S541)),(R541-MIN(P541:S541))/(MAX(P541:S541)-MIN(P541:S541))))</f>
        <v>0.77289448989221</v>
      </c>
      <c r="AM541" s="0" t="n">
        <f aca="false">IF(MAX(P541:S541)=MIN(P541:S541),0,IF($D$17="custo",(MAX(P541:S541)-S541)/(MAX(P541:S541)-MIN(P541:S541)),(S541-MIN(P541:S541))/(MAX(P541:S541)-MIN(P541:S541))))</f>
        <v>1</v>
      </c>
      <c r="AN541" s="0" t="n">
        <f aca="false">IF(MAX(T541:W541)=MIN(T541:W541),0,IF($E$17="custo",(MAX(T541:W541)-T541)/(MAX(T541:W541)-MIN(T541:W541)),(T541-MIN(T541:W541))/(MAX(T541:W541)-MIN(T541:W541))))</f>
        <v>0</v>
      </c>
      <c r="AO541" s="0" t="n">
        <f aca="false">IF(MAX(T541:W541)=MIN(T541:W541),0,IF($E$17="custo",(MAX(T541:W541)-U541)/(MAX(T541:W541)-MIN(T541:W541)),(U541-MIN(T541:W541))/(MAX(T541:W541)-MIN(T541:W541))))</f>
        <v>0.75</v>
      </c>
      <c r="AP541" s="0" t="n">
        <f aca="false">IF(MAX(T541:W541)=MIN(T541:W541),0,IF($E$17="custo",(MAX(T541:W541)-V541)/(MAX(T541:W541)-MIN(T541:W541)),(V541-MIN(T541:W541))/(MAX(T541:W541)-MIN(T541:W541))))</f>
        <v>0.875</v>
      </c>
      <c r="AQ541" s="0" t="n">
        <f aca="false">IF(MAX(T541:W541)=MIN(T541:W541),0,IF($E$17="custo",(MAX(T541:W541)-W541)/(MAX(T541:W541)-MIN(T541:W541)),(W541-MIN(T541:W541))/(MAX(T541:W541)-MIN(T541:W541))))</f>
        <v>1</v>
      </c>
      <c r="AR541" s="0" t="n">
        <f aca="false">IF(MAX(X541:AA541)=MIN(X541:AA541),0,IF($F$17="custo",(MAX(X541:AA541)-X541)/(MAX(X541:AA541)-MIN(X541:AA541)),(X541-MIN(X541:AA541))/(MAX(X541:AA541)-MIN(X541:AA541))))</f>
        <v>0</v>
      </c>
      <c r="AS541" s="0" t="n">
        <f aca="false">IF(MAX(X541:AA541)=MIN(X541:AA541),0,IF($F$17="custo",(MAX(X541:AA541)-Y541)/(MAX(X541:AA541)-MIN(X541:AA541)),(Y541-MIN(X541:AA541))/(MAX(X541:AA541)-MIN(X541:AA541))))</f>
        <v>0.8</v>
      </c>
      <c r="AT541" s="0" t="n">
        <f aca="false">IF(MAX(X541:AA541)=MIN(X541:AA541),0,IF($F$17="custo",(MAX(X541:AA541)-Z541)/(MAX(X541:AA541)-MIN(X541:AA541)),(Z541-MIN(X541:AA541))/(MAX(X541:AA541)-MIN(X541:AA541))))</f>
        <v>0.32</v>
      </c>
      <c r="AU541" s="0" t="n">
        <f aca="false">IF(MAX(X541:AA541)=MIN(X541:AA541),0,IF($F$17="custo",(MAX(X541:AA541)-AA541)/(MAX(X541:AA541)-MIN(X541:AA541)),(AA541-MIN(X541:AA541))/(MAX(X541:AA541)-MIN(X541:AA541))))</f>
        <v>1</v>
      </c>
      <c r="AV541" s="0" t="n">
        <f aca="false">STDEVP(AB541:AE541)</f>
        <v>0.393275510024272</v>
      </c>
      <c r="AW541" s="0" t="n">
        <f aca="false">STDEVP(AF541:AI541)</f>
        <v>0.380340204723555</v>
      </c>
      <c r="AX541" s="0" t="n">
        <f aca="false">STDEVP(AJ541:AM541)</f>
        <v>0.403809628418137</v>
      </c>
      <c r="AY541" s="0" t="n">
        <f aca="false">STDEVP(AN541:AQ541)</f>
        <v>0.389059362437148</v>
      </c>
      <c r="AZ541" s="0" t="n">
        <f aca="false">STDEVP(AR541:AU541)</f>
        <v>0.393319208785943</v>
      </c>
      <c r="BA541" s="0" t="n">
        <f aca="false">AV541*((1-IFERROR(CORREL(AB541:AE541,AF541:AI541),0))+(1-IFERROR(CORREL(AB541:AE541,AJ541:AM541),0))+(1-IFERROR(CORREL(AB541:AE541,AN541:AQ541),0))+(1-IFERROR(CORREL(AB541:AE541,AR541:AU541),0)))</f>
        <v>1.24557654990354</v>
      </c>
      <c r="BB541" s="0" t="n">
        <f aca="false">AW541*((1-IFERROR(CORREL(AF541:AI541,AB541:AE541),0))+(1-IFERROR(CORREL(AF541:AI541,AJ541:AM541),0))+(1-IFERROR(CORREL(AF541:AI541,AN541:AQ541),0))+(1-IFERROR(CORREL(AF541:AI541,AR541:AU541),0)))</f>
        <v>2.72556206823744</v>
      </c>
      <c r="BC541" s="0" t="n">
        <f aca="false">AX541*((1-IFERROR(CORREL(AJ541:AM541,AB541:AE541),0))+(1-IFERROR(CORREL(AJ541:AM541,AF541:AI541),0))+(1-IFERROR(CORREL(AJ541:AM541,AN541:AQ541),0))+(1-IFERROR(CORREL(AJ541:AM541,AR541:AU541),0)))</f>
        <v>1.21186490055922</v>
      </c>
      <c r="BD541" s="0" t="n">
        <f aca="false">AY541*((1-IFERROR(CORREL(AN541:AQ541,AB541:AE541),0))+(1-IFERROR(CORREL(AN541:AQ541,AF541:AI541),0))+(1-IFERROR(CORREL(AN541:AQ541,AJ541:AM541),0))+(1-IFERROR(CORREL(AN541:AQ541,AR541:AU541),0)))</f>
        <v>1.12856025784182</v>
      </c>
      <c r="BE541" s="0" t="n">
        <f aca="false">AZ541*((1-IFERROR(CORREL(AR541:AU541,AB541:AE541),0))+(1-IFERROR(CORREL(AR541:AU541,AF541:AI541),0))+(1-IFERROR(CORREL(AR541:AU541,AJ541:AM541),0))+(1-IFERROR(CORREL(AR541:AU541,AN541:AQ541),0)))</f>
        <v>1.3489675431441</v>
      </c>
      <c r="BF541" s="0" t="n">
        <f aca="false">IF(SUM(BA541:BE541)&gt;0,BA541/SUM(BA541:BE541),1/5)</f>
        <v>0.162596626516316</v>
      </c>
      <c r="BG541" s="0" t="n">
        <f aca="false">IF(SUM(BA541:BE541)&gt;0,BB541/SUM(BA541:BE541),1/5)</f>
        <v>0.355792823564765</v>
      </c>
      <c r="BH541" s="0" t="n">
        <f aca="false">IF(SUM(BA541:BE541)&gt;0,BC541/SUM(BA541:BE541),1/5)</f>
        <v>0.158195933152176</v>
      </c>
      <c r="BI541" s="0" t="n">
        <f aca="false">IF(SUM(BA541:BE541)&gt;0,BD541/SUM(BA541:BE541),1/5)</f>
        <v>0.147321407712496</v>
      </c>
      <c r="BJ541" s="0" t="n">
        <f aca="false">IF(SUM(BA541:BE541)&gt;0,BE541/SUM(BA541:BE541),1/5)</f>
        <v>0.176093209054248</v>
      </c>
      <c r="BK541" s="0" t="n">
        <f aca="false">BF541*AB541+BG541*AF541+BH541*AJ541+BI541*AN541+BJ541*AR541</f>
        <v>0.447868164300596</v>
      </c>
      <c r="BL541" s="0" t="n">
        <f aca="false">BF541*AC541+BG541*AG541+BH541*AK541+BI541*AO541+BJ541*AS541</f>
        <v>0.550526564474299</v>
      </c>
      <c r="BM541" s="0" t="n">
        <f aca="false">BF541*AD541+BG541*AH541+BH541*AL541+BI541*AP541+BJ541*AT541</f>
        <v>0.645409043446391</v>
      </c>
      <c r="BN541" s="0" t="n">
        <f aca="false">BF541*AE541+BG541*AI541+BH541*AM541+BI541*AQ541+BJ541*AU541</f>
        <v>0.644207176435235</v>
      </c>
      <c r="BO541" s="0" t="n">
        <f aca="false">RANK(BK541,$BK541:$BN541)</f>
        <v>4</v>
      </c>
      <c r="BP541" s="0" t="n">
        <f aca="false">RANK(BL541,$BK541:$BN541)</f>
        <v>3</v>
      </c>
      <c r="BQ541" s="0" t="n">
        <f aca="false">RANK(BM541,$BK541:$BN541)</f>
        <v>1</v>
      </c>
      <c r="BR541" s="0" t="n">
        <f aca="false">RANK(BN541,$BK541:$BN541)</f>
        <v>2</v>
      </c>
    </row>
    <row r="542" customFormat="false" ht="15" hidden="false" customHeight="false" outlineLevel="0" collapsed="false">
      <c r="A542" s="0" t="n">
        <v>519</v>
      </c>
      <c r="B542" s="0" t="n">
        <f aca="false">RANDBETWEEN(1,$B$5)</f>
        <v>2</v>
      </c>
      <c r="C542" s="0" t="n">
        <f aca="false">RANDBETWEEN(1,$B$5)</f>
        <v>2</v>
      </c>
      <c r="D542" s="0" t="n">
        <f aca="false">RANDBETWEEN(1,$B$5)</f>
        <v>6</v>
      </c>
      <c r="E542" s="0" t="n">
        <f aca="false">RANDBETWEEN(1,$B$5)</f>
        <v>5</v>
      </c>
      <c r="F542" s="0" t="n">
        <f aca="false">RANDBETWEEN(1,$B$5)</f>
        <v>5</v>
      </c>
      <c r="G542" s="0" t="n">
        <f aca="false">RANDBETWEEN(1,$B$5)</f>
        <v>1</v>
      </c>
      <c r="H542" s="0" t="n">
        <f aca="true">NORMINV(RAND(),$B$8,$B$13)</f>
        <v>47.4458955181708</v>
      </c>
      <c r="I542" s="0" t="n">
        <f aca="true">NORMINV(RAND(),$C$8,$C$13)</f>
        <v>59.7521455125516</v>
      </c>
      <c r="J542" s="0" t="n">
        <f aca="true">NORMINV(RAND(),$D$8,$D$13)</f>
        <v>14.1075252794985</v>
      </c>
      <c r="K542" s="0" t="n">
        <f aca="true">NORMINV(RAND(),$E$8,$E$13)</f>
        <v>2.84135926273308</v>
      </c>
      <c r="L542" s="0" t="n">
        <f aca="true">NORMINV(RAND(),$B$9,$B$14)</f>
        <v>40.8537764377169</v>
      </c>
      <c r="M542" s="0" t="n">
        <f aca="true">NORMINV(RAND(),$C$9,$C$14)</f>
        <v>49.1498002126214</v>
      </c>
      <c r="N542" s="0" t="n">
        <f aca="true">NORMINV(RAND(),$D$9,$D$14)</f>
        <v>41.4604739326857</v>
      </c>
      <c r="O542" s="0" t="n">
        <f aca="true">NORMINV(RAND(),$E$9,$E$14)</f>
        <v>19.617906585612</v>
      </c>
      <c r="P542" s="0" t="n">
        <f aca="true">NORMINV(RAND(),$B$10,$B$15)</f>
        <v>22.2670247351271</v>
      </c>
      <c r="Q542" s="0" t="n">
        <f aca="true">NORMINV(RAND(),$C$10,$C$15)</f>
        <v>31.53049733094</v>
      </c>
      <c r="R542" s="0" t="n">
        <f aca="true">NORMINV(RAND(),$D$10,$D$15)</f>
        <v>10.0832257928311</v>
      </c>
      <c r="S542" s="0" t="n">
        <f aca="true">NORMINV(RAND(),$E$10,$E$15)</f>
        <v>4.06676319813351</v>
      </c>
      <c r="T542" s="0" t="n">
        <f aca="false">MEDIAN(INDEX(Avaliadores!$B$17:$B$22,$B542),INDEX(Avaliadores!$B$17:$B$22,$C542),INDEX(Avaliadores!$B$17:$B$22,$D542),INDEX(Avaliadores!$B$17:$B$22,$E542),INDEX(Avaliadores!$B$17:$B$22,$F542),INDEX(Avaliadores!$B$17:$B$22,$G542))</f>
        <v>2.54166666666667</v>
      </c>
      <c r="U542" s="0" t="n">
        <f aca="false">MEDIAN(INDEX(Avaliadores!$C$17:$C$22,$B542),INDEX(Avaliadores!$C$17:$C$22,$C542),INDEX(Avaliadores!$C$17:$C$22,$D542),INDEX(Avaliadores!$C$17:$C$22,$E542),INDEX(Avaliadores!$C$17:$C$22,$F542),INDEX(Avaliadores!$C$17:$C$22,$G542))</f>
        <v>5.29166666666667</v>
      </c>
      <c r="V542" s="0" t="n">
        <f aca="false">MEDIAN(INDEX(Avaliadores!$D$17:$D$22,$B542),INDEX(Avaliadores!$D$17:$D$22,$C542),INDEX(Avaliadores!$D$17:$D$22,$D542),INDEX(Avaliadores!$D$17:$D$22,$E542),INDEX(Avaliadores!$D$17:$D$22,$F542),INDEX(Avaliadores!$D$17:$D$22,$G542))</f>
        <v>5.79166666666667</v>
      </c>
      <c r="W542" s="0" t="n">
        <f aca="false">MEDIAN(INDEX(Avaliadores!$E$17:$E$22,$B542),INDEX(Avaliadores!$E$17:$E$22,$C542),INDEX(Avaliadores!$E$17:$E$22,$D542),INDEX(Avaliadores!$E$17:$E$22,$E542),INDEX(Avaliadores!$E$17:$E$22,$F542),INDEX(Avaliadores!$E$17:$E$22,$G542))</f>
        <v>6.54166666666667</v>
      </c>
      <c r="X542" s="0" t="n">
        <f aca="false">MEDIAN(INDEX(Avaliadores!$F$17:$F$22,$B542),INDEX(Avaliadores!$F$17:$F$22,$C542),INDEX(Avaliadores!$F$17:$F$22,$D542),INDEX(Avaliadores!$F$17:$F$22,$E542),INDEX(Avaliadores!$F$17:$F$22,$F542),INDEX(Avaliadores!$F$17:$F$22,$G542))</f>
        <v>2.29166666666667</v>
      </c>
      <c r="Y542" s="0" t="n">
        <f aca="false">MEDIAN(INDEX(Avaliadores!$G$17:$G$22,$B542),INDEX(Avaliadores!$G$17:$G$22,$C542),INDEX(Avaliadores!$G$17:$G$22,$D542),INDEX(Avaliadores!$G$17:$G$22,$E542),INDEX(Avaliadores!$G$17:$G$22,$F542),INDEX(Avaliadores!$G$17:$G$22,$G542))</f>
        <v>5.04166666666667</v>
      </c>
      <c r="Z542" s="0" t="n">
        <f aca="false">MEDIAN(INDEX(Avaliadores!$H$17:$H$22,$B542),INDEX(Avaliadores!$H$17:$H$22,$C542),INDEX(Avaliadores!$H$17:$H$22,$D542),INDEX(Avaliadores!$H$17:$H$22,$E542),INDEX(Avaliadores!$H$17:$H$22,$F542),INDEX(Avaliadores!$H$17:$H$22,$G542))</f>
        <v>4.04166666666667</v>
      </c>
      <c r="AA542" s="0" t="n">
        <f aca="false">MEDIAN(INDEX(Avaliadores!$I$17:$I$22,$B542),INDEX(Avaliadores!$I$17:$I$22,$C542),INDEX(Avaliadores!$I$17:$I$22,$D542),INDEX(Avaliadores!$I$17:$I$22,$E542),INDEX(Avaliadores!$I$17:$I$22,$F542),INDEX(Avaliadores!$I$17:$I$22,$G542))</f>
        <v>6.54166666666667</v>
      </c>
      <c r="AB542" s="0" t="n">
        <f aca="false">IF(MAX(H542:K542)=MIN(H542:K542),0,IF($B$17="custo",(MAX(H542:K542)-H542)/(MAX(H542:K542)-MIN(H542:K542)),(H542-MIN(H542:K542))/(MAX(H542:K542)-MIN(H542:K542))))</f>
        <v>0.216237567696932</v>
      </c>
      <c r="AC542" s="0" t="n">
        <f aca="false">IF(MAX(H542:K542)=MIN(H542:K542),0,IF($B$17="custo",(MAX(H542:K542)-I542)/(MAX(H542:K542)-MIN(H542:K542)),(I542-MIN(H542:K542))/(MAX(H542:K542)-MIN(H542:K542))))</f>
        <v>0</v>
      </c>
      <c r="AD542" s="0" t="n">
        <f aca="false">IF(MAX(H542:K542)=MIN(H542:K542),0,IF($B$17="custo",(MAX(H542:K542)-J542)/(MAX(H542:K542)-MIN(H542:K542)),(J542-MIN(H542:K542))/(MAX(H542:K542)-MIN(H542:K542))))</f>
        <v>0.802038123892528</v>
      </c>
      <c r="AE542" s="0" t="n">
        <f aca="false">IF(MAX(H542:K542)=MIN(H542:K542),0,IF($B$17="custo",(MAX(H542:K542)-K542)/(MAX(H542:K542)-MIN(H542:K542)),(K542-MIN(H542:K542))/(MAX(H542:K542)-MIN(H542:K542))))</f>
        <v>1</v>
      </c>
      <c r="AF542" s="0" t="n">
        <f aca="false">IF(MAX(L542:O542)=MIN(L542:O542),0,IF($C$17="custo",(MAX(L542:O542)-L542)/(MAX(L542:O542)-MIN(L542:O542)),(L542-MIN(L542:O542))/(MAX(L542:O542)-MIN(L542:O542))))</f>
        <v>0.719082566133955</v>
      </c>
      <c r="AG542" s="0" t="n">
        <f aca="false">IF(MAX(L542:O542)=MIN(L542:O542),0,IF($C$17="custo",(MAX(L542:O542)-M542)/(MAX(L542:O542)-MIN(L542:O542)),(M542-MIN(L542:O542))/(MAX(L542:O542)-MIN(L542:O542))))</f>
        <v>1</v>
      </c>
      <c r="AH542" s="0" t="n">
        <f aca="false">IF(MAX(L542:O542)=MIN(L542:O542),0,IF($C$17="custo",(MAX(L542:O542)-N542)/(MAX(L542:O542)-MIN(L542:O542)),(N542-MIN(L542:O542))/(MAX(L542:O542)-MIN(L542:O542))))</f>
        <v>0.739626372184168</v>
      </c>
      <c r="AI542" s="0" t="n">
        <f aca="false">IF(MAX(L542:O542)=MIN(L542:O542),0,IF($C$17="custo",(MAX(L542:O542)-O542)/(MAX(L542:O542)-MIN(L542:O542)),(O542-MIN(L542:O542))/(MAX(L542:O542)-MIN(L542:O542))))</f>
        <v>0</v>
      </c>
      <c r="AJ542" s="0" t="n">
        <f aca="false">IF(MAX(P542:S542)=MIN(P542:S542),0,IF($D$17="custo",(MAX(P542:S542)-P542)/(MAX(P542:S542)-MIN(P542:S542)),(P542-MIN(P542:S542))/(MAX(P542:S542)-MIN(P542:S542))))</f>
        <v>0.337298364126942</v>
      </c>
      <c r="AK542" s="0" t="n">
        <f aca="false">IF(MAX(P542:S542)=MIN(P542:S542),0,IF($D$17="custo",(MAX(P542:S542)-Q542)/(MAX(P542:S542)-MIN(P542:S542)),(Q542-MIN(P542:S542))/(MAX(P542:S542)-MIN(P542:S542))))</f>
        <v>0</v>
      </c>
      <c r="AL542" s="0" t="n">
        <f aca="false">IF(MAX(P542:S542)=MIN(P542:S542),0,IF($D$17="custo",(MAX(P542:S542)-R542)/(MAX(P542:S542)-MIN(P542:S542)),(R542-MIN(P542:S542))/(MAX(P542:S542)-MIN(P542:S542))))</f>
        <v>0.780930642366264</v>
      </c>
      <c r="AM542" s="0" t="n">
        <f aca="false">IF(MAX(P542:S542)=MIN(P542:S542),0,IF($D$17="custo",(MAX(P542:S542)-S542)/(MAX(P542:S542)-MIN(P542:S542)),(S542-MIN(P542:S542))/(MAX(P542:S542)-MIN(P542:S542))))</f>
        <v>1</v>
      </c>
      <c r="AN542" s="0" t="n">
        <f aca="false">IF(MAX(T542:W542)=MIN(T542:W542),0,IF($E$17="custo",(MAX(T542:W542)-T542)/(MAX(T542:W542)-MIN(T542:W542)),(T542-MIN(T542:W542))/(MAX(T542:W542)-MIN(T542:W542))))</f>
        <v>0</v>
      </c>
      <c r="AO542" s="0" t="n">
        <f aca="false">IF(MAX(T542:W542)=MIN(T542:W542),0,IF($E$17="custo",(MAX(T542:W542)-U542)/(MAX(T542:W542)-MIN(T542:W542)),(U542-MIN(T542:W542))/(MAX(T542:W542)-MIN(T542:W542))))</f>
        <v>0.6875</v>
      </c>
      <c r="AP542" s="0" t="n">
        <f aca="false">IF(MAX(T542:W542)=MIN(T542:W542),0,IF($E$17="custo",(MAX(T542:W542)-V542)/(MAX(T542:W542)-MIN(T542:W542)),(V542-MIN(T542:W542))/(MAX(T542:W542)-MIN(T542:W542))))</f>
        <v>0.8125</v>
      </c>
      <c r="AQ542" s="0" t="n">
        <f aca="false">IF(MAX(T542:W542)=MIN(T542:W542),0,IF($E$17="custo",(MAX(T542:W542)-W542)/(MAX(T542:W542)-MIN(T542:W542)),(W542-MIN(T542:W542))/(MAX(T542:W542)-MIN(T542:W542))))</f>
        <v>1</v>
      </c>
      <c r="AR542" s="0" t="n">
        <f aca="false">IF(MAX(X542:AA542)=MIN(X542:AA542),0,IF($F$17="custo",(MAX(X542:AA542)-X542)/(MAX(X542:AA542)-MIN(X542:AA542)),(X542-MIN(X542:AA542))/(MAX(X542:AA542)-MIN(X542:AA542))))</f>
        <v>0</v>
      </c>
      <c r="AS542" s="0" t="n">
        <f aca="false">IF(MAX(X542:AA542)=MIN(X542:AA542),0,IF($F$17="custo",(MAX(X542:AA542)-Y542)/(MAX(X542:AA542)-MIN(X542:AA542)),(Y542-MIN(X542:AA542))/(MAX(X542:AA542)-MIN(X542:AA542))))</f>
        <v>0.647058823529412</v>
      </c>
      <c r="AT542" s="0" t="n">
        <f aca="false">IF(MAX(X542:AA542)=MIN(X542:AA542),0,IF($F$17="custo",(MAX(X542:AA542)-Z542)/(MAX(X542:AA542)-MIN(X542:AA542)),(Z542-MIN(X542:AA542))/(MAX(X542:AA542)-MIN(X542:AA542))))</f>
        <v>0.411764705882353</v>
      </c>
      <c r="AU542" s="0" t="n">
        <f aca="false">IF(MAX(X542:AA542)=MIN(X542:AA542),0,IF($F$17="custo",(MAX(X542:AA542)-AA542)/(MAX(X542:AA542)-MIN(X542:AA542)),(AA542-MIN(X542:AA542))/(MAX(X542:AA542)-MIN(X542:AA542))))</f>
        <v>1</v>
      </c>
      <c r="AV542" s="0" t="n">
        <f aca="false">STDEVP(AB542:AE542)</f>
        <v>0.409775745391703</v>
      </c>
      <c r="AW542" s="0" t="n">
        <f aca="false">STDEVP(AF542:AI542)</f>
        <v>0.371757480256534</v>
      </c>
      <c r="AX542" s="0" t="n">
        <f aca="false">STDEVP(AJ542:AM542)</f>
        <v>0.387910854334472</v>
      </c>
      <c r="AY542" s="0" t="n">
        <f aca="false">STDEVP(AN542:AQ542)</f>
        <v>0.37759518667483</v>
      </c>
      <c r="AZ542" s="0" t="n">
        <f aca="false">STDEVP(AR542:AU542)</f>
        <v>0.363506091009067</v>
      </c>
      <c r="BA542" s="0" t="n">
        <f aca="false">AV542*((1-IFERROR(CORREL(AB542:AE542,AF542:AI542),0))+(1-IFERROR(CORREL(AB542:AE542,AJ542:AM542),0))+(1-IFERROR(CORREL(AB542:AE542,AN542:AQ542),0))+(1-IFERROR(CORREL(AB542:AE542,AR542:AU542),0)))</f>
        <v>1.10475771516267</v>
      </c>
      <c r="BB542" s="0" t="n">
        <f aca="false">AW542*((1-IFERROR(CORREL(AF542:AI542,AB542:AE542),0))+(1-IFERROR(CORREL(AF542:AI542,AJ542:AM542),0))+(1-IFERROR(CORREL(AF542:AI542,AN542:AQ542),0))+(1-IFERROR(CORREL(AF542:AI542,AR542:AU542),0)))</f>
        <v>2.47793395072927</v>
      </c>
      <c r="BC542" s="0" t="n">
        <f aca="false">AX542*((1-IFERROR(CORREL(AJ542:AM542,AB542:AE542),0))+(1-IFERROR(CORREL(AJ542:AM542,AF542:AI542),0))+(1-IFERROR(CORREL(AJ542:AM542,AN542:AQ542),0))+(1-IFERROR(CORREL(AJ542:AM542,AR542:AU542),0)))</f>
        <v>1.12632825667981</v>
      </c>
      <c r="BD542" s="0" t="n">
        <f aca="false">AY542*((1-IFERROR(CORREL(AN542:AQ542,AB542:AE542),0))+(1-IFERROR(CORREL(AN542:AQ542,AF542:AI542),0))+(1-IFERROR(CORREL(AN542:AQ542,AJ542:AM542),0))+(1-IFERROR(CORREL(AN542:AQ542,AR542:AU542),0)))</f>
        <v>0.900244954367988</v>
      </c>
      <c r="BE542" s="0" t="n">
        <f aca="false">AZ542*((1-IFERROR(CORREL(AR542:AU542,AB542:AE542),0))+(1-IFERROR(CORREL(AR542:AU542,AF542:AI542),0))+(1-IFERROR(CORREL(AR542:AU542,AJ542:AM542),0))+(1-IFERROR(CORREL(AR542:AU542,AN542:AQ542),0)))</f>
        <v>1.01207849707762</v>
      </c>
      <c r="BF542" s="0" t="n">
        <f aca="false">IF(SUM(BA542:BE542)&gt;0,BA542/SUM(BA542:BE542),1/5)</f>
        <v>0.166847972195162</v>
      </c>
      <c r="BG542" s="0" t="n">
        <f aca="false">IF(SUM(BA542:BE542)&gt;0,BB542/SUM(BA542:BE542),1/5)</f>
        <v>0.374234322366194</v>
      </c>
      <c r="BH542" s="0" t="n">
        <f aca="false">IF(SUM(BA542:BE542)&gt;0,BC542/SUM(BA542:BE542),1/5)</f>
        <v>0.170105701072626</v>
      </c>
      <c r="BI542" s="0" t="n">
        <f aca="false">IF(SUM(BA542:BE542)&gt;0,BD542/SUM(BA542:BE542),1/5)</f>
        <v>0.135961073684929</v>
      </c>
      <c r="BJ542" s="0" t="n">
        <f aca="false">IF(SUM(BA542:BE542)&gt;0,BE542/SUM(BA542:BE542),1/5)</f>
        <v>0.152850930681089</v>
      </c>
      <c r="BK542" s="0" t="n">
        <f aca="false">BF542*AB542+BG542*AF542+BH542*AJ542+BI542*AN542+BJ542*AR542</f>
        <v>0.362560551245595</v>
      </c>
      <c r="BL542" s="0" t="n">
        <f aca="false">BF542*AC542+BG542*AG542+BH542*AK542+BI542*AO542+BJ542*AS542</f>
        <v>0.566611103906464</v>
      </c>
      <c r="BM542" s="0" t="n">
        <f aca="false">BF542*AD542+BG542*AH542+BH542*AL542+BI542*AP542+BJ542*AT542</f>
        <v>0.716859754086745</v>
      </c>
      <c r="BN542" s="0" t="n">
        <f aca="false">BF542*AE542+BG542*AI542+BH542*AM542+BI542*AQ542+BJ542*AU542</f>
        <v>0.625765677633806</v>
      </c>
      <c r="BO542" s="0" t="n">
        <f aca="false">RANK(BK542,$BK542:$BN542)</f>
        <v>4</v>
      </c>
      <c r="BP542" s="0" t="n">
        <f aca="false">RANK(BL542,$BK542:$BN542)</f>
        <v>3</v>
      </c>
      <c r="BQ542" s="0" t="n">
        <f aca="false">RANK(BM542,$BK542:$BN542)</f>
        <v>1</v>
      </c>
      <c r="BR542" s="0" t="n">
        <f aca="false">RANK(BN542,$BK542:$BN542)</f>
        <v>2</v>
      </c>
    </row>
    <row r="543" customFormat="false" ht="15" hidden="false" customHeight="false" outlineLevel="0" collapsed="false">
      <c r="A543" s="0" t="n">
        <v>520</v>
      </c>
      <c r="B543" s="0" t="n">
        <f aca="false">RANDBETWEEN(1,$B$5)</f>
        <v>4</v>
      </c>
      <c r="C543" s="0" t="n">
        <f aca="false">RANDBETWEEN(1,$B$5)</f>
        <v>5</v>
      </c>
      <c r="D543" s="0" t="n">
        <f aca="false">RANDBETWEEN(1,$B$5)</f>
        <v>2</v>
      </c>
      <c r="E543" s="0" t="n">
        <f aca="false">RANDBETWEEN(1,$B$5)</f>
        <v>5</v>
      </c>
      <c r="F543" s="0" t="n">
        <f aca="false">RANDBETWEEN(1,$B$5)</f>
        <v>6</v>
      </c>
      <c r="G543" s="0" t="n">
        <f aca="false">RANDBETWEEN(1,$B$5)</f>
        <v>1</v>
      </c>
      <c r="H543" s="0" t="n">
        <f aca="true">NORMINV(RAND(),$B$8,$B$13)</f>
        <v>39.9548781131913</v>
      </c>
      <c r="I543" s="0" t="n">
        <f aca="true">NORMINV(RAND(),$C$8,$C$13)</f>
        <v>60.2285540525961</v>
      </c>
      <c r="J543" s="0" t="n">
        <f aca="true">NORMINV(RAND(),$D$8,$D$13)</f>
        <v>16.1397712666173</v>
      </c>
      <c r="K543" s="0" t="n">
        <f aca="true">NORMINV(RAND(),$E$8,$E$13)</f>
        <v>3.18940116260103</v>
      </c>
      <c r="L543" s="0" t="n">
        <f aca="true">NORMINV(RAND(),$B$9,$B$14)</f>
        <v>47.7561902644604</v>
      </c>
      <c r="M543" s="0" t="n">
        <f aca="true">NORMINV(RAND(),$C$9,$C$14)</f>
        <v>50.1593035178264</v>
      </c>
      <c r="N543" s="0" t="n">
        <f aca="true">NORMINV(RAND(),$D$9,$D$14)</f>
        <v>47.5892231106869</v>
      </c>
      <c r="O543" s="0" t="n">
        <f aca="true">NORMINV(RAND(),$E$9,$E$14)</f>
        <v>22.7070316961385</v>
      </c>
      <c r="P543" s="0" t="n">
        <f aca="true">NORMINV(RAND(),$B$10,$B$15)</f>
        <v>23.943950067973</v>
      </c>
      <c r="Q543" s="0" t="n">
        <f aca="true">NORMINV(RAND(),$C$10,$C$15)</f>
        <v>30.3222785944836</v>
      </c>
      <c r="R543" s="0" t="n">
        <f aca="true">NORMINV(RAND(),$D$10,$D$15)</f>
        <v>9.6890690183253</v>
      </c>
      <c r="S543" s="0" t="n">
        <f aca="true">NORMINV(RAND(),$E$10,$E$15)</f>
        <v>3.93266446894458</v>
      </c>
      <c r="T543" s="0" t="n">
        <f aca="false">MEDIAN(INDEX(Avaliadores!$B$17:$B$22,$B543),INDEX(Avaliadores!$B$17:$B$22,$C543),INDEX(Avaliadores!$B$17:$B$22,$D543),INDEX(Avaliadores!$B$17:$B$22,$E543),INDEX(Avaliadores!$B$17:$B$22,$F543),INDEX(Avaliadores!$B$17:$B$22,$G543))</f>
        <v>2.54166666666667</v>
      </c>
      <c r="U543" s="0" t="n">
        <f aca="false">MEDIAN(INDEX(Avaliadores!$C$17:$C$22,$B543),INDEX(Avaliadores!$C$17:$C$22,$C543),INDEX(Avaliadores!$C$17:$C$22,$D543),INDEX(Avaliadores!$C$17:$C$22,$E543),INDEX(Avaliadores!$C$17:$C$22,$F543),INDEX(Avaliadores!$C$17:$C$22,$G543))</f>
        <v>5.54166666666667</v>
      </c>
      <c r="V543" s="0" t="n">
        <f aca="false">MEDIAN(INDEX(Avaliadores!$D$17:$D$22,$B543),INDEX(Avaliadores!$D$17:$D$22,$C543),INDEX(Avaliadores!$D$17:$D$22,$D543),INDEX(Avaliadores!$D$17:$D$22,$E543),INDEX(Avaliadores!$D$17:$D$22,$F543),INDEX(Avaliadores!$D$17:$D$22,$G543))</f>
        <v>5.54166666666667</v>
      </c>
      <c r="W543" s="0" t="n">
        <f aca="false">MEDIAN(INDEX(Avaliadores!$E$17:$E$22,$B543),INDEX(Avaliadores!$E$17:$E$22,$C543),INDEX(Avaliadores!$E$17:$E$22,$D543),INDEX(Avaliadores!$E$17:$E$22,$E543),INDEX(Avaliadores!$E$17:$E$22,$F543),INDEX(Avaliadores!$E$17:$E$22,$G543))</f>
        <v>6.79166666666667</v>
      </c>
      <c r="X543" s="0" t="n">
        <f aca="false">MEDIAN(INDEX(Avaliadores!$F$17:$F$22,$B543),INDEX(Avaliadores!$F$17:$F$22,$C543),INDEX(Avaliadores!$F$17:$F$22,$D543),INDEX(Avaliadores!$F$17:$F$22,$E543),INDEX(Avaliadores!$F$17:$F$22,$F543),INDEX(Avaliadores!$F$17:$F$22,$G543))</f>
        <v>2.54166666666667</v>
      </c>
      <c r="Y543" s="0" t="n">
        <f aca="false">MEDIAN(INDEX(Avaliadores!$G$17:$G$22,$B543),INDEX(Avaliadores!$G$17:$G$22,$C543),INDEX(Avaliadores!$G$17:$G$22,$D543),INDEX(Avaliadores!$G$17:$G$22,$E543),INDEX(Avaliadores!$G$17:$G$22,$F543),INDEX(Avaliadores!$G$17:$G$22,$G543))</f>
        <v>4.79166666666667</v>
      </c>
      <c r="Z543" s="0" t="n">
        <f aca="false">MEDIAN(INDEX(Avaliadores!$H$17:$H$22,$B543),INDEX(Avaliadores!$H$17:$H$22,$C543),INDEX(Avaliadores!$H$17:$H$22,$D543),INDEX(Avaliadores!$H$17:$H$22,$E543),INDEX(Avaliadores!$H$17:$H$22,$F543),INDEX(Avaliadores!$H$17:$H$22,$G543))</f>
        <v>3.79166666666667</v>
      </c>
      <c r="AA543" s="0" t="n">
        <f aca="false">MEDIAN(INDEX(Avaliadores!$I$17:$I$22,$B543),INDEX(Avaliadores!$I$17:$I$22,$C543),INDEX(Avaliadores!$I$17:$I$22,$D543),INDEX(Avaliadores!$I$17:$I$22,$E543),INDEX(Avaliadores!$I$17:$I$22,$F543),INDEX(Avaliadores!$I$17:$I$22,$G543))</f>
        <v>6.54166666666667</v>
      </c>
      <c r="AB543" s="0" t="n">
        <f aca="false">IF(MAX(H543:K543)=MIN(H543:K543),0,IF($B$17="custo",(MAX(H543:K543)-H543)/(MAX(H543:K543)-MIN(H543:K543)),(H543-MIN(H543:K543))/(MAX(H543:K543)-MIN(H543:K543))))</f>
        <v>0.355434379933804</v>
      </c>
      <c r="AC543" s="0" t="n">
        <f aca="false">IF(MAX(H543:K543)=MIN(H543:K543),0,IF($B$17="custo",(MAX(H543:K543)-I543)/(MAX(H543:K543)-MIN(H543:K543)),(I543-MIN(H543:K543))/(MAX(H543:K543)-MIN(H543:K543))))</f>
        <v>0</v>
      </c>
      <c r="AD543" s="0" t="n">
        <f aca="false">IF(MAX(H543:K543)=MIN(H543:K543),0,IF($B$17="custo",(MAX(H543:K543)-J543)/(MAX(H543:K543)-MIN(H543:K543)),(J543-MIN(H543:K543))/(MAX(H543:K543)-MIN(H543:K543))))</f>
        <v>0.772956479052342</v>
      </c>
      <c r="AE543" s="0" t="n">
        <f aca="false">IF(MAX(H543:K543)=MIN(H543:K543),0,IF($B$17="custo",(MAX(H543:K543)-K543)/(MAX(H543:K543)-MIN(H543:K543)),(K543-MIN(H543:K543))/(MAX(H543:K543)-MIN(H543:K543))))</f>
        <v>1</v>
      </c>
      <c r="AF543" s="0" t="n">
        <f aca="false">IF(MAX(L543:O543)=MIN(L543:O543),0,IF($C$17="custo",(MAX(L543:O543)-L543)/(MAX(L543:O543)-MIN(L543:O543)),(L543-MIN(L543:O543))/(MAX(L543:O543)-MIN(L543:O543))))</f>
        <v>0.912462135411779</v>
      </c>
      <c r="AG543" s="0" t="n">
        <f aca="false">IF(MAX(L543:O543)=MIN(L543:O543),0,IF($C$17="custo",(MAX(L543:O543)-M543)/(MAX(L543:O543)-MIN(L543:O543)),(M543-MIN(L543:O543))/(MAX(L543:O543)-MIN(L543:O543))))</f>
        <v>1</v>
      </c>
      <c r="AH543" s="0" t="n">
        <f aca="false">IF(MAX(L543:O543)=MIN(L543:O543),0,IF($C$17="custo",(MAX(L543:O543)-N543)/(MAX(L543:O543)-MIN(L543:O543)),(N543-MIN(L543:O543))/(MAX(L543:O543)-MIN(L543:O543))))</f>
        <v>0.906380046655773</v>
      </c>
      <c r="AI543" s="0" t="n">
        <f aca="false">IF(MAX(L543:O543)=MIN(L543:O543),0,IF($C$17="custo",(MAX(L543:O543)-O543)/(MAX(L543:O543)-MIN(L543:O543)),(O543-MIN(L543:O543))/(MAX(L543:O543)-MIN(L543:O543))))</f>
        <v>0</v>
      </c>
      <c r="AJ543" s="0" t="n">
        <f aca="false">IF(MAX(P543:S543)=MIN(P543:S543),0,IF($D$17="custo",(MAX(P543:S543)-P543)/(MAX(P543:S543)-MIN(P543:S543)),(P543-MIN(P543:S543))/(MAX(P543:S543)-MIN(P543:S543))))</f>
        <v>0.241698438490536</v>
      </c>
      <c r="AK543" s="0" t="n">
        <f aca="false">IF(MAX(P543:S543)=MIN(P543:S543),0,IF($D$17="custo",(MAX(P543:S543)-Q543)/(MAX(P543:S543)-MIN(P543:S543)),(Q543-MIN(P543:S543))/(MAX(P543:S543)-MIN(P543:S543))))</f>
        <v>0</v>
      </c>
      <c r="AL543" s="0" t="n">
        <f aca="false">IF(MAX(P543:S543)=MIN(P543:S543),0,IF($D$17="custo",(MAX(P543:S543)-R543)/(MAX(P543:S543)-MIN(P543:S543)),(R543-MIN(P543:S543))/(MAX(P543:S543)-MIN(P543:S543))))</f>
        <v>0.781868559274997</v>
      </c>
      <c r="AM543" s="0" t="n">
        <f aca="false">IF(MAX(P543:S543)=MIN(P543:S543),0,IF($D$17="custo",(MAX(P543:S543)-S543)/(MAX(P543:S543)-MIN(P543:S543)),(S543-MIN(P543:S543))/(MAX(P543:S543)-MIN(P543:S543))))</f>
        <v>1</v>
      </c>
      <c r="AN543" s="0" t="n">
        <f aca="false">IF(MAX(T543:W543)=MIN(T543:W543),0,IF($E$17="custo",(MAX(T543:W543)-T543)/(MAX(T543:W543)-MIN(T543:W543)),(T543-MIN(T543:W543))/(MAX(T543:W543)-MIN(T543:W543))))</f>
        <v>0</v>
      </c>
      <c r="AO543" s="0" t="n">
        <f aca="false">IF(MAX(T543:W543)=MIN(T543:W543),0,IF($E$17="custo",(MAX(T543:W543)-U543)/(MAX(T543:W543)-MIN(T543:W543)),(U543-MIN(T543:W543))/(MAX(T543:W543)-MIN(T543:W543))))</f>
        <v>0.705882352941177</v>
      </c>
      <c r="AP543" s="0" t="n">
        <f aca="false">IF(MAX(T543:W543)=MIN(T543:W543),0,IF($E$17="custo",(MAX(T543:W543)-V543)/(MAX(T543:W543)-MIN(T543:W543)),(V543-MIN(T543:W543))/(MAX(T543:W543)-MIN(T543:W543))))</f>
        <v>0.705882352941177</v>
      </c>
      <c r="AQ543" s="0" t="n">
        <f aca="false">IF(MAX(T543:W543)=MIN(T543:W543),0,IF($E$17="custo",(MAX(T543:W543)-W543)/(MAX(T543:W543)-MIN(T543:W543)),(W543-MIN(T543:W543))/(MAX(T543:W543)-MIN(T543:W543))))</f>
        <v>1</v>
      </c>
      <c r="AR543" s="0" t="n">
        <f aca="false">IF(MAX(X543:AA543)=MIN(X543:AA543),0,IF($F$17="custo",(MAX(X543:AA543)-X543)/(MAX(X543:AA543)-MIN(X543:AA543)),(X543-MIN(X543:AA543))/(MAX(X543:AA543)-MIN(X543:AA543))))</f>
        <v>0</v>
      </c>
      <c r="AS543" s="0" t="n">
        <f aca="false">IF(MAX(X543:AA543)=MIN(X543:AA543),0,IF($F$17="custo",(MAX(X543:AA543)-Y543)/(MAX(X543:AA543)-MIN(X543:AA543)),(Y543-MIN(X543:AA543))/(MAX(X543:AA543)-MIN(X543:AA543))))</f>
        <v>0.5625</v>
      </c>
      <c r="AT543" s="0" t="n">
        <f aca="false">IF(MAX(X543:AA543)=MIN(X543:AA543),0,IF($F$17="custo",(MAX(X543:AA543)-Z543)/(MAX(X543:AA543)-MIN(X543:AA543)),(Z543-MIN(X543:AA543))/(MAX(X543:AA543)-MIN(X543:AA543))))</f>
        <v>0.3125</v>
      </c>
      <c r="AU543" s="0" t="n">
        <f aca="false">IF(MAX(X543:AA543)=MIN(X543:AA543),0,IF($F$17="custo",(MAX(X543:AA543)-AA543)/(MAX(X543:AA543)-MIN(X543:AA543)),(AA543-MIN(X543:AA543))/(MAX(X543:AA543)-MIN(X543:AA543))))</f>
        <v>1</v>
      </c>
      <c r="AV543" s="0" t="n">
        <f aca="false">STDEVP(AB543:AE543)</f>
        <v>0.384474773162679</v>
      </c>
      <c r="AW543" s="0" t="n">
        <f aca="false">STDEVP(AF543:AI543)</f>
        <v>0.408547465322301</v>
      </c>
      <c r="AX543" s="0" t="n">
        <f aca="false">STDEVP(AJ543:AM543)</f>
        <v>0.401880184426923</v>
      </c>
      <c r="AY543" s="0" t="n">
        <f aca="false">STDEVP(AN543:AQ543)</f>
        <v>0.36823482428085</v>
      </c>
      <c r="AZ543" s="0" t="n">
        <f aca="false">STDEVP(AR543:AU543)</f>
        <v>0.365771872209988</v>
      </c>
      <c r="BA543" s="0" t="n">
        <f aca="false">AV543*((1-IFERROR(CORREL(AB543:AE543,AF543:AI543),0))+(1-IFERROR(CORREL(AB543:AE543,AJ543:AM543),0))+(1-IFERROR(CORREL(AB543:AE543,AN543:AQ543),0))+(1-IFERROR(CORREL(AB543:AE543,AR543:AU543),0)))</f>
        <v>1.10212407083719</v>
      </c>
      <c r="BB543" s="0" t="n">
        <f aca="false">AW543*((1-IFERROR(CORREL(AF543:AI543,AB543:AE543),0))+(1-IFERROR(CORREL(AF543:AI543,AJ543:AM543),0))+(1-IFERROR(CORREL(AF543:AI543,AN543:AQ543),0))+(1-IFERROR(CORREL(AF543:AI543,AR543:AU543),0)))</f>
        <v>2.81743973639477</v>
      </c>
      <c r="BC543" s="0" t="n">
        <f aca="false">AX543*((1-IFERROR(CORREL(AJ543:AM543,AB543:AE543),0))+(1-IFERROR(CORREL(AJ543:AM543,AF543:AI543),0))+(1-IFERROR(CORREL(AJ543:AM543,AN543:AQ543),0))+(1-IFERROR(CORREL(AJ543:AM543,AR543:AU543),0)))</f>
        <v>1.08515948349791</v>
      </c>
      <c r="BD543" s="0" t="n">
        <f aca="false">AY543*((1-IFERROR(CORREL(AN543:AQ543,AB543:AE543),0))+(1-IFERROR(CORREL(AN543:AQ543,AF543:AI543),0))+(1-IFERROR(CORREL(AN543:AQ543,AJ543:AM543),0))+(1-IFERROR(CORREL(AN543:AQ543,AR543:AU543),0)))</f>
        <v>0.979574866538645</v>
      </c>
      <c r="BE543" s="0" t="n">
        <f aca="false">AZ543*((1-IFERROR(CORREL(AR543:AU543,AB543:AE543),0))+(1-IFERROR(CORREL(AR543:AU543,AF543:AI543),0))+(1-IFERROR(CORREL(AR543:AU543,AJ543:AM543),0))+(1-IFERROR(CORREL(AR543:AU543,AN543:AQ543),0)))</f>
        <v>1.08081766147728</v>
      </c>
      <c r="BF543" s="0" t="n">
        <f aca="false">IF(SUM(BA543:BE543)&gt;0,BA543/SUM(BA543:BE543),1/5)</f>
        <v>0.155995188063717</v>
      </c>
      <c r="BG543" s="0" t="n">
        <f aca="false">IF(SUM(BA543:BE543)&gt;0,BB543/SUM(BA543:BE543),1/5)</f>
        <v>0.398781818823025</v>
      </c>
      <c r="BH543" s="0" t="n">
        <f aca="false">IF(SUM(BA543:BE543)&gt;0,BC543/SUM(BA543:BE543),1/5)</f>
        <v>0.153594011950754</v>
      </c>
      <c r="BI543" s="0" t="n">
        <f aca="false">IF(SUM(BA543:BE543)&gt;0,BD543/SUM(BA543:BE543),1/5)</f>
        <v>0.138649512855762</v>
      </c>
      <c r="BJ543" s="0" t="n">
        <f aca="false">IF(SUM(BA543:BE543)&gt;0,BE543/SUM(BA543:BE543),1/5)</f>
        <v>0.152979468306741</v>
      </c>
      <c r="BK543" s="0" t="n">
        <f aca="false">BF543*AB543+BG543*AF543+BH543*AJ543+BI543*AN543+BJ543*AR543</f>
        <v>0.456442795758729</v>
      </c>
      <c r="BL543" s="0" t="n">
        <f aca="false">BF543*AC543+BG543*AG543+BH543*AK543+BI543*AO543+BJ543*AS543</f>
        <v>0.58270301411434</v>
      </c>
      <c r="BM543" s="0" t="n">
        <f aca="false">BF543*AD543+BG543*AH543+BH543*AL543+BI543*AP543+BJ543*AT543</f>
        <v>0.747792031916959</v>
      </c>
      <c r="BN543" s="0" t="n">
        <f aca="false">BF543*AE543+BG543*AI543+BH543*AM543+BI543*AQ543+BJ543*AU543</f>
        <v>0.601218181176975</v>
      </c>
      <c r="BO543" s="0" t="n">
        <f aca="false">RANK(BK543,$BK543:$BN543)</f>
        <v>4</v>
      </c>
      <c r="BP543" s="0" t="n">
        <f aca="false">RANK(BL543,$BK543:$BN543)</f>
        <v>3</v>
      </c>
      <c r="BQ543" s="0" t="n">
        <f aca="false">RANK(BM543,$BK543:$BN543)</f>
        <v>1</v>
      </c>
      <c r="BR543" s="0" t="n">
        <f aca="false">RANK(BN543,$BK543:$BN543)</f>
        <v>2</v>
      </c>
    </row>
    <row r="544" customFormat="false" ht="15" hidden="false" customHeight="false" outlineLevel="0" collapsed="false">
      <c r="A544" s="0" t="n">
        <v>521</v>
      </c>
      <c r="B544" s="0" t="n">
        <f aca="false">RANDBETWEEN(1,$B$5)</f>
        <v>1</v>
      </c>
      <c r="C544" s="0" t="n">
        <f aca="false">RANDBETWEEN(1,$B$5)</f>
        <v>5</v>
      </c>
      <c r="D544" s="0" t="n">
        <f aca="false">RANDBETWEEN(1,$B$5)</f>
        <v>4</v>
      </c>
      <c r="E544" s="0" t="n">
        <f aca="false">RANDBETWEEN(1,$B$5)</f>
        <v>1</v>
      </c>
      <c r="F544" s="0" t="n">
        <f aca="false">RANDBETWEEN(1,$B$5)</f>
        <v>1</v>
      </c>
      <c r="G544" s="0" t="n">
        <f aca="false">RANDBETWEEN(1,$B$5)</f>
        <v>3</v>
      </c>
      <c r="H544" s="0" t="n">
        <f aca="true">NORMINV(RAND(),$B$8,$B$13)</f>
        <v>55.2558101665092</v>
      </c>
      <c r="I544" s="0" t="n">
        <f aca="true">NORMINV(RAND(),$C$8,$C$13)</f>
        <v>58.781486075169</v>
      </c>
      <c r="J544" s="0" t="n">
        <f aca="true">NORMINV(RAND(),$D$8,$D$13)</f>
        <v>16.2203971722036</v>
      </c>
      <c r="K544" s="0" t="n">
        <f aca="true">NORMINV(RAND(),$E$8,$E$13)</f>
        <v>3.11665868887083</v>
      </c>
      <c r="L544" s="0" t="n">
        <f aca="true">NORMINV(RAND(),$B$9,$B$14)</f>
        <v>42.4218456219629</v>
      </c>
      <c r="M544" s="0" t="n">
        <f aca="true">NORMINV(RAND(),$C$9,$C$14)</f>
        <v>55.0102930459636</v>
      </c>
      <c r="N544" s="0" t="n">
        <f aca="true">NORMINV(RAND(),$D$9,$D$14)</f>
        <v>52.7060116035632</v>
      </c>
      <c r="O544" s="0" t="n">
        <f aca="true">NORMINV(RAND(),$E$9,$E$14)</f>
        <v>20.961509123074</v>
      </c>
      <c r="P544" s="0" t="n">
        <f aca="true">NORMINV(RAND(),$B$10,$B$15)</f>
        <v>24.0660363971994</v>
      </c>
      <c r="Q544" s="0" t="n">
        <f aca="true">NORMINV(RAND(),$C$10,$C$15)</f>
        <v>30.8288101696622</v>
      </c>
      <c r="R544" s="0" t="n">
        <f aca="true">NORMINV(RAND(),$D$10,$D$15)</f>
        <v>9.88014793747038</v>
      </c>
      <c r="S544" s="0" t="n">
        <f aca="true">NORMINV(RAND(),$E$10,$E$15)</f>
        <v>3.61833065585243</v>
      </c>
      <c r="T544" s="0" t="n">
        <f aca="false">MEDIAN(INDEX(Avaliadores!$B$17:$B$22,$B544),INDEX(Avaliadores!$B$17:$B$22,$C544),INDEX(Avaliadores!$B$17:$B$22,$D544),INDEX(Avaliadores!$B$17:$B$22,$E544),INDEX(Avaliadores!$B$17:$B$22,$F544),INDEX(Avaliadores!$B$17:$B$22,$G544))</f>
        <v>2.29166666666667</v>
      </c>
      <c r="U544" s="0" t="n">
        <f aca="false">MEDIAN(INDEX(Avaliadores!$C$17:$C$22,$B544),INDEX(Avaliadores!$C$17:$C$22,$C544),INDEX(Avaliadores!$C$17:$C$22,$D544),INDEX(Avaliadores!$C$17:$C$22,$E544),INDEX(Avaliadores!$C$17:$C$22,$F544),INDEX(Avaliadores!$C$17:$C$22,$G544))</f>
        <v>4.41666666666667</v>
      </c>
      <c r="V544" s="0" t="n">
        <f aca="false">MEDIAN(INDEX(Avaliadores!$D$17:$D$22,$B544),INDEX(Avaliadores!$D$17:$D$22,$C544),INDEX(Avaliadores!$D$17:$D$22,$D544),INDEX(Avaliadores!$D$17:$D$22,$E544),INDEX(Avaliadores!$D$17:$D$22,$F544),INDEX(Avaliadores!$D$17:$D$22,$G544))</f>
        <v>6.41666666666667</v>
      </c>
      <c r="W544" s="0" t="n">
        <f aca="false">MEDIAN(INDEX(Avaliadores!$E$17:$E$22,$B544),INDEX(Avaliadores!$E$17:$E$22,$C544),INDEX(Avaliadores!$E$17:$E$22,$D544),INDEX(Avaliadores!$E$17:$E$22,$E544),INDEX(Avaliadores!$E$17:$E$22,$F544),INDEX(Avaliadores!$E$17:$E$22,$G544))</f>
        <v>7.04166666666667</v>
      </c>
      <c r="X544" s="0" t="n">
        <f aca="false">MEDIAN(INDEX(Avaliadores!$F$17:$F$22,$B544),INDEX(Avaliadores!$F$17:$F$22,$C544),INDEX(Avaliadores!$F$17:$F$22,$D544),INDEX(Avaliadores!$F$17:$F$22,$E544),INDEX(Avaliadores!$F$17:$F$22,$F544),INDEX(Avaliadores!$F$17:$F$22,$G544))</f>
        <v>2.29166666666667</v>
      </c>
      <c r="Y544" s="0" t="n">
        <f aca="false">MEDIAN(INDEX(Avaliadores!$G$17:$G$22,$B544),INDEX(Avaliadores!$G$17:$G$22,$C544),INDEX(Avaliadores!$G$17:$G$22,$D544),INDEX(Avaliadores!$G$17:$G$22,$E544),INDEX(Avaliadores!$G$17:$G$22,$F544),INDEX(Avaliadores!$G$17:$G$22,$G544))</f>
        <v>5.04166666666667</v>
      </c>
      <c r="Z544" s="0" t="n">
        <f aca="false">MEDIAN(INDEX(Avaliadores!$H$17:$H$22,$B544),INDEX(Avaliadores!$H$17:$H$22,$C544),INDEX(Avaliadores!$H$17:$H$22,$D544),INDEX(Avaliadores!$H$17:$H$22,$E544),INDEX(Avaliadores!$H$17:$H$22,$F544),INDEX(Avaliadores!$H$17:$H$22,$G544))</f>
        <v>3.91666666666667</v>
      </c>
      <c r="AA544" s="0" t="n">
        <f aca="false">MEDIAN(INDEX(Avaliadores!$I$17:$I$22,$B544),INDEX(Avaliadores!$I$17:$I$22,$C544),INDEX(Avaliadores!$I$17:$I$22,$D544),INDEX(Avaliadores!$I$17:$I$22,$E544),INDEX(Avaliadores!$I$17:$I$22,$F544),INDEX(Avaliadores!$I$17:$I$22,$G544))</f>
        <v>6.91666666666667</v>
      </c>
      <c r="AB544" s="0" t="n">
        <f aca="false">IF(MAX(H544:K544)=MIN(H544:K544),0,IF($B$17="custo",(MAX(H544:K544)-H544)/(MAX(H544:K544)-MIN(H544:K544)),(H544-MIN(H544:K544))/(MAX(H544:K544)-MIN(H544:K544))))</f>
        <v>0.0633375881001592</v>
      </c>
      <c r="AC544" s="0" t="n">
        <f aca="false">IF(MAX(H544:K544)=MIN(H544:K544),0,IF($B$17="custo",(MAX(H544:K544)-I544)/(MAX(H544:K544)-MIN(H544:K544)),(I544-MIN(H544:K544))/(MAX(H544:K544)-MIN(H544:K544))))</f>
        <v>0</v>
      </c>
      <c r="AD544" s="0" t="n">
        <f aca="false">IF(MAX(H544:K544)=MIN(H544:K544),0,IF($B$17="custo",(MAX(H544:K544)-J544)/(MAX(H544:K544)-MIN(H544:K544)),(J544-MIN(H544:K544))/(MAX(H544:K544)-MIN(H544:K544))))</f>
        <v>0.764595722314981</v>
      </c>
      <c r="AE544" s="0" t="n">
        <f aca="false">IF(MAX(H544:K544)=MIN(H544:K544),0,IF($B$17="custo",(MAX(H544:K544)-K544)/(MAX(H544:K544)-MIN(H544:K544)),(K544-MIN(H544:K544))/(MAX(H544:K544)-MIN(H544:K544))))</f>
        <v>1</v>
      </c>
      <c r="AF544" s="0" t="n">
        <f aca="false">IF(MAX(L544:O544)=MIN(L544:O544),0,IF($C$17="custo",(MAX(L544:O544)-L544)/(MAX(L544:O544)-MIN(L544:O544)),(L544-MIN(L544:O544))/(MAX(L544:O544)-MIN(L544:O544))))</f>
        <v>0.630282025563386</v>
      </c>
      <c r="AG544" s="0" t="n">
        <f aca="false">IF(MAX(L544:O544)=MIN(L544:O544),0,IF($C$17="custo",(MAX(L544:O544)-M544)/(MAX(L544:O544)-MIN(L544:O544)),(M544-MIN(L544:O544))/(MAX(L544:O544)-MIN(L544:O544))))</f>
        <v>1</v>
      </c>
      <c r="AH544" s="0" t="n">
        <f aca="false">IF(MAX(L544:O544)=MIN(L544:O544),0,IF($C$17="custo",(MAX(L544:O544)-N544)/(MAX(L544:O544)-MIN(L544:O544)),(N544-MIN(L544:O544))/(MAX(L544:O544)-MIN(L544:O544))))</f>
        <v>0.93232411919266</v>
      </c>
      <c r="AI544" s="0" t="n">
        <f aca="false">IF(MAX(L544:O544)=MIN(L544:O544),0,IF($C$17="custo",(MAX(L544:O544)-O544)/(MAX(L544:O544)-MIN(L544:O544)),(O544-MIN(L544:O544))/(MAX(L544:O544)-MIN(L544:O544))))</f>
        <v>0</v>
      </c>
      <c r="AJ544" s="0" t="n">
        <f aca="false">IF(MAX(P544:S544)=MIN(P544:S544),0,IF($D$17="custo",(MAX(P544:S544)-P544)/(MAX(P544:S544)-MIN(P544:S544)),(P544-MIN(P544:S544))/(MAX(P544:S544)-MIN(P544:S544))))</f>
        <v>0.248535633818233</v>
      </c>
      <c r="AK544" s="0" t="n">
        <f aca="false">IF(MAX(P544:S544)=MIN(P544:S544),0,IF($D$17="custo",(MAX(P544:S544)-Q544)/(MAX(P544:S544)-MIN(P544:S544)),(Q544-MIN(P544:S544))/(MAX(P544:S544)-MIN(P544:S544))))</f>
        <v>0</v>
      </c>
      <c r="AL544" s="0" t="n">
        <f aca="false">IF(MAX(P544:S544)=MIN(P544:S544),0,IF($D$17="custo",(MAX(P544:S544)-R544)/(MAX(P544:S544)-MIN(P544:S544)),(R544-MIN(P544:S544))/(MAX(P544:S544)-MIN(P544:S544))))</f>
        <v>0.769874791128176</v>
      </c>
      <c r="AM544" s="0" t="n">
        <f aca="false">IF(MAX(P544:S544)=MIN(P544:S544),0,IF($D$17="custo",(MAX(P544:S544)-S544)/(MAX(P544:S544)-MIN(P544:S544)),(S544-MIN(P544:S544))/(MAX(P544:S544)-MIN(P544:S544))))</f>
        <v>1</v>
      </c>
      <c r="AN544" s="0" t="n">
        <f aca="false">IF(MAX(T544:W544)=MIN(T544:W544),0,IF($E$17="custo",(MAX(T544:W544)-T544)/(MAX(T544:W544)-MIN(T544:W544)),(T544-MIN(T544:W544))/(MAX(T544:W544)-MIN(T544:W544))))</f>
        <v>0</v>
      </c>
      <c r="AO544" s="0" t="n">
        <f aca="false">IF(MAX(T544:W544)=MIN(T544:W544),0,IF($E$17="custo",(MAX(T544:W544)-U544)/(MAX(T544:W544)-MIN(T544:W544)),(U544-MIN(T544:W544))/(MAX(T544:W544)-MIN(T544:W544))))</f>
        <v>0.447368421052632</v>
      </c>
      <c r="AP544" s="0" t="n">
        <f aca="false">IF(MAX(T544:W544)=MIN(T544:W544),0,IF($E$17="custo",(MAX(T544:W544)-V544)/(MAX(T544:W544)-MIN(T544:W544)),(V544-MIN(T544:W544))/(MAX(T544:W544)-MIN(T544:W544))))</f>
        <v>0.868421052631579</v>
      </c>
      <c r="AQ544" s="0" t="n">
        <f aca="false">IF(MAX(T544:W544)=MIN(T544:W544),0,IF($E$17="custo",(MAX(T544:W544)-W544)/(MAX(T544:W544)-MIN(T544:W544)),(W544-MIN(T544:W544))/(MAX(T544:W544)-MIN(T544:W544))))</f>
        <v>1</v>
      </c>
      <c r="AR544" s="0" t="n">
        <f aca="false">IF(MAX(X544:AA544)=MIN(X544:AA544),0,IF($F$17="custo",(MAX(X544:AA544)-X544)/(MAX(X544:AA544)-MIN(X544:AA544)),(X544-MIN(X544:AA544))/(MAX(X544:AA544)-MIN(X544:AA544))))</f>
        <v>0</v>
      </c>
      <c r="AS544" s="0" t="n">
        <f aca="false">IF(MAX(X544:AA544)=MIN(X544:AA544),0,IF($F$17="custo",(MAX(X544:AA544)-Y544)/(MAX(X544:AA544)-MIN(X544:AA544)),(Y544-MIN(X544:AA544))/(MAX(X544:AA544)-MIN(X544:AA544))))</f>
        <v>0.594594594594595</v>
      </c>
      <c r="AT544" s="0" t="n">
        <f aca="false">IF(MAX(X544:AA544)=MIN(X544:AA544),0,IF($F$17="custo",(MAX(X544:AA544)-Z544)/(MAX(X544:AA544)-MIN(X544:AA544)),(Z544-MIN(X544:AA544))/(MAX(X544:AA544)-MIN(X544:AA544))))</f>
        <v>0.351351351351351</v>
      </c>
      <c r="AU544" s="0" t="n">
        <f aca="false">IF(MAX(X544:AA544)=MIN(X544:AA544),0,IF($F$17="custo",(MAX(X544:AA544)-AA544)/(MAX(X544:AA544)-MIN(X544:AA544)),(AA544-MIN(X544:AA544))/(MAX(X544:AA544)-MIN(X544:AA544))))</f>
        <v>1</v>
      </c>
      <c r="AV544" s="0" t="n">
        <f aca="false">STDEVP(AB544:AE544)</f>
        <v>0.433959451394194</v>
      </c>
      <c r="AW544" s="0" t="n">
        <f aca="false">STDEVP(AF544:AI544)</f>
        <v>0.395204419159026</v>
      </c>
      <c r="AX544" s="0" t="n">
        <f aca="false">STDEVP(AJ544:AM544)</f>
        <v>0.39874239629396</v>
      </c>
      <c r="AY544" s="0" t="n">
        <f aca="false">STDEVP(AN544:AQ544)</f>
        <v>0.3916546333194</v>
      </c>
      <c r="AZ544" s="0" t="n">
        <f aca="false">STDEVP(AR544:AU544)</f>
        <v>0.364113340143445</v>
      </c>
      <c r="BA544" s="0" t="n">
        <f aca="false">AV544*((1-IFERROR(CORREL(AB544:AE544,AF544:AI544),0))+(1-IFERROR(CORREL(AB544:AE544,AJ544:AM544),0))+(1-IFERROR(CORREL(AB544:AE544,AN544:AQ544),0))+(1-IFERROR(CORREL(AB544:AE544,AR544:AU544),0)))</f>
        <v>0.925730628367936</v>
      </c>
      <c r="BB544" s="0" t="n">
        <f aca="false">AW544*((1-IFERROR(CORREL(AF544:AI544,AB544:AE544),0))+(1-IFERROR(CORREL(AF544:AI544,AJ544:AM544),0))+(1-IFERROR(CORREL(AF544:AI544,AN544:AQ544),0))+(1-IFERROR(CORREL(AF544:AI544,AR544:AU544),0)))</f>
        <v>2.45173836632228</v>
      </c>
      <c r="BC544" s="0" t="n">
        <f aca="false">AX544*((1-IFERROR(CORREL(AJ544:AM544,AB544:AE544),0))+(1-IFERROR(CORREL(AJ544:AM544,AF544:AI544),0))+(1-IFERROR(CORREL(AJ544:AM544,AN544:AQ544),0))+(1-IFERROR(CORREL(AJ544:AM544,AR544:AU544),0)))</f>
        <v>0.94961876579289</v>
      </c>
      <c r="BD544" s="0" t="n">
        <f aca="false">AY544*((1-IFERROR(CORREL(AN544:AQ544,AB544:AE544),0))+(1-IFERROR(CORREL(AN544:AQ544,AF544:AI544),0))+(1-IFERROR(CORREL(AN544:AQ544,AJ544:AM544),0))+(1-IFERROR(CORREL(AN544:AQ544,AR544:AU544),0)))</f>
        <v>0.742304302662216</v>
      </c>
      <c r="BE544" s="0" t="n">
        <f aca="false">AZ544*((1-IFERROR(CORREL(AR544:AU544,AB544:AE544),0))+(1-IFERROR(CORREL(AR544:AU544,AF544:AI544),0))+(1-IFERROR(CORREL(AR544:AU544,AJ544:AM544),0))+(1-IFERROR(CORREL(AR544:AU544,AN544:AQ544),0)))</f>
        <v>0.978504353372013</v>
      </c>
      <c r="BF544" s="0" t="n">
        <f aca="false">IF(SUM(BA544:BE544)&gt;0,BA544/SUM(BA544:BE544),1/5)</f>
        <v>0.153066548203386</v>
      </c>
      <c r="BG544" s="0" t="n">
        <f aca="false">IF(SUM(BA544:BE544)&gt;0,BB544/SUM(BA544:BE544),1/5)</f>
        <v>0.40538696390804</v>
      </c>
      <c r="BH544" s="0" t="n">
        <f aca="false">IF(SUM(BA544:BE544)&gt;0,BC544/SUM(BA544:BE544),1/5)</f>
        <v>0.157016374023768</v>
      </c>
      <c r="BI544" s="0" t="n">
        <f aca="false">IF(SUM(BA544:BE544)&gt;0,BD544/SUM(BA544:BE544),1/5)</f>
        <v>0.122737601893266</v>
      </c>
      <c r="BJ544" s="0" t="n">
        <f aca="false">IF(SUM(BA544:BE544)&gt;0,BE544/SUM(BA544:BE544),1/5)</f>
        <v>0.16179251197154</v>
      </c>
      <c r="BK544" s="0" t="n">
        <f aca="false">BF544*AB544+BG544*AF544+BH544*AJ544+BI544*AN544+BJ544*AR544</f>
        <v>0.304227146768808</v>
      </c>
      <c r="BL544" s="0" t="n">
        <f aca="false">BF544*AC544+BG544*AG544+BH544*AK544+BI544*AO544+BJ544*AS544</f>
        <v>0.556496844134976</v>
      </c>
      <c r="BM544" s="0" t="n">
        <f aca="false">BF544*AD544+BG544*AH544+BH544*AL544+BI544*AP544+BJ544*AT544</f>
        <v>0.779302955352187</v>
      </c>
      <c r="BN544" s="0" t="n">
        <f aca="false">BF544*AE544+BG544*AI544+BH544*AM544+BI544*AQ544+BJ544*AU544</f>
        <v>0.59461303609196</v>
      </c>
      <c r="BO544" s="0" t="n">
        <f aca="false">RANK(BK544,$BK544:$BN544)</f>
        <v>4</v>
      </c>
      <c r="BP544" s="0" t="n">
        <f aca="false">RANK(BL544,$BK544:$BN544)</f>
        <v>3</v>
      </c>
      <c r="BQ544" s="0" t="n">
        <f aca="false">RANK(BM544,$BK544:$BN544)</f>
        <v>1</v>
      </c>
      <c r="BR544" s="0" t="n">
        <f aca="false">RANK(BN544,$BK544:$BN544)</f>
        <v>2</v>
      </c>
    </row>
    <row r="545" customFormat="false" ht="15" hidden="false" customHeight="false" outlineLevel="0" collapsed="false">
      <c r="A545" s="0" t="n">
        <v>522</v>
      </c>
      <c r="B545" s="0" t="n">
        <f aca="false">RANDBETWEEN(1,$B$5)</f>
        <v>3</v>
      </c>
      <c r="C545" s="0" t="n">
        <f aca="false">RANDBETWEEN(1,$B$5)</f>
        <v>3</v>
      </c>
      <c r="D545" s="0" t="n">
        <f aca="false">RANDBETWEEN(1,$B$5)</f>
        <v>6</v>
      </c>
      <c r="E545" s="0" t="n">
        <f aca="false">RANDBETWEEN(1,$B$5)</f>
        <v>1</v>
      </c>
      <c r="F545" s="0" t="n">
        <f aca="false">RANDBETWEEN(1,$B$5)</f>
        <v>1</v>
      </c>
      <c r="G545" s="0" t="n">
        <f aca="false">RANDBETWEEN(1,$B$5)</f>
        <v>6</v>
      </c>
      <c r="H545" s="0" t="n">
        <f aca="true">NORMINV(RAND(),$B$8,$B$13)</f>
        <v>52.6219424430636</v>
      </c>
      <c r="I545" s="0" t="n">
        <f aca="true">NORMINV(RAND(),$C$8,$C$13)</f>
        <v>65.1475625056316</v>
      </c>
      <c r="J545" s="0" t="n">
        <f aca="true">NORMINV(RAND(),$D$8,$D$13)</f>
        <v>16.5220727354435</v>
      </c>
      <c r="K545" s="0" t="n">
        <f aca="true">NORMINV(RAND(),$E$8,$E$13)</f>
        <v>3.07730392740262</v>
      </c>
      <c r="L545" s="0" t="n">
        <f aca="true">NORMINV(RAND(),$B$9,$B$14)</f>
        <v>49.0774454299707</v>
      </c>
      <c r="M545" s="0" t="n">
        <f aca="true">NORMINV(RAND(),$C$9,$C$14)</f>
        <v>40.8177463763819</v>
      </c>
      <c r="N545" s="0" t="n">
        <f aca="true">NORMINV(RAND(),$D$9,$D$14)</f>
        <v>45.216454461316</v>
      </c>
      <c r="O545" s="0" t="n">
        <f aca="true">NORMINV(RAND(),$E$9,$E$14)</f>
        <v>23.5582379222715</v>
      </c>
      <c r="P545" s="0" t="n">
        <f aca="true">NORMINV(RAND(),$B$10,$B$15)</f>
        <v>25.9363073905704</v>
      </c>
      <c r="Q545" s="0" t="n">
        <f aca="true">NORMINV(RAND(),$C$10,$C$15)</f>
        <v>28.6059181720505</v>
      </c>
      <c r="R545" s="0" t="n">
        <f aca="true">NORMINV(RAND(),$D$10,$D$15)</f>
        <v>9.66252176760629</v>
      </c>
      <c r="S545" s="0" t="n">
        <f aca="true">NORMINV(RAND(),$E$10,$E$15)</f>
        <v>3.95694585421569</v>
      </c>
      <c r="T545" s="0" t="n">
        <f aca="false">MEDIAN(INDEX(Avaliadores!$B$17:$B$22,$B545),INDEX(Avaliadores!$B$17:$B$22,$C545),INDEX(Avaliadores!$B$17:$B$22,$D545),INDEX(Avaliadores!$B$17:$B$22,$E545),INDEX(Avaliadores!$B$17:$B$22,$F545),INDEX(Avaliadores!$B$17:$B$22,$G545))</f>
        <v>2.04166666666667</v>
      </c>
      <c r="U545" s="0" t="n">
        <f aca="false">MEDIAN(INDEX(Avaliadores!$C$17:$C$22,$B545),INDEX(Avaliadores!$C$17:$C$22,$C545),INDEX(Avaliadores!$C$17:$C$22,$D545),INDEX(Avaliadores!$C$17:$C$22,$E545),INDEX(Avaliadores!$C$17:$C$22,$F545),INDEX(Avaliadores!$C$17:$C$22,$G545))</f>
        <v>4.79166666666667</v>
      </c>
      <c r="V545" s="0" t="n">
        <f aca="false">MEDIAN(INDEX(Avaliadores!$D$17:$D$22,$B545),INDEX(Avaliadores!$D$17:$D$22,$C545),INDEX(Avaliadores!$D$17:$D$22,$D545),INDEX(Avaliadores!$D$17:$D$22,$E545),INDEX(Avaliadores!$D$17:$D$22,$F545),INDEX(Avaliadores!$D$17:$D$22,$G545))</f>
        <v>5.79166666666667</v>
      </c>
      <c r="W545" s="0" t="n">
        <f aca="false">MEDIAN(INDEX(Avaliadores!$E$17:$E$22,$B545),INDEX(Avaliadores!$E$17:$E$22,$C545),INDEX(Avaliadores!$E$17:$E$22,$D545),INDEX(Avaliadores!$E$17:$E$22,$E545),INDEX(Avaliadores!$E$17:$E$22,$F545),INDEX(Avaliadores!$E$17:$E$22,$G545))</f>
        <v>6.04166666666667</v>
      </c>
      <c r="X545" s="0" t="n">
        <f aca="false">MEDIAN(INDEX(Avaliadores!$F$17:$F$22,$B545),INDEX(Avaliadores!$F$17:$F$22,$C545),INDEX(Avaliadores!$F$17:$F$22,$D545),INDEX(Avaliadores!$F$17:$F$22,$E545),INDEX(Avaliadores!$F$17:$F$22,$F545),INDEX(Avaliadores!$F$17:$F$22,$G545))</f>
        <v>2.79166666666667</v>
      </c>
      <c r="Y545" s="0" t="n">
        <f aca="false">MEDIAN(INDEX(Avaliadores!$G$17:$G$22,$B545),INDEX(Avaliadores!$G$17:$G$22,$C545),INDEX(Avaliadores!$G$17:$G$22,$D545),INDEX(Avaliadores!$G$17:$G$22,$E545),INDEX(Avaliadores!$G$17:$G$22,$F545),INDEX(Avaliadores!$G$17:$G$22,$G545))</f>
        <v>5.04166666666667</v>
      </c>
      <c r="Z545" s="0" t="n">
        <f aca="false">MEDIAN(INDEX(Avaliadores!$H$17:$H$22,$B545),INDEX(Avaliadores!$H$17:$H$22,$C545),INDEX(Avaliadores!$H$17:$H$22,$D545),INDEX(Avaliadores!$H$17:$H$22,$E545),INDEX(Avaliadores!$H$17:$H$22,$F545),INDEX(Avaliadores!$H$17:$H$22,$G545))</f>
        <v>4.04166666666667</v>
      </c>
      <c r="AA545" s="0" t="n">
        <f aca="false">MEDIAN(INDEX(Avaliadores!$I$17:$I$22,$B545),INDEX(Avaliadores!$I$17:$I$22,$C545),INDEX(Avaliadores!$I$17:$I$22,$D545),INDEX(Avaliadores!$I$17:$I$22,$E545),INDEX(Avaliadores!$I$17:$I$22,$F545),INDEX(Avaliadores!$I$17:$I$22,$G545))</f>
        <v>7.04166666666667</v>
      </c>
      <c r="AB545" s="0" t="n">
        <f aca="false">IF(MAX(H545:K545)=MIN(H545:K545),0,IF($B$17="custo",(MAX(H545:K545)-H545)/(MAX(H545:K545)-MIN(H545:K545)),(H545-MIN(H545:K545))/(MAX(H545:K545)-MIN(H545:K545))))</f>
        <v>0.201797452588046</v>
      </c>
      <c r="AC545" s="0" t="n">
        <f aca="false">IF(MAX(H545:K545)=MIN(H545:K545),0,IF($B$17="custo",(MAX(H545:K545)-I545)/(MAX(H545:K545)-MIN(H545:K545)),(I545-MIN(H545:K545))/(MAX(H545:K545)-MIN(H545:K545))))</f>
        <v>0</v>
      </c>
      <c r="AD545" s="0" t="n">
        <f aca="false">IF(MAX(H545:K545)=MIN(H545:K545),0,IF($B$17="custo",(MAX(H545:K545)-J545)/(MAX(H545:K545)-MIN(H545:K545)),(J545-MIN(H545:K545))/(MAX(H545:K545)-MIN(H545:K545))))</f>
        <v>0.783394348340018</v>
      </c>
      <c r="AE545" s="0" t="n">
        <f aca="false">IF(MAX(H545:K545)=MIN(H545:K545),0,IF($B$17="custo",(MAX(H545:K545)-K545)/(MAX(H545:K545)-MIN(H545:K545)),(K545-MIN(H545:K545))/(MAX(H545:K545)-MIN(H545:K545))))</f>
        <v>1</v>
      </c>
      <c r="AF545" s="0" t="n">
        <f aca="false">IF(MAX(L545:O545)=MIN(L545:O545),0,IF($C$17="custo",(MAX(L545:O545)-L545)/(MAX(L545:O545)-MIN(L545:O545)),(L545-MIN(L545:O545))/(MAX(L545:O545)-MIN(L545:O545))))</f>
        <v>1</v>
      </c>
      <c r="AG545" s="0" t="n">
        <f aca="false">IF(MAX(L545:O545)=MIN(L545:O545),0,IF($C$17="custo",(MAX(L545:O545)-M545)/(MAX(L545:O545)-MIN(L545:O545)),(M545-MIN(L545:O545))/(MAX(L545:O545)-MIN(L545:O545))))</f>
        <v>0.676334029922487</v>
      </c>
      <c r="AH545" s="0" t="n">
        <f aca="false">IF(MAX(L545:O545)=MIN(L545:O545),0,IF($C$17="custo",(MAX(L545:O545)-N545)/(MAX(L545:O545)-MIN(L545:O545)),(N545-MIN(L545:O545))/(MAX(L545:O545)-MIN(L545:O545))))</f>
        <v>0.848702552087878</v>
      </c>
      <c r="AI545" s="0" t="n">
        <f aca="false">IF(MAX(L545:O545)=MIN(L545:O545),0,IF($C$17="custo",(MAX(L545:O545)-O545)/(MAX(L545:O545)-MIN(L545:O545)),(O545-MIN(L545:O545))/(MAX(L545:O545)-MIN(L545:O545))))</f>
        <v>0</v>
      </c>
      <c r="AJ545" s="0" t="n">
        <f aca="false">IF(MAX(P545:S545)=MIN(P545:S545),0,IF($D$17="custo",(MAX(P545:S545)-P545)/(MAX(P545:S545)-MIN(P545:S545)),(P545-MIN(P545:S545))/(MAX(P545:S545)-MIN(P545:S545))))</f>
        <v>0.10830515556823</v>
      </c>
      <c r="AK545" s="0" t="n">
        <f aca="false">IF(MAX(P545:S545)=MIN(P545:S545),0,IF($D$17="custo",(MAX(P545:S545)-Q545)/(MAX(P545:S545)-MIN(P545:S545)),(Q545-MIN(P545:S545))/(MAX(P545:S545)-MIN(P545:S545))))</f>
        <v>0</v>
      </c>
      <c r="AL545" s="0" t="n">
        <f aca="false">IF(MAX(P545:S545)=MIN(P545:S545),0,IF($D$17="custo",(MAX(P545:S545)-R545)/(MAX(P545:S545)-MIN(P545:S545)),(R545-MIN(P545:S545))/(MAX(P545:S545)-MIN(P545:S545))))</f>
        <v>0.768526823762858</v>
      </c>
      <c r="AM545" s="0" t="n">
        <f aca="false">IF(MAX(P545:S545)=MIN(P545:S545),0,IF($D$17="custo",(MAX(P545:S545)-S545)/(MAX(P545:S545)-MIN(P545:S545)),(S545-MIN(P545:S545))/(MAX(P545:S545)-MIN(P545:S545))))</f>
        <v>1</v>
      </c>
      <c r="AN545" s="0" t="n">
        <f aca="false">IF(MAX(T545:W545)=MIN(T545:W545),0,IF($E$17="custo",(MAX(T545:W545)-T545)/(MAX(T545:W545)-MIN(T545:W545)),(T545-MIN(T545:W545))/(MAX(T545:W545)-MIN(T545:W545))))</f>
        <v>0</v>
      </c>
      <c r="AO545" s="0" t="n">
        <f aca="false">IF(MAX(T545:W545)=MIN(T545:W545),0,IF($E$17="custo",(MAX(T545:W545)-U545)/(MAX(T545:W545)-MIN(T545:W545)),(U545-MIN(T545:W545))/(MAX(T545:W545)-MIN(T545:W545))))</f>
        <v>0.6875</v>
      </c>
      <c r="AP545" s="0" t="n">
        <f aca="false">IF(MAX(T545:W545)=MIN(T545:W545),0,IF($E$17="custo",(MAX(T545:W545)-V545)/(MAX(T545:W545)-MIN(T545:W545)),(V545-MIN(T545:W545))/(MAX(T545:W545)-MIN(T545:W545))))</f>
        <v>0.9375</v>
      </c>
      <c r="AQ545" s="0" t="n">
        <f aca="false">IF(MAX(T545:W545)=MIN(T545:W545),0,IF($E$17="custo",(MAX(T545:W545)-W545)/(MAX(T545:W545)-MIN(T545:W545)),(W545-MIN(T545:W545))/(MAX(T545:W545)-MIN(T545:W545))))</f>
        <v>1</v>
      </c>
      <c r="AR545" s="0" t="n">
        <f aca="false">IF(MAX(X545:AA545)=MIN(X545:AA545),0,IF($F$17="custo",(MAX(X545:AA545)-X545)/(MAX(X545:AA545)-MIN(X545:AA545)),(X545-MIN(X545:AA545))/(MAX(X545:AA545)-MIN(X545:AA545))))</f>
        <v>0</v>
      </c>
      <c r="AS545" s="0" t="n">
        <f aca="false">IF(MAX(X545:AA545)=MIN(X545:AA545),0,IF($F$17="custo",(MAX(X545:AA545)-Y545)/(MAX(X545:AA545)-MIN(X545:AA545)),(Y545-MIN(X545:AA545))/(MAX(X545:AA545)-MIN(X545:AA545))))</f>
        <v>0.529411764705882</v>
      </c>
      <c r="AT545" s="0" t="n">
        <f aca="false">IF(MAX(X545:AA545)=MIN(X545:AA545),0,IF($F$17="custo",(MAX(X545:AA545)-Z545)/(MAX(X545:AA545)-MIN(X545:AA545)),(Z545-MIN(X545:AA545))/(MAX(X545:AA545)-MIN(X545:AA545))))</f>
        <v>0.294117647058824</v>
      </c>
      <c r="AU545" s="0" t="n">
        <f aca="false">IF(MAX(X545:AA545)=MIN(X545:AA545),0,IF($F$17="custo",(MAX(X545:AA545)-AA545)/(MAX(X545:AA545)-MIN(X545:AA545)),(AA545-MIN(X545:AA545))/(MAX(X545:AA545)-MIN(X545:AA545))))</f>
        <v>1</v>
      </c>
      <c r="AV545" s="0" t="n">
        <f aca="false">STDEVP(AB545:AE545)</f>
        <v>0.409017816012977</v>
      </c>
      <c r="AW545" s="0" t="n">
        <f aca="false">STDEVP(AF545:AI545)</f>
        <v>0.382024641492215</v>
      </c>
      <c r="AX545" s="0" t="n">
        <f aca="false">STDEVP(AJ545:AM545)</f>
        <v>0.424776092755267</v>
      </c>
      <c r="AY545" s="0" t="n">
        <f aca="false">STDEVP(AN545:AQ545)</f>
        <v>0.396518048139048</v>
      </c>
      <c r="AZ545" s="0" t="n">
        <f aca="false">STDEVP(AR545:AU545)</f>
        <v>0.365878097194845</v>
      </c>
      <c r="BA545" s="0" t="n">
        <f aca="false">AV545*((1-IFERROR(CORREL(AB545:AE545,AF545:AI545),0))+(1-IFERROR(CORREL(AB545:AE545,AJ545:AM545),0))+(1-IFERROR(CORREL(AB545:AE545,AN545:AQ545),0))+(1-IFERROR(CORREL(AB545:AE545,AR545:AU545),0)))</f>
        <v>0.986976488683589</v>
      </c>
      <c r="BB545" s="0" t="n">
        <f aca="false">AW545*((1-IFERROR(CORREL(AF545:AI545,AB545:AE545),0))+(1-IFERROR(CORREL(AF545:AI545,AJ545:AM545),0))+(1-IFERROR(CORREL(AF545:AI545,AN545:AQ545),0))+(1-IFERROR(CORREL(AF545:AI545,AR545:AU545),0)))</f>
        <v>2.63526905558749</v>
      </c>
      <c r="BC545" s="0" t="n">
        <f aca="false">AX545*((1-IFERROR(CORREL(AJ545:AM545,AB545:AE545),0))+(1-IFERROR(CORREL(AJ545:AM545,AF545:AI545),0))+(1-IFERROR(CORREL(AJ545:AM545,AN545:AQ545),0))+(1-IFERROR(CORREL(AJ545:AM545,AR545:AU545),0)))</f>
        <v>0.992171451537569</v>
      </c>
      <c r="BD545" s="0" t="n">
        <f aca="false">AY545*((1-IFERROR(CORREL(AN545:AQ545,AB545:AE545),0))+(1-IFERROR(CORREL(AN545:AQ545,AF545:AI545),0))+(1-IFERROR(CORREL(AN545:AQ545,AJ545:AM545),0))+(1-IFERROR(CORREL(AN545:AQ545,AR545:AU545),0)))</f>
        <v>0.991256393367082</v>
      </c>
      <c r="BE545" s="0" t="n">
        <f aca="false">AZ545*((1-IFERROR(CORREL(AR545:AU545,AB545:AE545),0))+(1-IFERROR(CORREL(AR545:AU545,AF545:AI545),0))+(1-IFERROR(CORREL(AR545:AU545,AJ545:AM545),0))+(1-IFERROR(CORREL(AR545:AU545,AN545:AQ545),0)))</f>
        <v>1.12293028511356</v>
      </c>
      <c r="BF545" s="0" t="n">
        <f aca="false">IF(SUM(BA545:BE545)&gt;0,BA545/SUM(BA545:BE545),1/5)</f>
        <v>0.146683700877633</v>
      </c>
      <c r="BG545" s="0" t="n">
        <f aca="false">IF(SUM(BA545:BE545)&gt;0,BB545/SUM(BA545:BE545),1/5)</f>
        <v>0.391651698205547</v>
      </c>
      <c r="BH545" s="0" t="n">
        <f aca="false">IF(SUM(BA545:BE545)&gt;0,BC545/SUM(BA545:BE545),1/5)</f>
        <v>0.147455772336356</v>
      </c>
      <c r="BI545" s="0" t="n">
        <f aca="false">IF(SUM(BA545:BE545)&gt;0,BD545/SUM(BA545:BE545),1/5)</f>
        <v>0.147319777081652</v>
      </c>
      <c r="BJ545" s="0" t="n">
        <f aca="false">IF(SUM(BA545:BE545)&gt;0,BE545/SUM(BA545:BE545),1/5)</f>
        <v>0.166889051498813</v>
      </c>
      <c r="BK545" s="0" t="n">
        <f aca="false">BF545*AB545+BG545*AF545+BH545*AJ545+BI545*AN545+BJ545*AR545</f>
        <v>0.437222315741163</v>
      </c>
      <c r="BL545" s="0" t="n">
        <f aca="false">BF545*AC545+BG545*AG545+BH545*AK545+BI545*AO545+BJ545*AS545</f>
        <v>0.454522745381056</v>
      </c>
      <c r="BM545" s="0" t="n">
        <f aca="false">BF545*AD545+BG545*AH545+BH545*AL545+BI545*AP545+BJ545*AT545</f>
        <v>0.747828000577651</v>
      </c>
      <c r="BN545" s="0" t="n">
        <f aca="false">BF545*AE545+BG545*AI545+BH545*AM545+BI545*AQ545+BJ545*AU545</f>
        <v>0.608348301794453</v>
      </c>
      <c r="BO545" s="0" t="n">
        <f aca="false">RANK(BK545,$BK545:$BN545)</f>
        <v>4</v>
      </c>
      <c r="BP545" s="0" t="n">
        <f aca="false">RANK(BL545,$BK545:$BN545)</f>
        <v>3</v>
      </c>
      <c r="BQ545" s="0" t="n">
        <f aca="false">RANK(BM545,$BK545:$BN545)</f>
        <v>1</v>
      </c>
      <c r="BR545" s="0" t="n">
        <f aca="false">RANK(BN545,$BK545:$BN545)</f>
        <v>2</v>
      </c>
    </row>
    <row r="546" customFormat="false" ht="15" hidden="false" customHeight="false" outlineLevel="0" collapsed="false">
      <c r="A546" s="0" t="n">
        <v>523</v>
      </c>
      <c r="B546" s="0" t="n">
        <f aca="false">RANDBETWEEN(1,$B$5)</f>
        <v>4</v>
      </c>
      <c r="C546" s="0" t="n">
        <f aca="false">RANDBETWEEN(1,$B$5)</f>
        <v>4</v>
      </c>
      <c r="D546" s="0" t="n">
        <f aca="false">RANDBETWEEN(1,$B$5)</f>
        <v>3</v>
      </c>
      <c r="E546" s="0" t="n">
        <f aca="false">RANDBETWEEN(1,$B$5)</f>
        <v>3</v>
      </c>
      <c r="F546" s="0" t="n">
        <f aca="false">RANDBETWEEN(1,$B$5)</f>
        <v>5</v>
      </c>
      <c r="G546" s="0" t="n">
        <f aca="false">RANDBETWEEN(1,$B$5)</f>
        <v>3</v>
      </c>
      <c r="H546" s="0" t="n">
        <f aca="true">NORMINV(RAND(),$B$8,$B$13)</f>
        <v>48.8859796339518</v>
      </c>
      <c r="I546" s="0" t="n">
        <f aca="true">NORMINV(RAND(),$C$8,$C$13)</f>
        <v>69.530247631809</v>
      </c>
      <c r="J546" s="0" t="n">
        <f aca="true">NORMINV(RAND(),$D$8,$D$13)</f>
        <v>13.0620306165877</v>
      </c>
      <c r="K546" s="0" t="n">
        <f aca="true">NORMINV(RAND(),$E$8,$E$13)</f>
        <v>3.15451093326095</v>
      </c>
      <c r="L546" s="0" t="n">
        <f aca="true">NORMINV(RAND(),$B$9,$B$14)</f>
        <v>42.28647940541</v>
      </c>
      <c r="M546" s="0" t="n">
        <f aca="true">NORMINV(RAND(),$C$9,$C$14)</f>
        <v>59.1093975496786</v>
      </c>
      <c r="N546" s="0" t="n">
        <f aca="true">NORMINV(RAND(),$D$9,$D$14)</f>
        <v>45.4648028870942</v>
      </c>
      <c r="O546" s="0" t="n">
        <f aca="true">NORMINV(RAND(),$E$9,$E$14)</f>
        <v>26.2046420814698</v>
      </c>
      <c r="P546" s="0" t="n">
        <f aca="true">NORMINV(RAND(),$B$10,$B$15)</f>
        <v>24.6901193773088</v>
      </c>
      <c r="Q546" s="0" t="n">
        <f aca="true">NORMINV(RAND(),$C$10,$C$15)</f>
        <v>26.2950741882211</v>
      </c>
      <c r="R546" s="0" t="n">
        <f aca="true">NORMINV(RAND(),$D$10,$D$15)</f>
        <v>10.033080972241</v>
      </c>
      <c r="S546" s="0" t="n">
        <f aca="true">NORMINV(RAND(),$E$10,$E$15)</f>
        <v>3.94363904156045</v>
      </c>
      <c r="T546" s="0" t="n">
        <f aca="false">MEDIAN(INDEX(Avaliadores!$B$17:$B$22,$B546),INDEX(Avaliadores!$B$17:$B$22,$C546),INDEX(Avaliadores!$B$17:$B$22,$D546),INDEX(Avaliadores!$B$17:$B$22,$E546),INDEX(Avaliadores!$B$17:$B$22,$F546),INDEX(Avaliadores!$B$17:$B$22,$G546))</f>
        <v>2.79166666666667</v>
      </c>
      <c r="U546" s="0" t="n">
        <f aca="false">MEDIAN(INDEX(Avaliadores!$C$17:$C$22,$B546),INDEX(Avaliadores!$C$17:$C$22,$C546),INDEX(Avaliadores!$C$17:$C$22,$D546),INDEX(Avaliadores!$C$17:$C$22,$E546),INDEX(Avaliadores!$C$17:$C$22,$F546),INDEX(Avaliadores!$C$17:$C$22,$G546))</f>
        <v>5.16666666666667</v>
      </c>
      <c r="V546" s="0" t="n">
        <f aca="false">MEDIAN(INDEX(Avaliadores!$D$17:$D$22,$B546),INDEX(Avaliadores!$D$17:$D$22,$C546),INDEX(Avaliadores!$D$17:$D$22,$D546),INDEX(Avaliadores!$D$17:$D$22,$E546),INDEX(Avaliadores!$D$17:$D$22,$F546),INDEX(Avaliadores!$D$17:$D$22,$G546))</f>
        <v>5.66666666666667</v>
      </c>
      <c r="W546" s="0" t="n">
        <f aca="false">MEDIAN(INDEX(Avaliadores!$E$17:$E$22,$B546),INDEX(Avaliadores!$E$17:$E$22,$C546),INDEX(Avaliadores!$E$17:$E$22,$D546),INDEX(Avaliadores!$E$17:$E$22,$E546),INDEX(Avaliadores!$E$17:$E$22,$F546),INDEX(Avaliadores!$E$17:$E$22,$G546))</f>
        <v>6.16666666666667</v>
      </c>
      <c r="X546" s="0" t="n">
        <f aca="false">MEDIAN(INDEX(Avaliadores!$F$17:$F$22,$B546),INDEX(Avaliadores!$F$17:$F$22,$C546),INDEX(Avaliadores!$F$17:$F$22,$D546),INDEX(Avaliadores!$F$17:$F$22,$E546),INDEX(Avaliadores!$F$17:$F$22,$F546),INDEX(Avaliadores!$F$17:$F$22,$G546))</f>
        <v>2.79166666666667</v>
      </c>
      <c r="Y546" s="0" t="n">
        <f aca="false">MEDIAN(INDEX(Avaliadores!$G$17:$G$22,$B546),INDEX(Avaliadores!$G$17:$G$22,$C546),INDEX(Avaliadores!$G$17:$G$22,$D546),INDEX(Avaliadores!$G$17:$G$22,$E546),INDEX(Avaliadores!$G$17:$G$22,$F546),INDEX(Avaliadores!$G$17:$G$22,$G546))</f>
        <v>5.16666666666667</v>
      </c>
      <c r="Z546" s="0" t="n">
        <f aca="false">MEDIAN(INDEX(Avaliadores!$H$17:$H$22,$B546),INDEX(Avaliadores!$H$17:$H$22,$C546),INDEX(Avaliadores!$H$17:$H$22,$D546),INDEX(Avaliadores!$H$17:$H$22,$E546),INDEX(Avaliadores!$H$17:$H$22,$F546),INDEX(Avaliadores!$H$17:$H$22,$G546))</f>
        <v>3.66666666666667</v>
      </c>
      <c r="AA546" s="0" t="n">
        <f aca="false">MEDIAN(INDEX(Avaliadores!$I$17:$I$22,$B546),INDEX(Avaliadores!$I$17:$I$22,$C546),INDEX(Avaliadores!$I$17:$I$22,$D546),INDEX(Avaliadores!$I$17:$I$22,$E546),INDEX(Avaliadores!$I$17:$I$22,$F546),INDEX(Avaliadores!$I$17:$I$22,$G546))</f>
        <v>6.66666666666667</v>
      </c>
      <c r="AB546" s="0" t="n">
        <f aca="false">IF(MAX(H546:K546)=MIN(H546:K546),0,IF($B$17="custo",(MAX(H546:K546)-H546)/(MAX(H546:K546)-MIN(H546:K546)),(H546-MIN(H546:K546))/(MAX(H546:K546)-MIN(H546:K546))))</f>
        <v>0.311021301226609</v>
      </c>
      <c r="AC546" s="0" t="n">
        <f aca="false">IF(MAX(H546:K546)=MIN(H546:K546),0,IF($B$17="custo",(MAX(H546:K546)-I546)/(MAX(H546:K546)-MIN(H546:K546)),(I546-MIN(H546:K546))/(MAX(H546:K546)-MIN(H546:K546))))</f>
        <v>0</v>
      </c>
      <c r="AD546" s="0" t="n">
        <f aca="false">IF(MAX(H546:K546)=MIN(H546:K546),0,IF($B$17="custo",(MAX(H546:K546)-J546)/(MAX(H546:K546)-MIN(H546:K546)),(J546-MIN(H546:K546))/(MAX(H546:K546)-MIN(H546:K546))))</f>
        <v>0.850735823418086</v>
      </c>
      <c r="AE546" s="0" t="n">
        <f aca="false">IF(MAX(H546:K546)=MIN(H546:K546),0,IF($B$17="custo",(MAX(H546:K546)-K546)/(MAX(H546:K546)-MIN(H546:K546)),(K546-MIN(H546:K546))/(MAX(H546:K546)-MIN(H546:K546))))</f>
        <v>1</v>
      </c>
      <c r="AF546" s="0" t="n">
        <f aca="false">IF(MAX(L546:O546)=MIN(L546:O546),0,IF($C$17="custo",(MAX(L546:O546)-L546)/(MAX(L546:O546)-MIN(L546:O546)),(L546-MIN(L546:O546))/(MAX(L546:O546)-MIN(L546:O546))))</f>
        <v>0.488739001250983</v>
      </c>
      <c r="AG546" s="0" t="n">
        <f aca="false">IF(MAX(L546:O546)=MIN(L546:O546),0,IF($C$17="custo",(MAX(L546:O546)-M546)/(MAX(L546:O546)-MIN(L546:O546)),(M546-MIN(L546:O546))/(MAX(L546:O546)-MIN(L546:O546))))</f>
        <v>1</v>
      </c>
      <c r="AH546" s="0" t="n">
        <f aca="false">IF(MAX(L546:O546)=MIN(L546:O546),0,IF($C$17="custo",(MAX(L546:O546)-N546)/(MAX(L546:O546)-MIN(L546:O546)),(N546-MIN(L546:O546))/(MAX(L546:O546)-MIN(L546:O546))))</f>
        <v>0.585330616549718</v>
      </c>
      <c r="AI546" s="0" t="n">
        <f aca="false">IF(MAX(L546:O546)=MIN(L546:O546),0,IF($C$17="custo",(MAX(L546:O546)-O546)/(MAX(L546:O546)-MIN(L546:O546)),(O546-MIN(L546:O546))/(MAX(L546:O546)-MIN(L546:O546))))</f>
        <v>0</v>
      </c>
      <c r="AJ546" s="0" t="n">
        <f aca="false">IF(MAX(P546:S546)=MIN(P546:S546),0,IF($D$17="custo",(MAX(P546:S546)-P546)/(MAX(P546:S546)-MIN(P546:S546)),(P546-MIN(P546:S546))/(MAX(P546:S546)-MIN(P546:S546))))</f>
        <v>0.0718054478551922</v>
      </c>
      <c r="AK546" s="0" t="n">
        <f aca="false">IF(MAX(P546:S546)=MIN(P546:S546),0,IF($D$17="custo",(MAX(P546:S546)-Q546)/(MAX(P546:S546)-MIN(P546:S546)),(Q546-MIN(P546:S546))/(MAX(P546:S546)-MIN(P546:S546))))</f>
        <v>0</v>
      </c>
      <c r="AL546" s="0" t="n">
        <f aca="false">IF(MAX(P546:S546)=MIN(P546:S546),0,IF($D$17="custo",(MAX(P546:S546)-R546)/(MAX(P546:S546)-MIN(P546:S546)),(R546-MIN(P546:S546))/(MAX(P546:S546)-MIN(P546:S546))))</f>
        <v>0.727559242137062</v>
      </c>
      <c r="AM546" s="0" t="n">
        <f aca="false">IF(MAX(P546:S546)=MIN(P546:S546),0,IF($D$17="custo",(MAX(P546:S546)-S546)/(MAX(P546:S546)-MIN(P546:S546)),(S546-MIN(P546:S546))/(MAX(P546:S546)-MIN(P546:S546))))</f>
        <v>1</v>
      </c>
      <c r="AN546" s="0" t="n">
        <f aca="false">IF(MAX(T546:W546)=MIN(T546:W546),0,IF($E$17="custo",(MAX(T546:W546)-T546)/(MAX(T546:W546)-MIN(T546:W546)),(T546-MIN(T546:W546))/(MAX(T546:W546)-MIN(T546:W546))))</f>
        <v>0</v>
      </c>
      <c r="AO546" s="0" t="n">
        <f aca="false">IF(MAX(T546:W546)=MIN(T546:W546),0,IF($E$17="custo",(MAX(T546:W546)-U546)/(MAX(T546:W546)-MIN(T546:W546)),(U546-MIN(T546:W546))/(MAX(T546:W546)-MIN(T546:W546))))</f>
        <v>0.703703703703704</v>
      </c>
      <c r="AP546" s="0" t="n">
        <f aca="false">IF(MAX(T546:W546)=MIN(T546:W546),0,IF($E$17="custo",(MAX(T546:W546)-V546)/(MAX(T546:W546)-MIN(T546:W546)),(V546-MIN(T546:W546))/(MAX(T546:W546)-MIN(T546:W546))))</f>
        <v>0.851851851851852</v>
      </c>
      <c r="AQ546" s="0" t="n">
        <f aca="false">IF(MAX(T546:W546)=MIN(T546:W546),0,IF($E$17="custo",(MAX(T546:W546)-W546)/(MAX(T546:W546)-MIN(T546:W546)),(W546-MIN(T546:W546))/(MAX(T546:W546)-MIN(T546:W546))))</f>
        <v>1</v>
      </c>
      <c r="AR546" s="0" t="n">
        <f aca="false">IF(MAX(X546:AA546)=MIN(X546:AA546),0,IF($F$17="custo",(MAX(X546:AA546)-X546)/(MAX(X546:AA546)-MIN(X546:AA546)),(X546-MIN(X546:AA546))/(MAX(X546:AA546)-MIN(X546:AA546))))</f>
        <v>0</v>
      </c>
      <c r="AS546" s="0" t="n">
        <f aca="false">IF(MAX(X546:AA546)=MIN(X546:AA546),0,IF($F$17="custo",(MAX(X546:AA546)-Y546)/(MAX(X546:AA546)-MIN(X546:AA546)),(Y546-MIN(X546:AA546))/(MAX(X546:AA546)-MIN(X546:AA546))))</f>
        <v>0.612903225806452</v>
      </c>
      <c r="AT546" s="0" t="n">
        <f aca="false">IF(MAX(X546:AA546)=MIN(X546:AA546),0,IF($F$17="custo",(MAX(X546:AA546)-Z546)/(MAX(X546:AA546)-MIN(X546:AA546)),(Z546-MIN(X546:AA546))/(MAX(X546:AA546)-MIN(X546:AA546))))</f>
        <v>0.225806451612903</v>
      </c>
      <c r="AU546" s="0" t="n">
        <f aca="false">IF(MAX(X546:AA546)=MIN(X546:AA546),0,IF($F$17="custo",(MAX(X546:AA546)-AA546)/(MAX(X546:AA546)-MIN(X546:AA546)),(AA546-MIN(X546:AA546))/(MAX(X546:AA546)-MIN(X546:AA546))))</f>
        <v>1</v>
      </c>
      <c r="AV546" s="0" t="n">
        <f aca="false">STDEVP(AB546:AE546)</f>
        <v>0.403790547368161</v>
      </c>
      <c r="AW546" s="0" t="n">
        <f aca="false">STDEVP(AF546:AI546)</f>
        <v>0.35568122917273</v>
      </c>
      <c r="AX546" s="0" t="n">
        <f aca="false">STDEVP(AJ546:AM546)</f>
        <v>0.42575525576997</v>
      </c>
      <c r="AY546" s="0" t="n">
        <f aca="false">STDEVP(AN546:AQ546)</f>
        <v>0.383449615571271</v>
      </c>
      <c r="AZ546" s="0" t="n">
        <f aca="false">STDEVP(AR546:AU546)</f>
        <v>0.381256343663639</v>
      </c>
      <c r="BA546" s="0" t="n">
        <f aca="false">AV546*((1-IFERROR(CORREL(AB546:AE546,AF546:AI546),0))+(1-IFERROR(CORREL(AB546:AE546,AJ546:AM546),0))+(1-IFERROR(CORREL(AB546:AE546,AN546:AQ546),0))+(1-IFERROR(CORREL(AB546:AE546,AR546:AU546),0)))</f>
        <v>1.19933793158234</v>
      </c>
      <c r="BB546" s="0" t="n">
        <f aca="false">AW546*((1-IFERROR(CORREL(AF546:AI546,AB546:AE546),0))+(1-IFERROR(CORREL(AF546:AI546,AJ546:AM546),0))+(1-IFERROR(CORREL(AF546:AI546,AN546:AQ546),0))+(1-IFERROR(CORREL(AF546:AI546,AR546:AU546),0)))</f>
        <v>2.20813654722877</v>
      </c>
      <c r="BC546" s="0" t="n">
        <f aca="false">AX546*((1-IFERROR(CORREL(AJ546:AM546,AB546:AE546),0))+(1-IFERROR(CORREL(AJ546:AM546,AF546:AI546),0))+(1-IFERROR(CORREL(AJ546:AM546,AN546:AQ546),0))+(1-IFERROR(CORREL(AJ546:AM546,AR546:AU546),0)))</f>
        <v>1.09307544803529</v>
      </c>
      <c r="BD546" s="0" t="n">
        <f aca="false">AY546*((1-IFERROR(CORREL(AN546:AQ546,AB546:AE546),0))+(1-IFERROR(CORREL(AN546:AQ546,AF546:AI546),0))+(1-IFERROR(CORREL(AN546:AQ546,AJ546:AM546),0))+(1-IFERROR(CORREL(AN546:AQ546,AR546:AU546),0)))</f>
        <v>0.836921009933843</v>
      </c>
      <c r="BE546" s="0" t="n">
        <f aca="false">AZ546*((1-IFERROR(CORREL(AR546:AU546,AB546:AE546),0))+(1-IFERROR(CORREL(AR546:AU546,AF546:AI546),0))+(1-IFERROR(CORREL(AR546:AU546,AJ546:AM546),0))+(1-IFERROR(CORREL(AR546:AU546,AN546:AQ546),0)))</f>
        <v>1.05795830685146</v>
      </c>
      <c r="BF546" s="0" t="n">
        <f aca="false">IF(SUM(BA546:BE546)&gt;0,BA546/SUM(BA546:BE546),1/5)</f>
        <v>0.1875304824577</v>
      </c>
      <c r="BG546" s="0" t="n">
        <f aca="false">IF(SUM(BA546:BE546)&gt;0,BB546/SUM(BA546:BE546),1/5)</f>
        <v>0.345267919182678</v>
      </c>
      <c r="BH546" s="0" t="n">
        <f aca="false">IF(SUM(BA546:BE546)&gt;0,BC546/SUM(BA546:BE546),1/5)</f>
        <v>0.170915103020447</v>
      </c>
      <c r="BI546" s="0" t="n">
        <f aca="false">IF(SUM(BA546:BE546)&gt;0,BD546/SUM(BA546:BE546),1/5)</f>
        <v>0.130862367176873</v>
      </c>
      <c r="BJ546" s="0" t="n">
        <f aca="false">IF(SUM(BA546:BE546)&gt;0,BE546/SUM(BA546:BE546),1/5)</f>
        <v>0.165424128162301</v>
      </c>
      <c r="BK546" s="0" t="n">
        <f aca="false">BF546*AB546+BG546*AF546+BH546*AJ546+BI546*AN546+BJ546*AR546</f>
        <v>0.239344508176595</v>
      </c>
      <c r="BL546" s="0" t="n">
        <f aca="false">BF546*AC546+BG546*AG546+BH546*AK546+BI546*AO546+BJ546*AS546</f>
        <v>0.538745233417372</v>
      </c>
      <c r="BM546" s="0" t="n">
        <f aca="false">BF546*AD546+BG546*AH546+BH546*AL546+BI546*AP546+BJ546*AT546</f>
        <v>0.634814831451836</v>
      </c>
      <c r="BN546" s="0" t="n">
        <f aca="false">BF546*AE546+BG546*AI546+BH546*AM546+BI546*AQ546+BJ546*AU546</f>
        <v>0.654732080817322</v>
      </c>
      <c r="BO546" s="0" t="n">
        <f aca="false">RANK(BK546,$BK546:$BN546)</f>
        <v>4</v>
      </c>
      <c r="BP546" s="0" t="n">
        <f aca="false">RANK(BL546,$BK546:$BN546)</f>
        <v>3</v>
      </c>
      <c r="BQ546" s="0" t="n">
        <f aca="false">RANK(BM546,$BK546:$BN546)</f>
        <v>2</v>
      </c>
      <c r="BR546" s="0" t="n">
        <f aca="false">RANK(BN546,$BK546:$BN546)</f>
        <v>1</v>
      </c>
    </row>
    <row r="547" customFormat="false" ht="15" hidden="false" customHeight="false" outlineLevel="0" collapsed="false">
      <c r="A547" s="0" t="n">
        <v>524</v>
      </c>
      <c r="B547" s="0" t="n">
        <f aca="false">RANDBETWEEN(1,$B$5)</f>
        <v>4</v>
      </c>
      <c r="C547" s="0" t="n">
        <f aca="false">RANDBETWEEN(1,$B$5)</f>
        <v>1</v>
      </c>
      <c r="D547" s="0" t="n">
        <f aca="false">RANDBETWEEN(1,$B$5)</f>
        <v>6</v>
      </c>
      <c r="E547" s="0" t="n">
        <f aca="false">RANDBETWEEN(1,$B$5)</f>
        <v>3</v>
      </c>
      <c r="F547" s="0" t="n">
        <f aca="false">RANDBETWEEN(1,$B$5)</f>
        <v>4</v>
      </c>
      <c r="G547" s="0" t="n">
        <f aca="false">RANDBETWEEN(1,$B$5)</f>
        <v>6</v>
      </c>
      <c r="H547" s="0" t="n">
        <f aca="true">NORMINV(RAND(),$B$8,$B$13)</f>
        <v>44.3408969044146</v>
      </c>
      <c r="I547" s="0" t="n">
        <f aca="true">NORMINV(RAND(),$C$8,$C$13)</f>
        <v>67.5918191706174</v>
      </c>
      <c r="J547" s="0" t="n">
        <f aca="true">NORMINV(RAND(),$D$8,$D$13)</f>
        <v>15.9818065427989</v>
      </c>
      <c r="K547" s="0" t="n">
        <f aca="true">NORMINV(RAND(),$E$8,$E$13)</f>
        <v>3.08186310723426</v>
      </c>
      <c r="L547" s="0" t="n">
        <f aca="true">NORMINV(RAND(),$B$9,$B$14)</f>
        <v>48.1524561646775</v>
      </c>
      <c r="M547" s="0" t="n">
        <f aca="true">NORMINV(RAND(),$C$9,$C$14)</f>
        <v>49.9744652031689</v>
      </c>
      <c r="N547" s="0" t="n">
        <f aca="true">NORMINV(RAND(),$D$9,$D$14)</f>
        <v>43.1647136128127</v>
      </c>
      <c r="O547" s="0" t="n">
        <f aca="true">NORMINV(RAND(),$E$9,$E$14)</f>
        <v>20.8901860566727</v>
      </c>
      <c r="P547" s="0" t="n">
        <f aca="true">NORMINV(RAND(),$B$10,$B$15)</f>
        <v>21.0176558169614</v>
      </c>
      <c r="Q547" s="0" t="n">
        <f aca="true">NORMINV(RAND(),$C$10,$C$15)</f>
        <v>33.7657832284685</v>
      </c>
      <c r="R547" s="0" t="n">
        <f aca="true">NORMINV(RAND(),$D$10,$D$15)</f>
        <v>9.8965099613591</v>
      </c>
      <c r="S547" s="0" t="n">
        <f aca="true">NORMINV(RAND(),$E$10,$E$15)</f>
        <v>4.04329884139485</v>
      </c>
      <c r="T547" s="0" t="n">
        <f aca="false">MEDIAN(INDEX(Avaliadores!$B$17:$B$22,$B547),INDEX(Avaliadores!$B$17:$B$22,$C547),INDEX(Avaliadores!$B$17:$B$22,$D547),INDEX(Avaliadores!$B$17:$B$22,$E547),INDEX(Avaliadores!$B$17:$B$22,$F547),INDEX(Avaliadores!$B$17:$B$22,$G547))</f>
        <v>2.41666666666667</v>
      </c>
      <c r="U547" s="0" t="n">
        <f aca="false">MEDIAN(INDEX(Avaliadores!$C$17:$C$22,$B547),INDEX(Avaliadores!$C$17:$C$22,$C547),INDEX(Avaliadores!$C$17:$C$22,$D547),INDEX(Avaliadores!$C$17:$C$22,$E547),INDEX(Avaliadores!$C$17:$C$22,$F547),INDEX(Avaliadores!$C$17:$C$22,$G547))</f>
        <v>5.54166666666667</v>
      </c>
      <c r="V547" s="0" t="n">
        <f aca="false">MEDIAN(INDEX(Avaliadores!$D$17:$D$22,$B547),INDEX(Avaliadores!$D$17:$D$22,$C547),INDEX(Avaliadores!$D$17:$D$22,$D547),INDEX(Avaliadores!$D$17:$D$22,$E547),INDEX(Avaliadores!$D$17:$D$22,$F547),INDEX(Avaliadores!$D$17:$D$22,$G547))</f>
        <v>5.54166666666667</v>
      </c>
      <c r="W547" s="0" t="n">
        <f aca="false">MEDIAN(INDEX(Avaliadores!$E$17:$E$22,$B547),INDEX(Avaliadores!$E$17:$E$22,$C547),INDEX(Avaliadores!$E$17:$E$22,$D547),INDEX(Avaliadores!$E$17:$E$22,$E547),INDEX(Avaliadores!$E$17:$E$22,$F547),INDEX(Avaliadores!$E$17:$E$22,$G547))</f>
        <v>6.29166666666667</v>
      </c>
      <c r="X547" s="0" t="n">
        <f aca="false">MEDIAN(INDEX(Avaliadores!$F$17:$F$22,$B547),INDEX(Avaliadores!$F$17:$F$22,$C547),INDEX(Avaliadores!$F$17:$F$22,$D547),INDEX(Avaliadores!$F$17:$F$22,$E547),INDEX(Avaliadores!$F$17:$F$22,$F547),INDEX(Avaliadores!$F$17:$F$22,$G547))</f>
        <v>3.04166666666667</v>
      </c>
      <c r="Y547" s="0" t="n">
        <f aca="false">MEDIAN(INDEX(Avaliadores!$G$17:$G$22,$B547),INDEX(Avaliadores!$G$17:$G$22,$C547),INDEX(Avaliadores!$G$17:$G$22,$D547),INDEX(Avaliadores!$G$17:$G$22,$E547),INDEX(Avaliadores!$G$17:$G$22,$F547),INDEX(Avaliadores!$G$17:$G$22,$G547))</f>
        <v>5.04166666666667</v>
      </c>
      <c r="Z547" s="0" t="n">
        <f aca="false">MEDIAN(INDEX(Avaliadores!$H$17:$H$22,$B547),INDEX(Avaliadores!$H$17:$H$22,$C547),INDEX(Avaliadores!$H$17:$H$22,$D547),INDEX(Avaliadores!$H$17:$H$22,$E547),INDEX(Avaliadores!$H$17:$H$22,$F547),INDEX(Avaliadores!$H$17:$H$22,$G547))</f>
        <v>3.91666666666667</v>
      </c>
      <c r="AA547" s="0" t="n">
        <f aca="false">MEDIAN(INDEX(Avaliadores!$I$17:$I$22,$B547),INDEX(Avaliadores!$I$17:$I$22,$C547),INDEX(Avaliadores!$I$17:$I$22,$D547),INDEX(Avaliadores!$I$17:$I$22,$E547),INDEX(Avaliadores!$I$17:$I$22,$F547),INDEX(Avaliadores!$I$17:$I$22,$G547))</f>
        <v>6.91666666666667</v>
      </c>
      <c r="AB547" s="0" t="n">
        <f aca="false">IF(MAX(H547:K547)=MIN(H547:K547),0,IF($B$17="custo",(MAX(H547:K547)-H547)/(MAX(H547:K547)-MIN(H547:K547)),(H547-MIN(H547:K547))/(MAX(H547:K547)-MIN(H547:K547))))</f>
        <v>0.360423780840247</v>
      </c>
      <c r="AC547" s="0" t="n">
        <f aca="false">IF(MAX(H547:K547)=MIN(H547:K547),0,IF($B$17="custo",(MAX(H547:K547)-I547)/(MAX(H547:K547)-MIN(H547:K547)),(I547-MIN(H547:K547))/(MAX(H547:K547)-MIN(H547:K547))))</f>
        <v>0</v>
      </c>
      <c r="AD547" s="0" t="n">
        <f aca="false">IF(MAX(H547:K547)=MIN(H547:K547),0,IF($B$17="custo",(MAX(H547:K547)-J547)/(MAX(H547:K547)-MIN(H547:K547)),(J547-MIN(H547:K547))/(MAX(H547:K547)-MIN(H547:K547))))</f>
        <v>0.800031743582494</v>
      </c>
      <c r="AE547" s="0" t="n">
        <f aca="false">IF(MAX(H547:K547)=MIN(H547:K547),0,IF($B$17="custo",(MAX(H547:K547)-K547)/(MAX(H547:K547)-MIN(H547:K547)),(K547-MIN(H547:K547))/(MAX(H547:K547)-MIN(H547:K547))))</f>
        <v>1</v>
      </c>
      <c r="AF547" s="0" t="n">
        <f aca="false">IF(MAX(L547:O547)=MIN(L547:O547),0,IF($C$17="custo",(MAX(L547:O547)-L547)/(MAX(L547:O547)-MIN(L547:O547)),(L547-MIN(L547:O547))/(MAX(L547:O547)-MIN(L547:O547))))</f>
        <v>0.937354162043556</v>
      </c>
      <c r="AG547" s="0" t="n">
        <f aca="false">IF(MAX(L547:O547)=MIN(L547:O547),0,IF($C$17="custo",(MAX(L547:O547)-M547)/(MAX(L547:O547)-MIN(L547:O547)),(M547-MIN(L547:O547))/(MAX(L547:O547)-MIN(L547:O547))))</f>
        <v>1</v>
      </c>
      <c r="AH547" s="0" t="n">
        <f aca="false">IF(MAX(L547:O547)=MIN(L547:O547),0,IF($C$17="custo",(MAX(L547:O547)-N547)/(MAX(L547:O547)-MIN(L547:O547)),(N547-MIN(L547:O547))/(MAX(L547:O547)-MIN(L547:O547))))</f>
        <v>0.765861427884949</v>
      </c>
      <c r="AI547" s="0" t="n">
        <f aca="false">IF(MAX(L547:O547)=MIN(L547:O547),0,IF($C$17="custo",(MAX(L547:O547)-O547)/(MAX(L547:O547)-MIN(L547:O547)),(O547-MIN(L547:O547))/(MAX(L547:O547)-MIN(L547:O547))))</f>
        <v>0</v>
      </c>
      <c r="AJ547" s="0" t="n">
        <f aca="false">IF(MAX(P547:S547)=MIN(P547:S547),0,IF($D$17="custo",(MAX(P547:S547)-P547)/(MAX(P547:S547)-MIN(P547:S547)),(P547-MIN(P547:S547))/(MAX(P547:S547)-MIN(P547:S547))))</f>
        <v>0.428905176481521</v>
      </c>
      <c r="AK547" s="0" t="n">
        <f aca="false">IF(MAX(P547:S547)=MIN(P547:S547),0,IF($D$17="custo",(MAX(P547:S547)-Q547)/(MAX(P547:S547)-MIN(P547:S547)),(Q547-MIN(P547:S547))/(MAX(P547:S547)-MIN(P547:S547))))</f>
        <v>0</v>
      </c>
      <c r="AL547" s="0" t="n">
        <f aca="false">IF(MAX(P547:S547)=MIN(P547:S547),0,IF($D$17="custo",(MAX(P547:S547)-R547)/(MAX(P547:S547)-MIN(P547:S547)),(R547-MIN(P547:S547))/(MAX(P547:S547)-MIN(P547:S547))))</f>
        <v>0.803071269422222</v>
      </c>
      <c r="AM547" s="0" t="n">
        <f aca="false">IF(MAX(P547:S547)=MIN(P547:S547),0,IF($D$17="custo",(MAX(P547:S547)-S547)/(MAX(P547:S547)-MIN(P547:S547)),(S547-MIN(P547:S547))/(MAX(P547:S547)-MIN(P547:S547))))</f>
        <v>1</v>
      </c>
      <c r="AN547" s="0" t="n">
        <f aca="false">IF(MAX(T547:W547)=MIN(T547:W547),0,IF($E$17="custo",(MAX(T547:W547)-T547)/(MAX(T547:W547)-MIN(T547:W547)),(T547-MIN(T547:W547))/(MAX(T547:W547)-MIN(T547:W547))))</f>
        <v>0</v>
      </c>
      <c r="AO547" s="0" t="n">
        <f aca="false">IF(MAX(T547:W547)=MIN(T547:W547),0,IF($E$17="custo",(MAX(T547:W547)-U547)/(MAX(T547:W547)-MIN(T547:W547)),(U547-MIN(T547:W547))/(MAX(T547:W547)-MIN(T547:W547))))</f>
        <v>0.806451612903226</v>
      </c>
      <c r="AP547" s="0" t="n">
        <f aca="false">IF(MAX(T547:W547)=MIN(T547:W547),0,IF($E$17="custo",(MAX(T547:W547)-V547)/(MAX(T547:W547)-MIN(T547:W547)),(V547-MIN(T547:W547))/(MAX(T547:W547)-MIN(T547:W547))))</f>
        <v>0.806451612903226</v>
      </c>
      <c r="AQ547" s="0" t="n">
        <f aca="false">IF(MAX(T547:W547)=MIN(T547:W547),0,IF($E$17="custo",(MAX(T547:W547)-W547)/(MAX(T547:W547)-MIN(T547:W547)),(W547-MIN(T547:W547))/(MAX(T547:W547)-MIN(T547:W547))))</f>
        <v>1</v>
      </c>
      <c r="AR547" s="0" t="n">
        <f aca="false">IF(MAX(X547:AA547)=MIN(X547:AA547),0,IF($F$17="custo",(MAX(X547:AA547)-X547)/(MAX(X547:AA547)-MIN(X547:AA547)),(X547-MIN(X547:AA547))/(MAX(X547:AA547)-MIN(X547:AA547))))</f>
        <v>0</v>
      </c>
      <c r="AS547" s="0" t="n">
        <f aca="false">IF(MAX(X547:AA547)=MIN(X547:AA547),0,IF($F$17="custo",(MAX(X547:AA547)-Y547)/(MAX(X547:AA547)-MIN(X547:AA547)),(Y547-MIN(X547:AA547))/(MAX(X547:AA547)-MIN(X547:AA547))))</f>
        <v>0.516129032258065</v>
      </c>
      <c r="AT547" s="0" t="n">
        <f aca="false">IF(MAX(X547:AA547)=MIN(X547:AA547),0,IF($F$17="custo",(MAX(X547:AA547)-Z547)/(MAX(X547:AA547)-MIN(X547:AA547)),(Z547-MIN(X547:AA547))/(MAX(X547:AA547)-MIN(X547:AA547))))</f>
        <v>0.225806451612903</v>
      </c>
      <c r="AU547" s="0" t="n">
        <f aca="false">IF(MAX(X547:AA547)=MIN(X547:AA547),0,IF($F$17="custo",(MAX(X547:AA547)-AA547)/(MAX(X547:AA547)-MIN(X547:AA547)),(AA547-MIN(X547:AA547))/(MAX(X547:AA547)-MIN(X547:AA547))))</f>
        <v>1</v>
      </c>
      <c r="AV547" s="0" t="n">
        <f aca="false">STDEVP(AB547:AE547)</f>
        <v>0.388286000997537</v>
      </c>
      <c r="AW547" s="0" t="n">
        <f aca="false">STDEVP(AF547:AI547)</f>
        <v>0.39947869793464</v>
      </c>
      <c r="AX547" s="0" t="n">
        <f aca="false">STDEVP(AJ547:AM547)</f>
        <v>0.381920607069319</v>
      </c>
      <c r="AY547" s="0" t="n">
        <f aca="false">STDEVP(AN547:AQ547)</f>
        <v>0.385328623077429</v>
      </c>
      <c r="AZ547" s="0" t="n">
        <f aca="false">STDEVP(AR547:AU547)</f>
        <v>0.373762265363112</v>
      </c>
      <c r="BA547" s="0" t="n">
        <f aca="false">AV547*((1-IFERROR(CORREL(AB547:AE547,AF547:AI547),0))+(1-IFERROR(CORREL(AB547:AE547,AJ547:AM547),0))+(1-IFERROR(CORREL(AB547:AE547,AN547:AQ547),0))+(1-IFERROR(CORREL(AB547:AE547,AR547:AU547),0)))</f>
        <v>1.17259913010258</v>
      </c>
      <c r="BB547" s="0" t="n">
        <f aca="false">AW547*((1-IFERROR(CORREL(AF547:AI547,AB547:AE547),0))+(1-IFERROR(CORREL(AF547:AI547,AJ547:AM547),0))+(1-IFERROR(CORREL(AF547:AI547,AN547:AQ547),0))+(1-IFERROR(CORREL(AF547:AI547,AR547:AU547),0)))</f>
        <v>2.79576653737358</v>
      </c>
      <c r="BC547" s="0" t="n">
        <f aca="false">AX547*((1-IFERROR(CORREL(AJ547:AM547,AB547:AE547),0))+(1-IFERROR(CORREL(AJ547:AM547,AF547:AI547),0))+(1-IFERROR(CORREL(AJ547:AM547,AN547:AQ547),0))+(1-IFERROR(CORREL(AJ547:AM547,AR547:AU547),0)))</f>
        <v>1.19119978718538</v>
      </c>
      <c r="BD547" s="0" t="n">
        <f aca="false">AY547*((1-IFERROR(CORREL(AN547:AQ547,AB547:AE547),0))+(1-IFERROR(CORREL(AN547:AQ547,AF547:AI547),0))+(1-IFERROR(CORREL(AN547:AQ547,AJ547:AM547),0))+(1-IFERROR(CORREL(AN547:AQ547,AR547:AU547),0)))</f>
        <v>1.17242874521451</v>
      </c>
      <c r="BE547" s="0" t="n">
        <f aca="false">AZ547*((1-IFERROR(CORREL(AR547:AU547,AB547:AE547),0))+(1-IFERROR(CORREL(AR547:AU547,AF547:AI547),0))+(1-IFERROR(CORREL(AR547:AU547,AJ547:AM547),0))+(1-IFERROR(CORREL(AR547:AU547,AN547:AQ547),0)))</f>
        <v>1.21035278628993</v>
      </c>
      <c r="BF547" s="0" t="n">
        <f aca="false">IF(SUM(BA547:BE547)&gt;0,BA547/SUM(BA547:BE547),1/5)</f>
        <v>0.155468733042027</v>
      </c>
      <c r="BG547" s="0" t="n">
        <f aca="false">IF(SUM(BA547:BE547)&gt;0,BB547/SUM(BA547:BE547),1/5)</f>
        <v>0.370675937145495</v>
      </c>
      <c r="BH547" s="0" t="n">
        <f aca="false">IF(SUM(BA547:BE547)&gt;0,BC547/SUM(BA547:BE547),1/5)</f>
        <v>0.157934896043666</v>
      </c>
      <c r="BI547" s="0" t="n">
        <f aca="false">IF(SUM(BA547:BE547)&gt;0,BD547/SUM(BA547:BE547),1/5)</f>
        <v>0.155446142608522</v>
      </c>
      <c r="BJ547" s="0" t="n">
        <f aca="false">IF(SUM(BA547:BE547)&gt;0,BE547/SUM(BA547:BE547),1/5)</f>
        <v>0.160474291160289</v>
      </c>
      <c r="BK547" s="0" t="n">
        <f aca="false">BF547*AB547+BG547*AF547+BH547*AJ547+BI547*AN547+BJ547*AR547</f>
        <v>0.471228355478375</v>
      </c>
      <c r="BL547" s="0" t="n">
        <f aca="false">BF547*AC547+BG547*AG547+BH547*AK547+BI547*AO547+BJ547*AS547</f>
        <v>0.578861170170582</v>
      </c>
      <c r="BM547" s="0" t="n">
        <f aca="false">BF547*AD547+BG547*AH547+BH547*AL547+BI547*AP547+BJ547*AT547</f>
        <v>0.696695224213097</v>
      </c>
      <c r="BN547" s="0" t="n">
        <f aca="false">BF547*AE547+BG547*AI547+BH547*AM547+BI547*AQ547+BJ547*AU547</f>
        <v>0.629324062854505</v>
      </c>
      <c r="BO547" s="0" t="n">
        <f aca="false">RANK(BK547,$BK547:$BN547)</f>
        <v>4</v>
      </c>
      <c r="BP547" s="0" t="n">
        <f aca="false">RANK(BL547,$BK547:$BN547)</f>
        <v>3</v>
      </c>
      <c r="BQ547" s="0" t="n">
        <f aca="false">RANK(BM547,$BK547:$BN547)</f>
        <v>1</v>
      </c>
      <c r="BR547" s="0" t="n">
        <f aca="false">RANK(BN547,$BK547:$BN547)</f>
        <v>2</v>
      </c>
    </row>
    <row r="548" customFormat="false" ht="15" hidden="false" customHeight="false" outlineLevel="0" collapsed="false">
      <c r="A548" s="0" t="n">
        <v>525</v>
      </c>
      <c r="B548" s="0" t="n">
        <f aca="false">RANDBETWEEN(1,$B$5)</f>
        <v>1</v>
      </c>
      <c r="C548" s="0" t="n">
        <f aca="false">RANDBETWEEN(1,$B$5)</f>
        <v>3</v>
      </c>
      <c r="D548" s="0" t="n">
        <f aca="false">RANDBETWEEN(1,$B$5)</f>
        <v>3</v>
      </c>
      <c r="E548" s="0" t="n">
        <f aca="false">RANDBETWEEN(1,$B$5)</f>
        <v>6</v>
      </c>
      <c r="F548" s="0" t="n">
        <f aca="false">RANDBETWEEN(1,$B$5)</f>
        <v>1</v>
      </c>
      <c r="G548" s="0" t="n">
        <f aca="false">RANDBETWEEN(1,$B$5)</f>
        <v>1</v>
      </c>
      <c r="H548" s="0" t="n">
        <f aca="true">NORMINV(RAND(),$B$8,$B$13)</f>
        <v>48.1421767653238</v>
      </c>
      <c r="I548" s="0" t="n">
        <f aca="true">NORMINV(RAND(),$C$8,$C$13)</f>
        <v>67.6037107363178</v>
      </c>
      <c r="J548" s="0" t="n">
        <f aca="true">NORMINV(RAND(),$D$8,$D$13)</f>
        <v>16.51805724485</v>
      </c>
      <c r="K548" s="0" t="n">
        <f aca="true">NORMINV(RAND(),$E$8,$E$13)</f>
        <v>2.5782760901581</v>
      </c>
      <c r="L548" s="0" t="n">
        <f aca="true">NORMINV(RAND(),$B$9,$B$14)</f>
        <v>44.7286843901055</v>
      </c>
      <c r="M548" s="0" t="n">
        <f aca="true">NORMINV(RAND(),$C$9,$C$14)</f>
        <v>53.7231987392072</v>
      </c>
      <c r="N548" s="0" t="n">
        <f aca="true">NORMINV(RAND(),$D$9,$D$14)</f>
        <v>45.2683302567423</v>
      </c>
      <c r="O548" s="0" t="n">
        <f aca="true">NORMINV(RAND(),$E$9,$E$14)</f>
        <v>30.1016388151822</v>
      </c>
      <c r="P548" s="0" t="n">
        <f aca="true">NORMINV(RAND(),$B$10,$B$15)</f>
        <v>22.085860162459</v>
      </c>
      <c r="Q548" s="0" t="n">
        <f aca="true">NORMINV(RAND(),$C$10,$C$15)</f>
        <v>31.0015302747009</v>
      </c>
      <c r="R548" s="0" t="n">
        <f aca="true">NORMINV(RAND(),$D$10,$D$15)</f>
        <v>10.4909110976852</v>
      </c>
      <c r="S548" s="0" t="n">
        <f aca="true">NORMINV(RAND(),$E$10,$E$15)</f>
        <v>4.04668918740021</v>
      </c>
      <c r="T548" s="0" t="n">
        <f aca="false">MEDIAN(INDEX(Avaliadores!$B$17:$B$22,$B548),INDEX(Avaliadores!$B$17:$B$22,$C548),INDEX(Avaliadores!$B$17:$B$22,$D548),INDEX(Avaliadores!$B$17:$B$22,$E548),INDEX(Avaliadores!$B$17:$B$22,$F548),INDEX(Avaliadores!$B$17:$B$22,$G548))</f>
        <v>2.04166666666667</v>
      </c>
      <c r="U548" s="0" t="n">
        <f aca="false">MEDIAN(INDEX(Avaliadores!$C$17:$C$22,$B548),INDEX(Avaliadores!$C$17:$C$22,$C548),INDEX(Avaliadores!$C$17:$C$22,$D548),INDEX(Avaliadores!$C$17:$C$22,$E548),INDEX(Avaliadores!$C$17:$C$22,$F548),INDEX(Avaliadores!$C$17:$C$22,$G548))</f>
        <v>4.41666666666667</v>
      </c>
      <c r="V548" s="0" t="n">
        <f aca="false">MEDIAN(INDEX(Avaliadores!$D$17:$D$22,$B548),INDEX(Avaliadores!$D$17:$D$22,$C548),INDEX(Avaliadores!$D$17:$D$22,$D548),INDEX(Avaliadores!$D$17:$D$22,$E548),INDEX(Avaliadores!$D$17:$D$22,$F548),INDEX(Avaliadores!$D$17:$D$22,$G548))</f>
        <v>6.41666666666667</v>
      </c>
      <c r="W548" s="0" t="n">
        <f aca="false">MEDIAN(INDEX(Avaliadores!$E$17:$E$22,$B548),INDEX(Avaliadores!$E$17:$E$22,$C548),INDEX(Avaliadores!$E$17:$E$22,$D548),INDEX(Avaliadores!$E$17:$E$22,$E548),INDEX(Avaliadores!$E$17:$E$22,$F548),INDEX(Avaliadores!$E$17:$E$22,$G548))</f>
        <v>6.54166666666667</v>
      </c>
      <c r="X548" s="0" t="n">
        <f aca="false">MEDIAN(INDEX(Avaliadores!$F$17:$F$22,$B548),INDEX(Avaliadores!$F$17:$F$22,$C548),INDEX(Avaliadores!$F$17:$F$22,$D548),INDEX(Avaliadores!$F$17:$F$22,$E548),INDEX(Avaliadores!$F$17:$F$22,$F548),INDEX(Avaliadores!$F$17:$F$22,$G548))</f>
        <v>2.41666666666667</v>
      </c>
      <c r="Y548" s="0" t="n">
        <f aca="false">MEDIAN(INDEX(Avaliadores!$G$17:$G$22,$B548),INDEX(Avaliadores!$G$17:$G$22,$C548),INDEX(Avaliadores!$G$17:$G$22,$D548),INDEX(Avaliadores!$G$17:$G$22,$E548),INDEX(Avaliadores!$G$17:$G$22,$F548),INDEX(Avaliadores!$G$17:$G$22,$G548))</f>
        <v>5.04166666666667</v>
      </c>
      <c r="Z548" s="0" t="n">
        <f aca="false">MEDIAN(INDEX(Avaliadores!$H$17:$H$22,$B548),INDEX(Avaliadores!$H$17:$H$22,$C548),INDEX(Avaliadores!$H$17:$H$22,$D548),INDEX(Avaliadores!$H$17:$H$22,$E548),INDEX(Avaliadores!$H$17:$H$22,$F548),INDEX(Avaliadores!$H$17:$H$22,$G548))</f>
        <v>4.04166666666667</v>
      </c>
      <c r="AA548" s="0" t="n">
        <f aca="false">MEDIAN(INDEX(Avaliadores!$I$17:$I$22,$B548),INDEX(Avaliadores!$I$17:$I$22,$C548),INDEX(Avaliadores!$I$17:$I$22,$D548),INDEX(Avaliadores!$I$17:$I$22,$E548),INDEX(Avaliadores!$I$17:$I$22,$F548),INDEX(Avaliadores!$I$17:$I$22,$G548))</f>
        <v>7.04166666666667</v>
      </c>
      <c r="AB548" s="0" t="n">
        <f aca="false">IF(MAX(H548:K548)=MIN(H548:K548),0,IF($B$17="custo",(MAX(H548:K548)-H548)/(MAX(H548:K548)-MIN(H548:K548)),(H548-MIN(H548:K548))/(MAX(H548:K548)-MIN(H548:K548))))</f>
        <v>0.299291101657302</v>
      </c>
      <c r="AC548" s="0" t="n">
        <f aca="false">IF(MAX(H548:K548)=MIN(H548:K548),0,IF($B$17="custo",(MAX(H548:K548)-I548)/(MAX(H548:K548)-MIN(H548:K548)),(I548-MIN(H548:K548))/(MAX(H548:K548)-MIN(H548:K548))))</f>
        <v>0</v>
      </c>
      <c r="AD548" s="0" t="n">
        <f aca="false">IF(MAX(H548:K548)=MIN(H548:K548),0,IF($B$17="custo",(MAX(H548:K548)-J548)/(MAX(H548:K548)-MIN(H548:K548)),(J548-MIN(H548:K548))/(MAX(H548:K548)-MIN(H548:K548))))</f>
        <v>0.785625713529695</v>
      </c>
      <c r="AE548" s="0" t="n">
        <f aca="false">IF(MAX(H548:K548)=MIN(H548:K548),0,IF($B$17="custo",(MAX(H548:K548)-K548)/(MAX(H548:K548)-MIN(H548:K548)),(K548-MIN(H548:K548))/(MAX(H548:K548)-MIN(H548:K548))))</f>
        <v>1</v>
      </c>
      <c r="AF548" s="0" t="n">
        <f aca="false">IF(MAX(L548:O548)=MIN(L548:O548),0,IF($C$17="custo",(MAX(L548:O548)-L548)/(MAX(L548:O548)-MIN(L548:O548)),(L548-MIN(L548:O548))/(MAX(L548:O548)-MIN(L548:O548))))</f>
        <v>0.619224370531366</v>
      </c>
      <c r="AG548" s="0" t="n">
        <f aca="false">IF(MAX(L548:O548)=MIN(L548:O548),0,IF($C$17="custo",(MAX(L548:O548)-M548)/(MAX(L548:O548)-MIN(L548:O548)),(M548-MIN(L548:O548))/(MAX(L548:O548)-MIN(L548:O548))))</f>
        <v>1</v>
      </c>
      <c r="AH548" s="0" t="n">
        <f aca="false">IF(MAX(L548:O548)=MIN(L548:O548),0,IF($C$17="custo",(MAX(L548:O548)-N548)/(MAX(L548:O548)-MIN(L548:O548)),(N548-MIN(L548:O548))/(MAX(L548:O548)-MIN(L548:O548))))</f>
        <v>0.642069850185226</v>
      </c>
      <c r="AI548" s="0" t="n">
        <f aca="false">IF(MAX(L548:O548)=MIN(L548:O548),0,IF($C$17="custo",(MAX(L548:O548)-O548)/(MAX(L548:O548)-MIN(L548:O548)),(O548-MIN(L548:O548))/(MAX(L548:O548)-MIN(L548:O548))))</f>
        <v>0</v>
      </c>
      <c r="AJ548" s="0" t="n">
        <f aca="false">IF(MAX(P548:S548)=MIN(P548:S548),0,IF($D$17="custo",(MAX(P548:S548)-P548)/(MAX(P548:S548)-MIN(P548:S548)),(P548-MIN(P548:S548))/(MAX(P548:S548)-MIN(P548:S548))))</f>
        <v>0.330763222953759</v>
      </c>
      <c r="AK548" s="0" t="n">
        <f aca="false">IF(MAX(P548:S548)=MIN(P548:S548),0,IF($D$17="custo",(MAX(P548:S548)-Q548)/(MAX(P548:S548)-MIN(P548:S548)),(Q548-MIN(P548:S548))/(MAX(P548:S548)-MIN(P548:S548))))</f>
        <v>0</v>
      </c>
      <c r="AL548" s="0" t="n">
        <f aca="false">IF(MAX(P548:S548)=MIN(P548:S548),0,IF($D$17="custo",(MAX(P548:S548)-R548)/(MAX(P548:S548)-MIN(P548:S548)),(R548-MIN(P548:S548))/(MAX(P548:S548)-MIN(P548:S548))))</f>
        <v>0.760925249404604</v>
      </c>
      <c r="AM548" s="0" t="n">
        <f aca="false">IF(MAX(P548:S548)=MIN(P548:S548),0,IF($D$17="custo",(MAX(P548:S548)-S548)/(MAX(P548:S548)-MIN(P548:S548)),(S548-MIN(P548:S548))/(MAX(P548:S548)-MIN(P548:S548))))</f>
        <v>1</v>
      </c>
      <c r="AN548" s="0" t="n">
        <f aca="false">IF(MAX(T548:W548)=MIN(T548:W548),0,IF($E$17="custo",(MAX(T548:W548)-T548)/(MAX(T548:W548)-MIN(T548:W548)),(T548-MIN(T548:W548))/(MAX(T548:W548)-MIN(T548:W548))))</f>
        <v>0</v>
      </c>
      <c r="AO548" s="0" t="n">
        <f aca="false">IF(MAX(T548:W548)=MIN(T548:W548),0,IF($E$17="custo",(MAX(T548:W548)-U548)/(MAX(T548:W548)-MIN(T548:W548)),(U548-MIN(T548:W548))/(MAX(T548:W548)-MIN(T548:W548))))</f>
        <v>0.527777777777778</v>
      </c>
      <c r="AP548" s="0" t="n">
        <f aca="false">IF(MAX(T548:W548)=MIN(T548:W548),0,IF($E$17="custo",(MAX(T548:W548)-V548)/(MAX(T548:W548)-MIN(T548:W548)),(V548-MIN(T548:W548))/(MAX(T548:W548)-MIN(T548:W548))))</f>
        <v>0.972222222222222</v>
      </c>
      <c r="AQ548" s="0" t="n">
        <f aca="false">IF(MAX(T548:W548)=MIN(T548:W548),0,IF($E$17="custo",(MAX(T548:W548)-W548)/(MAX(T548:W548)-MIN(T548:W548)),(W548-MIN(T548:W548))/(MAX(T548:W548)-MIN(T548:W548))))</f>
        <v>1</v>
      </c>
      <c r="AR548" s="0" t="n">
        <f aca="false">IF(MAX(X548:AA548)=MIN(X548:AA548),0,IF($F$17="custo",(MAX(X548:AA548)-X548)/(MAX(X548:AA548)-MIN(X548:AA548)),(X548-MIN(X548:AA548))/(MAX(X548:AA548)-MIN(X548:AA548))))</f>
        <v>0</v>
      </c>
      <c r="AS548" s="0" t="n">
        <f aca="false">IF(MAX(X548:AA548)=MIN(X548:AA548),0,IF($F$17="custo",(MAX(X548:AA548)-Y548)/(MAX(X548:AA548)-MIN(X548:AA548)),(Y548-MIN(X548:AA548))/(MAX(X548:AA548)-MIN(X548:AA548))))</f>
        <v>0.567567567567568</v>
      </c>
      <c r="AT548" s="0" t="n">
        <f aca="false">IF(MAX(X548:AA548)=MIN(X548:AA548),0,IF($F$17="custo",(MAX(X548:AA548)-Z548)/(MAX(X548:AA548)-MIN(X548:AA548)),(Z548-MIN(X548:AA548))/(MAX(X548:AA548)-MIN(X548:AA548))))</f>
        <v>0.351351351351351</v>
      </c>
      <c r="AU548" s="0" t="n">
        <f aca="false">IF(MAX(X548:AA548)=MIN(X548:AA548),0,IF($F$17="custo",(MAX(X548:AA548)-AA548)/(MAX(X548:AA548)-MIN(X548:AA548)),(AA548-MIN(X548:AA548))/(MAX(X548:AA548)-MIN(X548:AA548))))</f>
        <v>1</v>
      </c>
      <c r="AV548" s="0" t="n">
        <f aca="false">STDEVP(AB548:AE548)</f>
        <v>0.393720520714857</v>
      </c>
      <c r="AW548" s="0" t="n">
        <f aca="false">STDEVP(AF548:AI548)</f>
        <v>0.359628150113169</v>
      </c>
      <c r="AX548" s="0" t="n">
        <f aca="false">STDEVP(AJ548:AM548)</f>
        <v>0.385558484049762</v>
      </c>
      <c r="AY548" s="0" t="n">
        <f aca="false">STDEVP(AN548:AQ548)</f>
        <v>0.406591143564012</v>
      </c>
      <c r="AZ548" s="0" t="n">
        <f aca="false">STDEVP(AR548:AU548)</f>
        <v>0.36229071941769</v>
      </c>
      <c r="BA548" s="0" t="n">
        <f aca="false">AV548*((1-IFERROR(CORREL(AB548:AE548,AF548:AI548),0))+(1-IFERROR(CORREL(AB548:AE548,AJ548:AM548),0))+(1-IFERROR(CORREL(AB548:AE548,AN548:AQ548),0))+(1-IFERROR(CORREL(AB548:AE548,AR548:AU548),0)))</f>
        <v>1.04782528220088</v>
      </c>
      <c r="BB548" s="0" t="n">
        <f aca="false">AW548*((1-IFERROR(CORREL(AF548:AI548,AB548:AE548),0))+(1-IFERROR(CORREL(AF548:AI548,AJ548:AM548),0))+(1-IFERROR(CORREL(AF548:AI548,AN548:AQ548),0))+(1-IFERROR(CORREL(AF548:AI548,AR548:AU548),0)))</f>
        <v>2.42799977931358</v>
      </c>
      <c r="BC548" s="0" t="n">
        <f aca="false">AX548*((1-IFERROR(CORREL(AJ548:AM548,AB548:AE548),0))+(1-IFERROR(CORREL(AJ548:AM548,AF548:AI548),0))+(1-IFERROR(CORREL(AJ548:AM548,AN548:AQ548),0))+(1-IFERROR(CORREL(AJ548:AM548,AR548:AU548),0)))</f>
        <v>1.04906712268753</v>
      </c>
      <c r="BD548" s="0" t="n">
        <f aca="false">AY548*((1-IFERROR(CORREL(AN548:AQ548,AB548:AE548),0))+(1-IFERROR(CORREL(AN548:AQ548,AF548:AI548),0))+(1-IFERROR(CORREL(AN548:AQ548,AJ548:AM548),0))+(1-IFERROR(CORREL(AN548:AQ548,AR548:AU548),0)))</f>
        <v>0.930155697293137</v>
      </c>
      <c r="BE548" s="0" t="n">
        <f aca="false">AZ548*((1-IFERROR(CORREL(AR548:AU548,AB548:AE548),0))+(1-IFERROR(CORREL(AR548:AU548,AF548:AI548),0))+(1-IFERROR(CORREL(AR548:AU548,AJ548:AM548),0))+(1-IFERROR(CORREL(AR548:AU548,AN548:AQ548),0)))</f>
        <v>1.0339823449164</v>
      </c>
      <c r="BF548" s="0" t="n">
        <f aca="false">IF(SUM(BA548:BE548)&gt;0,BA548/SUM(BA548:BE548),1/5)</f>
        <v>0.161476406433745</v>
      </c>
      <c r="BG548" s="0" t="n">
        <f aca="false">IF(SUM(BA548:BE548)&gt;0,BB548/SUM(BA548:BE548),1/5)</f>
        <v>0.374169898212399</v>
      </c>
      <c r="BH548" s="0" t="n">
        <f aca="false">IF(SUM(BA548:BE548)&gt;0,BC548/SUM(BA548:BE548),1/5)</f>
        <v>0.16166778179236</v>
      </c>
      <c r="BI548" s="0" t="n">
        <f aca="false">IF(SUM(BA548:BE548)&gt;0,BD548/SUM(BA548:BE548),1/5)</f>
        <v>0.143342790037752</v>
      </c>
      <c r="BJ548" s="0" t="n">
        <f aca="false">IF(SUM(BA548:BE548)&gt;0,BE548/SUM(BA548:BE548),1/5)</f>
        <v>0.159343123523744</v>
      </c>
      <c r="BK548" s="0" t="n">
        <f aca="false">BF548*AB548+BG548*AF548+BH548*AJ548+BI548*AN548+BJ548*AR548</f>
        <v>0.333497327819002</v>
      </c>
      <c r="BL548" s="0" t="n">
        <f aca="false">BF548*AC548+BG548*AG548+BH548*AK548+BI548*AO548+BJ548*AS548</f>
        <v>0.54026102642598</v>
      </c>
      <c r="BM548" s="0" t="n">
        <f aca="false">BF548*AD548+BG548*AH548+BH548*AL548+BI548*AP548+BJ548*AT548</f>
        <v>0.685466792341469</v>
      </c>
      <c r="BN548" s="0" t="n">
        <f aca="false">BF548*AE548+BG548*AI548+BH548*AM548+BI548*AQ548+BJ548*AU548</f>
        <v>0.625830101787601</v>
      </c>
      <c r="BO548" s="0" t="n">
        <f aca="false">RANK(BK548,$BK548:$BN548)</f>
        <v>4</v>
      </c>
      <c r="BP548" s="0" t="n">
        <f aca="false">RANK(BL548,$BK548:$BN548)</f>
        <v>3</v>
      </c>
      <c r="BQ548" s="0" t="n">
        <f aca="false">RANK(BM548,$BK548:$BN548)</f>
        <v>1</v>
      </c>
      <c r="BR548" s="0" t="n">
        <f aca="false">RANK(BN548,$BK548:$BN548)</f>
        <v>2</v>
      </c>
    </row>
    <row r="549" customFormat="false" ht="15" hidden="false" customHeight="false" outlineLevel="0" collapsed="false">
      <c r="A549" s="0" t="n">
        <v>526</v>
      </c>
      <c r="B549" s="0" t="n">
        <f aca="false">RANDBETWEEN(1,$B$5)</f>
        <v>1</v>
      </c>
      <c r="C549" s="0" t="n">
        <f aca="false">RANDBETWEEN(1,$B$5)</f>
        <v>4</v>
      </c>
      <c r="D549" s="0" t="n">
        <f aca="false">RANDBETWEEN(1,$B$5)</f>
        <v>5</v>
      </c>
      <c r="E549" s="0" t="n">
        <f aca="false">RANDBETWEEN(1,$B$5)</f>
        <v>5</v>
      </c>
      <c r="F549" s="0" t="n">
        <f aca="false">RANDBETWEEN(1,$B$5)</f>
        <v>2</v>
      </c>
      <c r="G549" s="0" t="n">
        <f aca="false">RANDBETWEEN(1,$B$5)</f>
        <v>2</v>
      </c>
      <c r="H549" s="0" t="n">
        <f aca="true">NORMINV(RAND(),$B$8,$B$13)</f>
        <v>57.7659223081496</v>
      </c>
      <c r="I549" s="0" t="n">
        <f aca="true">NORMINV(RAND(),$C$8,$C$13)</f>
        <v>69.9754657448792</v>
      </c>
      <c r="J549" s="0" t="n">
        <f aca="true">NORMINV(RAND(),$D$8,$D$13)</f>
        <v>13.1578219264708</v>
      </c>
      <c r="K549" s="0" t="n">
        <f aca="true">NORMINV(RAND(),$E$8,$E$13)</f>
        <v>3.07835025613534</v>
      </c>
      <c r="L549" s="0" t="n">
        <f aca="true">NORMINV(RAND(),$B$9,$B$14)</f>
        <v>36.9036392709441</v>
      </c>
      <c r="M549" s="0" t="n">
        <f aca="true">NORMINV(RAND(),$C$9,$C$14)</f>
        <v>50.9560574305426</v>
      </c>
      <c r="N549" s="0" t="n">
        <f aca="true">NORMINV(RAND(),$D$9,$D$14)</f>
        <v>39.7369921924884</v>
      </c>
      <c r="O549" s="0" t="n">
        <f aca="true">NORMINV(RAND(),$E$9,$E$14)</f>
        <v>26.8293204512139</v>
      </c>
      <c r="P549" s="0" t="n">
        <f aca="true">NORMINV(RAND(),$B$10,$B$15)</f>
        <v>23.1243619697981</v>
      </c>
      <c r="Q549" s="0" t="n">
        <f aca="true">NORMINV(RAND(),$C$10,$C$15)</f>
        <v>29.9702587698424</v>
      </c>
      <c r="R549" s="0" t="n">
        <f aca="true">NORMINV(RAND(),$D$10,$D$15)</f>
        <v>10.1449660115799</v>
      </c>
      <c r="S549" s="0" t="n">
        <f aca="true">NORMINV(RAND(),$E$10,$E$15)</f>
        <v>3.71095182267089</v>
      </c>
      <c r="T549" s="0" t="n">
        <f aca="false">MEDIAN(INDEX(Avaliadores!$B$17:$B$22,$B549),INDEX(Avaliadores!$B$17:$B$22,$C549),INDEX(Avaliadores!$B$17:$B$22,$D549),INDEX(Avaliadores!$B$17:$B$22,$E549),INDEX(Avaliadores!$B$17:$B$22,$F549),INDEX(Avaliadores!$B$17:$B$22,$G549))</f>
        <v>2.79166666666667</v>
      </c>
      <c r="U549" s="0" t="n">
        <f aca="false">MEDIAN(INDEX(Avaliadores!$C$17:$C$22,$B549),INDEX(Avaliadores!$C$17:$C$22,$C549),INDEX(Avaliadores!$C$17:$C$22,$D549),INDEX(Avaliadores!$C$17:$C$22,$E549),INDEX(Avaliadores!$C$17:$C$22,$F549),INDEX(Avaliadores!$C$17:$C$22,$G549))</f>
        <v>5.29166666666667</v>
      </c>
      <c r="V549" s="0" t="n">
        <f aca="false">MEDIAN(INDEX(Avaliadores!$D$17:$D$22,$B549),INDEX(Avaliadores!$D$17:$D$22,$C549),INDEX(Avaliadores!$D$17:$D$22,$D549),INDEX(Avaliadores!$D$17:$D$22,$E549),INDEX(Avaliadores!$D$17:$D$22,$F549),INDEX(Avaliadores!$D$17:$D$22,$G549))</f>
        <v>5.79166666666667</v>
      </c>
      <c r="W549" s="0" t="n">
        <f aca="false">MEDIAN(INDEX(Avaliadores!$E$17:$E$22,$B549),INDEX(Avaliadores!$E$17:$E$22,$C549),INDEX(Avaliadores!$E$17:$E$22,$D549),INDEX(Avaliadores!$E$17:$E$22,$E549),INDEX(Avaliadores!$E$17:$E$22,$F549),INDEX(Avaliadores!$E$17:$E$22,$G549))</f>
        <v>6.79166666666667</v>
      </c>
      <c r="X549" s="0" t="n">
        <f aca="false">MEDIAN(INDEX(Avaliadores!$F$17:$F$22,$B549),INDEX(Avaliadores!$F$17:$F$22,$C549),INDEX(Avaliadores!$F$17:$F$22,$D549),INDEX(Avaliadores!$F$17:$F$22,$E549),INDEX(Avaliadores!$F$17:$F$22,$F549),INDEX(Avaliadores!$F$17:$F$22,$G549))</f>
        <v>2.29166666666667</v>
      </c>
      <c r="Y549" s="0" t="n">
        <f aca="false">MEDIAN(INDEX(Avaliadores!$G$17:$G$22,$B549),INDEX(Avaliadores!$G$17:$G$22,$C549),INDEX(Avaliadores!$G$17:$G$22,$D549),INDEX(Avaliadores!$G$17:$G$22,$E549),INDEX(Avaliadores!$G$17:$G$22,$F549),INDEX(Avaliadores!$G$17:$G$22,$G549))</f>
        <v>4.79166666666667</v>
      </c>
      <c r="Z549" s="0" t="n">
        <f aca="false">MEDIAN(INDEX(Avaliadores!$H$17:$H$22,$B549),INDEX(Avaliadores!$H$17:$H$22,$C549),INDEX(Avaliadores!$H$17:$H$22,$D549),INDEX(Avaliadores!$H$17:$H$22,$E549),INDEX(Avaliadores!$H$17:$H$22,$F549),INDEX(Avaliadores!$H$17:$H$22,$G549))</f>
        <v>3.79166666666667</v>
      </c>
      <c r="AA549" s="0" t="n">
        <f aca="false">MEDIAN(INDEX(Avaliadores!$I$17:$I$22,$B549),INDEX(Avaliadores!$I$17:$I$22,$C549),INDEX(Avaliadores!$I$17:$I$22,$D549),INDEX(Avaliadores!$I$17:$I$22,$E549),INDEX(Avaliadores!$I$17:$I$22,$F549),INDEX(Avaliadores!$I$17:$I$22,$G549))</f>
        <v>6.29166666666667</v>
      </c>
      <c r="AB549" s="0" t="n">
        <f aca="false">IF(MAX(H549:K549)=MIN(H549:K549),0,IF($B$17="custo",(MAX(H549:K549)-H549)/(MAX(H549:K549)-MIN(H549:K549)),(H549-MIN(H549:K549))/(MAX(H549:K549)-MIN(H549:K549))))</f>
        <v>0.1825122555364</v>
      </c>
      <c r="AC549" s="0" t="n">
        <f aca="false">IF(MAX(H549:K549)=MIN(H549:K549),0,IF($B$17="custo",(MAX(H549:K549)-I549)/(MAX(H549:K549)-MIN(H549:K549)),(I549-MIN(H549:K549))/(MAX(H549:K549)-MIN(H549:K549))))</f>
        <v>0</v>
      </c>
      <c r="AD549" s="0" t="n">
        <f aca="false">IF(MAX(H549:K549)=MIN(H549:K549),0,IF($B$17="custo",(MAX(H549:K549)-J549)/(MAX(H549:K549)-MIN(H549:K549)),(J549-MIN(H549:K549))/(MAX(H549:K549)-MIN(H549:K549))))</f>
        <v>0.849328755108561</v>
      </c>
      <c r="AE549" s="0" t="n">
        <f aca="false">IF(MAX(H549:K549)=MIN(H549:K549),0,IF($B$17="custo",(MAX(H549:K549)-K549)/(MAX(H549:K549)-MIN(H549:K549)),(K549-MIN(H549:K549))/(MAX(H549:K549)-MIN(H549:K549))))</f>
        <v>1</v>
      </c>
      <c r="AF549" s="0" t="n">
        <f aca="false">IF(MAX(L549:O549)=MIN(L549:O549),0,IF($C$17="custo",(MAX(L549:O549)-L549)/(MAX(L549:O549)-MIN(L549:O549)),(L549-MIN(L549:O549))/(MAX(L549:O549)-MIN(L549:O549))))</f>
        <v>0.41755828102083</v>
      </c>
      <c r="AG549" s="0" t="n">
        <f aca="false">IF(MAX(L549:O549)=MIN(L549:O549),0,IF($C$17="custo",(MAX(L549:O549)-M549)/(MAX(L549:O549)-MIN(L549:O549)),(M549-MIN(L549:O549))/(MAX(L549:O549)-MIN(L549:O549))))</f>
        <v>1</v>
      </c>
      <c r="AH549" s="0" t="n">
        <f aca="false">IF(MAX(L549:O549)=MIN(L549:O549),0,IF($C$17="custo",(MAX(L549:O549)-N549)/(MAX(L549:O549)-MIN(L549:O549)),(N549-MIN(L549:O549))/(MAX(L549:O549)-MIN(L549:O549))))</f>
        <v>0.534994506399003</v>
      </c>
      <c r="AI549" s="0" t="n">
        <f aca="false">IF(MAX(L549:O549)=MIN(L549:O549),0,IF($C$17="custo",(MAX(L549:O549)-O549)/(MAX(L549:O549)-MIN(L549:O549)),(O549-MIN(L549:O549))/(MAX(L549:O549)-MIN(L549:O549))))</f>
        <v>0</v>
      </c>
      <c r="AJ549" s="0" t="n">
        <f aca="false">IF(MAX(P549:S549)=MIN(P549:S549),0,IF($D$17="custo",(MAX(P549:S549)-P549)/(MAX(P549:S549)-MIN(P549:S549)),(P549-MIN(P549:S549))/(MAX(P549:S549)-MIN(P549:S549))))</f>
        <v>0.260703636002919</v>
      </c>
      <c r="AK549" s="0" t="n">
        <f aca="false">IF(MAX(P549:S549)=MIN(P549:S549),0,IF($D$17="custo",(MAX(P549:S549)-Q549)/(MAX(P549:S549)-MIN(P549:S549)),(Q549-MIN(P549:S549))/(MAX(P549:S549)-MIN(P549:S549))))</f>
        <v>0</v>
      </c>
      <c r="AL549" s="0" t="n">
        <f aca="false">IF(MAX(P549:S549)=MIN(P549:S549),0,IF($D$17="custo",(MAX(P549:S549)-R549)/(MAX(P549:S549)-MIN(P549:S549)),(R549-MIN(P549:S549))/(MAX(P549:S549)-MIN(P549:S549))))</f>
        <v>0.754981568940378</v>
      </c>
      <c r="AM549" s="0" t="n">
        <f aca="false">IF(MAX(P549:S549)=MIN(P549:S549),0,IF($D$17="custo",(MAX(P549:S549)-S549)/(MAX(P549:S549)-MIN(P549:S549)),(S549-MIN(P549:S549))/(MAX(P549:S549)-MIN(P549:S549))))</f>
        <v>1</v>
      </c>
      <c r="AN549" s="0" t="n">
        <f aca="false">IF(MAX(T549:W549)=MIN(T549:W549),0,IF($E$17="custo",(MAX(T549:W549)-T549)/(MAX(T549:W549)-MIN(T549:W549)),(T549-MIN(T549:W549))/(MAX(T549:W549)-MIN(T549:W549))))</f>
        <v>0</v>
      </c>
      <c r="AO549" s="0" t="n">
        <f aca="false">IF(MAX(T549:W549)=MIN(T549:W549),0,IF($E$17="custo",(MAX(T549:W549)-U549)/(MAX(T549:W549)-MIN(T549:W549)),(U549-MIN(T549:W549))/(MAX(T549:W549)-MIN(T549:W549))))</f>
        <v>0.625</v>
      </c>
      <c r="AP549" s="0" t="n">
        <f aca="false">IF(MAX(T549:W549)=MIN(T549:W549),0,IF($E$17="custo",(MAX(T549:W549)-V549)/(MAX(T549:W549)-MIN(T549:W549)),(V549-MIN(T549:W549))/(MAX(T549:W549)-MIN(T549:W549))))</f>
        <v>0.75</v>
      </c>
      <c r="AQ549" s="0" t="n">
        <f aca="false">IF(MAX(T549:W549)=MIN(T549:W549),0,IF($E$17="custo",(MAX(T549:W549)-W549)/(MAX(T549:W549)-MIN(T549:W549)),(W549-MIN(T549:W549))/(MAX(T549:W549)-MIN(T549:W549))))</f>
        <v>1</v>
      </c>
      <c r="AR549" s="0" t="n">
        <f aca="false">IF(MAX(X549:AA549)=MIN(X549:AA549),0,IF($F$17="custo",(MAX(X549:AA549)-X549)/(MAX(X549:AA549)-MIN(X549:AA549)),(X549-MIN(X549:AA549))/(MAX(X549:AA549)-MIN(X549:AA549))))</f>
        <v>0</v>
      </c>
      <c r="AS549" s="0" t="n">
        <f aca="false">IF(MAX(X549:AA549)=MIN(X549:AA549),0,IF($F$17="custo",(MAX(X549:AA549)-Y549)/(MAX(X549:AA549)-MIN(X549:AA549)),(Y549-MIN(X549:AA549))/(MAX(X549:AA549)-MIN(X549:AA549))))</f>
        <v>0.625</v>
      </c>
      <c r="AT549" s="0" t="n">
        <f aca="false">IF(MAX(X549:AA549)=MIN(X549:AA549),0,IF($F$17="custo",(MAX(X549:AA549)-Z549)/(MAX(X549:AA549)-MIN(X549:AA549)),(Z549-MIN(X549:AA549))/(MAX(X549:AA549)-MIN(X549:AA549))))</f>
        <v>0.375</v>
      </c>
      <c r="AU549" s="0" t="n">
        <f aca="false">IF(MAX(X549:AA549)=MIN(X549:AA549),0,IF($F$17="custo",(MAX(X549:AA549)-AA549)/(MAX(X549:AA549)-MIN(X549:AA549)),(AA549-MIN(X549:AA549))/(MAX(X549:AA549)-MIN(X549:AA549))))</f>
        <v>1</v>
      </c>
      <c r="AV549" s="0" t="n">
        <f aca="false">STDEVP(AB549:AE549)</f>
        <v>0.425022230165834</v>
      </c>
      <c r="AW549" s="0" t="n">
        <f aca="false">STDEVP(AF549:AI549)</f>
        <v>0.356180587276645</v>
      </c>
      <c r="AX549" s="0" t="n">
        <f aca="false">STDEVP(AJ549:AM549)</f>
        <v>0.394403614305191</v>
      </c>
      <c r="AY549" s="0" t="n">
        <f aca="false">STDEVP(AN549:AQ549)</f>
        <v>0.368432066329737</v>
      </c>
      <c r="AZ549" s="0" t="n">
        <f aca="false">STDEVP(AR549:AU549)</f>
        <v>0.364434493427831</v>
      </c>
      <c r="BA549" s="0" t="n">
        <f aca="false">AV549*((1-IFERROR(CORREL(AB549:AE549,AF549:AI549),0))+(1-IFERROR(CORREL(AB549:AE549,AJ549:AM549),0))+(1-IFERROR(CORREL(AB549:AE549,AN549:AQ549),0))+(1-IFERROR(CORREL(AB549:AE549,AR549:AU549),0)))</f>
        <v>1.10260040816414</v>
      </c>
      <c r="BB549" s="0" t="n">
        <f aca="false">AW549*((1-IFERROR(CORREL(AF549:AI549,AB549:AE549),0))+(1-IFERROR(CORREL(AF549:AI549,AJ549:AM549),0))+(1-IFERROR(CORREL(AF549:AI549,AN549:AQ549),0))+(1-IFERROR(CORREL(AF549:AI549,AR549:AU549),0)))</f>
        <v>2.18832202391516</v>
      </c>
      <c r="BC549" s="0" t="n">
        <f aca="false">AX549*((1-IFERROR(CORREL(AJ549:AM549,AB549:AE549),0))+(1-IFERROR(CORREL(AJ549:AM549,AF549:AI549),0))+(1-IFERROR(CORREL(AJ549:AM549,AN549:AQ549),0))+(1-IFERROR(CORREL(AJ549:AM549,AR549:AU549),0)))</f>
        <v>1.07770004312356</v>
      </c>
      <c r="BD549" s="0" t="n">
        <f aca="false">AY549*((1-IFERROR(CORREL(AN549:AQ549,AB549:AE549),0))+(1-IFERROR(CORREL(AN549:AQ549,AF549:AI549),0))+(1-IFERROR(CORREL(AN549:AQ549,AJ549:AM549),0))+(1-IFERROR(CORREL(AN549:AQ549,AR549:AU549),0)))</f>
        <v>0.747417883245734</v>
      </c>
      <c r="BE549" s="0" t="n">
        <f aca="false">AZ549*((1-IFERROR(CORREL(AR549:AU549,AB549:AE549),0))+(1-IFERROR(CORREL(AR549:AU549,AF549:AI549),0))+(1-IFERROR(CORREL(AR549:AU549,AJ549:AM549),0))+(1-IFERROR(CORREL(AR549:AU549,AN549:AQ549),0)))</f>
        <v>0.882341029556499</v>
      </c>
      <c r="BF549" s="0" t="n">
        <f aca="false">IF(SUM(BA549:BE549)&gt;0,BA549/SUM(BA549:BE549),1/5)</f>
        <v>0.183816322578121</v>
      </c>
      <c r="BG549" s="0" t="n">
        <f aca="false">IF(SUM(BA549:BE549)&gt;0,BB549/SUM(BA549:BE549),1/5)</f>
        <v>0.364818753987721</v>
      </c>
      <c r="BH549" s="0" t="n">
        <f aca="false">IF(SUM(BA549:BE549)&gt;0,BC549/SUM(BA549:BE549),1/5)</f>
        <v>0.179665141879546</v>
      </c>
      <c r="BI549" s="0" t="n">
        <f aca="false">IF(SUM(BA549:BE549)&gt;0,BD549/SUM(BA549:BE549),1/5)</f>
        <v>0.12460326126317</v>
      </c>
      <c r="BJ549" s="0" t="n">
        <f aca="false">IF(SUM(BA549:BE549)&gt;0,BE549/SUM(BA549:BE549),1/5)</f>
        <v>0.147096520291442</v>
      </c>
      <c r="BK549" s="0" t="n">
        <f aca="false">BF549*AB549+BG549*AF549+BH549*AJ549+BI549*AN549+BJ549*AR549</f>
        <v>0.232721179188391</v>
      </c>
      <c r="BL549" s="0" t="n">
        <f aca="false">BF549*AC549+BG549*AG549+BH549*AK549+BI549*AO549+BJ549*AS549</f>
        <v>0.534631117459353</v>
      </c>
      <c r="BM549" s="0" t="n">
        <f aca="false">BF549*AD549+BG549*AH549+BH549*AL549+BI549*AP549+BJ549*AT549</f>
        <v>0.635554029395453</v>
      </c>
      <c r="BN549" s="0" t="n">
        <f aca="false">BF549*AE549+BG549*AI549+BH549*AM549+BI549*AQ549+BJ549*AU549</f>
        <v>0.635181246012279</v>
      </c>
      <c r="BO549" s="0" t="n">
        <f aca="false">RANK(BK549,$BK549:$BN549)</f>
        <v>4</v>
      </c>
      <c r="BP549" s="0" t="n">
        <f aca="false">RANK(BL549,$BK549:$BN549)</f>
        <v>3</v>
      </c>
      <c r="BQ549" s="0" t="n">
        <f aca="false">RANK(BM549,$BK549:$BN549)</f>
        <v>1</v>
      </c>
      <c r="BR549" s="0" t="n">
        <f aca="false">RANK(BN549,$BK549:$BN549)</f>
        <v>2</v>
      </c>
    </row>
    <row r="550" customFormat="false" ht="15" hidden="false" customHeight="false" outlineLevel="0" collapsed="false">
      <c r="A550" s="0" t="n">
        <v>527</v>
      </c>
      <c r="B550" s="0" t="n">
        <f aca="false">RANDBETWEEN(1,$B$5)</f>
        <v>4</v>
      </c>
      <c r="C550" s="0" t="n">
        <f aca="false">RANDBETWEEN(1,$B$5)</f>
        <v>5</v>
      </c>
      <c r="D550" s="0" t="n">
        <f aca="false">RANDBETWEEN(1,$B$5)</f>
        <v>2</v>
      </c>
      <c r="E550" s="0" t="n">
        <f aca="false">RANDBETWEEN(1,$B$5)</f>
        <v>5</v>
      </c>
      <c r="F550" s="0" t="n">
        <f aca="false">RANDBETWEEN(1,$B$5)</f>
        <v>2</v>
      </c>
      <c r="G550" s="0" t="n">
        <f aca="false">RANDBETWEEN(1,$B$5)</f>
        <v>4</v>
      </c>
      <c r="H550" s="0" t="n">
        <f aca="true">NORMINV(RAND(),$B$8,$B$13)</f>
        <v>50.5275785290545</v>
      </c>
      <c r="I550" s="0" t="n">
        <f aca="true">NORMINV(RAND(),$C$8,$C$13)</f>
        <v>65.4713493924904</v>
      </c>
      <c r="J550" s="0" t="n">
        <f aca="true">NORMINV(RAND(),$D$8,$D$13)</f>
        <v>14.2474674087198</v>
      </c>
      <c r="K550" s="0" t="n">
        <f aca="true">NORMINV(RAND(),$E$8,$E$13)</f>
        <v>3.45755960593902</v>
      </c>
      <c r="L550" s="0" t="n">
        <f aca="true">NORMINV(RAND(),$B$9,$B$14)</f>
        <v>43.2267932226083</v>
      </c>
      <c r="M550" s="0" t="n">
        <f aca="true">NORMINV(RAND(),$C$9,$C$14)</f>
        <v>56.1473050241827</v>
      </c>
      <c r="N550" s="0" t="n">
        <f aca="true">NORMINV(RAND(),$D$9,$D$14)</f>
        <v>38.8334779000875</v>
      </c>
      <c r="O550" s="0" t="n">
        <f aca="true">NORMINV(RAND(),$E$9,$E$14)</f>
        <v>27.9059885396425</v>
      </c>
      <c r="P550" s="0" t="n">
        <f aca="true">NORMINV(RAND(),$B$10,$B$15)</f>
        <v>25.1983248533574</v>
      </c>
      <c r="Q550" s="0" t="n">
        <f aca="true">NORMINV(RAND(),$C$10,$C$15)</f>
        <v>28.789997008686</v>
      </c>
      <c r="R550" s="0" t="n">
        <f aca="true">NORMINV(RAND(),$D$10,$D$15)</f>
        <v>10.4466932398074</v>
      </c>
      <c r="S550" s="0" t="n">
        <f aca="true">NORMINV(RAND(),$E$10,$E$15)</f>
        <v>4.15863964338875</v>
      </c>
      <c r="T550" s="0" t="n">
        <f aca="false">MEDIAN(INDEX(Avaliadores!$B$17:$B$22,$B550),INDEX(Avaliadores!$B$17:$B$22,$C550),INDEX(Avaliadores!$B$17:$B$22,$D550),INDEX(Avaliadores!$B$17:$B$22,$E550),INDEX(Avaliadores!$B$17:$B$22,$F550),INDEX(Avaliadores!$B$17:$B$22,$G550))</f>
        <v>3.04166666666667</v>
      </c>
      <c r="U550" s="0" t="n">
        <f aca="false">MEDIAN(INDEX(Avaliadores!$C$17:$C$22,$B550),INDEX(Avaliadores!$C$17:$C$22,$C550),INDEX(Avaliadores!$C$17:$C$22,$D550),INDEX(Avaliadores!$C$17:$C$22,$E550),INDEX(Avaliadores!$C$17:$C$22,$F550),INDEX(Avaliadores!$C$17:$C$22,$G550))</f>
        <v>5.54166666666667</v>
      </c>
      <c r="V550" s="0" t="n">
        <f aca="false">MEDIAN(INDEX(Avaliadores!$D$17:$D$22,$B550),INDEX(Avaliadores!$D$17:$D$22,$C550),INDEX(Avaliadores!$D$17:$D$22,$D550),INDEX(Avaliadores!$D$17:$D$22,$E550),INDEX(Avaliadores!$D$17:$D$22,$F550),INDEX(Avaliadores!$D$17:$D$22,$G550))</f>
        <v>5.54166666666667</v>
      </c>
      <c r="W550" s="0" t="n">
        <f aca="false">MEDIAN(INDEX(Avaliadores!$E$17:$E$22,$B550),INDEX(Avaliadores!$E$17:$E$22,$C550),INDEX(Avaliadores!$E$17:$E$22,$D550),INDEX(Avaliadores!$E$17:$E$22,$E550),INDEX(Avaliadores!$E$17:$E$22,$F550),INDEX(Avaliadores!$E$17:$E$22,$G550))</f>
        <v>6.54166666666667</v>
      </c>
      <c r="X550" s="0" t="n">
        <f aca="false">MEDIAN(INDEX(Avaliadores!$F$17:$F$22,$B550),INDEX(Avaliadores!$F$17:$F$22,$C550),INDEX(Avaliadores!$F$17:$F$22,$D550),INDEX(Avaliadores!$F$17:$F$22,$E550),INDEX(Avaliadores!$F$17:$F$22,$F550),INDEX(Avaliadores!$F$17:$F$22,$G550))</f>
        <v>2.54166666666667</v>
      </c>
      <c r="Y550" s="0" t="n">
        <f aca="false">MEDIAN(INDEX(Avaliadores!$G$17:$G$22,$B550),INDEX(Avaliadores!$G$17:$G$22,$C550),INDEX(Avaliadores!$G$17:$G$22,$D550),INDEX(Avaliadores!$G$17:$G$22,$E550),INDEX(Avaliadores!$G$17:$G$22,$F550),INDEX(Avaliadores!$G$17:$G$22,$G550))</f>
        <v>4.54166666666667</v>
      </c>
      <c r="Z550" s="0" t="n">
        <f aca="false">MEDIAN(INDEX(Avaliadores!$H$17:$H$22,$B550),INDEX(Avaliadores!$H$17:$H$22,$C550),INDEX(Avaliadores!$H$17:$H$22,$D550),INDEX(Avaliadores!$H$17:$H$22,$E550),INDEX(Avaliadores!$H$17:$H$22,$F550),INDEX(Avaliadores!$H$17:$H$22,$G550))</f>
        <v>3.54166666666667</v>
      </c>
      <c r="AA550" s="0" t="n">
        <f aca="false">MEDIAN(INDEX(Avaliadores!$I$17:$I$22,$B550),INDEX(Avaliadores!$I$17:$I$22,$C550),INDEX(Avaliadores!$I$17:$I$22,$D550),INDEX(Avaliadores!$I$17:$I$22,$E550),INDEX(Avaliadores!$I$17:$I$22,$F550),INDEX(Avaliadores!$I$17:$I$22,$G550))</f>
        <v>6.04166666666667</v>
      </c>
      <c r="AB550" s="0" t="n">
        <f aca="false">IF(MAX(H550:K550)=MIN(H550:K550),0,IF($B$17="custo",(MAX(H550:K550)-H550)/(MAX(H550:K550)-MIN(H550:K550)),(H550-MIN(H550:K550))/(MAX(H550:K550)-MIN(H550:K550))))</f>
        <v>0.2409749656467</v>
      </c>
      <c r="AC550" s="0" t="n">
        <f aca="false">IF(MAX(H550:K550)=MIN(H550:K550),0,IF($B$17="custo",(MAX(H550:K550)-I550)/(MAX(H550:K550)-MIN(H550:K550)),(I550-MIN(H550:K550))/(MAX(H550:K550)-MIN(H550:K550))))</f>
        <v>0</v>
      </c>
      <c r="AD550" s="0" t="n">
        <f aca="false">IF(MAX(H550:K550)=MIN(H550:K550),0,IF($B$17="custo",(MAX(H550:K550)-J550)/(MAX(H550:K550)-MIN(H550:K550)),(J550-MIN(H550:K550))/(MAX(H550:K550)-MIN(H550:K550))))</f>
        <v>0.826007927592892</v>
      </c>
      <c r="AE550" s="0" t="n">
        <f aca="false">IF(MAX(H550:K550)=MIN(H550:K550),0,IF($B$17="custo",(MAX(H550:K550)-K550)/(MAX(H550:K550)-MIN(H550:K550)),(K550-MIN(H550:K550))/(MAX(H550:K550)-MIN(H550:K550))))</f>
        <v>1</v>
      </c>
      <c r="AF550" s="0" t="n">
        <f aca="false">IF(MAX(L550:O550)=MIN(L550:O550),0,IF($C$17="custo",(MAX(L550:O550)-L550)/(MAX(L550:O550)-MIN(L550:O550)),(L550-MIN(L550:O550))/(MAX(L550:O550)-MIN(L550:O550))))</f>
        <v>0.542496122351543</v>
      </c>
      <c r="AG550" s="0" t="n">
        <f aca="false">IF(MAX(L550:O550)=MIN(L550:O550),0,IF($C$17="custo",(MAX(L550:O550)-M550)/(MAX(L550:O550)-MIN(L550:O550)),(M550-MIN(L550:O550))/(MAX(L550:O550)-MIN(L550:O550))))</f>
        <v>1</v>
      </c>
      <c r="AH550" s="0" t="n">
        <f aca="false">IF(MAX(L550:O550)=MIN(L550:O550),0,IF($C$17="custo",(MAX(L550:O550)-N550)/(MAX(L550:O550)-MIN(L550:O550)),(N550-MIN(L550:O550))/(MAX(L550:O550)-MIN(L550:O550))))</f>
        <v>0.38693271846682</v>
      </c>
      <c r="AI550" s="0" t="n">
        <f aca="false">IF(MAX(L550:O550)=MIN(L550:O550),0,IF($C$17="custo",(MAX(L550:O550)-O550)/(MAX(L550:O550)-MIN(L550:O550)),(O550-MIN(L550:O550))/(MAX(L550:O550)-MIN(L550:O550))))</f>
        <v>0</v>
      </c>
      <c r="AJ550" s="0" t="n">
        <f aca="false">IF(MAX(P550:S550)=MIN(P550:S550),0,IF($D$17="custo",(MAX(P550:S550)-P550)/(MAX(P550:S550)-MIN(P550:S550)),(P550-MIN(P550:S550))/(MAX(P550:S550)-MIN(P550:S550))))</f>
        <v>0.145817061644716</v>
      </c>
      <c r="AK550" s="0" t="n">
        <f aca="false">IF(MAX(P550:S550)=MIN(P550:S550),0,IF($D$17="custo",(MAX(P550:S550)-Q550)/(MAX(P550:S550)-MIN(P550:S550)),(Q550-MIN(P550:S550))/(MAX(P550:S550)-MIN(P550:S550))))</f>
        <v>0</v>
      </c>
      <c r="AL550" s="0" t="n">
        <f aca="false">IF(MAX(P550:S550)=MIN(P550:S550),0,IF($D$17="custo",(MAX(P550:S550)-R550)/(MAX(P550:S550)-MIN(P550:S550)),(R550-MIN(P550:S550))/(MAX(P550:S550)-MIN(P550:S550))))</f>
        <v>0.744713476274849</v>
      </c>
      <c r="AM550" s="0" t="n">
        <f aca="false">IF(MAX(P550:S550)=MIN(P550:S550),0,IF($D$17="custo",(MAX(P550:S550)-S550)/(MAX(P550:S550)-MIN(P550:S550)),(S550-MIN(P550:S550))/(MAX(P550:S550)-MIN(P550:S550))))</f>
        <v>1</v>
      </c>
      <c r="AN550" s="0" t="n">
        <f aca="false">IF(MAX(T550:W550)=MIN(T550:W550),0,IF($E$17="custo",(MAX(T550:W550)-T550)/(MAX(T550:W550)-MIN(T550:W550)),(T550-MIN(T550:W550))/(MAX(T550:W550)-MIN(T550:W550))))</f>
        <v>0</v>
      </c>
      <c r="AO550" s="0" t="n">
        <f aca="false">IF(MAX(T550:W550)=MIN(T550:W550),0,IF($E$17="custo",(MAX(T550:W550)-U550)/(MAX(T550:W550)-MIN(T550:W550)),(U550-MIN(T550:W550))/(MAX(T550:W550)-MIN(T550:W550))))</f>
        <v>0.714285714285714</v>
      </c>
      <c r="AP550" s="0" t="n">
        <f aca="false">IF(MAX(T550:W550)=MIN(T550:W550),0,IF($E$17="custo",(MAX(T550:W550)-V550)/(MAX(T550:W550)-MIN(T550:W550)),(V550-MIN(T550:W550))/(MAX(T550:W550)-MIN(T550:W550))))</f>
        <v>0.714285714285714</v>
      </c>
      <c r="AQ550" s="0" t="n">
        <f aca="false">IF(MAX(T550:W550)=MIN(T550:W550),0,IF($E$17="custo",(MAX(T550:W550)-W550)/(MAX(T550:W550)-MIN(T550:W550)),(W550-MIN(T550:W550))/(MAX(T550:W550)-MIN(T550:W550))))</f>
        <v>1</v>
      </c>
      <c r="AR550" s="0" t="n">
        <f aca="false">IF(MAX(X550:AA550)=MIN(X550:AA550),0,IF($F$17="custo",(MAX(X550:AA550)-X550)/(MAX(X550:AA550)-MIN(X550:AA550)),(X550-MIN(X550:AA550))/(MAX(X550:AA550)-MIN(X550:AA550))))</f>
        <v>0</v>
      </c>
      <c r="AS550" s="0" t="n">
        <f aca="false">IF(MAX(X550:AA550)=MIN(X550:AA550),0,IF($F$17="custo",(MAX(X550:AA550)-Y550)/(MAX(X550:AA550)-MIN(X550:AA550)),(Y550-MIN(X550:AA550))/(MAX(X550:AA550)-MIN(X550:AA550))))</f>
        <v>0.571428571428571</v>
      </c>
      <c r="AT550" s="0" t="n">
        <f aca="false">IF(MAX(X550:AA550)=MIN(X550:AA550),0,IF($F$17="custo",(MAX(X550:AA550)-Z550)/(MAX(X550:AA550)-MIN(X550:AA550)),(Z550-MIN(X550:AA550))/(MAX(X550:AA550)-MIN(X550:AA550))))</f>
        <v>0.285714285714286</v>
      </c>
      <c r="AU550" s="0" t="n">
        <f aca="false">IF(MAX(X550:AA550)=MIN(X550:AA550),0,IF($F$17="custo",(MAX(X550:AA550)-AA550)/(MAX(X550:AA550)-MIN(X550:AA550)),(AA550-MIN(X550:AA550))/(MAX(X550:AA550)-MIN(X550:AA550))))</f>
        <v>1</v>
      </c>
      <c r="AV550" s="0" t="n">
        <f aca="false">STDEVP(AB550:AE550)</f>
        <v>0.409955320821201</v>
      </c>
      <c r="AW550" s="0" t="n">
        <f aca="false">STDEVP(AF550:AI550)</f>
        <v>0.358240512240436</v>
      </c>
      <c r="AX550" s="0" t="n">
        <f aca="false">STDEVP(AJ550:AM550)</f>
        <v>0.413017659583237</v>
      </c>
      <c r="AY550" s="0" t="n">
        <f aca="false">STDEVP(AN550:AQ550)</f>
        <v>0.369431444028164</v>
      </c>
      <c r="AZ550" s="0" t="n">
        <f aca="false">STDEVP(AR550:AU550)</f>
        <v>0.369431444028164</v>
      </c>
      <c r="BA550" s="0" t="n">
        <f aca="false">AV550*((1-IFERROR(CORREL(AB550:AE550,AF550:AI550),0))+(1-IFERROR(CORREL(AB550:AE550,AJ550:AM550),0))+(1-IFERROR(CORREL(AB550:AE550,AN550:AQ550),0))+(1-IFERROR(CORREL(AB550:AE550,AR550:AU550),0)))</f>
        <v>1.20001493079674</v>
      </c>
      <c r="BB550" s="0" t="n">
        <f aca="false">AW550*((1-IFERROR(CORREL(AF550:AI550,AB550:AE550),0))+(1-IFERROR(CORREL(AF550:AI550,AJ550:AM550),0))+(1-IFERROR(CORREL(AF550:AI550,AN550:AQ550),0))+(1-IFERROR(CORREL(AF550:AI550,AR550:AU550),0)))</f>
        <v>2.36305290227629</v>
      </c>
      <c r="BC550" s="0" t="n">
        <f aca="false">AX550*((1-IFERROR(CORREL(AJ550:AM550,AB550:AE550),0))+(1-IFERROR(CORREL(AJ550:AM550,AF550:AI550),0))+(1-IFERROR(CORREL(AJ550:AM550,AN550:AQ550),0))+(1-IFERROR(CORREL(AJ550:AM550,AR550:AU550),0)))</f>
        <v>1.13487571000991</v>
      </c>
      <c r="BD550" s="0" t="n">
        <f aca="false">AY550*((1-IFERROR(CORREL(AN550:AQ550,AB550:AE550),0))+(1-IFERROR(CORREL(AN550:AQ550,AF550:AI550),0))+(1-IFERROR(CORREL(AN550:AQ550,AJ550:AM550),0))+(1-IFERROR(CORREL(AN550:AQ550,AR550:AU550),0)))</f>
        <v>0.839051101070347</v>
      </c>
      <c r="BE550" s="0" t="n">
        <f aca="false">AZ550*((1-IFERROR(CORREL(AR550:AU550,AB550:AE550),0))+(1-IFERROR(CORREL(AR550:AU550,AF550:AI550),0))+(1-IFERROR(CORREL(AR550:AU550,AJ550:AM550),0))+(1-IFERROR(CORREL(AR550:AU550,AN550:AQ550),0)))</f>
        <v>0.927638485271418</v>
      </c>
      <c r="BF550" s="0" t="n">
        <f aca="false">IF(SUM(BA550:BE550)&gt;0,BA550/SUM(BA550:BE550),1/5)</f>
        <v>0.185627692518961</v>
      </c>
      <c r="BG550" s="0" t="n">
        <f aca="false">IF(SUM(BA550:BE550)&gt;0,BB550/SUM(BA550:BE550),1/5)</f>
        <v>0.365535499844611</v>
      </c>
      <c r="BH550" s="0" t="n">
        <f aca="false">IF(SUM(BA550:BE550)&gt;0,BC550/SUM(BA550:BE550),1/5)</f>
        <v>0.175551448518302</v>
      </c>
      <c r="BI550" s="0" t="n">
        <f aca="false">IF(SUM(BA550:BE550)&gt;0,BD550/SUM(BA550:BE550),1/5)</f>
        <v>0.12979098492864</v>
      </c>
      <c r="BJ550" s="0" t="n">
        <f aca="false">IF(SUM(BA550:BE550)&gt;0,BE550/SUM(BA550:BE550),1/5)</f>
        <v>0.143494374189486</v>
      </c>
      <c r="BK550" s="0" t="n">
        <f aca="false">BF550*AB550+BG550*AF550+BH550*AJ550+BI550*AN550+BJ550*AR550</f>
        <v>0.26863161446578</v>
      </c>
      <c r="BL550" s="0" t="n">
        <f aca="false">BF550*AC550+BG550*AG550+BH550*AK550+BI550*AO550+BJ550*AS550</f>
        <v>0.540240131473346</v>
      </c>
      <c r="BM550" s="0" t="n">
        <f aca="false">BF550*AD550+BG550*AH550+BH550*AL550+BI550*AP550+BJ550*AT550</f>
        <v>0.559209358746758</v>
      </c>
      <c r="BN550" s="0" t="n">
        <f aca="false">BF550*AE550+BG550*AI550+BH550*AM550+BI550*AQ550+BJ550*AU550</f>
        <v>0.634464500155389</v>
      </c>
      <c r="BO550" s="0" t="n">
        <f aca="false">RANK(BK550,$BK550:$BN550)</f>
        <v>4</v>
      </c>
      <c r="BP550" s="0" t="n">
        <f aca="false">RANK(BL550,$BK550:$BN550)</f>
        <v>3</v>
      </c>
      <c r="BQ550" s="0" t="n">
        <f aca="false">RANK(BM550,$BK550:$BN550)</f>
        <v>2</v>
      </c>
      <c r="BR550" s="0" t="n">
        <f aca="false">RANK(BN550,$BK550:$BN550)</f>
        <v>1</v>
      </c>
    </row>
    <row r="551" customFormat="false" ht="15" hidden="false" customHeight="false" outlineLevel="0" collapsed="false">
      <c r="A551" s="0" t="n">
        <v>528</v>
      </c>
      <c r="B551" s="0" t="n">
        <f aca="false">RANDBETWEEN(1,$B$5)</f>
        <v>4</v>
      </c>
      <c r="C551" s="0" t="n">
        <f aca="false">RANDBETWEEN(1,$B$5)</f>
        <v>5</v>
      </c>
      <c r="D551" s="0" t="n">
        <f aca="false">RANDBETWEEN(1,$B$5)</f>
        <v>3</v>
      </c>
      <c r="E551" s="0" t="n">
        <f aca="false">RANDBETWEEN(1,$B$5)</f>
        <v>4</v>
      </c>
      <c r="F551" s="0" t="n">
        <f aca="false">RANDBETWEEN(1,$B$5)</f>
        <v>2</v>
      </c>
      <c r="G551" s="0" t="n">
        <f aca="false">RANDBETWEEN(1,$B$5)</f>
        <v>4</v>
      </c>
      <c r="H551" s="0" t="n">
        <f aca="true">NORMINV(RAND(),$B$8,$B$13)</f>
        <v>47.506764184559</v>
      </c>
      <c r="I551" s="0" t="n">
        <f aca="true">NORMINV(RAND(),$C$8,$C$13)</f>
        <v>64.7004304827445</v>
      </c>
      <c r="J551" s="0" t="n">
        <f aca="true">NORMINV(RAND(),$D$8,$D$13)</f>
        <v>14.7067646046253</v>
      </c>
      <c r="K551" s="0" t="n">
        <f aca="true">NORMINV(RAND(),$E$8,$E$13)</f>
        <v>2.97999789588835</v>
      </c>
      <c r="L551" s="0" t="n">
        <f aca="true">NORMINV(RAND(),$B$9,$B$14)</f>
        <v>42.7932233945826</v>
      </c>
      <c r="M551" s="0" t="n">
        <f aca="true">NORMINV(RAND(),$C$9,$C$14)</f>
        <v>49.6060673776288</v>
      </c>
      <c r="N551" s="0" t="n">
        <f aca="true">NORMINV(RAND(),$D$9,$D$14)</f>
        <v>47.2534988119736</v>
      </c>
      <c r="O551" s="0" t="n">
        <f aca="true">NORMINV(RAND(),$E$9,$E$14)</f>
        <v>22.5509408820735</v>
      </c>
      <c r="P551" s="0" t="n">
        <f aca="true">NORMINV(RAND(),$B$10,$B$15)</f>
        <v>23.456916432581</v>
      </c>
      <c r="Q551" s="0" t="n">
        <f aca="true">NORMINV(RAND(),$C$10,$C$15)</f>
        <v>29.5904388601092</v>
      </c>
      <c r="R551" s="0" t="n">
        <f aca="true">NORMINV(RAND(),$D$10,$D$15)</f>
        <v>9.75504121983479</v>
      </c>
      <c r="S551" s="0" t="n">
        <f aca="true">NORMINV(RAND(),$E$10,$E$15)</f>
        <v>4.0020691669896</v>
      </c>
      <c r="T551" s="0" t="n">
        <f aca="false">MEDIAN(INDEX(Avaliadores!$B$17:$B$22,$B551),INDEX(Avaliadores!$B$17:$B$22,$C551),INDEX(Avaliadores!$B$17:$B$22,$D551),INDEX(Avaliadores!$B$17:$B$22,$E551),INDEX(Avaliadores!$B$17:$B$22,$F551),INDEX(Avaliadores!$B$17:$B$22,$G551))</f>
        <v>3.29166666666667</v>
      </c>
      <c r="U551" s="0" t="n">
        <f aca="false">MEDIAN(INDEX(Avaliadores!$C$17:$C$22,$B551),INDEX(Avaliadores!$C$17:$C$22,$C551),INDEX(Avaliadores!$C$17:$C$22,$D551),INDEX(Avaliadores!$C$17:$C$22,$E551),INDEX(Avaliadores!$C$17:$C$22,$F551),INDEX(Avaliadores!$C$17:$C$22,$G551))</f>
        <v>5.54166666666667</v>
      </c>
      <c r="V551" s="0" t="n">
        <f aca="false">MEDIAN(INDEX(Avaliadores!$D$17:$D$22,$B551),INDEX(Avaliadores!$D$17:$D$22,$C551),INDEX(Avaliadores!$D$17:$D$22,$D551),INDEX(Avaliadores!$D$17:$D$22,$E551),INDEX(Avaliadores!$D$17:$D$22,$F551),INDEX(Avaliadores!$D$17:$D$22,$G551))</f>
        <v>5.54166666666667</v>
      </c>
      <c r="W551" s="0" t="n">
        <f aca="false">MEDIAN(INDEX(Avaliadores!$E$17:$E$22,$B551),INDEX(Avaliadores!$E$17:$E$22,$C551),INDEX(Avaliadores!$E$17:$E$22,$D551),INDEX(Avaliadores!$E$17:$E$22,$E551),INDEX(Avaliadores!$E$17:$E$22,$F551),INDEX(Avaliadores!$E$17:$E$22,$G551))</f>
        <v>6.54166666666667</v>
      </c>
      <c r="X551" s="0" t="n">
        <f aca="false">MEDIAN(INDEX(Avaliadores!$F$17:$F$22,$B551),INDEX(Avaliadores!$F$17:$F$22,$C551),INDEX(Avaliadores!$F$17:$F$22,$D551),INDEX(Avaliadores!$F$17:$F$22,$E551),INDEX(Avaliadores!$F$17:$F$22,$F551),INDEX(Avaliadores!$F$17:$F$22,$G551))</f>
        <v>3.16666666666667</v>
      </c>
      <c r="Y551" s="0" t="n">
        <f aca="false">MEDIAN(INDEX(Avaliadores!$G$17:$G$22,$B551),INDEX(Avaliadores!$G$17:$G$22,$C551),INDEX(Avaliadores!$G$17:$G$22,$D551),INDEX(Avaliadores!$G$17:$G$22,$E551),INDEX(Avaliadores!$G$17:$G$22,$F551),INDEX(Avaliadores!$G$17:$G$22,$G551))</f>
        <v>4.54166666666667</v>
      </c>
      <c r="Z551" s="0" t="n">
        <f aca="false">MEDIAN(INDEX(Avaliadores!$H$17:$H$22,$B551),INDEX(Avaliadores!$H$17:$H$22,$C551),INDEX(Avaliadores!$H$17:$H$22,$D551),INDEX(Avaliadores!$H$17:$H$22,$E551),INDEX(Avaliadores!$H$17:$H$22,$F551),INDEX(Avaliadores!$H$17:$H$22,$G551))</f>
        <v>3.54166666666667</v>
      </c>
      <c r="AA551" s="0" t="n">
        <f aca="false">MEDIAN(INDEX(Avaliadores!$I$17:$I$22,$B551),INDEX(Avaliadores!$I$17:$I$22,$C551),INDEX(Avaliadores!$I$17:$I$22,$D551),INDEX(Avaliadores!$I$17:$I$22,$E551),INDEX(Avaliadores!$I$17:$I$22,$F551),INDEX(Avaliadores!$I$17:$I$22,$G551))</f>
        <v>5.79166666666667</v>
      </c>
      <c r="AB551" s="0" t="n">
        <f aca="false">IF(MAX(H551:K551)=MIN(H551:K551),0,IF($B$17="custo",(MAX(H551:K551)-H551)/(MAX(H551:K551)-MIN(H551:K551)),(H551-MIN(H551:K551))/(MAX(H551:K551)-MIN(H551:K551))))</f>
        <v>0.27857332778719</v>
      </c>
      <c r="AC551" s="0" t="n">
        <f aca="false">IF(MAX(H551:K551)=MIN(H551:K551),0,IF($B$17="custo",(MAX(H551:K551)-I551)/(MAX(H551:K551)-MIN(H551:K551)),(I551-MIN(H551:K551))/(MAX(H551:K551)-MIN(H551:K551))))</f>
        <v>0</v>
      </c>
      <c r="AD551" s="0" t="n">
        <f aca="false">IF(MAX(H551:K551)=MIN(H551:K551),0,IF($B$17="custo",(MAX(H551:K551)-J551)/(MAX(H551:K551)-MIN(H551:K551)),(J551-MIN(H551:K551))/(MAX(H551:K551)-MIN(H551:K551))))</f>
        <v>0.810001871062157</v>
      </c>
      <c r="AE551" s="0" t="n">
        <f aca="false">IF(MAX(H551:K551)=MIN(H551:K551),0,IF($B$17="custo",(MAX(H551:K551)-K551)/(MAX(H551:K551)-MIN(H551:K551)),(K551-MIN(H551:K551))/(MAX(H551:K551)-MIN(H551:K551))))</f>
        <v>1</v>
      </c>
      <c r="AF551" s="0" t="n">
        <f aca="false">IF(MAX(L551:O551)=MIN(L551:O551),0,IF($C$17="custo",(MAX(L551:O551)-L551)/(MAX(L551:O551)-MIN(L551:O551)),(L551-MIN(L551:O551))/(MAX(L551:O551)-MIN(L551:O551))))</f>
        <v>0.748186578090277</v>
      </c>
      <c r="AG551" s="0" t="n">
        <f aca="false">IF(MAX(L551:O551)=MIN(L551:O551),0,IF($C$17="custo",(MAX(L551:O551)-M551)/(MAX(L551:O551)-MIN(L551:O551)),(M551-MIN(L551:O551))/(MAX(L551:O551)-MIN(L551:O551))))</f>
        <v>1</v>
      </c>
      <c r="AH551" s="0" t="n">
        <f aca="false">IF(MAX(L551:O551)=MIN(L551:O551),0,IF($C$17="custo",(MAX(L551:O551)-N551)/(MAX(L551:O551)-MIN(L551:O551)),(N551-MIN(L551:O551))/(MAX(L551:O551)-MIN(L551:O551))))</f>
        <v>0.913045368091637</v>
      </c>
      <c r="AI551" s="0" t="n">
        <f aca="false">IF(MAX(L551:O551)=MIN(L551:O551),0,IF($C$17="custo",(MAX(L551:O551)-O551)/(MAX(L551:O551)-MIN(L551:O551)),(O551-MIN(L551:O551))/(MAX(L551:O551)-MIN(L551:O551))))</f>
        <v>0</v>
      </c>
      <c r="AJ551" s="0" t="n">
        <f aca="false">IF(MAX(P551:S551)=MIN(P551:S551),0,IF($D$17="custo",(MAX(P551:S551)-P551)/(MAX(P551:S551)-MIN(P551:S551)),(P551-MIN(P551:S551))/(MAX(P551:S551)-MIN(P551:S551))))</f>
        <v>0.239699617485884</v>
      </c>
      <c r="AK551" s="0" t="n">
        <f aca="false">IF(MAX(P551:S551)=MIN(P551:S551),0,IF($D$17="custo",(MAX(P551:S551)-Q551)/(MAX(P551:S551)-MIN(P551:S551)),(Q551-MIN(P551:S551))/(MAX(P551:S551)-MIN(P551:S551))))</f>
        <v>0</v>
      </c>
      <c r="AL551" s="0" t="n">
        <f aca="false">IF(MAX(P551:S551)=MIN(P551:S551),0,IF($D$17="custo",(MAX(P551:S551)-R551)/(MAX(P551:S551)-MIN(P551:S551)),(R551-MIN(P551:S551))/(MAX(P551:S551)-MIN(P551:S551))))</f>
        <v>0.775172388009069</v>
      </c>
      <c r="AM551" s="0" t="n">
        <f aca="false">IF(MAX(P551:S551)=MIN(P551:S551),0,IF($D$17="custo",(MAX(P551:S551)-S551)/(MAX(P551:S551)-MIN(P551:S551)),(S551-MIN(P551:S551))/(MAX(P551:S551)-MIN(P551:S551))))</f>
        <v>1</v>
      </c>
      <c r="AN551" s="0" t="n">
        <f aca="false">IF(MAX(T551:W551)=MIN(T551:W551),0,IF($E$17="custo",(MAX(T551:W551)-T551)/(MAX(T551:W551)-MIN(T551:W551)),(T551-MIN(T551:W551))/(MAX(T551:W551)-MIN(T551:W551))))</f>
        <v>0</v>
      </c>
      <c r="AO551" s="0" t="n">
        <f aca="false">IF(MAX(T551:W551)=MIN(T551:W551),0,IF($E$17="custo",(MAX(T551:W551)-U551)/(MAX(T551:W551)-MIN(T551:W551)),(U551-MIN(T551:W551))/(MAX(T551:W551)-MIN(T551:W551))))</f>
        <v>0.692307692307692</v>
      </c>
      <c r="AP551" s="0" t="n">
        <f aca="false">IF(MAX(T551:W551)=MIN(T551:W551),0,IF($E$17="custo",(MAX(T551:W551)-V551)/(MAX(T551:W551)-MIN(T551:W551)),(V551-MIN(T551:W551))/(MAX(T551:W551)-MIN(T551:W551))))</f>
        <v>0.692307692307692</v>
      </c>
      <c r="AQ551" s="0" t="n">
        <f aca="false">IF(MAX(T551:W551)=MIN(T551:W551),0,IF($E$17="custo",(MAX(T551:W551)-W551)/(MAX(T551:W551)-MIN(T551:W551)),(W551-MIN(T551:W551))/(MAX(T551:W551)-MIN(T551:W551))))</f>
        <v>1</v>
      </c>
      <c r="AR551" s="0" t="n">
        <f aca="false">IF(MAX(X551:AA551)=MIN(X551:AA551),0,IF($F$17="custo",(MAX(X551:AA551)-X551)/(MAX(X551:AA551)-MIN(X551:AA551)),(X551-MIN(X551:AA551))/(MAX(X551:AA551)-MIN(X551:AA551))))</f>
        <v>0</v>
      </c>
      <c r="AS551" s="0" t="n">
        <f aca="false">IF(MAX(X551:AA551)=MIN(X551:AA551),0,IF($F$17="custo",(MAX(X551:AA551)-Y551)/(MAX(X551:AA551)-MIN(X551:AA551)),(Y551-MIN(X551:AA551))/(MAX(X551:AA551)-MIN(X551:AA551))))</f>
        <v>0.523809523809524</v>
      </c>
      <c r="AT551" s="0" t="n">
        <f aca="false">IF(MAX(X551:AA551)=MIN(X551:AA551),0,IF($F$17="custo",(MAX(X551:AA551)-Z551)/(MAX(X551:AA551)-MIN(X551:AA551)),(Z551-MIN(X551:AA551))/(MAX(X551:AA551)-MIN(X551:AA551))))</f>
        <v>0.142857142857143</v>
      </c>
      <c r="AU551" s="0" t="n">
        <f aca="false">IF(MAX(X551:AA551)=MIN(X551:AA551),0,IF($F$17="custo",(MAX(X551:AA551)-AA551)/(MAX(X551:AA551)-MIN(X551:AA551)),(AA551-MIN(X551:AA551))/(MAX(X551:AA551)-MIN(X551:AA551))))</f>
        <v>1</v>
      </c>
      <c r="AV551" s="0" t="n">
        <f aca="false">STDEVP(AB551:AE551)</f>
        <v>0.400989257888063</v>
      </c>
      <c r="AW551" s="0" t="n">
        <f aca="false">STDEVP(AF551:AI551)</f>
        <v>0.394618845211185</v>
      </c>
      <c r="AX551" s="0" t="n">
        <f aca="false">STDEVP(AJ551:AM551)</f>
        <v>0.401067587235228</v>
      </c>
      <c r="AY551" s="0" t="n">
        <f aca="false">STDEVP(AN551:AQ551)</f>
        <v>0.36639536313957</v>
      </c>
      <c r="AZ551" s="0" t="n">
        <f aca="false">STDEVP(AR551:AU551)</f>
        <v>0.3874080975065</v>
      </c>
      <c r="BA551" s="0" t="n">
        <f aca="false">AV551*((1-IFERROR(CORREL(AB551:AE551,AF551:AI551),0))+(1-IFERROR(CORREL(AB551:AE551,AJ551:AM551),0))+(1-IFERROR(CORREL(AB551:AE551,AN551:AQ551),0))+(1-IFERROR(CORREL(AB551:AE551,AR551:AU551),0)))</f>
        <v>1.1093376385386</v>
      </c>
      <c r="BB551" s="0" t="n">
        <f aca="false">AW551*((1-IFERROR(CORREL(AF551:AI551,AB551:AE551),0))+(1-IFERROR(CORREL(AF551:AI551,AJ551:AM551),0))+(1-IFERROR(CORREL(AF551:AI551,AN551:AQ551),0))+(1-IFERROR(CORREL(AF551:AI551,AR551:AU551),0)))</f>
        <v>2.60857698206326</v>
      </c>
      <c r="BC551" s="0" t="n">
        <f aca="false">AX551*((1-IFERROR(CORREL(AJ551:AM551,AB551:AE551),0))+(1-IFERROR(CORREL(AJ551:AM551,AF551:AI551),0))+(1-IFERROR(CORREL(AJ551:AM551,AN551:AQ551),0))+(1-IFERROR(CORREL(AJ551:AM551,AR551:AU551),0)))</f>
        <v>1.08694610189846</v>
      </c>
      <c r="BD551" s="0" t="n">
        <f aca="false">AY551*((1-IFERROR(CORREL(AN551:AQ551,AB551:AE551),0))+(1-IFERROR(CORREL(AN551:AQ551,AF551:AI551),0))+(1-IFERROR(CORREL(AN551:AQ551,AJ551:AM551),0))+(1-IFERROR(CORREL(AN551:AQ551,AR551:AU551),0)))</f>
        <v>0.923726689785695</v>
      </c>
      <c r="BE551" s="0" t="n">
        <f aca="false">AZ551*((1-IFERROR(CORREL(AR551:AU551,AB551:AE551),0))+(1-IFERROR(CORREL(AR551:AU551,AF551:AI551),0))+(1-IFERROR(CORREL(AR551:AU551,AJ551:AM551),0))+(1-IFERROR(CORREL(AR551:AU551,AN551:AQ551),0)))</f>
        <v>1.19624325519299</v>
      </c>
      <c r="BF551" s="0" t="n">
        <f aca="false">IF(SUM(BA551:BE551)&gt;0,BA551/SUM(BA551:BE551),1/5)</f>
        <v>0.160197077994754</v>
      </c>
      <c r="BG551" s="0" t="n">
        <f aca="false">IF(SUM(BA551:BE551)&gt;0,BB551/SUM(BA551:BE551),1/5)</f>
        <v>0.376699028080772</v>
      </c>
      <c r="BH551" s="0" t="n">
        <f aca="false">IF(SUM(BA551:BE551)&gt;0,BC551/SUM(BA551:BE551),1/5)</f>
        <v>0.156963564033857</v>
      </c>
      <c r="BI551" s="0" t="n">
        <f aca="false">IF(SUM(BA551:BE551)&gt;0,BD551/SUM(BA551:BE551),1/5)</f>
        <v>0.133393397491116</v>
      </c>
      <c r="BJ551" s="0" t="n">
        <f aca="false">IF(SUM(BA551:BE551)&gt;0,BE551/SUM(BA551:BE551),1/5)</f>
        <v>0.172746932399501</v>
      </c>
      <c r="BK551" s="0" t="n">
        <f aca="false">BF551*AB551+BG551*AF551+BH551*AJ551+BI551*AN551+BJ551*AR551</f>
        <v>0.364091896166605</v>
      </c>
      <c r="BL551" s="0" t="n">
        <f aca="false">BF551*AC551+BG551*AG551+BH551*AK551+BI551*AO551+BJ551*AS551</f>
        <v>0.559534791666668</v>
      </c>
      <c r="BM551" s="0" t="n">
        <f aca="false">BF551*AD551+BG551*AH551+BH551*AL551+BI551*AP551+BJ551*AT551</f>
        <v>0.712404464816837</v>
      </c>
      <c r="BN551" s="0" t="n">
        <f aca="false">BF551*AE551+BG551*AI551+BH551*AM551+BI551*AQ551+BJ551*AU551</f>
        <v>0.623300971919228</v>
      </c>
      <c r="BO551" s="0" t="n">
        <f aca="false">RANK(BK551,$BK551:$BN551)</f>
        <v>4</v>
      </c>
      <c r="BP551" s="0" t="n">
        <f aca="false">RANK(BL551,$BK551:$BN551)</f>
        <v>3</v>
      </c>
      <c r="BQ551" s="0" t="n">
        <f aca="false">RANK(BM551,$BK551:$BN551)</f>
        <v>1</v>
      </c>
      <c r="BR551" s="0" t="n">
        <f aca="false">RANK(BN551,$BK551:$BN551)</f>
        <v>2</v>
      </c>
    </row>
    <row r="552" customFormat="false" ht="15" hidden="false" customHeight="false" outlineLevel="0" collapsed="false">
      <c r="A552" s="0" t="n">
        <v>529</v>
      </c>
      <c r="B552" s="0" t="n">
        <f aca="false">RANDBETWEEN(1,$B$5)</f>
        <v>4</v>
      </c>
      <c r="C552" s="0" t="n">
        <f aca="false">RANDBETWEEN(1,$B$5)</f>
        <v>3</v>
      </c>
      <c r="D552" s="0" t="n">
        <f aca="false">RANDBETWEEN(1,$B$5)</f>
        <v>5</v>
      </c>
      <c r="E552" s="0" t="n">
        <f aca="false">RANDBETWEEN(1,$B$5)</f>
        <v>2</v>
      </c>
      <c r="F552" s="0" t="n">
        <f aca="false">RANDBETWEEN(1,$B$5)</f>
        <v>1</v>
      </c>
      <c r="G552" s="0" t="n">
        <f aca="false">RANDBETWEEN(1,$B$5)</f>
        <v>2</v>
      </c>
      <c r="H552" s="0" t="n">
        <f aca="true">NORMINV(RAND(),$B$8,$B$13)</f>
        <v>47.2620180454828</v>
      </c>
      <c r="I552" s="0" t="n">
        <f aca="true">NORMINV(RAND(),$C$8,$C$13)</f>
        <v>68.768377791444</v>
      </c>
      <c r="J552" s="0" t="n">
        <f aca="true">NORMINV(RAND(),$D$8,$D$13)</f>
        <v>14.0711310464237</v>
      </c>
      <c r="K552" s="0" t="n">
        <f aca="true">NORMINV(RAND(),$E$8,$E$13)</f>
        <v>3.211338541356</v>
      </c>
      <c r="L552" s="0" t="n">
        <f aca="true">NORMINV(RAND(),$B$9,$B$14)</f>
        <v>42.8199894748676</v>
      </c>
      <c r="M552" s="0" t="n">
        <f aca="true">NORMINV(RAND(),$C$9,$C$14)</f>
        <v>52.3203724029599</v>
      </c>
      <c r="N552" s="0" t="n">
        <f aca="true">NORMINV(RAND(),$D$9,$D$14)</f>
        <v>44.2551031990055</v>
      </c>
      <c r="O552" s="0" t="n">
        <f aca="true">NORMINV(RAND(),$E$9,$E$14)</f>
        <v>20.6936086591961</v>
      </c>
      <c r="P552" s="0" t="n">
        <f aca="true">NORMINV(RAND(),$B$10,$B$15)</f>
        <v>23.7727323132688</v>
      </c>
      <c r="Q552" s="0" t="n">
        <f aca="true">NORMINV(RAND(),$C$10,$C$15)</f>
        <v>30.0152818685369</v>
      </c>
      <c r="R552" s="0" t="n">
        <f aca="true">NORMINV(RAND(),$D$10,$D$15)</f>
        <v>10.2826301211012</v>
      </c>
      <c r="S552" s="0" t="n">
        <f aca="true">NORMINV(RAND(),$E$10,$E$15)</f>
        <v>3.94860658319559</v>
      </c>
      <c r="T552" s="0" t="n">
        <f aca="false">MEDIAN(INDEX(Avaliadores!$B$17:$B$22,$B552),INDEX(Avaliadores!$B$17:$B$22,$C552),INDEX(Avaliadores!$B$17:$B$22,$D552),INDEX(Avaliadores!$B$17:$B$22,$E552),INDEX(Avaliadores!$B$17:$B$22,$F552),INDEX(Avaliadores!$B$17:$B$22,$G552))</f>
        <v>2.91666666666667</v>
      </c>
      <c r="U552" s="0" t="n">
        <f aca="false">MEDIAN(INDEX(Avaliadores!$C$17:$C$22,$B552),INDEX(Avaliadores!$C$17:$C$22,$C552),INDEX(Avaliadores!$C$17:$C$22,$D552),INDEX(Avaliadores!$C$17:$C$22,$E552),INDEX(Avaliadores!$C$17:$C$22,$F552),INDEX(Avaliadores!$C$17:$C$22,$G552))</f>
        <v>5.04166666666667</v>
      </c>
      <c r="V552" s="0" t="n">
        <f aca="false">MEDIAN(INDEX(Avaliadores!$D$17:$D$22,$B552),INDEX(Avaliadores!$D$17:$D$22,$C552),INDEX(Avaliadores!$D$17:$D$22,$D552),INDEX(Avaliadores!$D$17:$D$22,$E552),INDEX(Avaliadores!$D$17:$D$22,$F552),INDEX(Avaliadores!$D$17:$D$22,$G552))</f>
        <v>5.91666666666667</v>
      </c>
      <c r="W552" s="0" t="n">
        <f aca="false">MEDIAN(INDEX(Avaliadores!$E$17:$E$22,$B552),INDEX(Avaliadores!$E$17:$E$22,$C552),INDEX(Avaliadores!$E$17:$E$22,$D552),INDEX(Avaliadores!$E$17:$E$22,$E552),INDEX(Avaliadores!$E$17:$E$22,$F552),INDEX(Avaliadores!$E$17:$E$22,$G552))</f>
        <v>6.29166666666667</v>
      </c>
      <c r="X552" s="0" t="n">
        <f aca="false">MEDIAN(INDEX(Avaliadores!$F$17:$F$22,$B552),INDEX(Avaliadores!$F$17:$F$22,$C552),INDEX(Avaliadores!$F$17:$F$22,$D552),INDEX(Avaliadores!$F$17:$F$22,$E552),INDEX(Avaliadores!$F$17:$F$22,$F552),INDEX(Avaliadores!$F$17:$F$22,$G552))</f>
        <v>2.29166666666667</v>
      </c>
      <c r="Y552" s="0" t="n">
        <f aca="false">MEDIAN(INDEX(Avaliadores!$G$17:$G$22,$B552),INDEX(Avaliadores!$G$17:$G$22,$C552),INDEX(Avaliadores!$G$17:$G$22,$D552),INDEX(Avaliadores!$G$17:$G$22,$E552),INDEX(Avaliadores!$G$17:$G$22,$F552),INDEX(Avaliadores!$G$17:$G$22,$G552))</f>
        <v>5.41666666666667</v>
      </c>
      <c r="Z552" s="0" t="n">
        <f aca="false">MEDIAN(INDEX(Avaliadores!$H$17:$H$22,$B552),INDEX(Avaliadores!$H$17:$H$22,$C552),INDEX(Avaliadores!$H$17:$H$22,$D552),INDEX(Avaliadores!$H$17:$H$22,$E552),INDEX(Avaliadores!$H$17:$H$22,$F552),INDEX(Avaliadores!$H$17:$H$22,$G552))</f>
        <v>3.91666666666667</v>
      </c>
      <c r="AA552" s="0" t="n">
        <f aca="false">MEDIAN(INDEX(Avaliadores!$I$17:$I$22,$B552),INDEX(Avaliadores!$I$17:$I$22,$C552),INDEX(Avaliadores!$I$17:$I$22,$D552),INDEX(Avaliadores!$I$17:$I$22,$E552),INDEX(Avaliadores!$I$17:$I$22,$F552),INDEX(Avaliadores!$I$17:$I$22,$G552))</f>
        <v>6.29166666666667</v>
      </c>
      <c r="AB552" s="0" t="n">
        <f aca="false">IF(MAX(H552:K552)=MIN(H552:K552),0,IF($B$17="custo",(MAX(H552:K552)-H552)/(MAX(H552:K552)-MIN(H552:K552)),(H552-MIN(H552:K552))/(MAX(H552:K552)-MIN(H552:K552))))</f>
        <v>0.328055690006353</v>
      </c>
      <c r="AC552" s="0" t="n">
        <f aca="false">IF(MAX(H552:K552)=MIN(H552:K552),0,IF($B$17="custo",(MAX(H552:K552)-I552)/(MAX(H552:K552)-MIN(H552:K552)),(I552-MIN(H552:K552))/(MAX(H552:K552)-MIN(H552:K552))))</f>
        <v>0</v>
      </c>
      <c r="AD552" s="0" t="n">
        <f aca="false">IF(MAX(H552:K552)=MIN(H552:K552),0,IF($B$17="custo",(MAX(H552:K552)-J552)/(MAX(H552:K552)-MIN(H552:K552)),(J552-MIN(H552:K552))/(MAX(H552:K552)-MIN(H552:K552))))</f>
        <v>0.834345897415538</v>
      </c>
      <c r="AE552" s="0" t="n">
        <f aca="false">IF(MAX(H552:K552)=MIN(H552:K552),0,IF($B$17="custo",(MAX(H552:K552)-K552)/(MAX(H552:K552)-MIN(H552:K552)),(K552-MIN(H552:K552))/(MAX(H552:K552)-MIN(H552:K552))))</f>
        <v>1</v>
      </c>
      <c r="AF552" s="0" t="n">
        <f aca="false">IF(MAX(L552:O552)=MIN(L552:O552),0,IF($C$17="custo",(MAX(L552:O552)-L552)/(MAX(L552:O552)-MIN(L552:O552)),(L552-MIN(L552:O552))/(MAX(L552:O552)-MIN(L552:O552))))</f>
        <v>0.699609387635634</v>
      </c>
      <c r="AG552" s="0" t="n">
        <f aca="false">IF(MAX(L552:O552)=MIN(L552:O552),0,IF($C$17="custo",(MAX(L552:O552)-M552)/(MAX(L552:O552)-MIN(L552:O552)),(M552-MIN(L552:O552))/(MAX(L552:O552)-MIN(L552:O552))))</f>
        <v>1</v>
      </c>
      <c r="AH552" s="0" t="n">
        <f aca="false">IF(MAX(L552:O552)=MIN(L552:O552),0,IF($C$17="custo",(MAX(L552:O552)-N552)/(MAX(L552:O552)-MIN(L552:O552)),(N552-MIN(L552:O552))/(MAX(L552:O552)-MIN(L552:O552))))</f>
        <v>0.744985947051105</v>
      </c>
      <c r="AI552" s="0" t="n">
        <f aca="false">IF(MAX(L552:O552)=MIN(L552:O552),0,IF($C$17="custo",(MAX(L552:O552)-O552)/(MAX(L552:O552)-MIN(L552:O552)),(O552-MIN(L552:O552))/(MAX(L552:O552)-MIN(L552:O552))))</f>
        <v>0</v>
      </c>
      <c r="AJ552" s="0" t="n">
        <f aca="false">IF(MAX(P552:S552)=MIN(P552:S552),0,IF($D$17="custo",(MAX(P552:S552)-P552)/(MAX(P552:S552)-MIN(P552:S552)),(P552-MIN(P552:S552))/(MAX(P552:S552)-MIN(P552:S552))))</f>
        <v>0.239483919101054</v>
      </c>
      <c r="AK552" s="0" t="n">
        <f aca="false">IF(MAX(P552:S552)=MIN(P552:S552),0,IF($D$17="custo",(MAX(P552:S552)-Q552)/(MAX(P552:S552)-MIN(P552:S552)),(Q552-MIN(P552:S552))/(MAX(P552:S552)-MIN(P552:S552))))</f>
        <v>0</v>
      </c>
      <c r="AL552" s="0" t="n">
        <f aca="false">IF(MAX(P552:S552)=MIN(P552:S552),0,IF($D$17="custo",(MAX(P552:S552)-R552)/(MAX(P552:S552)-MIN(P552:S552)),(R552-MIN(P552:S552))/(MAX(P552:S552)-MIN(P552:S552))))</f>
        <v>0.757006849988745</v>
      </c>
      <c r="AM552" s="0" t="n">
        <f aca="false">IF(MAX(P552:S552)=MIN(P552:S552),0,IF($D$17="custo",(MAX(P552:S552)-S552)/(MAX(P552:S552)-MIN(P552:S552)),(S552-MIN(P552:S552))/(MAX(P552:S552)-MIN(P552:S552))))</f>
        <v>1</v>
      </c>
      <c r="AN552" s="0" t="n">
        <f aca="false">IF(MAX(T552:W552)=MIN(T552:W552),0,IF($E$17="custo",(MAX(T552:W552)-T552)/(MAX(T552:W552)-MIN(T552:W552)),(T552-MIN(T552:W552))/(MAX(T552:W552)-MIN(T552:W552))))</f>
        <v>0</v>
      </c>
      <c r="AO552" s="0" t="n">
        <f aca="false">IF(MAX(T552:W552)=MIN(T552:W552),0,IF($E$17="custo",(MAX(T552:W552)-U552)/(MAX(T552:W552)-MIN(T552:W552)),(U552-MIN(T552:W552))/(MAX(T552:W552)-MIN(T552:W552))))</f>
        <v>0.62962962962963</v>
      </c>
      <c r="AP552" s="0" t="n">
        <f aca="false">IF(MAX(T552:W552)=MIN(T552:W552),0,IF($E$17="custo",(MAX(T552:W552)-V552)/(MAX(T552:W552)-MIN(T552:W552)),(V552-MIN(T552:W552))/(MAX(T552:W552)-MIN(T552:W552))))</f>
        <v>0.888888888888889</v>
      </c>
      <c r="AQ552" s="0" t="n">
        <f aca="false">IF(MAX(T552:W552)=MIN(T552:W552),0,IF($E$17="custo",(MAX(T552:W552)-W552)/(MAX(T552:W552)-MIN(T552:W552)),(W552-MIN(T552:W552))/(MAX(T552:W552)-MIN(T552:W552))))</f>
        <v>1</v>
      </c>
      <c r="AR552" s="0" t="n">
        <f aca="false">IF(MAX(X552:AA552)=MIN(X552:AA552),0,IF($F$17="custo",(MAX(X552:AA552)-X552)/(MAX(X552:AA552)-MIN(X552:AA552)),(X552-MIN(X552:AA552))/(MAX(X552:AA552)-MIN(X552:AA552))))</f>
        <v>0</v>
      </c>
      <c r="AS552" s="0" t="n">
        <f aca="false">IF(MAX(X552:AA552)=MIN(X552:AA552),0,IF($F$17="custo",(MAX(X552:AA552)-Y552)/(MAX(X552:AA552)-MIN(X552:AA552)),(Y552-MIN(X552:AA552))/(MAX(X552:AA552)-MIN(X552:AA552))))</f>
        <v>0.78125</v>
      </c>
      <c r="AT552" s="0" t="n">
        <f aca="false">IF(MAX(X552:AA552)=MIN(X552:AA552),0,IF($F$17="custo",(MAX(X552:AA552)-Z552)/(MAX(X552:AA552)-MIN(X552:AA552)),(Z552-MIN(X552:AA552))/(MAX(X552:AA552)-MIN(X552:AA552))))</f>
        <v>0.40625</v>
      </c>
      <c r="AU552" s="0" t="n">
        <f aca="false">IF(MAX(X552:AA552)=MIN(X552:AA552),0,IF($F$17="custo",(MAX(X552:AA552)-AA552)/(MAX(X552:AA552)-MIN(X552:AA552)),(AA552-MIN(X552:AA552))/(MAX(X552:AA552)-MIN(X552:AA552))))</f>
        <v>1</v>
      </c>
      <c r="AV552" s="0" t="n">
        <f aca="false">STDEVP(AB552:AE552)</f>
        <v>0.398358649949548</v>
      </c>
      <c r="AW552" s="0" t="n">
        <f aca="false">STDEVP(AF552:AI552)</f>
        <v>0.37096016261133</v>
      </c>
      <c r="AX552" s="0" t="n">
        <f aca="false">STDEVP(AJ552:AM552)</f>
        <v>0.398094860137847</v>
      </c>
      <c r="AY552" s="0" t="n">
        <f aca="false">STDEVP(AN552:AQ552)</f>
        <v>0.387563880304747</v>
      </c>
      <c r="AZ552" s="0" t="n">
        <f aca="false">STDEVP(AR552:AU552)</f>
        <v>0.380493614433935</v>
      </c>
      <c r="BA552" s="0" t="n">
        <f aca="false">AV552*((1-IFERROR(CORREL(AB552:AE552,AF552:AI552),0))+(1-IFERROR(CORREL(AB552:AE552,AJ552:AM552),0))+(1-IFERROR(CORREL(AB552:AE552,AN552:AQ552),0))+(1-IFERROR(CORREL(AB552:AE552,AR552:AU552),0)))</f>
        <v>1.16635534341121</v>
      </c>
      <c r="BB552" s="0" t="n">
        <f aca="false">AW552*((1-IFERROR(CORREL(AF552:AI552,AB552:AE552),0))+(1-IFERROR(CORREL(AF552:AI552,AJ552:AM552),0))+(1-IFERROR(CORREL(AF552:AI552,AN552:AQ552),0))+(1-IFERROR(CORREL(AF552:AI552,AR552:AU552),0)))</f>
        <v>2.41173572465532</v>
      </c>
      <c r="BC552" s="0" t="n">
        <f aca="false">AX552*((1-IFERROR(CORREL(AJ552:AM552,AB552:AE552),0))+(1-IFERROR(CORREL(AJ552:AM552,AF552:AI552),0))+(1-IFERROR(CORREL(AJ552:AM552,AN552:AQ552),0))+(1-IFERROR(CORREL(AJ552:AM552,AR552:AU552),0)))</f>
        <v>1.11580797881044</v>
      </c>
      <c r="BD552" s="0" t="n">
        <f aca="false">AY552*((1-IFERROR(CORREL(AN552:AQ552,AB552:AE552),0))+(1-IFERROR(CORREL(AN552:AQ552,AF552:AI552),0))+(1-IFERROR(CORREL(AN552:AQ552,AJ552:AM552),0))+(1-IFERROR(CORREL(AN552:AQ552,AR552:AU552),0)))</f>
        <v>0.904694241148966</v>
      </c>
      <c r="BE552" s="0" t="n">
        <f aca="false">AZ552*((1-IFERROR(CORREL(AR552:AU552,AB552:AE552),0))+(1-IFERROR(CORREL(AR552:AU552,AF552:AI552),0))+(1-IFERROR(CORREL(AR552:AU552,AJ552:AM552),0))+(1-IFERROR(CORREL(AR552:AU552,AN552:AQ552),0)))</f>
        <v>1.15201458005233</v>
      </c>
      <c r="BF552" s="0" t="n">
        <f aca="false">IF(SUM(BA552:BE552)&gt;0,BA552/SUM(BA552:BE552),1/5)</f>
        <v>0.172777824783243</v>
      </c>
      <c r="BG552" s="0" t="n">
        <f aca="false">IF(SUM(BA552:BE552)&gt;0,BB552/SUM(BA552:BE552),1/5)</f>
        <v>0.357262008368127</v>
      </c>
      <c r="BH552" s="0" t="n">
        <f aca="false">IF(SUM(BA552:BE552)&gt;0,BC552/SUM(BA552:BE552),1/5)</f>
        <v>0.165290000636355</v>
      </c>
      <c r="BI552" s="0" t="n">
        <f aca="false">IF(SUM(BA552:BE552)&gt;0,BD552/SUM(BA552:BE552),1/5)</f>
        <v>0.134016707654878</v>
      </c>
      <c r="BJ552" s="0" t="n">
        <f aca="false">IF(SUM(BA552:BE552)&gt;0,BE552/SUM(BA552:BE552),1/5)</f>
        <v>0.170653458557396</v>
      </c>
      <c r="BK552" s="0" t="n">
        <f aca="false">BF552*AB552+BG552*AF552+BH552*AJ552+BI552*AN552+BJ552*AR552</f>
        <v>0.346208900567576</v>
      </c>
      <c r="BL552" s="0" t="n">
        <f aca="false">BF552*AC552+BG552*AG552+BH552*AK552+BI552*AO552+BJ552*AS552</f>
        <v>0.574965912871016</v>
      </c>
      <c r="BM552" s="0" t="n">
        <f aca="false">BF552*AD552+BG552*AH552+BH552*AL552+BI552*AP552+BJ552*AT552</f>
        <v>0.723891237536988</v>
      </c>
      <c r="BN552" s="0" t="n">
        <f aca="false">BF552*AE552+BG552*AI552+BH552*AM552+BI552*AQ552+BJ552*AU552</f>
        <v>0.642737991631873</v>
      </c>
      <c r="BO552" s="0" t="n">
        <f aca="false">RANK(BK552,$BK552:$BN552)</f>
        <v>4</v>
      </c>
      <c r="BP552" s="0" t="n">
        <f aca="false">RANK(BL552,$BK552:$BN552)</f>
        <v>3</v>
      </c>
      <c r="BQ552" s="0" t="n">
        <f aca="false">RANK(BM552,$BK552:$BN552)</f>
        <v>1</v>
      </c>
      <c r="BR552" s="0" t="n">
        <f aca="false">RANK(BN552,$BK552:$BN552)</f>
        <v>2</v>
      </c>
    </row>
    <row r="553" customFormat="false" ht="15" hidden="false" customHeight="false" outlineLevel="0" collapsed="false">
      <c r="A553" s="0" t="n">
        <v>530</v>
      </c>
      <c r="B553" s="0" t="n">
        <f aca="false">RANDBETWEEN(1,$B$5)</f>
        <v>2</v>
      </c>
      <c r="C553" s="0" t="n">
        <f aca="false">RANDBETWEEN(1,$B$5)</f>
        <v>5</v>
      </c>
      <c r="D553" s="0" t="n">
        <f aca="false">RANDBETWEEN(1,$B$5)</f>
        <v>5</v>
      </c>
      <c r="E553" s="0" t="n">
        <f aca="false">RANDBETWEEN(1,$B$5)</f>
        <v>1</v>
      </c>
      <c r="F553" s="0" t="n">
        <f aca="false">RANDBETWEEN(1,$B$5)</f>
        <v>4</v>
      </c>
      <c r="G553" s="0" t="n">
        <f aca="false">RANDBETWEEN(1,$B$5)</f>
        <v>6</v>
      </c>
      <c r="H553" s="0" t="n">
        <f aca="true">NORMINV(RAND(),$B$8,$B$13)</f>
        <v>49.1805669347499</v>
      </c>
      <c r="I553" s="0" t="n">
        <f aca="true">NORMINV(RAND(),$C$8,$C$13)</f>
        <v>66.7460498501254</v>
      </c>
      <c r="J553" s="0" t="n">
        <f aca="true">NORMINV(RAND(),$D$8,$D$13)</f>
        <v>12.8298929204477</v>
      </c>
      <c r="K553" s="0" t="n">
        <f aca="true">NORMINV(RAND(),$E$8,$E$13)</f>
        <v>3.5479079244182</v>
      </c>
      <c r="L553" s="0" t="n">
        <f aca="true">NORMINV(RAND(),$B$9,$B$14)</f>
        <v>48.9511753013163</v>
      </c>
      <c r="M553" s="0" t="n">
        <f aca="true">NORMINV(RAND(),$C$9,$C$14)</f>
        <v>53.2028286180542</v>
      </c>
      <c r="N553" s="0" t="n">
        <f aca="true">NORMINV(RAND(),$D$9,$D$14)</f>
        <v>52.0557431039011</v>
      </c>
      <c r="O553" s="0" t="n">
        <f aca="true">NORMINV(RAND(),$E$9,$E$14)</f>
        <v>27.5168341007315</v>
      </c>
      <c r="P553" s="0" t="n">
        <f aca="true">NORMINV(RAND(),$B$10,$B$15)</f>
        <v>22.9579733669046</v>
      </c>
      <c r="Q553" s="0" t="n">
        <f aca="true">NORMINV(RAND(),$C$10,$C$15)</f>
        <v>28.991325974991</v>
      </c>
      <c r="R553" s="0" t="n">
        <f aca="true">NORMINV(RAND(),$D$10,$D$15)</f>
        <v>9.89573338651537</v>
      </c>
      <c r="S553" s="0" t="n">
        <f aca="true">NORMINV(RAND(),$E$10,$E$15)</f>
        <v>3.95274534866638</v>
      </c>
      <c r="T553" s="0" t="n">
        <f aca="false">MEDIAN(INDEX(Avaliadores!$B$17:$B$22,$B553),INDEX(Avaliadores!$B$17:$B$22,$C553),INDEX(Avaliadores!$B$17:$B$22,$D553),INDEX(Avaliadores!$B$17:$B$22,$E553),INDEX(Avaliadores!$B$17:$B$22,$F553),INDEX(Avaliadores!$B$17:$B$22,$G553))</f>
        <v>2.54166666666667</v>
      </c>
      <c r="U553" s="0" t="n">
        <f aca="false">MEDIAN(INDEX(Avaliadores!$C$17:$C$22,$B553),INDEX(Avaliadores!$C$17:$C$22,$C553),INDEX(Avaliadores!$C$17:$C$22,$D553),INDEX(Avaliadores!$C$17:$C$22,$E553),INDEX(Avaliadores!$C$17:$C$22,$F553),INDEX(Avaliadores!$C$17:$C$22,$G553))</f>
        <v>5.54166666666667</v>
      </c>
      <c r="V553" s="0" t="n">
        <f aca="false">MEDIAN(INDEX(Avaliadores!$D$17:$D$22,$B553),INDEX(Avaliadores!$D$17:$D$22,$C553),INDEX(Avaliadores!$D$17:$D$22,$D553),INDEX(Avaliadores!$D$17:$D$22,$E553),INDEX(Avaliadores!$D$17:$D$22,$F553),INDEX(Avaliadores!$D$17:$D$22,$G553))</f>
        <v>5.54166666666667</v>
      </c>
      <c r="W553" s="0" t="n">
        <f aca="false">MEDIAN(INDEX(Avaliadores!$E$17:$E$22,$B553),INDEX(Avaliadores!$E$17:$E$22,$C553),INDEX(Avaliadores!$E$17:$E$22,$D553),INDEX(Avaliadores!$E$17:$E$22,$E553),INDEX(Avaliadores!$E$17:$E$22,$F553),INDEX(Avaliadores!$E$17:$E$22,$G553))</f>
        <v>6.79166666666667</v>
      </c>
      <c r="X553" s="0" t="n">
        <f aca="false">MEDIAN(INDEX(Avaliadores!$F$17:$F$22,$B553),INDEX(Avaliadores!$F$17:$F$22,$C553),INDEX(Avaliadores!$F$17:$F$22,$D553),INDEX(Avaliadores!$F$17:$F$22,$E553),INDEX(Avaliadores!$F$17:$F$22,$F553),INDEX(Avaliadores!$F$17:$F$22,$G553))</f>
        <v>2.54166666666667</v>
      </c>
      <c r="Y553" s="0" t="n">
        <f aca="false">MEDIAN(INDEX(Avaliadores!$G$17:$G$22,$B553),INDEX(Avaliadores!$G$17:$G$22,$C553),INDEX(Avaliadores!$G$17:$G$22,$D553),INDEX(Avaliadores!$G$17:$G$22,$E553),INDEX(Avaliadores!$G$17:$G$22,$F553),INDEX(Avaliadores!$G$17:$G$22,$G553))</f>
        <v>4.79166666666667</v>
      </c>
      <c r="Z553" s="0" t="n">
        <f aca="false">MEDIAN(INDEX(Avaliadores!$H$17:$H$22,$B553),INDEX(Avaliadores!$H$17:$H$22,$C553),INDEX(Avaliadores!$H$17:$H$22,$D553),INDEX(Avaliadores!$H$17:$H$22,$E553),INDEX(Avaliadores!$H$17:$H$22,$F553),INDEX(Avaliadores!$H$17:$H$22,$G553))</f>
        <v>3.79166666666667</v>
      </c>
      <c r="AA553" s="0" t="n">
        <f aca="false">MEDIAN(INDEX(Avaliadores!$I$17:$I$22,$B553),INDEX(Avaliadores!$I$17:$I$22,$C553),INDEX(Avaliadores!$I$17:$I$22,$D553),INDEX(Avaliadores!$I$17:$I$22,$E553),INDEX(Avaliadores!$I$17:$I$22,$F553),INDEX(Avaliadores!$I$17:$I$22,$G553))</f>
        <v>6.54166666666667</v>
      </c>
      <c r="AB553" s="0" t="n">
        <f aca="false">IF(MAX(H553:K553)=MIN(H553:K553),0,IF($B$17="custo",(MAX(H553:K553)-H553)/(MAX(H553:K553)-MIN(H553:K553)),(H553-MIN(H553:K553))/(MAX(H553:K553)-MIN(H553:K553))))</f>
        <v>0.277943027755857</v>
      </c>
      <c r="AC553" s="0" t="n">
        <f aca="false">IF(MAX(H553:K553)=MIN(H553:K553),0,IF($B$17="custo",(MAX(H553:K553)-I553)/(MAX(H553:K553)-MIN(H553:K553)),(I553-MIN(H553:K553))/(MAX(H553:K553)-MIN(H553:K553))))</f>
        <v>0</v>
      </c>
      <c r="AD553" s="0" t="n">
        <f aca="false">IF(MAX(H553:K553)=MIN(H553:K553),0,IF($B$17="custo",(MAX(H553:K553)-J553)/(MAX(H553:K553)-MIN(H553:K553)),(J553-MIN(H553:K553))/(MAX(H553:K553)-MIN(H553:K553))))</f>
        <v>0.85312883079789</v>
      </c>
      <c r="AE553" s="0" t="n">
        <f aca="false">IF(MAX(H553:K553)=MIN(H553:K553),0,IF($B$17="custo",(MAX(H553:K553)-K553)/(MAX(H553:K553)-MIN(H553:K553)),(K553-MIN(H553:K553))/(MAX(H553:K553)-MIN(H553:K553))))</f>
        <v>1</v>
      </c>
      <c r="AF553" s="0" t="n">
        <f aca="false">IF(MAX(L553:O553)=MIN(L553:O553),0,IF($C$17="custo",(MAX(L553:O553)-L553)/(MAX(L553:O553)-MIN(L553:O553)),(L553-MIN(L553:O553))/(MAX(L553:O553)-MIN(L553:O553))))</f>
        <v>0.834475814675173</v>
      </c>
      <c r="AG553" s="0" t="n">
        <f aca="false">IF(MAX(L553:O553)=MIN(L553:O553),0,IF($C$17="custo",(MAX(L553:O553)-M553)/(MAX(L553:O553)-MIN(L553:O553)),(M553-MIN(L553:O553))/(MAX(L553:O553)-MIN(L553:O553))))</f>
        <v>1</v>
      </c>
      <c r="AH553" s="0" t="n">
        <f aca="false">IF(MAX(L553:O553)=MIN(L553:O553),0,IF($C$17="custo",(MAX(L553:O553)-N553)/(MAX(L553:O553)-MIN(L553:O553)),(N553-MIN(L553:O553))/(MAX(L553:O553)-MIN(L553:O553))))</f>
        <v>0.955341985556392</v>
      </c>
      <c r="AI553" s="0" t="n">
        <f aca="false">IF(MAX(L553:O553)=MIN(L553:O553),0,IF($C$17="custo",(MAX(L553:O553)-O553)/(MAX(L553:O553)-MIN(L553:O553)),(O553-MIN(L553:O553))/(MAX(L553:O553)-MIN(L553:O553))))</f>
        <v>0</v>
      </c>
      <c r="AJ553" s="0" t="n">
        <f aca="false">IF(MAX(P553:S553)=MIN(P553:S553),0,IF($D$17="custo",(MAX(P553:S553)-P553)/(MAX(P553:S553)-MIN(P553:S553)),(P553-MIN(P553:S553))/(MAX(P553:S553)-MIN(P553:S553))))</f>
        <v>0.24096224534961</v>
      </c>
      <c r="AK553" s="0" t="n">
        <f aca="false">IF(MAX(P553:S553)=MIN(P553:S553),0,IF($D$17="custo",(MAX(P553:S553)-Q553)/(MAX(P553:S553)-MIN(P553:S553)),(Q553-MIN(P553:S553))/(MAX(P553:S553)-MIN(P553:S553))))</f>
        <v>0</v>
      </c>
      <c r="AL553" s="0" t="n">
        <f aca="false">IF(MAX(P553:S553)=MIN(P553:S553),0,IF($D$17="custo",(MAX(P553:S553)-R553)/(MAX(P553:S553)-MIN(P553:S553)),(R553-MIN(P553:S553))/(MAX(P553:S553)-MIN(P553:S553))))</f>
        <v>0.762646767940162</v>
      </c>
      <c r="AM553" s="0" t="n">
        <f aca="false">IF(MAX(P553:S553)=MIN(P553:S553),0,IF($D$17="custo",(MAX(P553:S553)-S553)/(MAX(P553:S553)-MIN(P553:S553)),(S553-MIN(P553:S553))/(MAX(P553:S553)-MIN(P553:S553))))</f>
        <v>1</v>
      </c>
      <c r="AN553" s="0" t="n">
        <f aca="false">IF(MAX(T553:W553)=MIN(T553:W553),0,IF($E$17="custo",(MAX(T553:W553)-T553)/(MAX(T553:W553)-MIN(T553:W553)),(T553-MIN(T553:W553))/(MAX(T553:W553)-MIN(T553:W553))))</f>
        <v>0</v>
      </c>
      <c r="AO553" s="0" t="n">
        <f aca="false">IF(MAX(T553:W553)=MIN(T553:W553),0,IF($E$17="custo",(MAX(T553:W553)-U553)/(MAX(T553:W553)-MIN(T553:W553)),(U553-MIN(T553:W553))/(MAX(T553:W553)-MIN(T553:W553))))</f>
        <v>0.705882352941177</v>
      </c>
      <c r="AP553" s="0" t="n">
        <f aca="false">IF(MAX(T553:W553)=MIN(T553:W553),0,IF($E$17="custo",(MAX(T553:W553)-V553)/(MAX(T553:W553)-MIN(T553:W553)),(V553-MIN(T553:W553))/(MAX(T553:W553)-MIN(T553:W553))))</f>
        <v>0.705882352941177</v>
      </c>
      <c r="AQ553" s="0" t="n">
        <f aca="false">IF(MAX(T553:W553)=MIN(T553:W553),0,IF($E$17="custo",(MAX(T553:W553)-W553)/(MAX(T553:W553)-MIN(T553:W553)),(W553-MIN(T553:W553))/(MAX(T553:W553)-MIN(T553:W553))))</f>
        <v>1</v>
      </c>
      <c r="AR553" s="0" t="n">
        <f aca="false">IF(MAX(X553:AA553)=MIN(X553:AA553),0,IF($F$17="custo",(MAX(X553:AA553)-X553)/(MAX(X553:AA553)-MIN(X553:AA553)),(X553-MIN(X553:AA553))/(MAX(X553:AA553)-MIN(X553:AA553))))</f>
        <v>0</v>
      </c>
      <c r="AS553" s="0" t="n">
        <f aca="false">IF(MAX(X553:AA553)=MIN(X553:AA553),0,IF($F$17="custo",(MAX(X553:AA553)-Y553)/(MAX(X553:AA553)-MIN(X553:AA553)),(Y553-MIN(X553:AA553))/(MAX(X553:AA553)-MIN(X553:AA553))))</f>
        <v>0.5625</v>
      </c>
      <c r="AT553" s="0" t="n">
        <f aca="false">IF(MAX(X553:AA553)=MIN(X553:AA553),0,IF($F$17="custo",(MAX(X553:AA553)-Z553)/(MAX(X553:AA553)-MIN(X553:AA553)),(Z553-MIN(X553:AA553))/(MAX(X553:AA553)-MIN(X553:AA553))))</f>
        <v>0.3125</v>
      </c>
      <c r="AU553" s="0" t="n">
        <f aca="false">IF(MAX(X553:AA553)=MIN(X553:AA553),0,IF($F$17="custo",(MAX(X553:AA553)-AA553)/(MAX(X553:AA553)-MIN(X553:AA553)),(AA553-MIN(X553:AA553))/(MAX(X553:AA553)-MIN(X553:AA553))))</f>
        <v>1</v>
      </c>
      <c r="AV553" s="0" t="n">
        <f aca="false">STDEVP(AB553:AE553)</f>
        <v>0.409180373440839</v>
      </c>
      <c r="AW553" s="0" t="n">
        <f aca="false">STDEVP(AF553:AI553)</f>
        <v>0.407203068205042</v>
      </c>
      <c r="AX553" s="0" t="n">
        <f aca="false">STDEVP(AJ553:AM553)</f>
        <v>0.398773314929515</v>
      </c>
      <c r="AY553" s="0" t="n">
        <f aca="false">STDEVP(AN553:AQ553)</f>
        <v>0.36823482428085</v>
      </c>
      <c r="AZ553" s="0" t="n">
        <f aca="false">STDEVP(AR553:AU553)</f>
        <v>0.365771872209988</v>
      </c>
      <c r="BA553" s="0" t="n">
        <f aca="false">AV553*((1-IFERROR(CORREL(AB553:AE553,AF553:AI553),0))+(1-IFERROR(CORREL(AB553:AE553,AJ553:AM553),0))+(1-IFERROR(CORREL(AB553:AE553,AN553:AQ553),0))+(1-IFERROR(CORREL(AB553:AE553,AR553:AU553),0)))</f>
        <v>1.10050728313942</v>
      </c>
      <c r="BB553" s="0" t="n">
        <f aca="false">AW553*((1-IFERROR(CORREL(AF553:AI553,AB553:AE553),0))+(1-IFERROR(CORREL(AF553:AI553,AJ553:AM553),0))+(1-IFERROR(CORREL(AF553:AI553,AN553:AQ553),0))+(1-IFERROR(CORREL(AF553:AI553,AR553:AU553),0)))</f>
        <v>2.70073525654703</v>
      </c>
      <c r="BC553" s="0" t="n">
        <f aca="false">AX553*((1-IFERROR(CORREL(AJ553:AM553,AB553:AE553),0))+(1-IFERROR(CORREL(AJ553:AM553,AF553:AI553),0))+(1-IFERROR(CORREL(AJ553:AM553,AN553:AQ553),0))+(1-IFERROR(CORREL(AJ553:AM553,AR553:AU553),0)))</f>
        <v>1.05635727241491</v>
      </c>
      <c r="BD553" s="0" t="n">
        <f aca="false">AY553*((1-IFERROR(CORREL(AN553:AQ553,AB553:AE553),0))+(1-IFERROR(CORREL(AN553:AQ553,AF553:AI553),0))+(1-IFERROR(CORREL(AN553:AQ553,AJ553:AM553),0))+(1-IFERROR(CORREL(AN553:AQ553,AR553:AU553),0)))</f>
        <v>0.92439099663262</v>
      </c>
      <c r="BE553" s="0" t="n">
        <f aca="false">AZ553*((1-IFERROR(CORREL(AR553:AU553,AB553:AE553),0))+(1-IFERROR(CORREL(AR553:AU553,AF553:AI553),0))+(1-IFERROR(CORREL(AR553:AU553,AJ553:AM553),0))+(1-IFERROR(CORREL(AR553:AU553,AN553:AQ553),0)))</f>
        <v>1.05553383215076</v>
      </c>
      <c r="BF553" s="0" t="n">
        <f aca="false">IF(SUM(BA553:BE553)&gt;0,BA553/SUM(BA553:BE553),1/5)</f>
        <v>0.160951124996168</v>
      </c>
      <c r="BG553" s="0" t="n">
        <f aca="false">IF(SUM(BA553:BE553)&gt;0,BB553/SUM(BA553:BE553),1/5)</f>
        <v>0.394987279518977</v>
      </c>
      <c r="BH553" s="0" t="n">
        <f aca="false">IF(SUM(BA553:BE553)&gt;0,BC553/SUM(BA553:BE553),1/5)</f>
        <v>0.154494108306163</v>
      </c>
      <c r="BI553" s="0" t="n">
        <f aca="false">IF(SUM(BA553:BE553)&gt;0,BD553/SUM(BA553:BE553),1/5)</f>
        <v>0.135193808458877</v>
      </c>
      <c r="BJ553" s="0" t="n">
        <f aca="false">IF(SUM(BA553:BE553)&gt;0,BE553/SUM(BA553:BE553),1/5)</f>
        <v>0.154373678719816</v>
      </c>
      <c r="BK553" s="0" t="n">
        <f aca="false">BF553*AB553+BG553*AF553+BH553*AJ553+BI553*AN553+BJ553*AR553</f>
        <v>0.411569822095813</v>
      </c>
      <c r="BL553" s="0" t="n">
        <f aca="false">BF553*AC553+BG553*AG553+BH553*AK553+BI553*AO553+BJ553*AS553</f>
        <v>0.577253397416904</v>
      </c>
      <c r="BM553" s="0" t="n">
        <f aca="false">BF553*AD553+BG553*AH553+BH553*AL553+BI553*AP553+BJ553*AT553</f>
        <v>0.776157107552228</v>
      </c>
      <c r="BN553" s="0" t="n">
        <f aca="false">BF553*AE553+BG553*AI553+BH553*AM553+BI553*AQ553+BJ553*AU553</f>
        <v>0.605012720481023</v>
      </c>
      <c r="BO553" s="0" t="n">
        <f aca="false">RANK(BK553,$BK553:$BN553)</f>
        <v>4</v>
      </c>
      <c r="BP553" s="0" t="n">
        <f aca="false">RANK(BL553,$BK553:$BN553)</f>
        <v>3</v>
      </c>
      <c r="BQ553" s="0" t="n">
        <f aca="false">RANK(BM553,$BK553:$BN553)</f>
        <v>1</v>
      </c>
      <c r="BR553" s="0" t="n">
        <f aca="false">RANK(BN553,$BK553:$BN553)</f>
        <v>2</v>
      </c>
    </row>
    <row r="554" customFormat="false" ht="15" hidden="false" customHeight="false" outlineLevel="0" collapsed="false">
      <c r="A554" s="0" t="n">
        <v>531</v>
      </c>
      <c r="B554" s="0" t="n">
        <f aca="false">RANDBETWEEN(1,$B$5)</f>
        <v>4</v>
      </c>
      <c r="C554" s="0" t="n">
        <f aca="false">RANDBETWEEN(1,$B$5)</f>
        <v>1</v>
      </c>
      <c r="D554" s="0" t="n">
        <f aca="false">RANDBETWEEN(1,$B$5)</f>
        <v>6</v>
      </c>
      <c r="E554" s="0" t="n">
        <f aca="false">RANDBETWEEN(1,$B$5)</f>
        <v>5</v>
      </c>
      <c r="F554" s="0" t="n">
        <f aca="false">RANDBETWEEN(1,$B$5)</f>
        <v>4</v>
      </c>
      <c r="G554" s="0" t="n">
        <f aca="false">RANDBETWEEN(1,$B$5)</f>
        <v>1</v>
      </c>
      <c r="H554" s="0" t="n">
        <f aca="true">NORMINV(RAND(),$B$8,$B$13)</f>
        <v>48.3129811373004</v>
      </c>
      <c r="I554" s="0" t="n">
        <f aca="true">NORMINV(RAND(),$C$8,$C$13)</f>
        <v>66.0053185369445</v>
      </c>
      <c r="J554" s="0" t="n">
        <f aca="true">NORMINV(RAND(),$D$8,$D$13)</f>
        <v>15.5921800729352</v>
      </c>
      <c r="K554" s="0" t="n">
        <f aca="true">NORMINV(RAND(),$E$8,$E$13)</f>
        <v>2.86225358503447</v>
      </c>
      <c r="L554" s="0" t="n">
        <f aca="true">NORMINV(RAND(),$B$9,$B$14)</f>
        <v>50.2395194999032</v>
      </c>
      <c r="M554" s="0" t="n">
        <f aca="true">NORMINV(RAND(),$C$9,$C$14)</f>
        <v>48.9678035775662</v>
      </c>
      <c r="N554" s="0" t="n">
        <f aca="true">NORMINV(RAND(),$D$9,$D$14)</f>
        <v>38.3551575348882</v>
      </c>
      <c r="O554" s="0" t="n">
        <f aca="true">NORMINV(RAND(),$E$9,$E$14)</f>
        <v>28.7871573573436</v>
      </c>
      <c r="P554" s="0" t="n">
        <f aca="true">NORMINV(RAND(),$B$10,$B$15)</f>
        <v>24.672853414065</v>
      </c>
      <c r="Q554" s="0" t="n">
        <f aca="true">NORMINV(RAND(),$C$10,$C$15)</f>
        <v>26.8103820627805</v>
      </c>
      <c r="R554" s="0" t="n">
        <f aca="true">NORMINV(RAND(),$D$10,$D$15)</f>
        <v>10.1783107530363</v>
      </c>
      <c r="S554" s="0" t="n">
        <f aca="true">NORMINV(RAND(),$E$10,$E$15)</f>
        <v>4.18290169717581</v>
      </c>
      <c r="T554" s="0" t="n">
        <f aca="false">MEDIAN(INDEX(Avaliadores!$B$17:$B$22,$B554),INDEX(Avaliadores!$B$17:$B$22,$C554),INDEX(Avaliadores!$B$17:$B$22,$D554),INDEX(Avaliadores!$B$17:$B$22,$E554),INDEX(Avaliadores!$B$17:$B$22,$F554),INDEX(Avaliadores!$B$17:$B$22,$G554))</f>
        <v>2.29166666666667</v>
      </c>
      <c r="U554" s="0" t="n">
        <f aca="false">MEDIAN(INDEX(Avaliadores!$C$17:$C$22,$B554),INDEX(Avaliadores!$C$17:$C$22,$C554),INDEX(Avaliadores!$C$17:$C$22,$D554),INDEX(Avaliadores!$C$17:$C$22,$E554),INDEX(Avaliadores!$C$17:$C$22,$F554),INDEX(Avaliadores!$C$17:$C$22,$G554))</f>
        <v>5.54166666666667</v>
      </c>
      <c r="V554" s="0" t="n">
        <f aca="false">MEDIAN(INDEX(Avaliadores!$D$17:$D$22,$B554),INDEX(Avaliadores!$D$17:$D$22,$C554),INDEX(Avaliadores!$D$17:$D$22,$D554),INDEX(Avaliadores!$D$17:$D$22,$E554),INDEX(Avaliadores!$D$17:$D$22,$F554),INDEX(Avaliadores!$D$17:$D$22,$G554))</f>
        <v>5.54166666666667</v>
      </c>
      <c r="W554" s="0" t="n">
        <f aca="false">MEDIAN(INDEX(Avaliadores!$E$17:$E$22,$B554),INDEX(Avaliadores!$E$17:$E$22,$C554),INDEX(Avaliadores!$E$17:$E$22,$D554),INDEX(Avaliadores!$E$17:$E$22,$E554),INDEX(Avaliadores!$E$17:$E$22,$F554),INDEX(Avaliadores!$E$17:$E$22,$G554))</f>
        <v>6.79166666666667</v>
      </c>
      <c r="X554" s="0" t="n">
        <f aca="false">MEDIAN(INDEX(Avaliadores!$F$17:$F$22,$B554),INDEX(Avaliadores!$F$17:$F$22,$C554),INDEX(Avaliadores!$F$17:$F$22,$D554),INDEX(Avaliadores!$F$17:$F$22,$E554),INDEX(Avaliadores!$F$17:$F$22,$F554),INDEX(Avaliadores!$F$17:$F$22,$G554))</f>
        <v>2.79166666666667</v>
      </c>
      <c r="Y554" s="0" t="n">
        <f aca="false">MEDIAN(INDEX(Avaliadores!$G$17:$G$22,$B554),INDEX(Avaliadores!$G$17:$G$22,$C554),INDEX(Avaliadores!$G$17:$G$22,$D554),INDEX(Avaliadores!$G$17:$G$22,$E554),INDEX(Avaliadores!$G$17:$G$22,$F554),INDEX(Avaliadores!$G$17:$G$22,$G554))</f>
        <v>4.79166666666667</v>
      </c>
      <c r="Z554" s="0" t="n">
        <f aca="false">MEDIAN(INDEX(Avaliadores!$H$17:$H$22,$B554),INDEX(Avaliadores!$H$17:$H$22,$C554),INDEX(Avaliadores!$H$17:$H$22,$D554),INDEX(Avaliadores!$H$17:$H$22,$E554),INDEX(Avaliadores!$H$17:$H$22,$F554),INDEX(Avaliadores!$H$17:$H$22,$G554))</f>
        <v>3.79166666666667</v>
      </c>
      <c r="AA554" s="0" t="n">
        <f aca="false">MEDIAN(INDEX(Avaliadores!$I$17:$I$22,$B554),INDEX(Avaliadores!$I$17:$I$22,$C554),INDEX(Avaliadores!$I$17:$I$22,$D554),INDEX(Avaliadores!$I$17:$I$22,$E554),INDEX(Avaliadores!$I$17:$I$22,$F554),INDEX(Avaliadores!$I$17:$I$22,$G554))</f>
        <v>6.79166666666667</v>
      </c>
      <c r="AB554" s="0" t="n">
        <f aca="false">IF(MAX(H554:K554)=MIN(H554:K554),0,IF($B$17="custo",(MAX(H554:K554)-H554)/(MAX(H554:K554)-MIN(H554:K554)),(H554-MIN(H554:K554))/(MAX(H554:K554)-MIN(H554:K554))))</f>
        <v>0.280194466535931</v>
      </c>
      <c r="AC554" s="0" t="n">
        <f aca="false">IF(MAX(H554:K554)=MIN(H554:K554),0,IF($B$17="custo",(MAX(H554:K554)-I554)/(MAX(H554:K554)-MIN(H554:K554)),(I554-MIN(H554:K554))/(MAX(H554:K554)-MIN(H554:K554))))</f>
        <v>0</v>
      </c>
      <c r="AD554" s="0" t="n">
        <f aca="false">IF(MAX(H554:K554)=MIN(H554:K554),0,IF($B$17="custo",(MAX(H554:K554)-J554)/(MAX(H554:K554)-MIN(H554:K554)),(J554-MIN(H554:K554))/(MAX(H554:K554)-MIN(H554:K554))))</f>
        <v>0.798395492876441</v>
      </c>
      <c r="AE554" s="0" t="n">
        <f aca="false">IF(MAX(H554:K554)=MIN(H554:K554),0,IF($B$17="custo",(MAX(H554:K554)-K554)/(MAX(H554:K554)-MIN(H554:K554)),(K554-MIN(H554:K554))/(MAX(H554:K554)-MIN(H554:K554))))</f>
        <v>1</v>
      </c>
      <c r="AF554" s="0" t="n">
        <f aca="false">IF(MAX(L554:O554)=MIN(L554:O554),0,IF($C$17="custo",(MAX(L554:O554)-L554)/(MAX(L554:O554)-MIN(L554:O554)),(L554-MIN(L554:O554))/(MAX(L554:O554)-MIN(L554:O554))))</f>
        <v>1</v>
      </c>
      <c r="AG554" s="0" t="n">
        <f aca="false">IF(MAX(L554:O554)=MIN(L554:O554),0,IF($C$17="custo",(MAX(L554:O554)-M554)/(MAX(L554:O554)-MIN(L554:O554)),(M554-MIN(L554:O554))/(MAX(L554:O554)-MIN(L554:O554))))</f>
        <v>0.940719072618393</v>
      </c>
      <c r="AH554" s="0" t="n">
        <f aca="false">IF(MAX(L554:O554)=MIN(L554:O554),0,IF($C$17="custo",(MAX(L554:O554)-N554)/(MAX(L554:O554)-MIN(L554:O554)),(N554-MIN(L554:O554))/(MAX(L554:O554)-MIN(L554:O554))))</f>
        <v>0.446011498126002</v>
      </c>
      <c r="AI554" s="0" t="n">
        <f aca="false">IF(MAX(L554:O554)=MIN(L554:O554),0,IF($C$17="custo",(MAX(L554:O554)-O554)/(MAX(L554:O554)-MIN(L554:O554)),(O554-MIN(L554:O554))/(MAX(L554:O554)-MIN(L554:O554))))</f>
        <v>0</v>
      </c>
      <c r="AJ554" s="0" t="n">
        <f aca="false">IF(MAX(P554:S554)=MIN(P554:S554),0,IF($D$17="custo",(MAX(P554:S554)-P554)/(MAX(P554:S554)-MIN(P554:S554)),(P554-MIN(P554:S554))/(MAX(P554:S554)-MIN(P554:S554))))</f>
        <v>0.0944660481051497</v>
      </c>
      <c r="AK554" s="0" t="n">
        <f aca="false">IF(MAX(P554:S554)=MIN(P554:S554),0,IF($D$17="custo",(MAX(P554:S554)-Q554)/(MAX(P554:S554)-MIN(P554:S554)),(Q554-MIN(P554:S554))/(MAX(P554:S554)-MIN(P554:S554))))</f>
        <v>0</v>
      </c>
      <c r="AL554" s="0" t="n">
        <f aca="false">IF(MAX(P554:S554)=MIN(P554:S554),0,IF($D$17="custo",(MAX(P554:S554)-R554)/(MAX(P554:S554)-MIN(P554:S554)),(R554-MIN(P554:S554))/(MAX(P554:S554)-MIN(P554:S554))))</f>
        <v>0.73503859205756</v>
      </c>
      <c r="AM554" s="0" t="n">
        <f aca="false">IF(MAX(P554:S554)=MIN(P554:S554),0,IF($D$17="custo",(MAX(P554:S554)-S554)/(MAX(P554:S554)-MIN(P554:S554)),(S554-MIN(P554:S554))/(MAX(P554:S554)-MIN(P554:S554))))</f>
        <v>1</v>
      </c>
      <c r="AN554" s="0" t="n">
        <f aca="false">IF(MAX(T554:W554)=MIN(T554:W554),0,IF($E$17="custo",(MAX(T554:W554)-T554)/(MAX(T554:W554)-MIN(T554:W554)),(T554-MIN(T554:W554))/(MAX(T554:W554)-MIN(T554:W554))))</f>
        <v>0</v>
      </c>
      <c r="AO554" s="0" t="n">
        <f aca="false">IF(MAX(T554:W554)=MIN(T554:W554),0,IF($E$17="custo",(MAX(T554:W554)-U554)/(MAX(T554:W554)-MIN(T554:W554)),(U554-MIN(T554:W554))/(MAX(T554:W554)-MIN(T554:W554))))</f>
        <v>0.722222222222222</v>
      </c>
      <c r="AP554" s="0" t="n">
        <f aca="false">IF(MAX(T554:W554)=MIN(T554:W554),0,IF($E$17="custo",(MAX(T554:W554)-V554)/(MAX(T554:W554)-MIN(T554:W554)),(V554-MIN(T554:W554))/(MAX(T554:W554)-MIN(T554:W554))))</f>
        <v>0.722222222222222</v>
      </c>
      <c r="AQ554" s="0" t="n">
        <f aca="false">IF(MAX(T554:W554)=MIN(T554:W554),0,IF($E$17="custo",(MAX(T554:W554)-W554)/(MAX(T554:W554)-MIN(T554:W554)),(W554-MIN(T554:W554))/(MAX(T554:W554)-MIN(T554:W554))))</f>
        <v>1</v>
      </c>
      <c r="AR554" s="0" t="n">
        <f aca="false">IF(MAX(X554:AA554)=MIN(X554:AA554),0,IF($F$17="custo",(MAX(X554:AA554)-X554)/(MAX(X554:AA554)-MIN(X554:AA554)),(X554-MIN(X554:AA554))/(MAX(X554:AA554)-MIN(X554:AA554))))</f>
        <v>0</v>
      </c>
      <c r="AS554" s="0" t="n">
        <f aca="false">IF(MAX(X554:AA554)=MIN(X554:AA554),0,IF($F$17="custo",(MAX(X554:AA554)-Y554)/(MAX(X554:AA554)-MIN(X554:AA554)),(Y554-MIN(X554:AA554))/(MAX(X554:AA554)-MIN(X554:AA554))))</f>
        <v>0.5</v>
      </c>
      <c r="AT554" s="0" t="n">
        <f aca="false">IF(MAX(X554:AA554)=MIN(X554:AA554),0,IF($F$17="custo",(MAX(X554:AA554)-Z554)/(MAX(X554:AA554)-MIN(X554:AA554)),(Z554-MIN(X554:AA554))/(MAX(X554:AA554)-MIN(X554:AA554))))</f>
        <v>0.25</v>
      </c>
      <c r="AU554" s="0" t="n">
        <f aca="false">IF(MAX(X554:AA554)=MIN(X554:AA554),0,IF($F$17="custo",(MAX(X554:AA554)-AA554)/(MAX(X554:AA554)-MIN(X554:AA554)),(AA554-MIN(X554:AA554))/(MAX(X554:AA554)-MIN(X554:AA554))))</f>
        <v>1</v>
      </c>
      <c r="AV554" s="0" t="n">
        <f aca="false">STDEVP(AB554:AE554)</f>
        <v>0.398688552406602</v>
      </c>
      <c r="AW554" s="0" t="n">
        <f aca="false">STDEVP(AF554:AI554)</f>
        <v>0.406127420188893</v>
      </c>
      <c r="AX554" s="0" t="n">
        <f aca="false">STDEVP(AJ554:AM554)</f>
        <v>0.422028956045774</v>
      </c>
      <c r="AY554" s="0" t="n">
        <f aca="false">STDEVP(AN554:AQ554)</f>
        <v>0.370601779559065</v>
      </c>
      <c r="AZ554" s="0" t="n">
        <f aca="false">STDEVP(AR554:AU554)</f>
        <v>0.369754986443726</v>
      </c>
      <c r="BA554" s="0" t="n">
        <f aca="false">AV554*((1-IFERROR(CORREL(AB554:AE554,AF554:AI554),0))+(1-IFERROR(CORREL(AB554:AE554,AJ554:AM554),0))+(1-IFERROR(CORREL(AB554:AE554,AN554:AQ554),0))+(1-IFERROR(CORREL(AB554:AE554,AR554:AU554),0)))</f>
        <v>1.17112640572165</v>
      </c>
      <c r="BB554" s="0" t="n">
        <f aca="false">AW554*((1-IFERROR(CORREL(AF554:AI554,AB554:AE554),0))+(1-IFERROR(CORREL(AF554:AI554,AJ554:AM554),0))+(1-IFERROR(CORREL(AF554:AI554,AN554:AQ554),0))+(1-IFERROR(CORREL(AF554:AI554,AR554:AU554),0)))</f>
        <v>3.02062561144091</v>
      </c>
      <c r="BC554" s="0" t="n">
        <f aca="false">AX554*((1-IFERROR(CORREL(AJ554:AM554,AB554:AE554),0))+(1-IFERROR(CORREL(AJ554:AM554,AF554:AI554),0))+(1-IFERROR(CORREL(AJ554:AM554,AN554:AQ554),0))+(1-IFERROR(CORREL(AJ554:AM554,AR554:AU554),0)))</f>
        <v>1.14695568503417</v>
      </c>
      <c r="BD554" s="0" t="n">
        <f aca="false">AY554*((1-IFERROR(CORREL(AN554:AQ554,AB554:AE554),0))+(1-IFERROR(CORREL(AN554:AQ554,AF554:AI554),0))+(1-IFERROR(CORREL(AN554:AQ554,AJ554:AM554),0))+(1-IFERROR(CORREL(AN554:AQ554,AR554:AU554),0)))</f>
        <v>1.00779877067014</v>
      </c>
      <c r="BE554" s="0" t="n">
        <f aca="false">AZ554*((1-IFERROR(CORREL(AR554:AU554,AB554:AE554),0))+(1-IFERROR(CORREL(AR554:AU554,AF554:AI554),0))+(1-IFERROR(CORREL(AR554:AU554,AJ554:AM554),0))+(1-IFERROR(CORREL(AR554:AU554,AN554:AQ554),0)))</f>
        <v>1.03599717195278</v>
      </c>
      <c r="BF554" s="0" t="n">
        <f aca="false">IF(SUM(BA554:BE554)&gt;0,BA554/SUM(BA554:BE554),1/5)</f>
        <v>0.158635398242361</v>
      </c>
      <c r="BG554" s="0" t="n">
        <f aca="false">IF(SUM(BA554:BE554)&gt;0,BB554/SUM(BA554:BE554),1/5)</f>
        <v>0.409160056908404</v>
      </c>
      <c r="BH554" s="0" t="n">
        <f aca="false">IF(SUM(BA554:BE554)&gt;0,BC554/SUM(BA554:BE554),1/5)</f>
        <v>0.155361343551655</v>
      </c>
      <c r="BI554" s="0" t="n">
        <f aca="false">IF(SUM(BA554:BE554)&gt;0,BD554/SUM(BA554:BE554),1/5)</f>
        <v>0.136511787756084</v>
      </c>
      <c r="BJ554" s="0" t="n">
        <f aca="false">IF(SUM(BA554:BE554)&gt;0,BE554/SUM(BA554:BE554),1/5)</f>
        <v>0.140331413541495</v>
      </c>
      <c r="BK554" s="0" t="n">
        <f aca="false">BF554*AB554+BG554*AF554+BH554*AJ554+BI554*AN554+BJ554*AR554</f>
        <v>0.468285189846269</v>
      </c>
      <c r="BL554" s="0" t="n">
        <f aca="false">BF554*AC554+BG554*AG554+BH554*AK554+BI554*AO554+BJ554*AS554</f>
        <v>0.553662222770838</v>
      </c>
      <c r="BM554" s="0" t="n">
        <f aca="false">BF554*AD554+BG554*AH554+BH554*AL554+BI554*AP554+BJ554*AT554</f>
        <v>0.557015160244879</v>
      </c>
      <c r="BN554" s="0" t="n">
        <f aca="false">BF554*AE554+BG554*AI554+BH554*AM554+BI554*AQ554+BJ554*AU554</f>
        <v>0.590839943091596</v>
      </c>
      <c r="BO554" s="0" t="n">
        <f aca="false">RANK(BK554,$BK554:$BN554)</f>
        <v>4</v>
      </c>
      <c r="BP554" s="0" t="n">
        <f aca="false">RANK(BL554,$BK554:$BN554)</f>
        <v>3</v>
      </c>
      <c r="BQ554" s="0" t="n">
        <f aca="false">RANK(BM554,$BK554:$BN554)</f>
        <v>2</v>
      </c>
      <c r="BR554" s="0" t="n">
        <f aca="false">RANK(BN554,$BK554:$BN554)</f>
        <v>1</v>
      </c>
    </row>
    <row r="555" customFormat="false" ht="15" hidden="false" customHeight="false" outlineLevel="0" collapsed="false">
      <c r="A555" s="0" t="n">
        <v>532</v>
      </c>
      <c r="B555" s="0" t="n">
        <f aca="false">RANDBETWEEN(1,$B$5)</f>
        <v>1</v>
      </c>
      <c r="C555" s="0" t="n">
        <f aca="false">RANDBETWEEN(1,$B$5)</f>
        <v>2</v>
      </c>
      <c r="D555" s="0" t="n">
        <f aca="false">RANDBETWEEN(1,$B$5)</f>
        <v>1</v>
      </c>
      <c r="E555" s="0" t="n">
        <f aca="false">RANDBETWEEN(1,$B$5)</f>
        <v>6</v>
      </c>
      <c r="F555" s="0" t="n">
        <f aca="false">RANDBETWEEN(1,$B$5)</f>
        <v>6</v>
      </c>
      <c r="G555" s="0" t="n">
        <f aca="false">RANDBETWEEN(1,$B$5)</f>
        <v>1</v>
      </c>
      <c r="H555" s="0" t="n">
        <f aca="true">NORMINV(RAND(),$B$8,$B$13)</f>
        <v>47.2625552887411</v>
      </c>
      <c r="I555" s="0" t="n">
        <f aca="true">NORMINV(RAND(),$C$8,$C$13)</f>
        <v>66.2857645707602</v>
      </c>
      <c r="J555" s="0" t="n">
        <f aca="true">NORMINV(RAND(),$D$8,$D$13)</f>
        <v>14.4699126983741</v>
      </c>
      <c r="K555" s="0" t="n">
        <f aca="true">NORMINV(RAND(),$E$8,$E$13)</f>
        <v>3.21709219132765</v>
      </c>
      <c r="L555" s="0" t="n">
        <f aca="true">NORMINV(RAND(),$B$9,$B$14)</f>
        <v>47.0573893675273</v>
      </c>
      <c r="M555" s="0" t="n">
        <f aca="true">NORMINV(RAND(),$C$9,$C$14)</f>
        <v>50.9726482278751</v>
      </c>
      <c r="N555" s="0" t="n">
        <f aca="true">NORMINV(RAND(),$D$9,$D$14)</f>
        <v>48.5500171679513</v>
      </c>
      <c r="O555" s="0" t="n">
        <f aca="true">NORMINV(RAND(),$E$9,$E$14)</f>
        <v>24.3773262898702</v>
      </c>
      <c r="P555" s="0" t="n">
        <f aca="true">NORMINV(RAND(),$B$10,$B$15)</f>
        <v>25.4975835927913</v>
      </c>
      <c r="Q555" s="0" t="n">
        <f aca="true">NORMINV(RAND(),$C$10,$C$15)</f>
        <v>29.873185664455</v>
      </c>
      <c r="R555" s="0" t="n">
        <f aca="true">NORMINV(RAND(),$D$10,$D$15)</f>
        <v>10.6460675372337</v>
      </c>
      <c r="S555" s="0" t="n">
        <f aca="true">NORMINV(RAND(),$E$10,$E$15)</f>
        <v>3.85705936672814</v>
      </c>
      <c r="T555" s="0" t="n">
        <f aca="false">MEDIAN(INDEX(Avaliadores!$B$17:$B$22,$B555),INDEX(Avaliadores!$B$17:$B$22,$C555),INDEX(Avaliadores!$B$17:$B$22,$D555),INDEX(Avaliadores!$B$17:$B$22,$E555),INDEX(Avaliadores!$B$17:$B$22,$F555),INDEX(Avaliadores!$B$17:$B$22,$G555))</f>
        <v>2.04166666666667</v>
      </c>
      <c r="U555" s="0" t="n">
        <f aca="false">MEDIAN(INDEX(Avaliadores!$C$17:$C$22,$B555),INDEX(Avaliadores!$C$17:$C$22,$C555),INDEX(Avaliadores!$C$17:$C$22,$D555),INDEX(Avaliadores!$C$17:$C$22,$E555),INDEX(Avaliadores!$C$17:$C$22,$F555),INDEX(Avaliadores!$C$17:$C$22,$G555))</f>
        <v>4.54166666666667</v>
      </c>
      <c r="V555" s="0" t="n">
        <f aca="false">MEDIAN(INDEX(Avaliadores!$D$17:$D$22,$B555),INDEX(Avaliadores!$D$17:$D$22,$C555),INDEX(Avaliadores!$D$17:$D$22,$D555),INDEX(Avaliadores!$D$17:$D$22,$E555),INDEX(Avaliadores!$D$17:$D$22,$F555),INDEX(Avaliadores!$D$17:$D$22,$G555))</f>
        <v>6.54166666666667</v>
      </c>
      <c r="W555" s="0" t="n">
        <f aca="false">MEDIAN(INDEX(Avaliadores!$E$17:$E$22,$B555),INDEX(Avaliadores!$E$17:$E$22,$C555),INDEX(Avaliadores!$E$17:$E$22,$D555),INDEX(Avaliadores!$E$17:$E$22,$E555),INDEX(Avaliadores!$E$17:$E$22,$F555),INDEX(Avaliadores!$E$17:$E$22,$G555))</f>
        <v>6.54166666666667</v>
      </c>
      <c r="X555" s="0" t="n">
        <f aca="false">MEDIAN(INDEX(Avaliadores!$F$17:$F$22,$B555),INDEX(Avaliadores!$F$17:$F$22,$C555),INDEX(Avaliadores!$F$17:$F$22,$D555),INDEX(Avaliadores!$F$17:$F$22,$E555),INDEX(Avaliadores!$F$17:$F$22,$F555),INDEX(Avaliadores!$F$17:$F$22,$G555))</f>
        <v>2.04166666666667</v>
      </c>
      <c r="Y555" s="0" t="n">
        <f aca="false">MEDIAN(INDEX(Avaliadores!$G$17:$G$22,$B555),INDEX(Avaliadores!$G$17:$G$22,$C555),INDEX(Avaliadores!$G$17:$G$22,$D555),INDEX(Avaliadores!$G$17:$G$22,$E555),INDEX(Avaliadores!$G$17:$G$22,$F555),INDEX(Avaliadores!$G$17:$G$22,$G555))</f>
        <v>5.04166666666667</v>
      </c>
      <c r="Z555" s="0" t="n">
        <f aca="false">MEDIAN(INDEX(Avaliadores!$H$17:$H$22,$B555),INDEX(Avaliadores!$H$17:$H$22,$C555),INDEX(Avaliadores!$H$17:$H$22,$D555),INDEX(Avaliadores!$H$17:$H$22,$E555),INDEX(Avaliadores!$H$17:$H$22,$F555),INDEX(Avaliadores!$H$17:$H$22,$G555))</f>
        <v>4.04166666666667</v>
      </c>
      <c r="AA555" s="0" t="n">
        <f aca="false">MEDIAN(INDEX(Avaliadores!$I$17:$I$22,$B555),INDEX(Avaliadores!$I$17:$I$22,$C555),INDEX(Avaliadores!$I$17:$I$22,$D555),INDEX(Avaliadores!$I$17:$I$22,$E555),INDEX(Avaliadores!$I$17:$I$22,$F555),INDEX(Avaliadores!$I$17:$I$22,$G555))</f>
        <v>7.04166666666667</v>
      </c>
      <c r="AB555" s="0" t="n">
        <f aca="false">IF(MAX(H555:K555)=MIN(H555:K555),0,IF($B$17="custo",(MAX(H555:K555)-H555)/(MAX(H555:K555)-MIN(H555:K555)),(H555-MIN(H555:K555))/(MAX(H555:K555)-MIN(H555:K555))))</f>
        <v>0.301626918156323</v>
      </c>
      <c r="AC555" s="0" t="n">
        <f aca="false">IF(MAX(H555:K555)=MIN(H555:K555),0,IF($B$17="custo",(MAX(H555:K555)-I555)/(MAX(H555:K555)-MIN(H555:K555)),(I555-MIN(H555:K555))/(MAX(H555:K555)-MIN(H555:K555))))</f>
        <v>0</v>
      </c>
      <c r="AD555" s="0" t="n">
        <f aca="false">IF(MAX(H555:K555)=MIN(H555:K555),0,IF($B$17="custo",(MAX(H555:K555)-J555)/(MAX(H555:K555)-MIN(H555:K555)),(J555-MIN(H555:K555))/(MAX(H555:K555)-MIN(H555:K555))))</f>
        <v>0.821578287880433</v>
      </c>
      <c r="AE555" s="0" t="n">
        <f aca="false">IF(MAX(H555:K555)=MIN(H555:K555),0,IF($B$17="custo",(MAX(H555:K555)-K555)/(MAX(H555:K555)-MIN(H555:K555)),(K555-MIN(H555:K555))/(MAX(H555:K555)-MIN(H555:K555))))</f>
        <v>1</v>
      </c>
      <c r="AF555" s="0" t="n">
        <f aca="false">IF(MAX(L555:O555)=MIN(L555:O555),0,IF($C$17="custo",(MAX(L555:O555)-L555)/(MAX(L555:O555)-MIN(L555:O555)),(L555-MIN(L555:O555))/(MAX(L555:O555)-MIN(L555:O555))))</f>
        <v>0.85278392683215</v>
      </c>
      <c r="AG555" s="0" t="n">
        <f aca="false">IF(MAX(L555:O555)=MIN(L555:O555),0,IF($C$17="custo",(MAX(L555:O555)-M555)/(MAX(L555:O555)-MIN(L555:O555)),(M555-MIN(L555:O555))/(MAX(L555:O555)-MIN(L555:O555))))</f>
        <v>1</v>
      </c>
      <c r="AH555" s="0" t="n">
        <f aca="false">IF(MAX(L555:O555)=MIN(L555:O555),0,IF($C$17="custo",(MAX(L555:O555)-N555)/(MAX(L555:O555)-MIN(L555:O555)),(N555-MIN(L555:O555))/(MAX(L555:O555)-MIN(L555:O555))))</f>
        <v>0.908907624221617</v>
      </c>
      <c r="AI555" s="0" t="n">
        <f aca="false">IF(MAX(L555:O555)=MIN(L555:O555),0,IF($C$17="custo",(MAX(L555:O555)-O555)/(MAX(L555:O555)-MIN(L555:O555)),(O555-MIN(L555:O555))/(MAX(L555:O555)-MIN(L555:O555))))</f>
        <v>0</v>
      </c>
      <c r="AJ555" s="0" t="n">
        <f aca="false">IF(MAX(P555:S555)=MIN(P555:S555),0,IF($D$17="custo",(MAX(P555:S555)-P555)/(MAX(P555:S555)-MIN(P555:S555)),(P555-MIN(P555:S555))/(MAX(P555:S555)-MIN(P555:S555))))</f>
        <v>0.168188070029705</v>
      </c>
      <c r="AK555" s="0" t="n">
        <f aca="false">IF(MAX(P555:S555)=MIN(P555:S555),0,IF($D$17="custo",(MAX(P555:S555)-Q555)/(MAX(P555:S555)-MIN(P555:S555)),(Q555-MIN(P555:S555))/(MAX(P555:S555)-MIN(P555:S555))))</f>
        <v>0</v>
      </c>
      <c r="AL555" s="0" t="n">
        <f aca="false">IF(MAX(P555:S555)=MIN(P555:S555),0,IF($D$17="custo",(MAX(P555:S555)-R555)/(MAX(P555:S555)-MIN(P555:S555)),(R555-MIN(P555:S555))/(MAX(P555:S555)-MIN(P555:S555))))</f>
        <v>0.73904615572616</v>
      </c>
      <c r="AM555" s="0" t="n">
        <f aca="false">IF(MAX(P555:S555)=MIN(P555:S555),0,IF($D$17="custo",(MAX(P555:S555)-S555)/(MAX(P555:S555)-MIN(P555:S555)),(S555-MIN(P555:S555))/(MAX(P555:S555)-MIN(P555:S555))))</f>
        <v>1</v>
      </c>
      <c r="AN555" s="0" t="n">
        <f aca="false">IF(MAX(T555:W555)=MIN(T555:W555),0,IF($E$17="custo",(MAX(T555:W555)-T555)/(MAX(T555:W555)-MIN(T555:W555)),(T555-MIN(T555:W555))/(MAX(T555:W555)-MIN(T555:W555))))</f>
        <v>0</v>
      </c>
      <c r="AO555" s="0" t="n">
        <f aca="false">IF(MAX(T555:W555)=MIN(T555:W555),0,IF($E$17="custo",(MAX(T555:W555)-U555)/(MAX(T555:W555)-MIN(T555:W555)),(U555-MIN(T555:W555))/(MAX(T555:W555)-MIN(T555:W555))))</f>
        <v>0.555555555555556</v>
      </c>
      <c r="AP555" s="0" t="n">
        <f aca="false">IF(MAX(T555:W555)=MIN(T555:W555),0,IF($E$17="custo",(MAX(T555:W555)-V555)/(MAX(T555:W555)-MIN(T555:W555)),(V555-MIN(T555:W555))/(MAX(T555:W555)-MIN(T555:W555))))</f>
        <v>1</v>
      </c>
      <c r="AQ555" s="0" t="n">
        <f aca="false">IF(MAX(T555:W555)=MIN(T555:W555),0,IF($E$17="custo",(MAX(T555:W555)-W555)/(MAX(T555:W555)-MIN(T555:W555)),(W555-MIN(T555:W555))/(MAX(T555:W555)-MIN(T555:W555))))</f>
        <v>1</v>
      </c>
      <c r="AR555" s="0" t="n">
        <f aca="false">IF(MAX(X555:AA555)=MIN(X555:AA555),0,IF($F$17="custo",(MAX(X555:AA555)-X555)/(MAX(X555:AA555)-MIN(X555:AA555)),(X555-MIN(X555:AA555))/(MAX(X555:AA555)-MIN(X555:AA555))))</f>
        <v>0</v>
      </c>
      <c r="AS555" s="0" t="n">
        <f aca="false">IF(MAX(X555:AA555)=MIN(X555:AA555),0,IF($F$17="custo",(MAX(X555:AA555)-Y555)/(MAX(X555:AA555)-MIN(X555:AA555)),(Y555-MIN(X555:AA555))/(MAX(X555:AA555)-MIN(X555:AA555))))</f>
        <v>0.6</v>
      </c>
      <c r="AT555" s="0" t="n">
        <f aca="false">IF(MAX(X555:AA555)=MIN(X555:AA555),0,IF($F$17="custo",(MAX(X555:AA555)-Z555)/(MAX(X555:AA555)-MIN(X555:AA555)),(Z555-MIN(X555:AA555))/(MAX(X555:AA555)-MIN(X555:AA555))))</f>
        <v>0.4</v>
      </c>
      <c r="AU555" s="0" t="n">
        <f aca="false">IF(MAX(X555:AA555)=MIN(X555:AA555),0,IF($F$17="custo",(MAX(X555:AA555)-AA555)/(MAX(X555:AA555)-MIN(X555:AA555)),(AA555-MIN(X555:AA555))/(MAX(X555:AA555)-MIN(X555:AA555))))</f>
        <v>1</v>
      </c>
      <c r="AV555" s="0" t="n">
        <f aca="false">STDEVP(AB555:AE555)</f>
        <v>0.399677868457095</v>
      </c>
      <c r="AW555" s="0" t="n">
        <f aca="false">STDEVP(AF555:AI555)</f>
        <v>0.402062942659792</v>
      </c>
      <c r="AX555" s="0" t="n">
        <f aca="false">STDEVP(AJ555:AM555)</f>
        <v>0.407765511421788</v>
      </c>
      <c r="AY555" s="0" t="n">
        <f aca="false">STDEVP(AN555:AQ555)</f>
        <v>0.411073571859687</v>
      </c>
      <c r="AZ555" s="0" t="n">
        <f aca="false">STDEVP(AR555:AU555)</f>
        <v>0.360555127546399</v>
      </c>
      <c r="BA555" s="0" t="n">
        <f aca="false">AV555*((1-IFERROR(CORREL(AB555:AE555,AF555:AI555),0))+(1-IFERROR(CORREL(AB555:AE555,AJ555:AM555),0))+(1-IFERROR(CORREL(AB555:AE555,AN555:AQ555),0))+(1-IFERROR(CORREL(AB555:AE555,AR555:AU555),0)))</f>
        <v>1.0221618858606</v>
      </c>
      <c r="BB555" s="0" t="n">
        <f aca="false">AW555*((1-IFERROR(CORREL(AF555:AI555,AB555:AE555),0))+(1-IFERROR(CORREL(AF555:AI555,AJ555:AM555),0))+(1-IFERROR(CORREL(AF555:AI555,AN555:AQ555),0))+(1-IFERROR(CORREL(AF555:AI555,AR555:AU555),0)))</f>
        <v>2.6765122815768</v>
      </c>
      <c r="BC555" s="0" t="n">
        <f aca="false">AX555*((1-IFERROR(CORREL(AJ555:AM555,AB555:AE555),0))+(1-IFERROR(CORREL(AJ555:AM555,AF555:AI555),0))+(1-IFERROR(CORREL(AJ555:AM555,AN555:AQ555),0))+(1-IFERROR(CORREL(AJ555:AM555,AR555:AU555),0)))</f>
        <v>0.985480626919643</v>
      </c>
      <c r="BD555" s="0" t="n">
        <f aca="false">AY555*((1-IFERROR(CORREL(AN555:AQ555,AB555:AE555),0))+(1-IFERROR(CORREL(AN555:AQ555,AF555:AI555),0))+(1-IFERROR(CORREL(AN555:AQ555,AJ555:AM555),0))+(1-IFERROR(CORREL(AN555:AQ555,AR555:AU555),0)))</f>
        <v>0.904878739921451</v>
      </c>
      <c r="BE555" s="0" t="n">
        <f aca="false">AZ555*((1-IFERROR(CORREL(AR555:AU555,AB555:AE555),0))+(1-IFERROR(CORREL(AR555:AU555,AF555:AI555),0))+(1-IFERROR(CORREL(AR555:AU555,AJ555:AM555),0))+(1-IFERROR(CORREL(AR555:AU555,AN555:AQ555),0)))</f>
        <v>1.04792412626735</v>
      </c>
      <c r="BF555" s="0" t="n">
        <f aca="false">IF(SUM(BA555:BE555)&gt;0,BA555/SUM(BA555:BE555),1/5)</f>
        <v>0.154010608194317</v>
      </c>
      <c r="BG555" s="0" t="n">
        <f aca="false">IF(SUM(BA555:BE555)&gt;0,BB555/SUM(BA555:BE555),1/5)</f>
        <v>0.403273972574458</v>
      </c>
      <c r="BH555" s="0" t="n">
        <f aca="false">IF(SUM(BA555:BE555)&gt;0,BC555/SUM(BA555:BE555),1/5)</f>
        <v>0.148483789911445</v>
      </c>
      <c r="BI555" s="0" t="n">
        <f aca="false">IF(SUM(BA555:BE555)&gt;0,BD555/SUM(BA555:BE555),1/5)</f>
        <v>0.136339387141281</v>
      </c>
      <c r="BJ555" s="0" t="n">
        <f aca="false">IF(SUM(BA555:BE555)&gt;0,BE555/SUM(BA555:BE555),1/5)</f>
        <v>0.157892242178499</v>
      </c>
      <c r="BK555" s="0" t="n">
        <f aca="false">BF555*AB555+BG555*AF555+BH555*AJ555+BI555*AN555+BJ555*AR555</f>
        <v>0.415332509090182</v>
      </c>
      <c r="BL555" s="0" t="n">
        <f aca="false">BF555*AC555+BG555*AG555+BH555*AK555+BI555*AO555+BJ555*AS555</f>
        <v>0.573753421848936</v>
      </c>
      <c r="BM555" s="0" t="n">
        <f aca="false">BF555*AD555+BG555*AH555+BH555*AL555+BI555*AP555+BJ555*AT555</f>
        <v>0.80230321825316</v>
      </c>
      <c r="BN555" s="0" t="n">
        <f aca="false">BF555*AE555+BG555*AI555+BH555*AM555+BI555*AQ555+BJ555*AU555</f>
        <v>0.596726027425542</v>
      </c>
      <c r="BO555" s="0" t="n">
        <f aca="false">RANK(BK555,$BK555:$BN555)</f>
        <v>4</v>
      </c>
      <c r="BP555" s="0" t="n">
        <f aca="false">RANK(BL555,$BK555:$BN555)</f>
        <v>3</v>
      </c>
      <c r="BQ555" s="0" t="n">
        <f aca="false">RANK(BM555,$BK555:$BN555)</f>
        <v>1</v>
      </c>
      <c r="BR555" s="0" t="n">
        <f aca="false">RANK(BN555,$BK555:$BN555)</f>
        <v>2</v>
      </c>
    </row>
    <row r="556" customFormat="false" ht="15" hidden="false" customHeight="false" outlineLevel="0" collapsed="false">
      <c r="A556" s="0" t="n">
        <v>533</v>
      </c>
      <c r="B556" s="0" t="n">
        <f aca="false">RANDBETWEEN(1,$B$5)</f>
        <v>6</v>
      </c>
      <c r="C556" s="0" t="n">
        <f aca="false">RANDBETWEEN(1,$B$5)</f>
        <v>3</v>
      </c>
      <c r="D556" s="0" t="n">
        <f aca="false">RANDBETWEEN(1,$B$5)</f>
        <v>2</v>
      </c>
      <c r="E556" s="0" t="n">
        <f aca="false">RANDBETWEEN(1,$B$5)</f>
        <v>3</v>
      </c>
      <c r="F556" s="0" t="n">
        <f aca="false">RANDBETWEEN(1,$B$5)</f>
        <v>5</v>
      </c>
      <c r="G556" s="0" t="n">
        <f aca="false">RANDBETWEEN(1,$B$5)</f>
        <v>2</v>
      </c>
      <c r="H556" s="0" t="n">
        <f aca="true">NORMINV(RAND(),$B$8,$B$13)</f>
        <v>50.8456418689715</v>
      </c>
      <c r="I556" s="0" t="n">
        <f aca="true">NORMINV(RAND(),$C$8,$C$13)</f>
        <v>59.4106037930033</v>
      </c>
      <c r="J556" s="0" t="n">
        <f aca="true">NORMINV(RAND(),$D$8,$D$13)</f>
        <v>15.0242922328872</v>
      </c>
      <c r="K556" s="0" t="n">
        <f aca="true">NORMINV(RAND(),$E$8,$E$13)</f>
        <v>3.04157652223561</v>
      </c>
      <c r="L556" s="0" t="n">
        <f aca="true">NORMINV(RAND(),$B$9,$B$14)</f>
        <v>54.6963150932611</v>
      </c>
      <c r="M556" s="0" t="n">
        <f aca="true">NORMINV(RAND(),$C$9,$C$14)</f>
        <v>56.7747327154276</v>
      </c>
      <c r="N556" s="0" t="n">
        <f aca="true">NORMINV(RAND(),$D$9,$D$14)</f>
        <v>42.3691245315673</v>
      </c>
      <c r="O556" s="0" t="n">
        <f aca="true">NORMINV(RAND(),$E$9,$E$14)</f>
        <v>29.5316236908254</v>
      </c>
      <c r="P556" s="0" t="n">
        <f aca="true">NORMINV(RAND(),$B$10,$B$15)</f>
        <v>24.1888834124571</v>
      </c>
      <c r="Q556" s="0" t="n">
        <f aca="true">NORMINV(RAND(),$C$10,$C$15)</f>
        <v>32.0387748900605</v>
      </c>
      <c r="R556" s="0" t="n">
        <f aca="true">NORMINV(RAND(),$D$10,$D$15)</f>
        <v>9.33416913027935</v>
      </c>
      <c r="S556" s="0" t="n">
        <f aca="true">NORMINV(RAND(),$E$10,$E$15)</f>
        <v>4.0905458223361</v>
      </c>
      <c r="T556" s="0" t="n">
        <f aca="false">MEDIAN(INDEX(Avaliadores!$B$17:$B$22,$B556),INDEX(Avaliadores!$B$17:$B$22,$C556),INDEX(Avaliadores!$B$17:$B$22,$D556),INDEX(Avaliadores!$B$17:$B$22,$E556),INDEX(Avaliadores!$B$17:$B$22,$F556),INDEX(Avaliadores!$B$17:$B$22,$G556))</f>
        <v>2.79166666666667</v>
      </c>
      <c r="U556" s="0" t="n">
        <f aca="false">MEDIAN(INDEX(Avaliadores!$C$17:$C$22,$B556),INDEX(Avaliadores!$C$17:$C$22,$C556),INDEX(Avaliadores!$C$17:$C$22,$D556),INDEX(Avaliadores!$C$17:$C$22,$E556),INDEX(Avaliadores!$C$17:$C$22,$F556),INDEX(Avaliadores!$C$17:$C$22,$G556))</f>
        <v>5.04166666666667</v>
      </c>
      <c r="V556" s="0" t="n">
        <f aca="false">MEDIAN(INDEX(Avaliadores!$D$17:$D$22,$B556),INDEX(Avaliadores!$D$17:$D$22,$C556),INDEX(Avaliadores!$D$17:$D$22,$D556),INDEX(Avaliadores!$D$17:$D$22,$E556),INDEX(Avaliadores!$D$17:$D$22,$F556),INDEX(Avaliadores!$D$17:$D$22,$G556))</f>
        <v>5.79166666666667</v>
      </c>
      <c r="W556" s="0" t="n">
        <f aca="false">MEDIAN(INDEX(Avaliadores!$E$17:$E$22,$B556),INDEX(Avaliadores!$E$17:$E$22,$C556),INDEX(Avaliadores!$E$17:$E$22,$D556),INDEX(Avaliadores!$E$17:$E$22,$E556),INDEX(Avaliadores!$E$17:$E$22,$F556),INDEX(Avaliadores!$E$17:$E$22,$G556))</f>
        <v>6.04166666666667</v>
      </c>
      <c r="X556" s="0" t="n">
        <f aca="false">MEDIAN(INDEX(Avaliadores!$F$17:$F$22,$B556),INDEX(Avaliadores!$F$17:$F$22,$C556),INDEX(Avaliadores!$F$17:$F$22,$D556),INDEX(Avaliadores!$F$17:$F$22,$E556),INDEX(Avaliadores!$F$17:$F$22,$F556),INDEX(Avaliadores!$F$17:$F$22,$G556))</f>
        <v>2.66666666666667</v>
      </c>
      <c r="Y556" s="0" t="n">
        <f aca="false">MEDIAN(INDEX(Avaliadores!$G$17:$G$22,$B556),INDEX(Avaliadores!$G$17:$G$22,$C556),INDEX(Avaliadores!$G$17:$G$22,$D556),INDEX(Avaliadores!$G$17:$G$22,$E556),INDEX(Avaliadores!$G$17:$G$22,$F556),INDEX(Avaliadores!$G$17:$G$22,$G556))</f>
        <v>5.79166666666667</v>
      </c>
      <c r="Z556" s="0" t="n">
        <f aca="false">MEDIAN(INDEX(Avaliadores!$H$17:$H$22,$B556),INDEX(Avaliadores!$H$17:$H$22,$C556),INDEX(Avaliadores!$H$17:$H$22,$D556),INDEX(Avaliadores!$H$17:$H$22,$E556),INDEX(Avaliadores!$H$17:$H$22,$F556),INDEX(Avaliadores!$H$17:$H$22,$G556))</f>
        <v>3.91666666666667</v>
      </c>
      <c r="AA556" s="0" t="n">
        <f aca="false">MEDIAN(INDEX(Avaliadores!$I$17:$I$22,$B556),INDEX(Avaliadores!$I$17:$I$22,$C556),INDEX(Avaliadores!$I$17:$I$22,$D556),INDEX(Avaliadores!$I$17:$I$22,$E556),INDEX(Avaliadores!$I$17:$I$22,$F556),INDEX(Avaliadores!$I$17:$I$22,$G556))</f>
        <v>6.66666666666667</v>
      </c>
      <c r="AB556" s="0" t="n">
        <f aca="false">IF(MAX(H556:K556)=MIN(H556:K556),0,IF($B$17="custo",(MAX(H556:K556)-H556)/(MAX(H556:K556)-MIN(H556:K556)),(H556-MIN(H556:K556))/(MAX(H556:K556)-MIN(H556:K556))))</f>
        <v>0.151944469130008</v>
      </c>
      <c r="AC556" s="0" t="n">
        <f aca="false">IF(MAX(H556:K556)=MIN(H556:K556),0,IF($B$17="custo",(MAX(H556:K556)-I556)/(MAX(H556:K556)-MIN(H556:K556)),(I556-MIN(H556:K556))/(MAX(H556:K556)-MIN(H556:K556))))</f>
        <v>0</v>
      </c>
      <c r="AD556" s="0" t="n">
        <f aca="false">IF(MAX(H556:K556)=MIN(H556:K556),0,IF($B$17="custo",(MAX(H556:K556)-J556)/(MAX(H556:K556)-MIN(H556:K556)),(J556-MIN(H556:K556))/(MAX(H556:K556)-MIN(H556:K556))))</f>
        <v>0.787423762821153</v>
      </c>
      <c r="AE556" s="0" t="n">
        <f aca="false">IF(MAX(H556:K556)=MIN(H556:K556),0,IF($B$17="custo",(MAX(H556:K556)-K556)/(MAX(H556:K556)-MIN(H556:K556)),(K556-MIN(H556:K556))/(MAX(H556:K556)-MIN(H556:K556))))</f>
        <v>1</v>
      </c>
      <c r="AF556" s="0" t="n">
        <f aca="false">IF(MAX(L556:O556)=MIN(L556:O556),0,IF($C$17="custo",(MAX(L556:O556)-L556)/(MAX(L556:O556)-MIN(L556:O556)),(L556-MIN(L556:O556))/(MAX(L556:O556)-MIN(L556:O556))))</f>
        <v>0.923708501100608</v>
      </c>
      <c r="AG556" s="0" t="n">
        <f aca="false">IF(MAX(L556:O556)=MIN(L556:O556),0,IF($C$17="custo",(MAX(L556:O556)-M556)/(MAX(L556:O556)-MIN(L556:O556)),(M556-MIN(L556:O556))/(MAX(L556:O556)-MIN(L556:O556))))</f>
        <v>1</v>
      </c>
      <c r="AH556" s="0" t="n">
        <f aca="false">IF(MAX(L556:O556)=MIN(L556:O556),0,IF($C$17="custo",(MAX(L556:O556)-N556)/(MAX(L556:O556)-MIN(L556:O556)),(N556-MIN(L556:O556))/(MAX(L556:O556)-MIN(L556:O556))))</f>
        <v>0.471220110346027</v>
      </c>
      <c r="AI556" s="0" t="n">
        <f aca="false">IF(MAX(L556:O556)=MIN(L556:O556),0,IF($C$17="custo",(MAX(L556:O556)-O556)/(MAX(L556:O556)-MIN(L556:O556)),(O556-MIN(L556:O556))/(MAX(L556:O556)-MIN(L556:O556))))</f>
        <v>0</v>
      </c>
      <c r="AJ556" s="0" t="n">
        <f aca="false">IF(MAX(P556:S556)=MIN(P556:S556),0,IF($D$17="custo",(MAX(P556:S556)-P556)/(MAX(P556:S556)-MIN(P556:S556)),(P556-MIN(P556:S556))/(MAX(P556:S556)-MIN(P556:S556))))</f>
        <v>0.280872589765222</v>
      </c>
      <c r="AK556" s="0" t="n">
        <f aca="false">IF(MAX(P556:S556)=MIN(P556:S556),0,IF($D$17="custo",(MAX(P556:S556)-Q556)/(MAX(P556:S556)-MIN(P556:S556)),(Q556-MIN(P556:S556))/(MAX(P556:S556)-MIN(P556:S556))))</f>
        <v>0</v>
      </c>
      <c r="AL556" s="0" t="n">
        <f aca="false">IF(MAX(P556:S556)=MIN(P556:S556),0,IF($D$17="custo",(MAX(P556:S556)-R556)/(MAX(P556:S556)-MIN(P556:S556)),(R556-MIN(P556:S556))/(MAX(P556:S556)-MIN(P556:S556))))</f>
        <v>0.812380838326576</v>
      </c>
      <c r="AM556" s="0" t="n">
        <f aca="false">IF(MAX(P556:S556)=MIN(P556:S556),0,IF($D$17="custo",(MAX(P556:S556)-S556)/(MAX(P556:S556)-MIN(P556:S556)),(S556-MIN(P556:S556))/(MAX(P556:S556)-MIN(P556:S556))))</f>
        <v>1</v>
      </c>
      <c r="AN556" s="0" t="n">
        <f aca="false">IF(MAX(T556:W556)=MIN(T556:W556),0,IF($E$17="custo",(MAX(T556:W556)-T556)/(MAX(T556:W556)-MIN(T556:W556)),(T556-MIN(T556:W556))/(MAX(T556:W556)-MIN(T556:W556))))</f>
        <v>0</v>
      </c>
      <c r="AO556" s="0" t="n">
        <f aca="false">IF(MAX(T556:W556)=MIN(T556:W556),0,IF($E$17="custo",(MAX(T556:W556)-U556)/(MAX(T556:W556)-MIN(T556:W556)),(U556-MIN(T556:W556))/(MAX(T556:W556)-MIN(T556:W556))))</f>
        <v>0.692307692307692</v>
      </c>
      <c r="AP556" s="0" t="n">
        <f aca="false">IF(MAX(T556:W556)=MIN(T556:W556),0,IF($E$17="custo",(MAX(T556:W556)-V556)/(MAX(T556:W556)-MIN(T556:W556)),(V556-MIN(T556:W556))/(MAX(T556:W556)-MIN(T556:W556))))</f>
        <v>0.923076923076923</v>
      </c>
      <c r="AQ556" s="0" t="n">
        <f aca="false">IF(MAX(T556:W556)=MIN(T556:W556),0,IF($E$17="custo",(MAX(T556:W556)-W556)/(MAX(T556:W556)-MIN(T556:W556)),(W556-MIN(T556:W556))/(MAX(T556:W556)-MIN(T556:W556))))</f>
        <v>1</v>
      </c>
      <c r="AR556" s="0" t="n">
        <f aca="false">IF(MAX(X556:AA556)=MIN(X556:AA556),0,IF($F$17="custo",(MAX(X556:AA556)-X556)/(MAX(X556:AA556)-MIN(X556:AA556)),(X556-MIN(X556:AA556))/(MAX(X556:AA556)-MIN(X556:AA556))))</f>
        <v>0</v>
      </c>
      <c r="AS556" s="0" t="n">
        <f aca="false">IF(MAX(X556:AA556)=MIN(X556:AA556),0,IF($F$17="custo",(MAX(X556:AA556)-Y556)/(MAX(X556:AA556)-MIN(X556:AA556)),(Y556-MIN(X556:AA556))/(MAX(X556:AA556)-MIN(X556:AA556))))</f>
        <v>0.78125</v>
      </c>
      <c r="AT556" s="0" t="n">
        <f aca="false">IF(MAX(X556:AA556)=MIN(X556:AA556),0,IF($F$17="custo",(MAX(X556:AA556)-Z556)/(MAX(X556:AA556)-MIN(X556:AA556)),(Z556-MIN(X556:AA556))/(MAX(X556:AA556)-MIN(X556:AA556))))</f>
        <v>0.3125</v>
      </c>
      <c r="AU556" s="0" t="n">
        <f aca="false">IF(MAX(X556:AA556)=MIN(X556:AA556),0,IF($F$17="custo",(MAX(X556:AA556)-AA556)/(MAX(X556:AA556)-MIN(X556:AA556)),(AA556-MIN(X556:AA556))/(MAX(X556:AA556)-MIN(X556:AA556))))</f>
        <v>1</v>
      </c>
      <c r="AV556" s="0" t="n">
        <f aca="false">STDEVP(AB556:AE556)</f>
        <v>0.419176579492247</v>
      </c>
      <c r="AW556" s="0" t="n">
        <f aca="false">STDEVP(AF556:AI556)</f>
        <v>0.40042634276438</v>
      </c>
      <c r="AX556" s="0" t="n">
        <f aca="false">STDEVP(AJ556:AM556)</f>
        <v>0.401068747101759</v>
      </c>
      <c r="AY556" s="0" t="n">
        <f aca="false">STDEVP(AN556:AQ556)</f>
        <v>0.394113490998446</v>
      </c>
      <c r="AZ556" s="0" t="n">
        <f aca="false">STDEVP(AR556:AU556)</f>
        <v>0.391171492722501</v>
      </c>
      <c r="BA556" s="0" t="n">
        <f aca="false">AV556*((1-IFERROR(CORREL(AB556:AE556,AF556:AI556),0))+(1-IFERROR(CORREL(AB556:AE556,AJ556:AM556),0))+(1-IFERROR(CORREL(AB556:AE556,AN556:AQ556),0))+(1-IFERROR(CORREL(AB556:AE556,AR556:AU556),0)))</f>
        <v>1.22769261274918</v>
      </c>
      <c r="BB556" s="0" t="n">
        <f aca="false">AW556*((1-IFERROR(CORREL(AF556:AI556,AB556:AE556),0))+(1-IFERROR(CORREL(AF556:AI556,AJ556:AM556),0))+(1-IFERROR(CORREL(AF556:AI556,AN556:AQ556),0))+(1-IFERROR(CORREL(AF556:AI556,AR556:AU556),0)))</f>
        <v>2.85611924244967</v>
      </c>
      <c r="BC556" s="0" t="n">
        <f aca="false">AX556*((1-IFERROR(CORREL(AJ556:AM556,AB556:AE556),0))+(1-IFERROR(CORREL(AJ556:AM556,AF556:AI556),0))+(1-IFERROR(CORREL(AJ556:AM556,AN556:AQ556),0))+(1-IFERROR(CORREL(AJ556:AM556,AR556:AU556),0)))</f>
        <v>1.24476915180128</v>
      </c>
      <c r="BD556" s="0" t="n">
        <f aca="false">AY556*((1-IFERROR(CORREL(AN556:AQ556,AB556:AE556),0))+(1-IFERROR(CORREL(AN556:AQ556,AF556:AI556),0))+(1-IFERROR(CORREL(AN556:AQ556,AJ556:AM556),0))+(1-IFERROR(CORREL(AN556:AQ556,AR556:AU556),0)))</f>
        <v>1.04484050799795</v>
      </c>
      <c r="BE556" s="0" t="n">
        <f aca="false">AZ556*((1-IFERROR(CORREL(AR556:AU556,AB556:AE556),0))+(1-IFERROR(CORREL(AR556:AU556,AF556:AI556),0))+(1-IFERROR(CORREL(AR556:AU556,AJ556:AM556),0))+(1-IFERROR(CORREL(AR556:AU556,AN556:AQ556),0)))</f>
        <v>1.23931320082977</v>
      </c>
      <c r="BF556" s="0" t="n">
        <f aca="false">IF(SUM(BA556:BE556)&gt;0,BA556/SUM(BA556:BE556),1/5)</f>
        <v>0.16126827724558</v>
      </c>
      <c r="BG556" s="0" t="n">
        <f aca="false">IF(SUM(BA556:BE556)&gt;0,BB556/SUM(BA556:BE556),1/5)</f>
        <v>0.375176510027525</v>
      </c>
      <c r="BH556" s="0" t="n">
        <f aca="false">IF(SUM(BA556:BE556)&gt;0,BC556/SUM(BA556:BE556),1/5)</f>
        <v>0.163511431603317</v>
      </c>
      <c r="BI556" s="0" t="n">
        <f aca="false">IF(SUM(BA556:BE556)&gt;0,BD556/SUM(BA556:BE556),1/5)</f>
        <v>0.137249036909902</v>
      </c>
      <c r="BJ556" s="0" t="n">
        <f aca="false">IF(SUM(BA556:BE556)&gt;0,BE556/SUM(BA556:BE556),1/5)</f>
        <v>0.162794744213676</v>
      </c>
      <c r="BK556" s="0" t="n">
        <f aca="false">BF556*AB556+BG556*AF556+BH556*AJ556+BI556*AN556+BJ556*AR556</f>
        <v>0.416983433749915</v>
      </c>
      <c r="BL556" s="0" t="n">
        <f aca="false">BF556*AC556+BG556*AG556+BH556*AK556+BI556*AO556+BJ556*AS556</f>
        <v>0.597378467959007</v>
      </c>
      <c r="BM556" s="0" t="n">
        <f aca="false">BF556*AD556+BG556*AH556+BH556*AL556+BI556*AP556+BJ556*AT556</f>
        <v>0.614175520281526</v>
      </c>
      <c r="BN556" s="0" t="n">
        <f aca="false">BF556*AE556+BG556*AI556+BH556*AM556+BI556*AQ556+BJ556*AU556</f>
        <v>0.624823489972475</v>
      </c>
      <c r="BO556" s="0" t="n">
        <f aca="false">RANK(BK556,$BK556:$BN556)</f>
        <v>4</v>
      </c>
      <c r="BP556" s="0" t="n">
        <f aca="false">RANK(BL556,$BK556:$BN556)</f>
        <v>3</v>
      </c>
      <c r="BQ556" s="0" t="n">
        <f aca="false">RANK(BM556,$BK556:$BN556)</f>
        <v>2</v>
      </c>
      <c r="BR556" s="0" t="n">
        <f aca="false">RANK(BN556,$BK556:$BN556)</f>
        <v>1</v>
      </c>
    </row>
    <row r="557" customFormat="false" ht="15" hidden="false" customHeight="false" outlineLevel="0" collapsed="false">
      <c r="A557" s="0" t="n">
        <v>534</v>
      </c>
      <c r="B557" s="0" t="n">
        <f aca="false">RANDBETWEEN(1,$B$5)</f>
        <v>5</v>
      </c>
      <c r="C557" s="0" t="n">
        <f aca="false">RANDBETWEEN(1,$B$5)</f>
        <v>4</v>
      </c>
      <c r="D557" s="0" t="n">
        <f aca="false">RANDBETWEEN(1,$B$5)</f>
        <v>4</v>
      </c>
      <c r="E557" s="0" t="n">
        <f aca="false">RANDBETWEEN(1,$B$5)</f>
        <v>1</v>
      </c>
      <c r="F557" s="0" t="n">
        <f aca="false">RANDBETWEEN(1,$B$5)</f>
        <v>5</v>
      </c>
      <c r="G557" s="0" t="n">
        <f aca="false">RANDBETWEEN(1,$B$5)</f>
        <v>6</v>
      </c>
      <c r="H557" s="0" t="n">
        <f aca="true">NORMINV(RAND(),$B$8,$B$13)</f>
        <v>48.4989985020368</v>
      </c>
      <c r="I557" s="0" t="n">
        <f aca="true">NORMINV(RAND(),$C$8,$C$13)</f>
        <v>68.0600033836758</v>
      </c>
      <c r="J557" s="0" t="n">
        <f aca="true">NORMINV(RAND(),$D$8,$D$13)</f>
        <v>15.8215727344402</v>
      </c>
      <c r="K557" s="0" t="n">
        <f aca="true">NORMINV(RAND(),$E$8,$E$13)</f>
        <v>2.94904885554449</v>
      </c>
      <c r="L557" s="0" t="n">
        <f aca="true">NORMINV(RAND(),$B$9,$B$14)</f>
        <v>41.2377400389402</v>
      </c>
      <c r="M557" s="0" t="n">
        <f aca="true">NORMINV(RAND(),$C$9,$C$14)</f>
        <v>54.4452967165283</v>
      </c>
      <c r="N557" s="0" t="n">
        <f aca="true">NORMINV(RAND(),$D$9,$D$14)</f>
        <v>44.001985641488</v>
      </c>
      <c r="O557" s="0" t="n">
        <f aca="true">NORMINV(RAND(),$E$9,$E$14)</f>
        <v>27.5384826626462</v>
      </c>
      <c r="P557" s="0" t="n">
        <f aca="true">NORMINV(RAND(),$B$10,$B$15)</f>
        <v>24.4491903036103</v>
      </c>
      <c r="Q557" s="0" t="n">
        <f aca="true">NORMINV(RAND(),$C$10,$C$15)</f>
        <v>28.5205260370382</v>
      </c>
      <c r="R557" s="0" t="n">
        <f aca="true">NORMINV(RAND(),$D$10,$D$15)</f>
        <v>9.22752879336113</v>
      </c>
      <c r="S557" s="0" t="n">
        <f aca="true">NORMINV(RAND(),$E$10,$E$15)</f>
        <v>3.70410908182002</v>
      </c>
      <c r="T557" s="0" t="n">
        <f aca="false">MEDIAN(INDEX(Avaliadores!$B$17:$B$22,$B557),INDEX(Avaliadores!$B$17:$B$22,$C557),INDEX(Avaliadores!$B$17:$B$22,$D557),INDEX(Avaliadores!$B$17:$B$22,$E557),INDEX(Avaliadores!$B$17:$B$22,$F557),INDEX(Avaliadores!$B$17:$B$22,$G557))</f>
        <v>2.54166666666667</v>
      </c>
      <c r="U557" s="0" t="n">
        <f aca="false">MEDIAN(INDEX(Avaliadores!$C$17:$C$22,$B557),INDEX(Avaliadores!$C$17:$C$22,$C557),INDEX(Avaliadores!$C$17:$C$22,$D557),INDEX(Avaliadores!$C$17:$C$22,$E557),INDEX(Avaliadores!$C$17:$C$22,$F557),INDEX(Avaliadores!$C$17:$C$22,$G557))</f>
        <v>5.54166666666667</v>
      </c>
      <c r="V557" s="0" t="n">
        <f aca="false">MEDIAN(INDEX(Avaliadores!$D$17:$D$22,$B557),INDEX(Avaliadores!$D$17:$D$22,$C557),INDEX(Avaliadores!$D$17:$D$22,$D557),INDEX(Avaliadores!$D$17:$D$22,$E557),INDEX(Avaliadores!$D$17:$D$22,$F557),INDEX(Avaliadores!$D$17:$D$22,$G557))</f>
        <v>5.54166666666667</v>
      </c>
      <c r="W557" s="0" t="n">
        <f aca="false">MEDIAN(INDEX(Avaliadores!$E$17:$E$22,$B557),INDEX(Avaliadores!$E$17:$E$22,$C557),INDEX(Avaliadores!$E$17:$E$22,$D557),INDEX(Avaliadores!$E$17:$E$22,$E557),INDEX(Avaliadores!$E$17:$E$22,$F557),INDEX(Avaliadores!$E$17:$E$22,$G557))</f>
        <v>6.79166666666667</v>
      </c>
      <c r="X557" s="0" t="n">
        <f aca="false">MEDIAN(INDEX(Avaliadores!$F$17:$F$22,$B557),INDEX(Avaliadores!$F$17:$F$22,$C557),INDEX(Avaliadores!$F$17:$F$22,$D557),INDEX(Avaliadores!$F$17:$F$22,$E557),INDEX(Avaliadores!$F$17:$F$22,$F557),INDEX(Avaliadores!$F$17:$F$22,$G557))</f>
        <v>2.79166666666667</v>
      </c>
      <c r="Y557" s="0" t="n">
        <f aca="false">MEDIAN(INDEX(Avaliadores!$G$17:$G$22,$B557),INDEX(Avaliadores!$G$17:$G$22,$C557),INDEX(Avaliadores!$G$17:$G$22,$D557),INDEX(Avaliadores!$G$17:$G$22,$E557),INDEX(Avaliadores!$G$17:$G$22,$F557),INDEX(Avaliadores!$G$17:$G$22,$G557))</f>
        <v>4.54166666666667</v>
      </c>
      <c r="Z557" s="0" t="n">
        <f aca="false">MEDIAN(INDEX(Avaliadores!$H$17:$H$22,$B557),INDEX(Avaliadores!$H$17:$H$22,$C557),INDEX(Avaliadores!$H$17:$H$22,$D557),INDEX(Avaliadores!$H$17:$H$22,$E557),INDEX(Avaliadores!$H$17:$H$22,$F557),INDEX(Avaliadores!$H$17:$H$22,$G557))</f>
        <v>3.54166666666667</v>
      </c>
      <c r="AA557" s="0" t="n">
        <f aca="false">MEDIAN(INDEX(Avaliadores!$I$17:$I$22,$B557),INDEX(Avaliadores!$I$17:$I$22,$C557),INDEX(Avaliadores!$I$17:$I$22,$D557),INDEX(Avaliadores!$I$17:$I$22,$E557),INDEX(Avaliadores!$I$17:$I$22,$F557),INDEX(Avaliadores!$I$17:$I$22,$G557))</f>
        <v>6.54166666666667</v>
      </c>
      <c r="AB557" s="0" t="n">
        <f aca="false">IF(MAX(H557:K557)=MIN(H557:K557),0,IF($B$17="custo",(MAX(H557:K557)-H557)/(MAX(H557:K557)-MIN(H557:K557)),(H557-MIN(H557:K557))/(MAX(H557:K557)-MIN(H557:K557))))</f>
        <v>0.300425712130938</v>
      </c>
      <c r="AC557" s="0" t="n">
        <f aca="false">IF(MAX(H557:K557)=MIN(H557:K557),0,IF($B$17="custo",(MAX(H557:K557)-I557)/(MAX(H557:K557)-MIN(H557:K557)),(I557-MIN(H557:K557))/(MAX(H557:K557)-MIN(H557:K557))))</f>
        <v>0</v>
      </c>
      <c r="AD557" s="0" t="n">
        <f aca="false">IF(MAX(H557:K557)=MIN(H557:K557),0,IF($B$17="custo",(MAX(H557:K557)-J557)/(MAX(H557:K557)-MIN(H557:K557)),(J557-MIN(H557:K557))/(MAX(H557:K557)-MIN(H557:K557))))</f>
        <v>0.802298645870195</v>
      </c>
      <c r="AE557" s="0" t="n">
        <f aca="false">IF(MAX(H557:K557)=MIN(H557:K557),0,IF($B$17="custo",(MAX(H557:K557)-K557)/(MAX(H557:K557)-MIN(H557:K557)),(K557-MIN(H557:K557))/(MAX(H557:K557)-MIN(H557:K557))))</f>
        <v>1</v>
      </c>
      <c r="AF557" s="0" t="n">
        <f aca="false">IF(MAX(L557:O557)=MIN(L557:O557),0,IF($C$17="custo",(MAX(L557:O557)-L557)/(MAX(L557:O557)-MIN(L557:O557)),(L557-MIN(L557:O557))/(MAX(L557:O557)-MIN(L557:O557))))</f>
        <v>0.509137103666772</v>
      </c>
      <c r="AG557" s="0" t="n">
        <f aca="false">IF(MAX(L557:O557)=MIN(L557:O557),0,IF($C$17="custo",(MAX(L557:O557)-M557)/(MAX(L557:O557)-MIN(L557:O557)),(M557-MIN(L557:O557))/(MAX(L557:O557)-MIN(L557:O557))))</f>
        <v>1</v>
      </c>
      <c r="AH557" s="0" t="n">
        <f aca="false">IF(MAX(L557:O557)=MIN(L557:O557),0,IF($C$17="custo",(MAX(L557:O557)-N557)/(MAX(L557:O557)-MIN(L557:O557)),(N557-MIN(L557:O557))/(MAX(L557:O557)-MIN(L557:O557))))</f>
        <v>0.611871139625555</v>
      </c>
      <c r="AI557" s="0" t="n">
        <f aca="false">IF(MAX(L557:O557)=MIN(L557:O557),0,IF($C$17="custo",(MAX(L557:O557)-O557)/(MAX(L557:O557)-MIN(L557:O557)),(O557-MIN(L557:O557))/(MAX(L557:O557)-MIN(L557:O557))))</f>
        <v>0</v>
      </c>
      <c r="AJ557" s="0" t="n">
        <f aca="false">IF(MAX(P557:S557)=MIN(P557:S557),0,IF($D$17="custo",(MAX(P557:S557)-P557)/(MAX(P557:S557)-MIN(P557:S557)),(P557-MIN(P557:S557))/(MAX(P557:S557)-MIN(P557:S557))))</f>
        <v>0.164058161207346</v>
      </c>
      <c r="AK557" s="0" t="n">
        <f aca="false">IF(MAX(P557:S557)=MIN(P557:S557),0,IF($D$17="custo",(MAX(P557:S557)-Q557)/(MAX(P557:S557)-MIN(P557:S557)),(Q557-MIN(P557:S557))/(MAX(P557:S557)-MIN(P557:S557))))</f>
        <v>0</v>
      </c>
      <c r="AL557" s="0" t="n">
        <f aca="false">IF(MAX(P557:S557)=MIN(P557:S557),0,IF($D$17="custo",(MAX(P557:S557)-R557)/(MAX(P557:S557)-MIN(P557:S557)),(R557-MIN(P557:S557))/(MAX(P557:S557)-MIN(P557:S557))))</f>
        <v>0.777428799592293</v>
      </c>
      <c r="AM557" s="0" t="n">
        <f aca="false">IF(MAX(P557:S557)=MIN(P557:S557),0,IF($D$17="custo",(MAX(P557:S557)-S557)/(MAX(P557:S557)-MIN(P557:S557)),(S557-MIN(P557:S557))/(MAX(P557:S557)-MIN(P557:S557))))</f>
        <v>1</v>
      </c>
      <c r="AN557" s="0" t="n">
        <f aca="false">IF(MAX(T557:W557)=MIN(T557:W557),0,IF($E$17="custo",(MAX(T557:W557)-T557)/(MAX(T557:W557)-MIN(T557:W557)),(T557-MIN(T557:W557))/(MAX(T557:W557)-MIN(T557:W557))))</f>
        <v>0</v>
      </c>
      <c r="AO557" s="0" t="n">
        <f aca="false">IF(MAX(T557:W557)=MIN(T557:W557),0,IF($E$17="custo",(MAX(T557:W557)-U557)/(MAX(T557:W557)-MIN(T557:W557)),(U557-MIN(T557:W557))/(MAX(T557:W557)-MIN(T557:W557))))</f>
        <v>0.705882352941177</v>
      </c>
      <c r="AP557" s="0" t="n">
        <f aca="false">IF(MAX(T557:W557)=MIN(T557:W557),0,IF($E$17="custo",(MAX(T557:W557)-V557)/(MAX(T557:W557)-MIN(T557:W557)),(V557-MIN(T557:W557))/(MAX(T557:W557)-MIN(T557:W557))))</f>
        <v>0.705882352941177</v>
      </c>
      <c r="AQ557" s="0" t="n">
        <f aca="false">IF(MAX(T557:W557)=MIN(T557:W557),0,IF($E$17="custo",(MAX(T557:W557)-W557)/(MAX(T557:W557)-MIN(T557:W557)),(W557-MIN(T557:W557))/(MAX(T557:W557)-MIN(T557:W557))))</f>
        <v>1</v>
      </c>
      <c r="AR557" s="0" t="n">
        <f aca="false">IF(MAX(X557:AA557)=MIN(X557:AA557),0,IF($F$17="custo",(MAX(X557:AA557)-X557)/(MAX(X557:AA557)-MIN(X557:AA557)),(X557-MIN(X557:AA557))/(MAX(X557:AA557)-MIN(X557:AA557))))</f>
        <v>0</v>
      </c>
      <c r="AS557" s="0" t="n">
        <f aca="false">IF(MAX(X557:AA557)=MIN(X557:AA557),0,IF($F$17="custo",(MAX(X557:AA557)-Y557)/(MAX(X557:AA557)-MIN(X557:AA557)),(Y557-MIN(X557:AA557))/(MAX(X557:AA557)-MIN(X557:AA557))))</f>
        <v>0.466666666666667</v>
      </c>
      <c r="AT557" s="0" t="n">
        <f aca="false">IF(MAX(X557:AA557)=MIN(X557:AA557),0,IF($F$17="custo",(MAX(X557:AA557)-Z557)/(MAX(X557:AA557)-MIN(X557:AA557)),(Z557-MIN(X557:AA557))/(MAX(X557:AA557)-MIN(X557:AA557))))</f>
        <v>0.2</v>
      </c>
      <c r="AU557" s="0" t="n">
        <f aca="false">IF(MAX(X557:AA557)=MIN(X557:AA557),0,IF($F$17="custo",(MAX(X557:AA557)-AA557)/(MAX(X557:AA557)-MIN(X557:AA557)),(AA557-MIN(X557:AA557))/(MAX(X557:AA557)-MIN(X557:AA557))))</f>
        <v>1</v>
      </c>
      <c r="AV557" s="0" t="n">
        <f aca="false">STDEVP(AB557:AE557)</f>
        <v>0.3964140178657</v>
      </c>
      <c r="AW557" s="0" t="n">
        <f aca="false">STDEVP(AF557:AI557)</f>
        <v>0.356699414706684</v>
      </c>
      <c r="AX557" s="0" t="n">
        <f aca="false">STDEVP(AJ557:AM557)</f>
        <v>0.415020395268562</v>
      </c>
      <c r="AY557" s="0" t="n">
        <f aca="false">STDEVP(AN557:AQ557)</f>
        <v>0.36823482428085</v>
      </c>
      <c r="AZ557" s="0" t="n">
        <f aca="false">STDEVP(AR557:AU557)</f>
        <v>0.375277674973257</v>
      </c>
      <c r="BA557" s="0" t="n">
        <f aca="false">AV557*((1-IFERROR(CORREL(AB557:AE557,AF557:AI557),0))+(1-IFERROR(CORREL(AB557:AE557,AJ557:AM557),0))+(1-IFERROR(CORREL(AB557:AE557,AN557:AQ557),0))+(1-IFERROR(CORREL(AB557:AE557,AR557:AU557),0)))</f>
        <v>1.13077167991955</v>
      </c>
      <c r="BB557" s="0" t="n">
        <f aca="false">AW557*((1-IFERROR(CORREL(AF557:AI557,AB557:AE557),0))+(1-IFERROR(CORREL(AF557:AI557,AJ557:AM557),0))+(1-IFERROR(CORREL(AF557:AI557,AN557:AQ557),0))+(1-IFERROR(CORREL(AF557:AI557,AR557:AU557),0)))</f>
        <v>2.29927554132364</v>
      </c>
      <c r="BC557" s="0" t="n">
        <f aca="false">AX557*((1-IFERROR(CORREL(AJ557:AM557,AB557:AE557),0))+(1-IFERROR(CORREL(AJ557:AM557,AF557:AI557),0))+(1-IFERROR(CORREL(AJ557:AM557,AN557:AQ557),0))+(1-IFERROR(CORREL(AJ557:AM557,AR557:AU557),0)))</f>
        <v>1.09063072856202</v>
      </c>
      <c r="BD557" s="0" t="n">
        <f aca="false">AY557*((1-IFERROR(CORREL(AN557:AQ557,AB557:AE557),0))+(1-IFERROR(CORREL(AN557:AQ557,AF557:AI557),0))+(1-IFERROR(CORREL(AN557:AQ557,AJ557:AM557),0))+(1-IFERROR(CORREL(AN557:AQ557,AR557:AU557),0)))</f>
        <v>0.845511892137335</v>
      </c>
      <c r="BE557" s="0" t="n">
        <f aca="false">AZ557*((1-IFERROR(CORREL(AR557:AU557,AB557:AE557),0))+(1-IFERROR(CORREL(AR557:AU557,AF557:AI557),0))+(1-IFERROR(CORREL(AR557:AU557,AJ557:AM557),0))+(1-IFERROR(CORREL(AR557:AU557,AN557:AQ557),0)))</f>
        <v>1.00344988434109</v>
      </c>
      <c r="BF557" s="0" t="n">
        <f aca="false">IF(SUM(BA557:BE557)&gt;0,BA557/SUM(BA557:BE557),1/5)</f>
        <v>0.177525217831951</v>
      </c>
      <c r="BG557" s="0" t="n">
        <f aca="false">IF(SUM(BA557:BE557)&gt;0,BB557/SUM(BA557:BE557),1/5)</f>
        <v>0.36097419008424</v>
      </c>
      <c r="BH557" s="0" t="n">
        <f aca="false">IF(SUM(BA557:BE557)&gt;0,BC557/SUM(BA557:BE557),1/5)</f>
        <v>0.17122329918624</v>
      </c>
      <c r="BI557" s="0" t="n">
        <f aca="false">IF(SUM(BA557:BE557)&gt;0,BD557/SUM(BA557:BE557),1/5)</f>
        <v>0.13274092860361</v>
      </c>
      <c r="BJ557" s="0" t="n">
        <f aca="false">IF(SUM(BA557:BE557)&gt;0,BE557/SUM(BA557:BE557),1/5)</f>
        <v>0.157536364293958</v>
      </c>
      <c r="BK557" s="0" t="n">
        <f aca="false">BF557*AB557+BG557*AF557+BH557*AJ557+BI557*AN557+BJ557*AR557</f>
        <v>0.265209073246663</v>
      </c>
      <c r="BL557" s="0" t="n">
        <f aca="false">BF557*AC557+BG557*AG557+BH557*AK557+BI557*AO557+BJ557*AS557</f>
        <v>0.528190639102401</v>
      </c>
      <c r="BM557" s="0" t="n">
        <f aca="false">BF557*AD557+BG557*AH557+BH557*AL557+BI557*AP557+BJ557*AT557</f>
        <v>0.621618606758337</v>
      </c>
      <c r="BN557" s="0" t="n">
        <f aca="false">BF557*AE557+BG557*AI557+BH557*AM557+BI557*AQ557+BJ557*AU557</f>
        <v>0.63902580991576</v>
      </c>
      <c r="BO557" s="0" t="n">
        <f aca="false">RANK(BK557,$BK557:$BN557)</f>
        <v>4</v>
      </c>
      <c r="BP557" s="0" t="n">
        <f aca="false">RANK(BL557,$BK557:$BN557)</f>
        <v>3</v>
      </c>
      <c r="BQ557" s="0" t="n">
        <f aca="false">RANK(BM557,$BK557:$BN557)</f>
        <v>2</v>
      </c>
      <c r="BR557" s="0" t="n">
        <f aca="false">RANK(BN557,$BK557:$BN557)</f>
        <v>1</v>
      </c>
    </row>
    <row r="558" customFormat="false" ht="15" hidden="false" customHeight="false" outlineLevel="0" collapsed="false">
      <c r="A558" s="0" t="n">
        <v>535</v>
      </c>
      <c r="B558" s="0" t="n">
        <f aca="false">RANDBETWEEN(1,$B$5)</f>
        <v>4</v>
      </c>
      <c r="C558" s="0" t="n">
        <f aca="false">RANDBETWEEN(1,$B$5)</f>
        <v>5</v>
      </c>
      <c r="D558" s="0" t="n">
        <f aca="false">RANDBETWEEN(1,$B$5)</f>
        <v>5</v>
      </c>
      <c r="E558" s="0" t="n">
        <f aca="false">RANDBETWEEN(1,$B$5)</f>
        <v>2</v>
      </c>
      <c r="F558" s="0" t="n">
        <f aca="false">RANDBETWEEN(1,$B$5)</f>
        <v>5</v>
      </c>
      <c r="G558" s="0" t="n">
        <f aca="false">RANDBETWEEN(1,$B$5)</f>
        <v>1</v>
      </c>
      <c r="H558" s="0" t="n">
        <f aca="true">NORMINV(RAND(),$B$8,$B$13)</f>
        <v>47.3803645549521</v>
      </c>
      <c r="I558" s="0" t="n">
        <f aca="true">NORMINV(RAND(),$C$8,$C$13)</f>
        <v>58.3950558740095</v>
      </c>
      <c r="J558" s="0" t="n">
        <f aca="true">NORMINV(RAND(),$D$8,$D$13)</f>
        <v>15.1621223681866</v>
      </c>
      <c r="K558" s="0" t="n">
        <f aca="true">NORMINV(RAND(),$E$8,$E$13)</f>
        <v>3.29944279630629</v>
      </c>
      <c r="L558" s="0" t="n">
        <f aca="true">NORMINV(RAND(),$B$9,$B$14)</f>
        <v>45.3371522306391</v>
      </c>
      <c r="M558" s="0" t="n">
        <f aca="true">NORMINV(RAND(),$C$9,$C$14)</f>
        <v>48.9034730713853</v>
      </c>
      <c r="N558" s="0" t="n">
        <f aca="true">NORMINV(RAND(),$D$9,$D$14)</f>
        <v>40.399423073185</v>
      </c>
      <c r="O558" s="0" t="n">
        <f aca="true">NORMINV(RAND(),$E$9,$E$14)</f>
        <v>23.4399757149741</v>
      </c>
      <c r="P558" s="0" t="n">
        <f aca="true">NORMINV(RAND(),$B$10,$B$15)</f>
        <v>24.8068210345425</v>
      </c>
      <c r="Q558" s="0" t="n">
        <f aca="true">NORMINV(RAND(),$C$10,$C$15)</f>
        <v>30.2291096466894</v>
      </c>
      <c r="R558" s="0" t="n">
        <f aca="true">NORMINV(RAND(),$D$10,$D$15)</f>
        <v>9.69658765602353</v>
      </c>
      <c r="S558" s="0" t="n">
        <f aca="true">NORMINV(RAND(),$E$10,$E$15)</f>
        <v>4.33776033792623</v>
      </c>
      <c r="T558" s="0" t="n">
        <f aca="false">MEDIAN(INDEX(Avaliadores!$B$17:$B$22,$B558),INDEX(Avaliadores!$B$17:$B$22,$C558),INDEX(Avaliadores!$B$17:$B$22,$D558),INDEX(Avaliadores!$B$17:$B$22,$E558),INDEX(Avaliadores!$B$17:$B$22,$F558),INDEX(Avaliadores!$B$17:$B$22,$G558))</f>
        <v>2.54166666666667</v>
      </c>
      <c r="U558" s="0" t="n">
        <f aca="false">MEDIAN(INDEX(Avaliadores!$C$17:$C$22,$B558),INDEX(Avaliadores!$C$17:$C$22,$C558),INDEX(Avaliadores!$C$17:$C$22,$D558),INDEX(Avaliadores!$C$17:$C$22,$E558),INDEX(Avaliadores!$C$17:$C$22,$F558),INDEX(Avaliadores!$C$17:$C$22,$G558))</f>
        <v>5.54166666666667</v>
      </c>
      <c r="V558" s="0" t="n">
        <f aca="false">MEDIAN(INDEX(Avaliadores!$D$17:$D$22,$B558),INDEX(Avaliadores!$D$17:$D$22,$C558),INDEX(Avaliadores!$D$17:$D$22,$D558),INDEX(Avaliadores!$D$17:$D$22,$E558),INDEX(Avaliadores!$D$17:$D$22,$F558),INDEX(Avaliadores!$D$17:$D$22,$G558))</f>
        <v>5.54166666666667</v>
      </c>
      <c r="W558" s="0" t="n">
        <f aca="false">MEDIAN(INDEX(Avaliadores!$E$17:$E$22,$B558),INDEX(Avaliadores!$E$17:$E$22,$C558),INDEX(Avaliadores!$E$17:$E$22,$D558),INDEX(Avaliadores!$E$17:$E$22,$E558),INDEX(Avaliadores!$E$17:$E$22,$F558),INDEX(Avaliadores!$E$17:$E$22,$G558))</f>
        <v>7.29166666666667</v>
      </c>
      <c r="X558" s="0" t="n">
        <f aca="false">MEDIAN(INDEX(Avaliadores!$F$17:$F$22,$B558),INDEX(Avaliadores!$F$17:$F$22,$C558),INDEX(Avaliadores!$F$17:$F$22,$D558),INDEX(Avaliadores!$F$17:$F$22,$E558),INDEX(Avaliadores!$F$17:$F$22,$F558),INDEX(Avaliadores!$F$17:$F$22,$G558))</f>
        <v>2.54166666666667</v>
      </c>
      <c r="Y558" s="0" t="n">
        <f aca="false">MEDIAN(INDEX(Avaliadores!$G$17:$G$22,$B558),INDEX(Avaliadores!$G$17:$G$22,$C558),INDEX(Avaliadores!$G$17:$G$22,$D558),INDEX(Avaliadores!$G$17:$G$22,$E558),INDEX(Avaliadores!$G$17:$G$22,$F558),INDEX(Avaliadores!$G$17:$G$22,$G558))</f>
        <v>4.54166666666667</v>
      </c>
      <c r="Z558" s="0" t="n">
        <f aca="false">MEDIAN(INDEX(Avaliadores!$H$17:$H$22,$B558),INDEX(Avaliadores!$H$17:$H$22,$C558),INDEX(Avaliadores!$H$17:$H$22,$D558),INDEX(Avaliadores!$H$17:$H$22,$E558),INDEX(Avaliadores!$H$17:$H$22,$F558),INDEX(Avaliadores!$H$17:$H$22,$G558))</f>
        <v>3.54166666666667</v>
      </c>
      <c r="AA558" s="0" t="n">
        <f aca="false">MEDIAN(INDEX(Avaliadores!$I$17:$I$22,$B558),INDEX(Avaliadores!$I$17:$I$22,$C558),INDEX(Avaliadores!$I$17:$I$22,$D558),INDEX(Avaliadores!$I$17:$I$22,$E558),INDEX(Avaliadores!$I$17:$I$22,$F558),INDEX(Avaliadores!$I$17:$I$22,$G558))</f>
        <v>6.54166666666667</v>
      </c>
      <c r="AB558" s="0" t="n">
        <f aca="false">IF(MAX(H558:K558)=MIN(H558:K558),0,IF($B$17="custo",(MAX(H558:K558)-H558)/(MAX(H558:K558)-MIN(H558:K558)),(H558-MIN(H558:K558))/(MAX(H558:K558)-MIN(H558:K558))))</f>
        <v>0.199919570792743</v>
      </c>
      <c r="AC558" s="0" t="n">
        <f aca="false">IF(MAX(H558:K558)=MIN(H558:K558),0,IF($B$17="custo",(MAX(H558:K558)-I558)/(MAX(H558:K558)-MIN(H558:K558)),(I558-MIN(H558:K558))/(MAX(H558:K558)-MIN(H558:K558))))</f>
        <v>0</v>
      </c>
      <c r="AD558" s="0" t="n">
        <f aca="false">IF(MAX(H558:K558)=MIN(H558:K558),0,IF($B$17="custo",(MAX(H558:K558)-J558)/(MAX(H558:K558)-MIN(H558:K558)),(J558-MIN(H558:K558))/(MAX(H558:K558)-MIN(H558:K558))))</f>
        <v>0.784689217358377</v>
      </c>
      <c r="AE558" s="0" t="n">
        <f aca="false">IF(MAX(H558:K558)=MIN(H558:K558),0,IF($B$17="custo",(MAX(H558:K558)-K558)/(MAX(H558:K558)-MIN(H558:K558)),(K558-MIN(H558:K558))/(MAX(H558:K558)-MIN(H558:K558))))</f>
        <v>1</v>
      </c>
      <c r="AF558" s="0" t="n">
        <f aca="false">IF(MAX(L558:O558)=MIN(L558:O558),0,IF($C$17="custo",(MAX(L558:O558)-L558)/(MAX(L558:O558)-MIN(L558:O558)),(L558-MIN(L558:O558))/(MAX(L558:O558)-MIN(L558:O558))))</f>
        <v>0.859943793626282</v>
      </c>
      <c r="AG558" s="0" t="n">
        <f aca="false">IF(MAX(L558:O558)=MIN(L558:O558),0,IF($C$17="custo",(MAX(L558:O558)-M558)/(MAX(L558:O558)-MIN(L558:O558)),(M558-MIN(L558:O558))/(MAX(L558:O558)-MIN(L558:O558))))</f>
        <v>1</v>
      </c>
      <c r="AH558" s="0" t="n">
        <f aca="false">IF(MAX(L558:O558)=MIN(L558:O558),0,IF($C$17="custo",(MAX(L558:O558)-N558)/(MAX(L558:O558)-MIN(L558:O558)),(N558-MIN(L558:O558))/(MAX(L558:O558)-MIN(L558:O558))))</f>
        <v>0.666029772769641</v>
      </c>
      <c r="AI558" s="0" t="n">
        <f aca="false">IF(MAX(L558:O558)=MIN(L558:O558),0,IF($C$17="custo",(MAX(L558:O558)-O558)/(MAX(L558:O558)-MIN(L558:O558)),(O558-MIN(L558:O558))/(MAX(L558:O558)-MIN(L558:O558))))</f>
        <v>0</v>
      </c>
      <c r="AJ558" s="0" t="n">
        <f aca="false">IF(MAX(P558:S558)=MIN(P558:S558),0,IF($D$17="custo",(MAX(P558:S558)-P558)/(MAX(P558:S558)-MIN(P558:S558)),(P558-MIN(P558:S558))/(MAX(P558:S558)-MIN(P558:S558))))</f>
        <v>0.209424721264397</v>
      </c>
      <c r="AK558" s="0" t="n">
        <f aca="false">IF(MAX(P558:S558)=MIN(P558:S558),0,IF($D$17="custo",(MAX(P558:S558)-Q558)/(MAX(P558:S558)-MIN(P558:S558)),(Q558-MIN(P558:S558))/(MAX(P558:S558)-MIN(P558:S558))))</f>
        <v>0</v>
      </c>
      <c r="AL558" s="0" t="n">
        <f aca="false">IF(MAX(P558:S558)=MIN(P558:S558),0,IF($D$17="custo",(MAX(P558:S558)-R558)/(MAX(P558:S558)-MIN(P558:S558)),(R558-MIN(P558:S558))/(MAX(P558:S558)-MIN(P558:S558))))</f>
        <v>0.793026340412334</v>
      </c>
      <c r="AM558" s="0" t="n">
        <f aca="false">IF(MAX(P558:S558)=MIN(P558:S558),0,IF($D$17="custo",(MAX(P558:S558)-S558)/(MAX(P558:S558)-MIN(P558:S558)),(S558-MIN(P558:S558))/(MAX(P558:S558)-MIN(P558:S558))))</f>
        <v>1</v>
      </c>
      <c r="AN558" s="0" t="n">
        <f aca="false">IF(MAX(T558:W558)=MIN(T558:W558),0,IF($E$17="custo",(MAX(T558:W558)-T558)/(MAX(T558:W558)-MIN(T558:W558)),(T558-MIN(T558:W558))/(MAX(T558:W558)-MIN(T558:W558))))</f>
        <v>0</v>
      </c>
      <c r="AO558" s="0" t="n">
        <f aca="false">IF(MAX(T558:W558)=MIN(T558:W558),0,IF($E$17="custo",(MAX(T558:W558)-U558)/(MAX(T558:W558)-MIN(T558:W558)),(U558-MIN(T558:W558))/(MAX(T558:W558)-MIN(T558:W558))))</f>
        <v>0.631578947368421</v>
      </c>
      <c r="AP558" s="0" t="n">
        <f aca="false">IF(MAX(T558:W558)=MIN(T558:W558),0,IF($E$17="custo",(MAX(T558:W558)-V558)/(MAX(T558:W558)-MIN(T558:W558)),(V558-MIN(T558:W558))/(MAX(T558:W558)-MIN(T558:W558))))</f>
        <v>0.631578947368421</v>
      </c>
      <c r="AQ558" s="0" t="n">
        <f aca="false">IF(MAX(T558:W558)=MIN(T558:W558),0,IF($E$17="custo",(MAX(T558:W558)-W558)/(MAX(T558:W558)-MIN(T558:W558)),(W558-MIN(T558:W558))/(MAX(T558:W558)-MIN(T558:W558))))</f>
        <v>1</v>
      </c>
      <c r="AR558" s="0" t="n">
        <f aca="false">IF(MAX(X558:AA558)=MIN(X558:AA558),0,IF($F$17="custo",(MAX(X558:AA558)-X558)/(MAX(X558:AA558)-MIN(X558:AA558)),(X558-MIN(X558:AA558))/(MAX(X558:AA558)-MIN(X558:AA558))))</f>
        <v>0</v>
      </c>
      <c r="AS558" s="0" t="n">
        <f aca="false">IF(MAX(X558:AA558)=MIN(X558:AA558),0,IF($F$17="custo",(MAX(X558:AA558)-Y558)/(MAX(X558:AA558)-MIN(X558:AA558)),(Y558-MIN(X558:AA558))/(MAX(X558:AA558)-MIN(X558:AA558))))</f>
        <v>0.5</v>
      </c>
      <c r="AT558" s="0" t="n">
        <f aca="false">IF(MAX(X558:AA558)=MIN(X558:AA558),0,IF($F$17="custo",(MAX(X558:AA558)-Z558)/(MAX(X558:AA558)-MIN(X558:AA558)),(Z558-MIN(X558:AA558))/(MAX(X558:AA558)-MIN(X558:AA558))))</f>
        <v>0.25</v>
      </c>
      <c r="AU558" s="0" t="n">
        <f aca="false">IF(MAX(X558:AA558)=MIN(X558:AA558),0,IF($F$17="custo",(MAX(X558:AA558)-AA558)/(MAX(X558:AA558)-MIN(X558:AA558)),(AA558-MIN(X558:AA558))/(MAX(X558:AA558)-MIN(X558:AA558))))</f>
        <v>1</v>
      </c>
      <c r="AV558" s="0" t="n">
        <f aca="false">STDEVP(AB558:AE558)</f>
        <v>0.409584238015452</v>
      </c>
      <c r="AW558" s="0" t="n">
        <f aca="false">STDEVP(AF558:AI558)</f>
        <v>0.383393848372404</v>
      </c>
      <c r="AX558" s="0" t="n">
        <f aca="false">STDEVP(AJ558:AM558)</f>
        <v>0.409358317022472</v>
      </c>
      <c r="AY558" s="0" t="n">
        <f aca="false">STDEVP(AN558:AQ558)</f>
        <v>0.359622378124117</v>
      </c>
      <c r="AZ558" s="0" t="n">
        <f aca="false">STDEVP(AR558:AU558)</f>
        <v>0.369754986443726</v>
      </c>
      <c r="BA558" s="0" t="n">
        <f aca="false">AV558*((1-IFERROR(CORREL(AB558:AE558,AF558:AI558),0))+(1-IFERROR(CORREL(AB558:AE558,AJ558:AM558),0))+(1-IFERROR(CORREL(AB558:AE558,AN558:AQ558),0))+(1-IFERROR(CORREL(AB558:AE558,AR558:AU558),0)))</f>
        <v>1.11229144001935</v>
      </c>
      <c r="BB558" s="0" t="n">
        <f aca="false">AW558*((1-IFERROR(CORREL(AF558:AI558,AB558:AE558),0))+(1-IFERROR(CORREL(AF558:AI558,AJ558:AM558),0))+(1-IFERROR(CORREL(AF558:AI558,AN558:AQ558),0))+(1-IFERROR(CORREL(AF558:AI558,AR558:AU558),0)))</f>
        <v>2.77291126017854</v>
      </c>
      <c r="BC558" s="0" t="n">
        <f aca="false">AX558*((1-IFERROR(CORREL(AJ558:AM558,AB558:AE558),0))+(1-IFERROR(CORREL(AJ558:AM558,AF558:AI558),0))+(1-IFERROR(CORREL(AJ558:AM558,AN558:AQ558),0))+(1-IFERROR(CORREL(AJ558:AM558,AR558:AU558),0)))</f>
        <v>1.11723583664333</v>
      </c>
      <c r="BD558" s="0" t="n">
        <f aca="false">AY558*((1-IFERROR(CORREL(AN558:AQ558,AB558:AE558),0))+(1-IFERROR(CORREL(AN558:AQ558,AF558:AI558),0))+(1-IFERROR(CORREL(AN558:AQ558,AJ558:AM558),0))+(1-IFERROR(CORREL(AN558:AQ558,AR558:AU558),0)))</f>
        <v>0.905162731403086</v>
      </c>
      <c r="BE558" s="0" t="n">
        <f aca="false">AZ558*((1-IFERROR(CORREL(AR558:AU558,AB558:AE558),0))+(1-IFERROR(CORREL(AR558:AU558,AF558:AI558),0))+(1-IFERROR(CORREL(AR558:AU558,AJ558:AM558),0))+(1-IFERROR(CORREL(AR558:AU558,AN558:AQ558),0)))</f>
        <v>1.03196176296551</v>
      </c>
      <c r="BF558" s="0" t="n">
        <f aca="false">IF(SUM(BA558:BE558)&gt;0,BA558/SUM(BA558:BE558),1/5)</f>
        <v>0.16028263379365</v>
      </c>
      <c r="BG558" s="0" t="n">
        <f aca="false">IF(SUM(BA558:BE558)&gt;0,BB558/SUM(BA558:BE558),1/5)</f>
        <v>0.399580095707427</v>
      </c>
      <c r="BH558" s="0" t="n">
        <f aca="false">IF(SUM(BA558:BE558)&gt;0,BC558/SUM(BA558:BE558),1/5)</f>
        <v>0.160995127736242</v>
      </c>
      <c r="BI558" s="0" t="n">
        <f aca="false">IF(SUM(BA558:BE558)&gt;0,BD558/SUM(BA558:BE558),1/5)</f>
        <v>0.130435119233333</v>
      </c>
      <c r="BJ558" s="0" t="n">
        <f aca="false">IF(SUM(BA558:BE558)&gt;0,BE558/SUM(BA558:BE558),1/5)</f>
        <v>0.148707023529348</v>
      </c>
      <c r="BK558" s="0" t="n">
        <f aca="false">BF558*AB558+BG558*AF558+BH558*AJ558+BI558*AN558+BJ558*AR558</f>
        <v>0.409376418464843</v>
      </c>
      <c r="BL558" s="0" t="n">
        <f aca="false">BF558*AC558+BG558*AG558+BH558*AK558+BI558*AO558+BJ558*AS558</f>
        <v>0.556313682777364</v>
      </c>
      <c r="BM558" s="0" t="n">
        <f aca="false">BF558*AD558+BG558*AH558+BH558*AL558+BI558*AP558+BJ558*AT558</f>
        <v>0.639134502975456</v>
      </c>
      <c r="BN558" s="0" t="n">
        <f aca="false">BF558*AE558+BG558*AI558+BH558*AM558+BI558*AQ558+BJ558*AU558</f>
        <v>0.600419904292573</v>
      </c>
      <c r="BO558" s="0" t="n">
        <f aca="false">RANK(BK558,$BK558:$BN558)</f>
        <v>4</v>
      </c>
      <c r="BP558" s="0" t="n">
        <f aca="false">RANK(BL558,$BK558:$BN558)</f>
        <v>3</v>
      </c>
      <c r="BQ558" s="0" t="n">
        <f aca="false">RANK(BM558,$BK558:$BN558)</f>
        <v>1</v>
      </c>
      <c r="BR558" s="0" t="n">
        <f aca="false">RANK(BN558,$BK558:$BN558)</f>
        <v>2</v>
      </c>
    </row>
    <row r="559" customFormat="false" ht="15" hidden="false" customHeight="false" outlineLevel="0" collapsed="false">
      <c r="A559" s="0" t="n">
        <v>536</v>
      </c>
      <c r="B559" s="0" t="n">
        <f aca="false">RANDBETWEEN(1,$B$5)</f>
        <v>6</v>
      </c>
      <c r="C559" s="0" t="n">
        <f aca="false">RANDBETWEEN(1,$B$5)</f>
        <v>1</v>
      </c>
      <c r="D559" s="0" t="n">
        <f aca="false">RANDBETWEEN(1,$B$5)</f>
        <v>5</v>
      </c>
      <c r="E559" s="0" t="n">
        <f aca="false">RANDBETWEEN(1,$B$5)</f>
        <v>3</v>
      </c>
      <c r="F559" s="0" t="n">
        <f aca="false">RANDBETWEEN(1,$B$5)</f>
        <v>5</v>
      </c>
      <c r="G559" s="0" t="n">
        <f aca="false">RANDBETWEEN(1,$B$5)</f>
        <v>1</v>
      </c>
      <c r="H559" s="0" t="n">
        <f aca="true">NORMINV(RAND(),$B$8,$B$13)</f>
        <v>49.9800310994895</v>
      </c>
      <c r="I559" s="0" t="n">
        <f aca="true">NORMINV(RAND(),$C$8,$C$13)</f>
        <v>69.879279895333</v>
      </c>
      <c r="J559" s="0" t="n">
        <f aca="true">NORMINV(RAND(),$D$8,$D$13)</f>
        <v>12.923179763188</v>
      </c>
      <c r="K559" s="0" t="n">
        <f aca="true">NORMINV(RAND(),$E$8,$E$13)</f>
        <v>2.99488645988627</v>
      </c>
      <c r="L559" s="0" t="n">
        <f aca="true">NORMINV(RAND(),$B$9,$B$14)</f>
        <v>41.6374058003565</v>
      </c>
      <c r="M559" s="0" t="n">
        <f aca="true">NORMINV(RAND(),$C$9,$C$14)</f>
        <v>52.01378933119</v>
      </c>
      <c r="N559" s="0" t="n">
        <f aca="true">NORMINV(RAND(),$D$9,$D$14)</f>
        <v>51.231609493093</v>
      </c>
      <c r="O559" s="0" t="n">
        <f aca="true">NORMINV(RAND(),$E$9,$E$14)</f>
        <v>24.9658269040357</v>
      </c>
      <c r="P559" s="0" t="n">
        <f aca="true">NORMINV(RAND(),$B$10,$B$15)</f>
        <v>24.9125703085278</v>
      </c>
      <c r="Q559" s="0" t="n">
        <f aca="true">NORMINV(RAND(),$C$10,$C$15)</f>
        <v>27.1435463628256</v>
      </c>
      <c r="R559" s="0" t="n">
        <f aca="true">NORMINV(RAND(),$D$10,$D$15)</f>
        <v>10.0938460537924</v>
      </c>
      <c r="S559" s="0" t="n">
        <f aca="true">NORMINV(RAND(),$E$10,$E$15)</f>
        <v>3.87952622421638</v>
      </c>
      <c r="T559" s="0" t="n">
        <f aca="false">MEDIAN(INDEX(Avaliadores!$B$17:$B$22,$B559),INDEX(Avaliadores!$B$17:$B$22,$C559),INDEX(Avaliadores!$B$17:$B$22,$D559),INDEX(Avaliadores!$B$17:$B$22,$E559),INDEX(Avaliadores!$B$17:$B$22,$F559),INDEX(Avaliadores!$B$17:$B$22,$G559))</f>
        <v>2.29166666666667</v>
      </c>
      <c r="U559" s="0" t="n">
        <f aca="false">MEDIAN(INDEX(Avaliadores!$C$17:$C$22,$B559),INDEX(Avaliadores!$C$17:$C$22,$C559),INDEX(Avaliadores!$C$17:$C$22,$D559),INDEX(Avaliadores!$C$17:$C$22,$E559),INDEX(Avaliadores!$C$17:$C$22,$F559),INDEX(Avaliadores!$C$17:$C$22,$G559))</f>
        <v>5.16666666666667</v>
      </c>
      <c r="V559" s="0" t="n">
        <f aca="false">MEDIAN(INDEX(Avaliadores!$D$17:$D$22,$B559),INDEX(Avaliadores!$D$17:$D$22,$C559),INDEX(Avaliadores!$D$17:$D$22,$D559),INDEX(Avaliadores!$D$17:$D$22,$E559),INDEX(Avaliadores!$D$17:$D$22,$F559),INDEX(Avaliadores!$D$17:$D$22,$G559))</f>
        <v>5.66666666666667</v>
      </c>
      <c r="W559" s="0" t="n">
        <f aca="false">MEDIAN(INDEX(Avaliadores!$E$17:$E$22,$B559),INDEX(Avaliadores!$E$17:$E$22,$C559),INDEX(Avaliadores!$E$17:$E$22,$D559),INDEX(Avaliadores!$E$17:$E$22,$E559),INDEX(Avaliadores!$E$17:$E$22,$F559),INDEX(Avaliadores!$E$17:$E$22,$G559))</f>
        <v>7.04166666666667</v>
      </c>
      <c r="X559" s="0" t="n">
        <f aca="false">MEDIAN(INDEX(Avaliadores!$F$17:$F$22,$B559),INDEX(Avaliadores!$F$17:$F$22,$C559),INDEX(Avaliadores!$F$17:$F$22,$D559),INDEX(Avaliadores!$F$17:$F$22,$E559),INDEX(Avaliadores!$F$17:$F$22,$F559),INDEX(Avaliadores!$F$17:$F$22,$G559))</f>
        <v>2.54166666666667</v>
      </c>
      <c r="Y559" s="0" t="n">
        <f aca="false">MEDIAN(INDEX(Avaliadores!$G$17:$G$22,$B559),INDEX(Avaliadores!$G$17:$G$22,$C559),INDEX(Avaliadores!$G$17:$G$22,$D559),INDEX(Avaliadores!$G$17:$G$22,$E559),INDEX(Avaliadores!$G$17:$G$22,$F559),INDEX(Avaliadores!$G$17:$G$22,$G559))</f>
        <v>5.04166666666667</v>
      </c>
      <c r="Z559" s="0" t="n">
        <f aca="false">MEDIAN(INDEX(Avaliadores!$H$17:$H$22,$B559),INDEX(Avaliadores!$H$17:$H$22,$C559),INDEX(Avaliadores!$H$17:$H$22,$D559),INDEX(Avaliadores!$H$17:$H$22,$E559),INDEX(Avaliadores!$H$17:$H$22,$F559),INDEX(Avaliadores!$H$17:$H$22,$G559))</f>
        <v>3.91666666666667</v>
      </c>
      <c r="AA559" s="0" t="n">
        <f aca="false">MEDIAN(INDEX(Avaliadores!$I$17:$I$22,$B559),INDEX(Avaliadores!$I$17:$I$22,$C559),INDEX(Avaliadores!$I$17:$I$22,$D559),INDEX(Avaliadores!$I$17:$I$22,$E559),INDEX(Avaliadores!$I$17:$I$22,$F559),INDEX(Avaliadores!$I$17:$I$22,$G559))</f>
        <v>6.91666666666667</v>
      </c>
      <c r="AB559" s="0" t="n">
        <f aca="false">IF(MAX(H559:K559)=MIN(H559:K559),0,IF($B$17="custo",(MAX(H559:K559)-H559)/(MAX(H559:K559)-MIN(H559:K559)),(H559-MIN(H559:K559))/(MAX(H559:K559)-MIN(H559:K559))))</f>
        <v>0.29751707048146</v>
      </c>
      <c r="AC559" s="0" t="n">
        <f aca="false">IF(MAX(H559:K559)=MIN(H559:K559),0,IF($B$17="custo",(MAX(H559:K559)-I559)/(MAX(H559:K559)-MIN(H559:K559)),(I559-MIN(H559:K559))/(MAX(H559:K559)-MIN(H559:K559))))</f>
        <v>0</v>
      </c>
      <c r="AD559" s="0" t="n">
        <f aca="false">IF(MAX(H559:K559)=MIN(H559:K559),0,IF($B$17="custo",(MAX(H559:K559)-J559)/(MAX(H559:K559)-MIN(H559:K559)),(J559-MIN(H559:K559))/(MAX(H559:K559)-MIN(H559:K559))))</f>
        <v>0.851560389601441</v>
      </c>
      <c r="AE559" s="0" t="n">
        <f aca="false">IF(MAX(H559:K559)=MIN(H559:K559),0,IF($B$17="custo",(MAX(H559:K559)-K559)/(MAX(H559:K559)-MIN(H559:K559)),(K559-MIN(H559:K559))/(MAX(H559:K559)-MIN(H559:K559))))</f>
        <v>1</v>
      </c>
      <c r="AF559" s="0" t="n">
        <f aca="false">IF(MAX(L559:O559)=MIN(L559:O559),0,IF($C$17="custo",(MAX(L559:O559)-L559)/(MAX(L559:O559)-MIN(L559:O559)),(L559-MIN(L559:O559))/(MAX(L559:O559)-MIN(L559:O559))))</f>
        <v>0.616370972165491</v>
      </c>
      <c r="AG559" s="0" t="n">
        <f aca="false">IF(MAX(L559:O559)=MIN(L559:O559),0,IF($C$17="custo",(MAX(L559:O559)-M559)/(MAX(L559:O559)-MIN(L559:O559)),(M559-MIN(L559:O559))/(MAX(L559:O559)-MIN(L559:O559))))</f>
        <v>1</v>
      </c>
      <c r="AH559" s="0" t="n">
        <f aca="false">IF(MAX(L559:O559)=MIN(L559:O559),0,IF($C$17="custo",(MAX(L559:O559)-N559)/(MAX(L559:O559)-MIN(L559:O559)),(N559-MIN(L559:O559))/(MAX(L559:O559)-MIN(L559:O559))))</f>
        <v>0.971081746353222</v>
      </c>
      <c r="AI559" s="0" t="n">
        <f aca="false">IF(MAX(L559:O559)=MIN(L559:O559),0,IF($C$17="custo",(MAX(L559:O559)-O559)/(MAX(L559:O559)-MIN(L559:O559)),(O559-MIN(L559:O559))/(MAX(L559:O559)-MIN(L559:O559))))</f>
        <v>0</v>
      </c>
      <c r="AJ559" s="0" t="n">
        <f aca="false">IF(MAX(P559:S559)=MIN(P559:S559),0,IF($D$17="custo",(MAX(P559:S559)-P559)/(MAX(P559:S559)-MIN(P559:S559)),(P559-MIN(P559:S559))/(MAX(P559:S559)-MIN(P559:S559))))</f>
        <v>0.0958981311486761</v>
      </c>
      <c r="AK559" s="0" t="n">
        <f aca="false">IF(MAX(P559:S559)=MIN(P559:S559),0,IF($D$17="custo",(MAX(P559:S559)-Q559)/(MAX(P559:S559)-MIN(P559:S559)),(Q559-MIN(P559:S559))/(MAX(P559:S559)-MIN(P559:S559))))</f>
        <v>0</v>
      </c>
      <c r="AL559" s="0" t="n">
        <f aca="false">IF(MAX(P559:S559)=MIN(P559:S559),0,IF($D$17="custo",(MAX(P559:S559)-R559)/(MAX(P559:S559)-MIN(P559:S559)),(R559-MIN(P559:S559))/(MAX(P559:S559)-MIN(P559:S559))))</f>
        <v>0.732878505410906</v>
      </c>
      <c r="AM559" s="0" t="n">
        <f aca="false">IF(MAX(P559:S559)=MIN(P559:S559),0,IF($D$17="custo",(MAX(P559:S559)-S559)/(MAX(P559:S559)-MIN(P559:S559)),(S559-MIN(P559:S559))/(MAX(P559:S559)-MIN(P559:S559))))</f>
        <v>1</v>
      </c>
      <c r="AN559" s="0" t="n">
        <f aca="false">IF(MAX(T559:W559)=MIN(T559:W559),0,IF($E$17="custo",(MAX(T559:W559)-T559)/(MAX(T559:W559)-MIN(T559:W559)),(T559-MIN(T559:W559))/(MAX(T559:W559)-MIN(T559:W559))))</f>
        <v>0</v>
      </c>
      <c r="AO559" s="0" t="n">
        <f aca="false">IF(MAX(T559:W559)=MIN(T559:W559),0,IF($E$17="custo",(MAX(T559:W559)-U559)/(MAX(T559:W559)-MIN(T559:W559)),(U559-MIN(T559:W559))/(MAX(T559:W559)-MIN(T559:W559))))</f>
        <v>0.605263157894737</v>
      </c>
      <c r="AP559" s="0" t="n">
        <f aca="false">IF(MAX(T559:W559)=MIN(T559:W559),0,IF($E$17="custo",(MAX(T559:W559)-V559)/(MAX(T559:W559)-MIN(T559:W559)),(V559-MIN(T559:W559))/(MAX(T559:W559)-MIN(T559:W559))))</f>
        <v>0.710526315789474</v>
      </c>
      <c r="AQ559" s="0" t="n">
        <f aca="false">IF(MAX(T559:W559)=MIN(T559:W559),0,IF($E$17="custo",(MAX(T559:W559)-W559)/(MAX(T559:W559)-MIN(T559:W559)),(W559-MIN(T559:W559))/(MAX(T559:W559)-MIN(T559:W559))))</f>
        <v>1</v>
      </c>
      <c r="AR559" s="0" t="n">
        <f aca="false">IF(MAX(X559:AA559)=MIN(X559:AA559),0,IF($F$17="custo",(MAX(X559:AA559)-X559)/(MAX(X559:AA559)-MIN(X559:AA559)),(X559-MIN(X559:AA559))/(MAX(X559:AA559)-MIN(X559:AA559))))</f>
        <v>0</v>
      </c>
      <c r="AS559" s="0" t="n">
        <f aca="false">IF(MAX(X559:AA559)=MIN(X559:AA559),0,IF($F$17="custo",(MAX(X559:AA559)-Y559)/(MAX(X559:AA559)-MIN(X559:AA559)),(Y559-MIN(X559:AA559))/(MAX(X559:AA559)-MIN(X559:AA559))))</f>
        <v>0.571428571428571</v>
      </c>
      <c r="AT559" s="0" t="n">
        <f aca="false">IF(MAX(X559:AA559)=MIN(X559:AA559),0,IF($F$17="custo",(MAX(X559:AA559)-Z559)/(MAX(X559:AA559)-MIN(X559:AA559)),(Z559-MIN(X559:AA559))/(MAX(X559:AA559)-MIN(X559:AA559))))</f>
        <v>0.314285714285714</v>
      </c>
      <c r="AU559" s="0" t="n">
        <f aca="false">IF(MAX(X559:AA559)=MIN(X559:AA559),0,IF($F$17="custo",(MAX(X559:AA559)-AA559)/(MAX(X559:AA559)-MIN(X559:AA559)),(AA559-MIN(X559:AA559))/(MAX(X559:AA559)-MIN(X559:AA559))))</f>
        <v>1</v>
      </c>
      <c r="AV559" s="0" t="n">
        <f aca="false">STDEVP(AB559:AE559)</f>
        <v>0.405905784021038</v>
      </c>
      <c r="AW559" s="0" t="n">
        <f aca="false">STDEVP(AF559:AI559)</f>
        <v>0.402860100030453</v>
      </c>
      <c r="AX559" s="0" t="n">
        <f aca="false">STDEVP(AJ559:AM559)</f>
        <v>0.421367226610171</v>
      </c>
      <c r="AY559" s="0" t="n">
        <f aca="false">STDEVP(AN559:AQ559)</f>
        <v>0.364167171134159</v>
      </c>
      <c r="AZ559" s="0" t="n">
        <f aca="false">STDEVP(AR559:AU559)</f>
        <v>0.366171589085037</v>
      </c>
      <c r="BA559" s="0" t="n">
        <f aca="false">AV559*((1-IFERROR(CORREL(AB559:AE559,AF559:AI559),0))+(1-IFERROR(CORREL(AB559:AE559,AJ559:AM559),0))+(1-IFERROR(CORREL(AB559:AE559,AN559:AQ559),0))+(1-IFERROR(CORREL(AB559:AE559,AR559:AU559),0)))</f>
        <v>1.04029911837158</v>
      </c>
      <c r="BB559" s="0" t="n">
        <f aca="false">AW559*((1-IFERROR(CORREL(AF559:AI559,AB559:AE559),0))+(1-IFERROR(CORREL(AF559:AI559,AJ559:AM559),0))+(1-IFERROR(CORREL(AF559:AI559,AN559:AQ559),0))+(1-IFERROR(CORREL(AF559:AI559,AR559:AU559),0)))</f>
        <v>2.46342459569853</v>
      </c>
      <c r="BC559" s="0" t="n">
        <f aca="false">AX559*((1-IFERROR(CORREL(AJ559:AM559,AB559:AE559),0))+(1-IFERROR(CORREL(AJ559:AM559,AF559:AI559),0))+(1-IFERROR(CORREL(AJ559:AM559,AN559:AQ559),0))+(1-IFERROR(CORREL(AJ559:AM559,AR559:AU559),0)))</f>
        <v>0.960025669952233</v>
      </c>
      <c r="BD559" s="0" t="n">
        <f aca="false">AY559*((1-IFERROR(CORREL(AN559:AQ559,AB559:AE559),0))+(1-IFERROR(CORREL(AN559:AQ559,AF559:AI559),0))+(1-IFERROR(CORREL(AN559:AQ559,AJ559:AM559),0))+(1-IFERROR(CORREL(AN559:AQ559,AR559:AU559),0)))</f>
        <v>0.760183797715773</v>
      </c>
      <c r="BE559" s="0" t="n">
        <f aca="false">AZ559*((1-IFERROR(CORREL(AR559:AU559,AB559:AE559),0))+(1-IFERROR(CORREL(AR559:AU559,AF559:AI559),0))+(1-IFERROR(CORREL(AR559:AU559,AJ559:AM559),0))+(1-IFERROR(CORREL(AR559:AU559,AN559:AQ559),0)))</f>
        <v>0.974683837162169</v>
      </c>
      <c r="BF559" s="0" t="n">
        <f aca="false">IF(SUM(BA559:BE559)&gt;0,BA559/SUM(BA559:BE559),1/5)</f>
        <v>0.167827616256915</v>
      </c>
      <c r="BG559" s="0" t="n">
        <f aca="false">IF(SUM(BA559:BE559)&gt;0,BB559/SUM(BA559:BE559),1/5)</f>
        <v>0.397415195710152</v>
      </c>
      <c r="BH559" s="0" t="n">
        <f aca="false">IF(SUM(BA559:BE559)&gt;0,BC559/SUM(BA559:BE559),1/5)</f>
        <v>0.154877397171822</v>
      </c>
      <c r="BI559" s="0" t="n">
        <f aca="false">IF(SUM(BA559:BE559)&gt;0,BD559/SUM(BA559:BE559),1/5)</f>
        <v>0.122637645687399</v>
      </c>
      <c r="BJ559" s="0" t="n">
        <f aca="false">IF(SUM(BA559:BE559)&gt;0,BE559/SUM(BA559:BE559),1/5)</f>
        <v>0.157242145173713</v>
      </c>
      <c r="BK559" s="0" t="n">
        <f aca="false">BF559*AB559+BG559*AF559+BH559*AJ559+BI559*AN559+BJ559*AR559</f>
        <v>0.309739224213798</v>
      </c>
      <c r="BL559" s="0" t="n">
        <f aca="false">BF559*AC559+BG559*AG559+BH559*AK559+BI559*AO559+BJ559*AS559</f>
        <v>0.561495898800661</v>
      </c>
      <c r="BM559" s="0" t="n">
        <f aca="false">BF559*AD559+BG559*AH559+BH559*AL559+BI559*AP559+BJ559*AT559</f>
        <v>0.778900542403458</v>
      </c>
      <c r="BN559" s="0" t="n">
        <f aca="false">BF559*AE559+BG559*AI559+BH559*AM559+BI559*AQ559+BJ559*AU559</f>
        <v>0.602584804289849</v>
      </c>
      <c r="BO559" s="0" t="n">
        <f aca="false">RANK(BK559,$BK559:$BN559)</f>
        <v>4</v>
      </c>
      <c r="BP559" s="0" t="n">
        <f aca="false">RANK(BL559,$BK559:$BN559)</f>
        <v>3</v>
      </c>
      <c r="BQ559" s="0" t="n">
        <f aca="false">RANK(BM559,$BK559:$BN559)</f>
        <v>1</v>
      </c>
      <c r="BR559" s="0" t="n">
        <f aca="false">RANK(BN559,$BK559:$BN559)</f>
        <v>2</v>
      </c>
    </row>
    <row r="560" customFormat="false" ht="15" hidden="false" customHeight="false" outlineLevel="0" collapsed="false">
      <c r="A560" s="0" t="n">
        <v>537</v>
      </c>
      <c r="B560" s="0" t="n">
        <f aca="false">RANDBETWEEN(1,$B$5)</f>
        <v>1</v>
      </c>
      <c r="C560" s="0" t="n">
        <f aca="false">RANDBETWEEN(1,$B$5)</f>
        <v>1</v>
      </c>
      <c r="D560" s="0" t="n">
        <f aca="false">RANDBETWEEN(1,$B$5)</f>
        <v>5</v>
      </c>
      <c r="E560" s="0" t="n">
        <f aca="false">RANDBETWEEN(1,$B$5)</f>
        <v>5</v>
      </c>
      <c r="F560" s="0" t="n">
        <f aca="false">RANDBETWEEN(1,$B$5)</f>
        <v>1</v>
      </c>
      <c r="G560" s="0" t="n">
        <f aca="false">RANDBETWEEN(1,$B$5)</f>
        <v>1</v>
      </c>
      <c r="H560" s="0" t="n">
        <f aca="true">NORMINV(RAND(),$B$8,$B$13)</f>
        <v>50.5324537553895</v>
      </c>
      <c r="I560" s="0" t="n">
        <f aca="true">NORMINV(RAND(),$C$8,$C$13)</f>
        <v>67.4416966467197</v>
      </c>
      <c r="J560" s="0" t="n">
        <f aca="true">NORMINV(RAND(),$D$8,$D$13)</f>
        <v>11.9124739115474</v>
      </c>
      <c r="K560" s="0" t="n">
        <f aca="true">NORMINV(RAND(),$E$8,$E$13)</f>
        <v>3.14268244147793</v>
      </c>
      <c r="L560" s="0" t="n">
        <f aca="true">NORMINV(RAND(),$B$9,$B$14)</f>
        <v>44.2497447962158</v>
      </c>
      <c r="M560" s="0" t="n">
        <f aca="true">NORMINV(RAND(),$C$9,$C$14)</f>
        <v>61.1877887777455</v>
      </c>
      <c r="N560" s="0" t="n">
        <f aca="true">NORMINV(RAND(),$D$9,$D$14)</f>
        <v>43.7788291335815</v>
      </c>
      <c r="O560" s="0" t="n">
        <f aca="true">NORMINV(RAND(),$E$9,$E$14)</f>
        <v>24.964531966897</v>
      </c>
      <c r="P560" s="0" t="n">
        <f aca="true">NORMINV(RAND(),$B$10,$B$15)</f>
        <v>24.4498767075551</v>
      </c>
      <c r="Q560" s="0" t="n">
        <f aca="true">NORMINV(RAND(),$C$10,$C$15)</f>
        <v>31.4300083067767</v>
      </c>
      <c r="R560" s="0" t="n">
        <f aca="true">NORMINV(RAND(),$D$10,$D$15)</f>
        <v>10.0085118364835</v>
      </c>
      <c r="S560" s="0" t="n">
        <f aca="true">NORMINV(RAND(),$E$10,$E$15)</f>
        <v>3.86850491604425</v>
      </c>
      <c r="T560" s="0" t="n">
        <f aca="false">MEDIAN(INDEX(Avaliadores!$B$17:$B$22,$B560),INDEX(Avaliadores!$B$17:$B$22,$C560),INDEX(Avaliadores!$B$17:$B$22,$D560),INDEX(Avaliadores!$B$17:$B$22,$E560),INDEX(Avaliadores!$B$17:$B$22,$F560),INDEX(Avaliadores!$B$17:$B$22,$G560))</f>
        <v>2.04166666666667</v>
      </c>
      <c r="U560" s="0" t="n">
        <f aca="false">MEDIAN(INDEX(Avaliadores!$C$17:$C$22,$B560),INDEX(Avaliadores!$C$17:$C$22,$C560),INDEX(Avaliadores!$C$17:$C$22,$D560),INDEX(Avaliadores!$C$17:$C$22,$E560),INDEX(Avaliadores!$C$17:$C$22,$F560),INDEX(Avaliadores!$C$17:$C$22,$G560))</f>
        <v>4.04166666666667</v>
      </c>
      <c r="V560" s="0" t="n">
        <f aca="false">MEDIAN(INDEX(Avaliadores!$D$17:$D$22,$B560),INDEX(Avaliadores!$D$17:$D$22,$C560),INDEX(Avaliadores!$D$17:$D$22,$D560),INDEX(Avaliadores!$D$17:$D$22,$E560),INDEX(Avaliadores!$D$17:$D$22,$F560),INDEX(Avaliadores!$D$17:$D$22,$G560))</f>
        <v>7.04166666666667</v>
      </c>
      <c r="W560" s="0" t="n">
        <f aca="false">MEDIAN(INDEX(Avaliadores!$E$17:$E$22,$B560),INDEX(Avaliadores!$E$17:$E$22,$C560),INDEX(Avaliadores!$E$17:$E$22,$D560),INDEX(Avaliadores!$E$17:$E$22,$E560),INDEX(Avaliadores!$E$17:$E$22,$F560),INDEX(Avaliadores!$E$17:$E$22,$G560))</f>
        <v>7.04166666666667</v>
      </c>
      <c r="X560" s="0" t="n">
        <f aca="false">MEDIAN(INDEX(Avaliadores!$F$17:$F$22,$B560),INDEX(Avaliadores!$F$17:$F$22,$C560),INDEX(Avaliadores!$F$17:$F$22,$D560),INDEX(Avaliadores!$F$17:$F$22,$E560),INDEX(Avaliadores!$F$17:$F$22,$F560),INDEX(Avaliadores!$F$17:$F$22,$G560))</f>
        <v>2.04166666666667</v>
      </c>
      <c r="Y560" s="0" t="n">
        <f aca="false">MEDIAN(INDEX(Avaliadores!$G$17:$G$22,$B560),INDEX(Avaliadores!$G$17:$G$22,$C560),INDEX(Avaliadores!$G$17:$G$22,$D560),INDEX(Avaliadores!$G$17:$G$22,$E560),INDEX(Avaliadores!$G$17:$G$22,$F560),INDEX(Avaliadores!$G$17:$G$22,$G560))</f>
        <v>5.04166666666667</v>
      </c>
      <c r="Z560" s="0" t="n">
        <f aca="false">MEDIAN(INDEX(Avaliadores!$H$17:$H$22,$B560),INDEX(Avaliadores!$H$17:$H$22,$C560),INDEX(Avaliadores!$H$17:$H$22,$D560),INDEX(Avaliadores!$H$17:$H$22,$E560),INDEX(Avaliadores!$H$17:$H$22,$F560),INDEX(Avaliadores!$H$17:$H$22,$G560))</f>
        <v>4.04166666666667</v>
      </c>
      <c r="AA560" s="0" t="n">
        <f aca="false">MEDIAN(INDEX(Avaliadores!$I$17:$I$22,$B560),INDEX(Avaliadores!$I$17:$I$22,$C560),INDEX(Avaliadores!$I$17:$I$22,$D560),INDEX(Avaliadores!$I$17:$I$22,$E560),INDEX(Avaliadores!$I$17:$I$22,$F560),INDEX(Avaliadores!$I$17:$I$22,$G560))</f>
        <v>7.04166666666667</v>
      </c>
      <c r="AB560" s="0" t="n">
        <f aca="false">IF(MAX(H560:K560)=MIN(H560:K560),0,IF($B$17="custo",(MAX(H560:K560)-H560)/(MAX(H560:K560)-MIN(H560:K560)),(H560-MIN(H560:K560))/(MAX(H560:K560)-MIN(H560:K560))))</f>
        <v>0.262978260247601</v>
      </c>
      <c r="AC560" s="0" t="n">
        <f aca="false">IF(MAX(H560:K560)=MIN(H560:K560),0,IF($B$17="custo",(MAX(H560:K560)-I560)/(MAX(H560:K560)-MIN(H560:K560)),(I560-MIN(H560:K560))/(MAX(H560:K560)-MIN(H560:K560))))</f>
        <v>0</v>
      </c>
      <c r="AD560" s="0" t="n">
        <f aca="false">IF(MAX(H560:K560)=MIN(H560:K560),0,IF($B$17="custo",(MAX(H560:K560)-J560)/(MAX(H560:K560)-MIN(H560:K560)),(J560-MIN(H560:K560))/(MAX(H560:K560)-MIN(H560:K560))))</f>
        <v>0.863609239138934</v>
      </c>
      <c r="AE560" s="0" t="n">
        <f aca="false">IF(MAX(H560:K560)=MIN(H560:K560),0,IF($B$17="custo",(MAX(H560:K560)-K560)/(MAX(H560:K560)-MIN(H560:K560)),(K560-MIN(H560:K560))/(MAX(H560:K560)-MIN(H560:K560))))</f>
        <v>1</v>
      </c>
      <c r="AF560" s="0" t="n">
        <f aca="false">IF(MAX(L560:O560)=MIN(L560:O560),0,IF($C$17="custo",(MAX(L560:O560)-L560)/(MAX(L560:O560)-MIN(L560:O560)),(L560-MIN(L560:O560))/(MAX(L560:O560)-MIN(L560:O560))))</f>
        <v>0.53239864460622</v>
      </c>
      <c r="AG560" s="0" t="n">
        <f aca="false">IF(MAX(L560:O560)=MIN(L560:O560),0,IF($C$17="custo",(MAX(L560:O560)-M560)/(MAX(L560:O560)-MIN(L560:O560)),(M560-MIN(L560:O560))/(MAX(L560:O560)-MIN(L560:O560))))</f>
        <v>1</v>
      </c>
      <c r="AH560" s="0" t="n">
        <f aca="false">IF(MAX(L560:O560)=MIN(L560:O560),0,IF($C$17="custo",(MAX(L560:O560)-N560)/(MAX(L560:O560)-MIN(L560:O560)),(N560-MIN(L560:O560))/(MAX(L560:O560)-MIN(L560:O560))))</f>
        <v>0.519398276773661</v>
      </c>
      <c r="AI560" s="0" t="n">
        <f aca="false">IF(MAX(L560:O560)=MIN(L560:O560),0,IF($C$17="custo",(MAX(L560:O560)-O560)/(MAX(L560:O560)-MIN(L560:O560)),(O560-MIN(L560:O560))/(MAX(L560:O560)-MIN(L560:O560))))</f>
        <v>0</v>
      </c>
      <c r="AJ560" s="0" t="n">
        <f aca="false">IF(MAX(P560:S560)=MIN(P560:S560),0,IF($D$17="custo",(MAX(P560:S560)-P560)/(MAX(P560:S560)-MIN(P560:S560)),(P560-MIN(P560:S560))/(MAX(P560:S560)-MIN(P560:S560))))</f>
        <v>0.25325656225156</v>
      </c>
      <c r="AK560" s="0" t="n">
        <f aca="false">IF(MAX(P560:S560)=MIN(P560:S560),0,IF($D$17="custo",(MAX(P560:S560)-Q560)/(MAX(P560:S560)-MIN(P560:S560)),(Q560-MIN(P560:S560))/(MAX(P560:S560)-MIN(P560:S560))))</f>
        <v>0</v>
      </c>
      <c r="AL560" s="0" t="n">
        <f aca="false">IF(MAX(P560:S560)=MIN(P560:S560),0,IF($D$17="custo",(MAX(P560:S560)-R560)/(MAX(P560:S560)-MIN(P560:S560)),(R560-MIN(P560:S560))/(MAX(P560:S560)-MIN(P560:S560))))</f>
        <v>0.777225253884235</v>
      </c>
      <c r="AM560" s="0" t="n">
        <f aca="false">IF(MAX(P560:S560)=MIN(P560:S560),0,IF($D$17="custo",(MAX(P560:S560)-S560)/(MAX(P560:S560)-MIN(P560:S560)),(S560-MIN(P560:S560))/(MAX(P560:S560)-MIN(P560:S560))))</f>
        <v>1</v>
      </c>
      <c r="AN560" s="0" t="n">
        <f aca="false">IF(MAX(T560:W560)=MIN(T560:W560),0,IF($E$17="custo",(MAX(T560:W560)-T560)/(MAX(T560:W560)-MIN(T560:W560)),(T560-MIN(T560:W560))/(MAX(T560:W560)-MIN(T560:W560))))</f>
        <v>0</v>
      </c>
      <c r="AO560" s="0" t="n">
        <f aca="false">IF(MAX(T560:W560)=MIN(T560:W560),0,IF($E$17="custo",(MAX(T560:W560)-U560)/(MAX(T560:W560)-MIN(T560:W560)),(U560-MIN(T560:W560))/(MAX(T560:W560)-MIN(T560:W560))))</f>
        <v>0.4</v>
      </c>
      <c r="AP560" s="0" t="n">
        <f aca="false">IF(MAX(T560:W560)=MIN(T560:W560),0,IF($E$17="custo",(MAX(T560:W560)-V560)/(MAX(T560:W560)-MIN(T560:W560)),(V560-MIN(T560:W560))/(MAX(T560:W560)-MIN(T560:W560))))</f>
        <v>1</v>
      </c>
      <c r="AQ560" s="0" t="n">
        <f aca="false">IF(MAX(T560:W560)=MIN(T560:W560),0,IF($E$17="custo",(MAX(T560:W560)-W560)/(MAX(T560:W560)-MIN(T560:W560)),(W560-MIN(T560:W560))/(MAX(T560:W560)-MIN(T560:W560))))</f>
        <v>1</v>
      </c>
      <c r="AR560" s="0" t="n">
        <f aca="false">IF(MAX(X560:AA560)=MIN(X560:AA560),0,IF($F$17="custo",(MAX(X560:AA560)-X560)/(MAX(X560:AA560)-MIN(X560:AA560)),(X560-MIN(X560:AA560))/(MAX(X560:AA560)-MIN(X560:AA560))))</f>
        <v>0</v>
      </c>
      <c r="AS560" s="0" t="n">
        <f aca="false">IF(MAX(X560:AA560)=MIN(X560:AA560),0,IF($F$17="custo",(MAX(X560:AA560)-Y560)/(MAX(X560:AA560)-MIN(X560:AA560)),(Y560-MIN(X560:AA560))/(MAX(X560:AA560)-MIN(X560:AA560))))</f>
        <v>0.6</v>
      </c>
      <c r="AT560" s="0" t="n">
        <f aca="false">IF(MAX(X560:AA560)=MIN(X560:AA560),0,IF($F$17="custo",(MAX(X560:AA560)-Z560)/(MAX(X560:AA560)-MIN(X560:AA560)),(Z560-MIN(X560:AA560))/(MAX(X560:AA560)-MIN(X560:AA560))))</f>
        <v>0.4</v>
      </c>
      <c r="AU560" s="0" t="n">
        <f aca="false">IF(MAX(X560:AA560)=MIN(X560:AA560),0,IF($F$17="custo",(MAX(X560:AA560)-AA560)/(MAX(X560:AA560)-MIN(X560:AA560)),(AA560-MIN(X560:AA560))/(MAX(X560:AA560)-MIN(X560:AA560))))</f>
        <v>1</v>
      </c>
      <c r="AV560" s="0" t="n">
        <f aca="false">STDEVP(AB560:AE560)</f>
        <v>0.413637789966117</v>
      </c>
      <c r="AW560" s="0" t="n">
        <f aca="false">STDEVP(AF560:AI560)</f>
        <v>0.35382030575138</v>
      </c>
      <c r="AX560" s="0" t="n">
        <f aca="false">STDEVP(AJ560:AM560)</f>
        <v>0.399219200497785</v>
      </c>
      <c r="AY560" s="0" t="n">
        <f aca="false">STDEVP(AN560:AQ560)</f>
        <v>0.424264068711929</v>
      </c>
      <c r="AZ560" s="0" t="n">
        <f aca="false">STDEVP(AR560:AU560)</f>
        <v>0.360555127546399</v>
      </c>
      <c r="BA560" s="0" t="n">
        <f aca="false">AV560*((1-IFERROR(CORREL(AB560:AE560,AF560:AI560),0))+(1-IFERROR(CORREL(AB560:AE560,AJ560:AM560),0))+(1-IFERROR(CORREL(AB560:AE560,AN560:AQ560),0))+(1-IFERROR(CORREL(AB560:AE560,AR560:AU560),0)))</f>
        <v>1.05526730693749</v>
      </c>
      <c r="BB560" s="0" t="n">
        <f aca="false">AW560*((1-IFERROR(CORREL(AF560:AI560,AB560:AE560),0))+(1-IFERROR(CORREL(AF560:AI560,AJ560:AM560),0))+(1-IFERROR(CORREL(AF560:AI560,AN560:AQ560),0))+(1-IFERROR(CORREL(AF560:AI560,AR560:AU560),0)))</f>
        <v>2.36875520902659</v>
      </c>
      <c r="BC560" s="0" t="n">
        <f aca="false">AX560*((1-IFERROR(CORREL(AJ560:AM560,AB560:AE560),0))+(1-IFERROR(CORREL(AJ560:AM560,AF560:AI560),0))+(1-IFERROR(CORREL(AJ560:AM560,AN560:AQ560),0))+(1-IFERROR(CORREL(AJ560:AM560,AR560:AU560),0)))</f>
        <v>1.02005428497386</v>
      </c>
      <c r="BD560" s="0" t="n">
        <f aca="false">AY560*((1-IFERROR(CORREL(AN560:AQ560,AB560:AE560),0))+(1-IFERROR(CORREL(AN560:AQ560,AF560:AI560),0))+(1-IFERROR(CORREL(AN560:AQ560,AJ560:AM560),0))+(1-IFERROR(CORREL(AN560:AQ560,AR560:AU560),0)))</f>
        <v>0.907001598695396</v>
      </c>
      <c r="BE560" s="0" t="n">
        <f aca="false">AZ560*((1-IFERROR(CORREL(AR560:AU560,AB560:AE560),0))+(1-IFERROR(CORREL(AR560:AU560,AF560:AI560),0))+(1-IFERROR(CORREL(AR560:AU560,AJ560:AM560),0))+(1-IFERROR(CORREL(AR560:AU560,AN560:AQ560),0)))</f>
        <v>0.981407592249969</v>
      </c>
      <c r="BF560" s="0" t="n">
        <f aca="false">IF(SUM(BA560:BE560)&gt;0,BA560/SUM(BA560:BE560),1/5)</f>
        <v>0.166643449079885</v>
      </c>
      <c r="BG560" s="0" t="n">
        <f aca="false">IF(SUM(BA560:BE560)&gt;0,BB560/SUM(BA560:BE560),1/5)</f>
        <v>0.374064026681267</v>
      </c>
      <c r="BH560" s="0" t="n">
        <f aca="false">IF(SUM(BA560:BE560)&gt;0,BC560/SUM(BA560:BE560),1/5)</f>
        <v>0.161082754273965</v>
      </c>
      <c r="BI560" s="0" t="n">
        <f aca="false">IF(SUM(BA560:BE560)&gt;0,BD560/SUM(BA560:BE560),1/5)</f>
        <v>0.14322994158344</v>
      </c>
      <c r="BJ560" s="0" t="n">
        <f aca="false">IF(SUM(BA560:BE560)&gt;0,BE560/SUM(BA560:BE560),1/5)</f>
        <v>0.154979828381443</v>
      </c>
      <c r="BK560" s="0" t="n">
        <f aca="false">BF560*AB560+BG560*AF560+BH560*AJ560+BI560*AN560+BJ560*AR560</f>
        <v>0.283770049707177</v>
      </c>
      <c r="BL560" s="0" t="n">
        <f aca="false">BF560*AC560+BG560*AG560+BH560*AK560+BI560*AO560+BJ560*AS560</f>
        <v>0.524343900343509</v>
      </c>
      <c r="BM560" s="0" t="n">
        <f aca="false">BF560*AD560+BG560*AH560+BH560*AL560+BI560*AP560+BJ560*AT560</f>
        <v>0.668622490651605</v>
      </c>
      <c r="BN560" s="0" t="n">
        <f aca="false">BF560*AE560+BG560*AI560+BH560*AM560+BI560*AQ560+BJ560*AU560</f>
        <v>0.625935973318733</v>
      </c>
      <c r="BO560" s="0" t="n">
        <f aca="false">RANK(BK560,$BK560:$BN560)</f>
        <v>4</v>
      </c>
      <c r="BP560" s="0" t="n">
        <f aca="false">RANK(BL560,$BK560:$BN560)</f>
        <v>3</v>
      </c>
      <c r="BQ560" s="0" t="n">
        <f aca="false">RANK(BM560,$BK560:$BN560)</f>
        <v>1</v>
      </c>
      <c r="BR560" s="0" t="n">
        <f aca="false">RANK(BN560,$BK560:$BN560)</f>
        <v>2</v>
      </c>
    </row>
    <row r="561" customFormat="false" ht="15" hidden="false" customHeight="false" outlineLevel="0" collapsed="false">
      <c r="A561" s="0" t="n">
        <v>538</v>
      </c>
      <c r="B561" s="0" t="n">
        <f aca="false">RANDBETWEEN(1,$B$5)</f>
        <v>6</v>
      </c>
      <c r="C561" s="0" t="n">
        <f aca="false">RANDBETWEEN(1,$B$5)</f>
        <v>2</v>
      </c>
      <c r="D561" s="0" t="n">
        <f aca="false">RANDBETWEEN(1,$B$5)</f>
        <v>2</v>
      </c>
      <c r="E561" s="0" t="n">
        <f aca="false">RANDBETWEEN(1,$B$5)</f>
        <v>5</v>
      </c>
      <c r="F561" s="0" t="n">
        <f aca="false">RANDBETWEEN(1,$B$5)</f>
        <v>6</v>
      </c>
      <c r="G561" s="0" t="n">
        <f aca="false">RANDBETWEEN(1,$B$5)</f>
        <v>6</v>
      </c>
      <c r="H561" s="0" t="n">
        <f aca="true">NORMINV(RAND(),$B$8,$B$13)</f>
        <v>46.288901759618</v>
      </c>
      <c r="I561" s="0" t="n">
        <f aca="true">NORMINV(RAND(),$C$8,$C$13)</f>
        <v>59.9017980088973</v>
      </c>
      <c r="J561" s="0" t="n">
        <f aca="true">NORMINV(RAND(),$D$8,$D$13)</f>
        <v>15.2807751414072</v>
      </c>
      <c r="K561" s="0" t="n">
        <f aca="true">NORMINV(RAND(),$E$8,$E$13)</f>
        <v>3.01033517218071</v>
      </c>
      <c r="L561" s="0" t="n">
        <f aca="true">NORMINV(RAND(),$B$9,$B$14)</f>
        <v>43.0715690909702</v>
      </c>
      <c r="M561" s="0" t="n">
        <f aca="true">NORMINV(RAND(),$C$9,$C$14)</f>
        <v>52.1017325379179</v>
      </c>
      <c r="N561" s="0" t="n">
        <f aca="true">NORMINV(RAND(),$D$9,$D$14)</f>
        <v>40.0739299013179</v>
      </c>
      <c r="O561" s="0" t="n">
        <f aca="true">NORMINV(RAND(),$E$9,$E$14)</f>
        <v>24.5310221188814</v>
      </c>
      <c r="P561" s="0" t="n">
        <f aca="true">NORMINV(RAND(),$B$10,$B$15)</f>
        <v>25.288252879305</v>
      </c>
      <c r="Q561" s="0" t="n">
        <f aca="true">NORMINV(RAND(),$C$10,$C$15)</f>
        <v>31.89920535111</v>
      </c>
      <c r="R561" s="0" t="n">
        <f aca="true">NORMINV(RAND(),$D$10,$D$15)</f>
        <v>10.4275389316755</v>
      </c>
      <c r="S561" s="0" t="n">
        <f aca="true">NORMINV(RAND(),$E$10,$E$15)</f>
        <v>3.9648278262929</v>
      </c>
      <c r="T561" s="0" t="n">
        <f aca="false">MEDIAN(INDEX(Avaliadores!$B$17:$B$22,$B561),INDEX(Avaliadores!$B$17:$B$22,$C561),INDEX(Avaliadores!$B$17:$B$22,$D561),INDEX(Avaliadores!$B$17:$B$22,$E561),INDEX(Avaliadores!$B$17:$B$22,$F561),INDEX(Avaliadores!$B$17:$B$22,$G561))</f>
        <v>2.29166666666667</v>
      </c>
      <c r="U561" s="0" t="n">
        <f aca="false">MEDIAN(INDEX(Avaliadores!$C$17:$C$22,$B561),INDEX(Avaliadores!$C$17:$C$22,$C561),INDEX(Avaliadores!$C$17:$C$22,$D561),INDEX(Avaliadores!$C$17:$C$22,$E561),INDEX(Avaliadores!$C$17:$C$22,$F561),INDEX(Avaliadores!$C$17:$C$22,$G561))</f>
        <v>5.79166666666667</v>
      </c>
      <c r="V561" s="0" t="n">
        <f aca="false">MEDIAN(INDEX(Avaliadores!$D$17:$D$22,$B561),INDEX(Avaliadores!$D$17:$D$22,$C561),INDEX(Avaliadores!$D$17:$D$22,$D561),INDEX(Avaliadores!$D$17:$D$22,$E561),INDEX(Avaliadores!$D$17:$D$22,$F561),INDEX(Avaliadores!$D$17:$D$22,$G561))</f>
        <v>5.29166666666667</v>
      </c>
      <c r="W561" s="0" t="n">
        <f aca="false">MEDIAN(INDEX(Avaliadores!$E$17:$E$22,$B561),INDEX(Avaliadores!$E$17:$E$22,$C561),INDEX(Avaliadores!$E$17:$E$22,$D561),INDEX(Avaliadores!$E$17:$E$22,$E561),INDEX(Avaliadores!$E$17:$E$22,$F561),INDEX(Avaliadores!$E$17:$E$22,$G561))</f>
        <v>6.04166666666667</v>
      </c>
      <c r="X561" s="0" t="n">
        <f aca="false">MEDIAN(INDEX(Avaliadores!$F$17:$F$22,$B561),INDEX(Avaliadores!$F$17:$F$22,$C561),INDEX(Avaliadores!$F$17:$F$22,$D561),INDEX(Avaliadores!$F$17:$F$22,$E561),INDEX(Avaliadores!$F$17:$F$22,$F561),INDEX(Avaliadores!$F$17:$F$22,$G561))</f>
        <v>2.79166666666667</v>
      </c>
      <c r="Y561" s="0" t="n">
        <f aca="false">MEDIAN(INDEX(Avaliadores!$G$17:$G$22,$B561),INDEX(Avaliadores!$G$17:$G$22,$C561),INDEX(Avaliadores!$G$17:$G$22,$D561),INDEX(Avaliadores!$G$17:$G$22,$E561),INDEX(Avaliadores!$G$17:$G$22,$F561),INDEX(Avaliadores!$G$17:$G$22,$G561))</f>
        <v>5.04166666666667</v>
      </c>
      <c r="Z561" s="0" t="n">
        <f aca="false">MEDIAN(INDEX(Avaliadores!$H$17:$H$22,$B561),INDEX(Avaliadores!$H$17:$H$22,$C561),INDEX(Avaliadores!$H$17:$H$22,$D561),INDEX(Avaliadores!$H$17:$H$22,$E561),INDEX(Avaliadores!$H$17:$H$22,$F561),INDEX(Avaliadores!$H$17:$H$22,$G561))</f>
        <v>4.04166666666667</v>
      </c>
      <c r="AA561" s="0" t="n">
        <f aca="false">MEDIAN(INDEX(Avaliadores!$I$17:$I$22,$B561),INDEX(Avaliadores!$I$17:$I$22,$C561),INDEX(Avaliadores!$I$17:$I$22,$D561),INDEX(Avaliadores!$I$17:$I$22,$E561),INDEX(Avaliadores!$I$17:$I$22,$F561),INDEX(Avaliadores!$I$17:$I$22,$G561))</f>
        <v>6.79166666666667</v>
      </c>
      <c r="AB561" s="0" t="n">
        <f aca="false">IF(MAX(H561:K561)=MIN(H561:K561),0,IF($B$17="custo",(MAX(H561:K561)-H561)/(MAX(H561:K561)-MIN(H561:K561)),(H561-MIN(H561:K561))/(MAX(H561:K561)-MIN(H561:K561))))</f>
        <v>0.239278365689936</v>
      </c>
      <c r="AC561" s="0" t="n">
        <f aca="false">IF(MAX(H561:K561)=MIN(H561:K561),0,IF($B$17="custo",(MAX(H561:K561)-I561)/(MAX(H561:K561)-MIN(H561:K561)),(I561-MIN(H561:K561))/(MAX(H561:K561)-MIN(H561:K561))))</f>
        <v>0</v>
      </c>
      <c r="AD561" s="0" t="n">
        <f aca="false">IF(MAX(H561:K561)=MIN(H561:K561),0,IF($B$17="custo",(MAX(H561:K561)-J561)/(MAX(H561:K561)-MIN(H561:K561)),(J561-MIN(H561:K561))/(MAX(H561:K561)-MIN(H561:K561))))</f>
        <v>0.784318430966633</v>
      </c>
      <c r="AE561" s="0" t="n">
        <f aca="false">IF(MAX(H561:K561)=MIN(H561:K561),0,IF($B$17="custo",(MAX(H561:K561)-K561)/(MAX(H561:K561)-MIN(H561:K561)),(K561-MIN(H561:K561))/(MAX(H561:K561)-MIN(H561:K561))))</f>
        <v>1</v>
      </c>
      <c r="AF561" s="0" t="n">
        <f aca="false">IF(MAX(L561:O561)=MIN(L561:O561),0,IF($C$17="custo",(MAX(L561:O561)-L561)/(MAX(L561:O561)-MIN(L561:O561)),(L561-MIN(L561:O561))/(MAX(L561:O561)-MIN(L561:O561))))</f>
        <v>0.672472587405194</v>
      </c>
      <c r="AG561" s="0" t="n">
        <f aca="false">IF(MAX(L561:O561)=MIN(L561:O561),0,IF($C$17="custo",(MAX(L561:O561)-M561)/(MAX(L561:O561)-MIN(L561:O561)),(M561-MIN(L561:O561))/(MAX(L561:O561)-MIN(L561:O561))))</f>
        <v>1</v>
      </c>
      <c r="AH561" s="0" t="n">
        <f aca="false">IF(MAX(L561:O561)=MIN(L561:O561),0,IF($C$17="custo",(MAX(L561:O561)-N561)/(MAX(L561:O561)-MIN(L561:O561)),(N561-MIN(L561:O561))/(MAX(L561:O561)-MIN(L561:O561))))</f>
        <v>0.563747090524903</v>
      </c>
      <c r="AI561" s="0" t="n">
        <f aca="false">IF(MAX(L561:O561)=MIN(L561:O561),0,IF($C$17="custo",(MAX(L561:O561)-O561)/(MAX(L561:O561)-MIN(L561:O561)),(O561-MIN(L561:O561))/(MAX(L561:O561)-MIN(L561:O561))))</f>
        <v>0</v>
      </c>
      <c r="AJ561" s="0" t="n">
        <f aca="false">IF(MAX(P561:S561)=MIN(P561:S561),0,IF($D$17="custo",(MAX(P561:S561)-P561)/(MAX(P561:S561)-MIN(P561:S561)),(P561-MIN(P561:S561))/(MAX(P561:S561)-MIN(P561:S561))))</f>
        <v>0.236660096181909</v>
      </c>
      <c r="AK561" s="0" t="n">
        <f aca="false">IF(MAX(P561:S561)=MIN(P561:S561),0,IF($D$17="custo",(MAX(P561:S561)-Q561)/(MAX(P561:S561)-MIN(P561:S561)),(Q561-MIN(P561:S561))/(MAX(P561:S561)-MIN(P561:S561))))</f>
        <v>0</v>
      </c>
      <c r="AL561" s="0" t="n">
        <f aca="false">IF(MAX(P561:S561)=MIN(P561:S561),0,IF($D$17="custo",(MAX(P561:S561)-R561)/(MAX(P561:S561)-MIN(P561:S561)),(R561-MIN(P561:S561))/(MAX(P561:S561)-MIN(P561:S561))))</f>
        <v>0.768646675601021</v>
      </c>
      <c r="AM561" s="0" t="n">
        <f aca="false">IF(MAX(P561:S561)=MIN(P561:S561),0,IF($D$17="custo",(MAX(P561:S561)-S561)/(MAX(P561:S561)-MIN(P561:S561)),(S561-MIN(P561:S561))/(MAX(P561:S561)-MIN(P561:S561))))</f>
        <v>1</v>
      </c>
      <c r="AN561" s="0" t="n">
        <f aca="false">IF(MAX(T561:W561)=MIN(T561:W561),0,IF($E$17="custo",(MAX(T561:W561)-T561)/(MAX(T561:W561)-MIN(T561:W561)),(T561-MIN(T561:W561))/(MAX(T561:W561)-MIN(T561:W561))))</f>
        <v>0</v>
      </c>
      <c r="AO561" s="0" t="n">
        <f aca="false">IF(MAX(T561:W561)=MIN(T561:W561),0,IF($E$17="custo",(MAX(T561:W561)-U561)/(MAX(T561:W561)-MIN(T561:W561)),(U561-MIN(T561:W561))/(MAX(T561:W561)-MIN(T561:W561))))</f>
        <v>0.933333333333333</v>
      </c>
      <c r="AP561" s="0" t="n">
        <f aca="false">IF(MAX(T561:W561)=MIN(T561:W561),0,IF($E$17="custo",(MAX(T561:W561)-V561)/(MAX(T561:W561)-MIN(T561:W561)),(V561-MIN(T561:W561))/(MAX(T561:W561)-MIN(T561:W561))))</f>
        <v>0.8</v>
      </c>
      <c r="AQ561" s="0" t="n">
        <f aca="false">IF(MAX(T561:W561)=MIN(T561:W561),0,IF($E$17="custo",(MAX(T561:W561)-W561)/(MAX(T561:W561)-MIN(T561:W561)),(W561-MIN(T561:W561))/(MAX(T561:W561)-MIN(T561:W561))))</f>
        <v>1</v>
      </c>
      <c r="AR561" s="0" t="n">
        <f aca="false">IF(MAX(X561:AA561)=MIN(X561:AA561),0,IF($F$17="custo",(MAX(X561:AA561)-X561)/(MAX(X561:AA561)-MIN(X561:AA561)),(X561-MIN(X561:AA561))/(MAX(X561:AA561)-MIN(X561:AA561))))</f>
        <v>0</v>
      </c>
      <c r="AS561" s="0" t="n">
        <f aca="false">IF(MAX(X561:AA561)=MIN(X561:AA561),0,IF($F$17="custo",(MAX(X561:AA561)-Y561)/(MAX(X561:AA561)-MIN(X561:AA561)),(Y561-MIN(X561:AA561))/(MAX(X561:AA561)-MIN(X561:AA561))))</f>
        <v>0.5625</v>
      </c>
      <c r="AT561" s="0" t="n">
        <f aca="false">IF(MAX(X561:AA561)=MIN(X561:AA561),0,IF($F$17="custo",(MAX(X561:AA561)-Z561)/(MAX(X561:AA561)-MIN(X561:AA561)),(Z561-MIN(X561:AA561))/(MAX(X561:AA561)-MIN(X561:AA561))))</f>
        <v>0.3125</v>
      </c>
      <c r="AU561" s="0" t="n">
        <f aca="false">IF(MAX(X561:AA561)=MIN(X561:AA561),0,IF($F$17="custo",(MAX(X561:AA561)-AA561)/(MAX(X561:AA561)-MIN(X561:AA561)),(AA561-MIN(X561:AA561))/(MAX(X561:AA561)-MIN(X561:AA561))))</f>
        <v>1</v>
      </c>
      <c r="AV561" s="0" t="n">
        <f aca="false">STDEVP(AB561:AE561)</f>
        <v>0.402701359130288</v>
      </c>
      <c r="AW561" s="0" t="n">
        <f aca="false">STDEVP(AF561:AI561)</f>
        <v>0.360506779026512</v>
      </c>
      <c r="AX561" s="0" t="n">
        <f aca="false">STDEVP(AJ561:AM561)</f>
        <v>0.400472190294692</v>
      </c>
      <c r="AY561" s="0" t="n">
        <f aca="false">STDEVP(AN561:AQ561)</f>
        <v>0.401040313850532</v>
      </c>
      <c r="AZ561" s="0" t="n">
        <f aca="false">STDEVP(AR561:AU561)</f>
        <v>0.365771872209988</v>
      </c>
      <c r="BA561" s="0" t="n">
        <f aca="false">AV561*((1-IFERROR(CORREL(AB561:AE561,AF561:AI561),0))+(1-IFERROR(CORREL(AB561:AE561,AJ561:AM561),0))+(1-IFERROR(CORREL(AB561:AE561,AN561:AQ561),0))+(1-IFERROR(CORREL(AB561:AE561,AR561:AU561),0)))</f>
        <v>1.21926767074739</v>
      </c>
      <c r="BB561" s="0" t="n">
        <f aca="false">AW561*((1-IFERROR(CORREL(AF561:AI561,AB561:AE561),0))+(1-IFERROR(CORREL(AF561:AI561,AJ561:AM561),0))+(1-IFERROR(CORREL(AF561:AI561,AN561:AQ561),0))+(1-IFERROR(CORREL(AF561:AI561,AR561:AU561),0)))</f>
        <v>2.40114006174736</v>
      </c>
      <c r="BC561" s="0" t="n">
        <f aca="false">AX561*((1-IFERROR(CORREL(AJ561:AM561,AB561:AE561),0))+(1-IFERROR(CORREL(AJ561:AM561,AF561:AI561),0))+(1-IFERROR(CORREL(AJ561:AM561,AN561:AQ561),0))+(1-IFERROR(CORREL(AJ561:AM561,AR561:AU561),0)))</f>
        <v>1.21034876851816</v>
      </c>
      <c r="BD561" s="0" t="n">
        <f aca="false">AY561*((1-IFERROR(CORREL(AN561:AQ561,AB561:AE561),0))+(1-IFERROR(CORREL(AN561:AQ561,AF561:AI561),0))+(1-IFERROR(CORREL(AN561:AQ561,AJ561:AM561),0))+(1-IFERROR(CORREL(AN561:AQ561,AR561:AU561),0)))</f>
        <v>1.06177878166743</v>
      </c>
      <c r="BE561" s="0" t="n">
        <f aca="false">AZ561*((1-IFERROR(CORREL(AR561:AU561,AB561:AE561),0))+(1-IFERROR(CORREL(AR561:AU561,AF561:AI561),0))+(1-IFERROR(CORREL(AR561:AU561,AJ561:AM561),0))+(1-IFERROR(CORREL(AR561:AU561,AN561:AQ561),0)))</f>
        <v>0.998456031776016</v>
      </c>
      <c r="BF561" s="0" t="n">
        <f aca="false">IF(SUM(BA561:BE561)&gt;0,BA561/SUM(BA561:BE561),1/5)</f>
        <v>0.176936468950343</v>
      </c>
      <c r="BG561" s="0" t="n">
        <f aca="false">IF(SUM(BA561:BE561)&gt;0,BB561/SUM(BA561:BE561),1/5)</f>
        <v>0.348446247016753</v>
      </c>
      <c r="BH561" s="0" t="n">
        <f aca="false">IF(SUM(BA561:BE561)&gt;0,BC561/SUM(BA561:BE561),1/5)</f>
        <v>0.175642184598175</v>
      </c>
      <c r="BI561" s="0" t="n">
        <f aca="false">IF(SUM(BA561:BE561)&gt;0,BD561/SUM(BA561:BE561),1/5)</f>
        <v>0.15408215352702</v>
      </c>
      <c r="BJ561" s="0" t="n">
        <f aca="false">IF(SUM(BA561:BE561)&gt;0,BE561/SUM(BA561:BE561),1/5)</f>
        <v>0.144892945907709</v>
      </c>
      <c r="BK561" s="0" t="n">
        <f aca="false">BF561*AB561+BG561*AF561+BH561*AJ561+BI561*AN561+BJ561*AR561</f>
        <v>0.318225114724976</v>
      </c>
      <c r="BL561" s="0" t="n">
        <f aca="false">BF561*AC561+BG561*AG561+BH561*AK561+BI561*AO561+BJ561*AS561</f>
        <v>0.573758539048392</v>
      </c>
      <c r="BM561" s="0" t="n">
        <f aca="false">BF561*AD561+BG561*AH561+BH561*AL561+BI561*AP561+BJ561*AT561</f>
        <v>0.638761641372389</v>
      </c>
      <c r="BN561" s="0" t="n">
        <f aca="false">BF561*AE561+BG561*AI561+BH561*AM561+BI561*AQ561+BJ561*AU561</f>
        <v>0.651553752983247</v>
      </c>
      <c r="BO561" s="0" t="n">
        <f aca="false">RANK(BK561,$BK561:$BN561)</f>
        <v>4</v>
      </c>
      <c r="BP561" s="0" t="n">
        <f aca="false">RANK(BL561,$BK561:$BN561)</f>
        <v>3</v>
      </c>
      <c r="BQ561" s="0" t="n">
        <f aca="false">RANK(BM561,$BK561:$BN561)</f>
        <v>2</v>
      </c>
      <c r="BR561" s="0" t="n">
        <f aca="false">RANK(BN561,$BK561:$BN561)</f>
        <v>1</v>
      </c>
    </row>
    <row r="562" customFormat="false" ht="15" hidden="false" customHeight="false" outlineLevel="0" collapsed="false">
      <c r="A562" s="0" t="n">
        <v>539</v>
      </c>
      <c r="B562" s="0" t="n">
        <f aca="false">RANDBETWEEN(1,$B$5)</f>
        <v>4</v>
      </c>
      <c r="C562" s="0" t="n">
        <f aca="false">RANDBETWEEN(1,$B$5)</f>
        <v>4</v>
      </c>
      <c r="D562" s="0" t="n">
        <f aca="false">RANDBETWEEN(1,$B$5)</f>
        <v>2</v>
      </c>
      <c r="E562" s="0" t="n">
        <f aca="false">RANDBETWEEN(1,$B$5)</f>
        <v>5</v>
      </c>
      <c r="F562" s="0" t="n">
        <f aca="false">RANDBETWEEN(1,$B$5)</f>
        <v>1</v>
      </c>
      <c r="G562" s="0" t="n">
        <f aca="false">RANDBETWEEN(1,$B$5)</f>
        <v>5</v>
      </c>
      <c r="H562" s="0" t="n">
        <f aca="true">NORMINV(RAND(),$B$8,$B$13)</f>
        <v>53.9093305283303</v>
      </c>
      <c r="I562" s="0" t="n">
        <f aca="true">NORMINV(RAND(),$C$8,$C$13)</f>
        <v>64.6834710350399</v>
      </c>
      <c r="J562" s="0" t="n">
        <f aca="true">NORMINV(RAND(),$D$8,$D$13)</f>
        <v>13.0997425820341</v>
      </c>
      <c r="K562" s="0" t="n">
        <f aca="true">NORMINV(RAND(),$E$8,$E$13)</f>
        <v>2.8988065886946</v>
      </c>
      <c r="L562" s="0" t="n">
        <f aca="true">NORMINV(RAND(),$B$9,$B$14)</f>
        <v>45.2940777145401</v>
      </c>
      <c r="M562" s="0" t="n">
        <f aca="true">NORMINV(RAND(),$C$9,$C$14)</f>
        <v>57.7567654808096</v>
      </c>
      <c r="N562" s="0" t="n">
        <f aca="true">NORMINV(RAND(),$D$9,$D$14)</f>
        <v>46.8913087339117</v>
      </c>
      <c r="O562" s="0" t="n">
        <f aca="true">NORMINV(RAND(),$E$9,$E$14)</f>
        <v>26.819674434528</v>
      </c>
      <c r="P562" s="0" t="n">
        <f aca="true">NORMINV(RAND(),$B$10,$B$15)</f>
        <v>24.3692586866801</v>
      </c>
      <c r="Q562" s="0" t="n">
        <f aca="true">NORMINV(RAND(),$C$10,$C$15)</f>
        <v>29.347312613073</v>
      </c>
      <c r="R562" s="0" t="n">
        <f aca="true">NORMINV(RAND(),$D$10,$D$15)</f>
        <v>9.87571884713797</v>
      </c>
      <c r="S562" s="0" t="n">
        <f aca="true">NORMINV(RAND(),$E$10,$E$15)</f>
        <v>4.14965383515548</v>
      </c>
      <c r="T562" s="0" t="n">
        <f aca="false">MEDIAN(INDEX(Avaliadores!$B$17:$B$22,$B562),INDEX(Avaliadores!$B$17:$B$22,$C562),INDEX(Avaliadores!$B$17:$B$22,$D562),INDEX(Avaliadores!$B$17:$B$22,$E562),INDEX(Avaliadores!$B$17:$B$22,$F562),INDEX(Avaliadores!$B$17:$B$22,$G562))</f>
        <v>2.79166666666667</v>
      </c>
      <c r="U562" s="0" t="n">
        <f aca="false">MEDIAN(INDEX(Avaliadores!$C$17:$C$22,$B562),INDEX(Avaliadores!$C$17:$C$22,$C562),INDEX(Avaliadores!$C$17:$C$22,$D562),INDEX(Avaliadores!$C$17:$C$22,$E562),INDEX(Avaliadores!$C$17:$C$22,$F562),INDEX(Avaliadores!$C$17:$C$22,$G562))</f>
        <v>5.54166666666667</v>
      </c>
      <c r="V562" s="0" t="n">
        <f aca="false">MEDIAN(INDEX(Avaliadores!$D$17:$D$22,$B562),INDEX(Avaliadores!$D$17:$D$22,$C562),INDEX(Avaliadores!$D$17:$D$22,$D562),INDEX(Avaliadores!$D$17:$D$22,$E562),INDEX(Avaliadores!$D$17:$D$22,$F562),INDEX(Avaliadores!$D$17:$D$22,$G562))</f>
        <v>5.54166666666667</v>
      </c>
      <c r="W562" s="0" t="n">
        <f aca="false">MEDIAN(INDEX(Avaliadores!$E$17:$E$22,$B562),INDEX(Avaliadores!$E$17:$E$22,$C562),INDEX(Avaliadores!$E$17:$E$22,$D562),INDEX(Avaliadores!$E$17:$E$22,$E562),INDEX(Avaliadores!$E$17:$E$22,$F562),INDEX(Avaliadores!$E$17:$E$22,$G562))</f>
        <v>6.79166666666667</v>
      </c>
      <c r="X562" s="0" t="n">
        <f aca="false">MEDIAN(INDEX(Avaliadores!$F$17:$F$22,$B562),INDEX(Avaliadores!$F$17:$F$22,$C562),INDEX(Avaliadores!$F$17:$F$22,$D562),INDEX(Avaliadores!$F$17:$F$22,$E562),INDEX(Avaliadores!$F$17:$F$22,$F562),INDEX(Avaliadores!$F$17:$F$22,$G562))</f>
        <v>2.54166666666667</v>
      </c>
      <c r="Y562" s="0" t="n">
        <f aca="false">MEDIAN(INDEX(Avaliadores!$G$17:$G$22,$B562),INDEX(Avaliadores!$G$17:$G$22,$C562),INDEX(Avaliadores!$G$17:$G$22,$D562),INDEX(Avaliadores!$G$17:$G$22,$E562),INDEX(Avaliadores!$G$17:$G$22,$F562),INDEX(Avaliadores!$G$17:$G$22,$G562))</f>
        <v>4.54166666666667</v>
      </c>
      <c r="Z562" s="0" t="n">
        <f aca="false">MEDIAN(INDEX(Avaliadores!$H$17:$H$22,$B562),INDEX(Avaliadores!$H$17:$H$22,$C562),INDEX(Avaliadores!$H$17:$H$22,$D562),INDEX(Avaliadores!$H$17:$H$22,$E562),INDEX(Avaliadores!$H$17:$H$22,$F562),INDEX(Avaliadores!$H$17:$H$22,$G562))</f>
        <v>3.54166666666667</v>
      </c>
      <c r="AA562" s="0" t="n">
        <f aca="false">MEDIAN(INDEX(Avaliadores!$I$17:$I$22,$B562),INDEX(Avaliadores!$I$17:$I$22,$C562),INDEX(Avaliadores!$I$17:$I$22,$D562),INDEX(Avaliadores!$I$17:$I$22,$E562),INDEX(Avaliadores!$I$17:$I$22,$F562),INDEX(Avaliadores!$I$17:$I$22,$G562))</f>
        <v>6.29166666666667</v>
      </c>
      <c r="AB562" s="0" t="n">
        <f aca="false">IF(MAX(H562:K562)=MIN(H562:K562),0,IF($B$17="custo",(MAX(H562:K562)-H562)/(MAX(H562:K562)-MIN(H562:K562)),(H562-MIN(H562:K562))/(MAX(H562:K562)-MIN(H562:K562))))</f>
        <v>0.174382115744371</v>
      </c>
      <c r="AC562" s="0" t="n">
        <f aca="false">IF(MAX(H562:K562)=MIN(H562:K562),0,IF($B$17="custo",(MAX(H562:K562)-I562)/(MAX(H562:K562)-MIN(H562:K562)),(I562-MIN(H562:K562))/(MAX(H562:K562)-MIN(H562:K562))))</f>
        <v>0</v>
      </c>
      <c r="AD562" s="0" t="n">
        <f aca="false">IF(MAX(H562:K562)=MIN(H562:K562),0,IF($B$17="custo",(MAX(H562:K562)-J562)/(MAX(H562:K562)-MIN(H562:K562)),(J562-MIN(H562:K562))/(MAX(H562:K562)-MIN(H562:K562))))</f>
        <v>0.834895340376929</v>
      </c>
      <c r="AE562" s="0" t="n">
        <f aca="false">IF(MAX(H562:K562)=MIN(H562:K562),0,IF($B$17="custo",(MAX(H562:K562)-K562)/(MAX(H562:K562)-MIN(H562:K562)),(K562-MIN(H562:K562))/(MAX(H562:K562)-MIN(H562:K562))))</f>
        <v>1</v>
      </c>
      <c r="AF562" s="0" t="n">
        <f aca="false">IF(MAX(L562:O562)=MIN(L562:O562),0,IF($C$17="custo",(MAX(L562:O562)-L562)/(MAX(L562:O562)-MIN(L562:O562)),(L562-MIN(L562:O562))/(MAX(L562:O562)-MIN(L562:O562))))</f>
        <v>0.59716032293969</v>
      </c>
      <c r="AG562" s="0" t="n">
        <f aca="false">IF(MAX(L562:O562)=MIN(L562:O562),0,IF($C$17="custo",(MAX(L562:O562)-M562)/(MAX(L562:O562)-MIN(L562:O562)),(M562-MIN(L562:O562))/(MAX(L562:O562)-MIN(L562:O562))))</f>
        <v>1</v>
      </c>
      <c r="AH562" s="0" t="n">
        <f aca="false">IF(MAX(L562:O562)=MIN(L562:O562),0,IF($C$17="custo",(MAX(L562:O562)-N562)/(MAX(L562:O562)-MIN(L562:O562)),(N562-MIN(L562:O562))/(MAX(L562:O562)-MIN(L562:O562))))</f>
        <v>0.648788674712715</v>
      </c>
      <c r="AI562" s="0" t="n">
        <f aca="false">IF(MAX(L562:O562)=MIN(L562:O562),0,IF($C$17="custo",(MAX(L562:O562)-O562)/(MAX(L562:O562)-MIN(L562:O562)),(O562-MIN(L562:O562))/(MAX(L562:O562)-MIN(L562:O562))))</f>
        <v>0</v>
      </c>
      <c r="AJ562" s="0" t="n">
        <f aca="false">IF(MAX(P562:S562)=MIN(P562:S562),0,IF($D$17="custo",(MAX(P562:S562)-P562)/(MAX(P562:S562)-MIN(P562:S562)),(P562-MIN(P562:S562))/(MAX(P562:S562)-MIN(P562:S562))))</f>
        <v>0.197560176930229</v>
      </c>
      <c r="AK562" s="0" t="n">
        <f aca="false">IF(MAX(P562:S562)=MIN(P562:S562),0,IF($D$17="custo",(MAX(P562:S562)-Q562)/(MAX(P562:S562)-MIN(P562:S562)),(Q562-MIN(P562:S562))/(MAX(P562:S562)-MIN(P562:S562))))</f>
        <v>0</v>
      </c>
      <c r="AL562" s="0" t="n">
        <f aca="false">IF(MAX(P562:S562)=MIN(P562:S562),0,IF($D$17="custo",(MAX(P562:S562)-R562)/(MAX(P562:S562)-MIN(P562:S562)),(R562-MIN(P562:S562))/(MAX(P562:S562)-MIN(P562:S562))))</f>
        <v>0.77275408551049</v>
      </c>
      <c r="AM562" s="0" t="n">
        <f aca="false">IF(MAX(P562:S562)=MIN(P562:S562),0,IF($D$17="custo",(MAX(P562:S562)-S562)/(MAX(P562:S562)-MIN(P562:S562)),(S562-MIN(P562:S562))/(MAX(P562:S562)-MIN(P562:S562))))</f>
        <v>1</v>
      </c>
      <c r="AN562" s="0" t="n">
        <f aca="false">IF(MAX(T562:W562)=MIN(T562:W562),0,IF($E$17="custo",(MAX(T562:W562)-T562)/(MAX(T562:W562)-MIN(T562:W562)),(T562-MIN(T562:W562))/(MAX(T562:W562)-MIN(T562:W562))))</f>
        <v>0</v>
      </c>
      <c r="AO562" s="0" t="n">
        <f aca="false">IF(MAX(T562:W562)=MIN(T562:W562),0,IF($E$17="custo",(MAX(T562:W562)-U562)/(MAX(T562:W562)-MIN(T562:W562)),(U562-MIN(T562:W562))/(MAX(T562:W562)-MIN(T562:W562))))</f>
        <v>0.6875</v>
      </c>
      <c r="AP562" s="0" t="n">
        <f aca="false">IF(MAX(T562:W562)=MIN(T562:W562),0,IF($E$17="custo",(MAX(T562:W562)-V562)/(MAX(T562:W562)-MIN(T562:W562)),(V562-MIN(T562:W562))/(MAX(T562:W562)-MIN(T562:W562))))</f>
        <v>0.6875</v>
      </c>
      <c r="AQ562" s="0" t="n">
        <f aca="false">IF(MAX(T562:W562)=MIN(T562:W562),0,IF($E$17="custo",(MAX(T562:W562)-W562)/(MAX(T562:W562)-MIN(T562:W562)),(W562-MIN(T562:W562))/(MAX(T562:W562)-MIN(T562:W562))))</f>
        <v>1</v>
      </c>
      <c r="AR562" s="0" t="n">
        <f aca="false">IF(MAX(X562:AA562)=MIN(X562:AA562),0,IF($F$17="custo",(MAX(X562:AA562)-X562)/(MAX(X562:AA562)-MIN(X562:AA562)),(X562-MIN(X562:AA562))/(MAX(X562:AA562)-MIN(X562:AA562))))</f>
        <v>0</v>
      </c>
      <c r="AS562" s="0" t="n">
        <f aca="false">IF(MAX(X562:AA562)=MIN(X562:AA562),0,IF($F$17="custo",(MAX(X562:AA562)-Y562)/(MAX(X562:AA562)-MIN(X562:AA562)),(Y562-MIN(X562:AA562))/(MAX(X562:AA562)-MIN(X562:AA562))))</f>
        <v>0.533333333333333</v>
      </c>
      <c r="AT562" s="0" t="n">
        <f aca="false">IF(MAX(X562:AA562)=MIN(X562:AA562),0,IF($F$17="custo",(MAX(X562:AA562)-Z562)/(MAX(X562:AA562)-MIN(X562:AA562)),(Z562-MIN(X562:AA562))/(MAX(X562:AA562)-MIN(X562:AA562))))</f>
        <v>0.266666666666667</v>
      </c>
      <c r="AU562" s="0" t="n">
        <f aca="false">IF(MAX(X562:AA562)=MIN(X562:AA562),0,IF($F$17="custo",(MAX(X562:AA562)-AA562)/(MAX(X562:AA562)-MIN(X562:AA562)),(AA562-MIN(X562:AA562))/(MAX(X562:AA562)-MIN(X562:AA562))))</f>
        <v>1</v>
      </c>
      <c r="AV562" s="0" t="n">
        <f aca="false">STDEVP(AB562:AE562)</f>
        <v>0.423721718158059</v>
      </c>
      <c r="AW562" s="0" t="n">
        <f aca="false">STDEVP(AF562:AI562)</f>
        <v>0.359324181873053</v>
      </c>
      <c r="AX562" s="0" t="n">
        <f aca="false">STDEVP(AJ562:AM562)</f>
        <v>0.407935144044837</v>
      </c>
      <c r="AY562" s="0" t="n">
        <f aca="false">STDEVP(AN562:AQ562)</f>
        <v>0.365771872209988</v>
      </c>
      <c r="AZ562" s="0" t="n">
        <f aca="false">STDEVP(AR562:AU562)</f>
        <v>0.369308663436006</v>
      </c>
      <c r="BA562" s="0" t="n">
        <f aca="false">AV562*((1-IFERROR(CORREL(AB562:AE562,AF562:AI562),0))+(1-IFERROR(CORREL(AB562:AE562,AJ562:AM562),0))+(1-IFERROR(CORREL(AB562:AE562,AN562:AQ562),0))+(1-IFERROR(CORREL(AB562:AE562,AR562:AU562),0)))</f>
        <v>1.13172962314476</v>
      </c>
      <c r="BB562" s="0" t="n">
        <f aca="false">AW562*((1-IFERROR(CORREL(AF562:AI562,AB562:AE562),0))+(1-IFERROR(CORREL(AF562:AI562,AJ562:AM562),0))+(1-IFERROR(CORREL(AF562:AI562,AN562:AQ562),0))+(1-IFERROR(CORREL(AF562:AI562,AR562:AU562),0)))</f>
        <v>2.3630513736179</v>
      </c>
      <c r="BC562" s="0" t="n">
        <f aca="false">AX562*((1-IFERROR(CORREL(AJ562:AM562,AB562:AE562),0))+(1-IFERROR(CORREL(AJ562:AM562,AF562:AI562),0))+(1-IFERROR(CORREL(AJ562:AM562,AN562:AQ562),0))+(1-IFERROR(CORREL(AJ562:AM562,AR562:AU562),0)))</f>
        <v>1.10027100865626</v>
      </c>
      <c r="BD562" s="0" t="n">
        <f aca="false">AY562*((1-IFERROR(CORREL(AN562:AQ562,AB562:AE562),0))+(1-IFERROR(CORREL(AN562:AQ562,AF562:AI562),0))+(1-IFERROR(CORREL(AN562:AQ562,AJ562:AM562),0))+(1-IFERROR(CORREL(AN562:AQ562,AR562:AU562),0)))</f>
        <v>0.83019202389127</v>
      </c>
      <c r="BE562" s="0" t="n">
        <f aca="false">AZ562*((1-IFERROR(CORREL(AR562:AU562,AB562:AE562),0))+(1-IFERROR(CORREL(AR562:AU562,AF562:AI562),0))+(1-IFERROR(CORREL(AR562:AU562,AJ562:AM562),0))+(1-IFERROR(CORREL(AR562:AU562,AN562:AQ562),0)))</f>
        <v>0.976392200700228</v>
      </c>
      <c r="BF562" s="0" t="n">
        <f aca="false">IF(SUM(BA562:BE562)&gt;0,BA562/SUM(BA562:BE562),1/5)</f>
        <v>0.176787555943789</v>
      </c>
      <c r="BG562" s="0" t="n">
        <f aca="false">IF(SUM(BA562:BE562)&gt;0,BB562/SUM(BA562:BE562),1/5)</f>
        <v>0.369132404390628</v>
      </c>
      <c r="BH562" s="0" t="n">
        <f aca="false">IF(SUM(BA562:BE562)&gt;0,BC562/SUM(BA562:BE562),1/5)</f>
        <v>0.171873403786718</v>
      </c>
      <c r="BI562" s="0" t="n">
        <f aca="false">IF(SUM(BA562:BE562)&gt;0,BD562/SUM(BA562:BE562),1/5)</f>
        <v>0.12968434851068</v>
      </c>
      <c r="BJ562" s="0" t="n">
        <f aca="false">IF(SUM(BA562:BE562)&gt;0,BE562/SUM(BA562:BE562),1/5)</f>
        <v>0.152522287368184</v>
      </c>
      <c r="BK562" s="0" t="n">
        <f aca="false">BF562*AB562+BG562*AF562+BH562*AJ562+BI562*AN562+BJ562*AR562</f>
        <v>0.285215153917871</v>
      </c>
      <c r="BL562" s="0" t="n">
        <f aca="false">BF562*AC562+BG562*AG562+BH562*AK562+BI562*AO562+BJ562*AS562</f>
        <v>0.539635613921419</v>
      </c>
      <c r="BM562" s="0" t="n">
        <f aca="false">BF562*AD562+BG562*AH562+BH562*AL562+BI562*AP562+BJ562*AT562</f>
        <v>0.649734504664931</v>
      </c>
      <c r="BN562" s="0" t="n">
        <f aca="false">BF562*AE562+BG562*AI562+BH562*AM562+BI562*AQ562+BJ562*AU562</f>
        <v>0.630867595609372</v>
      </c>
      <c r="BO562" s="0" t="n">
        <f aca="false">RANK(BK562,$BK562:$BN562)</f>
        <v>4</v>
      </c>
      <c r="BP562" s="0" t="n">
        <f aca="false">RANK(BL562,$BK562:$BN562)</f>
        <v>3</v>
      </c>
      <c r="BQ562" s="0" t="n">
        <f aca="false">RANK(BM562,$BK562:$BN562)</f>
        <v>1</v>
      </c>
      <c r="BR562" s="0" t="n">
        <f aca="false">RANK(BN562,$BK562:$BN562)</f>
        <v>2</v>
      </c>
    </row>
    <row r="563" customFormat="false" ht="15" hidden="false" customHeight="false" outlineLevel="0" collapsed="false">
      <c r="A563" s="0" t="n">
        <v>540</v>
      </c>
      <c r="B563" s="0" t="n">
        <f aca="false">RANDBETWEEN(1,$B$5)</f>
        <v>5</v>
      </c>
      <c r="C563" s="0" t="n">
        <f aca="false">RANDBETWEEN(1,$B$5)</f>
        <v>2</v>
      </c>
      <c r="D563" s="0" t="n">
        <f aca="false">RANDBETWEEN(1,$B$5)</f>
        <v>3</v>
      </c>
      <c r="E563" s="0" t="n">
        <f aca="false">RANDBETWEEN(1,$B$5)</f>
        <v>2</v>
      </c>
      <c r="F563" s="0" t="n">
        <f aca="false">RANDBETWEEN(1,$B$5)</f>
        <v>1</v>
      </c>
      <c r="G563" s="0" t="n">
        <f aca="false">RANDBETWEEN(1,$B$5)</f>
        <v>3</v>
      </c>
      <c r="H563" s="0" t="n">
        <f aca="true">NORMINV(RAND(),$B$8,$B$13)</f>
        <v>48.4150181661361</v>
      </c>
      <c r="I563" s="0" t="n">
        <f aca="true">NORMINV(RAND(),$C$8,$C$13)</f>
        <v>55.5646483755246</v>
      </c>
      <c r="J563" s="0" t="n">
        <f aca="true">NORMINV(RAND(),$D$8,$D$13)</f>
        <v>13.9453784741694</v>
      </c>
      <c r="K563" s="0" t="n">
        <f aca="true">NORMINV(RAND(),$E$8,$E$13)</f>
        <v>3.52903332305276</v>
      </c>
      <c r="L563" s="0" t="n">
        <f aca="true">NORMINV(RAND(),$B$9,$B$14)</f>
        <v>40.8932298396033</v>
      </c>
      <c r="M563" s="0" t="n">
        <f aca="true">NORMINV(RAND(),$C$9,$C$14)</f>
        <v>48.6149454189754</v>
      </c>
      <c r="N563" s="0" t="n">
        <f aca="true">NORMINV(RAND(),$D$9,$D$14)</f>
        <v>47.5823344882792</v>
      </c>
      <c r="O563" s="0" t="n">
        <f aca="true">NORMINV(RAND(),$E$9,$E$14)</f>
        <v>27.7366050304917</v>
      </c>
      <c r="P563" s="0" t="n">
        <f aca="true">NORMINV(RAND(),$B$10,$B$15)</f>
        <v>23.9124790037792</v>
      </c>
      <c r="Q563" s="0" t="n">
        <f aca="true">NORMINV(RAND(),$C$10,$C$15)</f>
        <v>27.4628576605396</v>
      </c>
      <c r="R563" s="0" t="n">
        <f aca="true">NORMINV(RAND(),$D$10,$D$15)</f>
        <v>9.8393011073525</v>
      </c>
      <c r="S563" s="0" t="n">
        <f aca="true">NORMINV(RAND(),$E$10,$E$15)</f>
        <v>4.06226259555281</v>
      </c>
      <c r="T563" s="0" t="n">
        <f aca="false">MEDIAN(INDEX(Avaliadores!$B$17:$B$22,$B563),INDEX(Avaliadores!$B$17:$B$22,$C563),INDEX(Avaliadores!$B$17:$B$22,$D563),INDEX(Avaliadores!$B$17:$B$22,$E563),INDEX(Avaliadores!$B$17:$B$22,$F563),INDEX(Avaliadores!$B$17:$B$22,$G563))</f>
        <v>2.79166666666667</v>
      </c>
      <c r="U563" s="0" t="n">
        <f aca="false">MEDIAN(INDEX(Avaliadores!$C$17:$C$22,$B563),INDEX(Avaliadores!$C$17:$C$22,$C563),INDEX(Avaliadores!$C$17:$C$22,$D563),INDEX(Avaliadores!$C$17:$C$22,$E563),INDEX(Avaliadores!$C$17:$C$22,$F563),INDEX(Avaliadores!$C$17:$C$22,$G563))</f>
        <v>4.91666666666667</v>
      </c>
      <c r="V563" s="0" t="n">
        <f aca="false">MEDIAN(INDEX(Avaliadores!$D$17:$D$22,$B563),INDEX(Avaliadores!$D$17:$D$22,$C563),INDEX(Avaliadores!$D$17:$D$22,$D563),INDEX(Avaliadores!$D$17:$D$22,$E563),INDEX(Avaliadores!$D$17:$D$22,$F563),INDEX(Avaliadores!$D$17:$D$22,$G563))</f>
        <v>5.91666666666667</v>
      </c>
      <c r="W563" s="0" t="n">
        <f aca="false">MEDIAN(INDEX(Avaliadores!$E$17:$E$22,$B563),INDEX(Avaliadores!$E$17:$E$22,$C563),INDEX(Avaliadores!$E$17:$E$22,$D563),INDEX(Avaliadores!$E$17:$E$22,$E563),INDEX(Avaliadores!$E$17:$E$22,$F563),INDEX(Avaliadores!$E$17:$E$22,$G563))</f>
        <v>6.04166666666667</v>
      </c>
      <c r="X563" s="0" t="n">
        <f aca="false">MEDIAN(INDEX(Avaliadores!$F$17:$F$22,$B563),INDEX(Avaliadores!$F$17:$F$22,$C563),INDEX(Avaliadores!$F$17:$F$22,$D563),INDEX(Avaliadores!$F$17:$F$22,$E563),INDEX(Avaliadores!$F$17:$F$22,$F563),INDEX(Avaliadores!$F$17:$F$22,$G563))</f>
        <v>2.29166666666667</v>
      </c>
      <c r="Y563" s="0" t="n">
        <f aca="false">MEDIAN(INDEX(Avaliadores!$G$17:$G$22,$B563),INDEX(Avaliadores!$G$17:$G$22,$C563),INDEX(Avaliadores!$G$17:$G$22,$D563),INDEX(Avaliadores!$G$17:$G$22,$E563),INDEX(Avaliadores!$G$17:$G$22,$F563),INDEX(Avaliadores!$G$17:$G$22,$G563))</f>
        <v>5.79166666666667</v>
      </c>
      <c r="Z563" s="0" t="n">
        <f aca="false">MEDIAN(INDEX(Avaliadores!$H$17:$H$22,$B563),INDEX(Avaliadores!$H$17:$H$22,$C563),INDEX(Avaliadores!$H$17:$H$22,$D563),INDEX(Avaliadores!$H$17:$H$22,$E563),INDEX(Avaliadores!$H$17:$H$22,$F563),INDEX(Avaliadores!$H$17:$H$22,$G563))</f>
        <v>3.91666666666667</v>
      </c>
      <c r="AA563" s="0" t="n">
        <f aca="false">MEDIAN(INDEX(Avaliadores!$I$17:$I$22,$B563),INDEX(Avaliadores!$I$17:$I$22,$C563),INDEX(Avaliadores!$I$17:$I$22,$D563),INDEX(Avaliadores!$I$17:$I$22,$E563),INDEX(Avaliadores!$I$17:$I$22,$F563),INDEX(Avaliadores!$I$17:$I$22,$G563))</f>
        <v>6.66666666666667</v>
      </c>
      <c r="AB563" s="0" t="n">
        <f aca="false">IF(MAX(H563:K563)=MIN(H563:K563),0,IF($B$17="custo",(MAX(H563:K563)-H563)/(MAX(H563:K563)-MIN(H563:K563)),(H563-MIN(H563:K563))/(MAX(H563:K563)-MIN(H563:K563))))</f>
        <v>0.137398783548132</v>
      </c>
      <c r="AC563" s="0" t="n">
        <f aca="false">IF(MAX(H563:K563)=MIN(H563:K563),0,IF($B$17="custo",(MAX(H563:K563)-I563)/(MAX(H563:K563)-MIN(H563:K563)),(I563-MIN(H563:K563))/(MAX(H563:K563)-MIN(H563:K563))))</f>
        <v>0</v>
      </c>
      <c r="AD563" s="0" t="n">
        <f aca="false">IF(MAX(H563:K563)=MIN(H563:K563),0,IF($B$17="custo",(MAX(H563:K563)-J563)/(MAX(H563:K563)-MIN(H563:K563)),(J563-MIN(H563:K563))/(MAX(H563:K563)-MIN(H563:K563))))</f>
        <v>0.799822772525837</v>
      </c>
      <c r="AE563" s="0" t="n">
        <f aca="false">IF(MAX(H563:K563)=MIN(H563:K563),0,IF($B$17="custo",(MAX(H563:K563)-K563)/(MAX(H563:K563)-MIN(H563:K563)),(K563-MIN(H563:K563))/(MAX(H563:K563)-MIN(H563:K563))))</f>
        <v>1</v>
      </c>
      <c r="AF563" s="0" t="n">
        <f aca="false">IF(MAX(L563:O563)=MIN(L563:O563),0,IF($C$17="custo",(MAX(L563:O563)-L563)/(MAX(L563:O563)-MIN(L563:O563)),(L563-MIN(L563:O563))/(MAX(L563:O563)-MIN(L563:O563))))</f>
        <v>0.630156639096115</v>
      </c>
      <c r="AG563" s="0" t="n">
        <f aca="false">IF(MAX(L563:O563)=MIN(L563:O563),0,IF($C$17="custo",(MAX(L563:O563)-M563)/(MAX(L563:O563)-MIN(L563:O563)),(M563-MIN(L563:O563))/(MAX(L563:O563)-MIN(L563:O563))))</f>
        <v>1</v>
      </c>
      <c r="AH563" s="0" t="n">
        <f aca="false">IF(MAX(L563:O563)=MIN(L563:O563),0,IF($C$17="custo",(MAX(L563:O563)-N563)/(MAX(L563:O563)-MIN(L563:O563)),(N563-MIN(L563:O563))/(MAX(L563:O563)-MIN(L563:O563))))</f>
        <v>0.950541522387204</v>
      </c>
      <c r="AI563" s="0" t="n">
        <f aca="false">IF(MAX(L563:O563)=MIN(L563:O563),0,IF($C$17="custo",(MAX(L563:O563)-O563)/(MAX(L563:O563)-MIN(L563:O563)),(O563-MIN(L563:O563))/(MAX(L563:O563)-MIN(L563:O563))))</f>
        <v>0</v>
      </c>
      <c r="AJ563" s="0" t="n">
        <f aca="false">IF(MAX(P563:S563)=MIN(P563:S563),0,IF($D$17="custo",(MAX(P563:S563)-P563)/(MAX(P563:S563)-MIN(P563:S563)),(P563-MIN(P563:S563))/(MAX(P563:S563)-MIN(P563:S563))))</f>
        <v>0.151721725319402</v>
      </c>
      <c r="AK563" s="0" t="n">
        <f aca="false">IF(MAX(P563:S563)=MIN(P563:S563),0,IF($D$17="custo",(MAX(P563:S563)-Q563)/(MAX(P563:S563)-MIN(P563:S563)),(Q563-MIN(P563:S563))/(MAX(P563:S563)-MIN(P563:S563))))</f>
        <v>0</v>
      </c>
      <c r="AL563" s="0" t="n">
        <f aca="false">IF(MAX(P563:S563)=MIN(P563:S563),0,IF($D$17="custo",(MAX(P563:S563)-R563)/(MAX(P563:S563)-MIN(P563:S563)),(R563-MIN(P563:S563))/(MAX(P563:S563)-MIN(P563:S563))))</f>
        <v>0.753124290397059</v>
      </c>
      <c r="AM563" s="0" t="n">
        <f aca="false">IF(MAX(P563:S563)=MIN(P563:S563),0,IF($D$17="custo",(MAX(P563:S563)-S563)/(MAX(P563:S563)-MIN(P563:S563)),(S563-MIN(P563:S563))/(MAX(P563:S563)-MIN(P563:S563))))</f>
        <v>1</v>
      </c>
      <c r="AN563" s="0" t="n">
        <f aca="false">IF(MAX(T563:W563)=MIN(T563:W563),0,IF($E$17="custo",(MAX(T563:W563)-T563)/(MAX(T563:W563)-MIN(T563:W563)),(T563-MIN(T563:W563))/(MAX(T563:W563)-MIN(T563:W563))))</f>
        <v>0</v>
      </c>
      <c r="AO563" s="0" t="n">
        <f aca="false">IF(MAX(T563:W563)=MIN(T563:W563),0,IF($E$17="custo",(MAX(T563:W563)-U563)/(MAX(T563:W563)-MIN(T563:W563)),(U563-MIN(T563:W563))/(MAX(T563:W563)-MIN(T563:W563))))</f>
        <v>0.653846153846154</v>
      </c>
      <c r="AP563" s="0" t="n">
        <f aca="false">IF(MAX(T563:W563)=MIN(T563:W563),0,IF($E$17="custo",(MAX(T563:W563)-V563)/(MAX(T563:W563)-MIN(T563:W563)),(V563-MIN(T563:W563))/(MAX(T563:W563)-MIN(T563:W563))))</f>
        <v>0.961538461538462</v>
      </c>
      <c r="AQ563" s="0" t="n">
        <f aca="false">IF(MAX(T563:W563)=MIN(T563:W563),0,IF($E$17="custo",(MAX(T563:W563)-W563)/(MAX(T563:W563)-MIN(T563:W563)),(W563-MIN(T563:W563))/(MAX(T563:W563)-MIN(T563:W563))))</f>
        <v>1</v>
      </c>
      <c r="AR563" s="0" t="n">
        <f aca="false">IF(MAX(X563:AA563)=MIN(X563:AA563),0,IF($F$17="custo",(MAX(X563:AA563)-X563)/(MAX(X563:AA563)-MIN(X563:AA563)),(X563-MIN(X563:AA563))/(MAX(X563:AA563)-MIN(X563:AA563))))</f>
        <v>0</v>
      </c>
      <c r="AS563" s="0" t="n">
        <f aca="false">IF(MAX(X563:AA563)=MIN(X563:AA563),0,IF($F$17="custo",(MAX(X563:AA563)-Y563)/(MAX(X563:AA563)-MIN(X563:AA563)),(Y563-MIN(X563:AA563))/(MAX(X563:AA563)-MIN(X563:AA563))))</f>
        <v>0.8</v>
      </c>
      <c r="AT563" s="0" t="n">
        <f aca="false">IF(MAX(X563:AA563)=MIN(X563:AA563),0,IF($F$17="custo",(MAX(X563:AA563)-Z563)/(MAX(X563:AA563)-MIN(X563:AA563)),(Z563-MIN(X563:AA563))/(MAX(X563:AA563)-MIN(X563:AA563))))</f>
        <v>0.371428571428571</v>
      </c>
      <c r="AU563" s="0" t="n">
        <f aca="false">IF(MAX(X563:AA563)=MIN(X563:AA563),0,IF($F$17="custo",(MAX(X563:AA563)-AA563)/(MAX(X563:AA563)-MIN(X563:AA563)),(AA563-MIN(X563:AA563))/(MAX(X563:AA563)-MIN(X563:AA563))))</f>
        <v>1</v>
      </c>
      <c r="AV563" s="0" t="n">
        <f aca="false">STDEVP(AB563:AE563)</f>
        <v>0.424378384770599</v>
      </c>
      <c r="AW563" s="0" t="n">
        <f aca="false">STDEVP(AF563:AI563)</f>
        <v>0.39863072680372</v>
      </c>
      <c r="AX563" s="0" t="n">
        <f aca="false">STDEVP(AJ563:AM563)</f>
        <v>0.413251162376542</v>
      </c>
      <c r="AY563" s="0" t="n">
        <f aca="false">STDEVP(AN563:AQ563)</f>
        <v>0.40062820492307</v>
      </c>
      <c r="AZ563" s="0" t="n">
        <f aca="false">STDEVP(AR563:AU563)</f>
        <v>0.387034776689831</v>
      </c>
      <c r="BA563" s="0" t="n">
        <f aca="false">AV563*((1-IFERROR(CORREL(AB563:AE563,AF563:AI563),0))+(1-IFERROR(CORREL(AB563:AE563,AJ563:AM563),0))+(1-IFERROR(CORREL(AB563:AE563,AN563:AQ563),0))+(1-IFERROR(CORREL(AB563:AE563,AR563:AU563),0)))</f>
        <v>1.05430939223325</v>
      </c>
      <c r="BB563" s="0" t="n">
        <f aca="false">AW563*((1-IFERROR(CORREL(AF563:AI563,AB563:AE563),0))+(1-IFERROR(CORREL(AF563:AI563,AJ563:AM563),0))+(1-IFERROR(CORREL(AF563:AI563,AN563:AQ563),0))+(1-IFERROR(CORREL(AF563:AI563,AR563:AU563),0)))</f>
        <v>2.31920759201868</v>
      </c>
      <c r="BC563" s="0" t="n">
        <f aca="false">AX563*((1-IFERROR(CORREL(AJ563:AM563,AB563:AE563),0))+(1-IFERROR(CORREL(AJ563:AM563,AF563:AI563),0))+(1-IFERROR(CORREL(AJ563:AM563,AN563:AQ563),0))+(1-IFERROR(CORREL(AJ563:AM563,AR563:AU563),0)))</f>
        <v>1.04465461668256</v>
      </c>
      <c r="BD563" s="0" t="n">
        <f aca="false">AY563*((1-IFERROR(CORREL(AN563:AQ563,AB563:AE563),0))+(1-IFERROR(CORREL(AN563:AQ563,AF563:AI563),0))+(1-IFERROR(CORREL(AN563:AQ563,AJ563:AM563),0))+(1-IFERROR(CORREL(AN563:AQ563,AR563:AU563),0)))</f>
        <v>0.794519883596291</v>
      </c>
      <c r="BE563" s="0" t="n">
        <f aca="false">AZ563*((1-IFERROR(CORREL(AR563:AU563,AB563:AE563),0))+(1-IFERROR(CORREL(AR563:AU563,AF563:AI563),0))+(1-IFERROR(CORREL(AR563:AU563,AJ563:AM563),0))+(1-IFERROR(CORREL(AR563:AU563,AN563:AQ563),0)))</f>
        <v>1.12306914848339</v>
      </c>
      <c r="BF563" s="0" t="n">
        <f aca="false">IF(SUM(BA563:BE563)&gt;0,BA563/SUM(BA563:BE563),1/5)</f>
        <v>0.166406127583087</v>
      </c>
      <c r="BG563" s="0" t="n">
        <f aca="false">IF(SUM(BA563:BE563)&gt;0,BB563/SUM(BA563:BE563),1/5)</f>
        <v>0.366050380744157</v>
      </c>
      <c r="BH563" s="0" t="n">
        <f aca="false">IF(SUM(BA563:BE563)&gt;0,BC563/SUM(BA563:BE563),1/5)</f>
        <v>0.164882273367322</v>
      </c>
      <c r="BI563" s="0" t="n">
        <f aca="false">IF(SUM(BA563:BE563)&gt;0,BD563/SUM(BA563:BE563),1/5)</f>
        <v>0.125402446464949</v>
      </c>
      <c r="BJ563" s="0" t="n">
        <f aca="false">IF(SUM(BA563:BE563)&gt;0,BE563/SUM(BA563:BE563),1/5)</f>
        <v>0.177258771840485</v>
      </c>
      <c r="BK563" s="0" t="n">
        <f aca="false">BF563*AB563+BG563*AF563+BH563*AJ563+BI563*AN563+BJ563*AR563</f>
        <v>0.278549300164338</v>
      </c>
      <c r="BL563" s="0" t="n">
        <f aca="false">BF563*AC563+BG563*AG563+BH563*AK563+BI563*AO563+BJ563*AS563</f>
        <v>0.58985130552055</v>
      </c>
      <c r="BM563" s="0" t="n">
        <f aca="false">BF563*AD563+BG563*AH563+BH563*AL563+BI563*AP563+BJ563*AT563</f>
        <v>0.791636589485538</v>
      </c>
      <c r="BN563" s="0" t="n">
        <f aca="false">BF563*AE563+BG563*AI563+BH563*AM563+BI563*AQ563+BJ563*AU563</f>
        <v>0.633949619255843</v>
      </c>
      <c r="BO563" s="0" t="n">
        <f aca="false">RANK(BK563,$BK563:$BN563)</f>
        <v>4</v>
      </c>
      <c r="BP563" s="0" t="n">
        <f aca="false">RANK(BL563,$BK563:$BN563)</f>
        <v>3</v>
      </c>
      <c r="BQ563" s="0" t="n">
        <f aca="false">RANK(BM563,$BK563:$BN563)</f>
        <v>1</v>
      </c>
      <c r="BR563" s="0" t="n">
        <f aca="false">RANK(BN563,$BK563:$BN563)</f>
        <v>2</v>
      </c>
    </row>
    <row r="564" customFormat="false" ht="15" hidden="false" customHeight="false" outlineLevel="0" collapsed="false">
      <c r="A564" s="0" t="n">
        <v>541</v>
      </c>
      <c r="B564" s="0" t="n">
        <f aca="false">RANDBETWEEN(1,$B$5)</f>
        <v>2</v>
      </c>
      <c r="C564" s="0" t="n">
        <f aca="false">RANDBETWEEN(1,$B$5)</f>
        <v>4</v>
      </c>
      <c r="D564" s="0" t="n">
        <f aca="false">RANDBETWEEN(1,$B$5)</f>
        <v>1</v>
      </c>
      <c r="E564" s="0" t="n">
        <f aca="false">RANDBETWEEN(1,$B$5)</f>
        <v>3</v>
      </c>
      <c r="F564" s="0" t="n">
        <f aca="false">RANDBETWEEN(1,$B$5)</f>
        <v>5</v>
      </c>
      <c r="G564" s="0" t="n">
        <f aca="false">RANDBETWEEN(1,$B$5)</f>
        <v>5</v>
      </c>
      <c r="H564" s="0" t="n">
        <f aca="true">NORMINV(RAND(),$B$8,$B$13)</f>
        <v>48.1468429729248</v>
      </c>
      <c r="I564" s="0" t="n">
        <f aca="true">NORMINV(RAND(),$C$8,$C$13)</f>
        <v>63.2964391046308</v>
      </c>
      <c r="J564" s="0" t="n">
        <f aca="true">NORMINV(RAND(),$D$8,$D$13)</f>
        <v>14.3537378018957</v>
      </c>
      <c r="K564" s="0" t="n">
        <f aca="true">NORMINV(RAND(),$E$8,$E$13)</f>
        <v>3.24396457774524</v>
      </c>
      <c r="L564" s="0" t="n">
        <f aca="true">NORMINV(RAND(),$B$9,$B$14)</f>
        <v>41.7702329944404</v>
      </c>
      <c r="M564" s="0" t="n">
        <f aca="true">NORMINV(RAND(),$C$9,$C$14)</f>
        <v>51.6633009221013</v>
      </c>
      <c r="N564" s="0" t="n">
        <f aca="true">NORMINV(RAND(),$D$9,$D$14)</f>
        <v>45.4429542758161</v>
      </c>
      <c r="O564" s="0" t="n">
        <f aca="true">NORMINV(RAND(),$E$9,$E$14)</f>
        <v>23.9917166801431</v>
      </c>
      <c r="P564" s="0" t="n">
        <f aca="true">NORMINV(RAND(),$B$10,$B$15)</f>
        <v>24.0443777303744</v>
      </c>
      <c r="Q564" s="0" t="n">
        <f aca="true">NORMINV(RAND(),$C$10,$C$15)</f>
        <v>30.4082406014199</v>
      </c>
      <c r="R564" s="0" t="n">
        <f aca="true">NORMINV(RAND(),$D$10,$D$15)</f>
        <v>10.8158821240196</v>
      </c>
      <c r="S564" s="0" t="n">
        <f aca="true">NORMINV(RAND(),$E$10,$E$15)</f>
        <v>3.75709009426414</v>
      </c>
      <c r="T564" s="0" t="n">
        <f aca="false">MEDIAN(INDEX(Avaliadores!$B$17:$B$22,$B564),INDEX(Avaliadores!$B$17:$B$22,$C564),INDEX(Avaliadores!$B$17:$B$22,$D564),INDEX(Avaliadores!$B$17:$B$22,$E564),INDEX(Avaliadores!$B$17:$B$22,$F564),INDEX(Avaliadores!$B$17:$B$22,$G564))</f>
        <v>2.66666666666667</v>
      </c>
      <c r="U564" s="0" t="n">
        <f aca="false">MEDIAN(INDEX(Avaliadores!$C$17:$C$22,$B564),INDEX(Avaliadores!$C$17:$C$22,$C564),INDEX(Avaliadores!$C$17:$C$22,$D564),INDEX(Avaliadores!$C$17:$C$22,$E564),INDEX(Avaliadores!$C$17:$C$22,$F564),INDEX(Avaliadores!$C$17:$C$22,$G564))</f>
        <v>5.29166666666667</v>
      </c>
      <c r="V564" s="0" t="n">
        <f aca="false">MEDIAN(INDEX(Avaliadores!$D$17:$D$22,$B564),INDEX(Avaliadores!$D$17:$D$22,$C564),INDEX(Avaliadores!$D$17:$D$22,$D564),INDEX(Avaliadores!$D$17:$D$22,$E564),INDEX(Avaliadores!$D$17:$D$22,$F564),INDEX(Avaliadores!$D$17:$D$22,$G564))</f>
        <v>5.66666666666667</v>
      </c>
      <c r="W564" s="0" t="n">
        <f aca="false">MEDIAN(INDEX(Avaliadores!$E$17:$E$22,$B564),INDEX(Avaliadores!$E$17:$E$22,$C564),INDEX(Avaliadores!$E$17:$E$22,$D564),INDEX(Avaliadores!$E$17:$E$22,$E564),INDEX(Avaliadores!$E$17:$E$22,$F564),INDEX(Avaliadores!$E$17:$E$22,$G564))</f>
        <v>6.79166666666667</v>
      </c>
      <c r="X564" s="0" t="n">
        <f aca="false">MEDIAN(INDEX(Avaliadores!$F$17:$F$22,$B564),INDEX(Avaliadores!$F$17:$F$22,$C564),INDEX(Avaliadores!$F$17:$F$22,$D564),INDEX(Avaliadores!$F$17:$F$22,$E564),INDEX(Avaliadores!$F$17:$F$22,$F564),INDEX(Avaliadores!$F$17:$F$22,$G564))</f>
        <v>2.54166666666667</v>
      </c>
      <c r="Y564" s="0" t="n">
        <f aca="false">MEDIAN(INDEX(Avaliadores!$G$17:$G$22,$B564),INDEX(Avaliadores!$G$17:$G$22,$C564),INDEX(Avaliadores!$G$17:$G$22,$D564),INDEX(Avaliadores!$G$17:$G$22,$E564),INDEX(Avaliadores!$G$17:$G$22,$F564),INDEX(Avaliadores!$G$17:$G$22,$G564))</f>
        <v>4.79166666666667</v>
      </c>
      <c r="Z564" s="0" t="n">
        <f aca="false">MEDIAN(INDEX(Avaliadores!$H$17:$H$22,$B564),INDEX(Avaliadores!$H$17:$H$22,$C564),INDEX(Avaliadores!$H$17:$H$22,$D564),INDEX(Avaliadores!$H$17:$H$22,$E564),INDEX(Avaliadores!$H$17:$H$22,$F564),INDEX(Avaliadores!$H$17:$H$22,$G564))</f>
        <v>3.66666666666667</v>
      </c>
      <c r="AA564" s="0" t="n">
        <f aca="false">MEDIAN(INDEX(Avaliadores!$I$17:$I$22,$B564),INDEX(Avaliadores!$I$17:$I$22,$C564),INDEX(Avaliadores!$I$17:$I$22,$D564),INDEX(Avaliadores!$I$17:$I$22,$E564),INDEX(Avaliadores!$I$17:$I$22,$F564),INDEX(Avaliadores!$I$17:$I$22,$G564))</f>
        <v>6.54166666666667</v>
      </c>
      <c r="AB564" s="0" t="n">
        <f aca="false">IF(MAX(H564:K564)=MIN(H564:K564),0,IF($B$17="custo",(MAX(H564:K564)-H564)/(MAX(H564:K564)-MIN(H564:K564)),(H564-MIN(H564:K564))/(MAX(H564:K564)-MIN(H564:K564))))</f>
        <v>0.252272637406866</v>
      </c>
      <c r="AC564" s="0" t="n">
        <f aca="false">IF(MAX(H564:K564)=MIN(H564:K564),0,IF($B$17="custo",(MAX(H564:K564)-I564)/(MAX(H564:K564)-MIN(H564:K564)),(I564-MIN(H564:K564))/(MAX(H564:K564)-MIN(H564:K564))))</f>
        <v>0</v>
      </c>
      <c r="AD564" s="0" t="n">
        <f aca="false">IF(MAX(H564:K564)=MIN(H564:K564),0,IF($B$17="custo",(MAX(H564:K564)-J564)/(MAX(H564:K564)-MIN(H564:K564)),(J564-MIN(H564:K564))/(MAX(H564:K564)-MIN(H564:K564))))</f>
        <v>0.814998910341712</v>
      </c>
      <c r="AE564" s="0" t="n">
        <f aca="false">IF(MAX(H564:K564)=MIN(H564:K564),0,IF($B$17="custo",(MAX(H564:K564)-K564)/(MAX(H564:K564)-MIN(H564:K564)),(K564-MIN(H564:K564))/(MAX(H564:K564)-MIN(H564:K564))))</f>
        <v>1</v>
      </c>
      <c r="AF564" s="0" t="n">
        <f aca="false">IF(MAX(L564:O564)=MIN(L564:O564),0,IF($C$17="custo",(MAX(L564:O564)-L564)/(MAX(L564:O564)-MIN(L564:O564)),(L564-MIN(L564:O564))/(MAX(L564:O564)-MIN(L564:O564))))</f>
        <v>0.642482777958912</v>
      </c>
      <c r="AG564" s="0" t="n">
        <f aca="false">IF(MAX(L564:O564)=MIN(L564:O564),0,IF($C$17="custo",(MAX(L564:O564)-M564)/(MAX(L564:O564)-MIN(L564:O564)),(M564-MIN(L564:O564))/(MAX(L564:O564)-MIN(L564:O564))))</f>
        <v>1</v>
      </c>
      <c r="AH564" s="0" t="n">
        <f aca="false">IF(MAX(L564:O564)=MIN(L564:O564),0,IF($C$17="custo",(MAX(L564:O564)-N564)/(MAX(L564:O564)-MIN(L564:O564)),(N564-MIN(L564:O564))/(MAX(L564:O564)-MIN(L564:O564))))</f>
        <v>0.7752081488398</v>
      </c>
      <c r="AI564" s="0" t="n">
        <f aca="false">IF(MAX(L564:O564)=MIN(L564:O564),0,IF($C$17="custo",(MAX(L564:O564)-O564)/(MAX(L564:O564)-MIN(L564:O564)),(O564-MIN(L564:O564))/(MAX(L564:O564)-MIN(L564:O564))))</f>
        <v>0</v>
      </c>
      <c r="AJ564" s="0" t="n">
        <f aca="false">IF(MAX(P564:S564)=MIN(P564:S564),0,IF($D$17="custo",(MAX(P564:S564)-P564)/(MAX(P564:S564)-MIN(P564:S564)),(P564-MIN(P564:S564))/(MAX(P564:S564)-MIN(P564:S564))))</f>
        <v>0.238783795443909</v>
      </c>
      <c r="AK564" s="0" t="n">
        <f aca="false">IF(MAX(P564:S564)=MIN(P564:S564),0,IF($D$17="custo",(MAX(P564:S564)-Q564)/(MAX(P564:S564)-MIN(P564:S564)),(Q564-MIN(P564:S564))/(MAX(P564:S564)-MIN(P564:S564))))</f>
        <v>0</v>
      </c>
      <c r="AL564" s="0" t="n">
        <f aca="false">IF(MAX(P564:S564)=MIN(P564:S564),0,IF($D$17="custo",(MAX(P564:S564)-R564)/(MAX(P564:S564)-MIN(P564:S564)),(R564-MIN(P564:S564))/(MAX(P564:S564)-MIN(P564:S564))))</f>
        <v>0.735141189200811</v>
      </c>
      <c r="AM564" s="0" t="n">
        <f aca="false">IF(MAX(P564:S564)=MIN(P564:S564),0,IF($D$17="custo",(MAX(P564:S564)-S564)/(MAX(P564:S564)-MIN(P564:S564)),(S564-MIN(P564:S564))/(MAX(P564:S564)-MIN(P564:S564))))</f>
        <v>1</v>
      </c>
      <c r="AN564" s="0" t="n">
        <f aca="false">IF(MAX(T564:W564)=MIN(T564:W564),0,IF($E$17="custo",(MAX(T564:W564)-T564)/(MAX(T564:W564)-MIN(T564:W564)),(T564-MIN(T564:W564))/(MAX(T564:W564)-MIN(T564:W564))))</f>
        <v>0</v>
      </c>
      <c r="AO564" s="0" t="n">
        <f aca="false">IF(MAX(T564:W564)=MIN(T564:W564),0,IF($E$17="custo",(MAX(T564:W564)-U564)/(MAX(T564:W564)-MIN(T564:W564)),(U564-MIN(T564:W564))/(MAX(T564:W564)-MIN(T564:W564))))</f>
        <v>0.636363636363636</v>
      </c>
      <c r="AP564" s="0" t="n">
        <f aca="false">IF(MAX(T564:W564)=MIN(T564:W564),0,IF($E$17="custo",(MAX(T564:W564)-V564)/(MAX(T564:W564)-MIN(T564:W564)),(V564-MIN(T564:W564))/(MAX(T564:W564)-MIN(T564:W564))))</f>
        <v>0.727272727272727</v>
      </c>
      <c r="AQ564" s="0" t="n">
        <f aca="false">IF(MAX(T564:W564)=MIN(T564:W564),0,IF($E$17="custo",(MAX(T564:W564)-W564)/(MAX(T564:W564)-MIN(T564:W564)),(W564-MIN(T564:W564))/(MAX(T564:W564)-MIN(T564:W564))))</f>
        <v>1</v>
      </c>
      <c r="AR564" s="0" t="n">
        <f aca="false">IF(MAX(X564:AA564)=MIN(X564:AA564),0,IF($F$17="custo",(MAX(X564:AA564)-X564)/(MAX(X564:AA564)-MIN(X564:AA564)),(X564-MIN(X564:AA564))/(MAX(X564:AA564)-MIN(X564:AA564))))</f>
        <v>0</v>
      </c>
      <c r="AS564" s="0" t="n">
        <f aca="false">IF(MAX(X564:AA564)=MIN(X564:AA564),0,IF($F$17="custo",(MAX(X564:AA564)-Y564)/(MAX(X564:AA564)-MIN(X564:AA564)),(Y564-MIN(X564:AA564))/(MAX(X564:AA564)-MIN(X564:AA564))))</f>
        <v>0.5625</v>
      </c>
      <c r="AT564" s="0" t="n">
        <f aca="false">IF(MAX(X564:AA564)=MIN(X564:AA564),0,IF($F$17="custo",(MAX(X564:AA564)-Z564)/(MAX(X564:AA564)-MIN(X564:AA564)),(Z564-MIN(X564:AA564))/(MAX(X564:AA564)-MIN(X564:AA564))))</f>
        <v>0.28125</v>
      </c>
      <c r="AU564" s="0" t="n">
        <f aca="false">IF(MAX(X564:AA564)=MIN(X564:AA564),0,IF($F$17="custo",(MAX(X564:AA564)-AA564)/(MAX(X564:AA564)-MIN(X564:AA564)),(AA564-MIN(X564:AA564))/(MAX(X564:AA564)-MIN(X564:AA564))))</f>
        <v>1</v>
      </c>
      <c r="AV564" s="0" t="n">
        <f aca="false">STDEVP(AB564:AE564)</f>
        <v>0.406036265132098</v>
      </c>
      <c r="AW564" s="0" t="n">
        <f aca="false">STDEVP(AF564:AI564)</f>
        <v>0.371626304108114</v>
      </c>
      <c r="AX564" s="0" t="n">
        <f aca="false">STDEVP(AJ564:AM564)</f>
        <v>0.39476426756199</v>
      </c>
      <c r="AY564" s="0" t="n">
        <f aca="false">STDEVP(AN564:AQ564)</f>
        <v>0.366466261286298</v>
      </c>
      <c r="AZ564" s="0" t="n">
        <f aca="false">STDEVP(AR564:AU564)</f>
        <v>0.36934208292415</v>
      </c>
      <c r="BA564" s="0" t="n">
        <f aca="false">AV564*((1-IFERROR(CORREL(AB564:AE564,AF564:AI564),0))+(1-IFERROR(CORREL(AB564:AE564,AJ564:AM564),0))+(1-IFERROR(CORREL(AB564:AE564,AN564:AQ564),0))+(1-IFERROR(CORREL(AB564:AE564,AR564:AU564),0)))</f>
        <v>1.0856010829312</v>
      </c>
      <c r="BB564" s="0" t="n">
        <f aca="false">AW564*((1-IFERROR(CORREL(AF564:AI564,AB564:AE564),0))+(1-IFERROR(CORREL(AF564:AI564,AJ564:AM564),0))+(1-IFERROR(CORREL(AF564:AI564,AN564:AQ564),0))+(1-IFERROR(CORREL(AF564:AI564,AR564:AU564),0)))</f>
        <v>2.44641435205883</v>
      </c>
      <c r="BC564" s="0" t="n">
        <f aca="false">AX564*((1-IFERROR(CORREL(AJ564:AM564,AB564:AE564),0))+(1-IFERROR(CORREL(AJ564:AM564,AF564:AI564),0))+(1-IFERROR(CORREL(AJ564:AM564,AN564:AQ564),0))+(1-IFERROR(CORREL(AJ564:AM564,AR564:AU564),0)))</f>
        <v>1.04934129350558</v>
      </c>
      <c r="BD564" s="0" t="n">
        <f aca="false">AY564*((1-IFERROR(CORREL(AN564:AQ564,AB564:AE564),0))+(1-IFERROR(CORREL(AN564:AQ564,AF564:AI564),0))+(1-IFERROR(CORREL(AN564:AQ564,AJ564:AM564),0))+(1-IFERROR(CORREL(AN564:AQ564,AR564:AU564),0)))</f>
        <v>0.837673410181054</v>
      </c>
      <c r="BE564" s="0" t="n">
        <f aca="false">AZ564*((1-IFERROR(CORREL(AR564:AU564,AB564:AE564),0))+(1-IFERROR(CORREL(AR564:AU564,AF564:AI564),0))+(1-IFERROR(CORREL(AR564:AU564,AJ564:AM564),0))+(1-IFERROR(CORREL(AR564:AU564,AN564:AQ564),0)))</f>
        <v>1.02112239288146</v>
      </c>
      <c r="BF564" s="0" t="n">
        <f aca="false">IF(SUM(BA564:BE564)&gt;0,BA564/SUM(BA564:BE564),1/5)</f>
        <v>0.168567604200603</v>
      </c>
      <c r="BG564" s="0" t="n">
        <f aca="false">IF(SUM(BA564:BE564)&gt;0,BB564/SUM(BA564:BE564),1/5)</f>
        <v>0.379869007771303</v>
      </c>
      <c r="BH564" s="0" t="n">
        <f aca="false">IF(SUM(BA564:BE564)&gt;0,BC564/SUM(BA564:BE564),1/5)</f>
        <v>0.162937335468933</v>
      </c>
      <c r="BI564" s="0" t="n">
        <f aca="false">IF(SUM(BA564:BE564)&gt;0,BD564/SUM(BA564:BE564),1/5)</f>
        <v>0.130070430176347</v>
      </c>
      <c r="BJ564" s="0" t="n">
        <f aca="false">IF(SUM(BA564:BE564)&gt;0,BE564/SUM(BA564:BE564),1/5)</f>
        <v>0.158555622382815</v>
      </c>
      <c r="BK564" s="0" t="n">
        <f aca="false">BF564*AB564+BG564*AF564+BH564*AJ564+BI564*AN564+BJ564*AR564</f>
        <v>0.325491084849234</v>
      </c>
      <c r="BL564" s="0" t="n">
        <f aca="false">BF564*AC564+BG564*AG564+BH564*AK564+BI564*AO564+BJ564*AS564</f>
        <v>0.551828637292039</v>
      </c>
      <c r="BM564" s="0" t="n">
        <f aca="false">BF564*AD564+BG564*AH564+BH564*AL564+BI564*AP564+BJ564*AT564</f>
        <v>0.690832355907305</v>
      </c>
      <c r="BN564" s="0" t="n">
        <f aca="false">BF564*AE564+BG564*AI564+BH564*AM564+BI564*AQ564+BJ564*AU564</f>
        <v>0.620130992228697</v>
      </c>
      <c r="BO564" s="0" t="n">
        <f aca="false">RANK(BK564,$BK564:$BN564)</f>
        <v>4</v>
      </c>
      <c r="BP564" s="0" t="n">
        <f aca="false">RANK(BL564,$BK564:$BN564)</f>
        <v>3</v>
      </c>
      <c r="BQ564" s="0" t="n">
        <f aca="false">RANK(BM564,$BK564:$BN564)</f>
        <v>1</v>
      </c>
      <c r="BR564" s="0" t="n">
        <f aca="false">RANK(BN564,$BK564:$BN564)</f>
        <v>2</v>
      </c>
    </row>
    <row r="565" customFormat="false" ht="15" hidden="false" customHeight="false" outlineLevel="0" collapsed="false">
      <c r="A565" s="0" t="n">
        <v>542</v>
      </c>
      <c r="B565" s="0" t="n">
        <f aca="false">RANDBETWEEN(1,$B$5)</f>
        <v>3</v>
      </c>
      <c r="C565" s="0" t="n">
        <f aca="false">RANDBETWEEN(1,$B$5)</f>
        <v>3</v>
      </c>
      <c r="D565" s="0" t="n">
        <f aca="false">RANDBETWEEN(1,$B$5)</f>
        <v>5</v>
      </c>
      <c r="E565" s="0" t="n">
        <f aca="false">RANDBETWEEN(1,$B$5)</f>
        <v>1</v>
      </c>
      <c r="F565" s="0" t="n">
        <f aca="false">RANDBETWEEN(1,$B$5)</f>
        <v>5</v>
      </c>
      <c r="G565" s="0" t="n">
        <f aca="false">RANDBETWEEN(1,$B$5)</f>
        <v>5</v>
      </c>
      <c r="H565" s="0" t="n">
        <f aca="true">NORMINV(RAND(),$B$8,$B$13)</f>
        <v>53.3097676732833</v>
      </c>
      <c r="I565" s="0" t="n">
        <f aca="true">NORMINV(RAND(),$C$8,$C$13)</f>
        <v>61.1968967833296</v>
      </c>
      <c r="J565" s="0" t="n">
        <f aca="true">NORMINV(RAND(),$D$8,$D$13)</f>
        <v>15.4704881674001</v>
      </c>
      <c r="K565" s="0" t="n">
        <f aca="true">NORMINV(RAND(),$E$8,$E$13)</f>
        <v>3.10682983158355</v>
      </c>
      <c r="L565" s="0" t="n">
        <f aca="true">NORMINV(RAND(),$B$9,$B$14)</f>
        <v>47.1516470967933</v>
      </c>
      <c r="M565" s="0" t="n">
        <f aca="true">NORMINV(RAND(),$C$9,$C$14)</f>
        <v>58.2644027717973</v>
      </c>
      <c r="N565" s="0" t="n">
        <f aca="true">NORMINV(RAND(),$D$9,$D$14)</f>
        <v>40.2701254315284</v>
      </c>
      <c r="O565" s="0" t="n">
        <f aca="true">NORMINV(RAND(),$E$9,$E$14)</f>
        <v>25.3135128474489</v>
      </c>
      <c r="P565" s="0" t="n">
        <f aca="true">NORMINV(RAND(),$B$10,$B$15)</f>
        <v>25.026586195235</v>
      </c>
      <c r="Q565" s="0" t="n">
        <f aca="true">NORMINV(RAND(),$C$10,$C$15)</f>
        <v>29.9928492333482</v>
      </c>
      <c r="R565" s="0" t="n">
        <f aca="true">NORMINV(RAND(),$D$10,$D$15)</f>
        <v>9.84262038981082</v>
      </c>
      <c r="S565" s="0" t="n">
        <f aca="true">NORMINV(RAND(),$E$10,$E$15)</f>
        <v>4.02011740174704</v>
      </c>
      <c r="T565" s="0" t="n">
        <f aca="false">MEDIAN(INDEX(Avaliadores!$B$17:$B$22,$B565),INDEX(Avaliadores!$B$17:$B$22,$C565),INDEX(Avaliadores!$B$17:$B$22,$D565),INDEX(Avaliadores!$B$17:$B$22,$E565),INDEX(Avaliadores!$B$17:$B$22,$F565),INDEX(Avaliadores!$B$17:$B$22,$G565))</f>
        <v>2.54166666666667</v>
      </c>
      <c r="U565" s="0" t="n">
        <f aca="false">MEDIAN(INDEX(Avaliadores!$C$17:$C$22,$B565),INDEX(Avaliadores!$C$17:$C$22,$C565),INDEX(Avaliadores!$C$17:$C$22,$D565),INDEX(Avaliadores!$C$17:$C$22,$E565),INDEX(Avaliadores!$C$17:$C$22,$F565),INDEX(Avaliadores!$C$17:$C$22,$G565))</f>
        <v>5.16666666666667</v>
      </c>
      <c r="V565" s="0" t="n">
        <f aca="false">MEDIAN(INDEX(Avaliadores!$D$17:$D$22,$B565),INDEX(Avaliadores!$D$17:$D$22,$C565),INDEX(Avaliadores!$D$17:$D$22,$D565),INDEX(Avaliadores!$D$17:$D$22,$E565),INDEX(Avaliadores!$D$17:$D$22,$F565),INDEX(Avaliadores!$D$17:$D$22,$G565))</f>
        <v>5.66666666666667</v>
      </c>
      <c r="W565" s="0" t="n">
        <f aca="false">MEDIAN(INDEX(Avaliadores!$E$17:$E$22,$B565),INDEX(Avaliadores!$E$17:$E$22,$C565),INDEX(Avaliadores!$E$17:$E$22,$D565),INDEX(Avaliadores!$E$17:$E$22,$E565),INDEX(Avaliadores!$E$17:$E$22,$F565),INDEX(Avaliadores!$E$17:$E$22,$G565))</f>
        <v>7.29166666666667</v>
      </c>
      <c r="X565" s="0" t="n">
        <f aca="false">MEDIAN(INDEX(Avaliadores!$F$17:$F$22,$B565),INDEX(Avaliadores!$F$17:$F$22,$C565),INDEX(Avaliadores!$F$17:$F$22,$D565),INDEX(Avaliadores!$F$17:$F$22,$E565),INDEX(Avaliadores!$F$17:$F$22,$F565),INDEX(Avaliadores!$F$17:$F$22,$G565))</f>
        <v>2.54166666666667</v>
      </c>
      <c r="Y565" s="0" t="n">
        <f aca="false">MEDIAN(INDEX(Avaliadores!$G$17:$G$22,$B565),INDEX(Avaliadores!$G$17:$G$22,$C565),INDEX(Avaliadores!$G$17:$G$22,$D565),INDEX(Avaliadores!$G$17:$G$22,$E565),INDEX(Avaliadores!$G$17:$G$22,$F565),INDEX(Avaliadores!$G$17:$G$22,$G565))</f>
        <v>4.79166666666667</v>
      </c>
      <c r="Z565" s="0" t="n">
        <f aca="false">MEDIAN(INDEX(Avaliadores!$H$17:$H$22,$B565),INDEX(Avaliadores!$H$17:$H$22,$C565),INDEX(Avaliadores!$H$17:$H$22,$D565),INDEX(Avaliadores!$H$17:$H$22,$E565),INDEX(Avaliadores!$H$17:$H$22,$F565),INDEX(Avaliadores!$H$17:$H$22,$G565))</f>
        <v>3.66666666666667</v>
      </c>
      <c r="AA565" s="0" t="n">
        <f aca="false">MEDIAN(INDEX(Avaliadores!$I$17:$I$22,$B565),INDEX(Avaliadores!$I$17:$I$22,$C565),INDEX(Avaliadores!$I$17:$I$22,$D565),INDEX(Avaliadores!$I$17:$I$22,$E565),INDEX(Avaliadores!$I$17:$I$22,$F565),INDEX(Avaliadores!$I$17:$I$22,$G565))</f>
        <v>6.66666666666667</v>
      </c>
      <c r="AB565" s="0" t="n">
        <f aca="false">IF(MAX(H565:K565)=MIN(H565:K565),0,IF($B$17="custo",(MAX(H565:K565)-H565)/(MAX(H565:K565)-MIN(H565:K565)),(H565-MIN(H565:K565))/(MAX(H565:K565)-MIN(H565:K565))))</f>
        <v>0.135774143909972</v>
      </c>
      <c r="AC565" s="0" t="n">
        <f aca="false">IF(MAX(H565:K565)=MIN(H565:K565),0,IF($B$17="custo",(MAX(H565:K565)-I565)/(MAX(H565:K565)-MIN(H565:K565)),(I565-MIN(H565:K565))/(MAX(H565:K565)-MIN(H565:K565))))</f>
        <v>0</v>
      </c>
      <c r="AD565" s="0" t="n">
        <f aca="false">IF(MAX(H565:K565)=MIN(H565:K565),0,IF($B$17="custo",(MAX(H565:K565)-J565)/(MAX(H565:K565)-MIN(H565:K565)),(J565-MIN(H565:K565))/(MAX(H565:K565)-MIN(H565:K565))))</f>
        <v>0.787163985435121</v>
      </c>
      <c r="AE565" s="0" t="n">
        <f aca="false">IF(MAX(H565:K565)=MIN(H565:K565),0,IF($B$17="custo",(MAX(H565:K565)-K565)/(MAX(H565:K565)-MIN(H565:K565)),(K565-MIN(H565:K565))/(MAX(H565:K565)-MIN(H565:K565))))</f>
        <v>1</v>
      </c>
      <c r="AF565" s="0" t="n">
        <f aca="false">IF(MAX(L565:O565)=MIN(L565:O565),0,IF($C$17="custo",(MAX(L565:O565)-L565)/(MAX(L565:O565)-MIN(L565:O565)),(L565-MIN(L565:O565))/(MAX(L565:O565)-MIN(L565:O565))))</f>
        <v>0.662747934865562</v>
      </c>
      <c r="AG565" s="0" t="n">
        <f aca="false">IF(MAX(L565:O565)=MIN(L565:O565),0,IF($C$17="custo",(MAX(L565:O565)-M565)/(MAX(L565:O565)-MIN(L565:O565)),(M565-MIN(L565:O565))/(MAX(L565:O565)-MIN(L565:O565))))</f>
        <v>1</v>
      </c>
      <c r="AH565" s="0" t="n">
        <f aca="false">IF(MAX(L565:O565)=MIN(L565:O565),0,IF($C$17="custo",(MAX(L565:O565)-N565)/(MAX(L565:O565)-MIN(L565:O565)),(N565-MIN(L565:O565))/(MAX(L565:O565)-MIN(L565:O565))))</f>
        <v>0.453906180331341</v>
      </c>
      <c r="AI565" s="0" t="n">
        <f aca="false">IF(MAX(L565:O565)=MIN(L565:O565),0,IF($C$17="custo",(MAX(L565:O565)-O565)/(MAX(L565:O565)-MIN(L565:O565)),(O565-MIN(L565:O565))/(MAX(L565:O565)-MIN(L565:O565))))</f>
        <v>0</v>
      </c>
      <c r="AJ565" s="0" t="n">
        <f aca="false">IF(MAX(P565:S565)=MIN(P565:S565),0,IF($D$17="custo",(MAX(P565:S565)-P565)/(MAX(P565:S565)-MIN(P565:S565)),(P565-MIN(P565:S565))/(MAX(P565:S565)-MIN(P565:S565))))</f>
        <v>0.191210653939404</v>
      </c>
      <c r="AK565" s="0" t="n">
        <f aca="false">IF(MAX(P565:S565)=MIN(P565:S565),0,IF($D$17="custo",(MAX(P565:S565)-Q565)/(MAX(P565:S565)-MIN(P565:S565)),(Q565-MIN(P565:S565))/(MAX(P565:S565)-MIN(P565:S565))))</f>
        <v>0</v>
      </c>
      <c r="AL565" s="0" t="n">
        <f aca="false">IF(MAX(P565:S565)=MIN(P565:S565),0,IF($D$17="custo",(MAX(P565:S565)-R565)/(MAX(P565:S565)-MIN(P565:S565)),(R565-MIN(P565:S565))/(MAX(P565:S565)-MIN(P565:S565))))</f>
        <v>0.775822465429705</v>
      </c>
      <c r="AM565" s="0" t="n">
        <f aca="false">IF(MAX(P565:S565)=MIN(P565:S565),0,IF($D$17="custo",(MAX(P565:S565)-S565)/(MAX(P565:S565)-MIN(P565:S565)),(S565-MIN(P565:S565))/(MAX(P565:S565)-MIN(P565:S565))))</f>
        <v>1</v>
      </c>
      <c r="AN565" s="0" t="n">
        <f aca="false">IF(MAX(T565:W565)=MIN(T565:W565),0,IF($E$17="custo",(MAX(T565:W565)-T565)/(MAX(T565:W565)-MIN(T565:W565)),(T565-MIN(T565:W565))/(MAX(T565:W565)-MIN(T565:W565))))</f>
        <v>0</v>
      </c>
      <c r="AO565" s="0" t="n">
        <f aca="false">IF(MAX(T565:W565)=MIN(T565:W565),0,IF($E$17="custo",(MAX(T565:W565)-U565)/(MAX(T565:W565)-MIN(T565:W565)),(U565-MIN(T565:W565))/(MAX(T565:W565)-MIN(T565:W565))))</f>
        <v>0.552631578947369</v>
      </c>
      <c r="AP565" s="0" t="n">
        <f aca="false">IF(MAX(T565:W565)=MIN(T565:W565),0,IF($E$17="custo",(MAX(T565:W565)-V565)/(MAX(T565:W565)-MIN(T565:W565)),(V565-MIN(T565:W565))/(MAX(T565:W565)-MIN(T565:W565))))</f>
        <v>0.657894736842105</v>
      </c>
      <c r="AQ565" s="0" t="n">
        <f aca="false">IF(MAX(T565:W565)=MIN(T565:W565),0,IF($E$17="custo",(MAX(T565:W565)-W565)/(MAX(T565:W565)-MIN(T565:W565)),(W565-MIN(T565:W565))/(MAX(T565:W565)-MIN(T565:W565))))</f>
        <v>1</v>
      </c>
      <c r="AR565" s="0" t="n">
        <f aca="false">IF(MAX(X565:AA565)=MIN(X565:AA565),0,IF($F$17="custo",(MAX(X565:AA565)-X565)/(MAX(X565:AA565)-MIN(X565:AA565)),(X565-MIN(X565:AA565))/(MAX(X565:AA565)-MIN(X565:AA565))))</f>
        <v>0</v>
      </c>
      <c r="AS565" s="0" t="n">
        <f aca="false">IF(MAX(X565:AA565)=MIN(X565:AA565),0,IF($F$17="custo",(MAX(X565:AA565)-Y565)/(MAX(X565:AA565)-MIN(X565:AA565)),(Y565-MIN(X565:AA565))/(MAX(X565:AA565)-MIN(X565:AA565))))</f>
        <v>0.545454545454545</v>
      </c>
      <c r="AT565" s="0" t="n">
        <f aca="false">IF(MAX(X565:AA565)=MIN(X565:AA565),0,IF($F$17="custo",(MAX(X565:AA565)-Z565)/(MAX(X565:AA565)-MIN(X565:AA565)),(Z565-MIN(X565:AA565))/(MAX(X565:AA565)-MIN(X565:AA565))))</f>
        <v>0.272727272727273</v>
      </c>
      <c r="AU565" s="0" t="n">
        <f aca="false">IF(MAX(X565:AA565)=MIN(X565:AA565),0,IF($F$17="custo",(MAX(X565:AA565)-AA565)/(MAX(X565:AA565)-MIN(X565:AA565)),(AA565-MIN(X565:AA565))/(MAX(X565:AA565)-MIN(X565:AA565))))</f>
        <v>1</v>
      </c>
      <c r="AV565" s="0" t="n">
        <f aca="false">STDEVP(AB565:AE565)</f>
        <v>0.422385782134735</v>
      </c>
      <c r="AW565" s="0" t="n">
        <f aca="false">STDEVP(AF565:AI565)</f>
        <v>0.362356690591798</v>
      </c>
      <c r="AX565" s="0" t="n">
        <f aca="false">STDEVP(AJ565:AM565)</f>
        <v>0.409620918921269</v>
      </c>
      <c r="AY565" s="0" t="n">
        <f aca="false">STDEVP(AN565:AQ565)</f>
        <v>0.359381586414412</v>
      </c>
      <c r="AZ565" s="0" t="n">
        <f aca="false">STDEVP(AR565:AU565)</f>
        <v>0.369274472937998</v>
      </c>
      <c r="BA565" s="0" t="n">
        <f aca="false">AV565*((1-IFERROR(CORREL(AB565:AE565,AF565:AI565),0))+(1-IFERROR(CORREL(AB565:AE565,AJ565:AM565),0))+(1-IFERROR(CORREL(AB565:AE565,AN565:AQ565),0))+(1-IFERROR(CORREL(AB565:AE565,AR565:AU565),0)))</f>
        <v>1.11397862942124</v>
      </c>
      <c r="BB565" s="0" t="n">
        <f aca="false">AW565*((1-IFERROR(CORREL(AF565:AI565,AB565:AE565),0))+(1-IFERROR(CORREL(AF565:AI565,AJ565:AM565),0))+(1-IFERROR(CORREL(AF565:AI565,AN565:AQ565),0))+(1-IFERROR(CORREL(AF565:AI565,AR565:AU565),0)))</f>
        <v>2.54977513854451</v>
      </c>
      <c r="BC565" s="0" t="n">
        <f aca="false">AX565*((1-IFERROR(CORREL(AJ565:AM565,AB565:AE565),0))+(1-IFERROR(CORREL(AJ565:AM565,AF565:AI565),0))+(1-IFERROR(CORREL(AJ565:AM565,AN565:AQ565),0))+(1-IFERROR(CORREL(AJ565:AM565,AR565:AU565),0)))</f>
        <v>1.10777233326856</v>
      </c>
      <c r="BD565" s="0" t="n">
        <f aca="false">AY565*((1-IFERROR(CORREL(AN565:AQ565,AB565:AE565),0))+(1-IFERROR(CORREL(AN565:AQ565,AF565:AI565),0))+(1-IFERROR(CORREL(AN565:AQ565,AJ565:AM565),0))+(1-IFERROR(CORREL(AN565:AQ565,AR565:AU565),0)))</f>
        <v>0.80713932359676</v>
      </c>
      <c r="BE565" s="0" t="n">
        <f aca="false">AZ565*((1-IFERROR(CORREL(AR565:AU565,AB565:AE565),0))+(1-IFERROR(CORREL(AR565:AU565,AF565:AI565),0))+(1-IFERROR(CORREL(AR565:AU565,AJ565:AM565),0))+(1-IFERROR(CORREL(AR565:AU565,AN565:AQ565),0)))</f>
        <v>0.952608816464009</v>
      </c>
      <c r="BF565" s="0" t="n">
        <f aca="false">IF(SUM(BA565:BE565)&gt;0,BA565/SUM(BA565:BE565),1/5)</f>
        <v>0.170560688200463</v>
      </c>
      <c r="BG565" s="0" t="n">
        <f aca="false">IF(SUM(BA565:BE565)&gt;0,BB565/SUM(BA565:BE565),1/5)</f>
        <v>0.390394744477751</v>
      </c>
      <c r="BH565" s="0" t="n">
        <f aca="false">IF(SUM(BA565:BE565)&gt;0,BC565/SUM(BA565:BE565),1/5)</f>
        <v>0.169610445426481</v>
      </c>
      <c r="BI565" s="0" t="n">
        <f aca="false">IF(SUM(BA565:BE565)&gt;0,BD565/SUM(BA565:BE565),1/5)</f>
        <v>0.123580681774697</v>
      </c>
      <c r="BJ565" s="0" t="n">
        <f aca="false">IF(SUM(BA565:BE565)&gt;0,BE565/SUM(BA565:BE565),1/5)</f>
        <v>0.145853440120609</v>
      </c>
      <c r="BK565" s="0" t="n">
        <f aca="false">BF565*AB565+BG565*AF565+BH565*AJ565+BI565*AN565+BJ565*AR565</f>
        <v>0.314322366295063</v>
      </c>
      <c r="BL565" s="0" t="n">
        <f aca="false">BF565*AC565+BG565*AG565+BH565*AK565+BI565*AO565+BJ565*AS565</f>
        <v>0.538245753658263</v>
      </c>
      <c r="BM565" s="0" t="n">
        <f aca="false">BF565*AD565+BG565*AH565+BH565*AL565+BI565*AP565+BJ565*AT565</f>
        <v>0.564130703360078</v>
      </c>
      <c r="BN565" s="0" t="n">
        <f aca="false">BF565*AE565+BG565*AI565+BH565*AM565+BI565*AQ565+BJ565*AU565</f>
        <v>0.609605255522249</v>
      </c>
      <c r="BO565" s="0" t="n">
        <f aca="false">RANK(BK565,$BK565:$BN565)</f>
        <v>4</v>
      </c>
      <c r="BP565" s="0" t="n">
        <f aca="false">RANK(BL565,$BK565:$BN565)</f>
        <v>3</v>
      </c>
      <c r="BQ565" s="0" t="n">
        <f aca="false">RANK(BM565,$BK565:$BN565)</f>
        <v>2</v>
      </c>
      <c r="BR565" s="0" t="n">
        <f aca="false">RANK(BN565,$BK565:$BN565)</f>
        <v>1</v>
      </c>
    </row>
    <row r="566" customFormat="false" ht="15" hidden="false" customHeight="false" outlineLevel="0" collapsed="false">
      <c r="A566" s="0" t="n">
        <v>543</v>
      </c>
      <c r="B566" s="0" t="n">
        <f aca="false">RANDBETWEEN(1,$B$5)</f>
        <v>2</v>
      </c>
      <c r="C566" s="0" t="n">
        <f aca="false">RANDBETWEEN(1,$B$5)</f>
        <v>5</v>
      </c>
      <c r="D566" s="0" t="n">
        <f aca="false">RANDBETWEEN(1,$B$5)</f>
        <v>2</v>
      </c>
      <c r="E566" s="0" t="n">
        <f aca="false">RANDBETWEEN(1,$B$5)</f>
        <v>5</v>
      </c>
      <c r="F566" s="0" t="n">
        <f aca="false">RANDBETWEEN(1,$B$5)</f>
        <v>4</v>
      </c>
      <c r="G566" s="0" t="n">
        <f aca="false">RANDBETWEEN(1,$B$5)</f>
        <v>3</v>
      </c>
      <c r="H566" s="0" t="n">
        <f aca="true">NORMINV(RAND(),$B$8,$B$13)</f>
        <v>49.9691996106665</v>
      </c>
      <c r="I566" s="0" t="n">
        <f aca="true">NORMINV(RAND(),$C$8,$C$13)</f>
        <v>60.304398664814</v>
      </c>
      <c r="J566" s="0" t="n">
        <f aca="true">NORMINV(RAND(),$D$8,$D$13)</f>
        <v>14.9136801224448</v>
      </c>
      <c r="K566" s="0" t="n">
        <f aca="true">NORMINV(RAND(),$E$8,$E$13)</f>
        <v>2.55239800926314</v>
      </c>
      <c r="L566" s="0" t="n">
        <f aca="true">NORMINV(RAND(),$B$9,$B$14)</f>
        <v>43.4332904550489</v>
      </c>
      <c r="M566" s="0" t="n">
        <f aca="true">NORMINV(RAND(),$C$9,$C$14)</f>
        <v>42.5950501694314</v>
      </c>
      <c r="N566" s="0" t="n">
        <f aca="true">NORMINV(RAND(),$D$9,$D$14)</f>
        <v>44.8488990008282</v>
      </c>
      <c r="O566" s="0" t="n">
        <f aca="true">NORMINV(RAND(),$E$9,$E$14)</f>
        <v>23.3982502456777</v>
      </c>
      <c r="P566" s="0" t="n">
        <f aca="true">NORMINV(RAND(),$B$10,$B$15)</f>
        <v>22.9600323353466</v>
      </c>
      <c r="Q566" s="0" t="n">
        <f aca="true">NORMINV(RAND(),$C$10,$C$15)</f>
        <v>30.8468353177766</v>
      </c>
      <c r="R566" s="0" t="n">
        <f aca="true">NORMINV(RAND(),$D$10,$D$15)</f>
        <v>9.86242634884399</v>
      </c>
      <c r="S566" s="0" t="n">
        <f aca="true">NORMINV(RAND(),$E$10,$E$15)</f>
        <v>4.13327307507038</v>
      </c>
      <c r="T566" s="0" t="n">
        <f aca="false">MEDIAN(INDEX(Avaliadores!$B$17:$B$22,$B566),INDEX(Avaliadores!$B$17:$B$22,$C566),INDEX(Avaliadores!$B$17:$B$22,$D566),INDEX(Avaliadores!$B$17:$B$22,$E566),INDEX(Avaliadores!$B$17:$B$22,$F566),INDEX(Avaliadores!$B$17:$B$22,$G566))</f>
        <v>2.91666666666667</v>
      </c>
      <c r="U566" s="0" t="n">
        <f aca="false">MEDIAN(INDEX(Avaliadores!$C$17:$C$22,$B566),INDEX(Avaliadores!$C$17:$C$22,$C566),INDEX(Avaliadores!$C$17:$C$22,$D566),INDEX(Avaliadores!$C$17:$C$22,$E566),INDEX(Avaliadores!$C$17:$C$22,$F566),INDEX(Avaliadores!$C$17:$C$22,$G566))</f>
        <v>5.29166666666667</v>
      </c>
      <c r="V566" s="0" t="n">
        <f aca="false">MEDIAN(INDEX(Avaliadores!$D$17:$D$22,$B566),INDEX(Avaliadores!$D$17:$D$22,$C566),INDEX(Avaliadores!$D$17:$D$22,$D566),INDEX(Avaliadores!$D$17:$D$22,$E566),INDEX(Avaliadores!$D$17:$D$22,$F566),INDEX(Avaliadores!$D$17:$D$22,$G566))</f>
        <v>5.66666666666667</v>
      </c>
      <c r="W566" s="0" t="n">
        <f aca="false">MEDIAN(INDEX(Avaliadores!$E$17:$E$22,$B566),INDEX(Avaliadores!$E$17:$E$22,$C566),INDEX(Avaliadores!$E$17:$E$22,$D566),INDEX(Avaliadores!$E$17:$E$22,$E566),INDEX(Avaliadores!$E$17:$E$22,$F566),INDEX(Avaliadores!$E$17:$E$22,$G566))</f>
        <v>6.29166666666667</v>
      </c>
      <c r="X566" s="0" t="n">
        <f aca="false">MEDIAN(INDEX(Avaliadores!$F$17:$F$22,$B566),INDEX(Avaliadores!$F$17:$F$22,$C566),INDEX(Avaliadores!$F$17:$F$22,$D566),INDEX(Avaliadores!$F$17:$F$22,$E566),INDEX(Avaliadores!$F$17:$F$22,$F566),INDEX(Avaliadores!$F$17:$F$22,$G566))</f>
        <v>2.54166666666667</v>
      </c>
      <c r="Y566" s="0" t="n">
        <f aca="false">MEDIAN(INDEX(Avaliadores!$G$17:$G$22,$B566),INDEX(Avaliadores!$G$17:$G$22,$C566),INDEX(Avaliadores!$G$17:$G$22,$D566),INDEX(Avaliadores!$G$17:$G$22,$E566),INDEX(Avaliadores!$G$17:$G$22,$F566),INDEX(Avaliadores!$G$17:$G$22,$G566))</f>
        <v>5.16666666666667</v>
      </c>
      <c r="Z566" s="0" t="n">
        <f aca="false">MEDIAN(INDEX(Avaliadores!$H$17:$H$22,$B566),INDEX(Avaliadores!$H$17:$H$22,$C566),INDEX(Avaliadores!$H$17:$H$22,$D566),INDEX(Avaliadores!$H$17:$H$22,$E566),INDEX(Avaliadores!$H$17:$H$22,$F566),INDEX(Avaliadores!$H$17:$H$22,$G566))</f>
        <v>3.66666666666667</v>
      </c>
      <c r="AA566" s="0" t="n">
        <f aca="false">MEDIAN(INDEX(Avaliadores!$I$17:$I$22,$B566),INDEX(Avaliadores!$I$17:$I$22,$C566),INDEX(Avaliadores!$I$17:$I$22,$D566),INDEX(Avaliadores!$I$17:$I$22,$E566),INDEX(Avaliadores!$I$17:$I$22,$F566),INDEX(Avaliadores!$I$17:$I$22,$G566))</f>
        <v>6.29166666666667</v>
      </c>
      <c r="AB566" s="0" t="n">
        <f aca="false">IF(MAX(H566:K566)=MIN(H566:K566),0,IF($B$17="custo",(MAX(H566:K566)-H566)/(MAX(H566:K566)-MIN(H566:K566)),(H566-MIN(H566:K566))/(MAX(H566:K566)-MIN(H566:K566))))</f>
        <v>0.178958286065093</v>
      </c>
      <c r="AC566" s="0" t="n">
        <f aca="false">IF(MAX(H566:K566)=MIN(H566:K566),0,IF($B$17="custo",(MAX(H566:K566)-I566)/(MAX(H566:K566)-MIN(H566:K566)),(I566-MIN(H566:K566))/(MAX(H566:K566)-MIN(H566:K566))))</f>
        <v>0</v>
      </c>
      <c r="AD566" s="0" t="n">
        <f aca="false">IF(MAX(H566:K566)=MIN(H566:K566),0,IF($B$17="custo",(MAX(H566:K566)-J566)/(MAX(H566:K566)-MIN(H566:K566)),(J566-MIN(H566:K566))/(MAX(H566:K566)-MIN(H566:K566))))</f>
        <v>0.785959239976676</v>
      </c>
      <c r="AE566" s="0" t="n">
        <f aca="false">IF(MAX(H566:K566)=MIN(H566:K566),0,IF($B$17="custo",(MAX(H566:K566)-K566)/(MAX(H566:K566)-MIN(H566:K566)),(K566-MIN(H566:K566))/(MAX(H566:K566)-MIN(H566:K566))))</f>
        <v>1</v>
      </c>
      <c r="AF566" s="0" t="n">
        <f aca="false">IF(MAX(L566:O566)=MIN(L566:O566),0,IF($C$17="custo",(MAX(L566:O566)-L566)/(MAX(L566:O566)-MIN(L566:O566)),(L566-MIN(L566:O566))/(MAX(L566:O566)-MIN(L566:O566))))</f>
        <v>0.934006259580404</v>
      </c>
      <c r="AG566" s="0" t="n">
        <f aca="false">IF(MAX(L566:O566)=MIN(L566:O566),0,IF($C$17="custo",(MAX(L566:O566)-M566)/(MAX(L566:O566)-MIN(L566:O566)),(M566-MIN(L566:O566))/(MAX(L566:O566)-MIN(L566:O566))))</f>
        <v>0.894928640288531</v>
      </c>
      <c r="AH566" s="0" t="n">
        <f aca="false">IF(MAX(L566:O566)=MIN(L566:O566),0,IF($C$17="custo",(MAX(L566:O566)-N566)/(MAX(L566:O566)-MIN(L566:O566)),(N566-MIN(L566:O566))/(MAX(L566:O566)-MIN(L566:O566))))</f>
        <v>1</v>
      </c>
      <c r="AI566" s="0" t="n">
        <f aca="false">IF(MAX(L566:O566)=MIN(L566:O566),0,IF($C$17="custo",(MAX(L566:O566)-O566)/(MAX(L566:O566)-MIN(L566:O566)),(O566-MIN(L566:O566))/(MAX(L566:O566)-MIN(L566:O566))))</f>
        <v>0</v>
      </c>
      <c r="AJ566" s="0" t="n">
        <f aca="false">IF(MAX(P566:S566)=MIN(P566:S566),0,IF($D$17="custo",(MAX(P566:S566)-P566)/(MAX(P566:S566)-MIN(P566:S566)),(P566-MIN(P566:S566))/(MAX(P566:S566)-MIN(P566:S566))))</f>
        <v>0.295235914655425</v>
      </c>
      <c r="AK566" s="0" t="n">
        <f aca="false">IF(MAX(P566:S566)=MIN(P566:S566),0,IF($D$17="custo",(MAX(P566:S566)-Q566)/(MAX(P566:S566)-MIN(P566:S566)),(Q566-MIN(P566:S566))/(MAX(P566:S566)-MIN(P566:S566))))</f>
        <v>0</v>
      </c>
      <c r="AL566" s="0" t="n">
        <f aca="false">IF(MAX(P566:S566)=MIN(P566:S566),0,IF($D$17="custo",(MAX(P566:S566)-R566)/(MAX(P566:S566)-MIN(P566:S566)),(R566-MIN(P566:S566))/(MAX(P566:S566)-MIN(P566:S566))))</f>
        <v>0.78553390889162</v>
      </c>
      <c r="AM566" s="0" t="n">
        <f aca="false">IF(MAX(P566:S566)=MIN(P566:S566),0,IF($D$17="custo",(MAX(P566:S566)-S566)/(MAX(P566:S566)-MIN(P566:S566)),(S566-MIN(P566:S566))/(MAX(P566:S566)-MIN(P566:S566))))</f>
        <v>1</v>
      </c>
      <c r="AN566" s="0" t="n">
        <f aca="false">IF(MAX(T566:W566)=MIN(T566:W566),0,IF($E$17="custo",(MAX(T566:W566)-T566)/(MAX(T566:W566)-MIN(T566:W566)),(T566-MIN(T566:W566))/(MAX(T566:W566)-MIN(T566:W566))))</f>
        <v>0</v>
      </c>
      <c r="AO566" s="0" t="n">
        <f aca="false">IF(MAX(T566:W566)=MIN(T566:W566),0,IF($E$17="custo",(MAX(T566:W566)-U566)/(MAX(T566:W566)-MIN(T566:W566)),(U566-MIN(T566:W566))/(MAX(T566:W566)-MIN(T566:W566))))</f>
        <v>0.703703703703704</v>
      </c>
      <c r="AP566" s="0" t="n">
        <f aca="false">IF(MAX(T566:W566)=MIN(T566:W566),0,IF($E$17="custo",(MAX(T566:W566)-V566)/(MAX(T566:W566)-MIN(T566:W566)),(V566-MIN(T566:W566))/(MAX(T566:W566)-MIN(T566:W566))))</f>
        <v>0.814814814814815</v>
      </c>
      <c r="AQ566" s="0" t="n">
        <f aca="false">IF(MAX(T566:W566)=MIN(T566:W566),0,IF($E$17="custo",(MAX(T566:W566)-W566)/(MAX(T566:W566)-MIN(T566:W566)),(W566-MIN(T566:W566))/(MAX(T566:W566)-MIN(T566:W566))))</f>
        <v>1</v>
      </c>
      <c r="AR566" s="0" t="n">
        <f aca="false">IF(MAX(X566:AA566)=MIN(X566:AA566),0,IF($F$17="custo",(MAX(X566:AA566)-X566)/(MAX(X566:AA566)-MIN(X566:AA566)),(X566-MIN(X566:AA566))/(MAX(X566:AA566)-MIN(X566:AA566))))</f>
        <v>0</v>
      </c>
      <c r="AS566" s="0" t="n">
        <f aca="false">IF(MAX(X566:AA566)=MIN(X566:AA566),0,IF($F$17="custo",(MAX(X566:AA566)-Y566)/(MAX(X566:AA566)-MIN(X566:AA566)),(Y566-MIN(X566:AA566))/(MAX(X566:AA566)-MIN(X566:AA566))))</f>
        <v>0.7</v>
      </c>
      <c r="AT566" s="0" t="n">
        <f aca="false">IF(MAX(X566:AA566)=MIN(X566:AA566),0,IF($F$17="custo",(MAX(X566:AA566)-Z566)/(MAX(X566:AA566)-MIN(X566:AA566)),(Z566-MIN(X566:AA566))/(MAX(X566:AA566)-MIN(X566:AA566))))</f>
        <v>0.3</v>
      </c>
      <c r="AU566" s="0" t="n">
        <f aca="false">IF(MAX(X566:AA566)=MIN(X566:AA566),0,IF($F$17="custo",(MAX(X566:AA566)-AA566)/(MAX(X566:AA566)-MIN(X566:AA566)),(AA566-MIN(X566:AA566))/(MAX(X566:AA566)-MIN(X566:AA566))))</f>
        <v>1</v>
      </c>
      <c r="AV566" s="0" t="n">
        <f aca="false">STDEVP(AB566:AE566)</f>
        <v>0.413682479088595</v>
      </c>
      <c r="AW566" s="0" t="n">
        <f aca="false">STDEVP(AF566:AI566)</f>
        <v>0.410044752807526</v>
      </c>
      <c r="AX566" s="0" t="n">
        <f aca="false">STDEVP(AJ566:AM566)</f>
        <v>0.394280040921099</v>
      </c>
      <c r="AY566" s="0" t="n">
        <f aca="false">STDEVP(AN566:AQ566)</f>
        <v>0.378612005560387</v>
      </c>
      <c r="AZ566" s="0" t="n">
        <f aca="false">STDEVP(AR566:AU566)</f>
        <v>0.380788655293195</v>
      </c>
      <c r="BA566" s="0" t="n">
        <f aca="false">AV566*((1-IFERROR(CORREL(AB566:AE566,AF566:AI566),0))+(1-IFERROR(CORREL(AB566:AE566,AJ566:AM566),0))+(1-IFERROR(CORREL(AB566:AE566,AN566:AQ566),0))+(1-IFERROR(CORREL(AB566:AE566,AR566:AU566),0)))</f>
        <v>1.07737055505418</v>
      </c>
      <c r="BB566" s="0" t="n">
        <f aca="false">AW566*((1-IFERROR(CORREL(AF566:AI566,AB566:AE566),0))+(1-IFERROR(CORREL(AF566:AI566,AJ566:AM566),0))+(1-IFERROR(CORREL(AF566:AI566,AN566:AQ566),0))+(1-IFERROR(CORREL(AF566:AI566,AR566:AU566),0)))</f>
        <v>2.70681771416316</v>
      </c>
      <c r="BC566" s="0" t="n">
        <f aca="false">AX566*((1-IFERROR(CORREL(AJ566:AM566,AB566:AE566),0))+(1-IFERROR(CORREL(AJ566:AM566,AF566:AI566),0))+(1-IFERROR(CORREL(AJ566:AM566,AN566:AQ566),0))+(1-IFERROR(CORREL(AJ566:AM566,AR566:AU566),0)))</f>
        <v>1.08954217911708</v>
      </c>
      <c r="BD566" s="0" t="n">
        <f aca="false">AY566*((1-IFERROR(CORREL(AN566:AQ566,AB566:AE566),0))+(1-IFERROR(CORREL(AN566:AQ566,AF566:AI566),0))+(1-IFERROR(CORREL(AN566:AQ566,AJ566:AM566),0))+(1-IFERROR(CORREL(AN566:AQ566,AR566:AU566),0)))</f>
        <v>0.95309362375155</v>
      </c>
      <c r="BE566" s="0" t="n">
        <f aca="false">AZ566*((1-IFERROR(CORREL(AR566:AU566,AB566:AE566),0))+(1-IFERROR(CORREL(AR566:AU566,AF566:AI566),0))+(1-IFERROR(CORREL(AR566:AU566,AJ566:AM566),0))+(1-IFERROR(CORREL(AR566:AU566,AN566:AQ566),0)))</f>
        <v>1.22830242927075</v>
      </c>
      <c r="BF566" s="0" t="n">
        <f aca="false">IF(SUM(BA566:BE566)&gt;0,BA566/SUM(BA566:BE566),1/5)</f>
        <v>0.152707475173832</v>
      </c>
      <c r="BG566" s="0" t="n">
        <f aca="false">IF(SUM(BA566:BE566)&gt;0,BB566/SUM(BA566:BE566),1/5)</f>
        <v>0.383666786646935</v>
      </c>
      <c r="BH566" s="0" t="n">
        <f aca="false">IF(SUM(BA566:BE566)&gt;0,BC566/SUM(BA566:BE566),1/5)</f>
        <v>0.154432692157619</v>
      </c>
      <c r="BI566" s="0" t="n">
        <f aca="false">IF(SUM(BA566:BE566)&gt;0,BD566/SUM(BA566:BE566),1/5)</f>
        <v>0.13509235072798</v>
      </c>
      <c r="BJ566" s="0" t="n">
        <f aca="false">IF(SUM(BA566:BE566)&gt;0,BE566/SUM(BA566:BE566),1/5)</f>
        <v>0.174100695293634</v>
      </c>
      <c r="BK566" s="0" t="n">
        <f aca="false">BF566*AB566+BG566*AF566+BH566*AJ566+BI566*AN566+BJ566*AR566</f>
        <v>0.431269525469627</v>
      </c>
      <c r="BL566" s="0" t="n">
        <f aca="false">BF566*AC566+BG566*AG566+BH566*AK566+BI566*AO566+BJ566*AS566</f>
        <v>0.560289869952674</v>
      </c>
      <c r="BM566" s="0" t="n">
        <f aca="false">BF566*AD566+BG566*AH566+BH566*AL566+BI566*AP566+BJ566*AT566</f>
        <v>0.787306211433955</v>
      </c>
      <c r="BN566" s="0" t="n">
        <f aca="false">BF566*AE566+BG566*AI566+BH566*AM566+BI566*AQ566+BJ566*AU566</f>
        <v>0.616333213353065</v>
      </c>
      <c r="BO566" s="0" t="n">
        <f aca="false">RANK(BK566,$BK566:$BN566)</f>
        <v>4</v>
      </c>
      <c r="BP566" s="0" t="n">
        <f aca="false">RANK(BL566,$BK566:$BN566)</f>
        <v>3</v>
      </c>
      <c r="BQ566" s="0" t="n">
        <f aca="false">RANK(BM566,$BK566:$BN566)</f>
        <v>1</v>
      </c>
      <c r="BR566" s="0" t="n">
        <f aca="false">RANK(BN566,$BK566:$BN566)</f>
        <v>2</v>
      </c>
    </row>
    <row r="567" customFormat="false" ht="15" hidden="false" customHeight="false" outlineLevel="0" collapsed="false">
      <c r="A567" s="0" t="n">
        <v>544</v>
      </c>
      <c r="B567" s="0" t="n">
        <f aca="false">RANDBETWEEN(1,$B$5)</f>
        <v>5</v>
      </c>
      <c r="C567" s="0" t="n">
        <f aca="false">RANDBETWEEN(1,$B$5)</f>
        <v>6</v>
      </c>
      <c r="D567" s="0" t="n">
        <f aca="false">RANDBETWEEN(1,$B$5)</f>
        <v>4</v>
      </c>
      <c r="E567" s="0" t="n">
        <f aca="false">RANDBETWEEN(1,$B$5)</f>
        <v>2</v>
      </c>
      <c r="F567" s="0" t="n">
        <f aca="false">RANDBETWEEN(1,$B$5)</f>
        <v>1</v>
      </c>
      <c r="G567" s="0" t="n">
        <f aca="false">RANDBETWEEN(1,$B$5)</f>
        <v>2</v>
      </c>
      <c r="H567" s="0" t="n">
        <f aca="true">NORMINV(RAND(),$B$8,$B$13)</f>
        <v>43.7658594492365</v>
      </c>
      <c r="I567" s="0" t="n">
        <f aca="true">NORMINV(RAND(),$C$8,$C$13)</f>
        <v>64.6599107226839</v>
      </c>
      <c r="J567" s="0" t="n">
        <f aca="true">NORMINV(RAND(),$D$8,$D$13)</f>
        <v>15.7738690360204</v>
      </c>
      <c r="K567" s="0" t="n">
        <f aca="true">NORMINV(RAND(),$E$8,$E$13)</f>
        <v>3.36789476501987</v>
      </c>
      <c r="L567" s="0" t="n">
        <f aca="true">NORMINV(RAND(),$B$9,$B$14)</f>
        <v>48.641154388516</v>
      </c>
      <c r="M567" s="0" t="n">
        <f aca="true">NORMINV(RAND(),$C$9,$C$14)</f>
        <v>51.0646069014129</v>
      </c>
      <c r="N567" s="0" t="n">
        <f aca="true">NORMINV(RAND(),$D$9,$D$14)</f>
        <v>49.0496567396486</v>
      </c>
      <c r="O567" s="0" t="n">
        <f aca="true">NORMINV(RAND(),$E$9,$E$14)</f>
        <v>27.1611583481944</v>
      </c>
      <c r="P567" s="0" t="n">
        <f aca="true">NORMINV(RAND(),$B$10,$B$15)</f>
        <v>23.0214831660327</v>
      </c>
      <c r="Q567" s="0" t="n">
        <f aca="true">NORMINV(RAND(),$C$10,$C$15)</f>
        <v>29.8785983554733</v>
      </c>
      <c r="R567" s="0" t="n">
        <f aca="true">NORMINV(RAND(),$D$10,$D$15)</f>
        <v>9.2811367258992</v>
      </c>
      <c r="S567" s="0" t="n">
        <f aca="true">NORMINV(RAND(),$E$10,$E$15)</f>
        <v>4.13497825041293</v>
      </c>
      <c r="T567" s="0" t="n">
        <f aca="false">MEDIAN(INDEX(Avaliadores!$B$17:$B$22,$B567),INDEX(Avaliadores!$B$17:$B$22,$C567),INDEX(Avaliadores!$B$17:$B$22,$D567),INDEX(Avaliadores!$B$17:$B$22,$E567),INDEX(Avaliadores!$B$17:$B$22,$F567),INDEX(Avaliadores!$B$17:$B$22,$G567))</f>
        <v>2.79166666666667</v>
      </c>
      <c r="U567" s="0" t="n">
        <f aca="false">MEDIAN(INDEX(Avaliadores!$C$17:$C$22,$B567),INDEX(Avaliadores!$C$17:$C$22,$C567),INDEX(Avaliadores!$C$17:$C$22,$D567),INDEX(Avaliadores!$C$17:$C$22,$E567),INDEX(Avaliadores!$C$17:$C$22,$F567),INDEX(Avaliadores!$C$17:$C$22,$G567))</f>
        <v>5.29166666666667</v>
      </c>
      <c r="V567" s="0" t="n">
        <f aca="false">MEDIAN(INDEX(Avaliadores!$D$17:$D$22,$B567),INDEX(Avaliadores!$D$17:$D$22,$C567),INDEX(Avaliadores!$D$17:$D$22,$D567),INDEX(Avaliadores!$D$17:$D$22,$E567),INDEX(Avaliadores!$D$17:$D$22,$F567),INDEX(Avaliadores!$D$17:$D$22,$G567))</f>
        <v>5.79166666666667</v>
      </c>
      <c r="W567" s="0" t="n">
        <f aca="false">MEDIAN(INDEX(Avaliadores!$E$17:$E$22,$B567),INDEX(Avaliadores!$E$17:$E$22,$C567),INDEX(Avaliadores!$E$17:$E$22,$D567),INDEX(Avaliadores!$E$17:$E$22,$E567),INDEX(Avaliadores!$E$17:$E$22,$F567),INDEX(Avaliadores!$E$17:$E$22,$G567))</f>
        <v>6.29166666666667</v>
      </c>
      <c r="X567" s="0" t="n">
        <f aca="false">MEDIAN(INDEX(Avaliadores!$F$17:$F$22,$B567),INDEX(Avaliadores!$F$17:$F$22,$C567),INDEX(Avaliadores!$F$17:$F$22,$D567),INDEX(Avaliadores!$F$17:$F$22,$E567),INDEX(Avaliadores!$F$17:$F$22,$F567),INDEX(Avaliadores!$F$17:$F$22,$G567))</f>
        <v>2.29166666666667</v>
      </c>
      <c r="Y567" s="0" t="n">
        <f aca="false">MEDIAN(INDEX(Avaliadores!$G$17:$G$22,$B567),INDEX(Avaliadores!$G$17:$G$22,$C567),INDEX(Avaliadores!$G$17:$G$22,$D567),INDEX(Avaliadores!$G$17:$G$22,$E567),INDEX(Avaliadores!$G$17:$G$22,$F567),INDEX(Avaliadores!$G$17:$G$22,$G567))</f>
        <v>5.04166666666667</v>
      </c>
      <c r="Z567" s="0" t="n">
        <f aca="false">MEDIAN(INDEX(Avaliadores!$H$17:$H$22,$B567),INDEX(Avaliadores!$H$17:$H$22,$C567),INDEX(Avaliadores!$H$17:$H$22,$D567),INDEX(Avaliadores!$H$17:$H$22,$E567),INDEX(Avaliadores!$H$17:$H$22,$F567),INDEX(Avaliadores!$H$17:$H$22,$G567))</f>
        <v>4.04166666666667</v>
      </c>
      <c r="AA567" s="0" t="n">
        <f aca="false">MEDIAN(INDEX(Avaliadores!$I$17:$I$22,$B567),INDEX(Avaliadores!$I$17:$I$22,$C567),INDEX(Avaliadores!$I$17:$I$22,$D567),INDEX(Avaliadores!$I$17:$I$22,$E567),INDEX(Avaliadores!$I$17:$I$22,$F567),INDEX(Avaliadores!$I$17:$I$22,$G567))</f>
        <v>6.29166666666667</v>
      </c>
      <c r="AB567" s="0" t="n">
        <f aca="false">IF(MAX(H567:K567)=MIN(H567:K567),0,IF($B$17="custo",(MAX(H567:K567)-H567)/(MAX(H567:K567)-MIN(H567:K567)),(H567-MIN(H567:K567))/(MAX(H567:K567)-MIN(H567:K567))))</f>
        <v>0.340893523356769</v>
      </c>
      <c r="AC567" s="0" t="n">
        <f aca="false">IF(MAX(H567:K567)=MIN(H567:K567),0,IF($B$17="custo",(MAX(H567:K567)-I567)/(MAX(H567:K567)-MIN(H567:K567)),(I567-MIN(H567:K567))/(MAX(H567:K567)-MIN(H567:K567))))</f>
        <v>0</v>
      </c>
      <c r="AD567" s="0" t="n">
        <f aca="false">IF(MAX(H567:K567)=MIN(H567:K567),0,IF($B$17="custo",(MAX(H567:K567)-J567)/(MAX(H567:K567)-MIN(H567:K567)),(J567-MIN(H567:K567))/(MAX(H567:K567)-MIN(H567:K567))))</f>
        <v>0.797592327856051</v>
      </c>
      <c r="AE567" s="0" t="n">
        <f aca="false">IF(MAX(H567:K567)=MIN(H567:K567),0,IF($B$17="custo",(MAX(H567:K567)-K567)/(MAX(H567:K567)-MIN(H567:K567)),(K567-MIN(H567:K567))/(MAX(H567:K567)-MIN(H567:K567))))</f>
        <v>1</v>
      </c>
      <c r="AF567" s="0" t="n">
        <f aca="false">IF(MAX(L567:O567)=MIN(L567:O567),0,IF($C$17="custo",(MAX(L567:O567)-L567)/(MAX(L567:O567)-MIN(L567:O567)),(L567-MIN(L567:O567))/(MAX(L567:O567)-MIN(L567:O567))))</f>
        <v>0.898614942212153</v>
      </c>
      <c r="AG567" s="0" t="n">
        <f aca="false">IF(MAX(L567:O567)=MIN(L567:O567),0,IF($C$17="custo",(MAX(L567:O567)-M567)/(MAX(L567:O567)-MIN(L567:O567)),(M567-MIN(L567:O567))/(MAX(L567:O567)-MIN(L567:O567))))</f>
        <v>1</v>
      </c>
      <c r="AH567" s="0" t="n">
        <f aca="false">IF(MAX(L567:O567)=MIN(L567:O567),0,IF($C$17="custo",(MAX(L567:O567)-N567)/(MAX(L567:O567)-MIN(L567:O567)),(N567-MIN(L567:O567))/(MAX(L567:O567)-MIN(L567:O567))))</f>
        <v>0.9157046249089</v>
      </c>
      <c r="AI567" s="0" t="n">
        <f aca="false">IF(MAX(L567:O567)=MIN(L567:O567),0,IF($C$17="custo",(MAX(L567:O567)-O567)/(MAX(L567:O567)-MIN(L567:O567)),(O567-MIN(L567:O567))/(MAX(L567:O567)-MIN(L567:O567))))</f>
        <v>0</v>
      </c>
      <c r="AJ567" s="0" t="n">
        <f aca="false">IF(MAX(P567:S567)=MIN(P567:S567),0,IF($D$17="custo",(MAX(P567:S567)-P567)/(MAX(P567:S567)-MIN(P567:S567)),(P567-MIN(P567:S567))/(MAX(P567:S567)-MIN(P567:S567))))</f>
        <v>0.266361730069683</v>
      </c>
      <c r="AK567" s="0" t="n">
        <f aca="false">IF(MAX(P567:S567)=MIN(P567:S567),0,IF($D$17="custo",(MAX(P567:S567)-Q567)/(MAX(P567:S567)-MIN(P567:S567)),(Q567-MIN(P567:S567))/(MAX(P567:S567)-MIN(P567:S567))))</f>
        <v>0</v>
      </c>
      <c r="AL567" s="0" t="n">
        <f aca="false">IF(MAX(P567:S567)=MIN(P567:S567),0,IF($D$17="custo",(MAX(P567:S567)-R567)/(MAX(P567:S567)-MIN(P567:S567)),(R567-MIN(P567:S567))/(MAX(P567:S567)-MIN(P567:S567))))</f>
        <v>0.800099657527393</v>
      </c>
      <c r="AM567" s="0" t="n">
        <f aca="false">IF(MAX(P567:S567)=MIN(P567:S567),0,IF($D$17="custo",(MAX(P567:S567)-S567)/(MAX(P567:S567)-MIN(P567:S567)),(S567-MIN(P567:S567))/(MAX(P567:S567)-MIN(P567:S567))))</f>
        <v>1</v>
      </c>
      <c r="AN567" s="0" t="n">
        <f aca="false">IF(MAX(T567:W567)=MIN(T567:W567),0,IF($E$17="custo",(MAX(T567:W567)-T567)/(MAX(T567:W567)-MIN(T567:W567)),(T567-MIN(T567:W567))/(MAX(T567:W567)-MIN(T567:W567))))</f>
        <v>0</v>
      </c>
      <c r="AO567" s="0" t="n">
        <f aca="false">IF(MAX(T567:W567)=MIN(T567:W567),0,IF($E$17="custo",(MAX(T567:W567)-U567)/(MAX(T567:W567)-MIN(T567:W567)),(U567-MIN(T567:W567))/(MAX(T567:W567)-MIN(T567:W567))))</f>
        <v>0.714285714285714</v>
      </c>
      <c r="AP567" s="0" t="n">
        <f aca="false">IF(MAX(T567:W567)=MIN(T567:W567),0,IF($E$17="custo",(MAX(T567:W567)-V567)/(MAX(T567:W567)-MIN(T567:W567)),(V567-MIN(T567:W567))/(MAX(T567:W567)-MIN(T567:W567))))</f>
        <v>0.857142857142857</v>
      </c>
      <c r="AQ567" s="0" t="n">
        <f aca="false">IF(MAX(T567:W567)=MIN(T567:W567),0,IF($E$17="custo",(MAX(T567:W567)-W567)/(MAX(T567:W567)-MIN(T567:W567)),(W567-MIN(T567:W567))/(MAX(T567:W567)-MIN(T567:W567))))</f>
        <v>1</v>
      </c>
      <c r="AR567" s="0" t="n">
        <f aca="false">IF(MAX(X567:AA567)=MIN(X567:AA567),0,IF($F$17="custo",(MAX(X567:AA567)-X567)/(MAX(X567:AA567)-MIN(X567:AA567)),(X567-MIN(X567:AA567))/(MAX(X567:AA567)-MIN(X567:AA567))))</f>
        <v>0</v>
      </c>
      <c r="AS567" s="0" t="n">
        <f aca="false">IF(MAX(X567:AA567)=MIN(X567:AA567),0,IF($F$17="custo",(MAX(X567:AA567)-Y567)/(MAX(X567:AA567)-MIN(X567:AA567)),(Y567-MIN(X567:AA567))/(MAX(X567:AA567)-MIN(X567:AA567))))</f>
        <v>0.6875</v>
      </c>
      <c r="AT567" s="0" t="n">
        <f aca="false">IF(MAX(X567:AA567)=MIN(X567:AA567),0,IF($F$17="custo",(MAX(X567:AA567)-Z567)/(MAX(X567:AA567)-MIN(X567:AA567)),(Z567-MIN(X567:AA567))/(MAX(X567:AA567)-MIN(X567:AA567))))</f>
        <v>0.4375</v>
      </c>
      <c r="AU567" s="0" t="n">
        <f aca="false">IF(MAX(X567:AA567)=MIN(X567:AA567),0,IF($F$17="custo",(MAX(X567:AA567)-AA567)/(MAX(X567:AA567)-MIN(X567:AA567)),(AA567-MIN(X567:AA567))/(MAX(X567:AA567)-MIN(X567:AA567))))</f>
        <v>1</v>
      </c>
      <c r="AV567" s="0" t="n">
        <f aca="false">STDEVP(AB567:AE567)</f>
        <v>0.390218362510682</v>
      </c>
      <c r="AW567" s="0" t="n">
        <f aca="false">STDEVP(AF567:AI567)</f>
        <v>0.408021175301109</v>
      </c>
      <c r="AX567" s="0" t="n">
        <f aca="false">STDEVP(AJ567:AM567)</f>
        <v>0.401105462008983</v>
      </c>
      <c r="AY567" s="0" t="n">
        <f aca="false">STDEVP(AN567:AQ567)</f>
        <v>0.384654629081036</v>
      </c>
      <c r="AZ567" s="0" t="n">
        <f aca="false">STDEVP(AR567:AU567)</f>
        <v>0.365771872209988</v>
      </c>
      <c r="BA567" s="0" t="n">
        <f aca="false">AV567*((1-IFERROR(CORREL(AB567:AE567,AF567:AI567),0))+(1-IFERROR(CORREL(AB567:AE567,AJ567:AM567),0))+(1-IFERROR(CORREL(AB567:AE567,AN567:AQ567),0))+(1-IFERROR(CORREL(AB567:AE567,AR567:AU567),0)))</f>
        <v>1.11225907298605</v>
      </c>
      <c r="BB567" s="0" t="n">
        <f aca="false">AW567*((1-IFERROR(CORREL(AF567:AI567,AB567:AE567),0))+(1-IFERROR(CORREL(AF567:AI567,AJ567:AM567),0))+(1-IFERROR(CORREL(AF567:AI567,AN567:AQ567),0))+(1-IFERROR(CORREL(AF567:AI567,AR567:AU567),0)))</f>
        <v>2.71188740881947</v>
      </c>
      <c r="BC567" s="0" t="n">
        <f aca="false">AX567*((1-IFERROR(CORREL(AJ567:AM567,AB567:AE567),0))+(1-IFERROR(CORREL(AJ567:AM567,AF567:AI567),0))+(1-IFERROR(CORREL(AJ567:AM567,AN567:AQ567),0))+(1-IFERROR(CORREL(AJ567:AM567,AR567:AU567),0)))</f>
        <v>1.09514239070564</v>
      </c>
      <c r="BD567" s="0" t="n">
        <f aca="false">AY567*((1-IFERROR(CORREL(AN567:AQ567,AB567:AE567),0))+(1-IFERROR(CORREL(AN567:AQ567,AF567:AI567),0))+(1-IFERROR(CORREL(AN567:AQ567,AJ567:AM567),0))+(1-IFERROR(CORREL(AN567:AQ567,AR567:AU567),0)))</f>
        <v>0.966192188441956</v>
      </c>
      <c r="BE567" s="0" t="n">
        <f aca="false">AZ567*((1-IFERROR(CORREL(AR567:AU567,AB567:AE567),0))+(1-IFERROR(CORREL(AR567:AU567,AF567:AI567),0))+(1-IFERROR(CORREL(AR567:AU567,AJ567:AM567),0))+(1-IFERROR(CORREL(AR567:AU567,AN567:AQ567),0)))</f>
        <v>1.09389104005627</v>
      </c>
      <c r="BF567" s="0" t="n">
        <f aca="false">IF(SUM(BA567:BE567)&gt;0,BA567/SUM(BA567:BE567),1/5)</f>
        <v>0.159363773257653</v>
      </c>
      <c r="BG567" s="0" t="n">
        <f aca="false">IF(SUM(BA567:BE567)&gt;0,BB567/SUM(BA567:BE567),1/5)</f>
        <v>0.388557504825867</v>
      </c>
      <c r="BH567" s="0" t="n">
        <f aca="false">IF(SUM(BA567:BE567)&gt;0,BC567/SUM(BA567:BE567),1/5)</f>
        <v>0.156911305896308</v>
      </c>
      <c r="BI567" s="0" t="n">
        <f aca="false">IF(SUM(BA567:BE567)&gt;0,BD567/SUM(BA567:BE567),1/5)</f>
        <v>0.13843540284981</v>
      </c>
      <c r="BJ567" s="0" t="n">
        <f aca="false">IF(SUM(BA567:BE567)&gt;0,BE567/SUM(BA567:BE567),1/5)</f>
        <v>0.156732013170363</v>
      </c>
      <c r="BK567" s="0" t="n">
        <f aca="false">BF567*AB567+BG567*AF567+BH567*AJ567+BI567*AN567+BJ567*AR567</f>
        <v>0.445284824812459</v>
      </c>
      <c r="BL567" s="0" t="n">
        <f aca="false">BF567*AC567+BG567*AG567+BH567*AK567+BI567*AO567+BJ567*AS567</f>
        <v>0.595193194487499</v>
      </c>
      <c r="BM567" s="0" t="n">
        <f aca="false">BF567*AD567+BG567*AH567+BH567*AL567+BI567*AP567+BJ567*AT567</f>
        <v>0.795685081700858</v>
      </c>
      <c r="BN567" s="0" t="n">
        <f aca="false">BF567*AE567+BG567*AI567+BH567*AM567+BI567*AQ567+BJ567*AU567</f>
        <v>0.611442495174133</v>
      </c>
      <c r="BO567" s="0" t="n">
        <f aca="false">RANK(BK567,$BK567:$BN567)</f>
        <v>4</v>
      </c>
      <c r="BP567" s="0" t="n">
        <f aca="false">RANK(BL567,$BK567:$BN567)</f>
        <v>3</v>
      </c>
      <c r="BQ567" s="0" t="n">
        <f aca="false">RANK(BM567,$BK567:$BN567)</f>
        <v>1</v>
      </c>
      <c r="BR567" s="0" t="n">
        <f aca="false">RANK(BN567,$BK567:$BN567)</f>
        <v>2</v>
      </c>
    </row>
    <row r="568" customFormat="false" ht="15" hidden="false" customHeight="false" outlineLevel="0" collapsed="false">
      <c r="A568" s="0" t="n">
        <v>545</v>
      </c>
      <c r="B568" s="0" t="n">
        <f aca="false">RANDBETWEEN(1,$B$5)</f>
        <v>2</v>
      </c>
      <c r="C568" s="0" t="n">
        <f aca="false">RANDBETWEEN(1,$B$5)</f>
        <v>3</v>
      </c>
      <c r="D568" s="0" t="n">
        <f aca="false">RANDBETWEEN(1,$B$5)</f>
        <v>3</v>
      </c>
      <c r="E568" s="0" t="n">
        <f aca="false">RANDBETWEEN(1,$B$5)</f>
        <v>5</v>
      </c>
      <c r="F568" s="0" t="n">
        <f aca="false">RANDBETWEEN(1,$B$5)</f>
        <v>6</v>
      </c>
      <c r="G568" s="0" t="n">
        <f aca="false">RANDBETWEEN(1,$B$5)</f>
        <v>3</v>
      </c>
      <c r="H568" s="0" t="n">
        <f aca="true">NORMINV(RAND(),$B$8,$B$13)</f>
        <v>48.9366737238164</v>
      </c>
      <c r="I568" s="0" t="n">
        <f aca="true">NORMINV(RAND(),$C$8,$C$13)</f>
        <v>64.5973259875298</v>
      </c>
      <c r="J568" s="0" t="n">
        <f aca="true">NORMINV(RAND(),$D$8,$D$13)</f>
        <v>15.9912098095387</v>
      </c>
      <c r="K568" s="0" t="n">
        <f aca="true">NORMINV(RAND(),$E$8,$E$13)</f>
        <v>3.2658345685103</v>
      </c>
      <c r="L568" s="0" t="n">
        <f aca="true">NORMINV(RAND(),$B$9,$B$14)</f>
        <v>38.2019022104262</v>
      </c>
      <c r="M568" s="0" t="n">
        <f aca="true">NORMINV(RAND(),$C$9,$C$14)</f>
        <v>43.8512659400948</v>
      </c>
      <c r="N568" s="0" t="n">
        <f aca="true">NORMINV(RAND(),$D$9,$D$14)</f>
        <v>46.4893736039612</v>
      </c>
      <c r="O568" s="0" t="n">
        <f aca="true">NORMINV(RAND(),$E$9,$E$14)</f>
        <v>25.821943182744</v>
      </c>
      <c r="P568" s="0" t="n">
        <f aca="true">NORMINV(RAND(),$B$10,$B$15)</f>
        <v>21.9622948243863</v>
      </c>
      <c r="Q568" s="0" t="n">
        <f aca="true">NORMINV(RAND(),$C$10,$C$15)</f>
        <v>30.6448967355835</v>
      </c>
      <c r="R568" s="0" t="n">
        <f aca="true">NORMINV(RAND(),$D$10,$D$15)</f>
        <v>10.8504331671721</v>
      </c>
      <c r="S568" s="0" t="n">
        <f aca="true">NORMINV(RAND(),$E$10,$E$15)</f>
        <v>3.82182103030187</v>
      </c>
      <c r="T568" s="0" t="n">
        <f aca="false">MEDIAN(INDEX(Avaliadores!$B$17:$B$22,$B568),INDEX(Avaliadores!$B$17:$B$22,$C568),INDEX(Avaliadores!$B$17:$B$22,$D568),INDEX(Avaliadores!$B$17:$B$22,$E568),INDEX(Avaliadores!$B$17:$B$22,$F568),INDEX(Avaliadores!$B$17:$B$22,$G568))</f>
        <v>2.79166666666667</v>
      </c>
      <c r="U568" s="0" t="n">
        <f aca="false">MEDIAN(INDEX(Avaliadores!$C$17:$C$22,$B568),INDEX(Avaliadores!$C$17:$C$22,$C568),INDEX(Avaliadores!$C$17:$C$22,$D568),INDEX(Avaliadores!$C$17:$C$22,$E568),INDEX(Avaliadores!$C$17:$C$22,$F568),INDEX(Avaliadores!$C$17:$C$22,$G568))</f>
        <v>4.91666666666667</v>
      </c>
      <c r="V568" s="0" t="n">
        <f aca="false">MEDIAN(INDEX(Avaliadores!$D$17:$D$22,$B568),INDEX(Avaliadores!$D$17:$D$22,$C568),INDEX(Avaliadores!$D$17:$D$22,$D568),INDEX(Avaliadores!$D$17:$D$22,$E568),INDEX(Avaliadores!$D$17:$D$22,$F568),INDEX(Avaliadores!$D$17:$D$22,$G568))</f>
        <v>5.79166666666667</v>
      </c>
      <c r="W568" s="0" t="n">
        <f aca="false">MEDIAN(INDEX(Avaliadores!$E$17:$E$22,$B568),INDEX(Avaliadores!$E$17:$E$22,$C568),INDEX(Avaliadores!$E$17:$E$22,$D568),INDEX(Avaliadores!$E$17:$E$22,$E568),INDEX(Avaliadores!$E$17:$E$22,$F568),INDEX(Avaliadores!$E$17:$E$22,$G568))</f>
        <v>5.91666666666667</v>
      </c>
      <c r="X568" s="0" t="n">
        <f aca="false">MEDIAN(INDEX(Avaliadores!$F$17:$F$22,$B568),INDEX(Avaliadores!$F$17:$F$22,$C568),INDEX(Avaliadores!$F$17:$F$22,$D568),INDEX(Avaliadores!$F$17:$F$22,$E568),INDEX(Avaliadores!$F$17:$F$22,$F568),INDEX(Avaliadores!$F$17:$F$22,$G568))</f>
        <v>2.79166666666667</v>
      </c>
      <c r="Y568" s="0" t="n">
        <f aca="false">MEDIAN(INDEX(Avaliadores!$G$17:$G$22,$B568),INDEX(Avaliadores!$G$17:$G$22,$C568),INDEX(Avaliadores!$G$17:$G$22,$D568),INDEX(Avaliadores!$G$17:$G$22,$E568),INDEX(Avaliadores!$G$17:$G$22,$F568),INDEX(Avaliadores!$G$17:$G$22,$G568))</f>
        <v>5.79166666666667</v>
      </c>
      <c r="Z568" s="0" t="n">
        <f aca="false">MEDIAN(INDEX(Avaliadores!$H$17:$H$22,$B568),INDEX(Avaliadores!$H$17:$H$22,$C568),INDEX(Avaliadores!$H$17:$H$22,$D568),INDEX(Avaliadores!$H$17:$H$22,$E568),INDEX(Avaliadores!$H$17:$H$22,$F568),INDEX(Avaliadores!$H$17:$H$22,$G568))</f>
        <v>3.79166666666667</v>
      </c>
      <c r="AA568" s="0" t="n">
        <f aca="false">MEDIAN(INDEX(Avaliadores!$I$17:$I$22,$B568),INDEX(Avaliadores!$I$17:$I$22,$C568),INDEX(Avaliadores!$I$17:$I$22,$D568),INDEX(Avaliadores!$I$17:$I$22,$E568),INDEX(Avaliadores!$I$17:$I$22,$F568),INDEX(Avaliadores!$I$17:$I$22,$G568))</f>
        <v>6.79166666666667</v>
      </c>
      <c r="AB568" s="0" t="n">
        <f aca="false">IF(MAX(H568:K568)=MIN(H568:K568),0,IF($B$17="custo",(MAX(H568:K568)-H568)/(MAX(H568:K568)-MIN(H568:K568)),(H568-MIN(H568:K568))/(MAX(H568:K568)-MIN(H568:K568))))</f>
        <v>0.255344389992395</v>
      </c>
      <c r="AC568" s="0" t="n">
        <f aca="false">IF(MAX(H568:K568)=MIN(H568:K568),0,IF($B$17="custo",(MAX(H568:K568)-I568)/(MAX(H568:K568)-MIN(H568:K568)),(I568-MIN(H568:K568))/(MAX(H568:K568)-MIN(H568:K568))))</f>
        <v>0</v>
      </c>
      <c r="AD568" s="0" t="n">
        <f aca="false">IF(MAX(H568:K568)=MIN(H568:K568),0,IF($B$17="custo",(MAX(H568:K568)-J568)/(MAX(H568:K568)-MIN(H568:K568)),(J568-MIN(H568:K568))/(MAX(H568:K568)-MIN(H568:K568))))</f>
        <v>0.79251482482159</v>
      </c>
      <c r="AE568" s="0" t="n">
        <f aca="false">IF(MAX(H568:K568)=MIN(H568:K568),0,IF($B$17="custo",(MAX(H568:K568)-K568)/(MAX(H568:K568)-MIN(H568:K568)),(K568-MIN(H568:K568))/(MAX(H568:K568)-MIN(H568:K568))))</f>
        <v>1</v>
      </c>
      <c r="AF568" s="0" t="n">
        <f aca="false">IF(MAX(L568:O568)=MIN(L568:O568),0,IF($C$17="custo",(MAX(L568:O568)-L568)/(MAX(L568:O568)-MIN(L568:O568)),(L568-MIN(L568:O568))/(MAX(L568:O568)-MIN(L568:O568))))</f>
        <v>0.599008138668896</v>
      </c>
      <c r="AG568" s="0" t="n">
        <f aca="false">IF(MAX(L568:O568)=MIN(L568:O568),0,IF($C$17="custo",(MAX(L568:O568)-M568)/(MAX(L568:O568)-MIN(L568:O568)),(M568-MIN(L568:O568))/(MAX(L568:O568)-MIN(L568:O568))))</f>
        <v>0.872354346423342</v>
      </c>
      <c r="AH568" s="0" t="n">
        <f aca="false">IF(MAX(L568:O568)=MIN(L568:O568),0,IF($C$17="custo",(MAX(L568:O568)-N568)/(MAX(L568:O568)-MIN(L568:O568)),(N568-MIN(L568:O568))/(MAX(L568:O568)-MIN(L568:O568))))</f>
        <v>1</v>
      </c>
      <c r="AI568" s="0" t="n">
        <f aca="false">IF(MAX(L568:O568)=MIN(L568:O568),0,IF($C$17="custo",(MAX(L568:O568)-O568)/(MAX(L568:O568)-MIN(L568:O568)),(O568-MIN(L568:O568))/(MAX(L568:O568)-MIN(L568:O568))))</f>
        <v>0</v>
      </c>
      <c r="AJ568" s="0" t="n">
        <f aca="false">IF(MAX(P568:S568)=MIN(P568:S568),0,IF($D$17="custo",(MAX(P568:S568)-P568)/(MAX(P568:S568)-MIN(P568:S568)),(P568-MIN(P568:S568))/(MAX(P568:S568)-MIN(P568:S568))))</f>
        <v>0.323698967508323</v>
      </c>
      <c r="AK568" s="0" t="n">
        <f aca="false">IF(MAX(P568:S568)=MIN(P568:S568),0,IF($D$17="custo",(MAX(P568:S568)-Q568)/(MAX(P568:S568)-MIN(P568:S568)),(Q568-MIN(P568:S568))/(MAX(P568:S568)-MIN(P568:S568))))</f>
        <v>0</v>
      </c>
      <c r="AL568" s="0" t="n">
        <f aca="false">IF(MAX(P568:S568)=MIN(P568:S568),0,IF($D$17="custo",(MAX(P568:S568)-R568)/(MAX(P568:S568)-MIN(P568:S568)),(R568-MIN(P568:S568))/(MAX(P568:S568)-MIN(P568:S568))))</f>
        <v>0.737963974970764</v>
      </c>
      <c r="AM568" s="0" t="n">
        <f aca="false">IF(MAX(P568:S568)=MIN(P568:S568),0,IF($D$17="custo",(MAX(P568:S568)-S568)/(MAX(P568:S568)-MIN(P568:S568)),(S568-MIN(P568:S568))/(MAX(P568:S568)-MIN(P568:S568))))</f>
        <v>1</v>
      </c>
      <c r="AN568" s="0" t="n">
        <f aca="false">IF(MAX(T568:W568)=MIN(T568:W568),0,IF($E$17="custo",(MAX(T568:W568)-T568)/(MAX(T568:W568)-MIN(T568:W568)),(T568-MIN(T568:W568))/(MAX(T568:W568)-MIN(T568:W568))))</f>
        <v>0</v>
      </c>
      <c r="AO568" s="0" t="n">
        <f aca="false">IF(MAX(T568:W568)=MIN(T568:W568),0,IF($E$17="custo",(MAX(T568:W568)-U568)/(MAX(T568:W568)-MIN(T568:W568)),(U568-MIN(T568:W568))/(MAX(T568:W568)-MIN(T568:W568))))</f>
        <v>0.68</v>
      </c>
      <c r="AP568" s="0" t="n">
        <f aca="false">IF(MAX(T568:W568)=MIN(T568:W568),0,IF($E$17="custo",(MAX(T568:W568)-V568)/(MAX(T568:W568)-MIN(T568:W568)),(V568-MIN(T568:W568))/(MAX(T568:W568)-MIN(T568:W568))))</f>
        <v>0.96</v>
      </c>
      <c r="AQ568" s="0" t="n">
        <f aca="false">IF(MAX(T568:W568)=MIN(T568:W568),0,IF($E$17="custo",(MAX(T568:W568)-W568)/(MAX(T568:W568)-MIN(T568:W568)),(W568-MIN(T568:W568))/(MAX(T568:W568)-MIN(T568:W568))))</f>
        <v>1</v>
      </c>
      <c r="AR568" s="0" t="n">
        <f aca="false">IF(MAX(X568:AA568)=MIN(X568:AA568),0,IF($F$17="custo",(MAX(X568:AA568)-X568)/(MAX(X568:AA568)-MIN(X568:AA568)),(X568-MIN(X568:AA568))/(MAX(X568:AA568)-MIN(X568:AA568))))</f>
        <v>0</v>
      </c>
      <c r="AS568" s="0" t="n">
        <f aca="false">IF(MAX(X568:AA568)=MIN(X568:AA568),0,IF($F$17="custo",(MAX(X568:AA568)-Y568)/(MAX(X568:AA568)-MIN(X568:AA568)),(Y568-MIN(X568:AA568))/(MAX(X568:AA568)-MIN(X568:AA568))))</f>
        <v>0.75</v>
      </c>
      <c r="AT568" s="0" t="n">
        <f aca="false">IF(MAX(X568:AA568)=MIN(X568:AA568),0,IF($F$17="custo",(MAX(X568:AA568)-Z568)/(MAX(X568:AA568)-MIN(X568:AA568)),(Z568-MIN(X568:AA568))/(MAX(X568:AA568)-MIN(X568:AA568))))</f>
        <v>0.25</v>
      </c>
      <c r="AU568" s="0" t="n">
        <f aca="false">IF(MAX(X568:AA568)=MIN(X568:AA568),0,IF($F$17="custo",(MAX(X568:AA568)-AA568)/(MAX(X568:AA568)-MIN(X568:AA568)),(AA568-MIN(X568:AA568))/(MAX(X568:AA568)-MIN(X568:AA568))))</f>
        <v>1</v>
      </c>
      <c r="AV568" s="0" t="n">
        <f aca="false">STDEVP(AB568:AE568)</f>
        <v>0.401512348545454</v>
      </c>
      <c r="AW568" s="0" t="n">
        <f aca="false">STDEVP(AF568:AI568)</f>
        <v>0.38500153335245</v>
      </c>
      <c r="AX568" s="0" t="n">
        <f aca="false">STDEVP(AJ568:AM568)</f>
        <v>0.383000759732511</v>
      </c>
      <c r="AY568" s="0" t="n">
        <f aca="false">STDEVP(AN568:AQ568)</f>
        <v>0.400499687890016</v>
      </c>
      <c r="AZ568" s="0" t="n">
        <f aca="false">STDEVP(AR568:AU568)</f>
        <v>0.395284707521047</v>
      </c>
      <c r="BA568" s="0" t="n">
        <f aca="false">AV568*((1-IFERROR(CORREL(AB568:AE568,AF568:AI568),0))+(1-IFERROR(CORREL(AB568:AE568,AJ568:AM568),0))+(1-IFERROR(CORREL(AB568:AE568,AN568:AQ568),0))+(1-IFERROR(CORREL(AB568:AE568,AR568:AU568),0)))</f>
        <v>1.04859931466785</v>
      </c>
      <c r="BB568" s="0" t="n">
        <f aca="false">AW568*((1-IFERROR(CORREL(AF568:AI568,AB568:AE568),0))+(1-IFERROR(CORREL(AF568:AI568,AJ568:AM568),0))+(1-IFERROR(CORREL(AF568:AI568,AN568:AQ568),0))+(1-IFERROR(CORREL(AF568:AI568,AR568:AU568),0)))</f>
        <v>2.22053143098183</v>
      </c>
      <c r="BC568" s="0" t="n">
        <f aca="false">AX568*((1-IFERROR(CORREL(AJ568:AM568,AB568:AE568),0))+(1-IFERROR(CORREL(AJ568:AM568,AF568:AI568),0))+(1-IFERROR(CORREL(AJ568:AM568,AN568:AQ568),0))+(1-IFERROR(CORREL(AJ568:AM568,AR568:AU568),0)))</f>
        <v>1.05871071602524</v>
      </c>
      <c r="BD568" s="0" t="n">
        <f aca="false">AY568*((1-IFERROR(CORREL(AN568:AQ568,AB568:AE568),0))+(1-IFERROR(CORREL(AN568:AQ568,AF568:AI568),0))+(1-IFERROR(CORREL(AN568:AQ568,AJ568:AM568),0))+(1-IFERROR(CORREL(AN568:AQ568,AR568:AU568),0)))</f>
        <v>0.898833360237028</v>
      </c>
      <c r="BE568" s="0" t="n">
        <f aca="false">AZ568*((1-IFERROR(CORREL(AR568:AU568,AB568:AE568),0))+(1-IFERROR(CORREL(AR568:AU568,AF568:AI568),0))+(1-IFERROR(CORREL(AR568:AU568,AJ568:AM568),0))+(1-IFERROR(CORREL(AR568:AU568,AN568:AQ568),0)))</f>
        <v>1.31916404336339</v>
      </c>
      <c r="BF568" s="0" t="n">
        <f aca="false">IF(SUM(BA568:BE568)&gt;0,BA568/SUM(BA568:BE568),1/5)</f>
        <v>0.160193267241958</v>
      </c>
      <c r="BG568" s="0" t="n">
        <f aca="false">IF(SUM(BA568:BE568)&gt;0,BB568/SUM(BA568:BE568),1/5)</f>
        <v>0.339227939563469</v>
      </c>
      <c r="BH568" s="0" t="n">
        <f aca="false">IF(SUM(BA568:BE568)&gt;0,BC568/SUM(BA568:BE568),1/5)</f>
        <v>0.161737973973288</v>
      </c>
      <c r="BI568" s="0" t="n">
        <f aca="false">IF(SUM(BA568:BE568)&gt;0,BD568/SUM(BA568:BE568),1/5)</f>
        <v>0.137313700923071</v>
      </c>
      <c r="BJ568" s="0" t="n">
        <f aca="false">IF(SUM(BA568:BE568)&gt;0,BE568/SUM(BA568:BE568),1/5)</f>
        <v>0.201527118298214</v>
      </c>
      <c r="BK568" s="0" t="n">
        <f aca="false">BF568*AB568+BG568*AF568+BH568*AJ568+BI568*AN568+BJ568*AR568</f>
        <v>0.296459163949226</v>
      </c>
      <c r="BL568" s="0" t="n">
        <f aca="false">BF568*AC568+BG568*AG568+BH568*AK568+BI568*AO568+BJ568*AS568</f>
        <v>0.540445622857776</v>
      </c>
      <c r="BM568" s="0" t="n">
        <f aca="false">BF568*AD568+BG568*AH568+BH568*AL568+BI568*AP568+BJ568*AT568</f>
        <v>0.767743209327075</v>
      </c>
      <c r="BN568" s="0" t="n">
        <f aca="false">BF568*AE568+BG568*AI568+BH568*AM568+BI568*AQ568+BJ568*AU568</f>
        <v>0.660772060436531</v>
      </c>
      <c r="BO568" s="0" t="n">
        <f aca="false">RANK(BK568,$BK568:$BN568)</f>
        <v>4</v>
      </c>
      <c r="BP568" s="0" t="n">
        <f aca="false">RANK(BL568,$BK568:$BN568)</f>
        <v>3</v>
      </c>
      <c r="BQ568" s="0" t="n">
        <f aca="false">RANK(BM568,$BK568:$BN568)</f>
        <v>1</v>
      </c>
      <c r="BR568" s="0" t="n">
        <f aca="false">RANK(BN568,$BK568:$BN568)</f>
        <v>2</v>
      </c>
    </row>
    <row r="569" customFormat="false" ht="15" hidden="false" customHeight="false" outlineLevel="0" collapsed="false">
      <c r="A569" s="0" t="n">
        <v>546</v>
      </c>
      <c r="B569" s="0" t="n">
        <f aca="false">RANDBETWEEN(1,$B$5)</f>
        <v>2</v>
      </c>
      <c r="C569" s="0" t="n">
        <f aca="false">RANDBETWEEN(1,$B$5)</f>
        <v>4</v>
      </c>
      <c r="D569" s="0" t="n">
        <f aca="false">RANDBETWEEN(1,$B$5)</f>
        <v>6</v>
      </c>
      <c r="E569" s="0" t="n">
        <f aca="false">RANDBETWEEN(1,$B$5)</f>
        <v>2</v>
      </c>
      <c r="F569" s="0" t="n">
        <f aca="false">RANDBETWEEN(1,$B$5)</f>
        <v>2</v>
      </c>
      <c r="G569" s="0" t="n">
        <f aca="false">RANDBETWEEN(1,$B$5)</f>
        <v>4</v>
      </c>
      <c r="H569" s="0" t="n">
        <f aca="true">NORMINV(RAND(),$B$8,$B$13)</f>
        <v>48.5246637989004</v>
      </c>
      <c r="I569" s="0" t="n">
        <f aca="true">NORMINV(RAND(),$C$8,$C$13)</f>
        <v>66.0022229885973</v>
      </c>
      <c r="J569" s="0" t="n">
        <f aca="true">NORMINV(RAND(),$D$8,$D$13)</f>
        <v>15.5171798554439</v>
      </c>
      <c r="K569" s="0" t="n">
        <f aca="true">NORMINV(RAND(),$E$8,$E$13)</f>
        <v>3.04819716788753</v>
      </c>
      <c r="L569" s="0" t="n">
        <f aca="true">NORMINV(RAND(),$B$9,$B$14)</f>
        <v>52.3133306500204</v>
      </c>
      <c r="M569" s="0" t="n">
        <f aca="true">NORMINV(RAND(),$C$9,$C$14)</f>
        <v>59.9665908091527</v>
      </c>
      <c r="N569" s="0" t="n">
        <f aca="true">NORMINV(RAND(),$D$9,$D$14)</f>
        <v>46.600967946435</v>
      </c>
      <c r="O569" s="0" t="n">
        <f aca="true">NORMINV(RAND(),$E$9,$E$14)</f>
        <v>26.1207776152636</v>
      </c>
      <c r="P569" s="0" t="n">
        <f aca="true">NORMINV(RAND(),$B$10,$B$15)</f>
        <v>24.1478255776134</v>
      </c>
      <c r="Q569" s="0" t="n">
        <f aca="true">NORMINV(RAND(),$C$10,$C$15)</f>
        <v>29.0399280957582</v>
      </c>
      <c r="R569" s="0" t="n">
        <f aca="true">NORMINV(RAND(),$D$10,$D$15)</f>
        <v>10.2137651945212</v>
      </c>
      <c r="S569" s="0" t="n">
        <f aca="true">NORMINV(RAND(),$E$10,$E$15)</f>
        <v>4.16276241089465</v>
      </c>
      <c r="T569" s="0" t="n">
        <f aca="false">MEDIAN(INDEX(Avaliadores!$B$17:$B$22,$B569),INDEX(Avaliadores!$B$17:$B$22,$C569),INDEX(Avaliadores!$B$17:$B$22,$D569),INDEX(Avaliadores!$B$17:$B$22,$E569),INDEX(Avaliadores!$B$17:$B$22,$F569),INDEX(Avaliadores!$B$17:$B$22,$G569))</f>
        <v>3.04166666666667</v>
      </c>
      <c r="U569" s="0" t="n">
        <f aca="false">MEDIAN(INDEX(Avaliadores!$C$17:$C$22,$B569),INDEX(Avaliadores!$C$17:$C$22,$C569),INDEX(Avaliadores!$C$17:$C$22,$D569),INDEX(Avaliadores!$C$17:$C$22,$E569),INDEX(Avaliadores!$C$17:$C$22,$F569),INDEX(Avaliadores!$C$17:$C$22,$G569))</f>
        <v>5.29166666666667</v>
      </c>
      <c r="V569" s="0" t="n">
        <f aca="false">MEDIAN(INDEX(Avaliadores!$D$17:$D$22,$B569),INDEX(Avaliadores!$D$17:$D$22,$C569),INDEX(Avaliadores!$D$17:$D$22,$D569),INDEX(Avaliadores!$D$17:$D$22,$E569),INDEX(Avaliadores!$D$17:$D$22,$F569),INDEX(Avaliadores!$D$17:$D$22,$G569))</f>
        <v>5.79166666666667</v>
      </c>
      <c r="W569" s="0" t="n">
        <f aca="false">MEDIAN(INDEX(Avaliadores!$E$17:$E$22,$B569),INDEX(Avaliadores!$E$17:$E$22,$C569),INDEX(Avaliadores!$E$17:$E$22,$D569),INDEX(Avaliadores!$E$17:$E$22,$E569),INDEX(Avaliadores!$E$17:$E$22,$F569),INDEX(Avaliadores!$E$17:$E$22,$G569))</f>
        <v>6.04166666666667</v>
      </c>
      <c r="X569" s="0" t="n">
        <f aca="false">MEDIAN(INDEX(Avaliadores!$F$17:$F$22,$B569),INDEX(Avaliadores!$F$17:$F$22,$C569),INDEX(Avaliadores!$F$17:$F$22,$D569),INDEX(Avaliadores!$F$17:$F$22,$E569),INDEX(Avaliadores!$F$17:$F$22,$F569),INDEX(Avaliadores!$F$17:$F$22,$G569))</f>
        <v>2.54166666666667</v>
      </c>
      <c r="Y569" s="0" t="n">
        <f aca="false">MEDIAN(INDEX(Avaliadores!$G$17:$G$22,$B569),INDEX(Avaliadores!$G$17:$G$22,$C569),INDEX(Avaliadores!$G$17:$G$22,$D569),INDEX(Avaliadores!$G$17:$G$22,$E569),INDEX(Avaliadores!$G$17:$G$22,$F569),INDEX(Avaliadores!$G$17:$G$22,$G569))</f>
        <v>5.54166666666667</v>
      </c>
      <c r="Z569" s="0" t="n">
        <f aca="false">MEDIAN(INDEX(Avaliadores!$H$17:$H$22,$B569),INDEX(Avaliadores!$H$17:$H$22,$C569),INDEX(Avaliadores!$H$17:$H$22,$D569),INDEX(Avaliadores!$H$17:$H$22,$E569),INDEX(Avaliadores!$H$17:$H$22,$F569),INDEX(Avaliadores!$H$17:$H$22,$G569))</f>
        <v>4.04166666666667</v>
      </c>
      <c r="AA569" s="0" t="n">
        <f aca="false">MEDIAN(INDEX(Avaliadores!$I$17:$I$22,$B569),INDEX(Avaliadores!$I$17:$I$22,$C569),INDEX(Avaliadores!$I$17:$I$22,$D569),INDEX(Avaliadores!$I$17:$I$22,$E569),INDEX(Avaliadores!$I$17:$I$22,$F569),INDEX(Avaliadores!$I$17:$I$22,$G569))</f>
        <v>6.04166666666667</v>
      </c>
      <c r="AB569" s="0" t="n">
        <f aca="false">IF(MAX(H569:K569)=MIN(H569:K569),0,IF($B$17="custo",(MAX(H569:K569)-H569)/(MAX(H569:K569)-MIN(H569:K569)),(H569-MIN(H569:K569))/(MAX(H569:K569)-MIN(H569:K569))))</f>
        <v>0.27762417036636</v>
      </c>
      <c r="AC569" s="0" t="n">
        <f aca="false">IF(MAX(H569:K569)=MIN(H569:K569),0,IF($B$17="custo",(MAX(H569:K569)-I569)/(MAX(H569:K569)-MIN(H569:K569)),(I569-MIN(H569:K569))/(MAX(H569:K569)-MIN(H569:K569))))</f>
        <v>0</v>
      </c>
      <c r="AD569" s="0" t="n">
        <f aca="false">IF(MAX(H569:K569)=MIN(H569:K569),0,IF($B$17="custo",(MAX(H569:K569)-J569)/(MAX(H569:K569)-MIN(H569:K569)),(J569-MIN(H569:K569))/(MAX(H569:K569)-MIN(H569:K569))))</f>
        <v>0.801935102243223</v>
      </c>
      <c r="AE569" s="0" t="n">
        <f aca="false">IF(MAX(H569:K569)=MIN(H569:K569),0,IF($B$17="custo",(MAX(H569:K569)-K569)/(MAX(H569:K569)-MIN(H569:K569)),(K569-MIN(H569:K569))/(MAX(H569:K569)-MIN(H569:K569))))</f>
        <v>1</v>
      </c>
      <c r="AF569" s="0" t="n">
        <f aca="false">IF(MAX(L569:O569)=MIN(L569:O569),0,IF($C$17="custo",(MAX(L569:O569)-L569)/(MAX(L569:O569)-MIN(L569:O569)),(L569-MIN(L569:O569))/(MAX(L569:O569)-MIN(L569:O569))))</f>
        <v>0.773878673994628</v>
      </c>
      <c r="AG569" s="0" t="n">
        <f aca="false">IF(MAX(L569:O569)=MIN(L569:O569),0,IF($C$17="custo",(MAX(L569:O569)-M569)/(MAX(L569:O569)-MIN(L569:O569)),(M569-MIN(L569:O569))/(MAX(L569:O569)-MIN(L569:O569))))</f>
        <v>1</v>
      </c>
      <c r="AH569" s="0" t="n">
        <f aca="false">IF(MAX(L569:O569)=MIN(L569:O569),0,IF($C$17="custo",(MAX(L569:O569)-N569)/(MAX(L569:O569)-MIN(L569:O569)),(N569-MIN(L569:O569))/(MAX(L569:O569)-MIN(L569:O569))))</f>
        <v>0.605102622703982</v>
      </c>
      <c r="AI569" s="0" t="n">
        <f aca="false">IF(MAX(L569:O569)=MIN(L569:O569),0,IF($C$17="custo",(MAX(L569:O569)-O569)/(MAX(L569:O569)-MIN(L569:O569)),(O569-MIN(L569:O569))/(MAX(L569:O569)-MIN(L569:O569))))</f>
        <v>0</v>
      </c>
      <c r="AJ569" s="0" t="n">
        <f aca="false">IF(MAX(P569:S569)=MIN(P569:S569),0,IF($D$17="custo",(MAX(P569:S569)-P569)/(MAX(P569:S569)-MIN(P569:S569)),(P569-MIN(P569:S569))/(MAX(P569:S569)-MIN(P569:S569))))</f>
        <v>0.196650317006225</v>
      </c>
      <c r="AK569" s="0" t="n">
        <f aca="false">IF(MAX(P569:S569)=MIN(P569:S569),0,IF($D$17="custo",(MAX(P569:S569)-Q569)/(MAX(P569:S569)-MIN(P569:S569)),(Q569-MIN(P569:S569))/(MAX(P569:S569)-MIN(P569:S569))))</f>
        <v>0</v>
      </c>
      <c r="AL569" s="0" t="n">
        <f aca="false">IF(MAX(P569:S569)=MIN(P569:S569),0,IF($D$17="custo",(MAX(P569:S569)-R569)/(MAX(P569:S569)-MIN(P569:S569)),(R569-MIN(P569:S569))/(MAX(P569:S569)-MIN(P569:S569))))</f>
        <v>0.756764783405038</v>
      </c>
      <c r="AM569" s="0" t="n">
        <f aca="false">IF(MAX(P569:S569)=MIN(P569:S569),0,IF($D$17="custo",(MAX(P569:S569)-S569)/(MAX(P569:S569)-MIN(P569:S569)),(S569-MIN(P569:S569))/(MAX(P569:S569)-MIN(P569:S569))))</f>
        <v>1</v>
      </c>
      <c r="AN569" s="0" t="n">
        <f aca="false">IF(MAX(T569:W569)=MIN(T569:W569),0,IF($E$17="custo",(MAX(T569:W569)-T569)/(MAX(T569:W569)-MIN(T569:W569)),(T569-MIN(T569:W569))/(MAX(T569:W569)-MIN(T569:W569))))</f>
        <v>0</v>
      </c>
      <c r="AO569" s="0" t="n">
        <f aca="false">IF(MAX(T569:W569)=MIN(T569:W569),0,IF($E$17="custo",(MAX(T569:W569)-U569)/(MAX(T569:W569)-MIN(T569:W569)),(U569-MIN(T569:W569))/(MAX(T569:W569)-MIN(T569:W569))))</f>
        <v>0.75</v>
      </c>
      <c r="AP569" s="0" t="n">
        <f aca="false">IF(MAX(T569:W569)=MIN(T569:W569),0,IF($E$17="custo",(MAX(T569:W569)-V569)/(MAX(T569:W569)-MIN(T569:W569)),(V569-MIN(T569:W569))/(MAX(T569:W569)-MIN(T569:W569))))</f>
        <v>0.916666666666667</v>
      </c>
      <c r="AQ569" s="0" t="n">
        <f aca="false">IF(MAX(T569:W569)=MIN(T569:W569),0,IF($E$17="custo",(MAX(T569:W569)-W569)/(MAX(T569:W569)-MIN(T569:W569)),(W569-MIN(T569:W569))/(MAX(T569:W569)-MIN(T569:W569))))</f>
        <v>1</v>
      </c>
      <c r="AR569" s="0" t="n">
        <f aca="false">IF(MAX(X569:AA569)=MIN(X569:AA569),0,IF($F$17="custo",(MAX(X569:AA569)-X569)/(MAX(X569:AA569)-MIN(X569:AA569)),(X569-MIN(X569:AA569))/(MAX(X569:AA569)-MIN(X569:AA569))))</f>
        <v>0</v>
      </c>
      <c r="AS569" s="0" t="n">
        <f aca="false">IF(MAX(X569:AA569)=MIN(X569:AA569),0,IF($F$17="custo",(MAX(X569:AA569)-Y569)/(MAX(X569:AA569)-MIN(X569:AA569)),(Y569-MIN(X569:AA569))/(MAX(X569:AA569)-MIN(X569:AA569))))</f>
        <v>0.857142857142857</v>
      </c>
      <c r="AT569" s="0" t="n">
        <f aca="false">IF(MAX(X569:AA569)=MIN(X569:AA569),0,IF($F$17="custo",(MAX(X569:AA569)-Z569)/(MAX(X569:AA569)-MIN(X569:AA569)),(Z569-MIN(X569:AA569))/(MAX(X569:AA569)-MIN(X569:AA569))))</f>
        <v>0.428571428571429</v>
      </c>
      <c r="AU569" s="0" t="n">
        <f aca="false">IF(MAX(X569:AA569)=MIN(X569:AA569),0,IF($F$17="custo",(MAX(X569:AA569)-AA569)/(MAX(X569:AA569)-MIN(X569:AA569)),(AA569-MIN(X569:AA569))/(MAX(X569:AA569)-MIN(X569:AA569))))</f>
        <v>1</v>
      </c>
      <c r="AV569" s="0" t="n">
        <f aca="false">STDEVP(AB569:AE569)</f>
        <v>0.399697822144221</v>
      </c>
      <c r="AW569" s="0" t="n">
        <f aca="false">STDEVP(AF569:AI569)</f>
        <v>0.370860278122527</v>
      </c>
      <c r="AX569" s="0" t="n">
        <f aca="false">STDEVP(AJ569:AM569)</f>
        <v>0.405403085197941</v>
      </c>
      <c r="AY569" s="0" t="n">
        <f aca="false">STDEVP(AN569:AQ569)</f>
        <v>0.395284707521047</v>
      </c>
      <c r="AZ569" s="0" t="n">
        <f aca="false">STDEVP(AR569:AU569)</f>
        <v>0.391230398217976</v>
      </c>
      <c r="BA569" s="0" t="n">
        <f aca="false">AV569*((1-IFERROR(CORREL(AB569:AE569,AF569:AI569),0))+(1-IFERROR(CORREL(AB569:AE569,AJ569:AM569),0))+(1-IFERROR(CORREL(AB569:AE569,AN569:AQ569),0))+(1-IFERROR(CORREL(AB569:AE569,AR569:AU569),0)))</f>
        <v>1.24243675966583</v>
      </c>
      <c r="BB569" s="0" t="n">
        <f aca="false">AW569*((1-IFERROR(CORREL(AF569:AI569,AB569:AE569),0))+(1-IFERROR(CORREL(AF569:AI569,AJ569:AM569),0))+(1-IFERROR(CORREL(AF569:AI569,AN569:AQ569),0))+(1-IFERROR(CORREL(AF569:AI569,AR569:AU569),0)))</f>
        <v>2.49250259680407</v>
      </c>
      <c r="BC569" s="0" t="n">
        <f aca="false">AX569*((1-IFERROR(CORREL(AJ569:AM569,AB569:AE569),0))+(1-IFERROR(CORREL(AJ569:AM569,AF569:AI569),0))+(1-IFERROR(CORREL(AJ569:AM569,AN569:AQ569),0))+(1-IFERROR(CORREL(AJ569:AM569,AR569:AU569),0)))</f>
        <v>1.20897524426834</v>
      </c>
      <c r="BD569" s="0" t="n">
        <f aca="false">AY569*((1-IFERROR(CORREL(AN569:AQ569,AB569:AE569),0))+(1-IFERROR(CORREL(AN569:AQ569,AF569:AI569),0))+(1-IFERROR(CORREL(AN569:AQ569,AJ569:AM569),0))+(1-IFERROR(CORREL(AN569:AQ569,AR569:AU569),0)))</f>
        <v>0.984156798348887</v>
      </c>
      <c r="BE569" s="0" t="n">
        <f aca="false">AZ569*((1-IFERROR(CORREL(AR569:AU569,AB569:AE569),0))+(1-IFERROR(CORREL(AR569:AU569,AF569:AI569),0))+(1-IFERROR(CORREL(AR569:AU569,AJ569:AM569),0))+(1-IFERROR(CORREL(AR569:AU569,AN569:AQ569),0)))</f>
        <v>1.17943509770864</v>
      </c>
      <c r="BF569" s="0" t="n">
        <f aca="false">IF(SUM(BA569:BE569)&gt;0,BA569/SUM(BA569:BE569),1/5)</f>
        <v>0.174806278436179</v>
      </c>
      <c r="BG569" s="0" t="n">
        <f aca="false">IF(SUM(BA569:BE569)&gt;0,BB569/SUM(BA569:BE569),1/5)</f>
        <v>0.350685939988623</v>
      </c>
      <c r="BH569" s="0" t="n">
        <f aca="false">IF(SUM(BA569:BE569)&gt;0,BC569/SUM(BA569:BE569),1/5)</f>
        <v>0.170098366398029</v>
      </c>
      <c r="BI569" s="0" t="n">
        <f aca="false">IF(SUM(BA569:BE569)&gt;0,BD569/SUM(BA569:BE569),1/5)</f>
        <v>0.138467238657125</v>
      </c>
      <c r="BJ569" s="0" t="n">
        <f aca="false">IF(SUM(BA569:BE569)&gt;0,BE569/SUM(BA569:BE569),1/5)</f>
        <v>0.165942176520043</v>
      </c>
      <c r="BK569" s="0" t="n">
        <f aca="false">BF569*AB569+BG569*AF569+BH569*AJ569+BI569*AN569+BJ569*AR569</f>
        <v>0.353368715927044</v>
      </c>
      <c r="BL569" s="0" t="n">
        <f aca="false">BF569*AC569+BG569*AG569+BH569*AK569+BI569*AO569+BJ569*AS569</f>
        <v>0.596772520284361</v>
      </c>
      <c r="BM569" s="0" t="n">
        <f aca="false">BF569*AD569+BG569*AH569+BH569*AL569+BI569*AP569+BJ569*AT569</f>
        <v>0.679155103961569</v>
      </c>
      <c r="BN569" s="0" t="n">
        <f aca="false">BF569*AE569+BG569*AI569+BH569*AM569+BI569*AQ569+BJ569*AU569</f>
        <v>0.649314060011377</v>
      </c>
      <c r="BO569" s="0" t="n">
        <f aca="false">RANK(BK569,$BK569:$BN569)</f>
        <v>4</v>
      </c>
      <c r="BP569" s="0" t="n">
        <f aca="false">RANK(BL569,$BK569:$BN569)</f>
        <v>3</v>
      </c>
      <c r="BQ569" s="0" t="n">
        <f aca="false">RANK(BM569,$BK569:$BN569)</f>
        <v>1</v>
      </c>
      <c r="BR569" s="0" t="n">
        <f aca="false">RANK(BN569,$BK569:$BN569)</f>
        <v>2</v>
      </c>
    </row>
    <row r="570" customFormat="false" ht="15" hidden="false" customHeight="false" outlineLevel="0" collapsed="false">
      <c r="A570" s="0" t="n">
        <v>547</v>
      </c>
      <c r="B570" s="0" t="n">
        <f aca="false">RANDBETWEEN(1,$B$5)</f>
        <v>1</v>
      </c>
      <c r="C570" s="0" t="n">
        <f aca="false">RANDBETWEEN(1,$B$5)</f>
        <v>3</v>
      </c>
      <c r="D570" s="0" t="n">
        <f aca="false">RANDBETWEEN(1,$B$5)</f>
        <v>2</v>
      </c>
      <c r="E570" s="0" t="n">
        <f aca="false">RANDBETWEEN(1,$B$5)</f>
        <v>2</v>
      </c>
      <c r="F570" s="0" t="n">
        <f aca="false">RANDBETWEEN(1,$B$5)</f>
        <v>6</v>
      </c>
      <c r="G570" s="0" t="n">
        <f aca="false">RANDBETWEEN(1,$B$5)</f>
        <v>3</v>
      </c>
      <c r="H570" s="0" t="n">
        <f aca="true">NORMINV(RAND(),$B$8,$B$13)</f>
        <v>59.3152812528627</v>
      </c>
      <c r="I570" s="0" t="n">
        <f aca="true">NORMINV(RAND(),$C$8,$C$13)</f>
        <v>55.6793027505418</v>
      </c>
      <c r="J570" s="0" t="n">
        <f aca="true">NORMINV(RAND(),$D$8,$D$13)</f>
        <v>14.5634585314927</v>
      </c>
      <c r="K570" s="0" t="n">
        <f aca="true">NORMINV(RAND(),$E$8,$E$13)</f>
        <v>2.78151582653053</v>
      </c>
      <c r="L570" s="0" t="n">
        <f aca="true">NORMINV(RAND(),$B$9,$B$14)</f>
        <v>43.0966009576856</v>
      </c>
      <c r="M570" s="0" t="n">
        <f aca="true">NORMINV(RAND(),$C$9,$C$14)</f>
        <v>47.3673543342577</v>
      </c>
      <c r="N570" s="0" t="n">
        <f aca="true">NORMINV(RAND(),$D$9,$D$14)</f>
        <v>45.2694801969131</v>
      </c>
      <c r="O570" s="0" t="n">
        <f aca="true">NORMINV(RAND(),$E$9,$E$14)</f>
        <v>26.2625034399322</v>
      </c>
      <c r="P570" s="0" t="n">
        <f aca="true">NORMINV(RAND(),$B$10,$B$15)</f>
        <v>21.8657847733945</v>
      </c>
      <c r="Q570" s="0" t="n">
        <f aca="true">NORMINV(RAND(),$C$10,$C$15)</f>
        <v>33.3260215002611</v>
      </c>
      <c r="R570" s="0" t="n">
        <f aca="true">NORMINV(RAND(),$D$10,$D$15)</f>
        <v>9.41232282439783</v>
      </c>
      <c r="S570" s="0" t="n">
        <f aca="true">NORMINV(RAND(),$E$10,$E$15)</f>
        <v>4.02094185607999</v>
      </c>
      <c r="T570" s="0" t="n">
        <f aca="false">MEDIAN(INDEX(Avaliadores!$B$17:$B$22,$B570),INDEX(Avaliadores!$B$17:$B$22,$C570),INDEX(Avaliadores!$B$17:$B$22,$D570),INDEX(Avaliadores!$B$17:$B$22,$E570),INDEX(Avaliadores!$B$17:$B$22,$F570),INDEX(Avaliadores!$B$17:$B$22,$G570))</f>
        <v>2.79166666666667</v>
      </c>
      <c r="U570" s="0" t="n">
        <f aca="false">MEDIAN(INDEX(Avaliadores!$C$17:$C$22,$B570),INDEX(Avaliadores!$C$17:$C$22,$C570),INDEX(Avaliadores!$C$17:$C$22,$D570),INDEX(Avaliadores!$C$17:$C$22,$E570),INDEX(Avaliadores!$C$17:$C$22,$F570),INDEX(Avaliadores!$C$17:$C$22,$G570))</f>
        <v>4.91666666666667</v>
      </c>
      <c r="V570" s="0" t="n">
        <f aca="false">MEDIAN(INDEX(Avaliadores!$D$17:$D$22,$B570),INDEX(Avaliadores!$D$17:$D$22,$C570),INDEX(Avaliadores!$D$17:$D$22,$D570),INDEX(Avaliadores!$D$17:$D$22,$E570),INDEX(Avaliadores!$D$17:$D$22,$F570),INDEX(Avaliadores!$D$17:$D$22,$G570))</f>
        <v>5.91666666666667</v>
      </c>
      <c r="W570" s="0" t="n">
        <f aca="false">MEDIAN(INDEX(Avaliadores!$E$17:$E$22,$B570),INDEX(Avaliadores!$E$17:$E$22,$C570),INDEX(Avaliadores!$E$17:$E$22,$D570),INDEX(Avaliadores!$E$17:$E$22,$E570),INDEX(Avaliadores!$E$17:$E$22,$F570),INDEX(Avaliadores!$E$17:$E$22,$G570))</f>
        <v>6.04166666666667</v>
      </c>
      <c r="X570" s="0" t="n">
        <f aca="false">MEDIAN(INDEX(Avaliadores!$F$17:$F$22,$B570),INDEX(Avaliadores!$F$17:$F$22,$C570),INDEX(Avaliadores!$F$17:$F$22,$D570),INDEX(Avaliadores!$F$17:$F$22,$E570),INDEX(Avaliadores!$F$17:$F$22,$F570),INDEX(Avaliadores!$F$17:$F$22,$G570))</f>
        <v>2.41666666666667</v>
      </c>
      <c r="Y570" s="0" t="n">
        <f aca="false">MEDIAN(INDEX(Avaliadores!$G$17:$G$22,$B570),INDEX(Avaliadores!$G$17:$G$22,$C570),INDEX(Avaliadores!$G$17:$G$22,$D570),INDEX(Avaliadores!$G$17:$G$22,$E570),INDEX(Avaliadores!$G$17:$G$22,$F570),INDEX(Avaliadores!$G$17:$G$22,$G570))</f>
        <v>5.79166666666667</v>
      </c>
      <c r="Z570" s="0" t="n">
        <f aca="false">MEDIAN(INDEX(Avaliadores!$H$17:$H$22,$B570),INDEX(Avaliadores!$H$17:$H$22,$C570),INDEX(Avaliadores!$H$17:$H$22,$D570),INDEX(Avaliadores!$H$17:$H$22,$E570),INDEX(Avaliadores!$H$17:$H$22,$F570),INDEX(Avaliadores!$H$17:$H$22,$G570))</f>
        <v>4.04166666666667</v>
      </c>
      <c r="AA570" s="0" t="n">
        <f aca="false">MEDIAN(INDEX(Avaliadores!$I$17:$I$22,$B570),INDEX(Avaliadores!$I$17:$I$22,$C570),INDEX(Avaliadores!$I$17:$I$22,$D570),INDEX(Avaliadores!$I$17:$I$22,$E570),INDEX(Avaliadores!$I$17:$I$22,$F570),INDEX(Avaliadores!$I$17:$I$22,$G570))</f>
        <v>6.79166666666667</v>
      </c>
      <c r="AB570" s="0" t="n">
        <f aca="false">IF(MAX(H570:K570)=MIN(H570:K570),0,IF($B$17="custo",(MAX(H570:K570)-H570)/(MAX(H570:K570)-MIN(H570:K570)),(H570-MIN(H570:K570))/(MAX(H570:K570)-MIN(H570:K570))))</f>
        <v>0</v>
      </c>
      <c r="AC570" s="0" t="n">
        <f aca="false">IF(MAX(H570:K570)=MIN(H570:K570),0,IF($B$17="custo",(MAX(H570:K570)-I570)/(MAX(H570:K570)-MIN(H570:K570)),(I570-MIN(H570:K570))/(MAX(H570:K570)-MIN(H570:K570))))</f>
        <v>0.0643151658995516</v>
      </c>
      <c r="AD570" s="0" t="n">
        <f aca="false">IF(MAX(H570:K570)=MIN(H570:K570),0,IF($B$17="custo",(MAX(H570:K570)-J570)/(MAX(H570:K570)-MIN(H570:K570)),(J570-MIN(H570:K570))/(MAX(H570:K570)-MIN(H570:K570))))</f>
        <v>0.791594587480381</v>
      </c>
      <c r="AE570" s="0" t="n">
        <f aca="false">IF(MAX(H570:K570)=MIN(H570:K570),0,IF($B$17="custo",(MAX(H570:K570)-K570)/(MAX(H570:K570)-MIN(H570:K570)),(K570-MIN(H570:K570))/(MAX(H570:K570)-MIN(H570:K570))))</f>
        <v>1</v>
      </c>
      <c r="AF570" s="0" t="n">
        <f aca="false">IF(MAX(L570:O570)=MIN(L570:O570),0,IF($C$17="custo",(MAX(L570:O570)-L570)/(MAX(L570:O570)-MIN(L570:O570)),(L570-MIN(L570:O570))/(MAX(L570:O570)-MIN(L570:O570))))</f>
        <v>0.797641149044063</v>
      </c>
      <c r="AG570" s="0" t="n">
        <f aca="false">IF(MAX(L570:O570)=MIN(L570:O570),0,IF($C$17="custo",(MAX(L570:O570)-M570)/(MAX(L570:O570)-MIN(L570:O570)),(M570-MIN(L570:O570))/(MAX(L570:O570)-MIN(L570:O570))))</f>
        <v>1</v>
      </c>
      <c r="AH570" s="0" t="n">
        <f aca="false">IF(MAX(L570:O570)=MIN(L570:O570),0,IF($C$17="custo",(MAX(L570:O570)-N570)/(MAX(L570:O570)-MIN(L570:O570)),(N570-MIN(L570:O570))/(MAX(L570:O570)-MIN(L570:O570))))</f>
        <v>0.900597538080278</v>
      </c>
      <c r="AI570" s="0" t="n">
        <f aca="false">IF(MAX(L570:O570)=MIN(L570:O570),0,IF($C$17="custo",(MAX(L570:O570)-O570)/(MAX(L570:O570)-MIN(L570:O570)),(O570-MIN(L570:O570))/(MAX(L570:O570)-MIN(L570:O570))))</f>
        <v>0</v>
      </c>
      <c r="AJ570" s="0" t="n">
        <f aca="false">IF(MAX(P570:S570)=MIN(P570:S570),0,IF($D$17="custo",(MAX(P570:S570)-P570)/(MAX(P570:S570)-MIN(P570:S570)),(P570-MIN(P570:S570))/(MAX(P570:S570)-MIN(P570:S570))))</f>
        <v>0.391066561361222</v>
      </c>
      <c r="AK570" s="0" t="n">
        <f aca="false">IF(MAX(P570:S570)=MIN(P570:S570),0,IF($D$17="custo",(MAX(P570:S570)-Q570)/(MAX(P570:S570)-MIN(P570:S570)),(Q570-MIN(P570:S570))/(MAX(P570:S570)-MIN(P570:S570))))</f>
        <v>0</v>
      </c>
      <c r="AL570" s="0" t="n">
        <f aca="false">IF(MAX(P570:S570)=MIN(P570:S570),0,IF($D$17="custo",(MAX(P570:S570)-R570)/(MAX(P570:S570)-MIN(P570:S570)),(R570-MIN(P570:S570))/(MAX(P570:S570)-MIN(P570:S570))))</f>
        <v>0.816025718620138</v>
      </c>
      <c r="AM570" s="0" t="n">
        <f aca="false">IF(MAX(P570:S570)=MIN(P570:S570),0,IF($D$17="custo",(MAX(P570:S570)-S570)/(MAX(P570:S570)-MIN(P570:S570)),(S570-MIN(P570:S570))/(MAX(P570:S570)-MIN(P570:S570))))</f>
        <v>1</v>
      </c>
      <c r="AN570" s="0" t="n">
        <f aca="false">IF(MAX(T570:W570)=MIN(T570:W570),0,IF($E$17="custo",(MAX(T570:W570)-T570)/(MAX(T570:W570)-MIN(T570:W570)),(T570-MIN(T570:W570))/(MAX(T570:W570)-MIN(T570:W570))))</f>
        <v>0</v>
      </c>
      <c r="AO570" s="0" t="n">
        <f aca="false">IF(MAX(T570:W570)=MIN(T570:W570),0,IF($E$17="custo",(MAX(T570:W570)-U570)/(MAX(T570:W570)-MIN(T570:W570)),(U570-MIN(T570:W570))/(MAX(T570:W570)-MIN(T570:W570))))</f>
        <v>0.653846153846154</v>
      </c>
      <c r="AP570" s="0" t="n">
        <f aca="false">IF(MAX(T570:W570)=MIN(T570:W570),0,IF($E$17="custo",(MAX(T570:W570)-V570)/(MAX(T570:W570)-MIN(T570:W570)),(V570-MIN(T570:W570))/(MAX(T570:W570)-MIN(T570:W570))))</f>
        <v>0.961538461538462</v>
      </c>
      <c r="AQ570" s="0" t="n">
        <f aca="false">IF(MAX(T570:W570)=MIN(T570:W570),0,IF($E$17="custo",(MAX(T570:W570)-W570)/(MAX(T570:W570)-MIN(T570:W570)),(W570-MIN(T570:W570))/(MAX(T570:W570)-MIN(T570:W570))))</f>
        <v>1</v>
      </c>
      <c r="AR570" s="0" t="n">
        <f aca="false">IF(MAX(X570:AA570)=MIN(X570:AA570),0,IF($F$17="custo",(MAX(X570:AA570)-X570)/(MAX(X570:AA570)-MIN(X570:AA570)),(X570-MIN(X570:AA570))/(MAX(X570:AA570)-MIN(X570:AA570))))</f>
        <v>0</v>
      </c>
      <c r="AS570" s="0" t="n">
        <f aca="false">IF(MAX(X570:AA570)=MIN(X570:AA570),0,IF($F$17="custo",(MAX(X570:AA570)-Y570)/(MAX(X570:AA570)-MIN(X570:AA570)),(Y570-MIN(X570:AA570))/(MAX(X570:AA570)-MIN(X570:AA570))))</f>
        <v>0.771428571428572</v>
      </c>
      <c r="AT570" s="0" t="n">
        <f aca="false">IF(MAX(X570:AA570)=MIN(X570:AA570),0,IF($F$17="custo",(MAX(X570:AA570)-Z570)/(MAX(X570:AA570)-MIN(X570:AA570)),(Z570-MIN(X570:AA570))/(MAX(X570:AA570)-MIN(X570:AA570))))</f>
        <v>0.371428571428571</v>
      </c>
      <c r="AU570" s="0" t="n">
        <f aca="false">IF(MAX(X570:AA570)=MIN(X570:AA570),0,IF($F$17="custo",(MAX(X570:AA570)-AA570)/(MAX(X570:AA570)-MIN(X570:AA570)),(AA570-MIN(X570:AA570))/(MAX(X570:AA570)-MIN(X570:AA570))))</f>
        <v>1</v>
      </c>
      <c r="AV570" s="0" t="n">
        <f aca="false">STDEVP(AB570:AE570)</f>
        <v>0.438650823070079</v>
      </c>
      <c r="AW570" s="0" t="n">
        <f aca="false">STDEVP(AF570:AI570)</f>
        <v>0.395974849286848</v>
      </c>
      <c r="AX570" s="0" t="n">
        <f aca="false">STDEVP(AJ570:AM570)</f>
        <v>0.387626413501478</v>
      </c>
      <c r="AY570" s="0" t="n">
        <f aca="false">STDEVP(AN570:AQ570)</f>
        <v>0.40062820492307</v>
      </c>
      <c r="AZ570" s="0" t="n">
        <f aca="false">STDEVP(AR570:AU570)</f>
        <v>0.382459815149359</v>
      </c>
      <c r="BA570" s="0" t="n">
        <f aca="false">AV570*((1-IFERROR(CORREL(AB570:AE570,AF570:AI570),0))+(1-IFERROR(CORREL(AB570:AE570,AJ570:AM570),0))+(1-IFERROR(CORREL(AB570:AE570,AN570:AQ570),0))+(1-IFERROR(CORREL(AB570:AE570,AR570:AU570),0)))</f>
        <v>1.05681091627817</v>
      </c>
      <c r="BB570" s="0" t="n">
        <f aca="false">AW570*((1-IFERROR(CORREL(AF570:AI570,AB570:AE570),0))+(1-IFERROR(CORREL(AF570:AI570,AJ570:AM570),0))+(1-IFERROR(CORREL(AF570:AI570,AN570:AQ570),0))+(1-IFERROR(CORREL(AF570:AI570,AR570:AU570),0)))</f>
        <v>2.51397390367939</v>
      </c>
      <c r="BC570" s="0" t="n">
        <f aca="false">AX570*((1-IFERROR(CORREL(AJ570:AM570,AB570:AE570),0))+(1-IFERROR(CORREL(AJ570:AM570,AF570:AI570),0))+(1-IFERROR(CORREL(AJ570:AM570,AN570:AQ570),0))+(1-IFERROR(CORREL(AJ570:AM570,AR570:AU570),0)))</f>
        <v>1.18305479105028</v>
      </c>
      <c r="BD570" s="0" t="n">
        <f aca="false">AY570*((1-IFERROR(CORREL(AN570:AQ570,AB570:AE570),0))+(1-IFERROR(CORREL(AN570:AQ570,AF570:AI570),0))+(1-IFERROR(CORREL(AN570:AQ570,AJ570:AM570),0))+(1-IFERROR(CORREL(AN570:AQ570,AR570:AU570),0)))</f>
        <v>0.899483560232719</v>
      </c>
      <c r="BE570" s="0" t="n">
        <f aca="false">AZ570*((1-IFERROR(CORREL(AR570:AU570,AB570:AE570),0))+(1-IFERROR(CORREL(AR570:AU570,AF570:AI570),0))+(1-IFERROR(CORREL(AR570:AU570,AJ570:AM570),0))+(1-IFERROR(CORREL(AR570:AU570,AN570:AQ570),0)))</f>
        <v>1.17989747770064</v>
      </c>
      <c r="BF570" s="0" t="n">
        <f aca="false">IF(SUM(BA570:BE570)&gt;0,BA570/SUM(BA570:BE570),1/5)</f>
        <v>0.15465780640962</v>
      </c>
      <c r="BG570" s="0" t="n">
        <f aca="false">IF(SUM(BA570:BE570)&gt;0,BB570/SUM(BA570:BE570),1/5)</f>
        <v>0.367904686945669</v>
      </c>
      <c r="BH570" s="0" t="n">
        <f aca="false">IF(SUM(BA570:BE570)&gt;0,BC570/SUM(BA570:BE570),1/5)</f>
        <v>0.173132824451322</v>
      </c>
      <c r="BI570" s="0" t="n">
        <f aca="false">IF(SUM(BA570:BE570)&gt;0,BD570/SUM(BA570:BE570),1/5)</f>
        <v>0.131633911217559</v>
      </c>
      <c r="BJ570" s="0" t="n">
        <f aca="false">IF(SUM(BA570:BE570)&gt;0,BE570/SUM(BA570:BE570),1/5)</f>
        <v>0.17267077097583</v>
      </c>
      <c r="BK570" s="0" t="n">
        <f aca="false">BF570*AB570+BG570*AF570+BH570*AJ570+BI570*AN570+BJ570*AR570</f>
        <v>0.361162375550974</v>
      </c>
      <c r="BL570" s="0" t="n">
        <f aca="false">BF570*AC570+BG570*AG570+BH570*AK570+BI570*AO570+BJ570*AS570</f>
        <v>0.597123022169246</v>
      </c>
      <c r="BM570" s="0" t="n">
        <f aca="false">BF570*AD570+BG570*AH570+BH570*AL570+BI570*AP570+BJ570*AT570</f>
        <v>0.785747101535977</v>
      </c>
      <c r="BN570" s="0" t="n">
        <f aca="false">BF570*AE570+BG570*AI570+BH570*AM570+BI570*AQ570+BJ570*AU570</f>
        <v>0.632095313054331</v>
      </c>
      <c r="BO570" s="0" t="n">
        <f aca="false">RANK(BK570,$BK570:$BN570)</f>
        <v>4</v>
      </c>
      <c r="BP570" s="0" t="n">
        <f aca="false">RANK(BL570,$BK570:$BN570)</f>
        <v>3</v>
      </c>
      <c r="BQ570" s="0" t="n">
        <f aca="false">RANK(BM570,$BK570:$BN570)</f>
        <v>1</v>
      </c>
      <c r="BR570" s="0" t="n">
        <f aca="false">RANK(BN570,$BK570:$BN570)</f>
        <v>2</v>
      </c>
    </row>
    <row r="571" customFormat="false" ht="15" hidden="false" customHeight="false" outlineLevel="0" collapsed="false">
      <c r="A571" s="0" t="n">
        <v>548</v>
      </c>
      <c r="B571" s="0" t="n">
        <f aca="false">RANDBETWEEN(1,$B$5)</f>
        <v>6</v>
      </c>
      <c r="C571" s="0" t="n">
        <f aca="false">RANDBETWEEN(1,$B$5)</f>
        <v>6</v>
      </c>
      <c r="D571" s="0" t="n">
        <f aca="false">RANDBETWEEN(1,$B$5)</f>
        <v>6</v>
      </c>
      <c r="E571" s="0" t="n">
        <f aca="false">RANDBETWEEN(1,$B$5)</f>
        <v>2</v>
      </c>
      <c r="F571" s="0" t="n">
        <f aca="false">RANDBETWEEN(1,$B$5)</f>
        <v>4</v>
      </c>
      <c r="G571" s="0" t="n">
        <f aca="false">RANDBETWEEN(1,$B$5)</f>
        <v>1</v>
      </c>
      <c r="H571" s="0" t="n">
        <f aca="true">NORMINV(RAND(),$B$8,$B$13)</f>
        <v>55.9488037374348</v>
      </c>
      <c r="I571" s="0" t="n">
        <f aca="true">NORMINV(RAND(),$C$8,$C$13)</f>
        <v>66.3720828614839</v>
      </c>
      <c r="J571" s="0" t="n">
        <f aca="true">NORMINV(RAND(),$D$8,$D$13)</f>
        <v>12.253328466371</v>
      </c>
      <c r="K571" s="0" t="n">
        <f aca="true">NORMINV(RAND(),$E$8,$E$13)</f>
        <v>3.34130354396659</v>
      </c>
      <c r="L571" s="0" t="n">
        <f aca="true">NORMINV(RAND(),$B$9,$B$14)</f>
        <v>38.353401776191</v>
      </c>
      <c r="M571" s="0" t="n">
        <f aca="true">NORMINV(RAND(),$C$9,$C$14)</f>
        <v>47.6999760450945</v>
      </c>
      <c r="N571" s="0" t="n">
        <f aca="true">NORMINV(RAND(),$D$9,$D$14)</f>
        <v>50.451754485947</v>
      </c>
      <c r="O571" s="0" t="n">
        <f aca="true">NORMINV(RAND(),$E$9,$E$14)</f>
        <v>20.7994748350644</v>
      </c>
      <c r="P571" s="0" t="n">
        <f aca="true">NORMINV(RAND(),$B$10,$B$15)</f>
        <v>22.3484228046687</v>
      </c>
      <c r="Q571" s="0" t="n">
        <f aca="true">NORMINV(RAND(),$C$10,$C$15)</f>
        <v>30.530545267825</v>
      </c>
      <c r="R571" s="0" t="n">
        <f aca="true">NORMINV(RAND(),$D$10,$D$15)</f>
        <v>10.5993389234226</v>
      </c>
      <c r="S571" s="0" t="n">
        <f aca="true">NORMINV(RAND(),$E$10,$E$15)</f>
        <v>3.95469233898446</v>
      </c>
      <c r="T571" s="0" t="n">
        <f aca="false">MEDIAN(INDEX(Avaliadores!$B$17:$B$22,$B571),INDEX(Avaliadores!$B$17:$B$22,$C571),INDEX(Avaliadores!$B$17:$B$22,$D571),INDEX(Avaliadores!$B$17:$B$22,$E571),INDEX(Avaliadores!$B$17:$B$22,$F571),INDEX(Avaliadores!$B$17:$B$22,$G571))</f>
        <v>2.04166666666667</v>
      </c>
      <c r="U571" s="0" t="n">
        <f aca="false">MEDIAN(INDEX(Avaliadores!$C$17:$C$22,$B571),INDEX(Avaliadores!$C$17:$C$22,$C571),INDEX(Avaliadores!$C$17:$C$22,$D571),INDEX(Avaliadores!$C$17:$C$22,$E571),INDEX(Avaliadores!$C$17:$C$22,$F571),INDEX(Avaliadores!$C$17:$C$22,$G571))</f>
        <v>5.79166666666667</v>
      </c>
      <c r="V571" s="0" t="n">
        <f aca="false">MEDIAN(INDEX(Avaliadores!$D$17:$D$22,$B571),INDEX(Avaliadores!$D$17:$D$22,$C571),INDEX(Avaliadores!$D$17:$D$22,$D571),INDEX(Avaliadores!$D$17:$D$22,$E571),INDEX(Avaliadores!$D$17:$D$22,$F571),INDEX(Avaliadores!$D$17:$D$22,$G571))</f>
        <v>5.29166666666667</v>
      </c>
      <c r="W571" s="0" t="n">
        <f aca="false">MEDIAN(INDEX(Avaliadores!$E$17:$E$22,$B571),INDEX(Avaliadores!$E$17:$E$22,$C571),INDEX(Avaliadores!$E$17:$E$22,$D571),INDEX(Avaliadores!$E$17:$E$22,$E571),INDEX(Avaliadores!$E$17:$E$22,$F571),INDEX(Avaliadores!$E$17:$E$22,$G571))</f>
        <v>6.04166666666667</v>
      </c>
      <c r="X571" s="0" t="n">
        <f aca="false">MEDIAN(INDEX(Avaliadores!$F$17:$F$22,$B571),INDEX(Avaliadores!$F$17:$F$22,$C571),INDEX(Avaliadores!$F$17:$F$22,$D571),INDEX(Avaliadores!$F$17:$F$22,$E571),INDEX(Avaliadores!$F$17:$F$22,$F571),INDEX(Avaliadores!$F$17:$F$22,$G571))</f>
        <v>3.04166666666667</v>
      </c>
      <c r="Y571" s="0" t="n">
        <f aca="false">MEDIAN(INDEX(Avaliadores!$G$17:$G$22,$B571),INDEX(Avaliadores!$G$17:$G$22,$C571),INDEX(Avaliadores!$G$17:$G$22,$D571),INDEX(Avaliadores!$G$17:$G$22,$E571),INDEX(Avaliadores!$G$17:$G$22,$F571),INDEX(Avaliadores!$G$17:$G$22,$G571))</f>
        <v>5.04166666666667</v>
      </c>
      <c r="Z571" s="0" t="n">
        <f aca="false">MEDIAN(INDEX(Avaliadores!$H$17:$H$22,$B571),INDEX(Avaliadores!$H$17:$H$22,$C571),INDEX(Avaliadores!$H$17:$H$22,$D571),INDEX(Avaliadores!$H$17:$H$22,$E571),INDEX(Avaliadores!$H$17:$H$22,$F571),INDEX(Avaliadores!$H$17:$H$22,$G571))</f>
        <v>4.04166666666667</v>
      </c>
      <c r="AA571" s="0" t="n">
        <f aca="false">MEDIAN(INDEX(Avaliadores!$I$17:$I$22,$B571),INDEX(Avaliadores!$I$17:$I$22,$C571),INDEX(Avaliadores!$I$17:$I$22,$D571),INDEX(Avaliadores!$I$17:$I$22,$E571),INDEX(Avaliadores!$I$17:$I$22,$F571),INDEX(Avaliadores!$I$17:$I$22,$G571))</f>
        <v>7.04166666666667</v>
      </c>
      <c r="AB571" s="0" t="n">
        <f aca="false">IF(MAX(H571:K571)=MIN(H571:K571),0,IF($B$17="custo",(MAX(H571:K571)-H571)/(MAX(H571:K571)-MIN(H571:K571)),(H571-MIN(H571:K571))/(MAX(H571:K571)-MIN(H571:K571))))</f>
        <v>0.165368082655965</v>
      </c>
      <c r="AC571" s="0" t="n">
        <f aca="false">IF(MAX(H571:K571)=MIN(H571:K571),0,IF($B$17="custo",(MAX(H571:K571)-I571)/(MAX(H571:K571)-MIN(H571:K571)),(I571-MIN(H571:K571))/(MAX(H571:K571)-MIN(H571:K571))))</f>
        <v>0</v>
      </c>
      <c r="AD571" s="0" t="n">
        <f aca="false">IF(MAX(H571:K571)=MIN(H571:K571),0,IF($B$17="custo",(MAX(H571:K571)-J571)/(MAX(H571:K571)-MIN(H571:K571)),(J571-MIN(H571:K571))/(MAX(H571:K571)-MIN(H571:K571))))</f>
        <v>0.858608365327198</v>
      </c>
      <c r="AE571" s="0" t="n">
        <f aca="false">IF(MAX(H571:K571)=MIN(H571:K571),0,IF($B$17="custo",(MAX(H571:K571)-K571)/(MAX(H571:K571)-MIN(H571:K571)),(K571-MIN(H571:K571))/(MAX(H571:K571)-MIN(H571:K571))))</f>
        <v>1</v>
      </c>
      <c r="AF571" s="0" t="n">
        <f aca="false">IF(MAX(L571:O571)=MIN(L571:O571),0,IF($C$17="custo",(MAX(L571:O571)-L571)/(MAX(L571:O571)-MIN(L571:O571)),(L571-MIN(L571:O571))/(MAX(L571:O571)-MIN(L571:O571))))</f>
        <v>0.591992492577349</v>
      </c>
      <c r="AG571" s="0" t="n">
        <f aca="false">IF(MAX(L571:O571)=MIN(L571:O571),0,IF($C$17="custo",(MAX(L571:O571)-M571)/(MAX(L571:O571)-MIN(L571:O571)),(M571-MIN(L571:O571))/(MAX(L571:O571)-MIN(L571:O571))))</f>
        <v>0.907198418696603</v>
      </c>
      <c r="AH571" s="0" t="n">
        <f aca="false">IF(MAX(L571:O571)=MIN(L571:O571),0,IF($C$17="custo",(MAX(L571:O571)-N571)/(MAX(L571:O571)-MIN(L571:O571)),(N571-MIN(L571:O571))/(MAX(L571:O571)-MIN(L571:O571))))</f>
        <v>1</v>
      </c>
      <c r="AI571" s="0" t="n">
        <f aca="false">IF(MAX(L571:O571)=MIN(L571:O571),0,IF($C$17="custo",(MAX(L571:O571)-O571)/(MAX(L571:O571)-MIN(L571:O571)),(O571-MIN(L571:O571))/(MAX(L571:O571)-MIN(L571:O571))))</f>
        <v>0</v>
      </c>
      <c r="AJ571" s="0" t="n">
        <f aca="false">IF(MAX(P571:S571)=MIN(P571:S571),0,IF($D$17="custo",(MAX(P571:S571)-P571)/(MAX(P571:S571)-MIN(P571:S571)),(P571-MIN(P571:S571))/(MAX(P571:S571)-MIN(P571:S571))))</f>
        <v>0.307878075825625</v>
      </c>
      <c r="AK571" s="0" t="n">
        <f aca="false">IF(MAX(P571:S571)=MIN(P571:S571),0,IF($D$17="custo",(MAX(P571:S571)-Q571)/(MAX(P571:S571)-MIN(P571:S571)),(Q571-MIN(P571:S571))/(MAX(P571:S571)-MIN(P571:S571))))</f>
        <v>0</v>
      </c>
      <c r="AL571" s="0" t="n">
        <f aca="false">IF(MAX(P571:S571)=MIN(P571:S571),0,IF($D$17="custo",(MAX(P571:S571)-R571)/(MAX(P571:S571)-MIN(P571:S571)),(R571-MIN(P571:S571))/(MAX(P571:S571)-MIN(P571:S571))))</f>
        <v>0.749974286724498</v>
      </c>
      <c r="AM571" s="0" t="n">
        <f aca="false">IF(MAX(P571:S571)=MIN(P571:S571),0,IF($D$17="custo",(MAX(P571:S571)-S571)/(MAX(P571:S571)-MIN(P571:S571)),(S571-MIN(P571:S571))/(MAX(P571:S571)-MIN(P571:S571))))</f>
        <v>1</v>
      </c>
      <c r="AN571" s="0" t="n">
        <f aca="false">IF(MAX(T571:W571)=MIN(T571:W571),0,IF($E$17="custo",(MAX(T571:W571)-T571)/(MAX(T571:W571)-MIN(T571:W571)),(T571-MIN(T571:W571))/(MAX(T571:W571)-MIN(T571:W571))))</f>
        <v>0</v>
      </c>
      <c r="AO571" s="0" t="n">
        <f aca="false">IF(MAX(T571:W571)=MIN(T571:W571),0,IF($E$17="custo",(MAX(T571:W571)-U571)/(MAX(T571:W571)-MIN(T571:W571)),(U571-MIN(T571:W571))/(MAX(T571:W571)-MIN(T571:W571))))</f>
        <v>0.9375</v>
      </c>
      <c r="AP571" s="0" t="n">
        <f aca="false">IF(MAX(T571:W571)=MIN(T571:W571),0,IF($E$17="custo",(MAX(T571:W571)-V571)/(MAX(T571:W571)-MIN(T571:W571)),(V571-MIN(T571:W571))/(MAX(T571:W571)-MIN(T571:W571))))</f>
        <v>0.8125</v>
      </c>
      <c r="AQ571" s="0" t="n">
        <f aca="false">IF(MAX(T571:W571)=MIN(T571:W571),0,IF($E$17="custo",(MAX(T571:W571)-W571)/(MAX(T571:W571)-MIN(T571:W571)),(W571-MIN(T571:W571))/(MAX(T571:W571)-MIN(T571:W571))))</f>
        <v>1</v>
      </c>
      <c r="AR571" s="0" t="n">
        <f aca="false">IF(MAX(X571:AA571)=MIN(X571:AA571),0,IF($F$17="custo",(MAX(X571:AA571)-X571)/(MAX(X571:AA571)-MIN(X571:AA571)),(X571-MIN(X571:AA571))/(MAX(X571:AA571)-MIN(X571:AA571))))</f>
        <v>0</v>
      </c>
      <c r="AS571" s="0" t="n">
        <f aca="false">IF(MAX(X571:AA571)=MIN(X571:AA571),0,IF($F$17="custo",(MAX(X571:AA571)-Y571)/(MAX(X571:AA571)-MIN(X571:AA571)),(Y571-MIN(X571:AA571))/(MAX(X571:AA571)-MIN(X571:AA571))))</f>
        <v>0.5</v>
      </c>
      <c r="AT571" s="0" t="n">
        <f aca="false">IF(MAX(X571:AA571)=MIN(X571:AA571),0,IF($F$17="custo",(MAX(X571:AA571)-Z571)/(MAX(X571:AA571)-MIN(X571:AA571)),(Z571-MIN(X571:AA571))/(MAX(X571:AA571)-MIN(X571:AA571))))</f>
        <v>0.25</v>
      </c>
      <c r="AU571" s="0" t="n">
        <f aca="false">IF(MAX(X571:AA571)=MIN(X571:AA571),0,IF($F$17="custo",(MAX(X571:AA571)-AA571)/(MAX(X571:AA571)-MIN(X571:AA571)),(AA571-MIN(X571:AA571))/(MAX(X571:AA571)-MIN(X571:AA571))))</f>
        <v>1</v>
      </c>
      <c r="AV571" s="0" t="n">
        <f aca="false">STDEVP(AB571:AE571)</f>
        <v>0.430242595018647</v>
      </c>
      <c r="AW571" s="0" t="n">
        <f aca="false">STDEVP(AF571:AI571)</f>
        <v>0.391144244302846</v>
      </c>
      <c r="AX571" s="0" t="n">
        <f aca="false">STDEVP(AJ571:AM571)</f>
        <v>0.386833702580556</v>
      </c>
      <c r="AY571" s="0" t="n">
        <f aca="false">STDEVP(AN571:AQ571)</f>
        <v>0.40262808521016</v>
      </c>
      <c r="AZ571" s="0" t="n">
        <f aca="false">STDEVP(AR571:AU571)</f>
        <v>0.369754986443726</v>
      </c>
      <c r="BA571" s="0" t="n">
        <f aca="false">AV571*((1-IFERROR(CORREL(AB571:AE571,AF571:AI571),0))+(1-IFERROR(CORREL(AB571:AE571,AJ571:AM571),0))+(1-IFERROR(CORREL(AB571:AE571,AN571:AQ571),0))+(1-IFERROR(CORREL(AB571:AE571,AR571:AU571),0)))</f>
        <v>1.08283898552017</v>
      </c>
      <c r="BB571" s="0" t="n">
        <f aca="false">AW571*((1-IFERROR(CORREL(AF571:AI571,AB571:AE571),0))+(1-IFERROR(CORREL(AF571:AI571,AJ571:AM571),0))+(1-IFERROR(CORREL(AF571:AI571,AN571:AQ571),0))+(1-IFERROR(CORREL(AF571:AI571,AR571:AU571),0)))</f>
        <v>2.26987056134245</v>
      </c>
      <c r="BC571" s="0" t="n">
        <f aca="false">AX571*((1-IFERROR(CORREL(AJ571:AM571,AB571:AE571),0))+(1-IFERROR(CORREL(AJ571:AM571,AF571:AI571),0))+(1-IFERROR(CORREL(AJ571:AM571,AN571:AQ571),0))+(1-IFERROR(CORREL(AJ571:AM571,AR571:AU571),0)))</f>
        <v>1.07851004821835</v>
      </c>
      <c r="BD571" s="0" t="n">
        <f aca="false">AY571*((1-IFERROR(CORREL(AN571:AQ571,AB571:AE571),0))+(1-IFERROR(CORREL(AN571:AQ571,AF571:AI571),0))+(1-IFERROR(CORREL(AN571:AQ571,AJ571:AM571),0))+(1-IFERROR(CORREL(AN571:AQ571,AR571:AU571),0)))</f>
        <v>1.02522005576435</v>
      </c>
      <c r="BE571" s="0" t="n">
        <f aca="false">AZ571*((1-IFERROR(CORREL(AR571:AU571,AB571:AE571),0))+(1-IFERROR(CORREL(AR571:AU571,AF571:AI571),0))+(1-IFERROR(CORREL(AR571:AU571,AJ571:AM571),0))+(1-IFERROR(CORREL(AR571:AU571,AN571:AQ571),0)))</f>
        <v>1.06023811713208</v>
      </c>
      <c r="BF571" s="0" t="n">
        <f aca="false">IF(SUM(BA571:BE571)&gt;0,BA571/SUM(BA571:BE571),1/5)</f>
        <v>0.166164267142559</v>
      </c>
      <c r="BG571" s="0" t="n">
        <f aca="false">IF(SUM(BA571:BE571)&gt;0,BB571/SUM(BA571:BE571),1/5)</f>
        <v>0.348317139831046</v>
      </c>
      <c r="BH571" s="0" t="n">
        <f aca="false">IF(SUM(BA571:BE571)&gt;0,BC571/SUM(BA571:BE571),1/5)</f>
        <v>0.165499981220199</v>
      </c>
      <c r="BI571" s="0" t="n">
        <f aca="false">IF(SUM(BA571:BE571)&gt;0,BD571/SUM(BA571:BE571),1/5)</f>
        <v>0.157322502702562</v>
      </c>
      <c r="BJ571" s="0" t="n">
        <f aca="false">IF(SUM(BA571:BE571)&gt;0,BE571/SUM(BA571:BE571),1/5)</f>
        <v>0.162696109103634</v>
      </c>
      <c r="BK571" s="0" t="n">
        <f aca="false">BF571*AB571+BG571*AF571+BH571*AJ571+BI571*AN571+BJ571*AR571</f>
        <v>0.284633213846544</v>
      </c>
      <c r="BL571" s="0" t="n">
        <f aca="false">BF571*AC571+BG571*AG571+BH571*AK571+BI571*AO571+BJ571*AS571</f>
        <v>0.544830659295117</v>
      </c>
      <c r="BM571" s="0" t="n">
        <f aca="false">BF571*AD571+BG571*AH571+BH571*AL571+BI571*AP571+BJ571*AT571</f>
        <v>0.783606460708387</v>
      </c>
      <c r="BN571" s="0" t="n">
        <f aca="false">BF571*AE571+BG571*AI571+BH571*AM571+BI571*AQ571+BJ571*AU571</f>
        <v>0.651682860168955</v>
      </c>
      <c r="BO571" s="0" t="n">
        <f aca="false">RANK(BK571,$BK571:$BN571)</f>
        <v>4</v>
      </c>
      <c r="BP571" s="0" t="n">
        <f aca="false">RANK(BL571,$BK571:$BN571)</f>
        <v>3</v>
      </c>
      <c r="BQ571" s="0" t="n">
        <f aca="false">RANK(BM571,$BK571:$BN571)</f>
        <v>1</v>
      </c>
      <c r="BR571" s="0" t="n">
        <f aca="false">RANK(BN571,$BK571:$BN571)</f>
        <v>2</v>
      </c>
    </row>
    <row r="572" customFormat="false" ht="15" hidden="false" customHeight="false" outlineLevel="0" collapsed="false">
      <c r="A572" s="0" t="n">
        <v>549</v>
      </c>
      <c r="B572" s="0" t="n">
        <f aca="false">RANDBETWEEN(1,$B$5)</f>
        <v>3</v>
      </c>
      <c r="C572" s="0" t="n">
        <f aca="false">RANDBETWEEN(1,$B$5)</f>
        <v>1</v>
      </c>
      <c r="D572" s="0" t="n">
        <f aca="false">RANDBETWEEN(1,$B$5)</f>
        <v>5</v>
      </c>
      <c r="E572" s="0" t="n">
        <f aca="false">RANDBETWEEN(1,$B$5)</f>
        <v>3</v>
      </c>
      <c r="F572" s="0" t="n">
        <f aca="false">RANDBETWEEN(1,$B$5)</f>
        <v>6</v>
      </c>
      <c r="G572" s="0" t="n">
        <f aca="false">RANDBETWEEN(1,$B$5)</f>
        <v>5</v>
      </c>
      <c r="H572" s="0" t="n">
        <f aca="true">NORMINV(RAND(),$B$8,$B$13)</f>
        <v>50.9010435559569</v>
      </c>
      <c r="I572" s="0" t="n">
        <f aca="true">NORMINV(RAND(),$C$8,$C$13)</f>
        <v>55.1119852826766</v>
      </c>
      <c r="J572" s="0" t="n">
        <f aca="true">NORMINV(RAND(),$D$8,$D$13)</f>
        <v>11.7337889527164</v>
      </c>
      <c r="K572" s="0" t="n">
        <f aca="true">NORMINV(RAND(),$E$8,$E$13)</f>
        <v>3.19455726862392</v>
      </c>
      <c r="L572" s="0" t="n">
        <f aca="true">NORMINV(RAND(),$B$9,$B$14)</f>
        <v>53.1805345541008</v>
      </c>
      <c r="M572" s="0" t="n">
        <f aca="true">NORMINV(RAND(),$C$9,$C$14)</f>
        <v>55.3024446228344</v>
      </c>
      <c r="N572" s="0" t="n">
        <f aca="true">NORMINV(RAND(),$D$9,$D$14)</f>
        <v>44.0804258948434</v>
      </c>
      <c r="O572" s="0" t="n">
        <f aca="true">NORMINV(RAND(),$E$9,$E$14)</f>
        <v>26.5768093941976</v>
      </c>
      <c r="P572" s="0" t="n">
        <f aca="true">NORMINV(RAND(),$B$10,$B$15)</f>
        <v>24.4346615747501</v>
      </c>
      <c r="Q572" s="0" t="n">
        <f aca="true">NORMINV(RAND(),$C$10,$C$15)</f>
        <v>29.8808029646375</v>
      </c>
      <c r="R572" s="0" t="n">
        <f aca="true">NORMINV(RAND(),$D$10,$D$15)</f>
        <v>10.130585492927</v>
      </c>
      <c r="S572" s="0" t="n">
        <f aca="true">NORMINV(RAND(),$E$10,$E$15)</f>
        <v>3.8751163228752</v>
      </c>
      <c r="T572" s="0" t="n">
        <f aca="false">MEDIAN(INDEX(Avaliadores!$B$17:$B$22,$B572),INDEX(Avaliadores!$B$17:$B$22,$C572),INDEX(Avaliadores!$B$17:$B$22,$D572),INDEX(Avaliadores!$B$17:$B$22,$E572),INDEX(Avaliadores!$B$17:$B$22,$F572),INDEX(Avaliadores!$B$17:$B$22,$G572))</f>
        <v>2.54166666666667</v>
      </c>
      <c r="U572" s="0" t="n">
        <f aca="false">MEDIAN(INDEX(Avaliadores!$C$17:$C$22,$B572),INDEX(Avaliadores!$C$17:$C$22,$C572),INDEX(Avaliadores!$C$17:$C$22,$D572),INDEX(Avaliadores!$C$17:$C$22,$E572),INDEX(Avaliadores!$C$17:$C$22,$F572),INDEX(Avaliadores!$C$17:$C$22,$G572))</f>
        <v>5.16666666666667</v>
      </c>
      <c r="V572" s="0" t="n">
        <f aca="false">MEDIAN(INDEX(Avaliadores!$D$17:$D$22,$B572),INDEX(Avaliadores!$D$17:$D$22,$C572),INDEX(Avaliadores!$D$17:$D$22,$D572),INDEX(Avaliadores!$D$17:$D$22,$E572),INDEX(Avaliadores!$D$17:$D$22,$F572),INDEX(Avaliadores!$D$17:$D$22,$G572))</f>
        <v>5.66666666666667</v>
      </c>
      <c r="W572" s="0" t="n">
        <f aca="false">MEDIAN(INDEX(Avaliadores!$E$17:$E$22,$B572),INDEX(Avaliadores!$E$17:$E$22,$C572),INDEX(Avaliadores!$E$17:$E$22,$D572),INDEX(Avaliadores!$E$17:$E$22,$E572),INDEX(Avaliadores!$E$17:$E$22,$F572),INDEX(Avaliadores!$E$17:$E$22,$G572))</f>
        <v>6.54166666666667</v>
      </c>
      <c r="X572" s="0" t="n">
        <f aca="false">MEDIAN(INDEX(Avaliadores!$F$17:$F$22,$B572),INDEX(Avaliadores!$F$17:$F$22,$C572),INDEX(Avaliadores!$F$17:$F$22,$D572),INDEX(Avaliadores!$F$17:$F$22,$E572),INDEX(Avaliadores!$F$17:$F$22,$F572),INDEX(Avaliadores!$F$17:$F$22,$G572))</f>
        <v>2.66666666666667</v>
      </c>
      <c r="Y572" s="0" t="n">
        <f aca="false">MEDIAN(INDEX(Avaliadores!$G$17:$G$22,$B572),INDEX(Avaliadores!$G$17:$G$22,$C572),INDEX(Avaliadores!$G$17:$G$22,$D572),INDEX(Avaliadores!$G$17:$G$22,$E572),INDEX(Avaliadores!$G$17:$G$22,$F572),INDEX(Avaliadores!$G$17:$G$22,$G572))</f>
        <v>5.04166666666667</v>
      </c>
      <c r="Z572" s="0" t="n">
        <f aca="false">MEDIAN(INDEX(Avaliadores!$H$17:$H$22,$B572),INDEX(Avaliadores!$H$17:$H$22,$C572),INDEX(Avaliadores!$H$17:$H$22,$D572),INDEX(Avaliadores!$H$17:$H$22,$E572),INDEX(Avaliadores!$H$17:$H$22,$F572),INDEX(Avaliadores!$H$17:$H$22,$G572))</f>
        <v>3.79166666666667</v>
      </c>
      <c r="AA572" s="0" t="n">
        <f aca="false">MEDIAN(INDEX(Avaliadores!$I$17:$I$22,$B572),INDEX(Avaliadores!$I$17:$I$22,$C572),INDEX(Avaliadores!$I$17:$I$22,$D572),INDEX(Avaliadores!$I$17:$I$22,$E572),INDEX(Avaliadores!$I$17:$I$22,$F572),INDEX(Avaliadores!$I$17:$I$22,$G572))</f>
        <v>6.79166666666667</v>
      </c>
      <c r="AB572" s="0" t="n">
        <f aca="false">IF(MAX(H572:K572)=MIN(H572:K572),0,IF($B$17="custo",(MAX(H572:K572)-H572)/(MAX(H572:K572)-MIN(H572:K572)),(H572-MIN(H572:K572))/(MAX(H572:K572)-MIN(H572:K572))))</f>
        <v>0.0811084425364813</v>
      </c>
      <c r="AC572" s="0" t="n">
        <f aca="false">IF(MAX(H572:K572)=MIN(H572:K572),0,IF($B$17="custo",(MAX(H572:K572)-I572)/(MAX(H572:K572)-MIN(H572:K572)),(I572-MIN(H572:K572))/(MAX(H572:K572)-MIN(H572:K572))))</f>
        <v>0</v>
      </c>
      <c r="AD572" s="0" t="n">
        <f aca="false">IF(MAX(H572:K572)=MIN(H572:K572),0,IF($B$17="custo",(MAX(H572:K572)-J572)/(MAX(H572:K572)-MIN(H572:K572)),(J572-MIN(H572:K572))/(MAX(H572:K572)-MIN(H572:K572))))</f>
        <v>0.835522829024173</v>
      </c>
      <c r="AE572" s="0" t="n">
        <f aca="false">IF(MAX(H572:K572)=MIN(H572:K572),0,IF($B$17="custo",(MAX(H572:K572)-K572)/(MAX(H572:K572)-MIN(H572:K572)),(K572-MIN(H572:K572))/(MAX(H572:K572)-MIN(H572:K572))))</f>
        <v>1</v>
      </c>
      <c r="AF572" s="0" t="n">
        <f aca="false">IF(MAX(L572:O572)=MIN(L572:O572),0,IF($C$17="custo",(MAX(L572:O572)-L572)/(MAX(L572:O572)-MIN(L572:O572)),(L572-MIN(L572:O572))/(MAX(L572:O572)-MIN(L572:O572))))</f>
        <v>0.926131831312184</v>
      </c>
      <c r="AG572" s="0" t="n">
        <f aca="false">IF(MAX(L572:O572)=MIN(L572:O572),0,IF($C$17="custo",(MAX(L572:O572)-M572)/(MAX(L572:O572)-MIN(L572:O572)),(M572-MIN(L572:O572))/(MAX(L572:O572)-MIN(L572:O572))))</f>
        <v>1</v>
      </c>
      <c r="AH572" s="0" t="n">
        <f aca="false">IF(MAX(L572:O572)=MIN(L572:O572),0,IF($C$17="custo",(MAX(L572:O572)-N572)/(MAX(L572:O572)-MIN(L572:O572)),(N572-MIN(L572:O572))/(MAX(L572:O572)-MIN(L572:O572))))</f>
        <v>0.609337839227183</v>
      </c>
      <c r="AI572" s="0" t="n">
        <f aca="false">IF(MAX(L572:O572)=MIN(L572:O572),0,IF($C$17="custo",(MAX(L572:O572)-O572)/(MAX(L572:O572)-MIN(L572:O572)),(O572-MIN(L572:O572))/(MAX(L572:O572)-MIN(L572:O572))))</f>
        <v>0</v>
      </c>
      <c r="AJ572" s="0" t="n">
        <f aca="false">IF(MAX(P572:S572)=MIN(P572:S572),0,IF($D$17="custo",(MAX(P572:S572)-P572)/(MAX(P572:S572)-MIN(P572:S572)),(P572-MIN(P572:S572))/(MAX(P572:S572)-MIN(P572:S572))))</f>
        <v>0.209421172565447</v>
      </c>
      <c r="AK572" s="0" t="n">
        <f aca="false">IF(MAX(P572:S572)=MIN(P572:S572),0,IF($D$17="custo",(MAX(P572:S572)-Q572)/(MAX(P572:S572)-MIN(P572:S572)),(Q572-MIN(P572:S572))/(MAX(P572:S572)-MIN(P572:S572))))</f>
        <v>0</v>
      </c>
      <c r="AL572" s="0" t="n">
        <f aca="false">IF(MAX(P572:S572)=MIN(P572:S572),0,IF($D$17="custo",(MAX(P572:S572)-R572)/(MAX(P572:S572)-MIN(P572:S572)),(R572-MIN(P572:S572))/(MAX(P572:S572)-MIN(P572:S572))))</f>
        <v>0.759457642621666</v>
      </c>
      <c r="AM572" s="0" t="n">
        <f aca="false">IF(MAX(P572:S572)=MIN(P572:S572),0,IF($D$17="custo",(MAX(P572:S572)-S572)/(MAX(P572:S572)-MIN(P572:S572)),(S572-MIN(P572:S572))/(MAX(P572:S572)-MIN(P572:S572))))</f>
        <v>1</v>
      </c>
      <c r="AN572" s="0" t="n">
        <f aca="false">IF(MAX(T572:W572)=MIN(T572:W572),0,IF($E$17="custo",(MAX(T572:W572)-T572)/(MAX(T572:W572)-MIN(T572:W572)),(T572-MIN(T572:W572))/(MAX(T572:W572)-MIN(T572:W572))))</f>
        <v>0</v>
      </c>
      <c r="AO572" s="0" t="n">
        <f aca="false">IF(MAX(T572:W572)=MIN(T572:W572),0,IF($E$17="custo",(MAX(T572:W572)-U572)/(MAX(T572:W572)-MIN(T572:W572)),(U572-MIN(T572:W572))/(MAX(T572:W572)-MIN(T572:W572))))</f>
        <v>0.65625</v>
      </c>
      <c r="AP572" s="0" t="n">
        <f aca="false">IF(MAX(T572:W572)=MIN(T572:W572),0,IF($E$17="custo",(MAX(T572:W572)-V572)/(MAX(T572:W572)-MIN(T572:W572)),(V572-MIN(T572:W572))/(MAX(T572:W572)-MIN(T572:W572))))</f>
        <v>0.78125</v>
      </c>
      <c r="AQ572" s="0" t="n">
        <f aca="false">IF(MAX(T572:W572)=MIN(T572:W572),0,IF($E$17="custo",(MAX(T572:W572)-W572)/(MAX(T572:W572)-MIN(T572:W572)),(W572-MIN(T572:W572))/(MAX(T572:W572)-MIN(T572:W572))))</f>
        <v>1</v>
      </c>
      <c r="AR572" s="0" t="n">
        <f aca="false">IF(MAX(X572:AA572)=MIN(X572:AA572),0,IF($F$17="custo",(MAX(X572:AA572)-X572)/(MAX(X572:AA572)-MIN(X572:AA572)),(X572-MIN(X572:AA572))/(MAX(X572:AA572)-MIN(X572:AA572))))</f>
        <v>0</v>
      </c>
      <c r="AS572" s="0" t="n">
        <f aca="false">IF(MAX(X572:AA572)=MIN(X572:AA572),0,IF($F$17="custo",(MAX(X572:AA572)-Y572)/(MAX(X572:AA572)-MIN(X572:AA572)),(Y572-MIN(X572:AA572))/(MAX(X572:AA572)-MIN(X572:AA572))))</f>
        <v>0.575757575757576</v>
      </c>
      <c r="AT572" s="0" t="n">
        <f aca="false">IF(MAX(X572:AA572)=MIN(X572:AA572),0,IF($F$17="custo",(MAX(X572:AA572)-Z572)/(MAX(X572:AA572)-MIN(X572:AA572)),(Z572-MIN(X572:AA572))/(MAX(X572:AA572)-MIN(X572:AA572))))</f>
        <v>0.272727272727273</v>
      </c>
      <c r="AU572" s="0" t="n">
        <f aca="false">IF(MAX(X572:AA572)=MIN(X572:AA572),0,IF($F$17="custo",(MAX(X572:AA572)-AA572)/(MAX(X572:AA572)-MIN(X572:AA572)),(AA572-MIN(X572:AA572))/(MAX(X572:AA572)-MIN(X572:AA572))))</f>
        <v>1</v>
      </c>
      <c r="AV572" s="0" t="n">
        <f aca="false">STDEVP(AB572:AE572)</f>
        <v>0.443370082293054</v>
      </c>
      <c r="AW572" s="0" t="n">
        <f aca="false">STDEVP(AF572:AI572)</f>
        <v>0.394290869386884</v>
      </c>
      <c r="AX572" s="0" t="n">
        <f aca="false">STDEVP(AJ572:AM572)</f>
        <v>0.403581525602942</v>
      </c>
      <c r="AY572" s="0" t="n">
        <f aca="false">STDEVP(AN572:AQ572)</f>
        <v>0.372714388808643</v>
      </c>
      <c r="AZ572" s="0" t="n">
        <f aca="false">STDEVP(AR572:AU572)</f>
        <v>0.37136669632655</v>
      </c>
      <c r="BA572" s="0" t="n">
        <f aca="false">AV572*((1-IFERROR(CORREL(AB572:AE572,AF572:AI572),0))+(1-IFERROR(CORREL(AB572:AE572,AJ572:AM572),0))+(1-IFERROR(CORREL(AB572:AE572,AN572:AQ572),0))+(1-IFERROR(CORREL(AB572:AE572,AR572:AU572),0)))</f>
        <v>1.17917743604811</v>
      </c>
      <c r="BB572" s="0" t="n">
        <f aca="false">AW572*((1-IFERROR(CORREL(AF572:AI572,AB572:AE572),0))+(1-IFERROR(CORREL(AF572:AI572,AJ572:AM572),0))+(1-IFERROR(CORREL(AF572:AI572,AN572:AQ572),0))+(1-IFERROR(CORREL(AF572:AI572,AR572:AU572),0)))</f>
        <v>2.86520868375002</v>
      </c>
      <c r="BC572" s="0" t="n">
        <f aca="false">AX572*((1-IFERROR(CORREL(AJ572:AM572,AB572:AE572),0))+(1-IFERROR(CORREL(AJ572:AM572,AF572:AI572),0))+(1-IFERROR(CORREL(AJ572:AM572,AN572:AQ572),0))+(1-IFERROR(CORREL(AJ572:AM572,AR572:AU572),0)))</f>
        <v>1.12586285709162</v>
      </c>
      <c r="BD572" s="0" t="n">
        <f aca="false">AY572*((1-IFERROR(CORREL(AN572:AQ572,AB572:AE572),0))+(1-IFERROR(CORREL(AN572:AQ572,AF572:AI572),0))+(1-IFERROR(CORREL(AN572:AQ572,AJ572:AM572),0))+(1-IFERROR(CORREL(AN572:AQ572,AR572:AU572),0)))</f>
        <v>0.922733257274718</v>
      </c>
      <c r="BE572" s="0" t="n">
        <f aca="false">AZ572*((1-IFERROR(CORREL(AR572:AU572,AB572:AE572),0))+(1-IFERROR(CORREL(AR572:AU572,AF572:AI572),0))+(1-IFERROR(CORREL(AR572:AU572,AJ572:AM572),0))+(1-IFERROR(CORREL(AR572:AU572,AN572:AQ572),0)))</f>
        <v>1.0693246939261</v>
      </c>
      <c r="BF572" s="0" t="n">
        <f aca="false">IF(SUM(BA572:BE572)&gt;0,BA572/SUM(BA572:BE572),1/5)</f>
        <v>0.164636540696599</v>
      </c>
      <c r="BG572" s="0" t="n">
        <f aca="false">IF(SUM(BA572:BE572)&gt;0,BB572/SUM(BA572:BE572),1/5)</f>
        <v>0.400039919053548</v>
      </c>
      <c r="BH572" s="0" t="n">
        <f aca="false">IF(SUM(BA572:BE572)&gt;0,BC572/SUM(BA572:BE572),1/5)</f>
        <v>0.157192768809723</v>
      </c>
      <c r="BI572" s="0" t="n">
        <f aca="false">IF(SUM(BA572:BE572)&gt;0,BD572/SUM(BA572:BE572),1/5)</f>
        <v>0.128831850762463</v>
      </c>
      <c r="BJ572" s="0" t="n">
        <f aca="false">IF(SUM(BA572:BE572)&gt;0,BE572/SUM(BA572:BE572),1/5)</f>
        <v>0.149298920677667</v>
      </c>
      <c r="BK572" s="0" t="n">
        <f aca="false">BF572*AB572+BG572*AF572+BH572*AJ572+BI572*AN572+BJ572*AR572</f>
        <v>0.416762610194477</v>
      </c>
      <c r="BL572" s="0" t="n">
        <f aca="false">BF572*AC572+BG572*AG572+BH572*AK572+BI572*AO572+BJ572*AS572</f>
        <v>0.570545805749011</v>
      </c>
      <c r="BM572" s="0" t="n">
        <f aca="false">BF572*AD572+BG572*AH572+BH572*AL572+BI572*AP572+BJ572*AT572</f>
        <v>0.642066068627406</v>
      </c>
      <c r="BN572" s="0" t="n">
        <f aca="false">BF572*AE572+BG572*AI572+BH572*AM572+BI572*AQ572+BJ572*AU572</f>
        <v>0.599960080946452</v>
      </c>
      <c r="BO572" s="0" t="n">
        <f aca="false">RANK(BK572,$BK572:$BN572)</f>
        <v>4</v>
      </c>
      <c r="BP572" s="0" t="n">
        <f aca="false">RANK(BL572,$BK572:$BN572)</f>
        <v>3</v>
      </c>
      <c r="BQ572" s="0" t="n">
        <f aca="false">RANK(BM572,$BK572:$BN572)</f>
        <v>1</v>
      </c>
      <c r="BR572" s="0" t="n">
        <f aca="false">RANK(BN572,$BK572:$BN572)</f>
        <v>2</v>
      </c>
    </row>
    <row r="573" customFormat="false" ht="15" hidden="false" customHeight="false" outlineLevel="0" collapsed="false">
      <c r="A573" s="0" t="n">
        <v>550</v>
      </c>
      <c r="B573" s="0" t="n">
        <f aca="false">RANDBETWEEN(1,$B$5)</f>
        <v>5</v>
      </c>
      <c r="C573" s="0" t="n">
        <f aca="false">RANDBETWEEN(1,$B$5)</f>
        <v>6</v>
      </c>
      <c r="D573" s="0" t="n">
        <f aca="false">RANDBETWEEN(1,$B$5)</f>
        <v>2</v>
      </c>
      <c r="E573" s="0" t="n">
        <f aca="false">RANDBETWEEN(1,$B$5)</f>
        <v>1</v>
      </c>
      <c r="F573" s="0" t="n">
        <f aca="false">RANDBETWEEN(1,$B$5)</f>
        <v>1</v>
      </c>
      <c r="G573" s="0" t="n">
        <f aca="false">RANDBETWEEN(1,$B$5)</f>
        <v>1</v>
      </c>
      <c r="H573" s="0" t="n">
        <f aca="true">NORMINV(RAND(),$B$8,$B$13)</f>
        <v>45.0721233542271</v>
      </c>
      <c r="I573" s="0" t="n">
        <f aca="true">NORMINV(RAND(),$C$8,$C$13)</f>
        <v>68.5096615412754</v>
      </c>
      <c r="J573" s="0" t="n">
        <f aca="true">NORMINV(RAND(),$D$8,$D$13)</f>
        <v>14.1538025115282</v>
      </c>
      <c r="K573" s="0" t="n">
        <f aca="true">NORMINV(RAND(),$E$8,$E$13)</f>
        <v>3.04414121915586</v>
      </c>
      <c r="L573" s="0" t="n">
        <f aca="true">NORMINV(RAND(),$B$9,$B$14)</f>
        <v>51.2544760717127</v>
      </c>
      <c r="M573" s="0" t="n">
        <f aca="true">NORMINV(RAND(),$C$9,$C$14)</f>
        <v>55.1809878209224</v>
      </c>
      <c r="N573" s="0" t="n">
        <f aca="true">NORMINV(RAND(),$D$9,$D$14)</f>
        <v>41.8695573130306</v>
      </c>
      <c r="O573" s="0" t="n">
        <f aca="true">NORMINV(RAND(),$E$9,$E$14)</f>
        <v>25.8242138569331</v>
      </c>
      <c r="P573" s="0" t="n">
        <f aca="true">NORMINV(RAND(),$B$10,$B$15)</f>
        <v>25.3295794096013</v>
      </c>
      <c r="Q573" s="0" t="n">
        <f aca="true">NORMINV(RAND(),$C$10,$C$15)</f>
        <v>29.3639132360322</v>
      </c>
      <c r="R573" s="0" t="n">
        <f aca="true">NORMINV(RAND(),$D$10,$D$15)</f>
        <v>10.8809251394886</v>
      </c>
      <c r="S573" s="0" t="n">
        <f aca="true">NORMINV(RAND(),$E$10,$E$15)</f>
        <v>3.96906535799802</v>
      </c>
      <c r="T573" s="0" t="n">
        <f aca="false">MEDIAN(INDEX(Avaliadores!$B$17:$B$22,$B573),INDEX(Avaliadores!$B$17:$B$22,$C573),INDEX(Avaliadores!$B$17:$B$22,$D573),INDEX(Avaliadores!$B$17:$B$22,$E573),INDEX(Avaliadores!$B$17:$B$22,$F573),INDEX(Avaliadores!$B$17:$B$22,$G573))</f>
        <v>2.04166666666667</v>
      </c>
      <c r="U573" s="0" t="n">
        <f aca="false">MEDIAN(INDEX(Avaliadores!$C$17:$C$22,$B573),INDEX(Avaliadores!$C$17:$C$22,$C573),INDEX(Avaliadores!$C$17:$C$22,$D573),INDEX(Avaliadores!$C$17:$C$22,$E573),INDEX(Avaliadores!$C$17:$C$22,$F573),INDEX(Avaliadores!$C$17:$C$22,$G573))</f>
        <v>4.54166666666667</v>
      </c>
      <c r="V573" s="0" t="n">
        <f aca="false">MEDIAN(INDEX(Avaliadores!$D$17:$D$22,$B573),INDEX(Avaliadores!$D$17:$D$22,$C573),INDEX(Avaliadores!$D$17:$D$22,$D573),INDEX(Avaliadores!$D$17:$D$22,$E573),INDEX(Avaliadores!$D$17:$D$22,$F573),INDEX(Avaliadores!$D$17:$D$22,$G573))</f>
        <v>6.54166666666667</v>
      </c>
      <c r="W573" s="0" t="n">
        <f aca="false">MEDIAN(INDEX(Avaliadores!$E$17:$E$22,$B573),INDEX(Avaliadores!$E$17:$E$22,$C573),INDEX(Avaliadores!$E$17:$E$22,$D573),INDEX(Avaliadores!$E$17:$E$22,$E573),INDEX(Avaliadores!$E$17:$E$22,$F573),INDEX(Avaliadores!$E$17:$E$22,$G573))</f>
        <v>7.04166666666667</v>
      </c>
      <c r="X573" s="0" t="n">
        <f aca="false">MEDIAN(INDEX(Avaliadores!$F$17:$F$22,$B573),INDEX(Avaliadores!$F$17:$F$22,$C573),INDEX(Avaliadores!$F$17:$F$22,$D573),INDEX(Avaliadores!$F$17:$F$22,$E573),INDEX(Avaliadores!$F$17:$F$22,$F573),INDEX(Avaliadores!$F$17:$F$22,$G573))</f>
        <v>2.04166666666667</v>
      </c>
      <c r="Y573" s="0" t="n">
        <f aca="false">MEDIAN(INDEX(Avaliadores!$G$17:$G$22,$B573),INDEX(Avaliadores!$G$17:$G$22,$C573),INDEX(Avaliadores!$G$17:$G$22,$D573),INDEX(Avaliadores!$G$17:$G$22,$E573),INDEX(Avaliadores!$G$17:$G$22,$F573),INDEX(Avaliadores!$G$17:$G$22,$G573))</f>
        <v>5.04166666666667</v>
      </c>
      <c r="Z573" s="0" t="n">
        <f aca="false">MEDIAN(INDEX(Avaliadores!$H$17:$H$22,$B573),INDEX(Avaliadores!$H$17:$H$22,$C573),INDEX(Avaliadores!$H$17:$H$22,$D573),INDEX(Avaliadores!$H$17:$H$22,$E573),INDEX(Avaliadores!$H$17:$H$22,$F573),INDEX(Avaliadores!$H$17:$H$22,$G573))</f>
        <v>4.04166666666667</v>
      </c>
      <c r="AA573" s="0" t="n">
        <f aca="false">MEDIAN(INDEX(Avaliadores!$I$17:$I$22,$B573),INDEX(Avaliadores!$I$17:$I$22,$C573),INDEX(Avaliadores!$I$17:$I$22,$D573),INDEX(Avaliadores!$I$17:$I$22,$E573),INDEX(Avaliadores!$I$17:$I$22,$F573),INDEX(Avaliadores!$I$17:$I$22,$G573))</f>
        <v>7.04166666666667</v>
      </c>
      <c r="AB573" s="0" t="n">
        <f aca="false">IF(MAX(H573:K573)=MIN(H573:K573),0,IF($B$17="custo",(MAX(H573:K573)-H573)/(MAX(H573:K573)-MIN(H573:K573)),(H573-MIN(H573:K573))/(MAX(H573:K573)-MIN(H573:K573))))</f>
        <v>0.358013471392652</v>
      </c>
      <c r="AC573" s="0" t="n">
        <f aca="false">IF(MAX(H573:K573)=MIN(H573:K573),0,IF($B$17="custo",(MAX(H573:K573)-I573)/(MAX(H573:K573)-MIN(H573:K573)),(I573-MIN(H573:K573))/(MAX(H573:K573)-MIN(H573:K573))))</f>
        <v>0</v>
      </c>
      <c r="AD573" s="0" t="n">
        <f aca="false">IF(MAX(H573:K573)=MIN(H573:K573),0,IF($B$17="custo",(MAX(H573:K573)-J573)/(MAX(H573:K573)-MIN(H573:K573)),(J573-MIN(H573:K573))/(MAX(H573:K573)-MIN(H573:K573))))</f>
        <v>0.83029751787341</v>
      </c>
      <c r="AE573" s="0" t="n">
        <f aca="false">IF(MAX(H573:K573)=MIN(H573:K573),0,IF($B$17="custo",(MAX(H573:K573)-K573)/(MAX(H573:K573)-MIN(H573:K573)),(K573-MIN(H573:K573))/(MAX(H573:K573)-MIN(H573:K573))))</f>
        <v>1</v>
      </c>
      <c r="AF573" s="0" t="n">
        <f aca="false">IF(MAX(L573:O573)=MIN(L573:O573),0,IF($C$17="custo",(MAX(L573:O573)-L573)/(MAX(L573:O573)-MIN(L573:O573)),(L573-MIN(L573:O573))/(MAX(L573:O573)-MIN(L573:O573))))</f>
        <v>0.866248527374767</v>
      </c>
      <c r="AG573" s="0" t="n">
        <f aca="false">IF(MAX(L573:O573)=MIN(L573:O573),0,IF($C$17="custo",(MAX(L573:O573)-M573)/(MAX(L573:O573)-MIN(L573:O573)),(M573-MIN(L573:O573))/(MAX(L573:O573)-MIN(L573:O573))))</f>
        <v>1</v>
      </c>
      <c r="AH573" s="0" t="n">
        <f aca="false">IF(MAX(L573:O573)=MIN(L573:O573),0,IF($C$17="custo",(MAX(L573:O573)-N573)/(MAX(L573:O573)-MIN(L573:O573)),(N573-MIN(L573:O573))/(MAX(L573:O573)-MIN(L573:O573))))</f>
        <v>0.546563579355812</v>
      </c>
      <c r="AI573" s="0" t="n">
        <f aca="false">IF(MAX(L573:O573)=MIN(L573:O573),0,IF($C$17="custo",(MAX(L573:O573)-O573)/(MAX(L573:O573)-MIN(L573:O573)),(O573-MIN(L573:O573))/(MAX(L573:O573)-MIN(L573:O573))))</f>
        <v>0</v>
      </c>
      <c r="AJ573" s="0" t="n">
        <f aca="false">IF(MAX(P573:S573)=MIN(P573:S573),0,IF($D$17="custo",(MAX(P573:S573)-P573)/(MAX(P573:S573)-MIN(P573:S573)),(P573-MIN(P573:S573))/(MAX(P573:S573)-MIN(P573:S573))))</f>
        <v>0.15886426435027</v>
      </c>
      <c r="AK573" s="0" t="n">
        <f aca="false">IF(MAX(P573:S573)=MIN(P573:S573),0,IF($D$17="custo",(MAX(P573:S573)-Q573)/(MAX(P573:S573)-MIN(P573:S573)),(Q573-MIN(P573:S573))/(MAX(P573:S573)-MIN(P573:S573))))</f>
        <v>0</v>
      </c>
      <c r="AL573" s="0" t="n">
        <f aca="false">IF(MAX(P573:S573)=MIN(P573:S573),0,IF($D$17="custo",(MAX(P573:S573)-R573)/(MAX(P573:S573)-MIN(P573:S573)),(R573-MIN(P573:S573))/(MAX(P573:S573)-MIN(P573:S573))))</f>
        <v>0.727824328198905</v>
      </c>
      <c r="AM573" s="0" t="n">
        <f aca="false">IF(MAX(P573:S573)=MIN(P573:S573),0,IF($D$17="custo",(MAX(P573:S573)-S573)/(MAX(P573:S573)-MIN(P573:S573)),(S573-MIN(P573:S573))/(MAX(P573:S573)-MIN(P573:S573))))</f>
        <v>1</v>
      </c>
      <c r="AN573" s="0" t="n">
        <f aca="false">IF(MAX(T573:W573)=MIN(T573:W573),0,IF($E$17="custo",(MAX(T573:W573)-T573)/(MAX(T573:W573)-MIN(T573:W573)),(T573-MIN(T573:W573))/(MAX(T573:W573)-MIN(T573:W573))))</f>
        <v>0</v>
      </c>
      <c r="AO573" s="0" t="n">
        <f aca="false">IF(MAX(T573:W573)=MIN(T573:W573),0,IF($E$17="custo",(MAX(T573:W573)-U573)/(MAX(T573:W573)-MIN(T573:W573)),(U573-MIN(T573:W573))/(MAX(T573:W573)-MIN(T573:W573))))</f>
        <v>0.5</v>
      </c>
      <c r="AP573" s="0" t="n">
        <f aca="false">IF(MAX(T573:W573)=MIN(T573:W573),0,IF($E$17="custo",(MAX(T573:W573)-V573)/(MAX(T573:W573)-MIN(T573:W573)),(V573-MIN(T573:W573))/(MAX(T573:W573)-MIN(T573:W573))))</f>
        <v>0.9</v>
      </c>
      <c r="AQ573" s="0" t="n">
        <f aca="false">IF(MAX(T573:W573)=MIN(T573:W573),0,IF($E$17="custo",(MAX(T573:W573)-W573)/(MAX(T573:W573)-MIN(T573:W573)),(W573-MIN(T573:W573))/(MAX(T573:W573)-MIN(T573:W573))))</f>
        <v>1</v>
      </c>
      <c r="AR573" s="0" t="n">
        <f aca="false">IF(MAX(X573:AA573)=MIN(X573:AA573),0,IF($F$17="custo",(MAX(X573:AA573)-X573)/(MAX(X573:AA573)-MIN(X573:AA573)),(X573-MIN(X573:AA573))/(MAX(X573:AA573)-MIN(X573:AA573))))</f>
        <v>0</v>
      </c>
      <c r="AS573" s="0" t="n">
        <f aca="false">IF(MAX(X573:AA573)=MIN(X573:AA573),0,IF($F$17="custo",(MAX(X573:AA573)-Y573)/(MAX(X573:AA573)-MIN(X573:AA573)),(Y573-MIN(X573:AA573))/(MAX(X573:AA573)-MIN(X573:AA573))))</f>
        <v>0.6</v>
      </c>
      <c r="AT573" s="0" t="n">
        <f aca="false">IF(MAX(X573:AA573)=MIN(X573:AA573),0,IF($F$17="custo",(MAX(X573:AA573)-Z573)/(MAX(X573:AA573)-MIN(X573:AA573)),(Z573-MIN(X573:AA573))/(MAX(X573:AA573)-MIN(X573:AA573))))</f>
        <v>0.4</v>
      </c>
      <c r="AU573" s="0" t="n">
        <f aca="false">IF(MAX(X573:AA573)=MIN(X573:AA573),0,IF($F$17="custo",(MAX(X573:AA573)-AA573)/(MAX(X573:AA573)-MIN(X573:AA573)),(AA573-MIN(X573:AA573))/(MAX(X573:AA573)-MIN(X573:AA573))))</f>
        <v>1</v>
      </c>
      <c r="AV573" s="0" t="n">
        <f aca="false">STDEVP(AB573:AE573)</f>
        <v>0.393824633387029</v>
      </c>
      <c r="AW573" s="0" t="n">
        <f aca="false">STDEVP(AF573:AI573)</f>
        <v>0.385260526092661</v>
      </c>
      <c r="AX573" s="0" t="n">
        <f aca="false">STDEVP(AJ573:AM573)</f>
        <v>0.407758398408893</v>
      </c>
      <c r="AY573" s="0" t="n">
        <f aca="false">STDEVP(AN573:AQ573)</f>
        <v>0.393700393700591</v>
      </c>
      <c r="AZ573" s="0" t="n">
        <f aca="false">STDEVP(AR573:AU573)</f>
        <v>0.360555127546399</v>
      </c>
      <c r="BA573" s="0" t="n">
        <f aca="false">AV573*((1-IFERROR(CORREL(AB573:AE573,AF573:AI573),0))+(1-IFERROR(CORREL(AB573:AE573,AJ573:AM573),0))+(1-IFERROR(CORREL(AB573:AE573,AN573:AQ573),0))+(1-IFERROR(CORREL(AB573:AE573,AR573:AU573),0)))</f>
        <v>1.10970550225466</v>
      </c>
      <c r="BB573" s="0" t="n">
        <f aca="false">AW573*((1-IFERROR(CORREL(AF573:AI573,AB573:AE573),0))+(1-IFERROR(CORREL(AF573:AI573,AJ573:AM573),0))+(1-IFERROR(CORREL(AF573:AI573,AN573:AQ573),0))+(1-IFERROR(CORREL(AF573:AI573,AR573:AU573),0)))</f>
        <v>2.82180753855573</v>
      </c>
      <c r="BC573" s="0" t="n">
        <f aca="false">AX573*((1-IFERROR(CORREL(AJ573:AM573,AB573:AE573),0))+(1-IFERROR(CORREL(AJ573:AM573,AF573:AI573),0))+(1-IFERROR(CORREL(AJ573:AM573,AN573:AQ573),0))+(1-IFERROR(CORREL(AJ573:AM573,AR573:AU573),0)))</f>
        <v>1.04952030740132</v>
      </c>
      <c r="BD573" s="0" t="n">
        <f aca="false">AY573*((1-IFERROR(CORREL(AN573:AQ573,AB573:AE573),0))+(1-IFERROR(CORREL(AN573:AQ573,AF573:AI573),0))+(1-IFERROR(CORREL(AN573:AQ573,AJ573:AM573),0))+(1-IFERROR(CORREL(AN573:AQ573,AR573:AU573),0)))</f>
        <v>0.955254879597606</v>
      </c>
      <c r="BE573" s="0" t="n">
        <f aca="false">AZ573*((1-IFERROR(CORREL(AR573:AU573,AB573:AE573),0))+(1-IFERROR(CORREL(AR573:AU573,AF573:AI573),0))+(1-IFERROR(CORREL(AR573:AU573,AJ573:AM573),0))+(1-IFERROR(CORREL(AR573:AU573,AN573:AQ573),0)))</f>
        <v>1.03746613828769</v>
      </c>
      <c r="BF573" s="0" t="n">
        <f aca="false">IF(SUM(BA573:BE573)&gt;0,BA573/SUM(BA573:BE573),1/5)</f>
        <v>0.159125980641003</v>
      </c>
      <c r="BG573" s="0" t="n">
        <f aca="false">IF(SUM(BA573:BE573)&gt;0,BB573/SUM(BA573:BE573),1/5)</f>
        <v>0.404632482077944</v>
      </c>
      <c r="BH573" s="0" t="n">
        <f aca="false">IF(SUM(BA573:BE573)&gt;0,BC573/SUM(BA573:BE573),1/5)</f>
        <v>0.150495737633602</v>
      </c>
      <c r="BI573" s="0" t="n">
        <f aca="false">IF(SUM(BA573:BE573)&gt;0,BD573/SUM(BA573:BE573),1/5)</f>
        <v>0.136978566988477</v>
      </c>
      <c r="BJ573" s="0" t="n">
        <f aca="false">IF(SUM(BA573:BE573)&gt;0,BE573/SUM(BA573:BE573),1/5)</f>
        <v>0.148767232658974</v>
      </c>
      <c r="BK573" s="0" t="n">
        <f aca="false">BF573*AB573+BG573*AF573+BH573*AJ573+BI573*AN573+BJ573*AR573</f>
        <v>0.431389931093074</v>
      </c>
      <c r="BL573" s="0" t="n">
        <f aca="false">BF573*AC573+BG573*AG573+BH573*AK573+BI573*AO573+BJ573*AS573</f>
        <v>0.562382105167567</v>
      </c>
      <c r="BM573" s="0" t="n">
        <f aca="false">BF573*AD573+BG573*AH573+BH573*AL573+BI573*AP573+BJ573*AT573</f>
        <v>0.645601346976738</v>
      </c>
      <c r="BN573" s="0" t="n">
        <f aca="false">BF573*AE573+BG573*AI573+BH573*AM573+BI573*AQ573+BJ573*AU573</f>
        <v>0.595367517922056</v>
      </c>
      <c r="BO573" s="0" t="n">
        <f aca="false">RANK(BK573,$BK573:$BN573)</f>
        <v>4</v>
      </c>
      <c r="BP573" s="0" t="n">
        <f aca="false">RANK(BL573,$BK573:$BN573)</f>
        <v>3</v>
      </c>
      <c r="BQ573" s="0" t="n">
        <f aca="false">RANK(BM573,$BK573:$BN573)</f>
        <v>1</v>
      </c>
      <c r="BR573" s="0" t="n">
        <f aca="false">RANK(BN573,$BK573:$BN573)</f>
        <v>2</v>
      </c>
    </row>
    <row r="574" customFormat="false" ht="15" hidden="false" customHeight="false" outlineLevel="0" collapsed="false">
      <c r="A574" s="0" t="n">
        <v>551</v>
      </c>
      <c r="B574" s="0" t="n">
        <f aca="false">RANDBETWEEN(1,$B$5)</f>
        <v>2</v>
      </c>
      <c r="C574" s="0" t="n">
        <f aca="false">RANDBETWEEN(1,$B$5)</f>
        <v>1</v>
      </c>
      <c r="D574" s="0" t="n">
        <f aca="false">RANDBETWEEN(1,$B$5)</f>
        <v>6</v>
      </c>
      <c r="E574" s="0" t="n">
        <f aca="false">RANDBETWEEN(1,$B$5)</f>
        <v>4</v>
      </c>
      <c r="F574" s="0" t="n">
        <f aca="false">RANDBETWEEN(1,$B$5)</f>
        <v>5</v>
      </c>
      <c r="G574" s="0" t="n">
        <f aca="false">RANDBETWEEN(1,$B$5)</f>
        <v>1</v>
      </c>
      <c r="H574" s="0" t="n">
        <f aca="true">NORMINV(RAND(),$B$8,$B$13)</f>
        <v>51.5974280424563</v>
      </c>
      <c r="I574" s="0" t="n">
        <f aca="true">NORMINV(RAND(),$C$8,$C$13)</f>
        <v>59.986472390984</v>
      </c>
      <c r="J574" s="0" t="n">
        <f aca="true">NORMINV(RAND(),$D$8,$D$13)</f>
        <v>15.5473456087565</v>
      </c>
      <c r="K574" s="0" t="n">
        <f aca="true">NORMINV(RAND(),$E$8,$E$13)</f>
        <v>3.17692153542082</v>
      </c>
      <c r="L574" s="0" t="n">
        <f aca="true">NORMINV(RAND(),$B$9,$B$14)</f>
        <v>40.3890525475876</v>
      </c>
      <c r="M574" s="0" t="n">
        <f aca="true">NORMINV(RAND(),$C$9,$C$14)</f>
        <v>51.0599078483257</v>
      </c>
      <c r="N574" s="0" t="n">
        <f aca="true">NORMINV(RAND(),$D$9,$D$14)</f>
        <v>42.0785096105933</v>
      </c>
      <c r="O574" s="0" t="n">
        <f aca="true">NORMINV(RAND(),$E$9,$E$14)</f>
        <v>27.9829971851911</v>
      </c>
      <c r="P574" s="0" t="n">
        <f aca="true">NORMINV(RAND(),$B$10,$B$15)</f>
        <v>22.4050771295122</v>
      </c>
      <c r="Q574" s="0" t="n">
        <f aca="true">NORMINV(RAND(),$C$10,$C$15)</f>
        <v>28.5179280833404</v>
      </c>
      <c r="R574" s="0" t="n">
        <f aca="true">NORMINV(RAND(),$D$10,$D$15)</f>
        <v>10.1567090172099</v>
      </c>
      <c r="S574" s="0" t="n">
        <f aca="true">NORMINV(RAND(),$E$10,$E$15)</f>
        <v>3.9617486066361</v>
      </c>
      <c r="T574" s="0" t="n">
        <f aca="false">MEDIAN(INDEX(Avaliadores!$B$17:$B$22,$B574),INDEX(Avaliadores!$B$17:$B$22,$C574),INDEX(Avaliadores!$B$17:$B$22,$D574),INDEX(Avaliadores!$B$17:$B$22,$E574),INDEX(Avaliadores!$B$17:$B$22,$F574),INDEX(Avaliadores!$B$17:$B$22,$G574))</f>
        <v>2.29166666666667</v>
      </c>
      <c r="U574" s="0" t="n">
        <f aca="false">MEDIAN(INDEX(Avaliadores!$C$17:$C$22,$B574),INDEX(Avaliadores!$C$17:$C$22,$C574),INDEX(Avaliadores!$C$17:$C$22,$D574),INDEX(Avaliadores!$C$17:$C$22,$E574),INDEX(Avaliadores!$C$17:$C$22,$F574),INDEX(Avaliadores!$C$17:$C$22,$G574))</f>
        <v>5.29166666666667</v>
      </c>
      <c r="V574" s="0" t="n">
        <f aca="false">MEDIAN(INDEX(Avaliadores!$D$17:$D$22,$B574),INDEX(Avaliadores!$D$17:$D$22,$C574),INDEX(Avaliadores!$D$17:$D$22,$D574),INDEX(Avaliadores!$D$17:$D$22,$E574),INDEX(Avaliadores!$D$17:$D$22,$F574),INDEX(Avaliadores!$D$17:$D$22,$G574))</f>
        <v>5.79166666666667</v>
      </c>
      <c r="W574" s="0" t="n">
        <f aca="false">MEDIAN(INDEX(Avaliadores!$E$17:$E$22,$B574),INDEX(Avaliadores!$E$17:$E$22,$C574),INDEX(Avaliadores!$E$17:$E$22,$D574),INDEX(Avaliadores!$E$17:$E$22,$E574),INDEX(Avaliadores!$E$17:$E$22,$F574),INDEX(Avaliadores!$E$17:$E$22,$G574))</f>
        <v>6.79166666666667</v>
      </c>
      <c r="X574" s="0" t="n">
        <f aca="false">MEDIAN(INDEX(Avaliadores!$F$17:$F$22,$B574),INDEX(Avaliadores!$F$17:$F$22,$C574),INDEX(Avaliadores!$F$17:$F$22,$D574),INDEX(Avaliadores!$F$17:$F$22,$E574),INDEX(Avaliadores!$F$17:$F$22,$F574),INDEX(Avaliadores!$F$17:$F$22,$G574))</f>
        <v>2.29166666666667</v>
      </c>
      <c r="Y574" s="0" t="n">
        <f aca="false">MEDIAN(INDEX(Avaliadores!$G$17:$G$22,$B574),INDEX(Avaliadores!$G$17:$G$22,$C574),INDEX(Avaliadores!$G$17:$G$22,$D574),INDEX(Avaliadores!$G$17:$G$22,$E574),INDEX(Avaliadores!$G$17:$G$22,$F574),INDEX(Avaliadores!$G$17:$G$22,$G574))</f>
        <v>5.04166666666667</v>
      </c>
      <c r="Z574" s="0" t="n">
        <f aca="false">MEDIAN(INDEX(Avaliadores!$H$17:$H$22,$B574),INDEX(Avaliadores!$H$17:$H$22,$C574),INDEX(Avaliadores!$H$17:$H$22,$D574),INDEX(Avaliadores!$H$17:$H$22,$E574),INDEX(Avaliadores!$H$17:$H$22,$F574),INDEX(Avaliadores!$H$17:$H$22,$G574))</f>
        <v>4.04166666666667</v>
      </c>
      <c r="AA574" s="0" t="n">
        <f aca="false">MEDIAN(INDEX(Avaliadores!$I$17:$I$22,$B574),INDEX(Avaliadores!$I$17:$I$22,$C574),INDEX(Avaliadores!$I$17:$I$22,$D574),INDEX(Avaliadores!$I$17:$I$22,$E574),INDEX(Avaliadores!$I$17:$I$22,$F574),INDEX(Avaliadores!$I$17:$I$22,$G574))</f>
        <v>6.79166666666667</v>
      </c>
      <c r="AB574" s="0" t="n">
        <f aca="false">IF(MAX(H574:K574)=MIN(H574:K574),0,IF($B$17="custo",(MAX(H574:K574)-H574)/(MAX(H574:K574)-MIN(H574:K574)),(H574-MIN(H574:K574))/(MAX(H574:K574)-MIN(H574:K574))))</f>
        <v>0.147669612277988</v>
      </c>
      <c r="AC574" s="0" t="n">
        <f aca="false">IF(MAX(H574:K574)=MIN(H574:K574),0,IF($B$17="custo",(MAX(H574:K574)-I574)/(MAX(H574:K574)-MIN(H574:K574)),(I574-MIN(H574:K574))/(MAX(H574:K574)-MIN(H574:K574))))</f>
        <v>0</v>
      </c>
      <c r="AD574" s="0" t="n">
        <f aca="false">IF(MAX(H574:K574)=MIN(H574:K574),0,IF($B$17="custo",(MAX(H574:K574)-J574)/(MAX(H574:K574)-MIN(H574:K574)),(J574-MIN(H574:K574))/(MAX(H574:K574)-MIN(H574:K574))))</f>
        <v>0.782247458622105</v>
      </c>
      <c r="AE574" s="0" t="n">
        <f aca="false">IF(MAX(H574:K574)=MIN(H574:K574),0,IF($B$17="custo",(MAX(H574:K574)-K574)/(MAX(H574:K574)-MIN(H574:K574)),(K574-MIN(H574:K574))/(MAX(H574:K574)-MIN(H574:K574))))</f>
        <v>1</v>
      </c>
      <c r="AF574" s="0" t="n">
        <f aca="false">IF(MAX(L574:O574)=MIN(L574:O574),0,IF($C$17="custo",(MAX(L574:O574)-L574)/(MAX(L574:O574)-MIN(L574:O574)),(L574-MIN(L574:O574))/(MAX(L574:O574)-MIN(L574:O574))))</f>
        <v>0.53759602155999</v>
      </c>
      <c r="AG574" s="0" t="n">
        <f aca="false">IF(MAX(L574:O574)=MIN(L574:O574),0,IF($C$17="custo",(MAX(L574:O574)-M574)/(MAX(L574:O574)-MIN(L574:O574)),(M574-MIN(L574:O574))/(MAX(L574:O574)-MIN(L574:O574))))</f>
        <v>1</v>
      </c>
      <c r="AH574" s="0" t="n">
        <f aca="false">IF(MAX(L574:O574)=MIN(L574:O574),0,IF($C$17="custo",(MAX(L574:O574)-N574)/(MAX(L574:O574)-MIN(L574:O574)),(N574-MIN(L574:O574))/(MAX(L574:O574)-MIN(L574:O574))))</f>
        <v>0.610805867005404</v>
      </c>
      <c r="AI574" s="0" t="n">
        <f aca="false">IF(MAX(L574:O574)=MIN(L574:O574),0,IF($C$17="custo",(MAX(L574:O574)-O574)/(MAX(L574:O574)-MIN(L574:O574)),(O574-MIN(L574:O574))/(MAX(L574:O574)-MIN(L574:O574))))</f>
        <v>0</v>
      </c>
      <c r="AJ574" s="0" t="n">
        <f aca="false">IF(MAX(P574:S574)=MIN(P574:S574),0,IF($D$17="custo",(MAX(P574:S574)-P574)/(MAX(P574:S574)-MIN(P574:S574)),(P574-MIN(P574:S574))/(MAX(P574:S574)-MIN(P574:S574))))</f>
        <v>0.24893330656861</v>
      </c>
      <c r="AK574" s="0" t="n">
        <f aca="false">IF(MAX(P574:S574)=MIN(P574:S574),0,IF($D$17="custo",(MAX(P574:S574)-Q574)/(MAX(P574:S574)-MIN(P574:S574)),(Q574-MIN(P574:S574))/(MAX(P574:S574)-MIN(P574:S574))))</f>
        <v>0</v>
      </c>
      <c r="AL574" s="0" t="n">
        <f aca="false">IF(MAX(P574:S574)=MIN(P574:S574),0,IF($D$17="custo",(MAX(P574:S574)-R574)/(MAX(P574:S574)-MIN(P574:S574)),(R574-MIN(P574:S574))/(MAX(P574:S574)-MIN(P574:S574))))</f>
        <v>0.747722954360602</v>
      </c>
      <c r="AM574" s="0" t="n">
        <f aca="false">IF(MAX(P574:S574)=MIN(P574:S574),0,IF($D$17="custo",(MAX(P574:S574)-S574)/(MAX(P574:S574)-MIN(P574:S574)),(S574-MIN(P574:S574))/(MAX(P574:S574)-MIN(P574:S574))))</f>
        <v>1</v>
      </c>
      <c r="AN574" s="0" t="n">
        <f aca="false">IF(MAX(T574:W574)=MIN(T574:W574),0,IF($E$17="custo",(MAX(T574:W574)-T574)/(MAX(T574:W574)-MIN(T574:W574)),(T574-MIN(T574:W574))/(MAX(T574:W574)-MIN(T574:W574))))</f>
        <v>0</v>
      </c>
      <c r="AO574" s="0" t="n">
        <f aca="false">IF(MAX(T574:W574)=MIN(T574:W574),0,IF($E$17="custo",(MAX(T574:W574)-U574)/(MAX(T574:W574)-MIN(T574:W574)),(U574-MIN(T574:W574))/(MAX(T574:W574)-MIN(T574:W574))))</f>
        <v>0.666666666666667</v>
      </c>
      <c r="AP574" s="0" t="n">
        <f aca="false">IF(MAX(T574:W574)=MIN(T574:W574),0,IF($E$17="custo",(MAX(T574:W574)-V574)/(MAX(T574:W574)-MIN(T574:W574)),(V574-MIN(T574:W574))/(MAX(T574:W574)-MIN(T574:W574))))</f>
        <v>0.777777777777778</v>
      </c>
      <c r="AQ574" s="0" t="n">
        <f aca="false">IF(MAX(T574:W574)=MIN(T574:W574),0,IF($E$17="custo",(MAX(T574:W574)-W574)/(MAX(T574:W574)-MIN(T574:W574)),(W574-MIN(T574:W574))/(MAX(T574:W574)-MIN(T574:W574))))</f>
        <v>1</v>
      </c>
      <c r="AR574" s="0" t="n">
        <f aca="false">IF(MAX(X574:AA574)=MIN(X574:AA574),0,IF($F$17="custo",(MAX(X574:AA574)-X574)/(MAX(X574:AA574)-MIN(X574:AA574)),(X574-MIN(X574:AA574))/(MAX(X574:AA574)-MIN(X574:AA574))))</f>
        <v>0</v>
      </c>
      <c r="AS574" s="0" t="n">
        <f aca="false">IF(MAX(X574:AA574)=MIN(X574:AA574),0,IF($F$17="custo",(MAX(X574:AA574)-Y574)/(MAX(X574:AA574)-MIN(X574:AA574)),(Y574-MIN(X574:AA574))/(MAX(X574:AA574)-MIN(X574:AA574))))</f>
        <v>0.611111111111111</v>
      </c>
      <c r="AT574" s="0" t="n">
        <f aca="false">IF(MAX(X574:AA574)=MIN(X574:AA574),0,IF($F$17="custo",(MAX(X574:AA574)-Z574)/(MAX(X574:AA574)-MIN(X574:AA574)),(Z574-MIN(X574:AA574))/(MAX(X574:AA574)-MIN(X574:AA574))))</f>
        <v>0.388888888888889</v>
      </c>
      <c r="AU574" s="0" t="n">
        <f aca="false">IF(MAX(X574:AA574)=MIN(X574:AA574),0,IF($F$17="custo",(MAX(X574:AA574)-AA574)/(MAX(X574:AA574)-MIN(X574:AA574)),(AA574-MIN(X574:AA574))/(MAX(X574:AA574)-MIN(X574:AA574))))</f>
        <v>1</v>
      </c>
      <c r="AV574" s="0" t="n">
        <f aca="false">STDEVP(AB574:AE574)</f>
        <v>0.419097967596234</v>
      </c>
      <c r="AW574" s="0" t="n">
        <f aca="false">STDEVP(AF574:AI574)</f>
        <v>0.356435695766963</v>
      </c>
      <c r="AX574" s="0" t="n">
        <f aca="false">STDEVP(AJ574:AM574)</f>
        <v>0.395094403756866</v>
      </c>
      <c r="AY574" s="0" t="n">
        <f aca="false">STDEVP(AN574:AQ574)</f>
        <v>0.372677996249965</v>
      </c>
      <c r="AZ574" s="0" t="n">
        <f aca="false">STDEVP(AR574:AU574)</f>
        <v>0.362177911400147</v>
      </c>
      <c r="BA574" s="0" t="n">
        <f aca="false">AV574*((1-IFERROR(CORREL(AB574:AE574,AF574:AI574),0))+(1-IFERROR(CORREL(AB574:AE574,AJ574:AM574),0))+(1-IFERROR(CORREL(AB574:AE574,AN574:AQ574),0))+(1-IFERROR(CORREL(AB574:AE574,AR574:AU574),0)))</f>
        <v>1.07409082337062</v>
      </c>
      <c r="BB574" s="0" t="n">
        <f aca="false">AW574*((1-IFERROR(CORREL(AF574:AI574,AB574:AE574),0))+(1-IFERROR(CORREL(AF574:AI574,AJ574:AM574),0))+(1-IFERROR(CORREL(AF574:AI574,AN574:AQ574),0))+(1-IFERROR(CORREL(AF574:AI574,AR574:AU574),0)))</f>
        <v>2.28712283869031</v>
      </c>
      <c r="BC574" s="0" t="n">
        <f aca="false">AX574*((1-IFERROR(CORREL(AJ574:AM574,AB574:AE574),0))+(1-IFERROR(CORREL(AJ574:AM574,AF574:AI574),0))+(1-IFERROR(CORREL(AJ574:AM574,AN574:AQ574),0))+(1-IFERROR(CORREL(AJ574:AM574,AR574:AU574),0)))</f>
        <v>1.08135848938001</v>
      </c>
      <c r="BD574" s="0" t="n">
        <f aca="false">AY574*((1-IFERROR(CORREL(AN574:AQ574,AB574:AE574),0))+(1-IFERROR(CORREL(AN574:AQ574,AF574:AI574),0))+(1-IFERROR(CORREL(AN574:AQ574,AJ574:AM574),0))+(1-IFERROR(CORREL(AN574:AQ574,AR574:AU574),0)))</f>
        <v>0.789571056130366</v>
      </c>
      <c r="BE574" s="0" t="n">
        <f aca="false">AZ574*((1-IFERROR(CORREL(AR574:AU574,AB574:AE574),0))+(1-IFERROR(CORREL(AR574:AU574,AF574:AI574),0))+(1-IFERROR(CORREL(AR574:AU574,AJ574:AM574),0))+(1-IFERROR(CORREL(AR574:AU574,AN574:AQ574),0)))</f>
        <v>0.892363320280383</v>
      </c>
      <c r="BF574" s="0" t="n">
        <f aca="false">IF(SUM(BA574:BE574)&gt;0,BA574/SUM(BA574:BE574),1/5)</f>
        <v>0.17537589656997</v>
      </c>
      <c r="BG574" s="0" t="n">
        <f aca="false">IF(SUM(BA574:BE574)&gt;0,BB574/SUM(BA574:BE574),1/5)</f>
        <v>0.373437897125169</v>
      </c>
      <c r="BH574" s="0" t="n">
        <f aca="false">IF(SUM(BA574:BE574)&gt;0,BC574/SUM(BA574:BE574),1/5)</f>
        <v>0.176562549890745</v>
      </c>
      <c r="BI574" s="0" t="n">
        <f aca="false">IF(SUM(BA574:BE574)&gt;0,BD574/SUM(BA574:BE574),1/5)</f>
        <v>0.128919946862613</v>
      </c>
      <c r="BJ574" s="0" t="n">
        <f aca="false">IF(SUM(BA574:BE574)&gt;0,BE574/SUM(BA574:BE574),1/5)</f>
        <v>0.145703709551502</v>
      </c>
      <c r="BK574" s="0" t="n">
        <f aca="false">BF574*AB574+BG574*AF574+BH574*AJ574+BI574*AN574+BJ574*AR574</f>
        <v>0.2706087178041</v>
      </c>
      <c r="BL574" s="0" t="n">
        <f aca="false">BF574*AC574+BG574*AG574+BH574*AK574+BI574*AO574+BJ574*AS574</f>
        <v>0.54842568420394</v>
      </c>
      <c r="BM574" s="0" t="n">
        <f aca="false">BF574*AD574+BG574*AH574+BH574*AL574+BI574*AP574+BJ574*AT574</f>
        <v>0.654238902851901</v>
      </c>
      <c r="BN574" s="0" t="n">
        <f aca="false">BF574*AE574+BG574*AI574+BH574*AM574+BI574*AQ574+BJ574*AU574</f>
        <v>0.626562102874831</v>
      </c>
      <c r="BO574" s="0" t="n">
        <f aca="false">RANK(BK574,$BK574:$BN574)</f>
        <v>4</v>
      </c>
      <c r="BP574" s="0" t="n">
        <f aca="false">RANK(BL574,$BK574:$BN574)</f>
        <v>3</v>
      </c>
      <c r="BQ574" s="0" t="n">
        <f aca="false">RANK(BM574,$BK574:$BN574)</f>
        <v>1</v>
      </c>
      <c r="BR574" s="0" t="n">
        <f aca="false">RANK(BN574,$BK574:$BN574)</f>
        <v>2</v>
      </c>
    </row>
    <row r="575" customFormat="false" ht="15" hidden="false" customHeight="false" outlineLevel="0" collapsed="false">
      <c r="A575" s="0" t="n">
        <v>552</v>
      </c>
      <c r="B575" s="0" t="n">
        <f aca="false">RANDBETWEEN(1,$B$5)</f>
        <v>3</v>
      </c>
      <c r="C575" s="0" t="n">
        <f aca="false">RANDBETWEEN(1,$B$5)</f>
        <v>6</v>
      </c>
      <c r="D575" s="0" t="n">
        <f aca="false">RANDBETWEEN(1,$B$5)</f>
        <v>1</v>
      </c>
      <c r="E575" s="0" t="n">
        <f aca="false">RANDBETWEEN(1,$B$5)</f>
        <v>3</v>
      </c>
      <c r="F575" s="0" t="n">
        <f aca="false">RANDBETWEEN(1,$B$5)</f>
        <v>3</v>
      </c>
      <c r="G575" s="0" t="n">
        <f aca="false">RANDBETWEEN(1,$B$5)</f>
        <v>4</v>
      </c>
      <c r="H575" s="0" t="n">
        <f aca="true">NORMINV(RAND(),$B$8,$B$13)</f>
        <v>54.8259447070074</v>
      </c>
      <c r="I575" s="0" t="n">
        <f aca="true">NORMINV(RAND(),$C$8,$C$13)</f>
        <v>63.7460343284253</v>
      </c>
      <c r="J575" s="0" t="n">
        <f aca="true">NORMINV(RAND(),$D$8,$D$13)</f>
        <v>13.6439774515577</v>
      </c>
      <c r="K575" s="0" t="n">
        <f aca="true">NORMINV(RAND(),$E$8,$E$13)</f>
        <v>3.09380832525819</v>
      </c>
      <c r="L575" s="0" t="n">
        <f aca="true">NORMINV(RAND(),$B$9,$B$14)</f>
        <v>49.7925198426377</v>
      </c>
      <c r="M575" s="0" t="n">
        <f aca="true">NORMINV(RAND(),$C$9,$C$14)</f>
        <v>51.0402403046485</v>
      </c>
      <c r="N575" s="0" t="n">
        <f aca="true">NORMINV(RAND(),$D$9,$D$14)</f>
        <v>44.3520433338229</v>
      </c>
      <c r="O575" s="0" t="n">
        <f aca="true">NORMINV(RAND(),$E$9,$E$14)</f>
        <v>27.6389564912905</v>
      </c>
      <c r="P575" s="0" t="n">
        <f aca="true">NORMINV(RAND(),$B$10,$B$15)</f>
        <v>26.6909259416177</v>
      </c>
      <c r="Q575" s="0" t="n">
        <f aca="true">NORMINV(RAND(),$C$10,$C$15)</f>
        <v>30.486057918929</v>
      </c>
      <c r="R575" s="0" t="n">
        <f aca="true">NORMINV(RAND(),$D$10,$D$15)</f>
        <v>10.8504314022687</v>
      </c>
      <c r="S575" s="0" t="n">
        <f aca="true">NORMINV(RAND(),$E$10,$E$15)</f>
        <v>3.9297255548991</v>
      </c>
      <c r="T575" s="0" t="n">
        <f aca="false">MEDIAN(INDEX(Avaliadores!$B$17:$B$22,$B575),INDEX(Avaliadores!$B$17:$B$22,$C575),INDEX(Avaliadores!$B$17:$B$22,$D575),INDEX(Avaliadores!$B$17:$B$22,$E575),INDEX(Avaliadores!$B$17:$B$22,$F575),INDEX(Avaliadores!$B$17:$B$22,$G575))</f>
        <v>2.79166666666667</v>
      </c>
      <c r="U575" s="0" t="n">
        <f aca="false">MEDIAN(INDEX(Avaliadores!$C$17:$C$22,$B575),INDEX(Avaliadores!$C$17:$C$22,$C575),INDEX(Avaliadores!$C$17:$C$22,$D575),INDEX(Avaliadores!$C$17:$C$22,$E575),INDEX(Avaliadores!$C$17:$C$22,$F575),INDEX(Avaliadores!$C$17:$C$22,$G575))</f>
        <v>4.79166666666667</v>
      </c>
      <c r="V575" s="0" t="n">
        <f aca="false">MEDIAN(INDEX(Avaliadores!$D$17:$D$22,$B575),INDEX(Avaliadores!$D$17:$D$22,$C575),INDEX(Avaliadores!$D$17:$D$22,$D575),INDEX(Avaliadores!$D$17:$D$22,$E575),INDEX(Avaliadores!$D$17:$D$22,$F575),INDEX(Avaliadores!$D$17:$D$22,$G575))</f>
        <v>5.79166666666667</v>
      </c>
      <c r="W575" s="0" t="n">
        <f aca="false">MEDIAN(INDEX(Avaliadores!$E$17:$E$22,$B575),INDEX(Avaliadores!$E$17:$E$22,$C575),INDEX(Avaliadores!$E$17:$E$22,$D575),INDEX(Avaliadores!$E$17:$E$22,$E575),INDEX(Avaliadores!$E$17:$E$22,$F575),INDEX(Avaliadores!$E$17:$E$22,$G575))</f>
        <v>5.91666666666667</v>
      </c>
      <c r="X575" s="0" t="n">
        <f aca="false">MEDIAN(INDEX(Avaliadores!$F$17:$F$22,$B575),INDEX(Avaliadores!$F$17:$F$22,$C575),INDEX(Avaliadores!$F$17:$F$22,$D575),INDEX(Avaliadores!$F$17:$F$22,$E575),INDEX(Avaliadores!$F$17:$F$22,$F575),INDEX(Avaliadores!$F$17:$F$22,$G575))</f>
        <v>2.79166666666667</v>
      </c>
      <c r="Y575" s="0" t="n">
        <f aca="false">MEDIAN(INDEX(Avaliadores!$G$17:$G$22,$B575),INDEX(Avaliadores!$G$17:$G$22,$C575),INDEX(Avaliadores!$G$17:$G$22,$D575),INDEX(Avaliadores!$G$17:$G$22,$E575),INDEX(Avaliadores!$G$17:$G$22,$F575),INDEX(Avaliadores!$G$17:$G$22,$G575))</f>
        <v>5.41666666666667</v>
      </c>
      <c r="Z575" s="0" t="n">
        <f aca="false">MEDIAN(INDEX(Avaliadores!$H$17:$H$22,$B575),INDEX(Avaliadores!$H$17:$H$22,$C575),INDEX(Avaliadores!$H$17:$H$22,$D575),INDEX(Avaliadores!$H$17:$H$22,$E575),INDEX(Avaliadores!$H$17:$H$22,$F575),INDEX(Avaliadores!$H$17:$H$22,$G575))</f>
        <v>3.79166666666667</v>
      </c>
      <c r="AA575" s="0" t="n">
        <f aca="false">MEDIAN(INDEX(Avaliadores!$I$17:$I$22,$B575),INDEX(Avaliadores!$I$17:$I$22,$C575),INDEX(Avaliadores!$I$17:$I$22,$D575),INDEX(Avaliadores!$I$17:$I$22,$E575),INDEX(Avaliadores!$I$17:$I$22,$F575),INDEX(Avaliadores!$I$17:$I$22,$G575))</f>
        <v>6.79166666666667</v>
      </c>
      <c r="AB575" s="0" t="n">
        <f aca="false">IF(MAX(H575:K575)=MIN(H575:K575),0,IF($B$17="custo",(MAX(H575:K575)-H575)/(MAX(H575:K575)-MIN(H575:K575)),(H575-MIN(H575:K575))/(MAX(H575:K575)-MIN(H575:K575))))</f>
        <v>0.147069451679352</v>
      </c>
      <c r="AC575" s="0" t="n">
        <f aca="false">IF(MAX(H575:K575)=MIN(H575:K575),0,IF($B$17="custo",(MAX(H575:K575)-I575)/(MAX(H575:K575)-MIN(H575:K575)),(I575-MIN(H575:K575))/(MAX(H575:K575)-MIN(H575:K575))))</f>
        <v>0</v>
      </c>
      <c r="AD575" s="0" t="n">
        <f aca="false">IF(MAX(H575:K575)=MIN(H575:K575),0,IF($B$17="custo",(MAX(H575:K575)-J575)/(MAX(H575:K575)-MIN(H575:K575)),(J575-MIN(H575:K575))/(MAX(H575:K575)-MIN(H575:K575))))</f>
        <v>0.826054708598022</v>
      </c>
      <c r="AE575" s="0" t="n">
        <f aca="false">IF(MAX(H575:K575)=MIN(H575:K575),0,IF($B$17="custo",(MAX(H575:K575)-K575)/(MAX(H575:K575)-MIN(H575:K575)),(K575-MIN(H575:K575))/(MAX(H575:K575)-MIN(H575:K575))))</f>
        <v>1</v>
      </c>
      <c r="AF575" s="0" t="n">
        <f aca="false">IF(MAX(L575:O575)=MIN(L575:O575),0,IF($C$17="custo",(MAX(L575:O575)-L575)/(MAX(L575:O575)-MIN(L575:O575)),(L575-MIN(L575:O575))/(MAX(L575:O575)-MIN(L575:O575))))</f>
        <v>0.946681537989015</v>
      </c>
      <c r="AG575" s="0" t="n">
        <f aca="false">IF(MAX(L575:O575)=MIN(L575:O575),0,IF($C$17="custo",(MAX(L575:O575)-M575)/(MAX(L575:O575)-MIN(L575:O575)),(M575-MIN(L575:O575))/(MAX(L575:O575)-MIN(L575:O575))))</f>
        <v>1</v>
      </c>
      <c r="AH575" s="0" t="n">
        <f aca="false">IF(MAX(L575:O575)=MIN(L575:O575),0,IF($C$17="custo",(MAX(L575:O575)-N575)/(MAX(L575:O575)-MIN(L575:O575)),(N575-MIN(L575:O575))/(MAX(L575:O575)-MIN(L575:O575))))</f>
        <v>0.714195296968801</v>
      </c>
      <c r="AI575" s="0" t="n">
        <f aca="false">IF(MAX(L575:O575)=MIN(L575:O575),0,IF($C$17="custo",(MAX(L575:O575)-O575)/(MAX(L575:O575)-MIN(L575:O575)),(O575-MIN(L575:O575))/(MAX(L575:O575)-MIN(L575:O575))))</f>
        <v>0</v>
      </c>
      <c r="AJ575" s="0" t="n">
        <f aca="false">IF(MAX(P575:S575)=MIN(P575:S575),0,IF($D$17="custo",(MAX(P575:S575)-P575)/(MAX(P575:S575)-MIN(P575:S575)),(P575-MIN(P575:S575))/(MAX(P575:S575)-MIN(P575:S575))))</f>
        <v>0.142908739252402</v>
      </c>
      <c r="AK575" s="0" t="n">
        <f aca="false">IF(MAX(P575:S575)=MIN(P575:S575),0,IF($D$17="custo",(MAX(P575:S575)-Q575)/(MAX(P575:S575)-MIN(P575:S575)),(Q575-MIN(P575:S575))/(MAX(P575:S575)-MIN(P575:S575))))</f>
        <v>0</v>
      </c>
      <c r="AL575" s="0" t="n">
        <f aca="false">IF(MAX(P575:S575)=MIN(P575:S575),0,IF($D$17="custo",(MAX(P575:S575)-R575)/(MAX(P575:S575)-MIN(P575:S575)),(R575-MIN(P575:S575))/(MAX(P575:S575)-MIN(P575:S575))))</f>
        <v>0.739395269177171</v>
      </c>
      <c r="AM575" s="0" t="n">
        <f aca="false">IF(MAX(P575:S575)=MIN(P575:S575),0,IF($D$17="custo",(MAX(P575:S575)-S575)/(MAX(P575:S575)-MIN(P575:S575)),(S575-MIN(P575:S575))/(MAX(P575:S575)-MIN(P575:S575))))</f>
        <v>1</v>
      </c>
      <c r="AN575" s="0" t="n">
        <f aca="false">IF(MAX(T575:W575)=MIN(T575:W575),0,IF($E$17="custo",(MAX(T575:W575)-T575)/(MAX(T575:W575)-MIN(T575:W575)),(T575-MIN(T575:W575))/(MAX(T575:W575)-MIN(T575:W575))))</f>
        <v>0</v>
      </c>
      <c r="AO575" s="0" t="n">
        <f aca="false">IF(MAX(T575:W575)=MIN(T575:W575),0,IF($E$17="custo",(MAX(T575:W575)-U575)/(MAX(T575:W575)-MIN(T575:W575)),(U575-MIN(T575:W575))/(MAX(T575:W575)-MIN(T575:W575))))</f>
        <v>0.64</v>
      </c>
      <c r="AP575" s="0" t="n">
        <f aca="false">IF(MAX(T575:W575)=MIN(T575:W575),0,IF($E$17="custo",(MAX(T575:W575)-V575)/(MAX(T575:W575)-MIN(T575:W575)),(V575-MIN(T575:W575))/(MAX(T575:W575)-MIN(T575:W575))))</f>
        <v>0.96</v>
      </c>
      <c r="AQ575" s="0" t="n">
        <f aca="false">IF(MAX(T575:W575)=MIN(T575:W575),0,IF($E$17="custo",(MAX(T575:W575)-W575)/(MAX(T575:W575)-MIN(T575:W575)),(W575-MIN(T575:W575))/(MAX(T575:W575)-MIN(T575:W575))))</f>
        <v>1</v>
      </c>
      <c r="AR575" s="0" t="n">
        <f aca="false">IF(MAX(X575:AA575)=MIN(X575:AA575),0,IF($F$17="custo",(MAX(X575:AA575)-X575)/(MAX(X575:AA575)-MIN(X575:AA575)),(X575-MIN(X575:AA575))/(MAX(X575:AA575)-MIN(X575:AA575))))</f>
        <v>0</v>
      </c>
      <c r="AS575" s="0" t="n">
        <f aca="false">IF(MAX(X575:AA575)=MIN(X575:AA575),0,IF($F$17="custo",(MAX(X575:AA575)-Y575)/(MAX(X575:AA575)-MIN(X575:AA575)),(Y575-MIN(X575:AA575))/(MAX(X575:AA575)-MIN(X575:AA575))))</f>
        <v>0.65625</v>
      </c>
      <c r="AT575" s="0" t="n">
        <f aca="false">IF(MAX(X575:AA575)=MIN(X575:AA575),0,IF($F$17="custo",(MAX(X575:AA575)-Z575)/(MAX(X575:AA575)-MIN(X575:AA575)),(Z575-MIN(X575:AA575))/(MAX(X575:AA575)-MIN(X575:AA575))))</f>
        <v>0.25</v>
      </c>
      <c r="AU575" s="0" t="n">
        <f aca="false">IF(MAX(X575:AA575)=MIN(X575:AA575),0,IF($F$17="custo",(MAX(X575:AA575)-AA575)/(MAX(X575:AA575)-MIN(X575:AA575)),(AA575-MIN(X575:AA575))/(MAX(X575:AA575)-MIN(X575:AA575))))</f>
        <v>1</v>
      </c>
      <c r="AV575" s="0" t="n">
        <f aca="false">STDEVP(AB575:AE575)</f>
        <v>0.427402347690866</v>
      </c>
      <c r="AW575" s="0" t="n">
        <f aca="false">STDEVP(AF575:AI575)</f>
        <v>0.39881526860121</v>
      </c>
      <c r="AX575" s="0" t="n">
        <f aca="false">STDEVP(AJ575:AM575)</f>
        <v>0.412723023588091</v>
      </c>
      <c r="AY575" s="0" t="n">
        <f aca="false">STDEVP(AN575:AQ575)</f>
        <v>0.400374824383352</v>
      </c>
      <c r="AZ575" s="0" t="n">
        <f aca="false">STDEVP(AR575:AU575)</f>
        <v>0.382333884476317</v>
      </c>
      <c r="BA575" s="0" t="n">
        <f aca="false">AV575*((1-IFERROR(CORREL(AB575:AE575,AF575:AI575),0))+(1-IFERROR(CORREL(AB575:AE575,AJ575:AM575),0))+(1-IFERROR(CORREL(AB575:AE575,AN575:AQ575),0))+(1-IFERROR(CORREL(AB575:AE575,AR575:AU575),0)))</f>
        <v>1.15647634427989</v>
      </c>
      <c r="BB575" s="0" t="n">
        <f aca="false">AW575*((1-IFERROR(CORREL(AF575:AI575,AB575:AE575),0))+(1-IFERROR(CORREL(AF575:AI575,AJ575:AM575),0))+(1-IFERROR(CORREL(AF575:AI575,AN575:AQ575),0))+(1-IFERROR(CORREL(AF575:AI575,AR575:AU575),0)))</f>
        <v>2.82867236372022</v>
      </c>
      <c r="BC575" s="0" t="n">
        <f aca="false">AX575*((1-IFERROR(CORREL(AJ575:AM575,AB575:AE575),0))+(1-IFERROR(CORREL(AJ575:AM575,AF575:AI575),0))+(1-IFERROR(CORREL(AJ575:AM575,AN575:AQ575),0))+(1-IFERROR(CORREL(AJ575:AM575,AR575:AU575),0)))</f>
        <v>1.11673631446875</v>
      </c>
      <c r="BD575" s="0" t="n">
        <f aca="false">AY575*((1-IFERROR(CORREL(AN575:AQ575,AB575:AE575),0))+(1-IFERROR(CORREL(AN575:AQ575,AF575:AI575),0))+(1-IFERROR(CORREL(AN575:AQ575,AJ575:AM575),0))+(1-IFERROR(CORREL(AN575:AQ575,AR575:AU575),0)))</f>
        <v>0.986294393790001</v>
      </c>
      <c r="BE575" s="0" t="n">
        <f aca="false">AZ575*((1-IFERROR(CORREL(AR575:AU575,AB575:AE575),0))+(1-IFERROR(CORREL(AR575:AU575,AF575:AI575),0))+(1-IFERROR(CORREL(AR575:AU575,AJ575:AM575),0))+(1-IFERROR(CORREL(AR575:AU575,AN575:AQ575),0)))</f>
        <v>1.20805319008654</v>
      </c>
      <c r="BF575" s="0" t="n">
        <f aca="false">IF(SUM(BA575:BE575)&gt;0,BA575/SUM(BA575:BE575),1/5)</f>
        <v>0.158503217574797</v>
      </c>
      <c r="BG575" s="0" t="n">
        <f aca="false">IF(SUM(BA575:BE575)&gt;0,BB575/SUM(BA575:BE575),1/5)</f>
        <v>0.387689444174268</v>
      </c>
      <c r="BH575" s="0" t="n">
        <f aca="false">IF(SUM(BA575:BE575)&gt;0,BC575/SUM(BA575:BE575),1/5)</f>
        <v>0.153056566959987</v>
      </c>
      <c r="BI575" s="0" t="n">
        <f aca="false">IF(SUM(BA575:BE575)&gt;0,BD575/SUM(BA575:BE575),1/5)</f>
        <v>0.135178584209642</v>
      </c>
      <c r="BJ575" s="0" t="n">
        <f aca="false">IF(SUM(BA575:BE575)&gt;0,BE575/SUM(BA575:BE575),1/5)</f>
        <v>0.165572187081306</v>
      </c>
      <c r="BK575" s="0" t="n">
        <f aca="false">BF575*AB575+BG575*AF575+BH575*AJ575+BI575*AN575+BJ575*AR575</f>
        <v>0.412202541589694</v>
      </c>
      <c r="BL575" s="0" t="n">
        <f aca="false">BF575*AC575+BG575*AG575+BH575*AK575+BI575*AO575+BJ575*AS575</f>
        <v>0.582860485840546</v>
      </c>
      <c r="BM575" s="0" t="n">
        <f aca="false">BF575*AD575+BG575*AH575+BH575*AL575+BI575*AP575+BJ575*AT575</f>
        <v>0.692152096057605</v>
      </c>
      <c r="BN575" s="0" t="n">
        <f aca="false">BF575*AE575+BG575*AI575+BH575*AM575+BI575*AQ575+BJ575*AU575</f>
        <v>0.612310555825732</v>
      </c>
      <c r="BO575" s="0" t="n">
        <f aca="false">RANK(BK575,$BK575:$BN575)</f>
        <v>4</v>
      </c>
      <c r="BP575" s="0" t="n">
        <f aca="false">RANK(BL575,$BK575:$BN575)</f>
        <v>3</v>
      </c>
      <c r="BQ575" s="0" t="n">
        <f aca="false">RANK(BM575,$BK575:$BN575)</f>
        <v>1</v>
      </c>
      <c r="BR575" s="0" t="n">
        <f aca="false">RANK(BN575,$BK575:$BN575)</f>
        <v>2</v>
      </c>
    </row>
    <row r="576" customFormat="false" ht="15" hidden="false" customHeight="false" outlineLevel="0" collapsed="false">
      <c r="A576" s="0" t="n">
        <v>553</v>
      </c>
      <c r="B576" s="0" t="n">
        <f aca="false">RANDBETWEEN(1,$B$5)</f>
        <v>4</v>
      </c>
      <c r="C576" s="0" t="n">
        <f aca="false">RANDBETWEEN(1,$B$5)</f>
        <v>6</v>
      </c>
      <c r="D576" s="0" t="n">
        <f aca="false">RANDBETWEEN(1,$B$5)</f>
        <v>2</v>
      </c>
      <c r="E576" s="0" t="n">
        <f aca="false">RANDBETWEEN(1,$B$5)</f>
        <v>5</v>
      </c>
      <c r="F576" s="0" t="n">
        <f aca="false">RANDBETWEEN(1,$B$5)</f>
        <v>2</v>
      </c>
      <c r="G576" s="0" t="n">
        <f aca="false">RANDBETWEEN(1,$B$5)</f>
        <v>5</v>
      </c>
      <c r="H576" s="0" t="n">
        <f aca="true">NORMINV(RAND(),$B$8,$B$13)</f>
        <v>51.1299314676629</v>
      </c>
      <c r="I576" s="0" t="n">
        <f aca="true">NORMINV(RAND(),$C$8,$C$13)</f>
        <v>72.2425447798836</v>
      </c>
      <c r="J576" s="0" t="n">
        <f aca="true">NORMINV(RAND(),$D$8,$D$13)</f>
        <v>15.7622351932551</v>
      </c>
      <c r="K576" s="0" t="n">
        <f aca="true">NORMINV(RAND(),$E$8,$E$13)</f>
        <v>2.79655070637516</v>
      </c>
      <c r="L576" s="0" t="n">
        <f aca="true">NORMINV(RAND(),$B$9,$B$14)</f>
        <v>48.5343696867359</v>
      </c>
      <c r="M576" s="0" t="n">
        <f aca="true">NORMINV(RAND(),$C$9,$C$14)</f>
        <v>59.9490746721208</v>
      </c>
      <c r="N576" s="0" t="n">
        <f aca="true">NORMINV(RAND(),$D$9,$D$14)</f>
        <v>44.1007456399977</v>
      </c>
      <c r="O576" s="0" t="n">
        <f aca="true">NORMINV(RAND(),$E$9,$E$14)</f>
        <v>25.4527206334823</v>
      </c>
      <c r="P576" s="0" t="n">
        <f aca="true">NORMINV(RAND(),$B$10,$B$15)</f>
        <v>24.0541648301173</v>
      </c>
      <c r="Q576" s="0" t="n">
        <f aca="true">NORMINV(RAND(),$C$10,$C$15)</f>
        <v>29.3077874884004</v>
      </c>
      <c r="R576" s="0" t="n">
        <f aca="true">NORMINV(RAND(),$D$10,$D$15)</f>
        <v>9.64120814471787</v>
      </c>
      <c r="S576" s="0" t="n">
        <f aca="true">NORMINV(RAND(),$E$10,$E$15)</f>
        <v>4.30880020035878</v>
      </c>
      <c r="T576" s="0" t="n">
        <f aca="false">MEDIAN(INDEX(Avaliadores!$B$17:$B$22,$B576),INDEX(Avaliadores!$B$17:$B$22,$C576),INDEX(Avaliadores!$B$17:$B$22,$D576),INDEX(Avaliadores!$B$17:$B$22,$E576),INDEX(Avaliadores!$B$17:$B$22,$F576),INDEX(Avaliadores!$B$17:$B$22,$G576))</f>
        <v>2.79166666666667</v>
      </c>
      <c r="U576" s="0" t="n">
        <f aca="false">MEDIAN(INDEX(Avaliadores!$C$17:$C$22,$B576),INDEX(Avaliadores!$C$17:$C$22,$C576),INDEX(Avaliadores!$C$17:$C$22,$D576),INDEX(Avaliadores!$C$17:$C$22,$E576),INDEX(Avaliadores!$C$17:$C$22,$F576),INDEX(Avaliadores!$C$17:$C$22,$G576))</f>
        <v>5.54166666666667</v>
      </c>
      <c r="V576" s="0" t="n">
        <f aca="false">MEDIAN(INDEX(Avaliadores!$D$17:$D$22,$B576),INDEX(Avaliadores!$D$17:$D$22,$C576),INDEX(Avaliadores!$D$17:$D$22,$D576),INDEX(Avaliadores!$D$17:$D$22,$E576),INDEX(Avaliadores!$D$17:$D$22,$F576),INDEX(Avaliadores!$D$17:$D$22,$G576))</f>
        <v>5.54166666666667</v>
      </c>
      <c r="W576" s="0" t="n">
        <f aca="false">MEDIAN(INDEX(Avaliadores!$E$17:$E$22,$B576),INDEX(Avaliadores!$E$17:$E$22,$C576),INDEX(Avaliadores!$E$17:$E$22,$D576),INDEX(Avaliadores!$E$17:$E$22,$E576),INDEX(Avaliadores!$E$17:$E$22,$F576),INDEX(Avaliadores!$E$17:$E$22,$G576))</f>
        <v>6.29166666666667</v>
      </c>
      <c r="X576" s="0" t="n">
        <f aca="false">MEDIAN(INDEX(Avaliadores!$F$17:$F$22,$B576),INDEX(Avaliadores!$F$17:$F$22,$C576),INDEX(Avaliadores!$F$17:$F$22,$D576),INDEX(Avaliadores!$F$17:$F$22,$E576),INDEX(Avaliadores!$F$17:$F$22,$F576),INDEX(Avaliadores!$F$17:$F$22,$G576))</f>
        <v>2.54166666666667</v>
      </c>
      <c r="Y576" s="0" t="n">
        <f aca="false">MEDIAN(INDEX(Avaliadores!$G$17:$G$22,$B576),INDEX(Avaliadores!$G$17:$G$22,$C576),INDEX(Avaliadores!$G$17:$G$22,$D576),INDEX(Avaliadores!$G$17:$G$22,$E576),INDEX(Avaliadores!$G$17:$G$22,$F576),INDEX(Avaliadores!$G$17:$G$22,$G576))</f>
        <v>4.79166666666667</v>
      </c>
      <c r="Z576" s="0" t="n">
        <f aca="false">MEDIAN(INDEX(Avaliadores!$H$17:$H$22,$B576),INDEX(Avaliadores!$H$17:$H$22,$C576),INDEX(Avaliadores!$H$17:$H$22,$D576),INDEX(Avaliadores!$H$17:$H$22,$E576),INDEX(Avaliadores!$H$17:$H$22,$F576),INDEX(Avaliadores!$H$17:$H$22,$G576))</f>
        <v>3.79166666666667</v>
      </c>
      <c r="AA576" s="0" t="n">
        <f aca="false">MEDIAN(INDEX(Avaliadores!$I$17:$I$22,$B576),INDEX(Avaliadores!$I$17:$I$22,$C576),INDEX(Avaliadores!$I$17:$I$22,$D576),INDEX(Avaliadores!$I$17:$I$22,$E576),INDEX(Avaliadores!$I$17:$I$22,$F576),INDEX(Avaliadores!$I$17:$I$22,$G576))</f>
        <v>6.29166666666667</v>
      </c>
      <c r="AB576" s="0" t="n">
        <f aca="false">IF(MAX(H576:K576)=MIN(H576:K576),0,IF($B$17="custo",(MAX(H576:K576)-H576)/(MAX(H576:K576)-MIN(H576:K576)),(H576-MIN(H576:K576))/(MAX(H576:K576)-MIN(H576:K576))))</f>
        <v>0.304014847708466</v>
      </c>
      <c r="AC576" s="0" t="n">
        <f aca="false">IF(MAX(H576:K576)=MIN(H576:K576),0,IF($B$17="custo",(MAX(H576:K576)-I576)/(MAX(H576:K576)-MIN(H576:K576)),(I576-MIN(H576:K576))/(MAX(H576:K576)-MIN(H576:K576))))</f>
        <v>0</v>
      </c>
      <c r="AD576" s="0" t="n">
        <f aca="false">IF(MAX(H576:K576)=MIN(H576:K576),0,IF($B$17="custo",(MAX(H576:K576)-J576)/(MAX(H576:K576)-MIN(H576:K576)),(J576-MIN(H576:K576))/(MAX(H576:K576)-MIN(H576:K576))))</f>
        <v>0.813298309573396</v>
      </c>
      <c r="AE576" s="0" t="n">
        <f aca="false">IF(MAX(H576:K576)=MIN(H576:K576),0,IF($B$17="custo",(MAX(H576:K576)-K576)/(MAX(H576:K576)-MIN(H576:K576)),(K576-MIN(H576:K576))/(MAX(H576:K576)-MIN(H576:K576))))</f>
        <v>1</v>
      </c>
      <c r="AF576" s="0" t="n">
        <f aca="false">IF(MAX(L576:O576)=MIN(L576:O576),0,IF($C$17="custo",(MAX(L576:O576)-L576)/(MAX(L576:O576)-MIN(L576:O576)),(L576-MIN(L576:O576))/(MAX(L576:O576)-MIN(L576:O576))))</f>
        <v>0.669104016830315</v>
      </c>
      <c r="AG576" s="0" t="n">
        <f aca="false">IF(MAX(L576:O576)=MIN(L576:O576),0,IF($C$17="custo",(MAX(L576:O576)-M576)/(MAX(L576:O576)-MIN(L576:O576)),(M576-MIN(L576:O576))/(MAX(L576:O576)-MIN(L576:O576))))</f>
        <v>1</v>
      </c>
      <c r="AH576" s="0" t="n">
        <f aca="false">IF(MAX(L576:O576)=MIN(L576:O576),0,IF($C$17="custo",(MAX(L576:O576)-N576)/(MAX(L576:O576)-MIN(L576:O576)),(N576-MIN(L576:O576))/(MAX(L576:O576)-MIN(L576:O576))))</f>
        <v>0.54057959242963</v>
      </c>
      <c r="AI576" s="0" t="n">
        <f aca="false">IF(MAX(L576:O576)=MIN(L576:O576),0,IF($C$17="custo",(MAX(L576:O576)-O576)/(MAX(L576:O576)-MIN(L576:O576)),(O576-MIN(L576:O576))/(MAX(L576:O576)-MIN(L576:O576))))</f>
        <v>0</v>
      </c>
      <c r="AJ576" s="0" t="n">
        <f aca="false">IF(MAX(P576:S576)=MIN(P576:S576),0,IF($D$17="custo",(MAX(P576:S576)-P576)/(MAX(P576:S576)-MIN(P576:S576)),(P576-MIN(P576:S576))/(MAX(P576:S576)-MIN(P576:S576))))</f>
        <v>0.210153419326558</v>
      </c>
      <c r="AK576" s="0" t="n">
        <f aca="false">IF(MAX(P576:S576)=MIN(P576:S576),0,IF($D$17="custo",(MAX(P576:S576)-Q576)/(MAX(P576:S576)-MIN(P576:S576)),(Q576-MIN(P576:S576))/(MAX(P576:S576)-MIN(P576:S576))))</f>
        <v>0</v>
      </c>
      <c r="AL576" s="0" t="n">
        <f aca="false">IF(MAX(P576:S576)=MIN(P576:S576),0,IF($D$17="custo",(MAX(P576:S576)-R576)/(MAX(P576:S576)-MIN(P576:S576)),(R576-MIN(P576:S576))/(MAX(P576:S576)-MIN(P576:S576))))</f>
        <v>0.786695041566349</v>
      </c>
      <c r="AM576" s="0" t="n">
        <f aca="false">IF(MAX(P576:S576)=MIN(P576:S576),0,IF($D$17="custo",(MAX(P576:S576)-S576)/(MAX(P576:S576)-MIN(P576:S576)),(S576-MIN(P576:S576))/(MAX(P576:S576)-MIN(P576:S576))))</f>
        <v>1</v>
      </c>
      <c r="AN576" s="0" t="n">
        <f aca="false">IF(MAX(T576:W576)=MIN(T576:W576),0,IF($E$17="custo",(MAX(T576:W576)-T576)/(MAX(T576:W576)-MIN(T576:W576)),(T576-MIN(T576:W576))/(MAX(T576:W576)-MIN(T576:W576))))</f>
        <v>0</v>
      </c>
      <c r="AO576" s="0" t="n">
        <f aca="false">IF(MAX(T576:W576)=MIN(T576:W576),0,IF($E$17="custo",(MAX(T576:W576)-U576)/(MAX(T576:W576)-MIN(T576:W576)),(U576-MIN(T576:W576))/(MAX(T576:W576)-MIN(T576:W576))))</f>
        <v>0.785714285714286</v>
      </c>
      <c r="AP576" s="0" t="n">
        <f aca="false">IF(MAX(T576:W576)=MIN(T576:W576),0,IF($E$17="custo",(MAX(T576:W576)-V576)/(MAX(T576:W576)-MIN(T576:W576)),(V576-MIN(T576:W576))/(MAX(T576:W576)-MIN(T576:W576))))</f>
        <v>0.785714285714286</v>
      </c>
      <c r="AQ576" s="0" t="n">
        <f aca="false">IF(MAX(T576:W576)=MIN(T576:W576),0,IF($E$17="custo",(MAX(T576:W576)-W576)/(MAX(T576:W576)-MIN(T576:W576)),(W576-MIN(T576:W576))/(MAX(T576:W576)-MIN(T576:W576))))</f>
        <v>1</v>
      </c>
      <c r="AR576" s="0" t="n">
        <f aca="false">IF(MAX(X576:AA576)=MIN(X576:AA576),0,IF($F$17="custo",(MAX(X576:AA576)-X576)/(MAX(X576:AA576)-MIN(X576:AA576)),(X576-MIN(X576:AA576))/(MAX(X576:AA576)-MIN(X576:AA576))))</f>
        <v>0</v>
      </c>
      <c r="AS576" s="0" t="n">
        <f aca="false">IF(MAX(X576:AA576)=MIN(X576:AA576),0,IF($F$17="custo",(MAX(X576:AA576)-Y576)/(MAX(X576:AA576)-MIN(X576:AA576)),(Y576-MIN(X576:AA576))/(MAX(X576:AA576)-MIN(X576:AA576))))</f>
        <v>0.6</v>
      </c>
      <c r="AT576" s="0" t="n">
        <f aca="false">IF(MAX(X576:AA576)=MIN(X576:AA576),0,IF($F$17="custo",(MAX(X576:AA576)-Z576)/(MAX(X576:AA576)-MIN(X576:AA576)),(Z576-MIN(X576:AA576))/(MAX(X576:AA576)-MIN(X576:AA576))))</f>
        <v>0.333333333333333</v>
      </c>
      <c r="AU576" s="0" t="n">
        <f aca="false">IF(MAX(X576:AA576)=MIN(X576:AA576),0,IF($F$17="custo",(MAX(X576:AA576)-AA576)/(MAX(X576:AA576)-MIN(X576:AA576)),(AA576-MIN(X576:AA576))/(MAX(X576:AA576)-MIN(X576:AA576))))</f>
        <v>1</v>
      </c>
      <c r="AV576" s="0" t="n">
        <f aca="false">STDEVP(AB576:AE576)</f>
        <v>0.397845892426459</v>
      </c>
      <c r="AW576" s="0" t="n">
        <f aca="false">STDEVP(AF576:AI576)</f>
        <v>0.36029538847723</v>
      </c>
      <c r="AX576" s="0" t="n">
        <f aca="false">STDEVP(AJ576:AM576)</f>
        <v>0.408106176177576</v>
      </c>
      <c r="AY576" s="0" t="n">
        <f aca="false">STDEVP(AN576:AQ576)</f>
        <v>0.381324223286833</v>
      </c>
      <c r="AZ576" s="0" t="n">
        <f aca="false">STDEVP(AR576:AU576)</f>
        <v>0.366287682930599</v>
      </c>
      <c r="BA576" s="0" t="n">
        <f aca="false">AV576*((1-IFERROR(CORREL(AB576:AE576,AF576:AI576),0))+(1-IFERROR(CORREL(AB576:AE576,AJ576:AM576),0))+(1-IFERROR(CORREL(AB576:AE576,AN576:AQ576),0))+(1-IFERROR(CORREL(AB576:AE576,AR576:AU576),0)))</f>
        <v>1.20932190672351</v>
      </c>
      <c r="BB576" s="0" t="n">
        <f aca="false">AW576*((1-IFERROR(CORREL(AF576:AI576,AB576:AE576),0))+(1-IFERROR(CORREL(AF576:AI576,AJ576:AM576),0))+(1-IFERROR(CORREL(AF576:AI576,AN576:AQ576),0))+(1-IFERROR(CORREL(AF576:AI576,AR576:AU576),0)))</f>
        <v>2.43532383533431</v>
      </c>
      <c r="BC576" s="0" t="n">
        <f aca="false">AX576*((1-IFERROR(CORREL(AJ576:AM576,AB576:AE576),0))+(1-IFERROR(CORREL(AJ576:AM576,AF576:AI576),0))+(1-IFERROR(CORREL(AJ576:AM576,AN576:AQ576),0))+(1-IFERROR(CORREL(AJ576:AM576,AR576:AU576),0)))</f>
        <v>1.17677195634214</v>
      </c>
      <c r="BD576" s="0" t="n">
        <f aca="false">AY576*((1-IFERROR(CORREL(AN576:AQ576,AB576:AE576),0))+(1-IFERROR(CORREL(AN576:AQ576,AF576:AI576),0))+(1-IFERROR(CORREL(AN576:AQ576,AJ576:AM576),0))+(1-IFERROR(CORREL(AN576:AQ576,AR576:AU576),0)))</f>
        <v>0.956799251706391</v>
      </c>
      <c r="BE576" s="0" t="n">
        <f aca="false">AZ576*((1-IFERROR(CORREL(AR576:AU576,AB576:AE576),0))+(1-IFERROR(CORREL(AR576:AU576,AF576:AI576),0))+(1-IFERROR(CORREL(AR576:AU576,AJ576:AM576),0))+(1-IFERROR(CORREL(AR576:AU576,AN576:AQ576),0)))</f>
        <v>1.00563864328848</v>
      </c>
      <c r="BF576" s="0" t="n">
        <f aca="false">IF(SUM(BA576:BE576)&gt;0,BA576/SUM(BA576:BE576),1/5)</f>
        <v>0.178264688874124</v>
      </c>
      <c r="BG576" s="0" t="n">
        <f aca="false">IF(SUM(BA576:BE576)&gt;0,BB576/SUM(BA576:BE576),1/5)</f>
        <v>0.358988159728147</v>
      </c>
      <c r="BH576" s="0" t="n">
        <f aca="false">IF(SUM(BA576:BE576)&gt;0,BC576/SUM(BA576:BE576),1/5)</f>
        <v>0.173466539807822</v>
      </c>
      <c r="BI576" s="0" t="n">
        <f aca="false">IF(SUM(BA576:BE576)&gt;0,BD576/SUM(BA576:BE576),1/5)</f>
        <v>0.141040627786651</v>
      </c>
      <c r="BJ576" s="0" t="n">
        <f aca="false">IF(SUM(BA576:BE576)&gt;0,BE576/SUM(BA576:BE576),1/5)</f>
        <v>0.148239983803256</v>
      </c>
      <c r="BK576" s="0" t="n">
        <f aca="false">BF576*AB576+BG576*AF576+BH576*AJ576+BI576*AN576+BJ576*AR576</f>
        <v>0.33085011838785</v>
      </c>
      <c r="BL576" s="0" t="n">
        <f aca="false">BF576*AC576+BG576*AG576+BH576*AK576+BI576*AO576+BJ576*AS576</f>
        <v>0.558749786128184</v>
      </c>
      <c r="BM576" s="0" t="n">
        <f aca="false">BF576*AD576+BG576*AH576+BH576*AL576+BI576*AP576+BJ576*AT576</f>
        <v>0.635740273987844</v>
      </c>
      <c r="BN576" s="0" t="n">
        <f aca="false">BF576*AE576+BG576*AI576+BH576*AM576+BI576*AQ576+BJ576*AU576</f>
        <v>0.641011840271853</v>
      </c>
      <c r="BO576" s="0" t="n">
        <f aca="false">RANK(BK576,$BK576:$BN576)</f>
        <v>4</v>
      </c>
      <c r="BP576" s="0" t="n">
        <f aca="false">RANK(BL576,$BK576:$BN576)</f>
        <v>3</v>
      </c>
      <c r="BQ576" s="0" t="n">
        <f aca="false">RANK(BM576,$BK576:$BN576)</f>
        <v>2</v>
      </c>
      <c r="BR576" s="0" t="n">
        <f aca="false">RANK(BN576,$BK576:$BN576)</f>
        <v>1</v>
      </c>
    </row>
    <row r="577" customFormat="false" ht="15" hidden="false" customHeight="false" outlineLevel="0" collapsed="false">
      <c r="A577" s="0" t="n">
        <v>554</v>
      </c>
      <c r="B577" s="0" t="n">
        <f aca="false">RANDBETWEEN(1,$B$5)</f>
        <v>5</v>
      </c>
      <c r="C577" s="0" t="n">
        <f aca="false">RANDBETWEEN(1,$B$5)</f>
        <v>1</v>
      </c>
      <c r="D577" s="0" t="n">
        <f aca="false">RANDBETWEEN(1,$B$5)</f>
        <v>1</v>
      </c>
      <c r="E577" s="0" t="n">
        <f aca="false">RANDBETWEEN(1,$B$5)</f>
        <v>3</v>
      </c>
      <c r="F577" s="0" t="n">
        <f aca="false">RANDBETWEEN(1,$B$5)</f>
        <v>6</v>
      </c>
      <c r="G577" s="0" t="n">
        <f aca="false">RANDBETWEEN(1,$B$5)</f>
        <v>6</v>
      </c>
      <c r="H577" s="0" t="n">
        <f aca="true">NORMINV(RAND(),$B$8,$B$13)</f>
        <v>44.9106331744213</v>
      </c>
      <c r="I577" s="0" t="n">
        <f aca="true">NORMINV(RAND(),$C$8,$C$13)</f>
        <v>60.0255179546649</v>
      </c>
      <c r="J577" s="0" t="n">
        <f aca="true">NORMINV(RAND(),$D$8,$D$13)</f>
        <v>16.1010634863039</v>
      </c>
      <c r="K577" s="0" t="n">
        <f aca="true">NORMINV(RAND(),$E$8,$E$13)</f>
        <v>2.8448762279562</v>
      </c>
      <c r="L577" s="0" t="n">
        <f aca="true">NORMINV(RAND(),$B$9,$B$14)</f>
        <v>48.7758140792434</v>
      </c>
      <c r="M577" s="0" t="n">
        <f aca="true">NORMINV(RAND(),$C$9,$C$14)</f>
        <v>60.9709273260518</v>
      </c>
      <c r="N577" s="0" t="n">
        <f aca="true">NORMINV(RAND(),$D$9,$D$14)</f>
        <v>45.5889290131722</v>
      </c>
      <c r="O577" s="0" t="n">
        <f aca="true">NORMINV(RAND(),$E$9,$E$14)</f>
        <v>29.124462460392</v>
      </c>
      <c r="P577" s="0" t="n">
        <f aca="true">NORMINV(RAND(),$B$10,$B$15)</f>
        <v>24.9071149448123</v>
      </c>
      <c r="Q577" s="0" t="n">
        <f aca="true">NORMINV(RAND(),$C$10,$C$15)</f>
        <v>28.7310076311672</v>
      </c>
      <c r="R577" s="0" t="n">
        <f aca="true">NORMINV(RAND(),$D$10,$D$15)</f>
        <v>10.2930763541279</v>
      </c>
      <c r="S577" s="0" t="n">
        <f aca="true">NORMINV(RAND(),$E$10,$E$15)</f>
        <v>4.18980468477206</v>
      </c>
      <c r="T577" s="0" t="n">
        <f aca="false">MEDIAN(INDEX(Avaliadores!$B$17:$B$22,$B577),INDEX(Avaliadores!$B$17:$B$22,$C577),INDEX(Avaliadores!$B$17:$B$22,$D577),INDEX(Avaliadores!$B$17:$B$22,$E577),INDEX(Avaliadores!$B$17:$B$22,$F577),INDEX(Avaliadores!$B$17:$B$22,$G577))</f>
        <v>2.04166666666667</v>
      </c>
      <c r="U577" s="0" t="n">
        <f aca="false">MEDIAN(INDEX(Avaliadores!$C$17:$C$22,$B577),INDEX(Avaliadores!$C$17:$C$22,$C577),INDEX(Avaliadores!$C$17:$C$22,$D577),INDEX(Avaliadores!$C$17:$C$22,$E577),INDEX(Avaliadores!$C$17:$C$22,$F577),INDEX(Avaliadores!$C$17:$C$22,$G577))</f>
        <v>5.16666666666667</v>
      </c>
      <c r="V577" s="0" t="n">
        <f aca="false">MEDIAN(INDEX(Avaliadores!$D$17:$D$22,$B577),INDEX(Avaliadores!$D$17:$D$22,$C577),INDEX(Avaliadores!$D$17:$D$22,$D577),INDEX(Avaliadores!$D$17:$D$22,$E577),INDEX(Avaliadores!$D$17:$D$22,$F577),INDEX(Avaliadores!$D$17:$D$22,$G577))</f>
        <v>5.66666666666667</v>
      </c>
      <c r="W577" s="0" t="n">
        <f aca="false">MEDIAN(INDEX(Avaliadores!$E$17:$E$22,$B577),INDEX(Avaliadores!$E$17:$E$22,$C577),INDEX(Avaliadores!$E$17:$E$22,$D577),INDEX(Avaliadores!$E$17:$E$22,$E577),INDEX(Avaliadores!$E$17:$E$22,$F577),INDEX(Avaliadores!$E$17:$E$22,$G577))</f>
        <v>6.54166666666667</v>
      </c>
      <c r="X577" s="0" t="n">
        <f aca="false">MEDIAN(INDEX(Avaliadores!$F$17:$F$22,$B577),INDEX(Avaliadores!$F$17:$F$22,$C577),INDEX(Avaliadores!$F$17:$F$22,$D577),INDEX(Avaliadores!$F$17:$F$22,$E577),INDEX(Avaliadores!$F$17:$F$22,$F577),INDEX(Avaliadores!$F$17:$F$22,$G577))</f>
        <v>2.66666666666667</v>
      </c>
      <c r="Y577" s="0" t="n">
        <f aca="false">MEDIAN(INDEX(Avaliadores!$G$17:$G$22,$B577),INDEX(Avaliadores!$G$17:$G$22,$C577),INDEX(Avaliadores!$G$17:$G$22,$D577),INDEX(Avaliadores!$G$17:$G$22,$E577),INDEX(Avaliadores!$G$17:$G$22,$F577),INDEX(Avaliadores!$G$17:$G$22,$G577))</f>
        <v>5.04166666666667</v>
      </c>
      <c r="Z577" s="0" t="n">
        <f aca="false">MEDIAN(INDEX(Avaliadores!$H$17:$H$22,$B577),INDEX(Avaliadores!$H$17:$H$22,$C577),INDEX(Avaliadores!$H$17:$H$22,$D577),INDEX(Avaliadores!$H$17:$H$22,$E577),INDEX(Avaliadores!$H$17:$H$22,$F577),INDEX(Avaliadores!$H$17:$H$22,$G577))</f>
        <v>4.04166666666667</v>
      </c>
      <c r="AA577" s="0" t="n">
        <f aca="false">MEDIAN(INDEX(Avaliadores!$I$17:$I$22,$B577),INDEX(Avaliadores!$I$17:$I$22,$C577),INDEX(Avaliadores!$I$17:$I$22,$D577),INDEX(Avaliadores!$I$17:$I$22,$E577),INDEX(Avaliadores!$I$17:$I$22,$F577),INDEX(Avaliadores!$I$17:$I$22,$G577))</f>
        <v>7.04166666666667</v>
      </c>
      <c r="AB577" s="0" t="n">
        <f aca="false">IF(MAX(H577:K577)=MIN(H577:K577),0,IF($B$17="custo",(MAX(H577:K577)-H577)/(MAX(H577:K577)-MIN(H577:K577)),(H577-MIN(H577:K577))/(MAX(H577:K577)-MIN(H577:K577))))</f>
        <v>0.264335696903931</v>
      </c>
      <c r="AC577" s="0" t="n">
        <f aca="false">IF(MAX(H577:K577)=MIN(H577:K577),0,IF($B$17="custo",(MAX(H577:K577)-I577)/(MAX(H577:K577)-MIN(H577:K577)),(I577-MIN(H577:K577))/(MAX(H577:K577)-MIN(H577:K577))))</f>
        <v>0</v>
      </c>
      <c r="AD577" s="0" t="n">
        <f aca="false">IF(MAX(H577:K577)=MIN(H577:K577),0,IF($B$17="custo",(MAX(H577:K577)-J577)/(MAX(H577:K577)-MIN(H577:K577)),(J577-MIN(H577:K577))/(MAX(H577:K577)-MIN(H577:K577))))</f>
        <v>0.768170015969656</v>
      </c>
      <c r="AE577" s="0" t="n">
        <f aca="false">IF(MAX(H577:K577)=MIN(H577:K577),0,IF($B$17="custo",(MAX(H577:K577)-K577)/(MAX(H577:K577)-MIN(H577:K577)),(K577-MIN(H577:K577))/(MAX(H577:K577)-MIN(H577:K577))))</f>
        <v>1</v>
      </c>
      <c r="AF577" s="0" t="n">
        <f aca="false">IF(MAX(L577:O577)=MIN(L577:O577),0,IF($C$17="custo",(MAX(L577:O577)-L577)/(MAX(L577:O577)-MIN(L577:O577)),(L577-MIN(L577:O577))/(MAX(L577:O577)-MIN(L577:O577))))</f>
        <v>0.61706540119125</v>
      </c>
      <c r="AG577" s="0" t="n">
        <f aca="false">IF(MAX(L577:O577)=MIN(L577:O577),0,IF($C$17="custo",(MAX(L577:O577)-M577)/(MAX(L577:O577)-MIN(L577:O577)),(M577-MIN(L577:O577))/(MAX(L577:O577)-MIN(L577:O577))))</f>
        <v>1</v>
      </c>
      <c r="AH577" s="0" t="n">
        <f aca="false">IF(MAX(L577:O577)=MIN(L577:O577),0,IF($C$17="custo",(MAX(L577:O577)-N577)/(MAX(L577:O577)-MIN(L577:O577)),(N577-MIN(L577:O577))/(MAX(L577:O577)-MIN(L577:O577))))</f>
        <v>0.51699510831841</v>
      </c>
      <c r="AI577" s="0" t="n">
        <f aca="false">IF(MAX(L577:O577)=MIN(L577:O577),0,IF($C$17="custo",(MAX(L577:O577)-O577)/(MAX(L577:O577)-MIN(L577:O577)),(O577-MIN(L577:O577))/(MAX(L577:O577)-MIN(L577:O577))))</f>
        <v>0</v>
      </c>
      <c r="AJ577" s="0" t="n">
        <f aca="false">IF(MAX(P577:S577)=MIN(P577:S577),0,IF($D$17="custo",(MAX(P577:S577)-P577)/(MAX(P577:S577)-MIN(P577:S577)),(P577-MIN(P577:S577))/(MAX(P577:S577)-MIN(P577:S577))))</f>
        <v>0.155815209821107</v>
      </c>
      <c r="AK577" s="0" t="n">
        <f aca="false">IF(MAX(P577:S577)=MIN(P577:S577),0,IF($D$17="custo",(MAX(P577:S577)-Q577)/(MAX(P577:S577)-MIN(P577:S577)),(Q577-MIN(P577:S577))/(MAX(P577:S577)-MIN(P577:S577))))</f>
        <v>0</v>
      </c>
      <c r="AL577" s="0" t="n">
        <f aca="false">IF(MAX(P577:S577)=MIN(P577:S577),0,IF($D$17="custo",(MAX(P577:S577)-R577)/(MAX(P577:S577)-MIN(P577:S577)),(R577-MIN(P577:S577))/(MAX(P577:S577)-MIN(P577:S577))))</f>
        <v>0.751305113987806</v>
      </c>
      <c r="AM577" s="0" t="n">
        <f aca="false">IF(MAX(P577:S577)=MIN(P577:S577),0,IF($D$17="custo",(MAX(P577:S577)-S577)/(MAX(P577:S577)-MIN(P577:S577)),(S577-MIN(P577:S577))/(MAX(P577:S577)-MIN(P577:S577))))</f>
        <v>1</v>
      </c>
      <c r="AN577" s="0" t="n">
        <f aca="false">IF(MAX(T577:W577)=MIN(T577:W577),0,IF($E$17="custo",(MAX(T577:W577)-T577)/(MAX(T577:W577)-MIN(T577:W577)),(T577-MIN(T577:W577))/(MAX(T577:W577)-MIN(T577:W577))))</f>
        <v>0</v>
      </c>
      <c r="AO577" s="0" t="n">
        <f aca="false">IF(MAX(T577:W577)=MIN(T577:W577),0,IF($E$17="custo",(MAX(T577:W577)-U577)/(MAX(T577:W577)-MIN(T577:W577)),(U577-MIN(T577:W577))/(MAX(T577:W577)-MIN(T577:W577))))</f>
        <v>0.694444444444444</v>
      </c>
      <c r="AP577" s="0" t="n">
        <f aca="false">IF(MAX(T577:W577)=MIN(T577:W577),0,IF($E$17="custo",(MAX(T577:W577)-V577)/(MAX(T577:W577)-MIN(T577:W577)),(V577-MIN(T577:W577))/(MAX(T577:W577)-MIN(T577:W577))))</f>
        <v>0.805555555555556</v>
      </c>
      <c r="AQ577" s="0" t="n">
        <f aca="false">IF(MAX(T577:W577)=MIN(T577:W577),0,IF($E$17="custo",(MAX(T577:W577)-W577)/(MAX(T577:W577)-MIN(T577:W577)),(W577-MIN(T577:W577))/(MAX(T577:W577)-MIN(T577:W577))))</f>
        <v>1</v>
      </c>
      <c r="AR577" s="0" t="n">
        <f aca="false">IF(MAX(X577:AA577)=MIN(X577:AA577),0,IF($F$17="custo",(MAX(X577:AA577)-X577)/(MAX(X577:AA577)-MIN(X577:AA577)),(X577-MIN(X577:AA577))/(MAX(X577:AA577)-MIN(X577:AA577))))</f>
        <v>0</v>
      </c>
      <c r="AS577" s="0" t="n">
        <f aca="false">IF(MAX(X577:AA577)=MIN(X577:AA577),0,IF($F$17="custo",(MAX(X577:AA577)-Y577)/(MAX(X577:AA577)-MIN(X577:AA577)),(Y577-MIN(X577:AA577))/(MAX(X577:AA577)-MIN(X577:AA577))))</f>
        <v>0.542857142857143</v>
      </c>
      <c r="AT577" s="0" t="n">
        <f aca="false">IF(MAX(X577:AA577)=MIN(X577:AA577),0,IF($F$17="custo",(MAX(X577:AA577)-Z577)/(MAX(X577:AA577)-MIN(X577:AA577)),(Z577-MIN(X577:AA577))/(MAX(X577:AA577)-MIN(X577:AA577))))</f>
        <v>0.314285714285714</v>
      </c>
      <c r="AU577" s="0" t="n">
        <f aca="false">IF(MAX(X577:AA577)=MIN(X577:AA577),0,IF($F$17="custo",(MAX(X577:AA577)-AA577)/(MAX(X577:AA577)-MIN(X577:AA577)),(AA577-MIN(X577:AA577))/(MAX(X577:AA577)-MIN(X577:AA577))))</f>
        <v>1</v>
      </c>
      <c r="AV577" s="0" t="n">
        <f aca="false">STDEVP(AB577:AE577)</f>
        <v>0.395976219575294</v>
      </c>
      <c r="AW577" s="0" t="n">
        <f aca="false">STDEVP(AF577:AI577)</f>
        <v>0.356896373899458</v>
      </c>
      <c r="AX577" s="0" t="n">
        <f aca="false">STDEVP(AJ577:AM577)</f>
        <v>0.412147052502069</v>
      </c>
      <c r="AY577" s="0" t="n">
        <f aca="false">STDEVP(AN577:AQ577)</f>
        <v>0.377051998902729</v>
      </c>
      <c r="AZ577" s="0" t="n">
        <f aca="false">STDEVP(AR577:AU577)</f>
        <v>0.364425743394974</v>
      </c>
      <c r="BA577" s="0" t="n">
        <f aca="false">AV577*((1-IFERROR(CORREL(AB577:AE577,AF577:AI577),0))+(1-IFERROR(CORREL(AB577:AE577,AJ577:AM577),0))+(1-IFERROR(CORREL(AB577:AE577,AN577:AQ577),0))+(1-IFERROR(CORREL(AB577:AE577,AR577:AU577),0)))</f>
        <v>1.1218864924488</v>
      </c>
      <c r="BB577" s="0" t="n">
        <f aca="false">AW577*((1-IFERROR(CORREL(AF577:AI577,AB577:AE577),0))+(1-IFERROR(CORREL(AF577:AI577,AJ577:AM577),0))+(1-IFERROR(CORREL(AF577:AI577,AN577:AQ577),0))+(1-IFERROR(CORREL(AF577:AI577,AR577:AU577),0)))</f>
        <v>2.42535249469158</v>
      </c>
      <c r="BC577" s="0" t="n">
        <f aca="false">AX577*((1-IFERROR(CORREL(AJ577:AM577,AB577:AE577),0))+(1-IFERROR(CORREL(AJ577:AM577,AF577:AI577),0))+(1-IFERROR(CORREL(AJ577:AM577,AN577:AQ577),0))+(1-IFERROR(CORREL(AJ577:AM577,AR577:AU577),0)))</f>
        <v>1.09739125664125</v>
      </c>
      <c r="BD577" s="0" t="n">
        <f aca="false">AY577*((1-IFERROR(CORREL(AN577:AQ577,AB577:AE577),0))+(1-IFERROR(CORREL(AN577:AQ577,AF577:AI577),0))+(1-IFERROR(CORREL(AN577:AQ577,AJ577:AM577),0))+(1-IFERROR(CORREL(AN577:AQ577,AR577:AU577),0)))</f>
        <v>0.871586535495226</v>
      </c>
      <c r="BE577" s="0" t="n">
        <f aca="false">AZ577*((1-IFERROR(CORREL(AR577:AU577,AB577:AE577),0))+(1-IFERROR(CORREL(AR577:AU577,AF577:AI577),0))+(1-IFERROR(CORREL(AR577:AU577,AJ577:AM577),0))+(1-IFERROR(CORREL(AR577:AU577,AN577:AQ577),0)))</f>
        <v>0.945707185976085</v>
      </c>
      <c r="BF577" s="0" t="n">
        <f aca="false">IF(SUM(BA577:BE577)&gt;0,BA577/SUM(BA577:BE577),1/5)</f>
        <v>0.173614932407346</v>
      </c>
      <c r="BG577" s="0" t="n">
        <f aca="false">IF(SUM(BA577:BE577)&gt;0,BB577/SUM(BA577:BE577),1/5)</f>
        <v>0.375329779139028</v>
      </c>
      <c r="BH577" s="0" t="n">
        <f aca="false">IF(SUM(BA577:BE577)&gt;0,BC577/SUM(BA577:BE577),1/5)</f>
        <v>0.169824229214417</v>
      </c>
      <c r="BI577" s="0" t="n">
        <f aca="false">IF(SUM(BA577:BE577)&gt;0,BD577/SUM(BA577:BE577),1/5)</f>
        <v>0.134880345262792</v>
      </c>
      <c r="BJ577" s="0" t="n">
        <f aca="false">IF(SUM(BA577:BE577)&gt;0,BE577/SUM(BA577:BE577),1/5)</f>
        <v>0.146350713976416</v>
      </c>
      <c r="BK577" s="0" t="n">
        <f aca="false">BF577*AB577+BG577*AF577+BH577*AJ577+BI577*AN577+BJ577*AR577</f>
        <v>0.303956842802025</v>
      </c>
      <c r="BL577" s="0" t="n">
        <f aca="false">BF577*AC577+BG577*AG577+BH577*AK577+BI577*AO577+BJ577*AS577</f>
        <v>0.548444216015863</v>
      </c>
      <c r="BM577" s="0" t="n">
        <f aca="false">BF577*AD577+BG577*AH577+BH577*AL577+BI577*AP577+BJ577*AT577</f>
        <v>0.609648807248853</v>
      </c>
      <c r="BN577" s="0" t="n">
        <f aca="false">BF577*AE577+BG577*AI577+BH577*AM577+BI577*AQ577+BJ577*AU577</f>
        <v>0.624670220860972</v>
      </c>
      <c r="BO577" s="0" t="n">
        <f aca="false">RANK(BK577,$BK577:$BN577)</f>
        <v>4</v>
      </c>
      <c r="BP577" s="0" t="n">
        <f aca="false">RANK(BL577,$BK577:$BN577)</f>
        <v>3</v>
      </c>
      <c r="BQ577" s="0" t="n">
        <f aca="false">RANK(BM577,$BK577:$BN577)</f>
        <v>2</v>
      </c>
      <c r="BR577" s="0" t="n">
        <f aca="false">RANK(BN577,$BK577:$BN577)</f>
        <v>1</v>
      </c>
    </row>
    <row r="578" customFormat="false" ht="15" hidden="false" customHeight="false" outlineLevel="0" collapsed="false">
      <c r="A578" s="0" t="n">
        <v>555</v>
      </c>
      <c r="B578" s="0" t="n">
        <f aca="false">RANDBETWEEN(1,$B$5)</f>
        <v>1</v>
      </c>
      <c r="C578" s="0" t="n">
        <f aca="false">RANDBETWEEN(1,$B$5)</f>
        <v>5</v>
      </c>
      <c r="D578" s="0" t="n">
        <f aca="false">RANDBETWEEN(1,$B$5)</f>
        <v>6</v>
      </c>
      <c r="E578" s="0" t="n">
        <f aca="false">RANDBETWEEN(1,$B$5)</f>
        <v>4</v>
      </c>
      <c r="F578" s="0" t="n">
        <f aca="false">RANDBETWEEN(1,$B$5)</f>
        <v>3</v>
      </c>
      <c r="G578" s="0" t="n">
        <f aca="false">RANDBETWEEN(1,$B$5)</f>
        <v>6</v>
      </c>
      <c r="H578" s="0" t="n">
        <f aca="true">NORMINV(RAND(),$B$8,$B$13)</f>
        <v>45.2323903103568</v>
      </c>
      <c r="I578" s="0" t="n">
        <f aca="true">NORMINV(RAND(),$C$8,$C$13)</f>
        <v>66.2093447326239</v>
      </c>
      <c r="J578" s="0" t="n">
        <f aca="true">NORMINV(RAND(),$D$8,$D$13)</f>
        <v>14.2695049863997</v>
      </c>
      <c r="K578" s="0" t="n">
        <f aca="true">NORMINV(RAND(),$E$8,$E$13)</f>
        <v>3.37853872242932</v>
      </c>
      <c r="L578" s="0" t="n">
        <f aca="true">NORMINV(RAND(),$B$9,$B$14)</f>
        <v>53.7479730928573</v>
      </c>
      <c r="M578" s="0" t="n">
        <f aca="true">NORMINV(RAND(),$C$9,$C$14)</f>
        <v>51.2139500578622</v>
      </c>
      <c r="N578" s="0" t="n">
        <f aca="true">NORMINV(RAND(),$D$9,$D$14)</f>
        <v>44.1567857931116</v>
      </c>
      <c r="O578" s="0" t="n">
        <f aca="true">NORMINV(RAND(),$E$9,$E$14)</f>
        <v>27.6505811992646</v>
      </c>
      <c r="P578" s="0" t="n">
        <f aca="true">NORMINV(RAND(),$B$10,$B$15)</f>
        <v>23.8051205973311</v>
      </c>
      <c r="Q578" s="0" t="n">
        <f aca="true">NORMINV(RAND(),$C$10,$C$15)</f>
        <v>29.1204414291113</v>
      </c>
      <c r="R578" s="0" t="n">
        <f aca="true">NORMINV(RAND(),$D$10,$D$15)</f>
        <v>9.18030122285466</v>
      </c>
      <c r="S578" s="0" t="n">
        <f aca="true">NORMINV(RAND(),$E$10,$E$15)</f>
        <v>4.20273583617315</v>
      </c>
      <c r="T578" s="0" t="n">
        <f aca="false">MEDIAN(INDEX(Avaliadores!$B$17:$B$22,$B578),INDEX(Avaliadores!$B$17:$B$22,$C578),INDEX(Avaliadores!$B$17:$B$22,$D578),INDEX(Avaliadores!$B$17:$B$22,$E578),INDEX(Avaliadores!$B$17:$B$22,$F578),INDEX(Avaliadores!$B$17:$B$22,$G578))</f>
        <v>2.29166666666667</v>
      </c>
      <c r="U578" s="0" t="n">
        <f aca="false">MEDIAN(INDEX(Avaliadores!$C$17:$C$22,$B578),INDEX(Avaliadores!$C$17:$C$22,$C578),INDEX(Avaliadores!$C$17:$C$22,$D578),INDEX(Avaliadores!$C$17:$C$22,$E578),INDEX(Avaliadores!$C$17:$C$22,$F578),INDEX(Avaliadores!$C$17:$C$22,$G578))</f>
        <v>5.54166666666667</v>
      </c>
      <c r="V578" s="0" t="n">
        <f aca="false">MEDIAN(INDEX(Avaliadores!$D$17:$D$22,$B578),INDEX(Avaliadores!$D$17:$D$22,$C578),INDEX(Avaliadores!$D$17:$D$22,$D578),INDEX(Avaliadores!$D$17:$D$22,$E578),INDEX(Avaliadores!$D$17:$D$22,$F578),INDEX(Avaliadores!$D$17:$D$22,$G578))</f>
        <v>5.54166666666667</v>
      </c>
      <c r="W578" s="0" t="n">
        <f aca="false">MEDIAN(INDEX(Avaliadores!$E$17:$E$22,$B578),INDEX(Avaliadores!$E$17:$E$22,$C578),INDEX(Avaliadores!$E$17:$E$22,$D578),INDEX(Avaliadores!$E$17:$E$22,$E578),INDEX(Avaliadores!$E$17:$E$22,$F578),INDEX(Avaliadores!$E$17:$E$22,$G578))</f>
        <v>6.29166666666667</v>
      </c>
      <c r="X578" s="0" t="n">
        <f aca="false">MEDIAN(INDEX(Avaliadores!$F$17:$F$22,$B578),INDEX(Avaliadores!$F$17:$F$22,$C578),INDEX(Avaliadores!$F$17:$F$22,$D578),INDEX(Avaliadores!$F$17:$F$22,$E578),INDEX(Avaliadores!$F$17:$F$22,$F578),INDEX(Avaliadores!$F$17:$F$22,$G578))</f>
        <v>2.91666666666667</v>
      </c>
      <c r="Y578" s="0" t="n">
        <f aca="false">MEDIAN(INDEX(Avaliadores!$G$17:$G$22,$B578),INDEX(Avaliadores!$G$17:$G$22,$C578),INDEX(Avaliadores!$G$17:$G$22,$D578),INDEX(Avaliadores!$G$17:$G$22,$E578),INDEX(Avaliadores!$G$17:$G$22,$F578),INDEX(Avaliadores!$G$17:$G$22,$G578))</f>
        <v>5.04166666666667</v>
      </c>
      <c r="Z578" s="0" t="n">
        <f aca="false">MEDIAN(INDEX(Avaliadores!$H$17:$H$22,$B578),INDEX(Avaliadores!$H$17:$H$22,$C578),INDEX(Avaliadores!$H$17:$H$22,$D578),INDEX(Avaliadores!$H$17:$H$22,$E578),INDEX(Avaliadores!$H$17:$H$22,$F578),INDEX(Avaliadores!$H$17:$H$22,$G578))</f>
        <v>3.91666666666667</v>
      </c>
      <c r="AA578" s="0" t="n">
        <f aca="false">MEDIAN(INDEX(Avaliadores!$I$17:$I$22,$B578),INDEX(Avaliadores!$I$17:$I$22,$C578),INDEX(Avaliadores!$I$17:$I$22,$D578),INDEX(Avaliadores!$I$17:$I$22,$E578),INDEX(Avaliadores!$I$17:$I$22,$F578),INDEX(Avaliadores!$I$17:$I$22,$G578))</f>
        <v>6.91666666666667</v>
      </c>
      <c r="AB578" s="0" t="n">
        <f aca="false">IF(MAX(H578:K578)=MIN(H578:K578),0,IF($B$17="custo",(MAX(H578:K578)-H578)/(MAX(H578:K578)-MIN(H578:K578)),(H578-MIN(H578:K578))/(MAX(H578:K578)-MIN(H578:K578))))</f>
        <v>0.333864162412042</v>
      </c>
      <c r="AC578" s="0" t="n">
        <f aca="false">IF(MAX(H578:K578)=MIN(H578:K578),0,IF($B$17="custo",(MAX(H578:K578)-I578)/(MAX(H578:K578)-MIN(H578:K578)),(I578-MIN(H578:K578))/(MAX(H578:K578)-MIN(H578:K578))))</f>
        <v>0</v>
      </c>
      <c r="AD578" s="0" t="n">
        <f aca="false">IF(MAX(H578:K578)=MIN(H578:K578),0,IF($B$17="custo",(MAX(H578:K578)-J578)/(MAX(H578:K578)-MIN(H578:K578)),(J578-MIN(H578:K578))/(MAX(H578:K578)-MIN(H578:K578))))</f>
        <v>0.826661999812588</v>
      </c>
      <c r="AE578" s="0" t="n">
        <f aca="false">IF(MAX(H578:K578)=MIN(H578:K578),0,IF($B$17="custo",(MAX(H578:K578)-K578)/(MAX(H578:K578)-MIN(H578:K578)),(K578-MIN(H578:K578))/(MAX(H578:K578)-MIN(H578:K578))))</f>
        <v>1</v>
      </c>
      <c r="AF578" s="0" t="n">
        <f aca="false">IF(MAX(L578:O578)=MIN(L578:O578),0,IF($C$17="custo",(MAX(L578:O578)-L578)/(MAX(L578:O578)-MIN(L578:O578)),(L578-MIN(L578:O578))/(MAX(L578:O578)-MIN(L578:O578))))</f>
        <v>1</v>
      </c>
      <c r="AG578" s="0" t="n">
        <f aca="false">IF(MAX(L578:O578)=MIN(L578:O578),0,IF($C$17="custo",(MAX(L578:O578)-M578)/(MAX(L578:O578)-MIN(L578:O578)),(M578-MIN(L578:O578))/(MAX(L578:O578)-MIN(L578:O578))))</f>
        <v>0.902901292001626</v>
      </c>
      <c r="AH578" s="0" t="n">
        <f aca="false">IF(MAX(L578:O578)=MIN(L578:O578),0,IF($C$17="custo",(MAX(L578:O578)-N578)/(MAX(L578:O578)-MIN(L578:O578)),(N578-MIN(L578:O578))/(MAX(L578:O578)-MIN(L578:O578))))</f>
        <v>0.632484834543929</v>
      </c>
      <c r="AI578" s="0" t="n">
        <f aca="false">IF(MAX(L578:O578)=MIN(L578:O578),0,IF($C$17="custo",(MAX(L578:O578)-O578)/(MAX(L578:O578)-MIN(L578:O578)),(O578-MIN(L578:O578))/(MAX(L578:O578)-MIN(L578:O578))))</f>
        <v>0</v>
      </c>
      <c r="AJ578" s="0" t="n">
        <f aca="false">IF(MAX(P578:S578)=MIN(P578:S578),0,IF($D$17="custo",(MAX(P578:S578)-P578)/(MAX(P578:S578)-MIN(P578:S578)),(P578-MIN(P578:S578))/(MAX(P578:S578)-MIN(P578:S578))))</f>
        <v>0.213315018590098</v>
      </c>
      <c r="AK578" s="0" t="n">
        <f aca="false">IF(MAX(P578:S578)=MIN(P578:S578),0,IF($D$17="custo",(MAX(P578:S578)-Q578)/(MAX(P578:S578)-MIN(P578:S578)),(Q578-MIN(P578:S578))/(MAX(P578:S578)-MIN(P578:S578))))</f>
        <v>0</v>
      </c>
      <c r="AL578" s="0" t="n">
        <f aca="false">IF(MAX(P578:S578)=MIN(P578:S578),0,IF($D$17="custo",(MAX(P578:S578)-R578)/(MAX(P578:S578)-MIN(P578:S578)),(R578-MIN(P578:S578))/(MAX(P578:S578)-MIN(P578:S578))))</f>
        <v>0.800239818705773</v>
      </c>
      <c r="AM578" s="0" t="n">
        <f aca="false">IF(MAX(P578:S578)=MIN(P578:S578),0,IF($D$17="custo",(MAX(P578:S578)-S578)/(MAX(P578:S578)-MIN(P578:S578)),(S578-MIN(P578:S578))/(MAX(P578:S578)-MIN(P578:S578))))</f>
        <v>1</v>
      </c>
      <c r="AN578" s="0" t="n">
        <f aca="false">IF(MAX(T578:W578)=MIN(T578:W578),0,IF($E$17="custo",(MAX(T578:W578)-T578)/(MAX(T578:W578)-MIN(T578:W578)),(T578-MIN(T578:W578))/(MAX(T578:W578)-MIN(T578:W578))))</f>
        <v>0</v>
      </c>
      <c r="AO578" s="0" t="n">
        <f aca="false">IF(MAX(T578:W578)=MIN(T578:W578),0,IF($E$17="custo",(MAX(T578:W578)-U578)/(MAX(T578:W578)-MIN(T578:W578)),(U578-MIN(T578:W578))/(MAX(T578:W578)-MIN(T578:W578))))</f>
        <v>0.8125</v>
      </c>
      <c r="AP578" s="0" t="n">
        <f aca="false">IF(MAX(T578:W578)=MIN(T578:W578),0,IF($E$17="custo",(MAX(T578:W578)-V578)/(MAX(T578:W578)-MIN(T578:W578)),(V578-MIN(T578:W578))/(MAX(T578:W578)-MIN(T578:W578))))</f>
        <v>0.8125</v>
      </c>
      <c r="AQ578" s="0" t="n">
        <f aca="false">IF(MAX(T578:W578)=MIN(T578:W578),0,IF($E$17="custo",(MAX(T578:W578)-W578)/(MAX(T578:W578)-MIN(T578:W578)),(W578-MIN(T578:W578))/(MAX(T578:W578)-MIN(T578:W578))))</f>
        <v>1</v>
      </c>
      <c r="AR578" s="0" t="n">
        <f aca="false">IF(MAX(X578:AA578)=MIN(X578:AA578),0,IF($F$17="custo",(MAX(X578:AA578)-X578)/(MAX(X578:AA578)-MIN(X578:AA578)),(X578-MIN(X578:AA578))/(MAX(X578:AA578)-MIN(X578:AA578))))</f>
        <v>0</v>
      </c>
      <c r="AS578" s="0" t="n">
        <f aca="false">IF(MAX(X578:AA578)=MIN(X578:AA578),0,IF($F$17="custo",(MAX(X578:AA578)-Y578)/(MAX(X578:AA578)-MIN(X578:AA578)),(Y578-MIN(X578:AA578))/(MAX(X578:AA578)-MIN(X578:AA578))))</f>
        <v>0.53125</v>
      </c>
      <c r="AT578" s="0" t="n">
        <f aca="false">IF(MAX(X578:AA578)=MIN(X578:AA578),0,IF($F$17="custo",(MAX(X578:AA578)-Z578)/(MAX(X578:AA578)-MIN(X578:AA578)),(Z578-MIN(X578:AA578))/(MAX(X578:AA578)-MIN(X578:AA578))))</f>
        <v>0.25</v>
      </c>
      <c r="AU578" s="0" t="n">
        <f aca="false">IF(MAX(X578:AA578)=MIN(X578:AA578),0,IF($F$17="custo",(MAX(X578:AA578)-AA578)/(MAX(X578:AA578)-MIN(X578:AA578)),(AA578-MIN(X578:AA578))/(MAX(X578:AA578)-MIN(X578:AA578))))</f>
        <v>1</v>
      </c>
      <c r="AV578" s="0" t="n">
        <f aca="false">STDEVP(AB578:AE578)</f>
        <v>0.396190300380691</v>
      </c>
      <c r="AW578" s="0" t="n">
        <f aca="false">STDEVP(AF578:AI578)</f>
        <v>0.389942978638015</v>
      </c>
      <c r="AX578" s="0" t="n">
        <f aca="false">STDEVP(AJ578:AM578)</f>
        <v>0.409965332040083</v>
      </c>
      <c r="AY578" s="0" t="n">
        <f aca="false">STDEVP(AN578:AQ578)</f>
        <v>0.386541152401656</v>
      </c>
      <c r="AZ578" s="0" t="n">
        <f aca="false">STDEVP(AR578:AU578)</f>
        <v>0.37131983244738</v>
      </c>
      <c r="BA578" s="0" t="n">
        <f aca="false">AV578*((1-IFERROR(CORREL(AB578:AE578,AF578:AI578),0))+(1-IFERROR(CORREL(AB578:AE578,AJ578:AM578),0))+(1-IFERROR(CORREL(AB578:AE578,AN578:AQ578),0))+(1-IFERROR(CORREL(AB578:AE578,AR578:AU578),0)))</f>
        <v>1.19124289873594</v>
      </c>
      <c r="BB578" s="0" t="n">
        <f aca="false">AW578*((1-IFERROR(CORREL(AF578:AI578,AB578:AE578),0))+(1-IFERROR(CORREL(AF578:AI578,AJ578:AM578),0))+(1-IFERROR(CORREL(AF578:AI578,AN578:AQ578),0))+(1-IFERROR(CORREL(AF578:AI578,AR578:AU578),0)))</f>
        <v>2.82289036381725</v>
      </c>
      <c r="BC578" s="0" t="n">
        <f aca="false">AX578*((1-IFERROR(CORREL(AJ578:AM578,AB578:AE578),0))+(1-IFERROR(CORREL(AJ578:AM578,AF578:AI578),0))+(1-IFERROR(CORREL(AJ578:AM578,AN578:AQ578),0))+(1-IFERROR(CORREL(AJ578:AM578,AR578:AU578),0)))</f>
        <v>1.1728271361807</v>
      </c>
      <c r="BD578" s="0" t="n">
        <f aca="false">AY578*((1-IFERROR(CORREL(AN578:AQ578,AB578:AE578),0))+(1-IFERROR(CORREL(AN578:AQ578,AF578:AI578),0))+(1-IFERROR(CORREL(AN578:AQ578,AJ578:AM578),0))+(1-IFERROR(CORREL(AN578:AQ578,AR578:AU578),0)))</f>
        <v>1.1388014730961</v>
      </c>
      <c r="BE578" s="0" t="n">
        <f aca="false">AZ578*((1-IFERROR(CORREL(AR578:AU578,AB578:AE578),0))+(1-IFERROR(CORREL(AR578:AU578,AF578:AI578),0))+(1-IFERROR(CORREL(AR578:AU578,AJ578:AM578),0))+(1-IFERROR(CORREL(AR578:AU578,AN578:AQ578),0)))</f>
        <v>1.15962323740872</v>
      </c>
      <c r="BF578" s="0" t="n">
        <f aca="false">IF(SUM(BA578:BE578)&gt;0,BA578/SUM(BA578:BE578),1/5)</f>
        <v>0.159142499864926</v>
      </c>
      <c r="BG578" s="0" t="n">
        <f aca="false">IF(SUM(BA578:BE578)&gt;0,BB578/SUM(BA578:BE578),1/5)</f>
        <v>0.377120258025622</v>
      </c>
      <c r="BH578" s="0" t="n">
        <f aca="false">IF(SUM(BA578:BE578)&gt;0,BC578/SUM(BA578:BE578),1/5)</f>
        <v>0.156682270726881</v>
      </c>
      <c r="BI578" s="0" t="n">
        <f aca="false">IF(SUM(BA578:BE578)&gt;0,BD578/SUM(BA578:BE578),1/5)</f>
        <v>0.152136657830811</v>
      </c>
      <c r="BJ578" s="0" t="n">
        <f aca="false">IF(SUM(BA578:BE578)&gt;0,BE578/SUM(BA578:BE578),1/5)</f>
        <v>0.15491831355176</v>
      </c>
      <c r="BK578" s="0" t="n">
        <f aca="false">BF578*AB578+BG578*AF578+BH578*AJ578+BI578*AN578+BJ578*AR578</f>
        <v>0.463674916940027</v>
      </c>
      <c r="BL578" s="0" t="n">
        <f aca="false">BF578*AC578+BG578*AG578+BH578*AK578+BI578*AO578+BJ578*AS578</f>
        <v>0.546413756773227</v>
      </c>
      <c r="BM578" s="0" t="n">
        <f aca="false">BF578*AD578+BG578*AH578+BH578*AL578+BI578*AP578+BJ578*AT578</f>
        <v>0.657803905990376</v>
      </c>
      <c r="BN578" s="0" t="n">
        <f aca="false">BF578*AE578+BG578*AI578+BH578*AM578+BI578*AQ578+BJ578*AU578</f>
        <v>0.622879741974378</v>
      </c>
      <c r="BO578" s="0" t="n">
        <f aca="false">RANK(BK578,$BK578:$BN578)</f>
        <v>4</v>
      </c>
      <c r="BP578" s="0" t="n">
        <f aca="false">RANK(BL578,$BK578:$BN578)</f>
        <v>3</v>
      </c>
      <c r="BQ578" s="0" t="n">
        <f aca="false">RANK(BM578,$BK578:$BN578)</f>
        <v>1</v>
      </c>
      <c r="BR578" s="0" t="n">
        <f aca="false">RANK(BN578,$BK578:$BN578)</f>
        <v>2</v>
      </c>
    </row>
    <row r="579" customFormat="false" ht="15" hidden="false" customHeight="false" outlineLevel="0" collapsed="false">
      <c r="A579" s="0" t="n">
        <v>556</v>
      </c>
      <c r="B579" s="0" t="n">
        <f aca="false">RANDBETWEEN(1,$B$5)</f>
        <v>2</v>
      </c>
      <c r="C579" s="0" t="n">
        <f aca="false">RANDBETWEEN(1,$B$5)</f>
        <v>5</v>
      </c>
      <c r="D579" s="0" t="n">
        <f aca="false">RANDBETWEEN(1,$B$5)</f>
        <v>3</v>
      </c>
      <c r="E579" s="0" t="n">
        <f aca="false">RANDBETWEEN(1,$B$5)</f>
        <v>5</v>
      </c>
      <c r="F579" s="0" t="n">
        <f aca="false">RANDBETWEEN(1,$B$5)</f>
        <v>4</v>
      </c>
      <c r="G579" s="0" t="n">
        <f aca="false">RANDBETWEEN(1,$B$5)</f>
        <v>5</v>
      </c>
      <c r="H579" s="0" t="n">
        <f aca="true">NORMINV(RAND(),$B$8,$B$13)</f>
        <v>46.5381588855173</v>
      </c>
      <c r="I579" s="0" t="n">
        <f aca="true">NORMINV(RAND(),$C$8,$C$13)</f>
        <v>61.0124781657555</v>
      </c>
      <c r="J579" s="0" t="n">
        <f aca="true">NORMINV(RAND(),$D$8,$D$13)</f>
        <v>14.2163309831362</v>
      </c>
      <c r="K579" s="0" t="n">
        <f aca="true">NORMINV(RAND(),$E$8,$E$13)</f>
        <v>2.83069904430336</v>
      </c>
      <c r="L579" s="0" t="n">
        <f aca="true">NORMINV(RAND(),$B$9,$B$14)</f>
        <v>40.3453745617502</v>
      </c>
      <c r="M579" s="0" t="n">
        <f aca="true">NORMINV(RAND(),$C$9,$C$14)</f>
        <v>57.9261117628443</v>
      </c>
      <c r="N579" s="0" t="n">
        <f aca="true">NORMINV(RAND(),$D$9,$D$14)</f>
        <v>46.2006214933386</v>
      </c>
      <c r="O579" s="0" t="n">
        <f aca="true">NORMINV(RAND(),$E$9,$E$14)</f>
        <v>21.5087441041627</v>
      </c>
      <c r="P579" s="0" t="n">
        <f aca="true">NORMINV(RAND(),$B$10,$B$15)</f>
        <v>25.5351209402667</v>
      </c>
      <c r="Q579" s="0" t="n">
        <f aca="true">NORMINV(RAND(),$C$10,$C$15)</f>
        <v>28.6365007124897</v>
      </c>
      <c r="R579" s="0" t="n">
        <f aca="true">NORMINV(RAND(),$D$10,$D$15)</f>
        <v>9.79627220961742</v>
      </c>
      <c r="S579" s="0" t="n">
        <f aca="true">NORMINV(RAND(),$E$10,$E$15)</f>
        <v>3.87791630247287</v>
      </c>
      <c r="T579" s="0" t="n">
        <f aca="false">MEDIAN(INDEX(Avaliadores!$B$17:$B$22,$B579),INDEX(Avaliadores!$B$17:$B$22,$C579),INDEX(Avaliadores!$B$17:$B$22,$D579),INDEX(Avaliadores!$B$17:$B$22,$E579),INDEX(Avaliadores!$B$17:$B$22,$F579),INDEX(Avaliadores!$B$17:$B$22,$G579))</f>
        <v>2.66666666666667</v>
      </c>
      <c r="U579" s="0" t="n">
        <f aca="false">MEDIAN(INDEX(Avaliadores!$C$17:$C$22,$B579),INDEX(Avaliadores!$C$17:$C$22,$C579),INDEX(Avaliadores!$C$17:$C$22,$D579),INDEX(Avaliadores!$C$17:$C$22,$E579),INDEX(Avaliadores!$C$17:$C$22,$F579),INDEX(Avaliadores!$C$17:$C$22,$G579))</f>
        <v>5.54166666666667</v>
      </c>
      <c r="V579" s="0" t="n">
        <f aca="false">MEDIAN(INDEX(Avaliadores!$D$17:$D$22,$B579),INDEX(Avaliadores!$D$17:$D$22,$C579),INDEX(Avaliadores!$D$17:$D$22,$D579),INDEX(Avaliadores!$D$17:$D$22,$E579),INDEX(Avaliadores!$D$17:$D$22,$F579),INDEX(Avaliadores!$D$17:$D$22,$G579))</f>
        <v>5.54166666666667</v>
      </c>
      <c r="W579" s="0" t="n">
        <f aca="false">MEDIAN(INDEX(Avaliadores!$E$17:$E$22,$B579),INDEX(Avaliadores!$E$17:$E$22,$C579),INDEX(Avaliadores!$E$17:$E$22,$D579),INDEX(Avaliadores!$E$17:$E$22,$E579),INDEX(Avaliadores!$E$17:$E$22,$F579),INDEX(Avaliadores!$E$17:$E$22,$G579))</f>
        <v>7.04166666666667</v>
      </c>
      <c r="X579" s="0" t="n">
        <f aca="false">MEDIAN(INDEX(Avaliadores!$F$17:$F$22,$B579),INDEX(Avaliadores!$F$17:$F$22,$C579),INDEX(Avaliadores!$F$17:$F$22,$D579),INDEX(Avaliadores!$F$17:$F$22,$E579),INDEX(Avaliadores!$F$17:$F$22,$F579),INDEX(Avaliadores!$F$17:$F$22,$G579))</f>
        <v>2.54166666666667</v>
      </c>
      <c r="Y579" s="0" t="n">
        <f aca="false">MEDIAN(INDEX(Avaliadores!$G$17:$G$22,$B579),INDEX(Avaliadores!$G$17:$G$22,$C579),INDEX(Avaliadores!$G$17:$G$22,$D579),INDEX(Avaliadores!$G$17:$G$22,$E579),INDEX(Avaliadores!$G$17:$G$22,$F579),INDEX(Avaliadores!$G$17:$G$22,$G579))</f>
        <v>4.54166666666667</v>
      </c>
      <c r="Z579" s="0" t="n">
        <f aca="false">MEDIAN(INDEX(Avaliadores!$H$17:$H$22,$B579),INDEX(Avaliadores!$H$17:$H$22,$C579),INDEX(Avaliadores!$H$17:$H$22,$D579),INDEX(Avaliadores!$H$17:$H$22,$E579),INDEX(Avaliadores!$H$17:$H$22,$F579),INDEX(Avaliadores!$H$17:$H$22,$G579))</f>
        <v>3.54166666666667</v>
      </c>
      <c r="AA579" s="0" t="n">
        <f aca="false">MEDIAN(INDEX(Avaliadores!$I$17:$I$22,$B579),INDEX(Avaliadores!$I$17:$I$22,$C579),INDEX(Avaliadores!$I$17:$I$22,$D579),INDEX(Avaliadores!$I$17:$I$22,$E579),INDEX(Avaliadores!$I$17:$I$22,$F579),INDEX(Avaliadores!$I$17:$I$22,$G579))</f>
        <v>6.54166666666667</v>
      </c>
      <c r="AB579" s="0" t="n">
        <f aca="false">IF(MAX(H579:K579)=MIN(H579:K579),0,IF($B$17="custo",(MAX(H579:K579)-H579)/(MAX(H579:K579)-MIN(H579:K579)),(H579-MIN(H579:K579))/(MAX(H579:K579)-MIN(H579:K579))))</f>
        <v>0.248777529645898</v>
      </c>
      <c r="AC579" s="0" t="n">
        <f aca="false">IF(MAX(H579:K579)=MIN(H579:K579),0,IF($B$17="custo",(MAX(H579:K579)-I579)/(MAX(H579:K579)-MIN(H579:K579)),(I579-MIN(H579:K579))/(MAX(H579:K579)-MIN(H579:K579))))</f>
        <v>0</v>
      </c>
      <c r="AD579" s="0" t="n">
        <f aca="false">IF(MAX(H579:K579)=MIN(H579:K579),0,IF($B$17="custo",(MAX(H579:K579)-J579)/(MAX(H579:K579)-MIN(H579:K579)),(J579-MIN(H579:K579))/(MAX(H579:K579)-MIN(H579:K579))))</f>
        <v>0.804309319674365</v>
      </c>
      <c r="AE579" s="0" t="n">
        <f aca="false">IF(MAX(H579:K579)=MIN(H579:K579),0,IF($B$17="custo",(MAX(H579:K579)-K579)/(MAX(H579:K579)-MIN(H579:K579)),(K579-MIN(H579:K579))/(MAX(H579:K579)-MIN(H579:K579))))</f>
        <v>1</v>
      </c>
      <c r="AF579" s="0" t="n">
        <f aca="false">IF(MAX(L579:O579)=MIN(L579:O579),0,IF($C$17="custo",(MAX(L579:O579)-L579)/(MAX(L579:O579)-MIN(L579:O579)),(L579-MIN(L579:O579))/(MAX(L579:O579)-MIN(L579:O579))))</f>
        <v>0.517243053757539</v>
      </c>
      <c r="AG579" s="0" t="n">
        <f aca="false">IF(MAX(L579:O579)=MIN(L579:O579),0,IF($C$17="custo",(MAX(L579:O579)-M579)/(MAX(L579:O579)-MIN(L579:O579)),(M579-MIN(L579:O579))/(MAX(L579:O579)-MIN(L579:O579))))</f>
        <v>1</v>
      </c>
      <c r="AH579" s="0" t="n">
        <f aca="false">IF(MAX(L579:O579)=MIN(L579:O579),0,IF($C$17="custo",(MAX(L579:O579)-N579)/(MAX(L579:O579)-MIN(L579:O579)),(N579-MIN(L579:O579))/(MAX(L579:O579)-MIN(L579:O579))))</f>
        <v>0.678024771603435</v>
      </c>
      <c r="AI579" s="0" t="n">
        <f aca="false">IF(MAX(L579:O579)=MIN(L579:O579),0,IF($C$17="custo",(MAX(L579:O579)-O579)/(MAX(L579:O579)-MIN(L579:O579)),(O579-MIN(L579:O579))/(MAX(L579:O579)-MIN(L579:O579))))</f>
        <v>0</v>
      </c>
      <c r="AJ579" s="0" t="n">
        <f aca="false">IF(MAX(P579:S579)=MIN(P579:S579),0,IF($D$17="custo",(MAX(P579:S579)-P579)/(MAX(P579:S579)-MIN(P579:S579)),(P579-MIN(P579:S579))/(MAX(P579:S579)-MIN(P579:S579))))</f>
        <v>0.125264826165434</v>
      </c>
      <c r="AK579" s="0" t="n">
        <f aca="false">IF(MAX(P579:S579)=MIN(P579:S579),0,IF($D$17="custo",(MAX(P579:S579)-Q579)/(MAX(P579:S579)-MIN(P579:S579)),(Q579-MIN(P579:S579))/(MAX(P579:S579)-MIN(P579:S579))))</f>
        <v>0</v>
      </c>
      <c r="AL579" s="0" t="n">
        <f aca="false">IF(MAX(P579:S579)=MIN(P579:S579),0,IF($D$17="custo",(MAX(P579:S579)-R579)/(MAX(P579:S579)-MIN(P579:S579)),(R579-MIN(P579:S579))/(MAX(P579:S579)-MIN(P579:S579))))</f>
        <v>0.760957419490021</v>
      </c>
      <c r="AM579" s="0" t="n">
        <f aca="false">IF(MAX(P579:S579)=MIN(P579:S579),0,IF($D$17="custo",(MAX(P579:S579)-S579)/(MAX(P579:S579)-MIN(P579:S579)),(S579-MIN(P579:S579))/(MAX(P579:S579)-MIN(P579:S579))))</f>
        <v>1</v>
      </c>
      <c r="AN579" s="0" t="n">
        <f aca="false">IF(MAX(T579:W579)=MIN(T579:W579),0,IF($E$17="custo",(MAX(T579:W579)-T579)/(MAX(T579:W579)-MIN(T579:W579)),(T579-MIN(T579:W579))/(MAX(T579:W579)-MIN(T579:W579))))</f>
        <v>0</v>
      </c>
      <c r="AO579" s="0" t="n">
        <f aca="false">IF(MAX(T579:W579)=MIN(T579:W579),0,IF($E$17="custo",(MAX(T579:W579)-U579)/(MAX(T579:W579)-MIN(T579:W579)),(U579-MIN(T579:W579))/(MAX(T579:W579)-MIN(T579:W579))))</f>
        <v>0.657142857142857</v>
      </c>
      <c r="AP579" s="0" t="n">
        <f aca="false">IF(MAX(T579:W579)=MIN(T579:W579),0,IF($E$17="custo",(MAX(T579:W579)-V579)/(MAX(T579:W579)-MIN(T579:W579)),(V579-MIN(T579:W579))/(MAX(T579:W579)-MIN(T579:W579))))</f>
        <v>0.657142857142857</v>
      </c>
      <c r="AQ579" s="0" t="n">
        <f aca="false">IF(MAX(T579:W579)=MIN(T579:W579),0,IF($E$17="custo",(MAX(T579:W579)-W579)/(MAX(T579:W579)-MIN(T579:W579)),(W579-MIN(T579:W579))/(MAX(T579:W579)-MIN(T579:W579))))</f>
        <v>1</v>
      </c>
      <c r="AR579" s="0" t="n">
        <f aca="false">IF(MAX(X579:AA579)=MIN(X579:AA579),0,IF($F$17="custo",(MAX(X579:AA579)-X579)/(MAX(X579:AA579)-MIN(X579:AA579)),(X579-MIN(X579:AA579))/(MAX(X579:AA579)-MIN(X579:AA579))))</f>
        <v>0</v>
      </c>
      <c r="AS579" s="0" t="n">
        <f aca="false">IF(MAX(X579:AA579)=MIN(X579:AA579),0,IF($F$17="custo",(MAX(X579:AA579)-Y579)/(MAX(X579:AA579)-MIN(X579:AA579)),(Y579-MIN(X579:AA579))/(MAX(X579:AA579)-MIN(X579:AA579))))</f>
        <v>0.5</v>
      </c>
      <c r="AT579" s="0" t="n">
        <f aca="false">IF(MAX(X579:AA579)=MIN(X579:AA579),0,IF($F$17="custo",(MAX(X579:AA579)-Z579)/(MAX(X579:AA579)-MIN(X579:AA579)),(Z579-MIN(X579:AA579))/(MAX(X579:AA579)-MIN(X579:AA579))))</f>
        <v>0.25</v>
      </c>
      <c r="AU579" s="0" t="n">
        <f aca="false">IF(MAX(X579:AA579)=MIN(X579:AA579),0,IF($F$17="custo",(MAX(X579:AA579)-AA579)/(MAX(X579:AA579)-MIN(X579:AA579)),(AA579-MIN(X579:AA579))/(MAX(X579:AA579)-MIN(X579:AA579))))</f>
        <v>1</v>
      </c>
      <c r="AV579" s="0" t="n">
        <f aca="false">STDEVP(AB579:AE579)</f>
        <v>0.404664162688891</v>
      </c>
      <c r="AW579" s="0" t="n">
        <f aca="false">STDEVP(AF579:AI579)</f>
        <v>0.361406198515617</v>
      </c>
      <c r="AX579" s="0" t="n">
        <f aca="false">STDEVP(AJ579:AM579)</f>
        <v>0.419907394835394</v>
      </c>
      <c r="AY579" s="0" t="n">
        <f aca="false">STDEVP(AN579:AQ579)</f>
        <v>0.362178780973921</v>
      </c>
      <c r="AZ579" s="0" t="n">
        <f aca="false">STDEVP(AR579:AU579)</f>
        <v>0.369754986443726</v>
      </c>
      <c r="BA579" s="0" t="n">
        <f aca="false">AV579*((1-IFERROR(CORREL(AB579:AE579,AF579:AI579),0))+(1-IFERROR(CORREL(AB579:AE579,AJ579:AM579),0))+(1-IFERROR(CORREL(AB579:AE579,AN579:AQ579),0))+(1-IFERROR(CORREL(AB579:AE579,AR579:AU579),0)))</f>
        <v>1.08999860125929</v>
      </c>
      <c r="BB579" s="0" t="n">
        <f aca="false">AW579*((1-IFERROR(CORREL(AF579:AI579,AB579:AE579),0))+(1-IFERROR(CORREL(AF579:AI579,AJ579:AM579),0))+(1-IFERROR(CORREL(AF579:AI579,AN579:AQ579),0))+(1-IFERROR(CORREL(AF579:AI579,AR579:AU579),0)))</f>
        <v>2.30815989379708</v>
      </c>
      <c r="BC579" s="0" t="n">
        <f aca="false">AX579*((1-IFERROR(CORREL(AJ579:AM579,AB579:AE579),0))+(1-IFERROR(CORREL(AJ579:AM579,AF579:AI579),0))+(1-IFERROR(CORREL(AJ579:AM579,AN579:AQ579),0))+(1-IFERROR(CORREL(AJ579:AM579,AR579:AU579),0)))</f>
        <v>1.0480017368471</v>
      </c>
      <c r="BD579" s="0" t="n">
        <f aca="false">AY579*((1-IFERROR(CORREL(AN579:AQ579,AB579:AE579),0))+(1-IFERROR(CORREL(AN579:AQ579,AF579:AI579),0))+(1-IFERROR(CORREL(AN579:AQ579,AJ579:AM579),0))+(1-IFERROR(CORREL(AN579:AQ579,AR579:AU579),0)))</f>
        <v>0.785914492000442</v>
      </c>
      <c r="BE579" s="0" t="n">
        <f aca="false">AZ579*((1-IFERROR(CORREL(AR579:AU579,AB579:AE579),0))+(1-IFERROR(CORREL(AR579:AU579,AF579:AI579),0))+(1-IFERROR(CORREL(AR579:AU579,AJ579:AM579),0))+(1-IFERROR(CORREL(AR579:AU579,AN579:AQ579),0)))</f>
        <v>0.94426871760609</v>
      </c>
      <c r="BF579" s="0" t="n">
        <f aca="false">IF(SUM(BA579:BE579)&gt;0,BA579/SUM(BA579:BE579),1/5)</f>
        <v>0.17647959696244</v>
      </c>
      <c r="BG579" s="0" t="n">
        <f aca="false">IF(SUM(BA579:BE579)&gt;0,BB579/SUM(BA579:BE579),1/5)</f>
        <v>0.37370977110573</v>
      </c>
      <c r="BH579" s="0" t="n">
        <f aca="false">IF(SUM(BA579:BE579)&gt;0,BC579/SUM(BA579:BE579),1/5)</f>
        <v>0.169679964654116</v>
      </c>
      <c r="BI579" s="0" t="n">
        <f aca="false">IF(SUM(BA579:BE579)&gt;0,BD579/SUM(BA579:BE579),1/5)</f>
        <v>0.127245918146077</v>
      </c>
      <c r="BJ579" s="0" t="n">
        <f aca="false">IF(SUM(BA579:BE579)&gt;0,BE579/SUM(BA579:BE579),1/5)</f>
        <v>0.152884749131637</v>
      </c>
      <c r="BK579" s="0" t="n">
        <f aca="false">BF579*AB579+BG579*AF579+BH579*AJ579+BI579*AN579+BJ579*AR579</f>
        <v>0.258457872667133</v>
      </c>
      <c r="BL579" s="0" t="n">
        <f aca="false">BF579*AC579+BG579*AG579+BH579*AK579+BI579*AO579+BJ579*AS579</f>
        <v>0.533770891881828</v>
      </c>
      <c r="BM579" s="0" t="n">
        <f aca="false">BF579*AD579+BG579*AH579+BH579*AL579+BI579*AP579+BJ579*AT579</f>
        <v>0.646287828304743</v>
      </c>
      <c r="BN579" s="0" t="n">
        <f aca="false">BF579*AE579+BG579*AI579+BH579*AM579+BI579*AQ579+BJ579*AU579</f>
        <v>0.62629022889427</v>
      </c>
      <c r="BO579" s="0" t="n">
        <f aca="false">RANK(BK579,$BK579:$BN579)</f>
        <v>4</v>
      </c>
      <c r="BP579" s="0" t="n">
        <f aca="false">RANK(BL579,$BK579:$BN579)</f>
        <v>3</v>
      </c>
      <c r="BQ579" s="0" t="n">
        <f aca="false">RANK(BM579,$BK579:$BN579)</f>
        <v>1</v>
      </c>
      <c r="BR579" s="0" t="n">
        <f aca="false">RANK(BN579,$BK579:$BN579)</f>
        <v>2</v>
      </c>
    </row>
    <row r="580" customFormat="false" ht="15" hidden="false" customHeight="false" outlineLevel="0" collapsed="false">
      <c r="A580" s="0" t="n">
        <v>557</v>
      </c>
      <c r="B580" s="0" t="n">
        <f aca="false">RANDBETWEEN(1,$B$5)</f>
        <v>5</v>
      </c>
      <c r="C580" s="0" t="n">
        <f aca="false">RANDBETWEEN(1,$B$5)</f>
        <v>4</v>
      </c>
      <c r="D580" s="0" t="n">
        <f aca="false">RANDBETWEEN(1,$B$5)</f>
        <v>4</v>
      </c>
      <c r="E580" s="0" t="n">
        <f aca="false">RANDBETWEEN(1,$B$5)</f>
        <v>6</v>
      </c>
      <c r="F580" s="0" t="n">
        <f aca="false">RANDBETWEEN(1,$B$5)</f>
        <v>3</v>
      </c>
      <c r="G580" s="0" t="n">
        <f aca="false">RANDBETWEEN(1,$B$5)</f>
        <v>6</v>
      </c>
      <c r="H580" s="0" t="n">
        <f aca="true">NORMINV(RAND(),$B$8,$B$13)</f>
        <v>45.3030208494316</v>
      </c>
      <c r="I580" s="0" t="n">
        <f aca="true">NORMINV(RAND(),$C$8,$C$13)</f>
        <v>69.3058383484302</v>
      </c>
      <c r="J580" s="0" t="n">
        <f aca="true">NORMINV(RAND(),$D$8,$D$13)</f>
        <v>13.7222398362635</v>
      </c>
      <c r="K580" s="0" t="n">
        <f aca="true">NORMINV(RAND(),$E$8,$E$13)</f>
        <v>3.26943045046248</v>
      </c>
      <c r="L580" s="0" t="n">
        <f aca="true">NORMINV(RAND(),$B$9,$B$14)</f>
        <v>43.4874907893126</v>
      </c>
      <c r="M580" s="0" t="n">
        <f aca="true">NORMINV(RAND(),$C$9,$C$14)</f>
        <v>62.2368826013426</v>
      </c>
      <c r="N580" s="0" t="n">
        <f aca="true">NORMINV(RAND(),$D$9,$D$14)</f>
        <v>43.9591773013517</v>
      </c>
      <c r="O580" s="0" t="n">
        <f aca="true">NORMINV(RAND(),$E$9,$E$14)</f>
        <v>24.0766639690271</v>
      </c>
      <c r="P580" s="0" t="n">
        <f aca="true">NORMINV(RAND(),$B$10,$B$15)</f>
        <v>23.2952733752903</v>
      </c>
      <c r="Q580" s="0" t="n">
        <f aca="true">NORMINV(RAND(),$C$10,$C$15)</f>
        <v>29.8314382221294</v>
      </c>
      <c r="R580" s="0" t="n">
        <f aca="true">NORMINV(RAND(),$D$10,$D$15)</f>
        <v>10.2261932530214</v>
      </c>
      <c r="S580" s="0" t="n">
        <f aca="true">NORMINV(RAND(),$E$10,$E$15)</f>
        <v>4.06028028916982</v>
      </c>
      <c r="T580" s="0" t="n">
        <f aca="false">MEDIAN(INDEX(Avaliadores!$B$17:$B$22,$B580),INDEX(Avaliadores!$B$17:$B$22,$C580),INDEX(Avaliadores!$B$17:$B$22,$D580),INDEX(Avaliadores!$B$17:$B$22,$E580),INDEX(Avaliadores!$B$17:$B$22,$F580),INDEX(Avaliadores!$B$17:$B$22,$G580))</f>
        <v>2.66666666666667</v>
      </c>
      <c r="U580" s="0" t="n">
        <f aca="false">MEDIAN(INDEX(Avaliadores!$C$17:$C$22,$B580),INDEX(Avaliadores!$C$17:$C$22,$C580),INDEX(Avaliadores!$C$17:$C$22,$D580),INDEX(Avaliadores!$C$17:$C$22,$E580),INDEX(Avaliadores!$C$17:$C$22,$F580),INDEX(Avaliadores!$C$17:$C$22,$G580))</f>
        <v>5.54166666666667</v>
      </c>
      <c r="V580" s="0" t="n">
        <f aca="false">MEDIAN(INDEX(Avaliadores!$D$17:$D$22,$B580),INDEX(Avaliadores!$D$17:$D$22,$C580),INDEX(Avaliadores!$D$17:$D$22,$D580),INDEX(Avaliadores!$D$17:$D$22,$E580),INDEX(Avaliadores!$D$17:$D$22,$F580),INDEX(Avaliadores!$D$17:$D$22,$G580))</f>
        <v>5.54166666666667</v>
      </c>
      <c r="W580" s="0" t="n">
        <f aca="false">MEDIAN(INDEX(Avaliadores!$E$17:$E$22,$B580),INDEX(Avaliadores!$E$17:$E$22,$C580),INDEX(Avaliadores!$E$17:$E$22,$D580),INDEX(Avaliadores!$E$17:$E$22,$E580),INDEX(Avaliadores!$E$17:$E$22,$F580),INDEX(Avaliadores!$E$17:$E$22,$G580))</f>
        <v>6.29166666666667</v>
      </c>
      <c r="X580" s="0" t="n">
        <f aca="false">MEDIAN(INDEX(Avaliadores!$F$17:$F$22,$B580),INDEX(Avaliadores!$F$17:$F$22,$C580),INDEX(Avaliadores!$F$17:$F$22,$D580),INDEX(Avaliadores!$F$17:$F$22,$E580),INDEX(Avaliadores!$F$17:$F$22,$F580),INDEX(Avaliadores!$F$17:$F$22,$G580))</f>
        <v>3.04166666666667</v>
      </c>
      <c r="Y580" s="0" t="n">
        <f aca="false">MEDIAN(INDEX(Avaliadores!$G$17:$G$22,$B580),INDEX(Avaliadores!$G$17:$G$22,$C580),INDEX(Avaliadores!$G$17:$G$22,$D580),INDEX(Avaliadores!$G$17:$G$22,$E580),INDEX(Avaliadores!$G$17:$G$22,$F580),INDEX(Avaliadores!$G$17:$G$22,$G580))</f>
        <v>4.79166666666667</v>
      </c>
      <c r="Z580" s="0" t="n">
        <f aca="false">MEDIAN(INDEX(Avaliadores!$H$17:$H$22,$B580),INDEX(Avaliadores!$H$17:$H$22,$C580),INDEX(Avaliadores!$H$17:$H$22,$D580),INDEX(Avaliadores!$H$17:$H$22,$E580),INDEX(Avaliadores!$H$17:$H$22,$F580),INDEX(Avaliadores!$H$17:$H$22,$G580))</f>
        <v>3.66666666666667</v>
      </c>
      <c r="AA580" s="0" t="n">
        <f aca="false">MEDIAN(INDEX(Avaliadores!$I$17:$I$22,$B580),INDEX(Avaliadores!$I$17:$I$22,$C580),INDEX(Avaliadores!$I$17:$I$22,$D580),INDEX(Avaliadores!$I$17:$I$22,$E580),INDEX(Avaliadores!$I$17:$I$22,$F580),INDEX(Avaliadores!$I$17:$I$22,$G580))</f>
        <v>6.66666666666667</v>
      </c>
      <c r="AB580" s="0" t="n">
        <f aca="false">IF(MAX(H580:K580)=MIN(H580:K580),0,IF($B$17="custo",(MAX(H580:K580)-H580)/(MAX(H580:K580)-MIN(H580:K580)),(H580-MIN(H580:K580))/(MAX(H580:K580)-MIN(H580:K580))))</f>
        <v>0.363478545593897</v>
      </c>
      <c r="AC580" s="0" t="n">
        <f aca="false">IF(MAX(H580:K580)=MIN(H580:K580),0,IF($B$17="custo",(MAX(H580:K580)-I580)/(MAX(H580:K580)-MIN(H580:K580)),(I580-MIN(H580:K580))/(MAX(H580:K580)-MIN(H580:K580))))</f>
        <v>0</v>
      </c>
      <c r="AD580" s="0" t="n">
        <f aca="false">IF(MAX(H580:K580)=MIN(H580:K580),0,IF($B$17="custo",(MAX(H580:K580)-J580)/(MAX(H580:K580)-MIN(H580:K580)),(J580-MIN(H580:K580))/(MAX(H580:K580)-MIN(H580:K580))))</f>
        <v>0.841711417708372</v>
      </c>
      <c r="AE580" s="0" t="n">
        <f aca="false">IF(MAX(H580:K580)=MIN(H580:K580),0,IF($B$17="custo",(MAX(H580:K580)-K580)/(MAX(H580:K580)-MIN(H580:K580)),(K580-MIN(H580:K580))/(MAX(H580:K580)-MIN(H580:K580))))</f>
        <v>1</v>
      </c>
      <c r="AF580" s="0" t="n">
        <f aca="false">IF(MAX(L580:O580)=MIN(L580:O580),0,IF($C$17="custo",(MAX(L580:O580)-L580)/(MAX(L580:O580)-MIN(L580:O580)),(L580-MIN(L580:O580))/(MAX(L580:O580)-MIN(L580:O580))))</f>
        <v>0.508666551607429</v>
      </c>
      <c r="AG580" s="0" t="n">
        <f aca="false">IF(MAX(L580:O580)=MIN(L580:O580),0,IF($C$17="custo",(MAX(L580:O580)-M580)/(MAX(L580:O580)-MIN(L580:O580)),(M580-MIN(L580:O580))/(MAX(L580:O580)-MIN(L580:O580))))</f>
        <v>1</v>
      </c>
      <c r="AH580" s="0" t="n">
        <f aca="false">IF(MAX(L580:O580)=MIN(L580:O580),0,IF($C$17="custo",(MAX(L580:O580)-N580)/(MAX(L580:O580)-MIN(L580:O580)),(N580-MIN(L580:O580))/(MAX(L580:O580)-MIN(L580:O580))))</f>
        <v>0.521027238441639</v>
      </c>
      <c r="AI580" s="0" t="n">
        <f aca="false">IF(MAX(L580:O580)=MIN(L580:O580),0,IF($C$17="custo",(MAX(L580:O580)-O580)/(MAX(L580:O580)-MIN(L580:O580)),(O580-MIN(L580:O580))/(MAX(L580:O580)-MIN(L580:O580))))</f>
        <v>0</v>
      </c>
      <c r="AJ580" s="0" t="n">
        <f aca="false">IF(MAX(P580:S580)=MIN(P580:S580),0,IF($D$17="custo",(MAX(P580:S580)-P580)/(MAX(P580:S580)-MIN(P580:S580)),(P580-MIN(P580:S580))/(MAX(P580:S580)-MIN(P580:S580))))</f>
        <v>0.253623250606049</v>
      </c>
      <c r="AK580" s="0" t="n">
        <f aca="false">IF(MAX(P580:S580)=MIN(P580:S580),0,IF($D$17="custo",(MAX(P580:S580)-Q580)/(MAX(P580:S580)-MIN(P580:S580)),(Q580-MIN(P580:S580))/(MAX(P580:S580)-MIN(P580:S580))))</f>
        <v>0</v>
      </c>
      <c r="AL580" s="0" t="n">
        <f aca="false">IF(MAX(P580:S580)=MIN(P580:S580),0,IF($D$17="custo",(MAX(P580:S580)-R580)/(MAX(P580:S580)-MIN(P580:S580)),(R580-MIN(P580:S580))/(MAX(P580:S580)-MIN(P580:S580))))</f>
        <v>0.760743658476992</v>
      </c>
      <c r="AM580" s="0" t="n">
        <f aca="false">IF(MAX(P580:S580)=MIN(P580:S580),0,IF($D$17="custo",(MAX(P580:S580)-S580)/(MAX(P580:S580)-MIN(P580:S580)),(S580-MIN(P580:S580))/(MAX(P580:S580)-MIN(P580:S580))))</f>
        <v>1</v>
      </c>
      <c r="AN580" s="0" t="n">
        <f aca="false">IF(MAX(T580:W580)=MIN(T580:W580),0,IF($E$17="custo",(MAX(T580:W580)-T580)/(MAX(T580:W580)-MIN(T580:W580)),(T580-MIN(T580:W580))/(MAX(T580:W580)-MIN(T580:W580))))</f>
        <v>0</v>
      </c>
      <c r="AO580" s="0" t="n">
        <f aca="false">IF(MAX(T580:W580)=MIN(T580:W580),0,IF($E$17="custo",(MAX(T580:W580)-U580)/(MAX(T580:W580)-MIN(T580:W580)),(U580-MIN(T580:W580))/(MAX(T580:W580)-MIN(T580:W580))))</f>
        <v>0.793103448275862</v>
      </c>
      <c r="AP580" s="0" t="n">
        <f aca="false">IF(MAX(T580:W580)=MIN(T580:W580),0,IF($E$17="custo",(MAX(T580:W580)-V580)/(MAX(T580:W580)-MIN(T580:W580)),(V580-MIN(T580:W580))/(MAX(T580:W580)-MIN(T580:W580))))</f>
        <v>0.793103448275862</v>
      </c>
      <c r="AQ580" s="0" t="n">
        <f aca="false">IF(MAX(T580:W580)=MIN(T580:W580),0,IF($E$17="custo",(MAX(T580:W580)-W580)/(MAX(T580:W580)-MIN(T580:W580)),(W580-MIN(T580:W580))/(MAX(T580:W580)-MIN(T580:W580))))</f>
        <v>1</v>
      </c>
      <c r="AR580" s="0" t="n">
        <f aca="false">IF(MAX(X580:AA580)=MIN(X580:AA580),0,IF($F$17="custo",(MAX(X580:AA580)-X580)/(MAX(X580:AA580)-MIN(X580:AA580)),(X580-MIN(X580:AA580))/(MAX(X580:AA580)-MIN(X580:AA580))))</f>
        <v>0</v>
      </c>
      <c r="AS580" s="0" t="n">
        <f aca="false">IF(MAX(X580:AA580)=MIN(X580:AA580),0,IF($F$17="custo",(MAX(X580:AA580)-Y580)/(MAX(X580:AA580)-MIN(X580:AA580)),(Y580-MIN(X580:AA580))/(MAX(X580:AA580)-MIN(X580:AA580))))</f>
        <v>0.482758620689655</v>
      </c>
      <c r="AT580" s="0" t="n">
        <f aca="false">IF(MAX(X580:AA580)=MIN(X580:AA580),0,IF($F$17="custo",(MAX(X580:AA580)-Z580)/(MAX(X580:AA580)-MIN(X580:AA580)),(Z580-MIN(X580:AA580))/(MAX(X580:AA580)-MIN(X580:AA580))))</f>
        <v>0.172413793103448</v>
      </c>
      <c r="AU580" s="0" t="n">
        <f aca="false">IF(MAX(X580:AA580)=MIN(X580:AA580),0,IF($F$17="custo",(MAX(X580:AA580)-AA580)/(MAX(X580:AA580)-MIN(X580:AA580)),(AA580-MIN(X580:AA580))/(MAX(X580:AA580)-MIN(X580:AA580))))</f>
        <v>1</v>
      </c>
      <c r="AV580" s="0" t="n">
        <f aca="false">STDEVP(AB580:AE580)</f>
        <v>0.395246464324928</v>
      </c>
      <c r="AW580" s="0" t="n">
        <f aca="false">STDEVP(AF580:AI580)</f>
        <v>0.353658318006723</v>
      </c>
      <c r="AX580" s="0" t="n">
        <f aca="false">STDEVP(AJ580:AM580)</f>
        <v>0.396433208768749</v>
      </c>
      <c r="AY580" s="0" t="n">
        <f aca="false">STDEVP(AN580:AQ580)</f>
        <v>0.382723670352123</v>
      </c>
      <c r="AZ580" s="0" t="n">
        <f aca="false">STDEVP(AR580:AU580)</f>
        <v>0.380093235949114</v>
      </c>
      <c r="BA580" s="0" t="n">
        <f aca="false">AV580*((1-IFERROR(CORREL(AB580:AE580,AF580:AI580),0))+(1-IFERROR(CORREL(AB580:AE580,AJ580:AM580),0))+(1-IFERROR(CORREL(AB580:AE580,AN580:AQ580),0))+(1-IFERROR(CORREL(AB580:AE580,AR580:AU580),0)))</f>
        <v>1.22806979976163</v>
      </c>
      <c r="BB580" s="0" t="n">
        <f aca="false">AW580*((1-IFERROR(CORREL(AF580:AI580,AB580:AE580),0))+(1-IFERROR(CORREL(AF580:AI580,AJ580:AM580),0))+(1-IFERROR(CORREL(AF580:AI580,AN580:AQ580),0))+(1-IFERROR(CORREL(AF580:AI580,AR580:AU580),0)))</f>
        <v>2.28634811570499</v>
      </c>
      <c r="BC580" s="0" t="n">
        <f aca="false">AX580*((1-IFERROR(CORREL(AJ580:AM580,AB580:AE580),0))+(1-IFERROR(CORREL(AJ580:AM580,AF580:AI580),0))+(1-IFERROR(CORREL(AJ580:AM580,AN580:AQ580),0))+(1-IFERROR(CORREL(AJ580:AM580,AR580:AU580),0)))</f>
        <v>1.15111584359302</v>
      </c>
      <c r="BD580" s="0" t="n">
        <f aca="false">AY580*((1-IFERROR(CORREL(AN580:AQ580,AB580:AE580),0))+(1-IFERROR(CORREL(AN580:AQ580,AF580:AI580),0))+(1-IFERROR(CORREL(AN580:AQ580,AJ580:AM580),0))+(1-IFERROR(CORREL(AN580:AQ580,AR580:AU580),0)))</f>
        <v>0.967447378267462</v>
      </c>
      <c r="BE580" s="0" t="n">
        <f aca="false">AZ580*((1-IFERROR(CORREL(AR580:AU580,AB580:AE580),0))+(1-IFERROR(CORREL(AR580:AU580,AF580:AI580),0))+(1-IFERROR(CORREL(AR580:AU580,AJ580:AM580),0))+(1-IFERROR(CORREL(AR580:AU580,AN580:AQ580),0)))</f>
        <v>1.08088190327386</v>
      </c>
      <c r="BF580" s="0" t="n">
        <f aca="false">IF(SUM(BA580:BE580)&gt;0,BA580/SUM(BA580:BE580),1/5)</f>
        <v>0.182915527518969</v>
      </c>
      <c r="BG580" s="0" t="n">
        <f aca="false">IF(SUM(BA580:BE580)&gt;0,BB580/SUM(BA580:BE580),1/5)</f>
        <v>0.340541369682206</v>
      </c>
      <c r="BH580" s="0" t="n">
        <f aca="false">IF(SUM(BA580:BE580)&gt;0,BC580/SUM(BA580:BE580),1/5)</f>
        <v>0.171453578458756</v>
      </c>
      <c r="BI580" s="0" t="n">
        <f aca="false">IF(SUM(BA580:BE580)&gt;0,BD580/SUM(BA580:BE580),1/5)</f>
        <v>0.144096978508049</v>
      </c>
      <c r="BJ580" s="0" t="n">
        <f aca="false">IF(SUM(BA580:BE580)&gt;0,BE580/SUM(BA580:BE580),1/5)</f>
        <v>0.16099254583202</v>
      </c>
      <c r="BK580" s="0" t="n">
        <f aca="false">BF580*AB580+BG580*AF580+BH580*AJ580+BI580*AN580+BJ580*AR580</f>
        <v>0.283192488001802</v>
      </c>
      <c r="BL580" s="0" t="n">
        <f aca="false">BF580*AC580+BG580*AG580+BH580*AK580+BI580*AO580+BJ580*AS580</f>
        <v>0.532545719590255</v>
      </c>
      <c r="BM580" s="0" t="n">
        <f aca="false">BF580*AD580+BG580*AH580+BH580*AL580+BI580*AP580+BJ580*AT580</f>
        <v>0.603866785974351</v>
      </c>
      <c r="BN580" s="0" t="n">
        <f aca="false">BF580*AE580+BG580*AI580+BH580*AM580+BI580*AQ580+BJ580*AU580</f>
        <v>0.659458630317794</v>
      </c>
      <c r="BO580" s="0" t="n">
        <f aca="false">RANK(BK580,$BK580:$BN580)</f>
        <v>4</v>
      </c>
      <c r="BP580" s="0" t="n">
        <f aca="false">RANK(BL580,$BK580:$BN580)</f>
        <v>3</v>
      </c>
      <c r="BQ580" s="0" t="n">
        <f aca="false">RANK(BM580,$BK580:$BN580)</f>
        <v>2</v>
      </c>
      <c r="BR580" s="0" t="n">
        <f aca="false">RANK(BN580,$BK580:$BN580)</f>
        <v>1</v>
      </c>
    </row>
    <row r="581" customFormat="false" ht="15" hidden="false" customHeight="false" outlineLevel="0" collapsed="false">
      <c r="A581" s="0" t="n">
        <v>558</v>
      </c>
      <c r="B581" s="0" t="n">
        <f aca="false">RANDBETWEEN(1,$B$5)</f>
        <v>2</v>
      </c>
      <c r="C581" s="0" t="n">
        <f aca="false">RANDBETWEEN(1,$B$5)</f>
        <v>4</v>
      </c>
      <c r="D581" s="0" t="n">
        <f aca="false">RANDBETWEEN(1,$B$5)</f>
        <v>2</v>
      </c>
      <c r="E581" s="0" t="n">
        <f aca="false">RANDBETWEEN(1,$B$5)</f>
        <v>1</v>
      </c>
      <c r="F581" s="0" t="n">
        <f aca="false">RANDBETWEEN(1,$B$5)</f>
        <v>1</v>
      </c>
      <c r="G581" s="0" t="n">
        <f aca="false">RANDBETWEEN(1,$B$5)</f>
        <v>5</v>
      </c>
      <c r="H581" s="0" t="n">
        <f aca="true">NORMINV(RAND(),$B$8,$B$13)</f>
        <v>48.6349383274184</v>
      </c>
      <c r="I581" s="0" t="n">
        <f aca="true">NORMINV(RAND(),$C$8,$C$13)</f>
        <v>63.9273503542227</v>
      </c>
      <c r="J581" s="0" t="n">
        <f aca="true">NORMINV(RAND(),$D$8,$D$13)</f>
        <v>16.5588709840555</v>
      </c>
      <c r="K581" s="0" t="n">
        <f aca="true">NORMINV(RAND(),$E$8,$E$13)</f>
        <v>3.29506581307925</v>
      </c>
      <c r="L581" s="0" t="n">
        <f aca="true">NORMINV(RAND(),$B$9,$B$14)</f>
        <v>41.4764561719112</v>
      </c>
      <c r="M581" s="0" t="n">
        <f aca="true">NORMINV(RAND(),$C$9,$C$14)</f>
        <v>51.0619777777087</v>
      </c>
      <c r="N581" s="0" t="n">
        <f aca="true">NORMINV(RAND(),$D$9,$D$14)</f>
        <v>38.6467853827844</v>
      </c>
      <c r="O581" s="0" t="n">
        <f aca="true">NORMINV(RAND(),$E$9,$E$14)</f>
        <v>27.126797677561</v>
      </c>
      <c r="P581" s="0" t="n">
        <f aca="true">NORMINV(RAND(),$B$10,$B$15)</f>
        <v>22.7570620397276</v>
      </c>
      <c r="Q581" s="0" t="n">
        <f aca="true">NORMINV(RAND(),$C$10,$C$15)</f>
        <v>31.0127985918304</v>
      </c>
      <c r="R581" s="0" t="n">
        <f aca="true">NORMINV(RAND(),$D$10,$D$15)</f>
        <v>9.3989447661906</v>
      </c>
      <c r="S581" s="0" t="n">
        <f aca="true">NORMINV(RAND(),$E$10,$E$15)</f>
        <v>3.77325669632404</v>
      </c>
      <c r="T581" s="0" t="n">
        <f aca="false">MEDIAN(INDEX(Avaliadores!$B$17:$B$22,$B581),INDEX(Avaliadores!$B$17:$B$22,$C581),INDEX(Avaliadores!$B$17:$B$22,$D581),INDEX(Avaliadores!$B$17:$B$22,$E581),INDEX(Avaliadores!$B$17:$B$22,$F581),INDEX(Avaliadores!$B$17:$B$22,$G581))</f>
        <v>2.79166666666667</v>
      </c>
      <c r="U581" s="0" t="n">
        <f aca="false">MEDIAN(INDEX(Avaliadores!$C$17:$C$22,$B581),INDEX(Avaliadores!$C$17:$C$22,$C581),INDEX(Avaliadores!$C$17:$C$22,$D581),INDEX(Avaliadores!$C$17:$C$22,$E581),INDEX(Avaliadores!$C$17:$C$22,$F581),INDEX(Avaliadores!$C$17:$C$22,$G581))</f>
        <v>5.04166666666667</v>
      </c>
      <c r="V581" s="0" t="n">
        <f aca="false">MEDIAN(INDEX(Avaliadores!$D$17:$D$22,$B581),INDEX(Avaliadores!$D$17:$D$22,$C581),INDEX(Avaliadores!$D$17:$D$22,$D581),INDEX(Avaliadores!$D$17:$D$22,$E581),INDEX(Avaliadores!$D$17:$D$22,$F581),INDEX(Avaliadores!$D$17:$D$22,$G581))</f>
        <v>6.04166666666667</v>
      </c>
      <c r="W581" s="0" t="n">
        <f aca="false">MEDIAN(INDEX(Avaliadores!$E$17:$E$22,$B581),INDEX(Avaliadores!$E$17:$E$22,$C581),INDEX(Avaliadores!$E$17:$E$22,$D581),INDEX(Avaliadores!$E$17:$E$22,$E581),INDEX(Avaliadores!$E$17:$E$22,$F581),INDEX(Avaliadores!$E$17:$E$22,$G581))</f>
        <v>6.79166666666667</v>
      </c>
      <c r="X581" s="0" t="n">
        <f aca="false">MEDIAN(INDEX(Avaliadores!$F$17:$F$22,$B581),INDEX(Avaliadores!$F$17:$F$22,$C581),INDEX(Avaliadores!$F$17:$F$22,$D581),INDEX(Avaliadores!$F$17:$F$22,$E581),INDEX(Avaliadores!$F$17:$F$22,$F581),INDEX(Avaliadores!$F$17:$F$22,$G581))</f>
        <v>2.04166666666667</v>
      </c>
      <c r="Y581" s="0" t="n">
        <f aca="false">MEDIAN(INDEX(Avaliadores!$G$17:$G$22,$B581),INDEX(Avaliadores!$G$17:$G$22,$C581),INDEX(Avaliadores!$G$17:$G$22,$D581),INDEX(Avaliadores!$G$17:$G$22,$E581),INDEX(Avaliadores!$G$17:$G$22,$F581),INDEX(Avaliadores!$G$17:$G$22,$G581))</f>
        <v>5.04166666666667</v>
      </c>
      <c r="Z581" s="0" t="n">
        <f aca="false">MEDIAN(INDEX(Avaliadores!$H$17:$H$22,$B581),INDEX(Avaliadores!$H$17:$H$22,$C581),INDEX(Avaliadores!$H$17:$H$22,$D581),INDEX(Avaliadores!$H$17:$H$22,$E581),INDEX(Avaliadores!$H$17:$H$22,$F581),INDEX(Avaliadores!$H$17:$H$22,$G581))</f>
        <v>4.04166666666667</v>
      </c>
      <c r="AA581" s="0" t="n">
        <f aca="false">MEDIAN(INDEX(Avaliadores!$I$17:$I$22,$B581),INDEX(Avaliadores!$I$17:$I$22,$C581),INDEX(Avaliadores!$I$17:$I$22,$D581),INDEX(Avaliadores!$I$17:$I$22,$E581),INDEX(Avaliadores!$I$17:$I$22,$F581),INDEX(Avaliadores!$I$17:$I$22,$G581))</f>
        <v>6.29166666666667</v>
      </c>
      <c r="AB581" s="0" t="n">
        <f aca="false">IF(MAX(H581:K581)=MIN(H581:K581),0,IF($B$17="custo",(MAX(H581:K581)-H581)/(MAX(H581:K581)-MIN(H581:K581)),(H581-MIN(H581:K581))/(MAX(H581:K581)-MIN(H581:K581))))</f>
        <v>0.252215666002611</v>
      </c>
      <c r="AC581" s="0" t="n">
        <f aca="false">IF(MAX(H581:K581)=MIN(H581:K581),0,IF($B$17="custo",(MAX(H581:K581)-I581)/(MAX(H581:K581)-MIN(H581:K581)),(I581-MIN(H581:K581))/(MAX(H581:K581)-MIN(H581:K581))))</f>
        <v>0</v>
      </c>
      <c r="AD581" s="0" t="n">
        <f aca="false">IF(MAX(H581:K581)=MIN(H581:K581),0,IF($B$17="custo",(MAX(H581:K581)-J581)/(MAX(H581:K581)-MIN(H581:K581)),(J581-MIN(H581:K581))/(MAX(H581:K581)-MIN(H581:K581))))</f>
        <v>0.7812418702123</v>
      </c>
      <c r="AE581" s="0" t="n">
        <f aca="false">IF(MAX(H581:K581)=MIN(H581:K581),0,IF($B$17="custo",(MAX(H581:K581)-K581)/(MAX(H581:K581)-MIN(H581:K581)),(K581-MIN(H581:K581))/(MAX(H581:K581)-MIN(H581:K581))))</f>
        <v>1</v>
      </c>
      <c r="AF581" s="0" t="n">
        <f aca="false">IF(MAX(L581:O581)=MIN(L581:O581),0,IF($C$17="custo",(MAX(L581:O581)-L581)/(MAX(L581:O581)-MIN(L581:O581)),(L581-MIN(L581:O581))/(MAX(L581:O581)-MIN(L581:O581))))</f>
        <v>0.599521642799821</v>
      </c>
      <c r="AG581" s="0" t="n">
        <f aca="false">IF(MAX(L581:O581)=MIN(L581:O581),0,IF($C$17="custo",(MAX(L581:O581)-M581)/(MAX(L581:O581)-MIN(L581:O581)),(M581-MIN(L581:O581))/(MAX(L581:O581)-MIN(L581:O581))))</f>
        <v>1</v>
      </c>
      <c r="AH581" s="0" t="n">
        <f aca="false">IF(MAX(L581:O581)=MIN(L581:O581),0,IF($C$17="custo",(MAX(L581:O581)-N581)/(MAX(L581:O581)-MIN(L581:O581)),(N581-MIN(L581:O581))/(MAX(L581:O581)-MIN(L581:O581))))</f>
        <v>0.481299395159025</v>
      </c>
      <c r="AI581" s="0" t="n">
        <f aca="false">IF(MAX(L581:O581)=MIN(L581:O581),0,IF($C$17="custo",(MAX(L581:O581)-O581)/(MAX(L581:O581)-MIN(L581:O581)),(O581-MIN(L581:O581))/(MAX(L581:O581)-MIN(L581:O581))))</f>
        <v>0</v>
      </c>
      <c r="AJ581" s="0" t="n">
        <f aca="false">IF(MAX(P581:S581)=MIN(P581:S581),0,IF($D$17="custo",(MAX(P581:S581)-P581)/(MAX(P581:S581)-MIN(P581:S581)),(P581-MIN(P581:S581))/(MAX(P581:S581)-MIN(P581:S581))))</f>
        <v>0.303079126065068</v>
      </c>
      <c r="AK581" s="0" t="n">
        <f aca="false">IF(MAX(P581:S581)=MIN(P581:S581),0,IF($D$17="custo",(MAX(P581:S581)-Q581)/(MAX(P581:S581)-MIN(P581:S581)),(Q581-MIN(P581:S581))/(MAX(P581:S581)-MIN(P581:S581))))</f>
        <v>0</v>
      </c>
      <c r="AL581" s="0" t="n">
        <f aca="false">IF(MAX(P581:S581)=MIN(P581:S581),0,IF($D$17="custo",(MAX(P581:S581)-R581)/(MAX(P581:S581)-MIN(P581:S581)),(R581-MIN(P581:S581))/(MAX(P581:S581)-MIN(P581:S581))))</f>
        <v>0.793473469875255</v>
      </c>
      <c r="AM581" s="0" t="n">
        <f aca="false">IF(MAX(P581:S581)=MIN(P581:S581),0,IF($D$17="custo",(MAX(P581:S581)-S581)/(MAX(P581:S581)-MIN(P581:S581)),(S581-MIN(P581:S581))/(MAX(P581:S581)-MIN(P581:S581))))</f>
        <v>1</v>
      </c>
      <c r="AN581" s="0" t="n">
        <f aca="false">IF(MAX(T581:W581)=MIN(T581:W581),0,IF($E$17="custo",(MAX(T581:W581)-T581)/(MAX(T581:W581)-MIN(T581:W581)),(T581-MIN(T581:W581))/(MAX(T581:W581)-MIN(T581:W581))))</f>
        <v>0</v>
      </c>
      <c r="AO581" s="0" t="n">
        <f aca="false">IF(MAX(T581:W581)=MIN(T581:W581),0,IF($E$17="custo",(MAX(T581:W581)-U581)/(MAX(T581:W581)-MIN(T581:W581)),(U581-MIN(T581:W581))/(MAX(T581:W581)-MIN(T581:W581))))</f>
        <v>0.5625</v>
      </c>
      <c r="AP581" s="0" t="n">
        <f aca="false">IF(MAX(T581:W581)=MIN(T581:W581),0,IF($E$17="custo",(MAX(T581:W581)-V581)/(MAX(T581:W581)-MIN(T581:W581)),(V581-MIN(T581:W581))/(MAX(T581:W581)-MIN(T581:W581))))</f>
        <v>0.8125</v>
      </c>
      <c r="AQ581" s="0" t="n">
        <f aca="false">IF(MAX(T581:W581)=MIN(T581:W581),0,IF($E$17="custo",(MAX(T581:W581)-W581)/(MAX(T581:W581)-MIN(T581:W581)),(W581-MIN(T581:W581))/(MAX(T581:W581)-MIN(T581:W581))))</f>
        <v>1</v>
      </c>
      <c r="AR581" s="0" t="n">
        <f aca="false">IF(MAX(X581:AA581)=MIN(X581:AA581),0,IF($F$17="custo",(MAX(X581:AA581)-X581)/(MAX(X581:AA581)-MIN(X581:AA581)),(X581-MIN(X581:AA581))/(MAX(X581:AA581)-MIN(X581:AA581))))</f>
        <v>0</v>
      </c>
      <c r="AS581" s="0" t="n">
        <f aca="false">IF(MAX(X581:AA581)=MIN(X581:AA581),0,IF($F$17="custo",(MAX(X581:AA581)-Y581)/(MAX(X581:AA581)-MIN(X581:AA581)),(Y581-MIN(X581:AA581))/(MAX(X581:AA581)-MIN(X581:AA581))))</f>
        <v>0.705882352941177</v>
      </c>
      <c r="AT581" s="0" t="n">
        <f aca="false">IF(MAX(X581:AA581)=MIN(X581:AA581),0,IF($F$17="custo",(MAX(X581:AA581)-Z581)/(MAX(X581:AA581)-MIN(X581:AA581)),(Z581-MIN(X581:AA581))/(MAX(X581:AA581)-MIN(X581:AA581))))</f>
        <v>0.470588235294118</v>
      </c>
      <c r="AU581" s="0" t="n">
        <f aca="false">IF(MAX(X581:AA581)=MIN(X581:AA581),0,IF($F$17="custo",(MAX(X581:AA581)-AA581)/(MAX(X581:AA581)-MIN(X581:AA581)),(AA581-MIN(X581:AA581))/(MAX(X581:AA581)-MIN(X581:AA581))))</f>
        <v>1</v>
      </c>
      <c r="AV581" s="0" t="n">
        <f aca="false">STDEVP(AB581:AE581)</f>
        <v>0.400066936290869</v>
      </c>
      <c r="AW581" s="0" t="n">
        <f aca="false">STDEVP(AF581:AI581)</f>
        <v>0.356588439227496</v>
      </c>
      <c r="AX581" s="0" t="n">
        <f aca="false">STDEVP(AJ581:AM581)</f>
        <v>0.394516763638193</v>
      </c>
      <c r="AY581" s="0" t="n">
        <f aca="false">STDEVP(AN581:AQ581)</f>
        <v>0.376299830587259</v>
      </c>
      <c r="AZ581" s="0" t="n">
        <f aca="false">STDEVP(AR581:AU581)</f>
        <v>0.365878097194845</v>
      </c>
      <c r="BA581" s="0" t="n">
        <f aca="false">AV581*((1-IFERROR(CORREL(AB581:AE581,AF581:AI581),0))+(1-IFERROR(CORREL(AB581:AE581,AJ581:AM581),0))+(1-IFERROR(CORREL(AB581:AE581,AN581:AQ581),0))+(1-IFERROR(CORREL(AB581:AE581,AR581:AU581),0)))</f>
        <v>1.11028600782733</v>
      </c>
      <c r="BB581" s="0" t="n">
        <f aca="false">AW581*((1-IFERROR(CORREL(AF581:AI581,AB581:AE581),0))+(1-IFERROR(CORREL(AF581:AI581,AJ581:AM581),0))+(1-IFERROR(CORREL(AF581:AI581,AN581:AQ581),0))+(1-IFERROR(CORREL(AF581:AI581,AR581:AU581),0)))</f>
        <v>2.4157467997963</v>
      </c>
      <c r="BC581" s="0" t="n">
        <f aca="false">AX581*((1-IFERROR(CORREL(AJ581:AM581,AB581:AE581),0))+(1-IFERROR(CORREL(AJ581:AM581,AF581:AI581),0))+(1-IFERROR(CORREL(AJ581:AM581,AN581:AQ581),0))+(1-IFERROR(CORREL(AJ581:AM581,AR581:AU581),0)))</f>
        <v>1.12894490662708</v>
      </c>
      <c r="BD581" s="0" t="n">
        <f aca="false">AY581*((1-IFERROR(CORREL(AN581:AQ581,AB581:AE581),0))+(1-IFERROR(CORREL(AN581:AQ581,AF581:AI581),0))+(1-IFERROR(CORREL(AN581:AQ581,AJ581:AM581),0))+(1-IFERROR(CORREL(AN581:AQ581,AR581:AU581),0)))</f>
        <v>0.849538825065726</v>
      </c>
      <c r="BE581" s="0" t="n">
        <f aca="false">AZ581*((1-IFERROR(CORREL(AR581:AU581,AB581:AE581),0))+(1-IFERROR(CORREL(AR581:AU581,AF581:AI581),0))+(1-IFERROR(CORREL(AR581:AU581,AJ581:AM581),0))+(1-IFERROR(CORREL(AR581:AU581,AN581:AQ581),0)))</f>
        <v>0.969343553257442</v>
      </c>
      <c r="BF581" s="0" t="n">
        <f aca="false">IF(SUM(BA581:BE581)&gt;0,BA581/SUM(BA581:BE581),1/5)</f>
        <v>0.171502935180964</v>
      </c>
      <c r="BG581" s="0" t="n">
        <f aca="false">IF(SUM(BA581:BE581)&gt;0,BB581/SUM(BA581:BE581),1/5)</f>
        <v>0.3731540016701</v>
      </c>
      <c r="BH581" s="0" t="n">
        <f aca="false">IF(SUM(BA581:BE581)&gt;0,BC581/SUM(BA581:BE581),1/5)</f>
        <v>0.174385125795672</v>
      </c>
      <c r="BI581" s="0" t="n">
        <f aca="false">IF(SUM(BA581:BE581)&gt;0,BD581/SUM(BA581:BE581),1/5)</f>
        <v>0.131226009354176</v>
      </c>
      <c r="BJ581" s="0" t="n">
        <f aca="false">IF(SUM(BA581:BE581)&gt;0,BE581/SUM(BA581:BE581),1/5)</f>
        <v>0.149731927999088</v>
      </c>
      <c r="BK581" s="0" t="n">
        <f aca="false">BF581*AB581+BG581*AF581+BH581*AJ581+BI581*AN581+BJ581*AR581</f>
        <v>0.319822118641554</v>
      </c>
      <c r="BL581" s="0" t="n">
        <f aca="false">BF581*AC581+BG581*AG581+BH581*AK581+BI581*AO581+BJ581*AS581</f>
        <v>0.552661757578239</v>
      </c>
      <c r="BM581" s="0" t="n">
        <f aca="false">BF581*AD581+BG581*AH581+BH581*AL581+BI581*AP581+BJ581*AT581</f>
        <v>0.629037256356934</v>
      </c>
      <c r="BN581" s="0" t="n">
        <f aca="false">BF581*AE581+BG581*AI581+BH581*AM581+BI581*AQ581+BJ581*AU581</f>
        <v>0.626845998329901</v>
      </c>
      <c r="BO581" s="0" t="n">
        <f aca="false">RANK(BK581,$BK581:$BN581)</f>
        <v>4</v>
      </c>
      <c r="BP581" s="0" t="n">
        <f aca="false">RANK(BL581,$BK581:$BN581)</f>
        <v>3</v>
      </c>
      <c r="BQ581" s="0" t="n">
        <f aca="false">RANK(BM581,$BK581:$BN581)</f>
        <v>1</v>
      </c>
      <c r="BR581" s="0" t="n">
        <f aca="false">RANK(BN581,$BK581:$BN581)</f>
        <v>2</v>
      </c>
    </row>
    <row r="582" customFormat="false" ht="15" hidden="false" customHeight="false" outlineLevel="0" collapsed="false">
      <c r="A582" s="0" t="n">
        <v>559</v>
      </c>
      <c r="B582" s="0" t="n">
        <f aca="false">RANDBETWEEN(1,$B$5)</f>
        <v>1</v>
      </c>
      <c r="C582" s="0" t="n">
        <f aca="false">RANDBETWEEN(1,$B$5)</f>
        <v>3</v>
      </c>
      <c r="D582" s="0" t="n">
        <f aca="false">RANDBETWEEN(1,$B$5)</f>
        <v>5</v>
      </c>
      <c r="E582" s="0" t="n">
        <f aca="false">RANDBETWEEN(1,$B$5)</f>
        <v>2</v>
      </c>
      <c r="F582" s="0" t="n">
        <f aca="false">RANDBETWEEN(1,$B$5)</f>
        <v>5</v>
      </c>
      <c r="G582" s="0" t="n">
        <f aca="false">RANDBETWEEN(1,$B$5)</f>
        <v>6</v>
      </c>
      <c r="H582" s="0" t="n">
        <f aca="true">NORMINV(RAND(),$B$8,$B$13)</f>
        <v>48.2144586319301</v>
      </c>
      <c r="I582" s="0" t="n">
        <f aca="true">NORMINV(RAND(),$C$8,$C$13)</f>
        <v>63.2833789611132</v>
      </c>
      <c r="J582" s="0" t="n">
        <f aca="true">NORMINV(RAND(),$D$8,$D$13)</f>
        <v>13.8129520647492</v>
      </c>
      <c r="K582" s="0" t="n">
        <f aca="true">NORMINV(RAND(),$E$8,$E$13)</f>
        <v>3.16451591269012</v>
      </c>
      <c r="L582" s="0" t="n">
        <f aca="true">NORMINV(RAND(),$B$9,$B$14)</f>
        <v>48.4758159876793</v>
      </c>
      <c r="M582" s="0" t="n">
        <f aca="true">NORMINV(RAND(),$C$9,$C$14)</f>
        <v>59.0087753883771</v>
      </c>
      <c r="N582" s="0" t="n">
        <f aca="true">NORMINV(RAND(),$D$9,$D$14)</f>
        <v>42.5184715005208</v>
      </c>
      <c r="O582" s="0" t="n">
        <f aca="true">NORMINV(RAND(),$E$9,$E$14)</f>
        <v>22.1847006474543</v>
      </c>
      <c r="P582" s="0" t="n">
        <f aca="true">NORMINV(RAND(),$B$10,$B$15)</f>
        <v>23.9309074814264</v>
      </c>
      <c r="Q582" s="0" t="n">
        <f aca="true">NORMINV(RAND(),$C$10,$C$15)</f>
        <v>31.3693922536973</v>
      </c>
      <c r="R582" s="0" t="n">
        <f aca="true">NORMINV(RAND(),$D$10,$D$15)</f>
        <v>9.88450713142001</v>
      </c>
      <c r="S582" s="0" t="n">
        <f aca="true">NORMINV(RAND(),$E$10,$E$15)</f>
        <v>3.94039032776966</v>
      </c>
      <c r="T582" s="0" t="n">
        <f aca="false">MEDIAN(INDEX(Avaliadores!$B$17:$B$22,$B582),INDEX(Avaliadores!$B$17:$B$22,$C582),INDEX(Avaliadores!$B$17:$B$22,$D582),INDEX(Avaliadores!$B$17:$B$22,$E582),INDEX(Avaliadores!$B$17:$B$22,$F582),INDEX(Avaliadores!$B$17:$B$22,$G582))</f>
        <v>2.54166666666667</v>
      </c>
      <c r="U582" s="0" t="n">
        <f aca="false">MEDIAN(INDEX(Avaliadores!$C$17:$C$22,$B582),INDEX(Avaliadores!$C$17:$C$22,$C582),INDEX(Avaliadores!$C$17:$C$22,$D582),INDEX(Avaliadores!$C$17:$C$22,$E582),INDEX(Avaliadores!$C$17:$C$22,$F582),INDEX(Avaliadores!$C$17:$C$22,$G582))</f>
        <v>5.29166666666667</v>
      </c>
      <c r="V582" s="0" t="n">
        <f aca="false">MEDIAN(INDEX(Avaliadores!$D$17:$D$22,$B582),INDEX(Avaliadores!$D$17:$D$22,$C582),INDEX(Avaliadores!$D$17:$D$22,$D582),INDEX(Avaliadores!$D$17:$D$22,$E582),INDEX(Avaliadores!$D$17:$D$22,$F582),INDEX(Avaliadores!$D$17:$D$22,$G582))</f>
        <v>5.66666666666667</v>
      </c>
      <c r="W582" s="0" t="n">
        <f aca="false">MEDIAN(INDEX(Avaliadores!$E$17:$E$22,$B582),INDEX(Avaliadores!$E$17:$E$22,$C582),INDEX(Avaliadores!$E$17:$E$22,$D582),INDEX(Avaliadores!$E$17:$E$22,$E582),INDEX(Avaliadores!$E$17:$E$22,$F582),INDEX(Avaliadores!$E$17:$E$22,$G582))</f>
        <v>6.54166666666667</v>
      </c>
      <c r="X582" s="0" t="n">
        <f aca="false">MEDIAN(INDEX(Avaliadores!$F$17:$F$22,$B582),INDEX(Avaliadores!$F$17:$F$22,$C582),INDEX(Avaliadores!$F$17:$F$22,$D582),INDEX(Avaliadores!$F$17:$F$22,$E582),INDEX(Avaliadores!$F$17:$F$22,$F582),INDEX(Avaliadores!$F$17:$F$22,$G582))</f>
        <v>2.54166666666667</v>
      </c>
      <c r="Y582" s="0" t="n">
        <f aca="false">MEDIAN(INDEX(Avaliadores!$G$17:$G$22,$B582),INDEX(Avaliadores!$G$17:$G$22,$C582),INDEX(Avaliadores!$G$17:$G$22,$D582),INDEX(Avaliadores!$G$17:$G$22,$E582),INDEX(Avaliadores!$G$17:$G$22,$F582),INDEX(Avaliadores!$G$17:$G$22,$G582))</f>
        <v>5.04166666666667</v>
      </c>
      <c r="Z582" s="0" t="n">
        <f aca="false">MEDIAN(INDEX(Avaliadores!$H$17:$H$22,$B582),INDEX(Avaliadores!$H$17:$H$22,$C582),INDEX(Avaliadores!$H$17:$H$22,$D582),INDEX(Avaliadores!$H$17:$H$22,$E582),INDEX(Avaliadores!$H$17:$H$22,$F582),INDEX(Avaliadores!$H$17:$H$22,$G582))</f>
        <v>3.91666666666667</v>
      </c>
      <c r="AA582" s="0" t="n">
        <f aca="false">MEDIAN(INDEX(Avaliadores!$I$17:$I$22,$B582),INDEX(Avaliadores!$I$17:$I$22,$C582),INDEX(Avaliadores!$I$17:$I$22,$D582),INDEX(Avaliadores!$I$17:$I$22,$E582),INDEX(Avaliadores!$I$17:$I$22,$F582),INDEX(Avaliadores!$I$17:$I$22,$G582))</f>
        <v>6.66666666666667</v>
      </c>
      <c r="AB582" s="0" t="n">
        <f aca="false">IF(MAX(H582:K582)=MIN(H582:K582),0,IF($B$17="custo",(MAX(H582:K582)-H582)/(MAX(H582:K582)-MIN(H582:K582)),(H582-MIN(H582:K582))/(MAX(H582:K582)-MIN(H582:K582))))</f>
        <v>0.250652117573244</v>
      </c>
      <c r="AC582" s="0" t="n">
        <f aca="false">IF(MAX(H582:K582)=MIN(H582:K582),0,IF($B$17="custo",(MAX(H582:K582)-I582)/(MAX(H582:K582)-MIN(H582:K582)),(I582-MIN(H582:K582))/(MAX(H582:K582)-MIN(H582:K582))))</f>
        <v>0</v>
      </c>
      <c r="AD582" s="0" t="n">
        <f aca="false">IF(MAX(H582:K582)=MIN(H582:K582),0,IF($B$17="custo",(MAX(H582:K582)-J582)/(MAX(H582:K582)-MIN(H582:K582)),(J582-MIN(H582:K582))/(MAX(H582:K582)-MIN(H582:K582))))</f>
        <v>0.8228769538858</v>
      </c>
      <c r="AE582" s="0" t="n">
        <f aca="false">IF(MAX(H582:K582)=MIN(H582:K582),0,IF($B$17="custo",(MAX(H582:K582)-K582)/(MAX(H582:K582)-MIN(H582:K582)),(K582-MIN(H582:K582))/(MAX(H582:K582)-MIN(H582:K582))))</f>
        <v>1</v>
      </c>
      <c r="AF582" s="0" t="n">
        <f aca="false">IF(MAX(L582:O582)=MIN(L582:O582),0,IF($C$17="custo",(MAX(L582:O582)-L582)/(MAX(L582:O582)-MIN(L582:O582)),(L582-MIN(L582:O582))/(MAX(L582:O582)-MIN(L582:O582))))</f>
        <v>0.713965402394958</v>
      </c>
      <c r="AG582" s="0" t="n">
        <f aca="false">IF(MAX(L582:O582)=MIN(L582:O582),0,IF($C$17="custo",(MAX(L582:O582)-M582)/(MAX(L582:O582)-MIN(L582:O582)),(M582-MIN(L582:O582))/(MAX(L582:O582)-MIN(L582:O582))))</f>
        <v>1</v>
      </c>
      <c r="AH582" s="0" t="n">
        <f aca="false">IF(MAX(L582:O582)=MIN(L582:O582),0,IF($C$17="custo",(MAX(L582:O582)-N582)/(MAX(L582:O582)-MIN(L582:O582)),(N582-MIN(L582:O582))/(MAX(L582:O582)-MIN(L582:O582))))</f>
        <v>0.552186877637132</v>
      </c>
      <c r="AI582" s="0" t="n">
        <f aca="false">IF(MAX(L582:O582)=MIN(L582:O582),0,IF($C$17="custo",(MAX(L582:O582)-O582)/(MAX(L582:O582)-MIN(L582:O582)),(O582-MIN(L582:O582))/(MAX(L582:O582)-MIN(L582:O582))))</f>
        <v>0</v>
      </c>
      <c r="AJ582" s="0" t="n">
        <f aca="false">IF(MAX(P582:S582)=MIN(P582:S582),0,IF($D$17="custo",(MAX(P582:S582)-P582)/(MAX(P582:S582)-MIN(P582:S582)),(P582-MIN(P582:S582))/(MAX(P582:S582)-MIN(P582:S582))))</f>
        <v>0.271190500928859</v>
      </c>
      <c r="AK582" s="0" t="n">
        <f aca="false">IF(MAX(P582:S582)=MIN(P582:S582),0,IF($D$17="custo",(MAX(P582:S582)-Q582)/(MAX(P582:S582)-MIN(P582:S582)),(Q582-MIN(P582:S582))/(MAX(P582:S582)-MIN(P582:S582))))</f>
        <v>0</v>
      </c>
      <c r="AL582" s="0" t="n">
        <f aca="false">IF(MAX(P582:S582)=MIN(P582:S582),0,IF($D$17="custo",(MAX(P582:S582)-R582)/(MAX(P582:S582)-MIN(P582:S582)),(R582-MIN(P582:S582))/(MAX(P582:S582)-MIN(P582:S582))))</f>
        <v>0.783290809497826</v>
      </c>
      <c r="AM582" s="0" t="n">
        <f aca="false">IF(MAX(P582:S582)=MIN(P582:S582),0,IF($D$17="custo",(MAX(P582:S582)-S582)/(MAX(P582:S582)-MIN(P582:S582)),(S582-MIN(P582:S582))/(MAX(P582:S582)-MIN(P582:S582))))</f>
        <v>1</v>
      </c>
      <c r="AN582" s="0" t="n">
        <f aca="false">IF(MAX(T582:W582)=MIN(T582:W582),0,IF($E$17="custo",(MAX(T582:W582)-T582)/(MAX(T582:W582)-MIN(T582:W582)),(T582-MIN(T582:W582))/(MAX(T582:W582)-MIN(T582:W582))))</f>
        <v>0</v>
      </c>
      <c r="AO582" s="0" t="n">
        <f aca="false">IF(MAX(T582:W582)=MIN(T582:W582),0,IF($E$17="custo",(MAX(T582:W582)-U582)/(MAX(T582:W582)-MIN(T582:W582)),(U582-MIN(T582:W582))/(MAX(T582:W582)-MIN(T582:W582))))</f>
        <v>0.6875</v>
      </c>
      <c r="AP582" s="0" t="n">
        <f aca="false">IF(MAX(T582:W582)=MIN(T582:W582),0,IF($E$17="custo",(MAX(T582:W582)-V582)/(MAX(T582:W582)-MIN(T582:W582)),(V582-MIN(T582:W582))/(MAX(T582:W582)-MIN(T582:W582))))</f>
        <v>0.78125</v>
      </c>
      <c r="AQ582" s="0" t="n">
        <f aca="false">IF(MAX(T582:W582)=MIN(T582:W582),0,IF($E$17="custo",(MAX(T582:W582)-W582)/(MAX(T582:W582)-MIN(T582:W582)),(W582-MIN(T582:W582))/(MAX(T582:W582)-MIN(T582:W582))))</f>
        <v>1</v>
      </c>
      <c r="AR582" s="0" t="n">
        <f aca="false">IF(MAX(X582:AA582)=MIN(X582:AA582),0,IF($F$17="custo",(MAX(X582:AA582)-X582)/(MAX(X582:AA582)-MIN(X582:AA582)),(X582-MIN(X582:AA582))/(MAX(X582:AA582)-MIN(X582:AA582))))</f>
        <v>0</v>
      </c>
      <c r="AS582" s="0" t="n">
        <f aca="false">IF(MAX(X582:AA582)=MIN(X582:AA582),0,IF($F$17="custo",(MAX(X582:AA582)-Y582)/(MAX(X582:AA582)-MIN(X582:AA582)),(Y582-MIN(X582:AA582))/(MAX(X582:AA582)-MIN(X582:AA582))))</f>
        <v>0.606060606060606</v>
      </c>
      <c r="AT582" s="0" t="n">
        <f aca="false">IF(MAX(X582:AA582)=MIN(X582:AA582),0,IF($F$17="custo",(MAX(X582:AA582)-Z582)/(MAX(X582:AA582)-MIN(X582:AA582)),(Z582-MIN(X582:AA582))/(MAX(X582:AA582)-MIN(X582:AA582))))</f>
        <v>0.333333333333333</v>
      </c>
      <c r="AU582" s="0" t="n">
        <f aca="false">IF(MAX(X582:AA582)=MIN(X582:AA582),0,IF($F$17="custo",(MAX(X582:AA582)-AA582)/(MAX(X582:AA582)-MIN(X582:AA582)),(AA582-MIN(X582:AA582))/(MAX(X582:AA582)-MIN(X582:AA582))))</f>
        <v>1</v>
      </c>
      <c r="AV582" s="0" t="n">
        <f aca="false">STDEVP(AB582:AE582)</f>
        <v>0.40775981371816</v>
      </c>
      <c r="AW582" s="0" t="n">
        <f aca="false">STDEVP(AF582:AI582)</f>
        <v>0.364278535113579</v>
      </c>
      <c r="AX582" s="0" t="n">
        <f aca="false">STDEVP(AJ582:AM582)</f>
        <v>0.397449813282969</v>
      </c>
      <c r="AY582" s="0" t="n">
        <f aca="false">STDEVP(AN582:AQ582)</f>
        <v>0.373940560742948</v>
      </c>
      <c r="AZ582" s="0" t="n">
        <f aca="false">STDEVP(AR582:AU582)</f>
        <v>0.366779346573037</v>
      </c>
      <c r="BA582" s="0" t="n">
        <f aca="false">AV582*((1-IFERROR(CORREL(AB582:AE582,AF582:AI582),0))+(1-IFERROR(CORREL(AB582:AE582,AJ582:AM582),0))+(1-IFERROR(CORREL(AB582:AE582,AN582:AQ582),0))+(1-IFERROR(CORREL(AB582:AE582,AR582:AU582),0)))</f>
        <v>1.16921655296543</v>
      </c>
      <c r="BB582" s="0" t="n">
        <f aca="false">AW582*((1-IFERROR(CORREL(AF582:AI582,AB582:AE582),0))+(1-IFERROR(CORREL(AF582:AI582,AJ582:AM582),0))+(1-IFERROR(CORREL(AF582:AI582,AN582:AQ582),0))+(1-IFERROR(CORREL(AF582:AI582,AR582:AU582),0)))</f>
        <v>2.52470834372603</v>
      </c>
      <c r="BC582" s="0" t="n">
        <f aca="false">AX582*((1-IFERROR(CORREL(AJ582:AM582,AB582:AE582),0))+(1-IFERROR(CORREL(AJ582:AM582,AF582:AI582),0))+(1-IFERROR(CORREL(AJ582:AM582,AN582:AQ582),0))+(1-IFERROR(CORREL(AJ582:AM582,AR582:AU582),0)))</f>
        <v>1.15132280131222</v>
      </c>
      <c r="BD582" s="0" t="n">
        <f aca="false">AY582*((1-IFERROR(CORREL(AN582:AQ582,AB582:AE582),0))+(1-IFERROR(CORREL(AN582:AQ582,AF582:AI582),0))+(1-IFERROR(CORREL(AN582:AQ582,AJ582:AM582),0))+(1-IFERROR(CORREL(AN582:AQ582,AR582:AU582),0)))</f>
        <v>0.921523899413005</v>
      </c>
      <c r="BE582" s="0" t="n">
        <f aca="false">AZ582*((1-IFERROR(CORREL(AR582:AU582,AB582:AE582),0))+(1-IFERROR(CORREL(AR582:AU582,AF582:AI582),0))+(1-IFERROR(CORREL(AR582:AU582,AJ582:AM582),0))+(1-IFERROR(CORREL(AR582:AU582,AN582:AQ582),0)))</f>
        <v>1.0263654894436</v>
      </c>
      <c r="BF582" s="0" t="n">
        <f aca="false">IF(SUM(BA582:BE582)&gt;0,BA582/SUM(BA582:BE582),1/5)</f>
        <v>0.172117320468477</v>
      </c>
      <c r="BG582" s="0" t="n">
        <f aca="false">IF(SUM(BA582:BE582)&gt;0,BB582/SUM(BA582:BE582),1/5)</f>
        <v>0.371655733049975</v>
      </c>
      <c r="BH582" s="0" t="n">
        <f aca="false">IF(SUM(BA582:BE582)&gt;0,BC582/SUM(BA582:BE582),1/5)</f>
        <v>0.169483227938854</v>
      </c>
      <c r="BI582" s="0" t="n">
        <f aca="false">IF(SUM(BA582:BE582)&gt;0,BD582/SUM(BA582:BE582),1/5)</f>
        <v>0.135655130704704</v>
      </c>
      <c r="BJ582" s="0" t="n">
        <f aca="false">IF(SUM(BA582:BE582)&gt;0,BE582/SUM(BA582:BE582),1/5)</f>
        <v>0.15108858783799</v>
      </c>
      <c r="BK582" s="0" t="n">
        <f aca="false">BF582*AB582+BG582*AF582+BH582*AJ582+BI582*AN582+BJ582*AR582</f>
        <v>0.354453147329652</v>
      </c>
      <c r="BL582" s="0" t="n">
        <f aca="false">BF582*AC582+BG582*AG582+BH582*AK582+BI582*AO582+BJ582*AS582</f>
        <v>0.556487476523393</v>
      </c>
      <c r="BM582" s="0" t="n">
        <f aca="false">BF582*AD582+BG582*AH582+BH582*AL582+BI582*AP582+BJ582*AT582</f>
        <v>0.635952883451134</v>
      </c>
      <c r="BN582" s="0" t="n">
        <f aca="false">BF582*AE582+BG582*AI582+BH582*AM582+BI582*AQ582+BJ582*AU582</f>
        <v>0.628344266950025</v>
      </c>
      <c r="BO582" s="0" t="n">
        <f aca="false">RANK(BK582,$BK582:$BN582)</f>
        <v>4</v>
      </c>
      <c r="BP582" s="0" t="n">
        <f aca="false">RANK(BL582,$BK582:$BN582)</f>
        <v>3</v>
      </c>
      <c r="BQ582" s="0" t="n">
        <f aca="false">RANK(BM582,$BK582:$BN582)</f>
        <v>1</v>
      </c>
      <c r="BR582" s="0" t="n">
        <f aca="false">RANK(BN582,$BK582:$BN582)</f>
        <v>2</v>
      </c>
    </row>
    <row r="583" customFormat="false" ht="15" hidden="false" customHeight="false" outlineLevel="0" collapsed="false">
      <c r="A583" s="0" t="n">
        <v>560</v>
      </c>
      <c r="B583" s="0" t="n">
        <f aca="false">RANDBETWEEN(1,$B$5)</f>
        <v>4</v>
      </c>
      <c r="C583" s="0" t="n">
        <f aca="false">RANDBETWEEN(1,$B$5)</f>
        <v>3</v>
      </c>
      <c r="D583" s="0" t="n">
        <f aca="false">RANDBETWEEN(1,$B$5)</f>
        <v>4</v>
      </c>
      <c r="E583" s="0" t="n">
        <f aca="false">RANDBETWEEN(1,$B$5)</f>
        <v>1</v>
      </c>
      <c r="F583" s="0" t="n">
        <f aca="false">RANDBETWEEN(1,$B$5)</f>
        <v>2</v>
      </c>
      <c r="G583" s="0" t="n">
        <f aca="false">RANDBETWEEN(1,$B$5)</f>
        <v>6</v>
      </c>
      <c r="H583" s="0" t="n">
        <f aca="true">NORMINV(RAND(),$B$8,$B$13)</f>
        <v>46.0253363869853</v>
      </c>
      <c r="I583" s="0" t="n">
        <f aca="true">NORMINV(RAND(),$C$8,$C$13)</f>
        <v>58.5827433765729</v>
      </c>
      <c r="J583" s="0" t="n">
        <f aca="true">NORMINV(RAND(),$D$8,$D$13)</f>
        <v>11.798603130534</v>
      </c>
      <c r="K583" s="0" t="n">
        <f aca="true">NORMINV(RAND(),$E$8,$E$13)</f>
        <v>2.81762390791389</v>
      </c>
      <c r="L583" s="0" t="n">
        <f aca="true">NORMINV(RAND(),$B$9,$B$14)</f>
        <v>36.8223645592258</v>
      </c>
      <c r="M583" s="0" t="n">
        <f aca="true">NORMINV(RAND(),$C$9,$C$14)</f>
        <v>45.1466334425171</v>
      </c>
      <c r="N583" s="0" t="n">
        <f aca="true">NORMINV(RAND(),$D$9,$D$14)</f>
        <v>35.2697572786587</v>
      </c>
      <c r="O583" s="0" t="n">
        <f aca="true">NORMINV(RAND(),$E$9,$E$14)</f>
        <v>26.3545318589132</v>
      </c>
      <c r="P583" s="0" t="n">
        <f aca="true">NORMINV(RAND(),$B$10,$B$15)</f>
        <v>22.0043454656372</v>
      </c>
      <c r="Q583" s="0" t="n">
        <f aca="true">NORMINV(RAND(),$C$10,$C$15)</f>
        <v>29.2397315298694</v>
      </c>
      <c r="R583" s="0" t="n">
        <f aca="true">NORMINV(RAND(),$D$10,$D$15)</f>
        <v>9.96847609839406</v>
      </c>
      <c r="S583" s="0" t="n">
        <f aca="true">NORMINV(RAND(),$E$10,$E$15)</f>
        <v>4.13173079866546</v>
      </c>
      <c r="T583" s="0" t="n">
        <f aca="false">MEDIAN(INDEX(Avaliadores!$B$17:$B$22,$B583),INDEX(Avaliadores!$B$17:$B$22,$C583),INDEX(Avaliadores!$B$17:$B$22,$D583),INDEX(Avaliadores!$B$17:$B$22,$E583),INDEX(Avaliadores!$B$17:$B$22,$F583),INDEX(Avaliadores!$B$17:$B$22,$G583))</f>
        <v>2.91666666666667</v>
      </c>
      <c r="U583" s="0" t="n">
        <f aca="false">MEDIAN(INDEX(Avaliadores!$C$17:$C$22,$B583),INDEX(Avaliadores!$C$17:$C$22,$C583),INDEX(Avaliadores!$C$17:$C$22,$D583),INDEX(Avaliadores!$C$17:$C$22,$E583),INDEX(Avaliadores!$C$17:$C$22,$F583),INDEX(Avaliadores!$C$17:$C$22,$G583))</f>
        <v>5.29166666666667</v>
      </c>
      <c r="V583" s="0" t="n">
        <f aca="false">MEDIAN(INDEX(Avaliadores!$D$17:$D$22,$B583),INDEX(Avaliadores!$D$17:$D$22,$C583),INDEX(Avaliadores!$D$17:$D$22,$D583),INDEX(Avaliadores!$D$17:$D$22,$E583),INDEX(Avaliadores!$D$17:$D$22,$F583),INDEX(Avaliadores!$D$17:$D$22,$G583))</f>
        <v>5.66666666666667</v>
      </c>
      <c r="W583" s="0" t="n">
        <f aca="false">MEDIAN(INDEX(Avaliadores!$E$17:$E$22,$B583),INDEX(Avaliadores!$E$17:$E$22,$C583),INDEX(Avaliadores!$E$17:$E$22,$D583),INDEX(Avaliadores!$E$17:$E$22,$E583),INDEX(Avaliadores!$E$17:$E$22,$F583),INDEX(Avaliadores!$E$17:$E$22,$G583))</f>
        <v>6.29166666666667</v>
      </c>
      <c r="X583" s="0" t="n">
        <f aca="false">MEDIAN(INDEX(Avaliadores!$F$17:$F$22,$B583),INDEX(Avaliadores!$F$17:$F$22,$C583),INDEX(Avaliadores!$F$17:$F$22,$D583),INDEX(Avaliadores!$F$17:$F$22,$E583),INDEX(Avaliadores!$F$17:$F$22,$F583),INDEX(Avaliadores!$F$17:$F$22,$G583))</f>
        <v>2.91666666666667</v>
      </c>
      <c r="Y583" s="0" t="n">
        <f aca="false">MEDIAN(INDEX(Avaliadores!$G$17:$G$22,$B583),INDEX(Avaliadores!$G$17:$G$22,$C583),INDEX(Avaliadores!$G$17:$G$22,$D583),INDEX(Avaliadores!$G$17:$G$22,$E583),INDEX(Avaliadores!$G$17:$G$22,$F583),INDEX(Avaliadores!$G$17:$G$22,$G583))</f>
        <v>5.04166666666667</v>
      </c>
      <c r="Z583" s="0" t="n">
        <f aca="false">MEDIAN(INDEX(Avaliadores!$H$17:$H$22,$B583),INDEX(Avaliadores!$H$17:$H$22,$C583),INDEX(Avaliadores!$H$17:$H$22,$D583),INDEX(Avaliadores!$H$17:$H$22,$E583),INDEX(Avaliadores!$H$17:$H$22,$F583),INDEX(Avaliadores!$H$17:$H$22,$G583))</f>
        <v>3.91666666666667</v>
      </c>
      <c r="AA583" s="0" t="n">
        <f aca="false">MEDIAN(INDEX(Avaliadores!$I$17:$I$22,$B583),INDEX(Avaliadores!$I$17:$I$22,$C583),INDEX(Avaliadores!$I$17:$I$22,$D583),INDEX(Avaliadores!$I$17:$I$22,$E583),INDEX(Avaliadores!$I$17:$I$22,$F583),INDEX(Avaliadores!$I$17:$I$22,$G583))</f>
        <v>6.41666666666667</v>
      </c>
      <c r="AB583" s="0" t="n">
        <f aca="false">IF(MAX(H583:K583)=MIN(H583:K583),0,IF($B$17="custo",(MAX(H583:K583)-H583)/(MAX(H583:K583)-MIN(H583:K583)),(H583-MIN(H583:K583))/(MAX(H583:K583)-MIN(H583:K583))))</f>
        <v>0.225183898272558</v>
      </c>
      <c r="AC583" s="0" t="n">
        <f aca="false">IF(MAX(H583:K583)=MIN(H583:K583),0,IF($B$17="custo",(MAX(H583:K583)-I583)/(MAX(H583:K583)-MIN(H583:K583)),(I583-MIN(H583:K583))/(MAX(H583:K583)-MIN(H583:K583))))</f>
        <v>0</v>
      </c>
      <c r="AD583" s="0" t="n">
        <f aca="false">IF(MAX(H583:K583)=MIN(H583:K583),0,IF($B$17="custo",(MAX(H583:K583)-J583)/(MAX(H583:K583)-MIN(H583:K583)),(J583-MIN(H583:K583))/(MAX(H583:K583)-MIN(H583:K583))))</f>
        <v>0.838949879275923</v>
      </c>
      <c r="AE583" s="0" t="n">
        <f aca="false">IF(MAX(H583:K583)=MIN(H583:K583),0,IF($B$17="custo",(MAX(H583:K583)-K583)/(MAX(H583:K583)-MIN(H583:K583)),(K583-MIN(H583:K583))/(MAX(H583:K583)-MIN(H583:K583))))</f>
        <v>1</v>
      </c>
      <c r="AF583" s="0" t="n">
        <f aca="false">IF(MAX(L583:O583)=MIN(L583:O583),0,IF($C$17="custo",(MAX(L583:O583)-L583)/(MAX(L583:O583)-MIN(L583:O583)),(L583-MIN(L583:O583))/(MAX(L583:O583)-MIN(L583:O583))))</f>
        <v>0.557033637442967</v>
      </c>
      <c r="AG583" s="0" t="n">
        <f aca="false">IF(MAX(L583:O583)=MIN(L583:O583),0,IF($C$17="custo",(MAX(L583:O583)-M583)/(MAX(L583:O583)-MIN(L583:O583)),(M583-MIN(L583:O583))/(MAX(L583:O583)-MIN(L583:O583))))</f>
        <v>1</v>
      </c>
      <c r="AH583" s="0" t="n">
        <f aca="false">IF(MAX(L583:O583)=MIN(L583:O583),0,IF($C$17="custo",(MAX(L583:O583)-N583)/(MAX(L583:O583)-MIN(L583:O583)),(N583-MIN(L583:O583))/(MAX(L583:O583)-MIN(L583:O583))))</f>
        <v>0.474413432690469</v>
      </c>
      <c r="AI583" s="0" t="n">
        <f aca="false">IF(MAX(L583:O583)=MIN(L583:O583),0,IF($C$17="custo",(MAX(L583:O583)-O583)/(MAX(L583:O583)-MIN(L583:O583)),(O583-MIN(L583:O583))/(MAX(L583:O583)-MIN(L583:O583))))</f>
        <v>0</v>
      </c>
      <c r="AJ583" s="0" t="n">
        <f aca="false">IF(MAX(P583:S583)=MIN(P583:S583),0,IF($D$17="custo",(MAX(P583:S583)-P583)/(MAX(P583:S583)-MIN(P583:S583)),(P583-MIN(P583:S583))/(MAX(P583:S583)-MIN(P583:S583))))</f>
        <v>0.288170537419179</v>
      </c>
      <c r="AK583" s="0" t="n">
        <f aca="false">IF(MAX(P583:S583)=MIN(P583:S583),0,IF($D$17="custo",(MAX(P583:S583)-Q583)/(MAX(P583:S583)-MIN(P583:S583)),(Q583-MIN(P583:S583))/(MAX(P583:S583)-MIN(P583:S583))))</f>
        <v>0</v>
      </c>
      <c r="AL583" s="0" t="n">
        <f aca="false">IF(MAX(P583:S583)=MIN(P583:S583),0,IF($D$17="custo",(MAX(P583:S583)-R583)/(MAX(P583:S583)-MIN(P583:S583)),(R583-MIN(P583:S583))/(MAX(P583:S583)-MIN(P583:S583))))</f>
        <v>0.767534446003311</v>
      </c>
      <c r="AM583" s="0" t="n">
        <f aca="false">IF(MAX(P583:S583)=MIN(P583:S583),0,IF($D$17="custo",(MAX(P583:S583)-S583)/(MAX(P583:S583)-MIN(P583:S583)),(S583-MIN(P583:S583))/(MAX(P583:S583)-MIN(P583:S583))))</f>
        <v>1</v>
      </c>
      <c r="AN583" s="0" t="n">
        <f aca="false">IF(MAX(T583:W583)=MIN(T583:W583),0,IF($E$17="custo",(MAX(T583:W583)-T583)/(MAX(T583:W583)-MIN(T583:W583)),(T583-MIN(T583:W583))/(MAX(T583:W583)-MIN(T583:W583))))</f>
        <v>0</v>
      </c>
      <c r="AO583" s="0" t="n">
        <f aca="false">IF(MAX(T583:W583)=MIN(T583:W583),0,IF($E$17="custo",(MAX(T583:W583)-U583)/(MAX(T583:W583)-MIN(T583:W583)),(U583-MIN(T583:W583))/(MAX(T583:W583)-MIN(T583:W583))))</f>
        <v>0.703703703703704</v>
      </c>
      <c r="AP583" s="0" t="n">
        <f aca="false">IF(MAX(T583:W583)=MIN(T583:W583),0,IF($E$17="custo",(MAX(T583:W583)-V583)/(MAX(T583:W583)-MIN(T583:W583)),(V583-MIN(T583:W583))/(MAX(T583:W583)-MIN(T583:W583))))</f>
        <v>0.814814814814815</v>
      </c>
      <c r="AQ583" s="0" t="n">
        <f aca="false">IF(MAX(T583:W583)=MIN(T583:W583),0,IF($E$17="custo",(MAX(T583:W583)-W583)/(MAX(T583:W583)-MIN(T583:W583)),(W583-MIN(T583:W583))/(MAX(T583:W583)-MIN(T583:W583))))</f>
        <v>1</v>
      </c>
      <c r="AR583" s="0" t="n">
        <f aca="false">IF(MAX(X583:AA583)=MIN(X583:AA583),0,IF($F$17="custo",(MAX(X583:AA583)-X583)/(MAX(X583:AA583)-MIN(X583:AA583)),(X583-MIN(X583:AA583))/(MAX(X583:AA583)-MIN(X583:AA583))))</f>
        <v>0</v>
      </c>
      <c r="AS583" s="0" t="n">
        <f aca="false">IF(MAX(X583:AA583)=MIN(X583:AA583),0,IF($F$17="custo",(MAX(X583:AA583)-Y583)/(MAX(X583:AA583)-MIN(X583:AA583)),(Y583-MIN(X583:AA583))/(MAX(X583:AA583)-MIN(X583:AA583))))</f>
        <v>0.607142857142857</v>
      </c>
      <c r="AT583" s="0" t="n">
        <f aca="false">IF(MAX(X583:AA583)=MIN(X583:AA583),0,IF($F$17="custo",(MAX(X583:AA583)-Z583)/(MAX(X583:AA583)-MIN(X583:AA583)),(Z583-MIN(X583:AA583))/(MAX(X583:AA583)-MIN(X583:AA583))))</f>
        <v>0.285714285714286</v>
      </c>
      <c r="AU583" s="0" t="n">
        <f aca="false">IF(MAX(X583:AA583)=MIN(X583:AA583),0,IF($F$17="custo",(MAX(X583:AA583)-AA583)/(MAX(X583:AA583)-MIN(X583:AA583)),(AA583-MIN(X583:AA583))/(MAX(X583:AA583)-MIN(X583:AA583))))</f>
        <v>1</v>
      </c>
      <c r="AV583" s="0" t="n">
        <f aca="false">STDEVP(AB583:AE583)</f>
        <v>0.415145343546742</v>
      </c>
      <c r="AW583" s="0" t="n">
        <f aca="false">STDEVP(AF583:AI583)</f>
        <v>0.35484513476715</v>
      </c>
      <c r="AX583" s="0" t="n">
        <f aca="false">STDEVP(AJ583:AM583)</f>
        <v>0.392323412416674</v>
      </c>
      <c r="AY583" s="0" t="n">
        <f aca="false">STDEVP(AN583:AQ583)</f>
        <v>0.378612005560387</v>
      </c>
      <c r="AZ583" s="0" t="n">
        <f aca="false">STDEVP(AR583:AU583)</f>
        <v>0.372333204678447</v>
      </c>
      <c r="BA583" s="0" t="n">
        <f aca="false">AV583*((1-IFERROR(CORREL(AB583:AE583,AF583:AI583),0))+(1-IFERROR(CORREL(AB583:AE583,AJ583:AM583),0))+(1-IFERROR(CORREL(AB583:AE583,AN583:AQ583),0))+(1-IFERROR(CORREL(AB583:AE583,AR583:AU583),0)))</f>
        <v>1.18736890114501</v>
      </c>
      <c r="BB583" s="0" t="n">
        <f aca="false">AW583*((1-IFERROR(CORREL(AF583:AI583,AB583:AE583),0))+(1-IFERROR(CORREL(AF583:AI583,AJ583:AM583),0))+(1-IFERROR(CORREL(AF583:AI583,AN583:AQ583),0))+(1-IFERROR(CORREL(AF583:AI583,AR583:AU583),0)))</f>
        <v>2.33785352197735</v>
      </c>
      <c r="BC583" s="0" t="n">
        <f aca="false">AX583*((1-IFERROR(CORREL(AJ583:AM583,AB583:AE583),0))+(1-IFERROR(CORREL(AJ583:AM583,AF583:AI583),0))+(1-IFERROR(CORREL(AJ583:AM583,AN583:AQ583),0))+(1-IFERROR(CORREL(AJ583:AM583,AR583:AU583),0)))</f>
        <v>1.16085754909038</v>
      </c>
      <c r="BD583" s="0" t="n">
        <f aca="false">AY583*((1-IFERROR(CORREL(AN583:AQ583,AB583:AE583),0))+(1-IFERROR(CORREL(AN583:AQ583,AF583:AI583),0))+(1-IFERROR(CORREL(AN583:AQ583,AJ583:AM583),0))+(1-IFERROR(CORREL(AN583:AQ583,AR583:AU583),0)))</f>
        <v>0.890877745946449</v>
      </c>
      <c r="BE583" s="0" t="n">
        <f aca="false">AZ583*((1-IFERROR(CORREL(AR583:AU583,AB583:AE583),0))+(1-IFERROR(CORREL(AR583:AU583,AF583:AI583),0))+(1-IFERROR(CORREL(AR583:AU583,AJ583:AM583),0))+(1-IFERROR(CORREL(AR583:AU583,AN583:AQ583),0)))</f>
        <v>1.0187539757</v>
      </c>
      <c r="BF583" s="0" t="n">
        <f aca="false">IF(SUM(BA583:BE583)&gt;0,BA583/SUM(BA583:BE583),1/5)</f>
        <v>0.18002134663504</v>
      </c>
      <c r="BG583" s="0" t="n">
        <f aca="false">IF(SUM(BA583:BE583)&gt;0,BB583/SUM(BA583:BE583),1/5)</f>
        <v>0.354450532480667</v>
      </c>
      <c r="BH583" s="0" t="n">
        <f aca="false">IF(SUM(BA583:BE583)&gt;0,BC583/SUM(BA583:BE583),1/5)</f>
        <v>0.176001863479141</v>
      </c>
      <c r="BI583" s="0" t="n">
        <f aca="false">IF(SUM(BA583:BE583)&gt;0,BD583/SUM(BA583:BE583),1/5)</f>
        <v>0.135069236997713</v>
      </c>
      <c r="BJ583" s="0" t="n">
        <f aca="false">IF(SUM(BA583:BE583)&gt;0,BE583/SUM(BA583:BE583),1/5)</f>
        <v>0.15445702040744</v>
      </c>
      <c r="BK583" s="0" t="n">
        <f aca="false">BF583*AB583+BG583*AF583+BH583*AJ583+BI583*AN583+BJ583*AR583</f>
        <v>0.288697329594417</v>
      </c>
      <c r="BL583" s="0" t="n">
        <f aca="false">BF583*AC583+BG583*AG583+BH583*AK583+BI583*AO583+BJ583*AS583</f>
        <v>0.543276731488336</v>
      </c>
      <c r="BM583" s="0" t="n">
        <f aca="false">BF583*AD583+BG583*AH583+BH583*AL583+BI583*AP583+BJ583*AT583</f>
        <v>0.608459466231424</v>
      </c>
      <c r="BN583" s="0" t="n">
        <f aca="false">BF583*AE583+BG583*AI583+BH583*AM583+BI583*AQ583+BJ583*AU583</f>
        <v>0.645549467519333</v>
      </c>
      <c r="BO583" s="0" t="n">
        <f aca="false">RANK(BK583,$BK583:$BN583)</f>
        <v>4</v>
      </c>
      <c r="BP583" s="0" t="n">
        <f aca="false">RANK(BL583,$BK583:$BN583)</f>
        <v>3</v>
      </c>
      <c r="BQ583" s="0" t="n">
        <f aca="false">RANK(BM583,$BK583:$BN583)</f>
        <v>2</v>
      </c>
      <c r="BR583" s="0" t="n">
        <f aca="false">RANK(BN583,$BK583:$BN583)</f>
        <v>1</v>
      </c>
    </row>
    <row r="584" customFormat="false" ht="15" hidden="false" customHeight="false" outlineLevel="0" collapsed="false">
      <c r="A584" s="0" t="n">
        <v>561</v>
      </c>
      <c r="B584" s="0" t="n">
        <f aca="false">RANDBETWEEN(1,$B$5)</f>
        <v>2</v>
      </c>
      <c r="C584" s="0" t="n">
        <f aca="false">RANDBETWEEN(1,$B$5)</f>
        <v>3</v>
      </c>
      <c r="D584" s="0" t="n">
        <f aca="false">RANDBETWEEN(1,$B$5)</f>
        <v>2</v>
      </c>
      <c r="E584" s="0" t="n">
        <f aca="false">RANDBETWEEN(1,$B$5)</f>
        <v>3</v>
      </c>
      <c r="F584" s="0" t="n">
        <f aca="false">RANDBETWEEN(1,$B$5)</f>
        <v>1</v>
      </c>
      <c r="G584" s="0" t="n">
        <f aca="false">RANDBETWEEN(1,$B$5)</f>
        <v>4</v>
      </c>
      <c r="H584" s="0" t="n">
        <f aca="true">NORMINV(RAND(),$B$8,$B$13)</f>
        <v>52.0726143110385</v>
      </c>
      <c r="I584" s="0" t="n">
        <f aca="true">NORMINV(RAND(),$C$8,$C$13)</f>
        <v>64.1064825230778</v>
      </c>
      <c r="J584" s="0" t="n">
        <f aca="true">NORMINV(RAND(),$D$8,$D$13)</f>
        <v>13.6905768326831</v>
      </c>
      <c r="K584" s="0" t="n">
        <f aca="true">NORMINV(RAND(),$E$8,$E$13)</f>
        <v>3.20625438372062</v>
      </c>
      <c r="L584" s="0" t="n">
        <f aca="true">NORMINV(RAND(),$B$9,$B$14)</f>
        <v>48.6234947736943</v>
      </c>
      <c r="M584" s="0" t="n">
        <f aca="true">NORMINV(RAND(),$C$9,$C$14)</f>
        <v>45.2615330098094</v>
      </c>
      <c r="N584" s="0" t="n">
        <f aca="true">NORMINV(RAND(),$D$9,$D$14)</f>
        <v>46.2964521496601</v>
      </c>
      <c r="O584" s="0" t="n">
        <f aca="true">NORMINV(RAND(),$E$9,$E$14)</f>
        <v>21.4289655812549</v>
      </c>
      <c r="P584" s="0" t="n">
        <f aca="true">NORMINV(RAND(),$B$10,$B$15)</f>
        <v>20.957274243888</v>
      </c>
      <c r="Q584" s="0" t="n">
        <f aca="true">NORMINV(RAND(),$C$10,$C$15)</f>
        <v>28.0272161566405</v>
      </c>
      <c r="R584" s="0" t="n">
        <f aca="true">NORMINV(RAND(),$D$10,$D$15)</f>
        <v>9.65068231420681</v>
      </c>
      <c r="S584" s="0" t="n">
        <f aca="true">NORMINV(RAND(),$E$10,$E$15)</f>
        <v>4.20565722005636</v>
      </c>
      <c r="T584" s="0" t="n">
        <f aca="false">MEDIAN(INDEX(Avaliadores!$B$17:$B$22,$B584),INDEX(Avaliadores!$B$17:$B$22,$C584),INDEX(Avaliadores!$B$17:$B$22,$D584),INDEX(Avaliadores!$B$17:$B$22,$E584),INDEX(Avaliadores!$B$17:$B$22,$F584),INDEX(Avaliadores!$B$17:$B$22,$G584))</f>
        <v>2.91666666666667</v>
      </c>
      <c r="U584" s="0" t="n">
        <f aca="false">MEDIAN(INDEX(Avaliadores!$C$17:$C$22,$B584),INDEX(Avaliadores!$C$17:$C$22,$C584),INDEX(Avaliadores!$C$17:$C$22,$D584),INDEX(Avaliadores!$C$17:$C$22,$E584),INDEX(Avaliadores!$C$17:$C$22,$F584),INDEX(Avaliadores!$C$17:$C$22,$G584))</f>
        <v>4.91666666666667</v>
      </c>
      <c r="V584" s="0" t="n">
        <f aca="false">MEDIAN(INDEX(Avaliadores!$D$17:$D$22,$B584),INDEX(Avaliadores!$D$17:$D$22,$C584),INDEX(Avaliadores!$D$17:$D$22,$D584),INDEX(Avaliadores!$D$17:$D$22,$E584),INDEX(Avaliadores!$D$17:$D$22,$F584),INDEX(Avaliadores!$D$17:$D$22,$G584))</f>
        <v>5.91666666666667</v>
      </c>
      <c r="W584" s="0" t="n">
        <f aca="false">MEDIAN(INDEX(Avaliadores!$E$17:$E$22,$B584),INDEX(Avaliadores!$E$17:$E$22,$C584),INDEX(Avaliadores!$E$17:$E$22,$D584),INDEX(Avaliadores!$E$17:$E$22,$E584),INDEX(Avaliadores!$E$17:$E$22,$F584),INDEX(Avaliadores!$E$17:$E$22,$G584))</f>
        <v>6.04166666666667</v>
      </c>
      <c r="X584" s="0" t="n">
        <f aca="false">MEDIAN(INDEX(Avaliadores!$F$17:$F$22,$B584),INDEX(Avaliadores!$F$17:$F$22,$C584),INDEX(Avaliadores!$F$17:$F$22,$D584),INDEX(Avaliadores!$F$17:$F$22,$E584),INDEX(Avaliadores!$F$17:$F$22,$F584),INDEX(Avaliadores!$F$17:$F$22,$G584))</f>
        <v>2.41666666666667</v>
      </c>
      <c r="Y584" s="0" t="n">
        <f aca="false">MEDIAN(INDEX(Avaliadores!$G$17:$G$22,$B584),INDEX(Avaliadores!$G$17:$G$22,$C584),INDEX(Avaliadores!$G$17:$G$22,$D584),INDEX(Avaliadores!$G$17:$G$22,$E584),INDEX(Avaliadores!$G$17:$G$22,$F584),INDEX(Avaliadores!$G$17:$G$22,$G584))</f>
        <v>5.79166666666667</v>
      </c>
      <c r="Z584" s="0" t="n">
        <f aca="false">MEDIAN(INDEX(Avaliadores!$H$17:$H$22,$B584),INDEX(Avaliadores!$H$17:$H$22,$C584),INDEX(Avaliadores!$H$17:$H$22,$D584),INDEX(Avaliadores!$H$17:$H$22,$E584),INDEX(Avaliadores!$H$17:$H$22,$F584),INDEX(Avaliadores!$H$17:$H$22,$G584))</f>
        <v>3.91666666666667</v>
      </c>
      <c r="AA584" s="0" t="n">
        <f aca="false">MEDIAN(INDEX(Avaliadores!$I$17:$I$22,$B584),INDEX(Avaliadores!$I$17:$I$22,$C584),INDEX(Avaliadores!$I$17:$I$22,$D584),INDEX(Avaliadores!$I$17:$I$22,$E584),INDEX(Avaliadores!$I$17:$I$22,$F584),INDEX(Avaliadores!$I$17:$I$22,$G584))</f>
        <v>6.41666666666667</v>
      </c>
      <c r="AB584" s="0" t="n">
        <f aca="false">IF(MAX(H584:K584)=MIN(H584:K584),0,IF($B$17="custo",(MAX(H584:K584)-H584)/(MAX(H584:K584)-MIN(H584:K584)),(H584-MIN(H584:K584))/(MAX(H584:K584)-MIN(H584:K584))))</f>
        <v>0.197599723017496</v>
      </c>
      <c r="AC584" s="0" t="n">
        <f aca="false">IF(MAX(H584:K584)=MIN(H584:K584),0,IF($B$17="custo",(MAX(H584:K584)-I584)/(MAX(H584:K584)-MIN(H584:K584)),(I584-MIN(H584:K584))/(MAX(H584:K584)-MIN(H584:K584))))</f>
        <v>0</v>
      </c>
      <c r="AD584" s="0" t="n">
        <f aca="false">IF(MAX(H584:K584)=MIN(H584:K584),0,IF($B$17="custo",(MAX(H584:K584)-J584)/(MAX(H584:K584)-MIN(H584:K584)),(J584-MIN(H584:K584))/(MAX(H584:K584)-MIN(H584:K584))))</f>
        <v>0.827844282865881</v>
      </c>
      <c r="AE584" s="0" t="n">
        <f aca="false">IF(MAX(H584:K584)=MIN(H584:K584),0,IF($B$17="custo",(MAX(H584:K584)-K584)/(MAX(H584:K584)-MIN(H584:K584)),(K584-MIN(H584:K584))/(MAX(H584:K584)-MIN(H584:K584))))</f>
        <v>1</v>
      </c>
      <c r="AF584" s="0" t="n">
        <f aca="false">IF(MAX(L584:O584)=MIN(L584:O584),0,IF($C$17="custo",(MAX(L584:O584)-L584)/(MAX(L584:O584)-MIN(L584:O584)),(L584-MIN(L584:O584))/(MAX(L584:O584)-MIN(L584:O584))))</f>
        <v>1</v>
      </c>
      <c r="AG584" s="0" t="n">
        <f aca="false">IF(MAX(L584:O584)=MIN(L584:O584),0,IF($C$17="custo",(MAX(L584:O584)-M584)/(MAX(L584:O584)-MIN(L584:O584)),(M584-MIN(L584:O584))/(MAX(L584:O584)-MIN(L584:O584))))</f>
        <v>0.876373599259824</v>
      </c>
      <c r="AH584" s="0" t="n">
        <f aca="false">IF(MAX(L584:O584)=MIN(L584:O584),0,IF($C$17="custo",(MAX(L584:O584)-N584)/(MAX(L584:O584)-MIN(L584:O584)),(N584-MIN(L584:O584))/(MAX(L584:O584)-MIN(L584:O584))))</f>
        <v>0.914429751382451</v>
      </c>
      <c r="AI584" s="0" t="n">
        <f aca="false">IF(MAX(L584:O584)=MIN(L584:O584),0,IF($C$17="custo",(MAX(L584:O584)-O584)/(MAX(L584:O584)-MIN(L584:O584)),(O584-MIN(L584:O584))/(MAX(L584:O584)-MIN(L584:O584))))</f>
        <v>0</v>
      </c>
      <c r="AJ584" s="0" t="n">
        <f aca="false">IF(MAX(P584:S584)=MIN(P584:S584),0,IF($D$17="custo",(MAX(P584:S584)-P584)/(MAX(P584:S584)-MIN(P584:S584)),(P584-MIN(P584:S584))/(MAX(P584:S584)-MIN(P584:S584))))</f>
        <v>0.296787541553159</v>
      </c>
      <c r="AK584" s="0" t="n">
        <f aca="false">IF(MAX(P584:S584)=MIN(P584:S584),0,IF($D$17="custo",(MAX(P584:S584)-Q584)/(MAX(P584:S584)-MIN(P584:S584)),(Q584-MIN(P584:S584))/(MAX(P584:S584)-MIN(P584:S584))))</f>
        <v>0</v>
      </c>
      <c r="AL584" s="0" t="n">
        <f aca="false">IF(MAX(P584:S584)=MIN(P584:S584),0,IF($D$17="custo",(MAX(P584:S584)-R584)/(MAX(P584:S584)-MIN(P584:S584)),(R584-MIN(P584:S584))/(MAX(P584:S584)-MIN(P584:S584))))</f>
        <v>0.771424485330882</v>
      </c>
      <c r="AM584" s="0" t="n">
        <f aca="false">IF(MAX(P584:S584)=MIN(P584:S584),0,IF($D$17="custo",(MAX(P584:S584)-S584)/(MAX(P584:S584)-MIN(P584:S584)),(S584-MIN(P584:S584))/(MAX(P584:S584)-MIN(P584:S584))))</f>
        <v>1</v>
      </c>
      <c r="AN584" s="0" t="n">
        <f aca="false">IF(MAX(T584:W584)=MIN(T584:W584),0,IF($E$17="custo",(MAX(T584:W584)-T584)/(MAX(T584:W584)-MIN(T584:W584)),(T584-MIN(T584:W584))/(MAX(T584:W584)-MIN(T584:W584))))</f>
        <v>0</v>
      </c>
      <c r="AO584" s="0" t="n">
        <f aca="false">IF(MAX(T584:W584)=MIN(T584:W584),0,IF($E$17="custo",(MAX(T584:W584)-U584)/(MAX(T584:W584)-MIN(T584:W584)),(U584-MIN(T584:W584))/(MAX(T584:W584)-MIN(T584:W584))))</f>
        <v>0.64</v>
      </c>
      <c r="AP584" s="0" t="n">
        <f aca="false">IF(MAX(T584:W584)=MIN(T584:W584),0,IF($E$17="custo",(MAX(T584:W584)-V584)/(MAX(T584:W584)-MIN(T584:W584)),(V584-MIN(T584:W584))/(MAX(T584:W584)-MIN(T584:W584))))</f>
        <v>0.96</v>
      </c>
      <c r="AQ584" s="0" t="n">
        <f aca="false">IF(MAX(T584:W584)=MIN(T584:W584),0,IF($E$17="custo",(MAX(T584:W584)-W584)/(MAX(T584:W584)-MIN(T584:W584)),(W584-MIN(T584:W584))/(MAX(T584:W584)-MIN(T584:W584))))</f>
        <v>1</v>
      </c>
      <c r="AR584" s="0" t="n">
        <f aca="false">IF(MAX(X584:AA584)=MIN(X584:AA584),0,IF($F$17="custo",(MAX(X584:AA584)-X584)/(MAX(X584:AA584)-MIN(X584:AA584)),(X584-MIN(X584:AA584))/(MAX(X584:AA584)-MIN(X584:AA584))))</f>
        <v>0</v>
      </c>
      <c r="AS584" s="0" t="n">
        <f aca="false">IF(MAX(X584:AA584)=MIN(X584:AA584),0,IF($F$17="custo",(MAX(X584:AA584)-Y584)/(MAX(X584:AA584)-MIN(X584:AA584)),(Y584-MIN(X584:AA584))/(MAX(X584:AA584)-MIN(X584:AA584))))</f>
        <v>0.84375</v>
      </c>
      <c r="AT584" s="0" t="n">
        <f aca="false">IF(MAX(X584:AA584)=MIN(X584:AA584),0,IF($F$17="custo",(MAX(X584:AA584)-Z584)/(MAX(X584:AA584)-MIN(X584:AA584)),(Z584-MIN(X584:AA584))/(MAX(X584:AA584)-MIN(X584:AA584))))</f>
        <v>0.375</v>
      </c>
      <c r="AU584" s="0" t="n">
        <f aca="false">IF(MAX(X584:AA584)=MIN(X584:AA584),0,IF($F$17="custo",(MAX(X584:AA584)-AA584)/(MAX(X584:AA584)-MIN(X584:AA584)),(AA584-MIN(X584:AA584))/(MAX(X584:AA584)-MIN(X584:AA584))))</f>
        <v>1</v>
      </c>
      <c r="AV584" s="0" t="n">
        <f aca="false">STDEVP(AB584:AE584)</f>
        <v>0.417961108229011</v>
      </c>
      <c r="AW584" s="0" t="n">
        <f aca="false">STDEVP(AF584:AI584)</f>
        <v>0.405298229765426</v>
      </c>
      <c r="AX584" s="0" t="n">
        <f aca="false">STDEVP(AJ584:AM584)</f>
        <v>0.391728009705789</v>
      </c>
      <c r="AY584" s="0" t="n">
        <f aca="false">STDEVP(AN584:AQ584)</f>
        <v>0.400374824383352</v>
      </c>
      <c r="AZ584" s="0" t="n">
        <f aca="false">STDEVP(AR584:AU584)</f>
        <v>0.394279777529548</v>
      </c>
      <c r="BA584" s="0" t="n">
        <f aca="false">AV584*((1-IFERROR(CORREL(AB584:AE584,AF584:AI584),0))+(1-IFERROR(CORREL(AB584:AE584,AJ584:AM584),0))+(1-IFERROR(CORREL(AB584:AE584,AN584:AQ584),0))+(1-IFERROR(CORREL(AB584:AE584,AR584:AU584),0)))</f>
        <v>1.12272963409206</v>
      </c>
      <c r="BB584" s="0" t="n">
        <f aca="false">AW584*((1-IFERROR(CORREL(AF584:AI584,AB584:AE584),0))+(1-IFERROR(CORREL(AF584:AI584,AJ584:AM584),0))+(1-IFERROR(CORREL(AF584:AI584,AN584:AQ584),0))+(1-IFERROR(CORREL(AF584:AI584,AR584:AU584),0)))</f>
        <v>2.70638749530672</v>
      </c>
      <c r="BC584" s="0" t="n">
        <f aca="false">AX584*((1-IFERROR(CORREL(AJ584:AM584,AB584:AE584),0))+(1-IFERROR(CORREL(AJ584:AM584,AF584:AI584),0))+(1-IFERROR(CORREL(AJ584:AM584,AN584:AQ584),0))+(1-IFERROR(CORREL(AJ584:AM584,AR584:AU584),0)))</f>
        <v>1.11251661672427</v>
      </c>
      <c r="BD584" s="0" t="n">
        <f aca="false">AY584*((1-IFERROR(CORREL(AN584:AQ584,AB584:AE584),0))+(1-IFERROR(CORREL(AN584:AQ584,AF584:AI584),0))+(1-IFERROR(CORREL(AN584:AQ584,AJ584:AM584),0))+(1-IFERROR(CORREL(AN584:AQ584,AR584:AU584),0)))</f>
        <v>1.00380609047053</v>
      </c>
      <c r="BE584" s="0" t="n">
        <f aca="false">AZ584*((1-IFERROR(CORREL(AR584:AU584,AB584:AE584),0))+(1-IFERROR(CORREL(AR584:AU584,AF584:AI584),0))+(1-IFERROR(CORREL(AR584:AU584,AJ584:AM584),0))+(1-IFERROR(CORREL(AR584:AU584,AN584:AQ584),0)))</f>
        <v>1.37599966481222</v>
      </c>
      <c r="BF584" s="0" t="n">
        <f aca="false">IF(SUM(BA584:BE584)&gt;0,BA584/SUM(BA584:BE584),1/5)</f>
        <v>0.15334820889751</v>
      </c>
      <c r="BG584" s="0" t="n">
        <f aca="false">IF(SUM(BA584:BE584)&gt;0,BB584/SUM(BA584:BE584),1/5)</f>
        <v>0.369652374343469</v>
      </c>
      <c r="BH584" s="0" t="n">
        <f aca="false">IF(SUM(BA584:BE584)&gt;0,BC584/SUM(BA584:BE584),1/5)</f>
        <v>0.151953262266342</v>
      </c>
      <c r="BI584" s="0" t="n">
        <f aca="false">IF(SUM(BA584:BE584)&gt;0,BD584/SUM(BA584:BE584),1/5)</f>
        <v>0.137105017432404</v>
      </c>
      <c r="BJ584" s="0" t="n">
        <f aca="false">IF(SUM(BA584:BE584)&gt;0,BE584/SUM(BA584:BE584),1/5)</f>
        <v>0.187941137060275</v>
      </c>
      <c r="BK584" s="0" t="n">
        <f aca="false">BF584*AB584+BG584*AF584+BH584*AJ584+BI584*AN584+BJ584*AR584</f>
        <v>0.445051773085857</v>
      </c>
      <c r="BL584" s="0" t="n">
        <f aca="false">BF584*AC584+BG584*AG584+BH584*AK584+BI584*AO584+BJ584*AS584</f>
        <v>0.570276127329672</v>
      </c>
      <c r="BM584" s="0" t="n">
        <f aca="false">BF584*AD584+BG584*AH584+BH584*AL584+BI584*AP584+BJ584*AT584</f>
        <v>0.78428877706323</v>
      </c>
      <c r="BN584" s="0" t="n">
        <f aca="false">BF584*AE584+BG584*AI584+BH584*AM584+BI584*AQ584+BJ584*AU584</f>
        <v>0.630347625656531</v>
      </c>
      <c r="BO584" s="0" t="n">
        <f aca="false">RANK(BK584,$BK584:$BN584)</f>
        <v>4</v>
      </c>
      <c r="BP584" s="0" t="n">
        <f aca="false">RANK(BL584,$BK584:$BN584)</f>
        <v>3</v>
      </c>
      <c r="BQ584" s="0" t="n">
        <f aca="false">RANK(BM584,$BK584:$BN584)</f>
        <v>1</v>
      </c>
      <c r="BR584" s="0" t="n">
        <f aca="false">RANK(BN584,$BK584:$BN584)</f>
        <v>2</v>
      </c>
    </row>
    <row r="585" customFormat="false" ht="15" hidden="false" customHeight="false" outlineLevel="0" collapsed="false">
      <c r="A585" s="0" t="n">
        <v>562</v>
      </c>
      <c r="B585" s="0" t="n">
        <f aca="false">RANDBETWEEN(1,$B$5)</f>
        <v>3</v>
      </c>
      <c r="C585" s="0" t="n">
        <f aca="false">RANDBETWEEN(1,$B$5)</f>
        <v>1</v>
      </c>
      <c r="D585" s="0" t="n">
        <f aca="false">RANDBETWEEN(1,$B$5)</f>
        <v>1</v>
      </c>
      <c r="E585" s="0" t="n">
        <f aca="false">RANDBETWEEN(1,$B$5)</f>
        <v>3</v>
      </c>
      <c r="F585" s="0" t="n">
        <f aca="false">RANDBETWEEN(1,$B$5)</f>
        <v>5</v>
      </c>
      <c r="G585" s="0" t="n">
        <f aca="false">RANDBETWEEN(1,$B$5)</f>
        <v>2</v>
      </c>
      <c r="H585" s="0" t="n">
        <f aca="true">NORMINV(RAND(),$B$8,$B$13)</f>
        <v>44.6512000284978</v>
      </c>
      <c r="I585" s="0" t="n">
        <f aca="true">NORMINV(RAND(),$C$8,$C$13)</f>
        <v>65.7714184984014</v>
      </c>
      <c r="J585" s="0" t="n">
        <f aca="true">NORMINV(RAND(),$D$8,$D$13)</f>
        <v>11.8278578840949</v>
      </c>
      <c r="K585" s="0" t="n">
        <f aca="true">NORMINV(RAND(),$E$8,$E$13)</f>
        <v>3.43063043767635</v>
      </c>
      <c r="L585" s="0" t="n">
        <f aca="true">NORMINV(RAND(),$B$9,$B$14)</f>
        <v>48.529286202153</v>
      </c>
      <c r="M585" s="0" t="n">
        <f aca="true">NORMINV(RAND(),$C$9,$C$14)</f>
        <v>57.7760124874517</v>
      </c>
      <c r="N585" s="0" t="n">
        <f aca="true">NORMINV(RAND(),$D$9,$D$14)</f>
        <v>44.5137186694644</v>
      </c>
      <c r="O585" s="0" t="n">
        <f aca="true">NORMINV(RAND(),$E$9,$E$14)</f>
        <v>26.7167943070247</v>
      </c>
      <c r="P585" s="0" t="n">
        <f aca="true">NORMINV(RAND(),$B$10,$B$15)</f>
        <v>24.5728872151449</v>
      </c>
      <c r="Q585" s="0" t="n">
        <f aca="true">NORMINV(RAND(),$C$10,$C$15)</f>
        <v>28.7866154533261</v>
      </c>
      <c r="R585" s="0" t="n">
        <f aca="true">NORMINV(RAND(),$D$10,$D$15)</f>
        <v>11.0588827374051</v>
      </c>
      <c r="S585" s="0" t="n">
        <f aca="true">NORMINV(RAND(),$E$10,$E$15)</f>
        <v>3.97365476397292</v>
      </c>
      <c r="T585" s="0" t="n">
        <f aca="false">MEDIAN(INDEX(Avaliadores!$B$17:$B$22,$B585),INDEX(Avaliadores!$B$17:$B$22,$C585),INDEX(Avaliadores!$B$17:$B$22,$D585),INDEX(Avaliadores!$B$17:$B$22,$E585),INDEX(Avaliadores!$B$17:$B$22,$F585),INDEX(Avaliadores!$B$17:$B$22,$G585))</f>
        <v>2.66666666666667</v>
      </c>
      <c r="U585" s="0" t="n">
        <f aca="false">MEDIAN(INDEX(Avaliadores!$C$17:$C$22,$B585),INDEX(Avaliadores!$C$17:$C$22,$C585),INDEX(Avaliadores!$C$17:$C$22,$D585),INDEX(Avaliadores!$C$17:$C$22,$E585),INDEX(Avaliadores!$C$17:$C$22,$F585),INDEX(Avaliadores!$C$17:$C$22,$G585))</f>
        <v>4.79166666666667</v>
      </c>
      <c r="V585" s="0" t="n">
        <f aca="false">MEDIAN(INDEX(Avaliadores!$D$17:$D$22,$B585),INDEX(Avaliadores!$D$17:$D$22,$C585),INDEX(Avaliadores!$D$17:$D$22,$D585),INDEX(Avaliadores!$D$17:$D$22,$E585),INDEX(Avaliadores!$D$17:$D$22,$F585),INDEX(Avaliadores!$D$17:$D$22,$G585))</f>
        <v>5.91666666666667</v>
      </c>
      <c r="W585" s="0" t="n">
        <f aca="false">MEDIAN(INDEX(Avaliadores!$E$17:$E$22,$B585),INDEX(Avaliadores!$E$17:$E$22,$C585),INDEX(Avaliadores!$E$17:$E$22,$D585),INDEX(Avaliadores!$E$17:$E$22,$E585),INDEX(Avaliadores!$E$17:$E$22,$F585),INDEX(Avaliadores!$E$17:$E$22,$G585))</f>
        <v>6.54166666666667</v>
      </c>
      <c r="X585" s="0" t="n">
        <f aca="false">MEDIAN(INDEX(Avaliadores!$F$17:$F$22,$B585),INDEX(Avaliadores!$F$17:$F$22,$C585),INDEX(Avaliadores!$F$17:$F$22,$D585),INDEX(Avaliadores!$F$17:$F$22,$E585),INDEX(Avaliadores!$F$17:$F$22,$F585),INDEX(Avaliadores!$F$17:$F$22,$G585))</f>
        <v>2.29166666666667</v>
      </c>
      <c r="Y585" s="0" t="n">
        <f aca="false">MEDIAN(INDEX(Avaliadores!$G$17:$G$22,$B585),INDEX(Avaliadores!$G$17:$G$22,$C585),INDEX(Avaliadores!$G$17:$G$22,$D585),INDEX(Avaliadores!$G$17:$G$22,$E585),INDEX(Avaliadores!$G$17:$G$22,$F585),INDEX(Avaliadores!$G$17:$G$22,$G585))</f>
        <v>5.41666666666667</v>
      </c>
      <c r="Z585" s="0" t="n">
        <f aca="false">MEDIAN(INDEX(Avaliadores!$H$17:$H$22,$B585),INDEX(Avaliadores!$H$17:$H$22,$C585),INDEX(Avaliadores!$H$17:$H$22,$D585),INDEX(Avaliadores!$H$17:$H$22,$E585),INDEX(Avaliadores!$H$17:$H$22,$F585),INDEX(Avaliadores!$H$17:$H$22,$G585))</f>
        <v>3.91666666666667</v>
      </c>
      <c r="AA585" s="0" t="n">
        <f aca="false">MEDIAN(INDEX(Avaliadores!$I$17:$I$22,$B585),INDEX(Avaliadores!$I$17:$I$22,$C585),INDEX(Avaliadores!$I$17:$I$22,$D585),INDEX(Avaliadores!$I$17:$I$22,$E585),INDEX(Avaliadores!$I$17:$I$22,$F585),INDEX(Avaliadores!$I$17:$I$22,$G585))</f>
        <v>6.79166666666667</v>
      </c>
      <c r="AB585" s="0" t="n">
        <f aca="false">IF(MAX(H585:K585)=MIN(H585:K585),0,IF($B$17="custo",(MAX(H585:K585)-H585)/(MAX(H585:K585)-MIN(H585:K585)),(H585-MIN(H585:K585))/(MAX(H585:K585)-MIN(H585:K585))))</f>
        <v>0.338786517253051</v>
      </c>
      <c r="AC585" s="0" t="n">
        <f aca="false">IF(MAX(H585:K585)=MIN(H585:K585),0,IF($B$17="custo",(MAX(H585:K585)-I585)/(MAX(H585:K585)-MIN(H585:K585)),(I585-MIN(H585:K585))/(MAX(H585:K585)-MIN(H585:K585))))</f>
        <v>0</v>
      </c>
      <c r="AD585" s="0" t="n">
        <f aca="false">IF(MAX(H585:K585)=MIN(H585:K585),0,IF($B$17="custo",(MAX(H585:K585)-J585)/(MAX(H585:K585)-MIN(H585:K585)),(J585-MIN(H585:K585))/(MAX(H585:K585)-MIN(H585:K585))))</f>
        <v>0.865301230420139</v>
      </c>
      <c r="AE585" s="0" t="n">
        <f aca="false">IF(MAX(H585:K585)=MIN(H585:K585),0,IF($B$17="custo",(MAX(H585:K585)-K585)/(MAX(H585:K585)-MIN(H585:K585)),(K585-MIN(H585:K585))/(MAX(H585:K585)-MIN(H585:K585))))</f>
        <v>1</v>
      </c>
      <c r="AF585" s="0" t="n">
        <f aca="false">IF(MAX(L585:O585)=MIN(L585:O585),0,IF($C$17="custo",(MAX(L585:O585)-L585)/(MAX(L585:O585)-MIN(L585:O585)),(L585-MIN(L585:O585))/(MAX(L585:O585)-MIN(L585:O585))))</f>
        <v>0.702287216903423</v>
      </c>
      <c r="AG585" s="0" t="n">
        <f aca="false">IF(MAX(L585:O585)=MIN(L585:O585),0,IF($C$17="custo",(MAX(L585:O585)-M585)/(MAX(L585:O585)-MIN(L585:O585)),(M585-MIN(L585:O585))/(MAX(L585:O585)-MIN(L585:O585))))</f>
        <v>1</v>
      </c>
      <c r="AH585" s="0" t="n">
        <f aca="false">IF(MAX(L585:O585)=MIN(L585:O585),0,IF($C$17="custo",(MAX(L585:O585)-N585)/(MAX(L585:O585)-MIN(L585:O585)),(N585-MIN(L585:O585))/(MAX(L585:O585)-MIN(L585:O585))))</f>
        <v>0.572999753537101</v>
      </c>
      <c r="AI585" s="0" t="n">
        <f aca="false">IF(MAX(L585:O585)=MIN(L585:O585),0,IF($C$17="custo",(MAX(L585:O585)-O585)/(MAX(L585:O585)-MIN(L585:O585)),(O585-MIN(L585:O585))/(MAX(L585:O585)-MIN(L585:O585))))</f>
        <v>0</v>
      </c>
      <c r="AJ585" s="0" t="n">
        <f aca="false">IF(MAX(P585:S585)=MIN(P585:S585),0,IF($D$17="custo",(MAX(P585:S585)-P585)/(MAX(P585:S585)-MIN(P585:S585)),(P585-MIN(P585:S585))/(MAX(P585:S585)-MIN(P585:S585))))</f>
        <v>0.1698196475195</v>
      </c>
      <c r="AK585" s="0" t="n">
        <f aca="false">IF(MAX(P585:S585)=MIN(P585:S585),0,IF($D$17="custo",(MAX(P585:S585)-Q585)/(MAX(P585:S585)-MIN(P585:S585)),(Q585-MIN(P585:S585))/(MAX(P585:S585)-MIN(P585:S585))))</f>
        <v>0</v>
      </c>
      <c r="AL585" s="0" t="n">
        <f aca="false">IF(MAX(P585:S585)=MIN(P585:S585),0,IF($D$17="custo",(MAX(P585:S585)-R585)/(MAX(P585:S585)-MIN(P585:S585)),(R585-MIN(P585:S585))/(MAX(P585:S585)-MIN(P585:S585))))</f>
        <v>0.714454552113472</v>
      </c>
      <c r="AM585" s="0" t="n">
        <f aca="false">IF(MAX(P585:S585)=MIN(P585:S585),0,IF($D$17="custo",(MAX(P585:S585)-S585)/(MAX(P585:S585)-MIN(P585:S585)),(S585-MIN(P585:S585))/(MAX(P585:S585)-MIN(P585:S585))))</f>
        <v>1</v>
      </c>
      <c r="AN585" s="0" t="n">
        <f aca="false">IF(MAX(T585:W585)=MIN(T585:W585),0,IF($E$17="custo",(MAX(T585:W585)-T585)/(MAX(T585:W585)-MIN(T585:W585)),(T585-MIN(T585:W585))/(MAX(T585:W585)-MIN(T585:W585))))</f>
        <v>0</v>
      </c>
      <c r="AO585" s="0" t="n">
        <f aca="false">IF(MAX(T585:W585)=MIN(T585:W585),0,IF($E$17="custo",(MAX(T585:W585)-U585)/(MAX(T585:W585)-MIN(T585:W585)),(U585-MIN(T585:W585))/(MAX(T585:W585)-MIN(T585:W585))))</f>
        <v>0.548387096774194</v>
      </c>
      <c r="AP585" s="0" t="n">
        <f aca="false">IF(MAX(T585:W585)=MIN(T585:W585),0,IF($E$17="custo",(MAX(T585:W585)-V585)/(MAX(T585:W585)-MIN(T585:W585)),(V585-MIN(T585:W585))/(MAX(T585:W585)-MIN(T585:W585))))</f>
        <v>0.838709677419355</v>
      </c>
      <c r="AQ585" s="0" t="n">
        <f aca="false">IF(MAX(T585:W585)=MIN(T585:W585),0,IF($E$17="custo",(MAX(T585:W585)-W585)/(MAX(T585:W585)-MIN(T585:W585)),(W585-MIN(T585:W585))/(MAX(T585:W585)-MIN(T585:W585))))</f>
        <v>1</v>
      </c>
      <c r="AR585" s="0" t="n">
        <f aca="false">IF(MAX(X585:AA585)=MIN(X585:AA585),0,IF($F$17="custo",(MAX(X585:AA585)-X585)/(MAX(X585:AA585)-MIN(X585:AA585)),(X585-MIN(X585:AA585))/(MAX(X585:AA585)-MIN(X585:AA585))))</f>
        <v>0</v>
      </c>
      <c r="AS585" s="0" t="n">
        <f aca="false">IF(MAX(X585:AA585)=MIN(X585:AA585),0,IF($F$17="custo",(MAX(X585:AA585)-Y585)/(MAX(X585:AA585)-MIN(X585:AA585)),(Y585-MIN(X585:AA585))/(MAX(X585:AA585)-MIN(X585:AA585))))</f>
        <v>0.694444444444444</v>
      </c>
      <c r="AT585" s="0" t="n">
        <f aca="false">IF(MAX(X585:AA585)=MIN(X585:AA585),0,IF($F$17="custo",(MAX(X585:AA585)-Z585)/(MAX(X585:AA585)-MIN(X585:AA585)),(Z585-MIN(X585:AA585))/(MAX(X585:AA585)-MIN(X585:AA585))))</f>
        <v>0.361111111111111</v>
      </c>
      <c r="AU585" s="0" t="n">
        <f aca="false">IF(MAX(X585:AA585)=MIN(X585:AA585),0,IF($F$17="custo",(MAX(X585:AA585)-AA585)/(MAX(X585:AA585)-MIN(X585:AA585)),(AA585-MIN(X585:AA585))/(MAX(X585:AA585)-MIN(X585:AA585))))</f>
        <v>1</v>
      </c>
      <c r="AV585" s="0" t="n">
        <f aca="false">STDEVP(AB585:AE585)</f>
        <v>0.402809453643497</v>
      </c>
      <c r="AW585" s="0" t="n">
        <f aca="false">STDEVP(AF585:AI585)</f>
        <v>0.363078281199602</v>
      </c>
      <c r="AX585" s="0" t="n">
        <f aca="false">STDEVP(AJ585:AM585)</f>
        <v>0.403627831321345</v>
      </c>
      <c r="AY585" s="0" t="n">
        <f aca="false">STDEVP(AN585:AQ585)</f>
        <v>0.380658829716321</v>
      </c>
      <c r="AZ585" s="0" t="n">
        <f aca="false">STDEVP(AR585:AU585)</f>
        <v>0.372936710613821</v>
      </c>
      <c r="BA585" s="0" t="n">
        <f aca="false">AV585*((1-IFERROR(CORREL(AB585:AE585,AF585:AI585),0))+(1-IFERROR(CORREL(AB585:AE585,AJ585:AM585),0))+(1-IFERROR(CORREL(AB585:AE585,AN585:AQ585),0))+(1-IFERROR(CORREL(AB585:AE585,AR585:AU585),0)))</f>
        <v>1.18437234514318</v>
      </c>
      <c r="BB585" s="0" t="n">
        <f aca="false">AW585*((1-IFERROR(CORREL(AF585:AI585,AB585:AE585),0))+(1-IFERROR(CORREL(AF585:AI585,AJ585:AM585),0))+(1-IFERROR(CORREL(AF585:AI585,AN585:AQ585),0))+(1-IFERROR(CORREL(AF585:AI585,AR585:AU585),0)))</f>
        <v>2.50703255983583</v>
      </c>
      <c r="BC585" s="0" t="n">
        <f aca="false">AX585*((1-IFERROR(CORREL(AJ585:AM585,AB585:AE585),0))+(1-IFERROR(CORREL(AJ585:AM585,AF585:AI585),0))+(1-IFERROR(CORREL(AJ585:AM585,AN585:AQ585),0))+(1-IFERROR(CORREL(AJ585:AM585,AR585:AU585),0)))</f>
        <v>1.08689373697751</v>
      </c>
      <c r="BD585" s="0" t="n">
        <f aca="false">AY585*((1-IFERROR(CORREL(AN585:AQ585,AB585:AE585),0))+(1-IFERROR(CORREL(AN585:AQ585,AF585:AI585),0))+(1-IFERROR(CORREL(AN585:AQ585,AJ585:AM585),0))+(1-IFERROR(CORREL(AN585:AQ585,AR585:AU585),0)))</f>
        <v>0.893983580929277</v>
      </c>
      <c r="BE585" s="0" t="n">
        <f aca="false">AZ585*((1-IFERROR(CORREL(AR585:AU585,AB585:AE585),0))+(1-IFERROR(CORREL(AR585:AU585,AF585:AI585),0))+(1-IFERROR(CORREL(AR585:AU585,AJ585:AM585),0))+(1-IFERROR(CORREL(AR585:AU585,AN585:AQ585),0)))</f>
        <v>1.08504092311538</v>
      </c>
      <c r="BF585" s="0" t="n">
        <f aca="false">IF(SUM(BA585:BE585)&gt;0,BA585/SUM(BA585:BE585),1/5)</f>
        <v>0.175272414764428</v>
      </c>
      <c r="BG585" s="0" t="n">
        <f aca="false">IF(SUM(BA585:BE585)&gt;0,BB585/SUM(BA585:BE585),1/5)</f>
        <v>0.371009718740391</v>
      </c>
      <c r="BH585" s="0" t="n">
        <f aca="false">IF(SUM(BA585:BE585)&gt;0,BC585/SUM(BA585:BE585),1/5)</f>
        <v>0.160846789992677</v>
      </c>
      <c r="BI585" s="0" t="n">
        <f aca="false">IF(SUM(BA585:BE585)&gt;0,BD585/SUM(BA585:BE585),1/5)</f>
        <v>0.132298479976989</v>
      </c>
      <c r="BJ585" s="0" t="n">
        <f aca="false">IF(SUM(BA585:BE585)&gt;0,BE585/SUM(BA585:BE585),1/5)</f>
        <v>0.160572596525516</v>
      </c>
      <c r="BK585" s="0" t="n">
        <f aca="false">BF585*AB585+BG585*AF585+BH585*AJ585+BI585*AN585+BJ585*AR585</f>
        <v>0.347250258968083</v>
      </c>
      <c r="BL585" s="0" t="n">
        <f aca="false">BF585*AC585+BG585*AG585+BH585*AK585+BI585*AO585+BJ585*AS585</f>
        <v>0.555069245669774</v>
      </c>
      <c r="BM585" s="0" t="n">
        <f aca="false">BF585*AD585+BG585*AH585+BH585*AL585+BI585*AP585+BJ585*AT585</f>
        <v>0.648114199065485</v>
      </c>
      <c r="BN585" s="0" t="n">
        <f aca="false">BF585*AE585+BG585*AI585+BH585*AM585+BI585*AQ585+BJ585*AU585</f>
        <v>0.628990281259609</v>
      </c>
      <c r="BO585" s="0" t="n">
        <f aca="false">RANK(BK585,$BK585:$BN585)</f>
        <v>4</v>
      </c>
      <c r="BP585" s="0" t="n">
        <f aca="false">RANK(BL585,$BK585:$BN585)</f>
        <v>3</v>
      </c>
      <c r="BQ585" s="0" t="n">
        <f aca="false">RANK(BM585,$BK585:$BN585)</f>
        <v>1</v>
      </c>
      <c r="BR585" s="0" t="n">
        <f aca="false">RANK(BN585,$BK585:$BN585)</f>
        <v>2</v>
      </c>
    </row>
    <row r="586" customFormat="false" ht="15" hidden="false" customHeight="false" outlineLevel="0" collapsed="false">
      <c r="A586" s="0" t="n">
        <v>563</v>
      </c>
      <c r="B586" s="0" t="n">
        <f aca="false">RANDBETWEEN(1,$B$5)</f>
        <v>4</v>
      </c>
      <c r="C586" s="0" t="n">
        <f aca="false">RANDBETWEEN(1,$B$5)</f>
        <v>2</v>
      </c>
      <c r="D586" s="0" t="n">
        <f aca="false">RANDBETWEEN(1,$B$5)</f>
        <v>1</v>
      </c>
      <c r="E586" s="0" t="n">
        <f aca="false">RANDBETWEEN(1,$B$5)</f>
        <v>6</v>
      </c>
      <c r="F586" s="0" t="n">
        <f aca="false">RANDBETWEEN(1,$B$5)</f>
        <v>6</v>
      </c>
      <c r="G586" s="0" t="n">
        <f aca="false">RANDBETWEEN(1,$B$5)</f>
        <v>5</v>
      </c>
      <c r="H586" s="0" t="n">
        <f aca="true">NORMINV(RAND(),$B$8,$B$13)</f>
        <v>48.397670380216</v>
      </c>
      <c r="I586" s="0" t="n">
        <f aca="true">NORMINV(RAND(),$C$8,$C$13)</f>
        <v>71.6571053870727</v>
      </c>
      <c r="J586" s="0" t="n">
        <f aca="true">NORMINV(RAND(),$D$8,$D$13)</f>
        <v>14.7703788429763</v>
      </c>
      <c r="K586" s="0" t="n">
        <f aca="true">NORMINV(RAND(),$E$8,$E$13)</f>
        <v>3.17935961845393</v>
      </c>
      <c r="L586" s="0" t="n">
        <f aca="true">NORMINV(RAND(),$B$9,$B$14)</f>
        <v>48.2290899432472</v>
      </c>
      <c r="M586" s="0" t="n">
        <f aca="true">NORMINV(RAND(),$C$9,$C$14)</f>
        <v>53.1394906223422</v>
      </c>
      <c r="N586" s="0" t="n">
        <f aca="true">NORMINV(RAND(),$D$9,$D$14)</f>
        <v>48.7445942278936</v>
      </c>
      <c r="O586" s="0" t="n">
        <f aca="true">NORMINV(RAND(),$E$9,$E$14)</f>
        <v>22.9161452459304</v>
      </c>
      <c r="P586" s="0" t="n">
        <f aca="true">NORMINV(RAND(),$B$10,$B$15)</f>
        <v>24.062509842934</v>
      </c>
      <c r="Q586" s="0" t="n">
        <f aca="true">NORMINV(RAND(),$C$10,$C$15)</f>
        <v>29.8062393953626</v>
      </c>
      <c r="R586" s="0" t="n">
        <f aca="true">NORMINV(RAND(),$D$10,$D$15)</f>
        <v>10.4308356426587</v>
      </c>
      <c r="S586" s="0" t="n">
        <f aca="true">NORMINV(RAND(),$E$10,$E$15)</f>
        <v>3.99722074168107</v>
      </c>
      <c r="T586" s="0" t="n">
        <f aca="false">MEDIAN(INDEX(Avaliadores!$B$17:$B$22,$B586),INDEX(Avaliadores!$B$17:$B$22,$C586),INDEX(Avaliadores!$B$17:$B$22,$D586),INDEX(Avaliadores!$B$17:$B$22,$E586),INDEX(Avaliadores!$B$17:$B$22,$F586),INDEX(Avaliadores!$B$17:$B$22,$G586))</f>
        <v>2.29166666666667</v>
      </c>
      <c r="U586" s="0" t="n">
        <f aca="false">MEDIAN(INDEX(Avaliadores!$C$17:$C$22,$B586),INDEX(Avaliadores!$C$17:$C$22,$C586),INDEX(Avaliadores!$C$17:$C$22,$D586),INDEX(Avaliadores!$C$17:$C$22,$E586),INDEX(Avaliadores!$C$17:$C$22,$F586),INDEX(Avaliadores!$C$17:$C$22,$G586))</f>
        <v>5.54166666666667</v>
      </c>
      <c r="V586" s="0" t="n">
        <f aca="false">MEDIAN(INDEX(Avaliadores!$D$17:$D$22,$B586),INDEX(Avaliadores!$D$17:$D$22,$C586),INDEX(Avaliadores!$D$17:$D$22,$D586),INDEX(Avaliadores!$D$17:$D$22,$E586),INDEX(Avaliadores!$D$17:$D$22,$F586),INDEX(Avaliadores!$D$17:$D$22,$G586))</f>
        <v>5.54166666666667</v>
      </c>
      <c r="W586" s="0" t="n">
        <f aca="false">MEDIAN(INDEX(Avaliadores!$E$17:$E$22,$B586),INDEX(Avaliadores!$E$17:$E$22,$C586),INDEX(Avaliadores!$E$17:$E$22,$D586),INDEX(Avaliadores!$E$17:$E$22,$E586),INDEX(Avaliadores!$E$17:$E$22,$F586),INDEX(Avaliadores!$E$17:$E$22,$G586))</f>
        <v>6.29166666666667</v>
      </c>
      <c r="X586" s="0" t="n">
        <f aca="false">MEDIAN(INDEX(Avaliadores!$F$17:$F$22,$B586),INDEX(Avaliadores!$F$17:$F$22,$C586),INDEX(Avaliadores!$F$17:$F$22,$D586),INDEX(Avaliadores!$F$17:$F$22,$E586),INDEX(Avaliadores!$F$17:$F$22,$F586),INDEX(Avaliadores!$F$17:$F$22,$G586))</f>
        <v>2.79166666666667</v>
      </c>
      <c r="Y586" s="0" t="n">
        <f aca="false">MEDIAN(INDEX(Avaliadores!$G$17:$G$22,$B586),INDEX(Avaliadores!$G$17:$G$22,$C586),INDEX(Avaliadores!$G$17:$G$22,$D586),INDEX(Avaliadores!$G$17:$G$22,$E586),INDEX(Avaliadores!$G$17:$G$22,$F586),INDEX(Avaliadores!$G$17:$G$22,$G586))</f>
        <v>5.04166666666667</v>
      </c>
      <c r="Z586" s="0" t="n">
        <f aca="false">MEDIAN(INDEX(Avaliadores!$H$17:$H$22,$B586),INDEX(Avaliadores!$H$17:$H$22,$C586),INDEX(Avaliadores!$H$17:$H$22,$D586),INDEX(Avaliadores!$H$17:$H$22,$E586),INDEX(Avaliadores!$H$17:$H$22,$F586),INDEX(Avaliadores!$H$17:$H$22,$G586))</f>
        <v>4.04166666666667</v>
      </c>
      <c r="AA586" s="0" t="n">
        <f aca="false">MEDIAN(INDEX(Avaliadores!$I$17:$I$22,$B586),INDEX(Avaliadores!$I$17:$I$22,$C586),INDEX(Avaliadores!$I$17:$I$22,$D586),INDEX(Avaliadores!$I$17:$I$22,$E586),INDEX(Avaliadores!$I$17:$I$22,$F586),INDEX(Avaliadores!$I$17:$I$22,$G586))</f>
        <v>6.79166666666667</v>
      </c>
      <c r="AB586" s="0" t="n">
        <f aca="false">IF(MAX(H586:K586)=MIN(H586:K586),0,IF($B$17="custo",(MAX(H586:K586)-H586)/(MAX(H586:K586)-MIN(H586:K586)),(H586-MIN(H586:K586))/(MAX(H586:K586)-MIN(H586:K586))))</f>
        <v>0.339664145567067</v>
      </c>
      <c r="AC586" s="0" t="n">
        <f aca="false">IF(MAX(H586:K586)=MIN(H586:K586),0,IF($B$17="custo",(MAX(H586:K586)-I586)/(MAX(H586:K586)-MIN(H586:K586)),(I586-MIN(H586:K586))/(MAX(H586:K586)-MIN(H586:K586))))</f>
        <v>0</v>
      </c>
      <c r="AD586" s="0" t="n">
        <f aca="false">IF(MAX(H586:K586)=MIN(H586:K586),0,IF($B$17="custo",(MAX(H586:K586)-J586)/(MAX(H586:K586)-MIN(H586:K586)),(J586-MIN(H586:K586))/(MAX(H586:K586)-MIN(H586:K586))))</f>
        <v>0.830733049191082</v>
      </c>
      <c r="AE586" s="0" t="n">
        <f aca="false">IF(MAX(H586:K586)=MIN(H586:K586),0,IF($B$17="custo",(MAX(H586:K586)-K586)/(MAX(H586:K586)-MIN(H586:K586)),(K586-MIN(H586:K586))/(MAX(H586:K586)-MIN(H586:K586))))</f>
        <v>1</v>
      </c>
      <c r="AF586" s="0" t="n">
        <f aca="false">IF(MAX(L586:O586)=MIN(L586:O586),0,IF($C$17="custo",(MAX(L586:O586)-L586)/(MAX(L586:O586)-MIN(L586:O586)),(L586-MIN(L586:O586))/(MAX(L586:O586)-MIN(L586:O586))))</f>
        <v>0.837529544862118</v>
      </c>
      <c r="AG586" s="0" t="n">
        <f aca="false">IF(MAX(L586:O586)=MIN(L586:O586),0,IF($C$17="custo",(MAX(L586:O586)-M586)/(MAX(L586:O586)-MIN(L586:O586)),(M586-MIN(L586:O586))/(MAX(L586:O586)-MIN(L586:O586))))</f>
        <v>1</v>
      </c>
      <c r="AH586" s="0" t="n">
        <f aca="false">IF(MAX(L586:O586)=MIN(L586:O586),0,IF($C$17="custo",(MAX(L586:O586)-N586)/(MAX(L586:O586)-MIN(L586:O586)),(N586-MIN(L586:O586))/(MAX(L586:O586)-MIN(L586:O586))))</f>
        <v>0.854586038053924</v>
      </c>
      <c r="AI586" s="0" t="n">
        <f aca="false">IF(MAX(L586:O586)=MIN(L586:O586),0,IF($C$17="custo",(MAX(L586:O586)-O586)/(MAX(L586:O586)-MIN(L586:O586)),(O586-MIN(L586:O586))/(MAX(L586:O586)-MIN(L586:O586))))</f>
        <v>0</v>
      </c>
      <c r="AJ586" s="0" t="n">
        <f aca="false">IF(MAX(P586:S586)=MIN(P586:S586),0,IF($D$17="custo",(MAX(P586:S586)-P586)/(MAX(P586:S586)-MIN(P586:S586)),(P586-MIN(P586:S586))/(MAX(P586:S586)-MIN(P586:S586))))</f>
        <v>0.222547382738603</v>
      </c>
      <c r="AK586" s="0" t="n">
        <f aca="false">IF(MAX(P586:S586)=MIN(P586:S586),0,IF($D$17="custo",(MAX(P586:S586)-Q586)/(MAX(P586:S586)-MIN(P586:S586)),(Q586-MIN(P586:S586))/(MAX(P586:S586)-MIN(P586:S586))))</f>
        <v>0</v>
      </c>
      <c r="AL586" s="0" t="n">
        <f aca="false">IF(MAX(P586:S586)=MIN(P586:S586),0,IF($D$17="custo",(MAX(P586:S586)-R586)/(MAX(P586:S586)-MIN(P586:S586)),(R586-MIN(P586:S586))/(MAX(P586:S586)-MIN(P586:S586))))</f>
        <v>0.750722218953493</v>
      </c>
      <c r="AM586" s="0" t="n">
        <f aca="false">IF(MAX(P586:S586)=MIN(P586:S586),0,IF($D$17="custo",(MAX(P586:S586)-S586)/(MAX(P586:S586)-MIN(P586:S586)),(S586-MIN(P586:S586))/(MAX(P586:S586)-MIN(P586:S586))))</f>
        <v>1</v>
      </c>
      <c r="AN586" s="0" t="n">
        <f aca="false">IF(MAX(T586:W586)=MIN(T586:W586),0,IF($E$17="custo",(MAX(T586:W586)-T586)/(MAX(T586:W586)-MIN(T586:W586)),(T586-MIN(T586:W586))/(MAX(T586:W586)-MIN(T586:W586))))</f>
        <v>0</v>
      </c>
      <c r="AO586" s="0" t="n">
        <f aca="false">IF(MAX(T586:W586)=MIN(T586:W586),0,IF($E$17="custo",(MAX(T586:W586)-U586)/(MAX(T586:W586)-MIN(T586:W586)),(U586-MIN(T586:W586))/(MAX(T586:W586)-MIN(T586:W586))))</f>
        <v>0.8125</v>
      </c>
      <c r="AP586" s="0" t="n">
        <f aca="false">IF(MAX(T586:W586)=MIN(T586:W586),0,IF($E$17="custo",(MAX(T586:W586)-V586)/(MAX(T586:W586)-MIN(T586:W586)),(V586-MIN(T586:W586))/(MAX(T586:W586)-MIN(T586:W586))))</f>
        <v>0.8125</v>
      </c>
      <c r="AQ586" s="0" t="n">
        <f aca="false">IF(MAX(T586:W586)=MIN(T586:W586),0,IF($E$17="custo",(MAX(T586:W586)-W586)/(MAX(T586:W586)-MIN(T586:W586)),(W586-MIN(T586:W586))/(MAX(T586:W586)-MIN(T586:W586))))</f>
        <v>1</v>
      </c>
      <c r="AR586" s="0" t="n">
        <f aca="false">IF(MAX(X586:AA586)=MIN(X586:AA586),0,IF($F$17="custo",(MAX(X586:AA586)-X586)/(MAX(X586:AA586)-MIN(X586:AA586)),(X586-MIN(X586:AA586))/(MAX(X586:AA586)-MIN(X586:AA586))))</f>
        <v>0</v>
      </c>
      <c r="AS586" s="0" t="n">
        <f aca="false">IF(MAX(X586:AA586)=MIN(X586:AA586),0,IF($F$17="custo",(MAX(X586:AA586)-Y586)/(MAX(X586:AA586)-MIN(X586:AA586)),(Y586-MIN(X586:AA586))/(MAX(X586:AA586)-MIN(X586:AA586))))</f>
        <v>0.5625</v>
      </c>
      <c r="AT586" s="0" t="n">
        <f aca="false">IF(MAX(X586:AA586)=MIN(X586:AA586),0,IF($F$17="custo",(MAX(X586:AA586)-Z586)/(MAX(X586:AA586)-MIN(X586:AA586)),(Z586-MIN(X586:AA586))/(MAX(X586:AA586)-MIN(X586:AA586))))</f>
        <v>0.3125</v>
      </c>
      <c r="AU586" s="0" t="n">
        <f aca="false">IF(MAX(X586:AA586)=MIN(X586:AA586),0,IF($F$17="custo",(MAX(X586:AA586)-AA586)/(MAX(X586:AA586)-MIN(X586:AA586)),(AA586-MIN(X586:AA586))/(MAX(X586:AA586)-MIN(X586:AA586))))</f>
        <v>1</v>
      </c>
      <c r="AV586" s="0" t="n">
        <f aca="false">STDEVP(AB586:AE586)</f>
        <v>0.396179610482609</v>
      </c>
      <c r="AW586" s="0" t="n">
        <f aca="false">STDEVP(AF586:AI586)</f>
        <v>0.393669105026291</v>
      </c>
      <c r="AX586" s="0" t="n">
        <f aca="false">STDEVP(AJ586:AM586)</f>
        <v>0.399894660302478</v>
      </c>
      <c r="AY586" s="0" t="n">
        <f aca="false">STDEVP(AN586:AQ586)</f>
        <v>0.386541152401656</v>
      </c>
      <c r="AZ586" s="0" t="n">
        <f aca="false">STDEVP(AR586:AU586)</f>
        <v>0.365771872209988</v>
      </c>
      <c r="BA586" s="0" t="n">
        <f aca="false">AV586*((1-IFERROR(CORREL(AB586:AE586,AF586:AI586),0))+(1-IFERROR(CORREL(AB586:AE586,AJ586:AM586),0))+(1-IFERROR(CORREL(AB586:AE586,AN586:AQ586),0))+(1-IFERROR(CORREL(AB586:AE586,AR586:AU586),0)))</f>
        <v>1.16024554351594</v>
      </c>
      <c r="BB586" s="0" t="n">
        <f aca="false">AW586*((1-IFERROR(CORREL(AF586:AI586,AB586:AE586),0))+(1-IFERROR(CORREL(AF586:AI586,AJ586:AM586),0))+(1-IFERROR(CORREL(AF586:AI586,AN586:AQ586),0))+(1-IFERROR(CORREL(AF586:AI586,AR586:AU586),0)))</f>
        <v>2.64518042090578</v>
      </c>
      <c r="BC586" s="0" t="n">
        <f aca="false">AX586*((1-IFERROR(CORREL(AJ586:AM586,AB586:AE586),0))+(1-IFERROR(CORREL(AJ586:AM586,AF586:AI586),0))+(1-IFERROR(CORREL(AJ586:AM586,AN586:AQ586),0))+(1-IFERROR(CORREL(AJ586:AM586,AR586:AU586),0)))</f>
        <v>1.10519067865636</v>
      </c>
      <c r="BD586" s="0" t="n">
        <f aca="false">AY586*((1-IFERROR(CORREL(AN586:AQ586,AB586:AE586),0))+(1-IFERROR(CORREL(AN586:AQ586,AF586:AI586),0))+(1-IFERROR(CORREL(AN586:AQ586,AJ586:AM586),0))+(1-IFERROR(CORREL(AN586:AQ586,AR586:AU586),0)))</f>
        <v>1.02769430850194</v>
      </c>
      <c r="BE586" s="0" t="n">
        <f aca="false">AZ586*((1-IFERROR(CORREL(AR586:AU586,AB586:AE586),0))+(1-IFERROR(CORREL(AR586:AU586,AF586:AI586),0))+(1-IFERROR(CORREL(AR586:AU586,AJ586:AM586),0))+(1-IFERROR(CORREL(AR586:AU586,AN586:AQ586),0)))</f>
        <v>1.08049244706308</v>
      </c>
      <c r="BF586" s="0" t="n">
        <f aca="false">IF(SUM(BA586:BE586)&gt;0,BA586/SUM(BA586:BE586),1/5)</f>
        <v>0.165305320240234</v>
      </c>
      <c r="BG586" s="0" t="n">
        <f aca="false">IF(SUM(BA586:BE586)&gt;0,BB586/SUM(BA586:BE586),1/5)</f>
        <v>0.376870567626549</v>
      </c>
      <c r="BH586" s="0" t="n">
        <f aca="false">IF(SUM(BA586:BE586)&gt;0,BC586/SUM(BA586:BE586),1/5)</f>
        <v>0.157461409856561</v>
      </c>
      <c r="BI586" s="0" t="n">
        <f aca="false">IF(SUM(BA586:BE586)&gt;0,BD586/SUM(BA586:BE586),1/5)</f>
        <v>0.146420158840839</v>
      </c>
      <c r="BJ586" s="0" t="n">
        <f aca="false">IF(SUM(BA586:BE586)&gt;0,BE586/SUM(BA586:BE586),1/5)</f>
        <v>0.153942543435817</v>
      </c>
      <c r="BK586" s="0" t="n">
        <f aca="false">BF586*AB586+BG586*AF586+BH586*AJ586+BI586*AN586+BJ586*AR586</f>
        <v>0.406831149979189</v>
      </c>
      <c r="BL586" s="0" t="n">
        <f aca="false">BF586*AC586+BG586*AG586+BH586*AK586+BI586*AO586+BJ586*AS586</f>
        <v>0.582429627367378</v>
      </c>
      <c r="BM586" s="0" t="n">
        <f aca="false">BF586*AD586+BG586*AH586+BH586*AL586+BI586*AP586+BJ586*AT586</f>
        <v>0.744676120866721</v>
      </c>
      <c r="BN586" s="0" t="n">
        <f aca="false">BF586*AE586+BG586*AI586+BH586*AM586+BI586*AQ586+BJ586*AU586</f>
        <v>0.623129432373451</v>
      </c>
      <c r="BO586" s="0" t="n">
        <f aca="false">RANK(BK586,$BK586:$BN586)</f>
        <v>4</v>
      </c>
      <c r="BP586" s="0" t="n">
        <f aca="false">RANK(BL586,$BK586:$BN586)</f>
        <v>3</v>
      </c>
      <c r="BQ586" s="0" t="n">
        <f aca="false">RANK(BM586,$BK586:$BN586)</f>
        <v>1</v>
      </c>
      <c r="BR586" s="0" t="n">
        <f aca="false">RANK(BN586,$BK586:$BN586)</f>
        <v>2</v>
      </c>
    </row>
    <row r="587" customFormat="false" ht="15" hidden="false" customHeight="false" outlineLevel="0" collapsed="false">
      <c r="A587" s="0" t="n">
        <v>564</v>
      </c>
      <c r="B587" s="0" t="n">
        <f aca="false">RANDBETWEEN(1,$B$5)</f>
        <v>2</v>
      </c>
      <c r="C587" s="0" t="n">
        <f aca="false">RANDBETWEEN(1,$B$5)</f>
        <v>5</v>
      </c>
      <c r="D587" s="0" t="n">
        <f aca="false">RANDBETWEEN(1,$B$5)</f>
        <v>5</v>
      </c>
      <c r="E587" s="0" t="n">
        <f aca="false">RANDBETWEEN(1,$B$5)</f>
        <v>4</v>
      </c>
      <c r="F587" s="0" t="n">
        <f aca="false">RANDBETWEEN(1,$B$5)</f>
        <v>1</v>
      </c>
      <c r="G587" s="0" t="n">
        <f aca="false">RANDBETWEEN(1,$B$5)</f>
        <v>6</v>
      </c>
      <c r="H587" s="0" t="n">
        <f aca="true">NORMINV(RAND(),$B$8,$B$13)</f>
        <v>46.5254481377997</v>
      </c>
      <c r="I587" s="0" t="n">
        <f aca="true">NORMINV(RAND(),$C$8,$C$13)</f>
        <v>56.4075407215294</v>
      </c>
      <c r="J587" s="0" t="n">
        <f aca="true">NORMINV(RAND(),$D$8,$D$13)</f>
        <v>11.8648417992499</v>
      </c>
      <c r="K587" s="0" t="n">
        <f aca="true">NORMINV(RAND(),$E$8,$E$13)</f>
        <v>2.95934526735238</v>
      </c>
      <c r="L587" s="0" t="n">
        <f aca="true">NORMINV(RAND(),$B$9,$B$14)</f>
        <v>39.928500248372</v>
      </c>
      <c r="M587" s="0" t="n">
        <f aca="true">NORMINV(RAND(),$C$9,$C$14)</f>
        <v>49.7552601903709</v>
      </c>
      <c r="N587" s="0" t="n">
        <f aca="true">NORMINV(RAND(),$D$9,$D$14)</f>
        <v>47.0648905820728</v>
      </c>
      <c r="O587" s="0" t="n">
        <f aca="true">NORMINV(RAND(),$E$9,$E$14)</f>
        <v>25.042152293887</v>
      </c>
      <c r="P587" s="0" t="n">
        <f aca="true">NORMINV(RAND(),$B$10,$B$15)</f>
        <v>21.9562091923112</v>
      </c>
      <c r="Q587" s="0" t="n">
        <f aca="true">NORMINV(RAND(),$C$10,$C$15)</f>
        <v>31.0622359835398</v>
      </c>
      <c r="R587" s="0" t="n">
        <f aca="true">NORMINV(RAND(),$D$10,$D$15)</f>
        <v>10.266990874391</v>
      </c>
      <c r="S587" s="0" t="n">
        <f aca="true">NORMINV(RAND(),$E$10,$E$15)</f>
        <v>4.44391112750187</v>
      </c>
      <c r="T587" s="0" t="n">
        <f aca="false">MEDIAN(INDEX(Avaliadores!$B$17:$B$22,$B587),INDEX(Avaliadores!$B$17:$B$22,$C587),INDEX(Avaliadores!$B$17:$B$22,$D587),INDEX(Avaliadores!$B$17:$B$22,$E587),INDEX(Avaliadores!$B$17:$B$22,$F587),INDEX(Avaliadores!$B$17:$B$22,$G587))</f>
        <v>2.54166666666667</v>
      </c>
      <c r="U587" s="0" t="n">
        <f aca="false">MEDIAN(INDEX(Avaliadores!$C$17:$C$22,$B587),INDEX(Avaliadores!$C$17:$C$22,$C587),INDEX(Avaliadores!$C$17:$C$22,$D587),INDEX(Avaliadores!$C$17:$C$22,$E587),INDEX(Avaliadores!$C$17:$C$22,$F587),INDEX(Avaliadores!$C$17:$C$22,$G587))</f>
        <v>5.54166666666667</v>
      </c>
      <c r="V587" s="0" t="n">
        <f aca="false">MEDIAN(INDEX(Avaliadores!$D$17:$D$22,$B587),INDEX(Avaliadores!$D$17:$D$22,$C587),INDEX(Avaliadores!$D$17:$D$22,$D587),INDEX(Avaliadores!$D$17:$D$22,$E587),INDEX(Avaliadores!$D$17:$D$22,$F587),INDEX(Avaliadores!$D$17:$D$22,$G587))</f>
        <v>5.54166666666667</v>
      </c>
      <c r="W587" s="0" t="n">
        <f aca="false">MEDIAN(INDEX(Avaliadores!$E$17:$E$22,$B587),INDEX(Avaliadores!$E$17:$E$22,$C587),INDEX(Avaliadores!$E$17:$E$22,$D587),INDEX(Avaliadores!$E$17:$E$22,$E587),INDEX(Avaliadores!$E$17:$E$22,$F587),INDEX(Avaliadores!$E$17:$E$22,$G587))</f>
        <v>6.79166666666667</v>
      </c>
      <c r="X587" s="0" t="n">
        <f aca="false">MEDIAN(INDEX(Avaliadores!$F$17:$F$22,$B587),INDEX(Avaliadores!$F$17:$F$22,$C587),INDEX(Avaliadores!$F$17:$F$22,$D587),INDEX(Avaliadores!$F$17:$F$22,$E587),INDEX(Avaliadores!$F$17:$F$22,$F587),INDEX(Avaliadores!$F$17:$F$22,$G587))</f>
        <v>2.54166666666667</v>
      </c>
      <c r="Y587" s="0" t="n">
        <f aca="false">MEDIAN(INDEX(Avaliadores!$G$17:$G$22,$B587),INDEX(Avaliadores!$G$17:$G$22,$C587),INDEX(Avaliadores!$G$17:$G$22,$D587),INDEX(Avaliadores!$G$17:$G$22,$E587),INDEX(Avaliadores!$G$17:$G$22,$F587),INDEX(Avaliadores!$G$17:$G$22,$G587))</f>
        <v>4.79166666666667</v>
      </c>
      <c r="Z587" s="0" t="n">
        <f aca="false">MEDIAN(INDEX(Avaliadores!$H$17:$H$22,$B587),INDEX(Avaliadores!$H$17:$H$22,$C587),INDEX(Avaliadores!$H$17:$H$22,$D587),INDEX(Avaliadores!$H$17:$H$22,$E587),INDEX(Avaliadores!$H$17:$H$22,$F587),INDEX(Avaliadores!$H$17:$H$22,$G587))</f>
        <v>3.79166666666667</v>
      </c>
      <c r="AA587" s="0" t="n">
        <f aca="false">MEDIAN(INDEX(Avaliadores!$I$17:$I$22,$B587),INDEX(Avaliadores!$I$17:$I$22,$C587),INDEX(Avaliadores!$I$17:$I$22,$D587),INDEX(Avaliadores!$I$17:$I$22,$E587),INDEX(Avaliadores!$I$17:$I$22,$F587),INDEX(Avaliadores!$I$17:$I$22,$G587))</f>
        <v>6.54166666666667</v>
      </c>
      <c r="AB587" s="0" t="n">
        <f aca="false">IF(MAX(H587:K587)=MIN(H587:K587),0,IF($B$17="custo",(MAX(H587:K587)-H587)/(MAX(H587:K587)-MIN(H587:K587)),(H587-MIN(H587:K587))/(MAX(H587:K587)-MIN(H587:K587))))</f>
        <v>0.184891042620923</v>
      </c>
      <c r="AC587" s="0" t="n">
        <f aca="false">IF(MAX(H587:K587)=MIN(H587:K587),0,IF($B$17="custo",(MAX(H587:K587)-I587)/(MAX(H587:K587)-MIN(H587:K587)),(I587-MIN(H587:K587))/(MAX(H587:K587)-MIN(H587:K587))))</f>
        <v>0</v>
      </c>
      <c r="AD587" s="0" t="n">
        <f aca="false">IF(MAX(H587:K587)=MIN(H587:K587),0,IF($B$17="custo",(MAX(H587:K587)-J587)/(MAX(H587:K587)-MIN(H587:K587)),(J587-MIN(H587:K587))/(MAX(H587:K587)-MIN(H587:K587))))</f>
        <v>0.833380781966109</v>
      </c>
      <c r="AE587" s="0" t="n">
        <f aca="false">IF(MAX(H587:K587)=MIN(H587:K587),0,IF($B$17="custo",(MAX(H587:K587)-K587)/(MAX(H587:K587)-MIN(H587:K587)),(K587-MIN(H587:K587))/(MAX(H587:K587)-MIN(H587:K587))))</f>
        <v>1</v>
      </c>
      <c r="AF587" s="0" t="n">
        <f aca="false">IF(MAX(L587:O587)=MIN(L587:O587),0,IF($C$17="custo",(MAX(L587:O587)-L587)/(MAX(L587:O587)-MIN(L587:O587)),(L587-MIN(L587:O587))/(MAX(L587:O587)-MIN(L587:O587))))</f>
        <v>0.602366485706276</v>
      </c>
      <c r="AG587" s="0" t="n">
        <f aca="false">IF(MAX(L587:O587)=MIN(L587:O587),0,IF($C$17="custo",(MAX(L587:O587)-M587)/(MAX(L587:O587)-MIN(L587:O587)),(M587-MIN(L587:O587))/(MAX(L587:O587)-MIN(L587:O587))))</f>
        <v>1</v>
      </c>
      <c r="AH587" s="0" t="n">
        <f aca="false">IF(MAX(L587:O587)=MIN(L587:O587),0,IF($C$17="custo",(MAX(L587:O587)-N587)/(MAX(L587:O587)-MIN(L587:O587)),(N587-MIN(L587:O587))/(MAX(L587:O587)-MIN(L587:O587))))</f>
        <v>0.891135925939895</v>
      </c>
      <c r="AI587" s="0" t="n">
        <f aca="false">IF(MAX(L587:O587)=MIN(L587:O587),0,IF($C$17="custo",(MAX(L587:O587)-O587)/(MAX(L587:O587)-MIN(L587:O587)),(O587-MIN(L587:O587))/(MAX(L587:O587)-MIN(L587:O587))))</f>
        <v>0</v>
      </c>
      <c r="AJ587" s="0" t="n">
        <f aca="false">IF(MAX(P587:S587)=MIN(P587:S587),0,IF($D$17="custo",(MAX(P587:S587)-P587)/(MAX(P587:S587)-MIN(P587:S587)),(P587-MIN(P587:S587))/(MAX(P587:S587)-MIN(P587:S587))))</f>
        <v>0.342096162717881</v>
      </c>
      <c r="AK587" s="0" t="n">
        <f aca="false">IF(MAX(P587:S587)=MIN(P587:S587),0,IF($D$17="custo",(MAX(P587:S587)-Q587)/(MAX(P587:S587)-MIN(P587:S587)),(Q587-MIN(P587:S587))/(MAX(P587:S587)-MIN(P587:S587))))</f>
        <v>0</v>
      </c>
      <c r="AL587" s="0" t="n">
        <f aca="false">IF(MAX(P587:S587)=MIN(P587:S587),0,IF($D$17="custo",(MAX(P587:S587)-R587)/(MAX(P587:S587)-MIN(P587:S587)),(R587-MIN(P587:S587))/(MAX(P587:S587)-MIN(P587:S587))))</f>
        <v>0.781237933702344</v>
      </c>
      <c r="AM587" s="0" t="n">
        <f aca="false">IF(MAX(P587:S587)=MIN(P587:S587),0,IF($D$17="custo",(MAX(P587:S587)-S587)/(MAX(P587:S587)-MIN(P587:S587)),(S587-MIN(P587:S587))/(MAX(P587:S587)-MIN(P587:S587))))</f>
        <v>1</v>
      </c>
      <c r="AN587" s="0" t="n">
        <f aca="false">IF(MAX(T587:W587)=MIN(T587:W587),0,IF($E$17="custo",(MAX(T587:W587)-T587)/(MAX(T587:W587)-MIN(T587:W587)),(T587-MIN(T587:W587))/(MAX(T587:W587)-MIN(T587:W587))))</f>
        <v>0</v>
      </c>
      <c r="AO587" s="0" t="n">
        <f aca="false">IF(MAX(T587:W587)=MIN(T587:W587),0,IF($E$17="custo",(MAX(T587:W587)-U587)/(MAX(T587:W587)-MIN(T587:W587)),(U587-MIN(T587:W587))/(MAX(T587:W587)-MIN(T587:W587))))</f>
        <v>0.705882352941177</v>
      </c>
      <c r="AP587" s="0" t="n">
        <f aca="false">IF(MAX(T587:W587)=MIN(T587:W587),0,IF($E$17="custo",(MAX(T587:W587)-V587)/(MAX(T587:W587)-MIN(T587:W587)),(V587-MIN(T587:W587))/(MAX(T587:W587)-MIN(T587:W587))))</f>
        <v>0.705882352941177</v>
      </c>
      <c r="AQ587" s="0" t="n">
        <f aca="false">IF(MAX(T587:W587)=MIN(T587:W587),0,IF($E$17="custo",(MAX(T587:W587)-W587)/(MAX(T587:W587)-MIN(T587:W587)),(W587-MIN(T587:W587))/(MAX(T587:W587)-MIN(T587:W587))))</f>
        <v>1</v>
      </c>
      <c r="AR587" s="0" t="n">
        <f aca="false">IF(MAX(X587:AA587)=MIN(X587:AA587),0,IF($F$17="custo",(MAX(X587:AA587)-X587)/(MAX(X587:AA587)-MIN(X587:AA587)),(X587-MIN(X587:AA587))/(MAX(X587:AA587)-MIN(X587:AA587))))</f>
        <v>0</v>
      </c>
      <c r="AS587" s="0" t="n">
        <f aca="false">IF(MAX(X587:AA587)=MIN(X587:AA587),0,IF($F$17="custo",(MAX(X587:AA587)-Y587)/(MAX(X587:AA587)-MIN(X587:AA587)),(Y587-MIN(X587:AA587))/(MAX(X587:AA587)-MIN(X587:AA587))))</f>
        <v>0.5625</v>
      </c>
      <c r="AT587" s="0" t="n">
        <f aca="false">IF(MAX(X587:AA587)=MIN(X587:AA587),0,IF($F$17="custo",(MAX(X587:AA587)-Z587)/(MAX(X587:AA587)-MIN(X587:AA587)),(Z587-MIN(X587:AA587))/(MAX(X587:AA587)-MIN(X587:AA587))))</f>
        <v>0.3125</v>
      </c>
      <c r="AU587" s="0" t="n">
        <f aca="false">IF(MAX(X587:AA587)=MIN(X587:AA587),0,IF($F$17="custo",(MAX(X587:AA587)-AA587)/(MAX(X587:AA587)-MIN(X587:AA587)),(AA587-MIN(X587:AA587))/(MAX(X587:AA587)-MIN(X587:AA587))))</f>
        <v>1</v>
      </c>
      <c r="AV587" s="0" t="n">
        <f aca="false">STDEVP(AB587:AE587)</f>
        <v>0.421412190115399</v>
      </c>
      <c r="AW587" s="0" t="n">
        <f aca="false">STDEVP(AF587:AI587)</f>
        <v>0.388130149686148</v>
      </c>
      <c r="AX587" s="0" t="n">
        <f aca="false">STDEVP(AJ587:AM587)</f>
        <v>0.387371130941192</v>
      </c>
      <c r="AY587" s="0" t="n">
        <f aca="false">STDEVP(AN587:AQ587)</f>
        <v>0.36823482428085</v>
      </c>
      <c r="AZ587" s="0" t="n">
        <f aca="false">STDEVP(AR587:AU587)</f>
        <v>0.365771872209988</v>
      </c>
      <c r="BA587" s="0" t="n">
        <f aca="false">AV587*((1-IFERROR(CORREL(AB587:AE587,AF587:AI587),0))+(1-IFERROR(CORREL(AB587:AE587,AJ587:AM587),0))+(1-IFERROR(CORREL(AB587:AE587,AN587:AQ587),0))+(1-IFERROR(CORREL(AB587:AE587,AR587:AU587),0)))</f>
        <v>1.06400425629635</v>
      </c>
      <c r="BB587" s="0" t="n">
        <f aca="false">AW587*((1-IFERROR(CORREL(AF587:AI587,AB587:AE587),0))+(1-IFERROR(CORREL(AF587:AI587,AJ587:AM587),0))+(1-IFERROR(CORREL(AF587:AI587,AN587:AQ587),0))+(1-IFERROR(CORREL(AF587:AI587,AR587:AU587),0)))</f>
        <v>2.40269400723564</v>
      </c>
      <c r="BC587" s="0" t="n">
        <f aca="false">AX587*((1-IFERROR(CORREL(AJ587:AM587,AB587:AE587),0))+(1-IFERROR(CORREL(AJ587:AM587,AF587:AI587),0))+(1-IFERROR(CORREL(AJ587:AM587,AN587:AQ587),0))+(1-IFERROR(CORREL(AJ587:AM587,AR587:AU587),0)))</f>
        <v>1.08527193017659</v>
      </c>
      <c r="BD587" s="0" t="n">
        <f aca="false">AY587*((1-IFERROR(CORREL(AN587:AQ587,AB587:AE587),0))+(1-IFERROR(CORREL(AN587:AQ587,AF587:AI587),0))+(1-IFERROR(CORREL(AN587:AQ587,AJ587:AM587),0))+(1-IFERROR(CORREL(AN587:AQ587,AR587:AU587),0)))</f>
        <v>0.853185281620869</v>
      </c>
      <c r="BE587" s="0" t="n">
        <f aca="false">AZ587*((1-IFERROR(CORREL(AR587:AU587,AB587:AE587),0))+(1-IFERROR(CORREL(AR587:AU587,AF587:AI587),0))+(1-IFERROR(CORREL(AR587:AU587,AJ587:AM587),0))+(1-IFERROR(CORREL(AR587:AU587,AN587:AQ587),0)))</f>
        <v>0.996457564945743</v>
      </c>
      <c r="BF587" s="0" t="n">
        <f aca="false">IF(SUM(BA587:BE587)&gt;0,BA587/SUM(BA587:BE587),1/5)</f>
        <v>0.166208774195231</v>
      </c>
      <c r="BG587" s="0" t="n">
        <f aca="false">IF(SUM(BA587:BE587)&gt;0,BB587/SUM(BA587:BE587),1/5)</f>
        <v>0.375326342301432</v>
      </c>
      <c r="BH587" s="0" t="n">
        <f aca="false">IF(SUM(BA587:BE587)&gt;0,BC587/SUM(BA587:BE587),1/5)</f>
        <v>0.169531010910641</v>
      </c>
      <c r="BI587" s="0" t="n">
        <f aca="false">IF(SUM(BA587:BE587)&gt;0,BD587/SUM(BA587:BE587),1/5)</f>
        <v>0.133276609544052</v>
      </c>
      <c r="BJ587" s="0" t="n">
        <f aca="false">IF(SUM(BA587:BE587)&gt;0,BE587/SUM(BA587:BE587),1/5)</f>
        <v>0.155657263048644</v>
      </c>
      <c r="BK587" s="0" t="n">
        <f aca="false">BF587*AB587+BG587*AF587+BH587*AJ587+BI587*AN587+BJ587*AR587</f>
        <v>0.31481043165302</v>
      </c>
      <c r="BL587" s="0" t="n">
        <f aca="false">BF587*AC587+BG587*AG587+BH587*AK587+BI587*AO587+BJ587*AS587</f>
        <v>0.556961159503272</v>
      </c>
      <c r="BM587" s="0" t="n">
        <f aca="false">BF587*AD587+BG587*AH587+BH587*AL587+BI587*AP587+BJ587*AT587</f>
        <v>0.748146543886849</v>
      </c>
      <c r="BN587" s="0" t="n">
        <f aca="false">BF587*AE587+BG587*AI587+BH587*AM587+BI587*AQ587+BJ587*AU587</f>
        <v>0.624673657698568</v>
      </c>
      <c r="BO587" s="0" t="n">
        <f aca="false">RANK(BK587,$BK587:$BN587)</f>
        <v>4</v>
      </c>
      <c r="BP587" s="0" t="n">
        <f aca="false">RANK(BL587,$BK587:$BN587)</f>
        <v>3</v>
      </c>
      <c r="BQ587" s="0" t="n">
        <f aca="false">RANK(BM587,$BK587:$BN587)</f>
        <v>1</v>
      </c>
      <c r="BR587" s="0" t="n">
        <f aca="false">RANK(BN587,$BK587:$BN587)</f>
        <v>2</v>
      </c>
    </row>
    <row r="588" customFormat="false" ht="15" hidden="false" customHeight="false" outlineLevel="0" collapsed="false">
      <c r="A588" s="0" t="n">
        <v>565</v>
      </c>
      <c r="B588" s="0" t="n">
        <f aca="false">RANDBETWEEN(1,$B$5)</f>
        <v>3</v>
      </c>
      <c r="C588" s="0" t="n">
        <f aca="false">RANDBETWEEN(1,$B$5)</f>
        <v>4</v>
      </c>
      <c r="D588" s="0" t="n">
        <f aca="false">RANDBETWEEN(1,$B$5)</f>
        <v>1</v>
      </c>
      <c r="E588" s="0" t="n">
        <f aca="false">RANDBETWEEN(1,$B$5)</f>
        <v>4</v>
      </c>
      <c r="F588" s="0" t="n">
        <f aca="false">RANDBETWEEN(1,$B$5)</f>
        <v>2</v>
      </c>
      <c r="G588" s="0" t="n">
        <f aca="false">RANDBETWEEN(1,$B$5)</f>
        <v>4</v>
      </c>
      <c r="H588" s="0" t="n">
        <f aca="true">NORMINV(RAND(),$B$8,$B$13)</f>
        <v>47.0165034386822</v>
      </c>
      <c r="I588" s="0" t="n">
        <f aca="true">NORMINV(RAND(),$C$8,$C$13)</f>
        <v>68.7029208061089</v>
      </c>
      <c r="J588" s="0" t="n">
        <f aca="true">NORMINV(RAND(),$D$8,$D$13)</f>
        <v>11.914274096797</v>
      </c>
      <c r="K588" s="0" t="n">
        <f aca="true">NORMINV(RAND(),$E$8,$E$13)</f>
        <v>2.99477918088602</v>
      </c>
      <c r="L588" s="0" t="n">
        <f aca="true">NORMINV(RAND(),$B$9,$B$14)</f>
        <v>45.5043662699113</v>
      </c>
      <c r="M588" s="0" t="n">
        <f aca="true">NORMINV(RAND(),$C$9,$C$14)</f>
        <v>60.4977328251351</v>
      </c>
      <c r="N588" s="0" t="n">
        <f aca="true">NORMINV(RAND(),$D$9,$D$14)</f>
        <v>45.049599260254</v>
      </c>
      <c r="O588" s="0" t="n">
        <f aca="true">NORMINV(RAND(),$E$9,$E$14)</f>
        <v>29.7174410682289</v>
      </c>
      <c r="P588" s="0" t="n">
        <f aca="true">NORMINV(RAND(),$B$10,$B$15)</f>
        <v>24.1452242576616</v>
      </c>
      <c r="Q588" s="0" t="n">
        <f aca="true">NORMINV(RAND(),$C$10,$C$15)</f>
        <v>28.1180289083398</v>
      </c>
      <c r="R588" s="0" t="n">
        <f aca="true">NORMINV(RAND(),$D$10,$D$15)</f>
        <v>10.6094601563237</v>
      </c>
      <c r="S588" s="0" t="n">
        <f aca="true">NORMINV(RAND(),$E$10,$E$15)</f>
        <v>4.10031164473903</v>
      </c>
      <c r="T588" s="0" t="n">
        <f aca="false">MEDIAN(INDEX(Avaliadores!$B$17:$B$22,$B588),INDEX(Avaliadores!$B$17:$B$22,$C588),INDEX(Avaliadores!$B$17:$B$22,$D588),INDEX(Avaliadores!$B$17:$B$22,$E588),INDEX(Avaliadores!$B$17:$B$22,$F588),INDEX(Avaliadores!$B$17:$B$22,$G588))</f>
        <v>3.29166666666667</v>
      </c>
      <c r="U588" s="0" t="n">
        <f aca="false">MEDIAN(INDEX(Avaliadores!$C$17:$C$22,$B588),INDEX(Avaliadores!$C$17:$C$22,$C588),INDEX(Avaliadores!$C$17:$C$22,$D588),INDEX(Avaliadores!$C$17:$C$22,$E588),INDEX(Avaliadores!$C$17:$C$22,$F588),INDEX(Avaliadores!$C$17:$C$22,$G588))</f>
        <v>5.29166666666667</v>
      </c>
      <c r="V588" s="0" t="n">
        <f aca="false">MEDIAN(INDEX(Avaliadores!$D$17:$D$22,$B588),INDEX(Avaliadores!$D$17:$D$22,$C588),INDEX(Avaliadores!$D$17:$D$22,$D588),INDEX(Avaliadores!$D$17:$D$22,$E588),INDEX(Avaliadores!$D$17:$D$22,$F588),INDEX(Avaliadores!$D$17:$D$22,$G588))</f>
        <v>5.66666666666667</v>
      </c>
      <c r="W588" s="0" t="n">
        <f aca="false">MEDIAN(INDEX(Avaliadores!$E$17:$E$22,$B588),INDEX(Avaliadores!$E$17:$E$22,$C588),INDEX(Avaliadores!$E$17:$E$22,$D588),INDEX(Avaliadores!$E$17:$E$22,$E588),INDEX(Avaliadores!$E$17:$E$22,$F588),INDEX(Avaliadores!$E$17:$E$22,$G588))</f>
        <v>6.54166666666667</v>
      </c>
      <c r="X588" s="0" t="n">
        <f aca="false">MEDIAN(INDEX(Avaliadores!$F$17:$F$22,$B588),INDEX(Avaliadores!$F$17:$F$22,$C588),INDEX(Avaliadores!$F$17:$F$22,$D588),INDEX(Avaliadores!$F$17:$F$22,$E588),INDEX(Avaliadores!$F$17:$F$22,$F588),INDEX(Avaliadores!$F$17:$F$22,$G588))</f>
        <v>3.16666666666667</v>
      </c>
      <c r="Y588" s="0" t="n">
        <f aca="false">MEDIAN(INDEX(Avaliadores!$G$17:$G$22,$B588),INDEX(Avaliadores!$G$17:$G$22,$C588),INDEX(Avaliadores!$G$17:$G$22,$D588),INDEX(Avaliadores!$G$17:$G$22,$E588),INDEX(Avaliadores!$G$17:$G$22,$F588),INDEX(Avaliadores!$G$17:$G$22,$G588))</f>
        <v>4.79166666666667</v>
      </c>
      <c r="Z588" s="0" t="n">
        <f aca="false">MEDIAN(INDEX(Avaliadores!$H$17:$H$22,$B588),INDEX(Avaliadores!$H$17:$H$22,$C588),INDEX(Avaliadores!$H$17:$H$22,$D588),INDEX(Avaliadores!$H$17:$H$22,$E588),INDEX(Avaliadores!$H$17:$H$22,$F588),INDEX(Avaliadores!$H$17:$H$22,$G588))</f>
        <v>3.66666666666667</v>
      </c>
      <c r="AA588" s="0" t="n">
        <f aca="false">MEDIAN(INDEX(Avaliadores!$I$17:$I$22,$B588),INDEX(Avaliadores!$I$17:$I$22,$C588),INDEX(Avaliadores!$I$17:$I$22,$D588),INDEX(Avaliadores!$I$17:$I$22,$E588),INDEX(Avaliadores!$I$17:$I$22,$F588),INDEX(Avaliadores!$I$17:$I$22,$G588))</f>
        <v>5.79166666666667</v>
      </c>
      <c r="AB588" s="0" t="n">
        <f aca="false">IF(MAX(H588:K588)=MIN(H588:K588),0,IF($B$17="custo",(MAX(H588:K588)-H588)/(MAX(H588:K588)-MIN(H588:K588)),(H588-MIN(H588:K588))/(MAX(H588:K588)-MIN(H588:K588))))</f>
        <v>0.330041556967457</v>
      </c>
      <c r="AC588" s="0" t="n">
        <f aca="false">IF(MAX(H588:K588)=MIN(H588:K588),0,IF($B$17="custo",(MAX(H588:K588)-I588)/(MAX(H588:K588)-MIN(H588:K588)),(I588-MIN(H588:K588))/(MAX(H588:K588)-MIN(H588:K588))))</f>
        <v>0</v>
      </c>
      <c r="AD588" s="0" t="n">
        <f aca="false">IF(MAX(H588:K588)=MIN(H588:K588),0,IF($B$17="custo",(MAX(H588:K588)-J588)/(MAX(H588:K588)-MIN(H588:K588)),(J588-MIN(H588:K588))/(MAX(H588:K588)-MIN(H588:K588))))</f>
        <v>0.864255863956939</v>
      </c>
      <c r="AE588" s="0" t="n">
        <f aca="false">IF(MAX(H588:K588)=MIN(H588:K588),0,IF($B$17="custo",(MAX(H588:K588)-K588)/(MAX(H588:K588)-MIN(H588:K588)),(K588-MIN(H588:K588))/(MAX(H588:K588)-MIN(H588:K588))))</f>
        <v>1</v>
      </c>
      <c r="AF588" s="0" t="n">
        <f aca="false">IF(MAX(L588:O588)=MIN(L588:O588),0,IF($C$17="custo",(MAX(L588:O588)-L588)/(MAX(L588:O588)-MIN(L588:O588)),(L588-MIN(L588:O588))/(MAX(L588:O588)-MIN(L588:O588))))</f>
        <v>0.512890694031199</v>
      </c>
      <c r="AG588" s="0" t="n">
        <f aca="false">IF(MAX(L588:O588)=MIN(L588:O588),0,IF($C$17="custo",(MAX(L588:O588)-M588)/(MAX(L588:O588)-MIN(L588:O588)),(M588-MIN(L588:O588))/(MAX(L588:O588)-MIN(L588:O588))))</f>
        <v>1</v>
      </c>
      <c r="AH588" s="0" t="n">
        <f aca="false">IF(MAX(L588:O588)=MIN(L588:O588),0,IF($C$17="custo",(MAX(L588:O588)-N588)/(MAX(L588:O588)-MIN(L588:O588)),(N588-MIN(L588:O588))/(MAX(L588:O588)-MIN(L588:O588))))</f>
        <v>0.498116077427532</v>
      </c>
      <c r="AI588" s="0" t="n">
        <f aca="false">IF(MAX(L588:O588)=MIN(L588:O588),0,IF($C$17="custo",(MAX(L588:O588)-O588)/(MAX(L588:O588)-MIN(L588:O588)),(O588-MIN(L588:O588))/(MAX(L588:O588)-MIN(L588:O588))))</f>
        <v>0</v>
      </c>
      <c r="AJ588" s="0" t="n">
        <f aca="false">IF(MAX(P588:S588)=MIN(P588:S588),0,IF($D$17="custo",(MAX(P588:S588)-P588)/(MAX(P588:S588)-MIN(P588:S588)),(P588-MIN(P588:S588))/(MAX(P588:S588)-MIN(P588:S588))))</f>
        <v>0.165411417208207</v>
      </c>
      <c r="AK588" s="0" t="n">
        <f aca="false">IF(MAX(P588:S588)=MIN(P588:S588),0,IF($D$17="custo",(MAX(P588:S588)-Q588)/(MAX(P588:S588)-MIN(P588:S588)),(Q588-MIN(P588:S588))/(MAX(P588:S588)-MIN(P588:S588))))</f>
        <v>0</v>
      </c>
      <c r="AL588" s="0" t="n">
        <f aca="false">IF(MAX(P588:S588)=MIN(P588:S588),0,IF($D$17="custo",(MAX(P588:S588)-R588)/(MAX(P588:S588)-MIN(P588:S588)),(R588-MIN(P588:S588))/(MAX(P588:S588)-MIN(P588:S588))))</f>
        <v>0.728985546788438</v>
      </c>
      <c r="AM588" s="0" t="n">
        <f aca="false">IF(MAX(P588:S588)=MIN(P588:S588),0,IF($D$17="custo",(MAX(P588:S588)-S588)/(MAX(P588:S588)-MIN(P588:S588)),(S588-MIN(P588:S588))/(MAX(P588:S588)-MIN(P588:S588))))</f>
        <v>1</v>
      </c>
      <c r="AN588" s="0" t="n">
        <f aca="false">IF(MAX(T588:W588)=MIN(T588:W588),0,IF($E$17="custo",(MAX(T588:W588)-T588)/(MAX(T588:W588)-MIN(T588:W588)),(T588-MIN(T588:W588))/(MAX(T588:W588)-MIN(T588:W588))))</f>
        <v>0</v>
      </c>
      <c r="AO588" s="0" t="n">
        <f aca="false">IF(MAX(T588:W588)=MIN(T588:W588),0,IF($E$17="custo",(MAX(T588:W588)-U588)/(MAX(T588:W588)-MIN(T588:W588)),(U588-MIN(T588:W588))/(MAX(T588:W588)-MIN(T588:W588))))</f>
        <v>0.615384615384615</v>
      </c>
      <c r="AP588" s="0" t="n">
        <f aca="false">IF(MAX(T588:W588)=MIN(T588:W588),0,IF($E$17="custo",(MAX(T588:W588)-V588)/(MAX(T588:W588)-MIN(T588:W588)),(V588-MIN(T588:W588))/(MAX(T588:W588)-MIN(T588:W588))))</f>
        <v>0.730769230769231</v>
      </c>
      <c r="AQ588" s="0" t="n">
        <f aca="false">IF(MAX(T588:W588)=MIN(T588:W588),0,IF($E$17="custo",(MAX(T588:W588)-W588)/(MAX(T588:W588)-MIN(T588:W588)),(W588-MIN(T588:W588))/(MAX(T588:W588)-MIN(T588:W588))))</f>
        <v>1</v>
      </c>
      <c r="AR588" s="0" t="n">
        <f aca="false">IF(MAX(X588:AA588)=MIN(X588:AA588),0,IF($F$17="custo",(MAX(X588:AA588)-X588)/(MAX(X588:AA588)-MIN(X588:AA588)),(X588-MIN(X588:AA588))/(MAX(X588:AA588)-MIN(X588:AA588))))</f>
        <v>0</v>
      </c>
      <c r="AS588" s="0" t="n">
        <f aca="false">IF(MAX(X588:AA588)=MIN(X588:AA588),0,IF($F$17="custo",(MAX(X588:AA588)-Y588)/(MAX(X588:AA588)-MIN(X588:AA588)),(Y588-MIN(X588:AA588))/(MAX(X588:AA588)-MIN(X588:AA588))))</f>
        <v>0.619047619047619</v>
      </c>
      <c r="AT588" s="0" t="n">
        <f aca="false">IF(MAX(X588:AA588)=MIN(X588:AA588),0,IF($F$17="custo",(MAX(X588:AA588)-Z588)/(MAX(X588:AA588)-MIN(X588:AA588)),(Z588-MIN(X588:AA588))/(MAX(X588:AA588)-MIN(X588:AA588))))</f>
        <v>0.19047619047619</v>
      </c>
      <c r="AU588" s="0" t="n">
        <f aca="false">IF(MAX(X588:AA588)=MIN(X588:AA588),0,IF($F$17="custo",(MAX(X588:AA588)-AA588)/(MAX(X588:AA588)-MIN(X588:AA588)),(AA588-MIN(X588:AA588))/(MAX(X588:AA588)-MIN(X588:AA588))))</f>
        <v>1</v>
      </c>
      <c r="AV588" s="0" t="n">
        <f aca="false">STDEVP(AB588:AE588)</f>
        <v>0.403772935831698</v>
      </c>
      <c r="AW588" s="0" t="n">
        <f aca="false">STDEVP(AF588:AI588)</f>
        <v>0.353602683778835</v>
      </c>
      <c r="AX588" s="0" t="n">
        <f aca="false">STDEVP(AJ588:AM588)</f>
        <v>0.406692728011376</v>
      </c>
      <c r="AY588" s="0" t="n">
        <f aca="false">STDEVP(AN588:AQ588)</f>
        <v>0.366269172206556</v>
      </c>
      <c r="AZ588" s="0" t="n">
        <f aca="false">STDEVP(AR588:AU588)</f>
        <v>0.387590966573803</v>
      </c>
      <c r="BA588" s="0" t="n">
        <f aca="false">AV588*((1-IFERROR(CORREL(AB588:AE588,AF588:AI588),0))+(1-IFERROR(CORREL(AB588:AE588,AJ588:AM588),0))+(1-IFERROR(CORREL(AB588:AE588,AN588:AQ588),0))+(1-IFERROR(CORREL(AB588:AE588,AR588:AU588),0)))</f>
        <v>1.22818797920184</v>
      </c>
      <c r="BB588" s="0" t="n">
        <f aca="false">AW588*((1-IFERROR(CORREL(AF588:AI588,AB588:AE588),0))+(1-IFERROR(CORREL(AF588:AI588,AJ588:AM588),0))+(1-IFERROR(CORREL(AF588:AI588,AN588:AQ588),0))+(1-IFERROR(CORREL(AF588:AI588,AR588:AU588),0)))</f>
        <v>2.29910785185587</v>
      </c>
      <c r="BC588" s="0" t="n">
        <f aca="false">AX588*((1-IFERROR(CORREL(AJ588:AM588,AB588:AE588),0))+(1-IFERROR(CORREL(AJ588:AM588,AF588:AI588),0))+(1-IFERROR(CORREL(AJ588:AM588,AN588:AQ588),0))+(1-IFERROR(CORREL(AJ588:AM588,AR588:AU588),0)))</f>
        <v>1.11425386395722</v>
      </c>
      <c r="BD588" s="0" t="n">
        <f aca="false">AY588*((1-IFERROR(CORREL(AN588:AQ588,AB588:AE588),0))+(1-IFERROR(CORREL(AN588:AQ588,AF588:AI588),0))+(1-IFERROR(CORREL(AN588:AQ588,AJ588:AM588),0))+(1-IFERROR(CORREL(AN588:AQ588,AR588:AU588),0)))</f>
        <v>0.838178830967781</v>
      </c>
      <c r="BE588" s="0" t="n">
        <f aca="false">AZ588*((1-IFERROR(CORREL(AR588:AU588,AB588:AE588),0))+(1-IFERROR(CORREL(AR588:AU588,AF588:AI588),0))+(1-IFERROR(CORREL(AR588:AU588,AJ588:AM588),0))+(1-IFERROR(CORREL(AR588:AU588,AN588:AQ588),0)))</f>
        <v>1.09591591872956</v>
      </c>
      <c r="BF588" s="0" t="n">
        <f aca="false">IF(SUM(BA588:BE588)&gt;0,BA588/SUM(BA588:BE588),1/5)</f>
        <v>0.186778343860954</v>
      </c>
      <c r="BG588" s="0" t="n">
        <f aca="false">IF(SUM(BA588:BE588)&gt;0,BB588/SUM(BA588:BE588),1/5)</f>
        <v>0.349639928251393</v>
      </c>
      <c r="BH588" s="0" t="n">
        <f aca="false">IF(SUM(BA588:BE588)&gt;0,BC588/SUM(BA588:BE588),1/5)</f>
        <v>0.169451659578893</v>
      </c>
      <c r="BI588" s="0" t="n">
        <f aca="false">IF(SUM(BA588:BE588)&gt;0,BD588/SUM(BA588:BE588),1/5)</f>
        <v>0.127467176489719</v>
      </c>
      <c r="BJ588" s="0" t="n">
        <f aca="false">IF(SUM(BA588:BE588)&gt;0,BE588/SUM(BA588:BE588),1/5)</f>
        <v>0.16666289181904</v>
      </c>
      <c r="BK588" s="0" t="n">
        <f aca="false">BF588*AB588+BG588*AF588+BH588*AJ588+BI588*AN588+BJ588*AR588</f>
        <v>0.269000920036776</v>
      </c>
      <c r="BL588" s="0" t="n">
        <f aca="false">BF588*AC588+BG588*AG588+BH588*AK588+BI588*AO588+BJ588*AS588</f>
        <v>0.53125353399385</v>
      </c>
      <c r="BM588" s="0" t="n">
        <f aca="false">BF588*AD588+BG588*AH588+BH588*AL588+BI588*AP588+BJ588*AT588</f>
        <v>0.584007762466105</v>
      </c>
      <c r="BN588" s="0" t="n">
        <f aca="false">BF588*AE588+BG588*AI588+BH588*AM588+BI588*AQ588+BJ588*AU588</f>
        <v>0.650360071748607</v>
      </c>
      <c r="BO588" s="0" t="n">
        <f aca="false">RANK(BK588,$BK588:$BN588)</f>
        <v>4</v>
      </c>
      <c r="BP588" s="0" t="n">
        <f aca="false">RANK(BL588,$BK588:$BN588)</f>
        <v>3</v>
      </c>
      <c r="BQ588" s="0" t="n">
        <f aca="false">RANK(BM588,$BK588:$BN588)</f>
        <v>2</v>
      </c>
      <c r="BR588" s="0" t="n">
        <f aca="false">RANK(BN588,$BK588:$BN588)</f>
        <v>1</v>
      </c>
    </row>
    <row r="589" customFormat="false" ht="15" hidden="false" customHeight="false" outlineLevel="0" collapsed="false">
      <c r="A589" s="0" t="n">
        <v>566</v>
      </c>
      <c r="B589" s="0" t="n">
        <f aca="false">RANDBETWEEN(1,$B$5)</f>
        <v>4</v>
      </c>
      <c r="C589" s="0" t="n">
        <f aca="false">RANDBETWEEN(1,$B$5)</f>
        <v>3</v>
      </c>
      <c r="D589" s="0" t="n">
        <f aca="false">RANDBETWEEN(1,$B$5)</f>
        <v>2</v>
      </c>
      <c r="E589" s="0" t="n">
        <f aca="false">RANDBETWEEN(1,$B$5)</f>
        <v>4</v>
      </c>
      <c r="F589" s="0" t="n">
        <f aca="false">RANDBETWEEN(1,$B$5)</f>
        <v>6</v>
      </c>
      <c r="G589" s="0" t="n">
        <f aca="false">RANDBETWEEN(1,$B$5)</f>
        <v>4</v>
      </c>
      <c r="H589" s="0" t="n">
        <f aca="true">NORMINV(RAND(),$B$8,$B$13)</f>
        <v>51.754797392237</v>
      </c>
      <c r="I589" s="0" t="n">
        <f aca="true">NORMINV(RAND(),$C$8,$C$13)</f>
        <v>59.2218406589142</v>
      </c>
      <c r="J589" s="0" t="n">
        <f aca="true">NORMINV(RAND(),$D$8,$D$13)</f>
        <v>14.6185996026577</v>
      </c>
      <c r="K589" s="0" t="n">
        <f aca="true">NORMINV(RAND(),$E$8,$E$13)</f>
        <v>2.62507470044899</v>
      </c>
      <c r="L589" s="0" t="n">
        <f aca="true">NORMINV(RAND(),$B$9,$B$14)</f>
        <v>41.5999777974791</v>
      </c>
      <c r="M589" s="0" t="n">
        <f aca="true">NORMINV(RAND(),$C$9,$C$14)</f>
        <v>59.3255925888418</v>
      </c>
      <c r="N589" s="0" t="n">
        <f aca="true">NORMINV(RAND(),$D$9,$D$14)</f>
        <v>44.383534550088</v>
      </c>
      <c r="O589" s="0" t="n">
        <f aca="true">NORMINV(RAND(),$E$9,$E$14)</f>
        <v>28.7652501317669</v>
      </c>
      <c r="P589" s="0" t="n">
        <f aca="true">NORMINV(RAND(),$B$10,$B$15)</f>
        <v>25.4775146005808</v>
      </c>
      <c r="Q589" s="0" t="n">
        <f aca="true">NORMINV(RAND(),$C$10,$C$15)</f>
        <v>29.6738842425322</v>
      </c>
      <c r="R589" s="0" t="n">
        <f aca="true">NORMINV(RAND(),$D$10,$D$15)</f>
        <v>9.59507130693954</v>
      </c>
      <c r="S589" s="0" t="n">
        <f aca="true">NORMINV(RAND(),$E$10,$E$15)</f>
        <v>3.55071042683938</v>
      </c>
      <c r="T589" s="0" t="n">
        <f aca="false">MEDIAN(INDEX(Avaliadores!$B$17:$B$22,$B589),INDEX(Avaliadores!$B$17:$B$22,$C589),INDEX(Avaliadores!$B$17:$B$22,$D589),INDEX(Avaliadores!$B$17:$B$22,$E589),INDEX(Avaliadores!$B$17:$B$22,$F589),INDEX(Avaliadores!$B$17:$B$22,$G589))</f>
        <v>3.29166666666667</v>
      </c>
      <c r="U589" s="0" t="n">
        <f aca="false">MEDIAN(INDEX(Avaliadores!$C$17:$C$22,$B589),INDEX(Avaliadores!$C$17:$C$22,$C589),INDEX(Avaliadores!$C$17:$C$22,$D589),INDEX(Avaliadores!$C$17:$C$22,$E589),INDEX(Avaliadores!$C$17:$C$22,$F589),INDEX(Avaliadores!$C$17:$C$22,$G589))</f>
        <v>5.54166666666667</v>
      </c>
      <c r="V589" s="0" t="n">
        <f aca="false">MEDIAN(INDEX(Avaliadores!$D$17:$D$22,$B589),INDEX(Avaliadores!$D$17:$D$22,$C589),INDEX(Avaliadores!$D$17:$D$22,$D589),INDEX(Avaliadores!$D$17:$D$22,$E589),INDEX(Avaliadores!$D$17:$D$22,$F589),INDEX(Avaliadores!$D$17:$D$22,$G589))</f>
        <v>5.54166666666667</v>
      </c>
      <c r="W589" s="0" t="n">
        <f aca="false">MEDIAN(INDEX(Avaliadores!$E$17:$E$22,$B589),INDEX(Avaliadores!$E$17:$E$22,$C589),INDEX(Avaliadores!$E$17:$E$22,$D589),INDEX(Avaliadores!$E$17:$E$22,$E589),INDEX(Avaliadores!$E$17:$E$22,$F589),INDEX(Avaliadores!$E$17:$E$22,$G589))</f>
        <v>6.29166666666667</v>
      </c>
      <c r="X589" s="0" t="n">
        <f aca="false">MEDIAN(INDEX(Avaliadores!$F$17:$F$22,$B589),INDEX(Avaliadores!$F$17:$F$22,$C589),INDEX(Avaliadores!$F$17:$F$22,$D589),INDEX(Avaliadores!$F$17:$F$22,$E589),INDEX(Avaliadores!$F$17:$F$22,$F589),INDEX(Avaliadores!$F$17:$F$22,$G589))</f>
        <v>3.29166666666667</v>
      </c>
      <c r="Y589" s="0" t="n">
        <f aca="false">MEDIAN(INDEX(Avaliadores!$G$17:$G$22,$B589),INDEX(Avaliadores!$G$17:$G$22,$C589),INDEX(Avaliadores!$G$17:$G$22,$D589),INDEX(Avaliadores!$G$17:$G$22,$E589),INDEX(Avaliadores!$G$17:$G$22,$F589),INDEX(Avaliadores!$G$17:$G$22,$G589))</f>
        <v>4.79166666666667</v>
      </c>
      <c r="Z589" s="0" t="n">
        <f aca="false">MEDIAN(INDEX(Avaliadores!$H$17:$H$22,$B589),INDEX(Avaliadores!$H$17:$H$22,$C589),INDEX(Avaliadores!$H$17:$H$22,$D589),INDEX(Avaliadores!$H$17:$H$22,$E589),INDEX(Avaliadores!$H$17:$H$22,$F589),INDEX(Avaliadores!$H$17:$H$22,$G589))</f>
        <v>3.66666666666667</v>
      </c>
      <c r="AA589" s="0" t="n">
        <f aca="false">MEDIAN(INDEX(Avaliadores!$I$17:$I$22,$B589),INDEX(Avaliadores!$I$17:$I$22,$C589),INDEX(Avaliadores!$I$17:$I$22,$D589),INDEX(Avaliadores!$I$17:$I$22,$E589),INDEX(Avaliadores!$I$17:$I$22,$F589),INDEX(Avaliadores!$I$17:$I$22,$G589))</f>
        <v>5.79166666666667</v>
      </c>
      <c r="AB589" s="0" t="n">
        <f aca="false">IF(MAX(H589:K589)=MIN(H589:K589),0,IF($B$17="custo",(MAX(H589:K589)-H589)/(MAX(H589:K589)-MIN(H589:K589)),(H589-MIN(H589:K589))/(MAX(H589:K589)-MIN(H589:K589))))</f>
        <v>0.131934098004065</v>
      </c>
      <c r="AC589" s="0" t="n">
        <f aca="false">IF(MAX(H589:K589)=MIN(H589:K589),0,IF($B$17="custo",(MAX(H589:K589)-I589)/(MAX(H589:K589)-MIN(H589:K589)),(I589-MIN(H589:K589))/(MAX(H589:K589)-MIN(H589:K589))))</f>
        <v>0</v>
      </c>
      <c r="AD589" s="0" t="n">
        <f aca="false">IF(MAX(H589:K589)=MIN(H589:K589),0,IF($B$17="custo",(MAX(H589:K589)-J589)/(MAX(H589:K589)-MIN(H589:K589)),(J589-MIN(H589:K589))/(MAX(H589:K589)-MIN(H589:K589))))</f>
        <v>0.788088158411553</v>
      </c>
      <c r="AE589" s="0" t="n">
        <f aca="false">IF(MAX(H589:K589)=MIN(H589:K589),0,IF($B$17="custo",(MAX(H589:K589)-K589)/(MAX(H589:K589)-MIN(H589:K589)),(K589-MIN(H589:K589))/(MAX(H589:K589)-MIN(H589:K589))))</f>
        <v>1</v>
      </c>
      <c r="AF589" s="0" t="n">
        <f aca="false">IF(MAX(L589:O589)=MIN(L589:O589),0,IF($C$17="custo",(MAX(L589:O589)-L589)/(MAX(L589:O589)-MIN(L589:O589)),(L589-MIN(L589:O589))/(MAX(L589:O589)-MIN(L589:O589))))</f>
        <v>0.419979837717455</v>
      </c>
      <c r="AG589" s="0" t="n">
        <f aca="false">IF(MAX(L589:O589)=MIN(L589:O589),0,IF($C$17="custo",(MAX(L589:O589)-M589)/(MAX(L589:O589)-MIN(L589:O589)),(M589-MIN(L589:O589))/(MAX(L589:O589)-MIN(L589:O589))))</f>
        <v>1</v>
      </c>
      <c r="AH589" s="0" t="n">
        <f aca="false">IF(MAX(L589:O589)=MIN(L589:O589),0,IF($C$17="custo",(MAX(L589:O589)-N589)/(MAX(L589:O589)-MIN(L589:O589)),(N589-MIN(L589:O589))/(MAX(L589:O589)-MIN(L589:O589))))</f>
        <v>0.511063789296817</v>
      </c>
      <c r="AI589" s="0" t="n">
        <f aca="false">IF(MAX(L589:O589)=MIN(L589:O589),0,IF($C$17="custo",(MAX(L589:O589)-O589)/(MAX(L589:O589)-MIN(L589:O589)),(O589-MIN(L589:O589))/(MAX(L589:O589)-MIN(L589:O589))))</f>
        <v>0</v>
      </c>
      <c r="AJ589" s="0" t="n">
        <f aca="false">IF(MAX(P589:S589)=MIN(P589:S589),0,IF($D$17="custo",(MAX(P589:S589)-P589)/(MAX(P589:S589)-MIN(P589:S589)),(P589-MIN(P589:S589))/(MAX(P589:S589)-MIN(P589:S589))))</f>
        <v>0.160637818036895</v>
      </c>
      <c r="AK589" s="0" t="n">
        <f aca="false">IF(MAX(P589:S589)=MIN(P589:S589),0,IF($D$17="custo",(MAX(P589:S589)-Q589)/(MAX(P589:S589)-MIN(P589:S589)),(Q589-MIN(P589:S589))/(MAX(P589:S589)-MIN(P589:S589))))</f>
        <v>0</v>
      </c>
      <c r="AL589" s="0" t="n">
        <f aca="false">IF(MAX(P589:S589)=MIN(P589:S589),0,IF($D$17="custo",(MAX(P589:S589)-R589)/(MAX(P589:S589)-MIN(P589:S589)),(R589-MIN(P589:S589))/(MAX(P589:S589)-MIN(P589:S589))))</f>
        <v>0.768620730285492</v>
      </c>
      <c r="AM589" s="0" t="n">
        <f aca="false">IF(MAX(P589:S589)=MIN(P589:S589),0,IF($D$17="custo",(MAX(P589:S589)-S589)/(MAX(P589:S589)-MIN(P589:S589)),(S589-MIN(P589:S589))/(MAX(P589:S589)-MIN(P589:S589))))</f>
        <v>1</v>
      </c>
      <c r="AN589" s="0" t="n">
        <f aca="false">IF(MAX(T589:W589)=MIN(T589:W589),0,IF($E$17="custo",(MAX(T589:W589)-T589)/(MAX(T589:W589)-MIN(T589:W589)),(T589-MIN(T589:W589))/(MAX(T589:W589)-MIN(T589:W589))))</f>
        <v>0</v>
      </c>
      <c r="AO589" s="0" t="n">
        <f aca="false">IF(MAX(T589:W589)=MIN(T589:W589),0,IF($E$17="custo",(MAX(T589:W589)-U589)/(MAX(T589:W589)-MIN(T589:W589)),(U589-MIN(T589:W589))/(MAX(T589:W589)-MIN(T589:W589))))</f>
        <v>0.75</v>
      </c>
      <c r="AP589" s="0" t="n">
        <f aca="false">IF(MAX(T589:W589)=MIN(T589:W589),0,IF($E$17="custo",(MAX(T589:W589)-V589)/(MAX(T589:W589)-MIN(T589:W589)),(V589-MIN(T589:W589))/(MAX(T589:W589)-MIN(T589:W589))))</f>
        <v>0.75</v>
      </c>
      <c r="AQ589" s="0" t="n">
        <f aca="false">IF(MAX(T589:W589)=MIN(T589:W589),0,IF($E$17="custo",(MAX(T589:W589)-W589)/(MAX(T589:W589)-MIN(T589:W589)),(W589-MIN(T589:W589))/(MAX(T589:W589)-MIN(T589:W589))))</f>
        <v>1</v>
      </c>
      <c r="AR589" s="0" t="n">
        <f aca="false">IF(MAX(X589:AA589)=MIN(X589:AA589),0,IF($F$17="custo",(MAX(X589:AA589)-X589)/(MAX(X589:AA589)-MIN(X589:AA589)),(X589-MIN(X589:AA589))/(MAX(X589:AA589)-MIN(X589:AA589))))</f>
        <v>0</v>
      </c>
      <c r="AS589" s="0" t="n">
        <f aca="false">IF(MAX(X589:AA589)=MIN(X589:AA589),0,IF($F$17="custo",(MAX(X589:AA589)-Y589)/(MAX(X589:AA589)-MIN(X589:AA589)),(Y589-MIN(X589:AA589))/(MAX(X589:AA589)-MIN(X589:AA589))))</f>
        <v>0.6</v>
      </c>
      <c r="AT589" s="0" t="n">
        <f aca="false">IF(MAX(X589:AA589)=MIN(X589:AA589),0,IF($F$17="custo",(MAX(X589:AA589)-Z589)/(MAX(X589:AA589)-MIN(X589:AA589)),(Z589-MIN(X589:AA589))/(MAX(X589:AA589)-MIN(X589:AA589))))</f>
        <v>0.15</v>
      </c>
      <c r="AU589" s="0" t="n">
        <f aca="false">IF(MAX(X589:AA589)=MIN(X589:AA589),0,IF($F$17="custo",(MAX(X589:AA589)-AA589)/(MAX(X589:AA589)-MIN(X589:AA589)),(AA589-MIN(X589:AA589))/(MAX(X589:AA589)-MIN(X589:AA589))))</f>
        <v>1</v>
      </c>
      <c r="AV589" s="0" t="n">
        <f aca="false">STDEVP(AB589:AE589)</f>
        <v>0.423340343388694</v>
      </c>
      <c r="AW589" s="0" t="n">
        <f aca="false">STDEVP(AF589:AI589)</f>
        <v>0.355435257276727</v>
      </c>
      <c r="AX589" s="0" t="n">
        <f aca="false">STDEVP(AJ589:AM589)</f>
        <v>0.414147527772262</v>
      </c>
      <c r="AY589" s="0" t="n">
        <f aca="false">STDEVP(AN589:AQ589)</f>
        <v>0.375</v>
      </c>
      <c r="AZ589" s="0" t="n">
        <f aca="false">STDEVP(AR589:AU589)</f>
        <v>0.392706951810125</v>
      </c>
      <c r="BA589" s="0" t="n">
        <f aca="false">AV589*((1-IFERROR(CORREL(AB589:AE589,AF589:AI589),0))+(1-IFERROR(CORREL(AB589:AE589,AJ589:AM589),0))+(1-IFERROR(CORREL(AB589:AE589,AN589:AQ589),0))+(1-IFERROR(CORREL(AB589:AE589,AR589:AU589),0)))</f>
        <v>1.16216131314919</v>
      </c>
      <c r="BB589" s="0" t="n">
        <f aca="false">AW589*((1-IFERROR(CORREL(AF589:AI589,AB589:AE589),0))+(1-IFERROR(CORREL(AF589:AI589,AJ589:AM589),0))+(1-IFERROR(CORREL(AF589:AI589,AN589:AQ589),0))+(1-IFERROR(CORREL(AF589:AI589,AR589:AU589),0)))</f>
        <v>2.13905409512549</v>
      </c>
      <c r="BC589" s="0" t="n">
        <f aca="false">AX589*((1-IFERROR(CORREL(AJ589:AM589,AB589:AE589),0))+(1-IFERROR(CORREL(AJ589:AM589,AF589:AI589),0))+(1-IFERROR(CORREL(AJ589:AM589,AN589:AQ589),0))+(1-IFERROR(CORREL(AJ589:AM589,AR589:AU589),0)))</f>
        <v>1.1542459604386</v>
      </c>
      <c r="BD589" s="0" t="n">
        <f aca="false">AY589*((1-IFERROR(CORREL(AN589:AQ589,AB589:AE589),0))+(1-IFERROR(CORREL(AN589:AQ589,AF589:AI589),0))+(1-IFERROR(CORREL(AN589:AQ589,AJ589:AM589),0))+(1-IFERROR(CORREL(AN589:AQ589,AR589:AU589),0)))</f>
        <v>0.798668357519985</v>
      </c>
      <c r="BE589" s="0" t="n">
        <f aca="false">AZ589*((1-IFERROR(CORREL(AR589:AU589,AB589:AE589),0))+(1-IFERROR(CORREL(AR589:AU589,AF589:AI589),0))+(1-IFERROR(CORREL(AR589:AU589,AJ589:AM589),0))+(1-IFERROR(CORREL(AR589:AU589,AN589:AQ589),0)))</f>
        <v>1.04858767108574</v>
      </c>
      <c r="BF589" s="0" t="n">
        <f aca="false">IF(SUM(BA589:BE589)&gt;0,BA589/SUM(BA589:BE589),1/5)</f>
        <v>0.184390516008784</v>
      </c>
      <c r="BG589" s="0" t="n">
        <f aca="false">IF(SUM(BA589:BE589)&gt;0,BB589/SUM(BA589:BE589),1/5)</f>
        <v>0.339386007698105</v>
      </c>
      <c r="BH589" s="0" t="n">
        <f aca="false">IF(SUM(BA589:BE589)&gt;0,BC589/SUM(BA589:BE589),1/5)</f>
        <v>0.18313465251188</v>
      </c>
      <c r="BI589" s="0" t="n">
        <f aca="false">IF(SUM(BA589:BE589)&gt;0,BD589/SUM(BA589:BE589),1/5)</f>
        <v>0.12671809747645</v>
      </c>
      <c r="BJ589" s="0" t="n">
        <f aca="false">IF(SUM(BA589:BE589)&gt;0,BE589/SUM(BA589:BE589),1/5)</f>
        <v>0.166370726304781</v>
      </c>
      <c r="BK589" s="0" t="n">
        <f aca="false">BF589*AB589+BG589*AF589+BH589*AJ589+BI589*AN589+BJ589*AR589</f>
        <v>0.196281027833202</v>
      </c>
      <c r="BL589" s="0" t="n">
        <f aca="false">BF589*AC589+BG589*AG589+BH589*AK589+BI589*AO589+BJ589*AS589</f>
        <v>0.534247016588311</v>
      </c>
      <c r="BM589" s="0" t="n">
        <f aca="false">BF589*AD589+BG589*AH589+BH589*AL589+BI589*AP589+BJ589*AT589</f>
        <v>0.579519153725747</v>
      </c>
      <c r="BN589" s="0" t="n">
        <f aca="false">BF589*AE589+BG589*AI589+BH589*AM589+BI589*AQ589+BJ589*AU589</f>
        <v>0.660613992301895</v>
      </c>
      <c r="BO589" s="0" t="n">
        <f aca="false">RANK(BK589,$BK589:$BN589)</f>
        <v>4</v>
      </c>
      <c r="BP589" s="0" t="n">
        <f aca="false">RANK(BL589,$BK589:$BN589)</f>
        <v>3</v>
      </c>
      <c r="BQ589" s="0" t="n">
        <f aca="false">RANK(BM589,$BK589:$BN589)</f>
        <v>2</v>
      </c>
      <c r="BR589" s="0" t="n">
        <f aca="false">RANK(BN589,$BK589:$BN589)</f>
        <v>1</v>
      </c>
    </row>
    <row r="590" customFormat="false" ht="15" hidden="false" customHeight="false" outlineLevel="0" collapsed="false">
      <c r="A590" s="0" t="n">
        <v>567</v>
      </c>
      <c r="B590" s="0" t="n">
        <f aca="false">RANDBETWEEN(1,$B$5)</f>
        <v>4</v>
      </c>
      <c r="C590" s="0" t="n">
        <f aca="false">RANDBETWEEN(1,$B$5)</f>
        <v>5</v>
      </c>
      <c r="D590" s="0" t="n">
        <f aca="false">RANDBETWEEN(1,$B$5)</f>
        <v>1</v>
      </c>
      <c r="E590" s="0" t="n">
        <f aca="false">RANDBETWEEN(1,$B$5)</f>
        <v>1</v>
      </c>
      <c r="F590" s="0" t="n">
        <f aca="false">RANDBETWEEN(1,$B$5)</f>
        <v>6</v>
      </c>
      <c r="G590" s="0" t="n">
        <f aca="false">RANDBETWEEN(1,$B$5)</f>
        <v>4</v>
      </c>
      <c r="H590" s="0" t="n">
        <f aca="true">NORMINV(RAND(),$B$8,$B$13)</f>
        <v>52.6699810033766</v>
      </c>
      <c r="I590" s="0" t="n">
        <f aca="true">NORMINV(RAND(),$C$8,$C$13)</f>
        <v>64.0532245715927</v>
      </c>
      <c r="J590" s="0" t="n">
        <f aca="true">NORMINV(RAND(),$D$8,$D$13)</f>
        <v>14.0795984098611</v>
      </c>
      <c r="K590" s="0" t="n">
        <f aca="true">NORMINV(RAND(),$E$8,$E$13)</f>
        <v>3.11555384201413</v>
      </c>
      <c r="L590" s="0" t="n">
        <f aca="true">NORMINV(RAND(),$B$9,$B$14)</f>
        <v>46.2104887057505</v>
      </c>
      <c r="M590" s="0" t="n">
        <f aca="true">NORMINV(RAND(),$C$9,$C$14)</f>
        <v>54.7087186905652</v>
      </c>
      <c r="N590" s="0" t="n">
        <f aca="true">NORMINV(RAND(),$D$9,$D$14)</f>
        <v>43.7266032056675</v>
      </c>
      <c r="O590" s="0" t="n">
        <f aca="true">NORMINV(RAND(),$E$9,$E$14)</f>
        <v>24.9044972439763</v>
      </c>
      <c r="P590" s="0" t="n">
        <f aca="true">NORMINV(RAND(),$B$10,$B$15)</f>
        <v>23.6023445801059</v>
      </c>
      <c r="Q590" s="0" t="n">
        <f aca="true">NORMINV(RAND(),$C$10,$C$15)</f>
        <v>29.6716837588308</v>
      </c>
      <c r="R590" s="0" t="n">
        <f aca="true">NORMINV(RAND(),$D$10,$D$15)</f>
        <v>10.4997323078915</v>
      </c>
      <c r="S590" s="0" t="n">
        <f aca="true">NORMINV(RAND(),$E$10,$E$15)</f>
        <v>4.36378735910055</v>
      </c>
      <c r="T590" s="0" t="n">
        <f aca="false">MEDIAN(INDEX(Avaliadores!$B$17:$B$22,$B590),INDEX(Avaliadores!$B$17:$B$22,$C590),INDEX(Avaliadores!$B$17:$B$22,$D590),INDEX(Avaliadores!$B$17:$B$22,$E590),INDEX(Avaliadores!$B$17:$B$22,$F590),INDEX(Avaliadores!$B$17:$B$22,$G590))</f>
        <v>2.29166666666667</v>
      </c>
      <c r="U590" s="0" t="n">
        <f aca="false">MEDIAN(INDEX(Avaliadores!$C$17:$C$22,$B590),INDEX(Avaliadores!$C$17:$C$22,$C590),INDEX(Avaliadores!$C$17:$C$22,$D590),INDEX(Avaliadores!$C$17:$C$22,$E590),INDEX(Avaliadores!$C$17:$C$22,$F590),INDEX(Avaliadores!$C$17:$C$22,$G590))</f>
        <v>5.54166666666667</v>
      </c>
      <c r="V590" s="0" t="n">
        <f aca="false">MEDIAN(INDEX(Avaliadores!$D$17:$D$22,$B590),INDEX(Avaliadores!$D$17:$D$22,$C590),INDEX(Avaliadores!$D$17:$D$22,$D590),INDEX(Avaliadores!$D$17:$D$22,$E590),INDEX(Avaliadores!$D$17:$D$22,$F590),INDEX(Avaliadores!$D$17:$D$22,$G590))</f>
        <v>5.54166666666667</v>
      </c>
      <c r="W590" s="0" t="n">
        <f aca="false">MEDIAN(INDEX(Avaliadores!$E$17:$E$22,$B590),INDEX(Avaliadores!$E$17:$E$22,$C590),INDEX(Avaliadores!$E$17:$E$22,$D590),INDEX(Avaliadores!$E$17:$E$22,$E590),INDEX(Avaliadores!$E$17:$E$22,$F590),INDEX(Avaliadores!$E$17:$E$22,$G590))</f>
        <v>6.79166666666667</v>
      </c>
      <c r="X590" s="0" t="n">
        <f aca="false">MEDIAN(INDEX(Avaliadores!$F$17:$F$22,$B590),INDEX(Avaliadores!$F$17:$F$22,$C590),INDEX(Avaliadores!$F$17:$F$22,$D590),INDEX(Avaliadores!$F$17:$F$22,$E590),INDEX(Avaliadores!$F$17:$F$22,$F590),INDEX(Avaliadores!$F$17:$F$22,$G590))</f>
        <v>2.79166666666667</v>
      </c>
      <c r="Y590" s="0" t="n">
        <f aca="false">MEDIAN(INDEX(Avaliadores!$G$17:$G$22,$B590),INDEX(Avaliadores!$G$17:$G$22,$C590),INDEX(Avaliadores!$G$17:$G$22,$D590),INDEX(Avaliadores!$G$17:$G$22,$E590),INDEX(Avaliadores!$G$17:$G$22,$F590),INDEX(Avaliadores!$G$17:$G$22,$G590))</f>
        <v>4.79166666666667</v>
      </c>
      <c r="Z590" s="0" t="n">
        <f aca="false">MEDIAN(INDEX(Avaliadores!$H$17:$H$22,$B590),INDEX(Avaliadores!$H$17:$H$22,$C590),INDEX(Avaliadores!$H$17:$H$22,$D590),INDEX(Avaliadores!$H$17:$H$22,$E590),INDEX(Avaliadores!$H$17:$H$22,$F590),INDEX(Avaliadores!$H$17:$H$22,$G590))</f>
        <v>3.79166666666667</v>
      </c>
      <c r="AA590" s="0" t="n">
        <f aca="false">MEDIAN(INDEX(Avaliadores!$I$17:$I$22,$B590),INDEX(Avaliadores!$I$17:$I$22,$C590),INDEX(Avaliadores!$I$17:$I$22,$D590),INDEX(Avaliadores!$I$17:$I$22,$E590),INDEX(Avaliadores!$I$17:$I$22,$F590),INDEX(Avaliadores!$I$17:$I$22,$G590))</f>
        <v>6.79166666666667</v>
      </c>
      <c r="AB590" s="0" t="n">
        <f aca="false">IF(MAX(H590:K590)=MIN(H590:K590),0,IF($B$17="custo",(MAX(H590:K590)-H590)/(MAX(H590:K590)-MIN(H590:K590)),(H590-MIN(H590:K590))/(MAX(H590:K590)-MIN(H590:K590))))</f>
        <v>0.186801422370264</v>
      </c>
      <c r="AC590" s="0" t="n">
        <f aca="false">IF(MAX(H590:K590)=MIN(H590:K590),0,IF($B$17="custo",(MAX(H590:K590)-I590)/(MAX(H590:K590)-MIN(H590:K590)),(I590-MIN(H590:K590))/(MAX(H590:K590)-MIN(H590:K590))))</f>
        <v>0</v>
      </c>
      <c r="AD590" s="0" t="n">
        <f aca="false">IF(MAX(H590:K590)=MIN(H590:K590),0,IF($B$17="custo",(MAX(H590:K590)-J590)/(MAX(H590:K590)-MIN(H590:K590)),(J590-MIN(H590:K590))/(MAX(H590:K590)-MIN(H590:K590))))</f>
        <v>0.820077721439309</v>
      </c>
      <c r="AE590" s="0" t="n">
        <f aca="false">IF(MAX(H590:K590)=MIN(H590:K590),0,IF($B$17="custo",(MAX(H590:K590)-K590)/(MAX(H590:K590)-MIN(H590:K590)),(K590-MIN(H590:K590))/(MAX(H590:K590)-MIN(H590:K590))))</f>
        <v>1</v>
      </c>
      <c r="AF590" s="0" t="n">
        <f aca="false">IF(MAX(L590:O590)=MIN(L590:O590),0,IF($C$17="custo",(MAX(L590:O590)-L590)/(MAX(L590:O590)-MIN(L590:O590)),(L590-MIN(L590:O590))/(MAX(L590:O590)-MIN(L590:O590))))</f>
        <v>0.7148648891888</v>
      </c>
      <c r="AG590" s="0" t="n">
        <f aca="false">IF(MAX(L590:O590)=MIN(L590:O590),0,IF($C$17="custo",(MAX(L590:O590)-M590)/(MAX(L590:O590)-MIN(L590:O590)),(M590-MIN(L590:O590))/(MAX(L590:O590)-MIN(L590:O590))))</f>
        <v>1</v>
      </c>
      <c r="AH590" s="0" t="n">
        <f aca="false">IF(MAX(L590:O590)=MIN(L590:O590),0,IF($C$17="custo",(MAX(L590:O590)-N590)/(MAX(L590:O590)-MIN(L590:O590)),(N590-MIN(L590:O590))/(MAX(L590:O590)-MIN(L590:O590))))</f>
        <v>0.631524832662435</v>
      </c>
      <c r="AI590" s="0" t="n">
        <f aca="false">IF(MAX(L590:O590)=MIN(L590:O590),0,IF($C$17="custo",(MAX(L590:O590)-O590)/(MAX(L590:O590)-MIN(L590:O590)),(O590-MIN(L590:O590))/(MAX(L590:O590)-MIN(L590:O590))))</f>
        <v>0</v>
      </c>
      <c r="AJ590" s="0" t="n">
        <f aca="false">IF(MAX(P590:S590)=MIN(P590:S590),0,IF($D$17="custo",(MAX(P590:S590)-P590)/(MAX(P590:S590)-MIN(P590:S590)),(P590-MIN(P590:S590))/(MAX(P590:S590)-MIN(P590:S590))))</f>
        <v>0.239819978826435</v>
      </c>
      <c r="AK590" s="0" t="n">
        <f aca="false">IF(MAX(P590:S590)=MIN(P590:S590),0,IF($D$17="custo",(MAX(P590:S590)-Q590)/(MAX(P590:S590)-MIN(P590:S590)),(Q590-MIN(P590:S590))/(MAX(P590:S590)-MIN(P590:S590))))</f>
        <v>0</v>
      </c>
      <c r="AL590" s="0" t="n">
        <f aca="false">IF(MAX(P590:S590)=MIN(P590:S590),0,IF($D$17="custo",(MAX(P590:S590)-R590)/(MAX(P590:S590)-MIN(P590:S590)),(R590-MIN(P590:S590))/(MAX(P590:S590)-MIN(P590:S590))))</f>
        <v>0.757548203458886</v>
      </c>
      <c r="AM590" s="0" t="n">
        <f aca="false">IF(MAX(P590:S590)=MIN(P590:S590),0,IF($D$17="custo",(MAX(P590:S590)-S590)/(MAX(P590:S590)-MIN(P590:S590)),(S590-MIN(P590:S590))/(MAX(P590:S590)-MIN(P590:S590))))</f>
        <v>1</v>
      </c>
      <c r="AN590" s="0" t="n">
        <f aca="false">IF(MAX(T590:W590)=MIN(T590:W590),0,IF($E$17="custo",(MAX(T590:W590)-T590)/(MAX(T590:W590)-MIN(T590:W590)),(T590-MIN(T590:W590))/(MAX(T590:W590)-MIN(T590:W590))))</f>
        <v>0</v>
      </c>
      <c r="AO590" s="0" t="n">
        <f aca="false">IF(MAX(T590:W590)=MIN(T590:W590),0,IF($E$17="custo",(MAX(T590:W590)-U590)/(MAX(T590:W590)-MIN(T590:W590)),(U590-MIN(T590:W590))/(MAX(T590:W590)-MIN(T590:W590))))</f>
        <v>0.722222222222222</v>
      </c>
      <c r="AP590" s="0" t="n">
        <f aca="false">IF(MAX(T590:W590)=MIN(T590:W590),0,IF($E$17="custo",(MAX(T590:W590)-V590)/(MAX(T590:W590)-MIN(T590:W590)),(V590-MIN(T590:W590))/(MAX(T590:W590)-MIN(T590:W590))))</f>
        <v>0.722222222222222</v>
      </c>
      <c r="AQ590" s="0" t="n">
        <f aca="false">IF(MAX(T590:W590)=MIN(T590:W590),0,IF($E$17="custo",(MAX(T590:W590)-W590)/(MAX(T590:W590)-MIN(T590:W590)),(W590-MIN(T590:W590))/(MAX(T590:W590)-MIN(T590:W590))))</f>
        <v>1</v>
      </c>
      <c r="AR590" s="0" t="n">
        <f aca="false">IF(MAX(X590:AA590)=MIN(X590:AA590),0,IF($F$17="custo",(MAX(X590:AA590)-X590)/(MAX(X590:AA590)-MIN(X590:AA590)),(X590-MIN(X590:AA590))/(MAX(X590:AA590)-MIN(X590:AA590))))</f>
        <v>0</v>
      </c>
      <c r="AS590" s="0" t="n">
        <f aca="false">IF(MAX(X590:AA590)=MIN(X590:AA590),0,IF($F$17="custo",(MAX(X590:AA590)-Y590)/(MAX(X590:AA590)-MIN(X590:AA590)),(Y590-MIN(X590:AA590))/(MAX(X590:AA590)-MIN(X590:AA590))))</f>
        <v>0.5</v>
      </c>
      <c r="AT590" s="0" t="n">
        <f aca="false">IF(MAX(X590:AA590)=MIN(X590:AA590),0,IF($F$17="custo",(MAX(X590:AA590)-Z590)/(MAX(X590:AA590)-MIN(X590:AA590)),(Z590-MIN(X590:AA590))/(MAX(X590:AA590)-MIN(X590:AA590))))</f>
        <v>0.25</v>
      </c>
      <c r="AU590" s="0" t="n">
        <f aca="false">IF(MAX(X590:AA590)=MIN(X590:AA590),0,IF($F$17="custo",(MAX(X590:AA590)-AA590)/(MAX(X590:AA590)-MIN(X590:AA590)),(AA590-MIN(X590:AA590))/(MAX(X590:AA590)-MIN(X590:AA590))))</f>
        <v>1</v>
      </c>
      <c r="AV590" s="0" t="n">
        <f aca="false">STDEVP(AB590:AE590)</f>
        <v>0.418488729279589</v>
      </c>
      <c r="AW590" s="0" t="n">
        <f aca="false">STDEVP(AF590:AI590)</f>
        <v>0.365194893981951</v>
      </c>
      <c r="AX590" s="0" t="n">
        <f aca="false">STDEVP(AJ590:AM590)</f>
        <v>0.398127802629588</v>
      </c>
      <c r="AY590" s="0" t="n">
        <f aca="false">STDEVP(AN590:AQ590)</f>
        <v>0.370601779559065</v>
      </c>
      <c r="AZ590" s="0" t="n">
        <f aca="false">STDEVP(AR590:AU590)</f>
        <v>0.369754986443726</v>
      </c>
      <c r="BA590" s="0" t="n">
        <f aca="false">AV590*((1-IFERROR(CORREL(AB590:AE590,AF590:AI590),0))+(1-IFERROR(CORREL(AB590:AE590,AJ590:AM590),0))+(1-IFERROR(CORREL(AB590:AE590,AN590:AQ590),0))+(1-IFERROR(CORREL(AB590:AE590,AR590:AU590),0)))</f>
        <v>1.14909352475236</v>
      </c>
      <c r="BB590" s="0" t="n">
        <f aca="false">AW590*((1-IFERROR(CORREL(AF590:AI590,AB590:AE590),0))+(1-IFERROR(CORREL(AF590:AI590,AJ590:AM590),0))+(1-IFERROR(CORREL(AF590:AI590,AN590:AQ590),0))+(1-IFERROR(CORREL(AF590:AI590,AR590:AU590),0)))</f>
        <v>2.52421366302843</v>
      </c>
      <c r="BC590" s="0" t="n">
        <f aca="false">AX590*((1-IFERROR(CORREL(AJ590:AM590,AB590:AE590),0))+(1-IFERROR(CORREL(AJ590:AM590,AF590:AI590),0))+(1-IFERROR(CORREL(AJ590:AM590,AN590:AQ590),0))+(1-IFERROR(CORREL(AJ590:AM590,AR590:AU590),0)))</f>
        <v>1.11950079077505</v>
      </c>
      <c r="BD590" s="0" t="n">
        <f aca="false">AY590*((1-IFERROR(CORREL(AN590:AQ590,AB590:AE590),0))+(1-IFERROR(CORREL(AN590:AQ590,AF590:AI590),0))+(1-IFERROR(CORREL(AN590:AQ590,AJ590:AM590),0))+(1-IFERROR(CORREL(AN590:AQ590,AR590:AU590),0)))</f>
        <v>0.91450853993922</v>
      </c>
      <c r="BE590" s="0" t="n">
        <f aca="false">AZ590*((1-IFERROR(CORREL(AR590:AU590,AB590:AE590),0))+(1-IFERROR(CORREL(AR590:AU590,AF590:AI590),0))+(1-IFERROR(CORREL(AR590:AU590,AJ590:AM590),0))+(1-IFERROR(CORREL(AR590:AU590,AN590:AQ590),0)))</f>
        <v>1.01935345949024</v>
      </c>
      <c r="BF590" s="0" t="n">
        <f aca="false">IF(SUM(BA590:BE590)&gt;0,BA590/SUM(BA590:BE590),1/5)</f>
        <v>0.170826505315862</v>
      </c>
      <c r="BG590" s="0" t="n">
        <f aca="false">IF(SUM(BA590:BE590)&gt;0,BB590/SUM(BA590:BE590),1/5)</f>
        <v>0.375254571918876</v>
      </c>
      <c r="BH590" s="0" t="n">
        <f aca="false">IF(SUM(BA590:BE590)&gt;0,BC590/SUM(BA590:BE590),1/5)</f>
        <v>0.166427191231158</v>
      </c>
      <c r="BI590" s="0" t="n">
        <f aca="false">IF(SUM(BA590:BE590)&gt;0,BD590/SUM(BA590:BE590),1/5)</f>
        <v>0.135952639706151</v>
      </c>
      <c r="BJ590" s="0" t="n">
        <f aca="false">IF(SUM(BA590:BE590)&gt;0,BE590/SUM(BA590:BE590),1/5)</f>
        <v>0.151539091827952</v>
      </c>
      <c r="BK590" s="0" t="n">
        <f aca="false">BF590*AB590+BG590*AF590+BH590*AJ590+BI590*AN590+BJ590*AR590</f>
        <v>0.340079517621122</v>
      </c>
      <c r="BL590" s="0" t="n">
        <f aca="false">BF590*AC590+BG590*AG590+BH590*AK590+BI590*AO590+BJ590*AS590</f>
        <v>0.549212135398406</v>
      </c>
      <c r="BM590" s="0" t="n">
        <f aca="false">BF590*AD590+BG590*AH590+BH590*AL590+BI590*AP590+BJ590*AT590</f>
        <v>0.639223002224168</v>
      </c>
      <c r="BN590" s="0" t="n">
        <f aca="false">BF590*AE590+BG590*AI590+BH590*AM590+BI590*AQ590+BJ590*AU590</f>
        <v>0.624745428081124</v>
      </c>
      <c r="BO590" s="0" t="n">
        <f aca="false">RANK(BK590,$BK590:$BN590)</f>
        <v>4</v>
      </c>
      <c r="BP590" s="0" t="n">
        <f aca="false">RANK(BL590,$BK590:$BN590)</f>
        <v>3</v>
      </c>
      <c r="BQ590" s="0" t="n">
        <f aca="false">RANK(BM590,$BK590:$BN590)</f>
        <v>1</v>
      </c>
      <c r="BR590" s="0" t="n">
        <f aca="false">RANK(BN590,$BK590:$BN590)</f>
        <v>2</v>
      </c>
    </row>
    <row r="591" customFormat="false" ht="15" hidden="false" customHeight="false" outlineLevel="0" collapsed="false">
      <c r="A591" s="0" t="n">
        <v>568</v>
      </c>
      <c r="B591" s="0" t="n">
        <f aca="false">RANDBETWEEN(1,$B$5)</f>
        <v>5</v>
      </c>
      <c r="C591" s="0" t="n">
        <f aca="false">RANDBETWEEN(1,$B$5)</f>
        <v>5</v>
      </c>
      <c r="D591" s="0" t="n">
        <f aca="false">RANDBETWEEN(1,$B$5)</f>
        <v>5</v>
      </c>
      <c r="E591" s="0" t="n">
        <f aca="false">RANDBETWEEN(1,$B$5)</f>
        <v>6</v>
      </c>
      <c r="F591" s="0" t="n">
        <f aca="false">RANDBETWEEN(1,$B$5)</f>
        <v>2</v>
      </c>
      <c r="G591" s="0" t="n">
        <f aca="false">RANDBETWEEN(1,$B$5)</f>
        <v>3</v>
      </c>
      <c r="H591" s="0" t="n">
        <f aca="true">NORMINV(RAND(),$B$8,$B$13)</f>
        <v>50.4627848281153</v>
      </c>
      <c r="I591" s="0" t="n">
        <f aca="true">NORMINV(RAND(),$C$8,$C$13)</f>
        <v>59.3496559687531</v>
      </c>
      <c r="J591" s="0" t="n">
        <f aca="true">NORMINV(RAND(),$D$8,$D$13)</f>
        <v>13.4828809414111</v>
      </c>
      <c r="K591" s="0" t="n">
        <f aca="true">NORMINV(RAND(),$E$8,$E$13)</f>
        <v>3.02408095176101</v>
      </c>
      <c r="L591" s="0" t="n">
        <f aca="true">NORMINV(RAND(),$B$9,$B$14)</f>
        <v>50.4476914869337</v>
      </c>
      <c r="M591" s="0" t="n">
        <f aca="true">NORMINV(RAND(),$C$9,$C$14)</f>
        <v>52.440557794619</v>
      </c>
      <c r="N591" s="0" t="n">
        <f aca="true">NORMINV(RAND(),$D$9,$D$14)</f>
        <v>52.4562008259429</v>
      </c>
      <c r="O591" s="0" t="n">
        <f aca="true">NORMINV(RAND(),$E$9,$E$14)</f>
        <v>28.2029813954688</v>
      </c>
      <c r="P591" s="0" t="n">
        <f aca="true">NORMINV(RAND(),$B$10,$B$15)</f>
        <v>24.2952932390351</v>
      </c>
      <c r="Q591" s="0" t="n">
        <f aca="true">NORMINV(RAND(),$C$10,$C$15)</f>
        <v>30.389882347122</v>
      </c>
      <c r="R591" s="0" t="n">
        <f aca="true">NORMINV(RAND(),$D$10,$D$15)</f>
        <v>10.1563404981504</v>
      </c>
      <c r="S591" s="0" t="n">
        <f aca="true">NORMINV(RAND(),$E$10,$E$15)</f>
        <v>3.86721502966644</v>
      </c>
      <c r="T591" s="0" t="n">
        <f aca="false">MEDIAN(INDEX(Avaliadores!$B$17:$B$22,$B591),INDEX(Avaliadores!$B$17:$B$22,$C591),INDEX(Avaliadores!$B$17:$B$22,$D591),INDEX(Avaliadores!$B$17:$B$22,$E591),INDEX(Avaliadores!$B$17:$B$22,$F591),INDEX(Avaliadores!$B$17:$B$22,$G591))</f>
        <v>2.54166666666667</v>
      </c>
      <c r="U591" s="0" t="n">
        <f aca="false">MEDIAN(INDEX(Avaliadores!$C$17:$C$22,$B591),INDEX(Avaliadores!$C$17:$C$22,$C591),INDEX(Avaliadores!$C$17:$C$22,$D591),INDEX(Avaliadores!$C$17:$C$22,$E591),INDEX(Avaliadores!$C$17:$C$22,$F591),INDEX(Avaliadores!$C$17:$C$22,$G591))</f>
        <v>5.54166666666667</v>
      </c>
      <c r="V591" s="0" t="n">
        <f aca="false">MEDIAN(INDEX(Avaliadores!$D$17:$D$22,$B591),INDEX(Avaliadores!$D$17:$D$22,$C591),INDEX(Avaliadores!$D$17:$D$22,$D591),INDEX(Avaliadores!$D$17:$D$22,$E591),INDEX(Avaliadores!$D$17:$D$22,$F591),INDEX(Avaliadores!$D$17:$D$22,$G591))</f>
        <v>5.54166666666667</v>
      </c>
      <c r="W591" s="0" t="n">
        <f aca="false">MEDIAN(INDEX(Avaliadores!$E$17:$E$22,$B591),INDEX(Avaliadores!$E$17:$E$22,$C591),INDEX(Avaliadores!$E$17:$E$22,$D591),INDEX(Avaliadores!$E$17:$E$22,$E591),INDEX(Avaliadores!$E$17:$E$22,$F591),INDEX(Avaliadores!$E$17:$E$22,$G591))</f>
        <v>6.79166666666667</v>
      </c>
      <c r="X591" s="0" t="n">
        <f aca="false">MEDIAN(INDEX(Avaliadores!$F$17:$F$22,$B591),INDEX(Avaliadores!$F$17:$F$22,$C591),INDEX(Avaliadores!$F$17:$F$22,$D591),INDEX(Avaliadores!$F$17:$F$22,$E591),INDEX(Avaliadores!$F$17:$F$22,$F591),INDEX(Avaliadores!$F$17:$F$22,$G591))</f>
        <v>2.54166666666667</v>
      </c>
      <c r="Y591" s="0" t="n">
        <f aca="false">MEDIAN(INDEX(Avaliadores!$G$17:$G$22,$B591),INDEX(Avaliadores!$G$17:$G$22,$C591),INDEX(Avaliadores!$G$17:$G$22,$D591),INDEX(Avaliadores!$G$17:$G$22,$E591),INDEX(Avaliadores!$G$17:$G$22,$F591),INDEX(Avaliadores!$G$17:$G$22,$G591))</f>
        <v>4.79166666666667</v>
      </c>
      <c r="Z591" s="0" t="n">
        <f aca="false">MEDIAN(INDEX(Avaliadores!$H$17:$H$22,$B591),INDEX(Avaliadores!$H$17:$H$22,$C591),INDEX(Avaliadores!$H$17:$H$22,$D591),INDEX(Avaliadores!$H$17:$H$22,$E591),INDEX(Avaliadores!$H$17:$H$22,$F591),INDEX(Avaliadores!$H$17:$H$22,$G591))</f>
        <v>3.66666666666667</v>
      </c>
      <c r="AA591" s="0" t="n">
        <f aca="false">MEDIAN(INDEX(Avaliadores!$I$17:$I$22,$B591),INDEX(Avaliadores!$I$17:$I$22,$C591),INDEX(Avaliadores!$I$17:$I$22,$D591),INDEX(Avaliadores!$I$17:$I$22,$E591),INDEX(Avaliadores!$I$17:$I$22,$F591),INDEX(Avaliadores!$I$17:$I$22,$G591))</f>
        <v>6.54166666666667</v>
      </c>
      <c r="AB591" s="0" t="n">
        <f aca="false">IF(MAX(H591:K591)=MIN(H591:K591),0,IF($B$17="custo",(MAX(H591:K591)-H591)/(MAX(H591:K591)-MIN(H591:K591)),(H591-MIN(H591:K591))/(MAX(H591:K591)-MIN(H591:K591))))</f>
        <v>0.157776838282732</v>
      </c>
      <c r="AC591" s="0" t="n">
        <f aca="false">IF(MAX(H591:K591)=MIN(H591:K591),0,IF($B$17="custo",(MAX(H591:K591)-I591)/(MAX(H591:K591)-MIN(H591:K591)),(I591-MIN(H591:K591))/(MAX(H591:K591)-MIN(H591:K591))))</f>
        <v>0</v>
      </c>
      <c r="AD591" s="0" t="n">
        <f aca="false">IF(MAX(H591:K591)=MIN(H591:K591),0,IF($B$17="custo",(MAX(H591:K591)-J591)/(MAX(H591:K591)-MIN(H591:K591)),(J591-MIN(H591:K591))/(MAX(H591:K591)-MIN(H591:K591))))</f>
        <v>0.814315255787537</v>
      </c>
      <c r="AE591" s="0" t="n">
        <f aca="false">IF(MAX(H591:K591)=MIN(H591:K591),0,IF($B$17="custo",(MAX(H591:K591)-K591)/(MAX(H591:K591)-MIN(H591:K591)),(K591-MIN(H591:K591))/(MAX(H591:K591)-MIN(H591:K591))))</f>
        <v>1</v>
      </c>
      <c r="AF591" s="0" t="n">
        <f aca="false">IF(MAX(L591:O591)=MIN(L591:O591),0,IF($C$17="custo",(MAX(L591:O591)-L591)/(MAX(L591:O591)-MIN(L591:O591)),(L591-MIN(L591:O591))/(MAX(L591:O591)-MIN(L591:O591))))</f>
        <v>0.917185867024091</v>
      </c>
      <c r="AG591" s="0" t="n">
        <f aca="false">IF(MAX(L591:O591)=MIN(L591:O591),0,IF($C$17="custo",(MAX(L591:O591)-M591)/(MAX(L591:O591)-MIN(L591:O591)),(M591-MIN(L591:O591))/(MAX(L591:O591)-MIN(L591:O591))))</f>
        <v>0.999355012171942</v>
      </c>
      <c r="AH591" s="0" t="n">
        <f aca="false">IF(MAX(L591:O591)=MIN(L591:O591),0,IF($C$17="custo",(MAX(L591:O591)-N591)/(MAX(L591:O591)-MIN(L591:O591)),(N591-MIN(L591:O591))/(MAX(L591:O591)-MIN(L591:O591))))</f>
        <v>1</v>
      </c>
      <c r="AI591" s="0" t="n">
        <f aca="false">IF(MAX(L591:O591)=MIN(L591:O591),0,IF($C$17="custo",(MAX(L591:O591)-O591)/(MAX(L591:O591)-MIN(L591:O591)),(O591-MIN(L591:O591))/(MAX(L591:O591)-MIN(L591:O591))))</f>
        <v>0</v>
      </c>
      <c r="AJ591" s="0" t="n">
        <f aca="false">IF(MAX(P591:S591)=MIN(P591:S591),0,IF($D$17="custo",(MAX(P591:S591)-P591)/(MAX(P591:S591)-MIN(P591:S591)),(P591-MIN(P591:S591))/(MAX(P591:S591)-MIN(P591:S591))))</f>
        <v>0.229787940825839</v>
      </c>
      <c r="AK591" s="0" t="n">
        <f aca="false">IF(MAX(P591:S591)=MIN(P591:S591),0,IF($D$17="custo",(MAX(P591:S591)-Q591)/(MAX(P591:S591)-MIN(P591:S591)),(Q591-MIN(P591:S591))/(MAX(P591:S591)-MIN(P591:S591))))</f>
        <v>0</v>
      </c>
      <c r="AL591" s="0" t="n">
        <f aca="false">IF(MAX(P591:S591)=MIN(P591:S591),0,IF($D$17="custo",(MAX(P591:S591)-R591)/(MAX(P591:S591)-MIN(P591:S591)),(R591-MIN(P591:S591))/(MAX(P591:S591)-MIN(P591:S591))))</f>
        <v>0.762877338345797</v>
      </c>
      <c r="AM591" s="0" t="n">
        <f aca="false">IF(MAX(P591:S591)=MIN(P591:S591),0,IF($D$17="custo",(MAX(P591:S591)-S591)/(MAX(P591:S591)-MIN(P591:S591)),(S591-MIN(P591:S591))/(MAX(P591:S591)-MIN(P591:S591))))</f>
        <v>1</v>
      </c>
      <c r="AN591" s="0" t="n">
        <f aca="false">IF(MAX(T591:W591)=MIN(T591:W591),0,IF($E$17="custo",(MAX(T591:W591)-T591)/(MAX(T591:W591)-MIN(T591:W591)),(T591-MIN(T591:W591))/(MAX(T591:W591)-MIN(T591:W591))))</f>
        <v>0</v>
      </c>
      <c r="AO591" s="0" t="n">
        <f aca="false">IF(MAX(T591:W591)=MIN(T591:W591),0,IF($E$17="custo",(MAX(T591:W591)-U591)/(MAX(T591:W591)-MIN(T591:W591)),(U591-MIN(T591:W591))/(MAX(T591:W591)-MIN(T591:W591))))</f>
        <v>0.705882352941177</v>
      </c>
      <c r="AP591" s="0" t="n">
        <f aca="false">IF(MAX(T591:W591)=MIN(T591:W591),0,IF($E$17="custo",(MAX(T591:W591)-V591)/(MAX(T591:W591)-MIN(T591:W591)),(V591-MIN(T591:W591))/(MAX(T591:W591)-MIN(T591:W591))))</f>
        <v>0.705882352941177</v>
      </c>
      <c r="AQ591" s="0" t="n">
        <f aca="false">IF(MAX(T591:W591)=MIN(T591:W591),0,IF($E$17="custo",(MAX(T591:W591)-W591)/(MAX(T591:W591)-MIN(T591:W591)),(W591-MIN(T591:W591))/(MAX(T591:W591)-MIN(T591:W591))))</f>
        <v>1</v>
      </c>
      <c r="AR591" s="0" t="n">
        <f aca="false">IF(MAX(X591:AA591)=MIN(X591:AA591),0,IF($F$17="custo",(MAX(X591:AA591)-X591)/(MAX(X591:AA591)-MIN(X591:AA591)),(X591-MIN(X591:AA591))/(MAX(X591:AA591)-MIN(X591:AA591))))</f>
        <v>0</v>
      </c>
      <c r="AS591" s="0" t="n">
        <f aca="false">IF(MAX(X591:AA591)=MIN(X591:AA591),0,IF($F$17="custo",(MAX(X591:AA591)-Y591)/(MAX(X591:AA591)-MIN(X591:AA591)),(Y591-MIN(X591:AA591))/(MAX(X591:AA591)-MIN(X591:AA591))))</f>
        <v>0.5625</v>
      </c>
      <c r="AT591" s="0" t="n">
        <f aca="false">IF(MAX(X591:AA591)=MIN(X591:AA591),0,IF($F$17="custo",(MAX(X591:AA591)-Z591)/(MAX(X591:AA591)-MIN(X591:AA591)),(Z591-MIN(X591:AA591))/(MAX(X591:AA591)-MIN(X591:AA591))))</f>
        <v>0.28125</v>
      </c>
      <c r="AU591" s="0" t="n">
        <f aca="false">IF(MAX(X591:AA591)=MIN(X591:AA591),0,IF($F$17="custo",(MAX(X591:AA591)-AA591)/(MAX(X591:AA591)-MIN(X591:AA591)),(AA591-MIN(X591:AA591))/(MAX(X591:AA591)-MIN(X591:AA591))))</f>
        <v>1</v>
      </c>
      <c r="AV591" s="0" t="n">
        <f aca="false">STDEVP(AB591:AE591)</f>
        <v>0.423000017622104</v>
      </c>
      <c r="AW591" s="0" t="n">
        <f aca="false">STDEVP(AF591:AI591)</f>
        <v>0.422311401698002</v>
      </c>
      <c r="AX591" s="0" t="n">
        <f aca="false">STDEVP(AJ591:AM591)</f>
        <v>0.400657460434254</v>
      </c>
      <c r="AY591" s="0" t="n">
        <f aca="false">STDEVP(AN591:AQ591)</f>
        <v>0.36823482428085</v>
      </c>
      <c r="AZ591" s="0" t="n">
        <f aca="false">STDEVP(AR591:AU591)</f>
        <v>0.36934208292415</v>
      </c>
      <c r="BA591" s="0" t="n">
        <f aca="false">AV591*((1-IFERROR(CORREL(AB591:AE591,AF591:AI591),0))+(1-IFERROR(CORREL(AB591:AE591,AJ591:AM591),0))+(1-IFERROR(CORREL(AB591:AE591,AN591:AQ591),0))+(1-IFERROR(CORREL(AB591:AE591,AR591:AU591),0)))</f>
        <v>1.07577790823003</v>
      </c>
      <c r="BB591" s="0" t="n">
        <f aca="false">AW591*((1-IFERROR(CORREL(AF591:AI591,AB591:AE591),0))+(1-IFERROR(CORREL(AF591:AI591,AJ591:AM591),0))+(1-IFERROR(CORREL(AF591:AI591,AN591:AQ591),0))+(1-IFERROR(CORREL(AF591:AI591,AR591:AU591),0)))</f>
        <v>2.84614485267527</v>
      </c>
      <c r="BC591" s="0" t="n">
        <f aca="false">AX591*((1-IFERROR(CORREL(AJ591:AM591,AB591:AE591),0))+(1-IFERROR(CORREL(AJ591:AM591,AF591:AI591),0))+(1-IFERROR(CORREL(AJ591:AM591,AN591:AQ591),0))+(1-IFERROR(CORREL(AJ591:AM591,AR591:AU591),0)))</f>
        <v>1.05817078773645</v>
      </c>
      <c r="BD591" s="0" t="n">
        <f aca="false">AY591*((1-IFERROR(CORREL(AN591:AQ591,AB591:AE591),0))+(1-IFERROR(CORREL(AN591:AQ591,AF591:AI591),0))+(1-IFERROR(CORREL(AN591:AQ591,AJ591:AM591),0))+(1-IFERROR(CORREL(AN591:AQ591,AR591:AU591),0)))</f>
        <v>0.912625339593555</v>
      </c>
      <c r="BE591" s="0" t="n">
        <f aca="false">AZ591*((1-IFERROR(CORREL(AR591:AU591,AB591:AE591),0))+(1-IFERROR(CORREL(AR591:AU591,AF591:AI591),0))+(1-IFERROR(CORREL(AR591:AU591,AJ591:AM591),0))+(1-IFERROR(CORREL(AR591:AU591,AN591:AQ591),0)))</f>
        <v>1.07151586343148</v>
      </c>
      <c r="BF591" s="0" t="n">
        <f aca="false">IF(SUM(BA591:BE591)&gt;0,BA591/SUM(BA591:BE591),1/5)</f>
        <v>0.154471804382033</v>
      </c>
      <c r="BG591" s="0" t="n">
        <f aca="false">IF(SUM(BA591:BE591)&gt;0,BB591/SUM(BA591:BE591),1/5)</f>
        <v>0.408680200217847</v>
      </c>
      <c r="BH591" s="0" t="n">
        <f aca="false">IF(SUM(BA591:BE591)&gt;0,BC591/SUM(BA591:BE591),1/5)</f>
        <v>0.151943583964225</v>
      </c>
      <c r="BI591" s="0" t="n">
        <f aca="false">IF(SUM(BA591:BE591)&gt;0,BD591/SUM(BA591:BE591),1/5)</f>
        <v>0.131044597452022</v>
      </c>
      <c r="BJ591" s="0" t="n">
        <f aca="false">IF(SUM(BA591:BE591)&gt;0,BE591/SUM(BA591:BE591),1/5)</f>
        <v>0.153859813983874</v>
      </c>
      <c r="BK591" s="0" t="n">
        <f aca="false">BF591*AB591+BG591*AF591+BH591*AJ591+BI591*AN591+BJ591*AR591</f>
        <v>0.434122579952448</v>
      </c>
      <c r="BL591" s="0" t="n">
        <f aca="false">BF591*AC591+BG591*AG591+BH591*AK591+BI591*AO591+BJ591*AS591</f>
        <v>0.587464820618729</v>
      </c>
      <c r="BM591" s="0" t="n">
        <f aca="false">BF591*AD591+BG591*AH591+BH591*AL591+BI591*AP591+BJ591*AT591</f>
        <v>0.78615840550114</v>
      </c>
      <c r="BN591" s="0" t="n">
        <f aca="false">BF591*AE591+BG591*AI591+BH591*AM591+BI591*AQ591+BJ591*AU591</f>
        <v>0.591319799782153</v>
      </c>
      <c r="BO591" s="0" t="n">
        <f aca="false">RANK(BK591,$BK591:$BN591)</f>
        <v>4</v>
      </c>
      <c r="BP591" s="0" t="n">
        <f aca="false">RANK(BL591,$BK591:$BN591)</f>
        <v>3</v>
      </c>
      <c r="BQ591" s="0" t="n">
        <f aca="false">RANK(BM591,$BK591:$BN591)</f>
        <v>1</v>
      </c>
      <c r="BR591" s="0" t="n">
        <f aca="false">RANK(BN591,$BK591:$BN591)</f>
        <v>2</v>
      </c>
    </row>
    <row r="592" customFormat="false" ht="15" hidden="false" customHeight="false" outlineLevel="0" collapsed="false">
      <c r="A592" s="0" t="n">
        <v>569</v>
      </c>
      <c r="B592" s="0" t="n">
        <f aca="false">RANDBETWEEN(1,$B$5)</f>
        <v>2</v>
      </c>
      <c r="C592" s="0" t="n">
        <f aca="false">RANDBETWEEN(1,$B$5)</f>
        <v>6</v>
      </c>
      <c r="D592" s="0" t="n">
        <f aca="false">RANDBETWEEN(1,$B$5)</f>
        <v>6</v>
      </c>
      <c r="E592" s="0" t="n">
        <f aca="false">RANDBETWEEN(1,$B$5)</f>
        <v>1</v>
      </c>
      <c r="F592" s="0" t="n">
        <f aca="false">RANDBETWEEN(1,$B$5)</f>
        <v>6</v>
      </c>
      <c r="G592" s="0" t="n">
        <f aca="false">RANDBETWEEN(1,$B$5)</f>
        <v>2</v>
      </c>
      <c r="H592" s="0" t="n">
        <f aca="true">NORMINV(RAND(),$B$8,$B$13)</f>
        <v>53.266055529073</v>
      </c>
      <c r="I592" s="0" t="n">
        <f aca="true">NORMINV(RAND(),$C$8,$C$13)</f>
        <v>60.0770324203245</v>
      </c>
      <c r="J592" s="0" t="n">
        <f aca="true">NORMINV(RAND(),$D$8,$D$13)</f>
        <v>15.1763811154812</v>
      </c>
      <c r="K592" s="0" t="n">
        <f aca="true">NORMINV(RAND(),$E$8,$E$13)</f>
        <v>2.86923855295951</v>
      </c>
      <c r="L592" s="0" t="n">
        <f aca="true">NORMINV(RAND(),$B$9,$B$14)</f>
        <v>46.3803582226299</v>
      </c>
      <c r="M592" s="0" t="n">
        <f aca="true">NORMINV(RAND(),$C$9,$C$14)</f>
        <v>62.0756947955208</v>
      </c>
      <c r="N592" s="0" t="n">
        <f aca="true">NORMINV(RAND(),$D$9,$D$14)</f>
        <v>47.7945582990421</v>
      </c>
      <c r="O592" s="0" t="n">
        <f aca="true">NORMINV(RAND(),$E$9,$E$14)</f>
        <v>26.2558457767828</v>
      </c>
      <c r="P592" s="0" t="n">
        <f aca="true">NORMINV(RAND(),$B$10,$B$15)</f>
        <v>25.1075502583287</v>
      </c>
      <c r="Q592" s="0" t="n">
        <f aca="true">NORMINV(RAND(),$C$10,$C$15)</f>
        <v>33.2107274288616</v>
      </c>
      <c r="R592" s="0" t="n">
        <f aca="true">NORMINV(RAND(),$D$10,$D$15)</f>
        <v>9.84112384069738</v>
      </c>
      <c r="S592" s="0" t="n">
        <f aca="true">NORMINV(RAND(),$E$10,$E$15)</f>
        <v>4.02406013042039</v>
      </c>
      <c r="T592" s="0" t="n">
        <f aca="false">MEDIAN(INDEX(Avaliadores!$B$17:$B$22,$B592),INDEX(Avaliadores!$B$17:$B$22,$C592),INDEX(Avaliadores!$B$17:$B$22,$D592),INDEX(Avaliadores!$B$17:$B$22,$E592),INDEX(Avaliadores!$B$17:$B$22,$F592),INDEX(Avaliadores!$B$17:$B$22,$G592))</f>
        <v>2.04166666666667</v>
      </c>
      <c r="U592" s="0" t="n">
        <f aca="false">MEDIAN(INDEX(Avaliadores!$C$17:$C$22,$B592),INDEX(Avaliadores!$C$17:$C$22,$C592),INDEX(Avaliadores!$C$17:$C$22,$D592),INDEX(Avaliadores!$C$17:$C$22,$E592),INDEX(Avaliadores!$C$17:$C$22,$F592),INDEX(Avaliadores!$C$17:$C$22,$G592))</f>
        <v>5.54166666666667</v>
      </c>
      <c r="V592" s="0" t="n">
        <f aca="false">MEDIAN(INDEX(Avaliadores!$D$17:$D$22,$B592),INDEX(Avaliadores!$D$17:$D$22,$C592),INDEX(Avaliadores!$D$17:$D$22,$D592),INDEX(Avaliadores!$D$17:$D$22,$E592),INDEX(Avaliadores!$D$17:$D$22,$F592),INDEX(Avaliadores!$D$17:$D$22,$G592))</f>
        <v>5.54166666666667</v>
      </c>
      <c r="W592" s="0" t="n">
        <f aca="false">MEDIAN(INDEX(Avaliadores!$E$17:$E$22,$B592),INDEX(Avaliadores!$E$17:$E$22,$C592),INDEX(Avaliadores!$E$17:$E$22,$D592),INDEX(Avaliadores!$E$17:$E$22,$E592),INDEX(Avaliadores!$E$17:$E$22,$F592),INDEX(Avaliadores!$E$17:$E$22,$G592))</f>
        <v>6.04166666666667</v>
      </c>
      <c r="X592" s="0" t="n">
        <f aca="false">MEDIAN(INDEX(Avaliadores!$F$17:$F$22,$B592),INDEX(Avaliadores!$F$17:$F$22,$C592),INDEX(Avaliadores!$F$17:$F$22,$D592),INDEX(Avaliadores!$F$17:$F$22,$E592),INDEX(Avaliadores!$F$17:$F$22,$F592),INDEX(Avaliadores!$F$17:$F$22,$G592))</f>
        <v>2.54166666666667</v>
      </c>
      <c r="Y592" s="0" t="n">
        <f aca="false">MEDIAN(INDEX(Avaliadores!$G$17:$G$22,$B592),INDEX(Avaliadores!$G$17:$G$22,$C592),INDEX(Avaliadores!$G$17:$G$22,$D592),INDEX(Avaliadores!$G$17:$G$22,$E592),INDEX(Avaliadores!$G$17:$G$22,$F592),INDEX(Avaliadores!$G$17:$G$22,$G592))</f>
        <v>5.04166666666667</v>
      </c>
      <c r="Z592" s="0" t="n">
        <f aca="false">MEDIAN(INDEX(Avaliadores!$H$17:$H$22,$B592),INDEX(Avaliadores!$H$17:$H$22,$C592),INDEX(Avaliadores!$H$17:$H$22,$D592),INDEX(Avaliadores!$H$17:$H$22,$E592),INDEX(Avaliadores!$H$17:$H$22,$F592),INDEX(Avaliadores!$H$17:$H$22,$G592))</f>
        <v>4.04166666666667</v>
      </c>
      <c r="AA592" s="0" t="n">
        <f aca="false">MEDIAN(INDEX(Avaliadores!$I$17:$I$22,$B592),INDEX(Avaliadores!$I$17:$I$22,$C592),INDEX(Avaliadores!$I$17:$I$22,$D592),INDEX(Avaliadores!$I$17:$I$22,$E592),INDEX(Avaliadores!$I$17:$I$22,$F592),INDEX(Avaliadores!$I$17:$I$22,$G592))</f>
        <v>7.04166666666667</v>
      </c>
      <c r="AB592" s="0" t="n">
        <f aca="false">IF(MAX(H592:K592)=MIN(H592:K592),0,IF($B$17="custo",(MAX(H592:K592)-H592)/(MAX(H592:K592)-MIN(H592:K592)),(H592-MIN(H592:K592))/(MAX(H592:K592)-MIN(H592:K592))))</f>
        <v>0.119056800320645</v>
      </c>
      <c r="AC592" s="0" t="n">
        <f aca="false">IF(MAX(H592:K592)=MIN(H592:K592),0,IF($B$17="custo",(MAX(H592:K592)-I592)/(MAX(H592:K592)-MIN(H592:K592)),(I592-MIN(H592:K592))/(MAX(H592:K592)-MIN(H592:K592))))</f>
        <v>0</v>
      </c>
      <c r="AD592" s="0" t="n">
        <f aca="false">IF(MAX(H592:K592)=MIN(H592:K592),0,IF($B$17="custo",(MAX(H592:K592)-J592)/(MAX(H592:K592)-MIN(H592:K592)),(J592-MIN(H592:K592))/(MAX(H592:K592)-MIN(H592:K592))))</f>
        <v>0.784869477906182</v>
      </c>
      <c r="AE592" s="0" t="n">
        <f aca="false">IF(MAX(H592:K592)=MIN(H592:K592),0,IF($B$17="custo",(MAX(H592:K592)-K592)/(MAX(H592:K592)-MIN(H592:K592)),(K592-MIN(H592:K592))/(MAX(H592:K592)-MIN(H592:K592))))</f>
        <v>1</v>
      </c>
      <c r="AF592" s="0" t="n">
        <f aca="false">IF(MAX(L592:O592)=MIN(L592:O592),0,IF($C$17="custo",(MAX(L592:O592)-L592)/(MAX(L592:O592)-MIN(L592:O592)),(L592-MIN(L592:O592))/(MAX(L592:O592)-MIN(L592:O592))))</f>
        <v>0.561825719458494</v>
      </c>
      <c r="AG592" s="0" t="n">
        <f aca="false">IF(MAX(L592:O592)=MIN(L592:O592),0,IF($C$17="custo",(MAX(L592:O592)-M592)/(MAX(L592:O592)-MIN(L592:O592)),(M592-MIN(L592:O592))/(MAX(L592:O592)-MIN(L592:O592))))</f>
        <v>1</v>
      </c>
      <c r="AH592" s="0" t="n">
        <f aca="false">IF(MAX(L592:O592)=MIN(L592:O592),0,IF($C$17="custo",(MAX(L592:O592)-N592)/(MAX(L592:O592)-MIN(L592:O592)),(N592-MIN(L592:O592))/(MAX(L592:O592)-MIN(L592:O592))))</f>
        <v>0.601306625022122</v>
      </c>
      <c r="AI592" s="0" t="n">
        <f aca="false">IF(MAX(L592:O592)=MIN(L592:O592),0,IF($C$17="custo",(MAX(L592:O592)-O592)/(MAX(L592:O592)-MIN(L592:O592)),(O592-MIN(L592:O592))/(MAX(L592:O592)-MIN(L592:O592))))</f>
        <v>0</v>
      </c>
      <c r="AJ592" s="0" t="n">
        <f aca="false">IF(MAX(P592:S592)=MIN(P592:S592),0,IF($D$17="custo",(MAX(P592:S592)-P592)/(MAX(P592:S592)-MIN(P592:S592)),(P592-MIN(P592:S592))/(MAX(P592:S592)-MIN(P592:S592))))</f>
        <v>0.277632834460879</v>
      </c>
      <c r="AK592" s="0" t="n">
        <f aca="false">IF(MAX(P592:S592)=MIN(P592:S592),0,IF($D$17="custo",(MAX(P592:S592)-Q592)/(MAX(P592:S592)-MIN(P592:S592)),(Q592-MIN(P592:S592))/(MAX(P592:S592)-MIN(P592:S592))))</f>
        <v>0</v>
      </c>
      <c r="AL592" s="0" t="n">
        <f aca="false">IF(MAX(P592:S592)=MIN(P592:S592),0,IF($D$17="custo",(MAX(P592:S592)-R592)/(MAX(P592:S592)-MIN(P592:S592)),(R592-MIN(P592:S592))/(MAX(P592:S592)-MIN(P592:S592))))</f>
        <v>0.800694486602529</v>
      </c>
      <c r="AM592" s="0" t="n">
        <f aca="false">IF(MAX(P592:S592)=MIN(P592:S592),0,IF($D$17="custo",(MAX(P592:S592)-S592)/(MAX(P592:S592)-MIN(P592:S592)),(S592-MIN(P592:S592))/(MAX(P592:S592)-MIN(P592:S592))))</f>
        <v>1</v>
      </c>
      <c r="AN592" s="0" t="n">
        <f aca="false">IF(MAX(T592:W592)=MIN(T592:W592),0,IF($E$17="custo",(MAX(T592:W592)-T592)/(MAX(T592:W592)-MIN(T592:W592)),(T592-MIN(T592:W592))/(MAX(T592:W592)-MIN(T592:W592))))</f>
        <v>0</v>
      </c>
      <c r="AO592" s="0" t="n">
        <f aca="false">IF(MAX(T592:W592)=MIN(T592:W592),0,IF($E$17="custo",(MAX(T592:W592)-U592)/(MAX(T592:W592)-MIN(T592:W592)),(U592-MIN(T592:W592))/(MAX(T592:W592)-MIN(T592:W592))))</f>
        <v>0.875</v>
      </c>
      <c r="AP592" s="0" t="n">
        <f aca="false">IF(MAX(T592:W592)=MIN(T592:W592),0,IF($E$17="custo",(MAX(T592:W592)-V592)/(MAX(T592:W592)-MIN(T592:W592)),(V592-MIN(T592:W592))/(MAX(T592:W592)-MIN(T592:W592))))</f>
        <v>0.875</v>
      </c>
      <c r="AQ592" s="0" t="n">
        <f aca="false">IF(MAX(T592:W592)=MIN(T592:W592),0,IF($E$17="custo",(MAX(T592:W592)-W592)/(MAX(T592:W592)-MIN(T592:W592)),(W592-MIN(T592:W592))/(MAX(T592:W592)-MIN(T592:W592))))</f>
        <v>1</v>
      </c>
      <c r="AR592" s="0" t="n">
        <f aca="false">IF(MAX(X592:AA592)=MIN(X592:AA592),0,IF($F$17="custo",(MAX(X592:AA592)-X592)/(MAX(X592:AA592)-MIN(X592:AA592)),(X592-MIN(X592:AA592))/(MAX(X592:AA592)-MIN(X592:AA592))))</f>
        <v>0</v>
      </c>
      <c r="AS592" s="0" t="n">
        <f aca="false">IF(MAX(X592:AA592)=MIN(X592:AA592),0,IF($F$17="custo",(MAX(X592:AA592)-Y592)/(MAX(X592:AA592)-MIN(X592:AA592)),(Y592-MIN(X592:AA592))/(MAX(X592:AA592)-MIN(X592:AA592))))</f>
        <v>0.555555555555556</v>
      </c>
      <c r="AT592" s="0" t="n">
        <f aca="false">IF(MAX(X592:AA592)=MIN(X592:AA592),0,IF($F$17="custo",(MAX(X592:AA592)-Z592)/(MAX(X592:AA592)-MIN(X592:AA592)),(Z592-MIN(X592:AA592))/(MAX(X592:AA592)-MIN(X592:AA592))))</f>
        <v>0.333333333333333</v>
      </c>
      <c r="AU592" s="0" t="n">
        <f aca="false">IF(MAX(X592:AA592)=MIN(X592:AA592),0,IF($F$17="custo",(MAX(X592:AA592)-AA592)/(MAX(X592:AA592)-MIN(X592:AA592)),(AA592-MIN(X592:AA592))/(MAX(X592:AA592)-MIN(X592:AA592))))</f>
        <v>1</v>
      </c>
      <c r="AV592" s="0" t="n">
        <f aca="false">STDEVP(AB592:AE592)</f>
        <v>0.425429430346752</v>
      </c>
      <c r="AW592" s="0" t="n">
        <f aca="false">STDEVP(AF592:AI592)</f>
        <v>0.356171451482989</v>
      </c>
      <c r="AX592" s="0" t="n">
        <f aca="false">STDEVP(AJ592:AM592)</f>
        <v>0.399477952544574</v>
      </c>
      <c r="AY592" s="0" t="n">
        <f aca="false">STDEVP(AN592:AQ592)</f>
        <v>0.400195264839553</v>
      </c>
      <c r="AZ592" s="0" t="n">
        <f aca="false">STDEVP(AR592:AU592)</f>
        <v>0.363241578628389</v>
      </c>
      <c r="BA592" s="0" t="n">
        <f aca="false">AV592*((1-IFERROR(CORREL(AB592:AE592,AF592:AI592),0))+(1-IFERROR(CORREL(AB592:AE592,AJ592:AM592),0))+(1-IFERROR(CORREL(AB592:AE592,AN592:AQ592),0))+(1-IFERROR(CORREL(AB592:AE592,AR592:AU592),0)))</f>
        <v>1.13995333419939</v>
      </c>
      <c r="BB592" s="0" t="n">
        <f aca="false">AW592*((1-IFERROR(CORREL(AF592:AI592,AB592:AE592),0))+(1-IFERROR(CORREL(AF592:AI592,AJ592:AM592),0))+(1-IFERROR(CORREL(AF592:AI592,AN592:AQ592),0))+(1-IFERROR(CORREL(AF592:AI592,AR592:AU592),0)))</f>
        <v>2.25398438090571</v>
      </c>
      <c r="BC592" s="0" t="n">
        <f aca="false">AX592*((1-IFERROR(CORREL(AJ592:AM592,AB592:AE592),0))+(1-IFERROR(CORREL(AJ592:AM592,AF592:AI592),0))+(1-IFERROR(CORREL(AJ592:AM592,AN592:AQ592),0))+(1-IFERROR(CORREL(AJ592:AM592,AR592:AU592),0)))</f>
        <v>1.17809836750338</v>
      </c>
      <c r="BD592" s="0" t="n">
        <f aca="false">AY592*((1-IFERROR(CORREL(AN592:AQ592,AB592:AE592),0))+(1-IFERROR(CORREL(AN592:AQ592,AF592:AI592),0))+(1-IFERROR(CORREL(AN592:AQ592,AJ592:AM592),0))+(1-IFERROR(CORREL(AN592:AQ592,AR592:AU592),0)))</f>
        <v>0.939279079162713</v>
      </c>
      <c r="BE592" s="0" t="n">
        <f aca="false">AZ592*((1-IFERROR(CORREL(AR592:AU592,AB592:AE592),0))+(1-IFERROR(CORREL(AR592:AU592,AF592:AI592),0))+(1-IFERROR(CORREL(AR592:AU592,AJ592:AM592),0))+(1-IFERROR(CORREL(AR592:AU592,AN592:AQ592),0)))</f>
        <v>0.948284887974445</v>
      </c>
      <c r="BF592" s="0" t="n">
        <f aca="false">IF(SUM(BA592:BE592)&gt;0,BA592/SUM(BA592:BE592),1/5)</f>
        <v>0.176474290268835</v>
      </c>
      <c r="BG592" s="0" t="n">
        <f aca="false">IF(SUM(BA592:BE592)&gt;0,BB592/SUM(BA592:BE592),1/5)</f>
        <v>0.348935594084415</v>
      </c>
      <c r="BH592" s="0" t="n">
        <f aca="false">IF(SUM(BA592:BE592)&gt;0,BC592/SUM(BA592:BE592),1/5)</f>
        <v>0.182379459785559</v>
      </c>
      <c r="BI592" s="0" t="n">
        <f aca="false">IF(SUM(BA592:BE592)&gt;0,BD592/SUM(BA592:BE592),1/5)</f>
        <v>0.145408240746995</v>
      </c>
      <c r="BJ592" s="0" t="n">
        <f aca="false">IF(SUM(BA592:BE592)&gt;0,BE592/SUM(BA592:BE592),1/5)</f>
        <v>0.146802415114197</v>
      </c>
      <c r="BK592" s="0" t="n">
        <f aca="false">BF592*AB592+BG592*AF592+BH592*AJ592+BI592*AN592+BJ592*AR592</f>
        <v>0.267685981897126</v>
      </c>
      <c r="BL592" s="0" t="n">
        <f aca="false">BF592*AC592+BG592*AG592+BH592*AK592+BI592*AO592+BJ592*AS592</f>
        <v>0.557724702023701</v>
      </c>
      <c r="BM592" s="0" t="n">
        <f aca="false">BF592*AD592+BG592*AH592+BH592*AL592+BI592*AP592+BJ592*AT592</f>
        <v>0.670523145441017</v>
      </c>
      <c r="BN592" s="0" t="n">
        <f aca="false">BF592*AE592+BG592*AI592+BH592*AM592+BI592*AQ592+BJ592*AU592</f>
        <v>0.651064405915585</v>
      </c>
      <c r="BO592" s="0" t="n">
        <f aca="false">RANK(BK592,$BK592:$BN592)</f>
        <v>4</v>
      </c>
      <c r="BP592" s="0" t="n">
        <f aca="false">RANK(BL592,$BK592:$BN592)</f>
        <v>3</v>
      </c>
      <c r="BQ592" s="0" t="n">
        <f aca="false">RANK(BM592,$BK592:$BN592)</f>
        <v>1</v>
      </c>
      <c r="BR592" s="0" t="n">
        <f aca="false">RANK(BN592,$BK592:$BN592)</f>
        <v>2</v>
      </c>
    </row>
    <row r="593" customFormat="false" ht="15" hidden="false" customHeight="false" outlineLevel="0" collapsed="false">
      <c r="A593" s="0" t="n">
        <v>570</v>
      </c>
      <c r="B593" s="0" t="n">
        <f aca="false">RANDBETWEEN(1,$B$5)</f>
        <v>1</v>
      </c>
      <c r="C593" s="0" t="n">
        <f aca="false">RANDBETWEEN(1,$B$5)</f>
        <v>5</v>
      </c>
      <c r="D593" s="0" t="n">
        <f aca="false">RANDBETWEEN(1,$B$5)</f>
        <v>5</v>
      </c>
      <c r="E593" s="0" t="n">
        <f aca="false">RANDBETWEEN(1,$B$5)</f>
        <v>4</v>
      </c>
      <c r="F593" s="0" t="n">
        <f aca="false">RANDBETWEEN(1,$B$5)</f>
        <v>3</v>
      </c>
      <c r="G593" s="0" t="n">
        <f aca="false">RANDBETWEEN(1,$B$5)</f>
        <v>5</v>
      </c>
      <c r="H593" s="0" t="n">
        <f aca="true">NORMINV(RAND(),$B$8,$B$13)</f>
        <v>51.5260932043803</v>
      </c>
      <c r="I593" s="0" t="n">
        <f aca="true">NORMINV(RAND(),$C$8,$C$13)</f>
        <v>62.4886146424667</v>
      </c>
      <c r="J593" s="0" t="n">
        <f aca="true">NORMINV(RAND(),$D$8,$D$13)</f>
        <v>14.971559095325</v>
      </c>
      <c r="K593" s="0" t="n">
        <f aca="true">NORMINV(RAND(),$E$8,$E$13)</f>
        <v>3.25584774885295</v>
      </c>
      <c r="L593" s="0" t="n">
        <f aca="true">NORMINV(RAND(),$B$9,$B$14)</f>
        <v>48.6276596779293</v>
      </c>
      <c r="M593" s="0" t="n">
        <f aca="true">NORMINV(RAND(),$C$9,$C$14)</f>
        <v>57.4973833654132</v>
      </c>
      <c r="N593" s="0" t="n">
        <f aca="true">NORMINV(RAND(),$D$9,$D$14)</f>
        <v>52.2056152132161</v>
      </c>
      <c r="O593" s="0" t="n">
        <f aca="true">NORMINV(RAND(),$E$9,$E$14)</f>
        <v>26.5166994715818</v>
      </c>
      <c r="P593" s="0" t="n">
        <f aca="true">NORMINV(RAND(),$B$10,$B$15)</f>
        <v>24.0014285711528</v>
      </c>
      <c r="Q593" s="0" t="n">
        <f aca="true">NORMINV(RAND(),$C$10,$C$15)</f>
        <v>30.4386961535108</v>
      </c>
      <c r="R593" s="0" t="n">
        <f aca="true">NORMINV(RAND(),$D$10,$D$15)</f>
        <v>10.1750766622061</v>
      </c>
      <c r="S593" s="0" t="n">
        <f aca="true">NORMINV(RAND(),$E$10,$E$15)</f>
        <v>3.84531622310191</v>
      </c>
      <c r="T593" s="0" t="n">
        <f aca="false">MEDIAN(INDEX(Avaliadores!$B$17:$B$22,$B593),INDEX(Avaliadores!$B$17:$B$22,$C593),INDEX(Avaliadores!$B$17:$B$22,$D593),INDEX(Avaliadores!$B$17:$B$22,$E593),INDEX(Avaliadores!$B$17:$B$22,$F593),INDEX(Avaliadores!$B$17:$B$22,$G593))</f>
        <v>2.54166666666667</v>
      </c>
      <c r="U593" s="0" t="n">
        <f aca="false">MEDIAN(INDEX(Avaliadores!$C$17:$C$22,$B593),INDEX(Avaliadores!$C$17:$C$22,$C593),INDEX(Avaliadores!$C$17:$C$22,$D593),INDEX(Avaliadores!$C$17:$C$22,$E593),INDEX(Avaliadores!$C$17:$C$22,$F593),INDEX(Avaliadores!$C$17:$C$22,$G593))</f>
        <v>5.54166666666667</v>
      </c>
      <c r="V593" s="0" t="n">
        <f aca="false">MEDIAN(INDEX(Avaliadores!$D$17:$D$22,$B593),INDEX(Avaliadores!$D$17:$D$22,$C593),INDEX(Avaliadores!$D$17:$D$22,$D593),INDEX(Avaliadores!$D$17:$D$22,$E593),INDEX(Avaliadores!$D$17:$D$22,$F593),INDEX(Avaliadores!$D$17:$D$22,$G593))</f>
        <v>5.54166666666667</v>
      </c>
      <c r="W593" s="0" t="n">
        <f aca="false">MEDIAN(INDEX(Avaliadores!$E$17:$E$22,$B593),INDEX(Avaliadores!$E$17:$E$22,$C593),INDEX(Avaliadores!$E$17:$E$22,$D593),INDEX(Avaliadores!$E$17:$E$22,$E593),INDEX(Avaliadores!$E$17:$E$22,$F593),INDEX(Avaliadores!$E$17:$E$22,$G593))</f>
        <v>7.29166666666667</v>
      </c>
      <c r="X593" s="0" t="n">
        <f aca="false">MEDIAN(INDEX(Avaliadores!$F$17:$F$22,$B593),INDEX(Avaliadores!$F$17:$F$22,$C593),INDEX(Avaliadores!$F$17:$F$22,$D593),INDEX(Avaliadores!$F$17:$F$22,$E593),INDEX(Avaliadores!$F$17:$F$22,$F593),INDEX(Avaliadores!$F$17:$F$22,$G593))</f>
        <v>2.54166666666667</v>
      </c>
      <c r="Y593" s="0" t="n">
        <f aca="false">MEDIAN(INDEX(Avaliadores!$G$17:$G$22,$B593),INDEX(Avaliadores!$G$17:$G$22,$C593),INDEX(Avaliadores!$G$17:$G$22,$D593),INDEX(Avaliadores!$G$17:$G$22,$E593),INDEX(Avaliadores!$G$17:$G$22,$F593),INDEX(Avaliadores!$G$17:$G$22,$G593))</f>
        <v>4.54166666666667</v>
      </c>
      <c r="Z593" s="0" t="n">
        <f aca="false">MEDIAN(INDEX(Avaliadores!$H$17:$H$22,$B593),INDEX(Avaliadores!$H$17:$H$22,$C593),INDEX(Avaliadores!$H$17:$H$22,$D593),INDEX(Avaliadores!$H$17:$H$22,$E593),INDEX(Avaliadores!$H$17:$H$22,$F593),INDEX(Avaliadores!$H$17:$H$22,$G593))</f>
        <v>3.54166666666667</v>
      </c>
      <c r="AA593" s="0" t="n">
        <f aca="false">MEDIAN(INDEX(Avaliadores!$I$17:$I$22,$B593),INDEX(Avaliadores!$I$17:$I$22,$C593),INDEX(Avaliadores!$I$17:$I$22,$D593),INDEX(Avaliadores!$I$17:$I$22,$E593),INDEX(Avaliadores!$I$17:$I$22,$F593),INDEX(Avaliadores!$I$17:$I$22,$G593))</f>
        <v>6.54166666666667</v>
      </c>
      <c r="AB593" s="0" t="n">
        <f aca="false">IF(MAX(H593:K593)=MIN(H593:K593),0,IF($B$17="custo",(MAX(H593:K593)-H593)/(MAX(H593:K593)-MIN(H593:K593)),(H593-MIN(H593:K593))/(MAX(H593:K593)-MIN(H593:K593))))</f>
        <v>0.18507528878021</v>
      </c>
      <c r="AC593" s="0" t="n">
        <f aca="false">IF(MAX(H593:K593)=MIN(H593:K593),0,IF($B$17="custo",(MAX(H593:K593)-I593)/(MAX(H593:K593)-MIN(H593:K593)),(I593-MIN(H593:K593))/(MAX(H593:K593)-MIN(H593:K593))))</f>
        <v>0</v>
      </c>
      <c r="AD593" s="0" t="n">
        <f aca="false">IF(MAX(H593:K593)=MIN(H593:K593),0,IF($B$17="custo",(MAX(H593:K593)-J593)/(MAX(H593:K593)-MIN(H593:K593)),(J593-MIN(H593:K593))/(MAX(H593:K593)-MIN(H593:K593))))</f>
        <v>0.802208946823059</v>
      </c>
      <c r="AE593" s="0" t="n">
        <f aca="false">IF(MAX(H593:K593)=MIN(H593:K593),0,IF($B$17="custo",(MAX(H593:K593)-K593)/(MAX(H593:K593)-MIN(H593:K593)),(K593-MIN(H593:K593))/(MAX(H593:K593)-MIN(H593:K593))))</f>
        <v>1</v>
      </c>
      <c r="AF593" s="0" t="n">
        <f aca="false">IF(MAX(L593:O593)=MIN(L593:O593),0,IF($C$17="custo",(MAX(L593:O593)-L593)/(MAX(L593:O593)-MIN(L593:O593)),(L593-MIN(L593:O593))/(MAX(L593:O593)-MIN(L593:O593))))</f>
        <v>0.713701488389353</v>
      </c>
      <c r="AG593" s="0" t="n">
        <f aca="false">IF(MAX(L593:O593)=MIN(L593:O593),0,IF($C$17="custo",(MAX(L593:O593)-M593)/(MAX(L593:O593)-MIN(L593:O593)),(M593-MIN(L593:O593))/(MAX(L593:O593)-MIN(L593:O593))))</f>
        <v>1</v>
      </c>
      <c r="AH593" s="0" t="n">
        <f aca="false">IF(MAX(L593:O593)=MIN(L593:O593),0,IF($C$17="custo",(MAX(L593:O593)-N593)/(MAX(L593:O593)-MIN(L593:O593)),(N593-MIN(L593:O593))/(MAX(L593:O593)-MIN(L593:O593))))</f>
        <v>0.829191370651093</v>
      </c>
      <c r="AI593" s="0" t="n">
        <f aca="false">IF(MAX(L593:O593)=MIN(L593:O593),0,IF($C$17="custo",(MAX(L593:O593)-O593)/(MAX(L593:O593)-MIN(L593:O593)),(O593-MIN(L593:O593))/(MAX(L593:O593)-MIN(L593:O593))))</f>
        <v>0</v>
      </c>
      <c r="AJ593" s="0" t="n">
        <f aca="false">IF(MAX(P593:S593)=MIN(P593:S593),0,IF($D$17="custo",(MAX(P593:S593)-P593)/(MAX(P593:S593)-MIN(P593:S593)),(P593-MIN(P593:S593))/(MAX(P593:S593)-MIN(P593:S593))))</f>
        <v>0.242062784016301</v>
      </c>
      <c r="AK593" s="0" t="n">
        <f aca="false">IF(MAX(P593:S593)=MIN(P593:S593),0,IF($D$17="custo",(MAX(P593:S593)-Q593)/(MAX(P593:S593)-MIN(P593:S593)),(Q593-MIN(P593:S593))/(MAX(P593:S593)-MIN(P593:S593))))</f>
        <v>0</v>
      </c>
      <c r="AL593" s="0" t="n">
        <f aca="false">IF(MAX(P593:S593)=MIN(P593:S593),0,IF($D$17="custo",(MAX(P593:S593)-R593)/(MAX(P593:S593)-MIN(P593:S593)),(R593-MIN(P593:S593))/(MAX(P593:S593)-MIN(P593:S593))))</f>
        <v>0.761979844018764</v>
      </c>
      <c r="AM593" s="0" t="n">
        <f aca="false">IF(MAX(P593:S593)=MIN(P593:S593),0,IF($D$17="custo",(MAX(P593:S593)-S593)/(MAX(P593:S593)-MIN(P593:S593)),(S593-MIN(P593:S593))/(MAX(P593:S593)-MIN(P593:S593))))</f>
        <v>1</v>
      </c>
      <c r="AN593" s="0" t="n">
        <f aca="false">IF(MAX(T593:W593)=MIN(T593:W593),0,IF($E$17="custo",(MAX(T593:W593)-T593)/(MAX(T593:W593)-MIN(T593:W593)),(T593-MIN(T593:W593))/(MAX(T593:W593)-MIN(T593:W593))))</f>
        <v>0</v>
      </c>
      <c r="AO593" s="0" t="n">
        <f aca="false">IF(MAX(T593:W593)=MIN(T593:W593),0,IF($E$17="custo",(MAX(T593:W593)-U593)/(MAX(T593:W593)-MIN(T593:W593)),(U593-MIN(T593:W593))/(MAX(T593:W593)-MIN(T593:W593))))</f>
        <v>0.631578947368421</v>
      </c>
      <c r="AP593" s="0" t="n">
        <f aca="false">IF(MAX(T593:W593)=MIN(T593:W593),0,IF($E$17="custo",(MAX(T593:W593)-V593)/(MAX(T593:W593)-MIN(T593:W593)),(V593-MIN(T593:W593))/(MAX(T593:W593)-MIN(T593:W593))))</f>
        <v>0.631578947368421</v>
      </c>
      <c r="AQ593" s="0" t="n">
        <f aca="false">IF(MAX(T593:W593)=MIN(T593:W593),0,IF($E$17="custo",(MAX(T593:W593)-W593)/(MAX(T593:W593)-MIN(T593:W593)),(W593-MIN(T593:W593))/(MAX(T593:W593)-MIN(T593:W593))))</f>
        <v>1</v>
      </c>
      <c r="AR593" s="0" t="n">
        <f aca="false">IF(MAX(X593:AA593)=MIN(X593:AA593),0,IF($F$17="custo",(MAX(X593:AA593)-X593)/(MAX(X593:AA593)-MIN(X593:AA593)),(X593-MIN(X593:AA593))/(MAX(X593:AA593)-MIN(X593:AA593))))</f>
        <v>0</v>
      </c>
      <c r="AS593" s="0" t="n">
        <f aca="false">IF(MAX(X593:AA593)=MIN(X593:AA593),0,IF($F$17="custo",(MAX(X593:AA593)-Y593)/(MAX(X593:AA593)-MIN(X593:AA593)),(Y593-MIN(X593:AA593))/(MAX(X593:AA593)-MIN(X593:AA593))))</f>
        <v>0.5</v>
      </c>
      <c r="AT593" s="0" t="n">
        <f aca="false">IF(MAX(X593:AA593)=MIN(X593:AA593),0,IF($F$17="custo",(MAX(X593:AA593)-Z593)/(MAX(X593:AA593)-MIN(X593:AA593)),(Z593-MIN(X593:AA593))/(MAX(X593:AA593)-MIN(X593:AA593))))</f>
        <v>0.25</v>
      </c>
      <c r="AU593" s="0" t="n">
        <f aca="false">IF(MAX(X593:AA593)=MIN(X593:AA593),0,IF($F$17="custo",(MAX(X593:AA593)-AA593)/(MAX(X593:AA593)-MIN(X593:AA593)),(AA593-MIN(X593:AA593))/(MAX(X593:AA593)-MIN(X593:AA593))))</f>
        <v>1</v>
      </c>
      <c r="AV593" s="0" t="n">
        <f aca="false">STDEVP(AB593:AE593)</f>
        <v>0.415471839783012</v>
      </c>
      <c r="AW593" s="0" t="n">
        <f aca="false">STDEVP(AF593:AI593)</f>
        <v>0.380904226988784</v>
      </c>
      <c r="AX593" s="0" t="n">
        <f aca="false">STDEVP(AJ593:AM593)</f>
        <v>0.398484930816449</v>
      </c>
      <c r="AY593" s="0" t="n">
        <f aca="false">STDEVP(AN593:AQ593)</f>
        <v>0.359622378124117</v>
      </c>
      <c r="AZ593" s="0" t="n">
        <f aca="false">STDEVP(AR593:AU593)</f>
        <v>0.369754986443726</v>
      </c>
      <c r="BA593" s="0" t="n">
        <f aca="false">AV593*((1-IFERROR(CORREL(AB593:AE593,AF593:AI593),0))+(1-IFERROR(CORREL(AB593:AE593,AJ593:AM593),0))+(1-IFERROR(CORREL(AB593:AE593,AN593:AQ593),0))+(1-IFERROR(CORREL(AB593:AE593,AR593:AU593),0)))</f>
        <v>1.06384619209683</v>
      </c>
      <c r="BB593" s="0" t="n">
        <f aca="false">AW593*((1-IFERROR(CORREL(AF593:AI593,AB593:AE593),0))+(1-IFERROR(CORREL(AF593:AI593,AJ593:AM593),0))+(1-IFERROR(CORREL(AF593:AI593,AN593:AQ593),0))+(1-IFERROR(CORREL(AF593:AI593,AR593:AU593),0)))</f>
        <v>2.56961670590353</v>
      </c>
      <c r="BC593" s="0" t="n">
        <f aca="false">AX593*((1-IFERROR(CORREL(AJ593:AM593,AB593:AE593),0))+(1-IFERROR(CORREL(AJ593:AM593,AF593:AI593),0))+(1-IFERROR(CORREL(AJ593:AM593,AN593:AQ593),0))+(1-IFERROR(CORREL(AJ593:AM593,AR593:AU593),0)))</f>
        <v>1.05104190301953</v>
      </c>
      <c r="BD593" s="0" t="n">
        <f aca="false">AY593*((1-IFERROR(CORREL(AN593:AQ593,AB593:AE593),0))+(1-IFERROR(CORREL(AN593:AQ593,AF593:AI593),0))+(1-IFERROR(CORREL(AN593:AQ593,AJ593:AM593),0))+(1-IFERROR(CORREL(AN593:AQ593,AR593:AU593),0)))</f>
        <v>0.849630040920448</v>
      </c>
      <c r="BE593" s="0" t="n">
        <f aca="false">AZ593*((1-IFERROR(CORREL(AR593:AU593,AB593:AE593),0))+(1-IFERROR(CORREL(AR593:AU593,AF593:AI593),0))+(1-IFERROR(CORREL(AR593:AU593,AJ593:AM593),0))+(1-IFERROR(CORREL(AR593:AU593,AN593:AQ593),0)))</f>
        <v>1.01275966740332</v>
      </c>
      <c r="BF593" s="0" t="n">
        <f aca="false">IF(SUM(BA593:BE593)&gt;0,BA593/SUM(BA593:BE593),1/5)</f>
        <v>0.162496308834444</v>
      </c>
      <c r="BG593" s="0" t="n">
        <f aca="false">IF(SUM(BA593:BE593)&gt;0,BB593/SUM(BA593:BE593),1/5)</f>
        <v>0.392493983557579</v>
      </c>
      <c r="BH593" s="0" t="n">
        <f aca="false">IF(SUM(BA593:BE593)&gt;0,BC593/SUM(BA593:BE593),1/5)</f>
        <v>0.160540528264125</v>
      </c>
      <c r="BI593" s="0" t="n">
        <f aca="false">IF(SUM(BA593:BE593)&gt;0,BD593/SUM(BA593:BE593),1/5)</f>
        <v>0.129776039572329</v>
      </c>
      <c r="BJ593" s="0" t="n">
        <f aca="false">IF(SUM(BA593:BE593)&gt;0,BE593/SUM(BA593:BE593),1/5)</f>
        <v>0.154693139771523</v>
      </c>
      <c r="BK593" s="0" t="n">
        <f aca="false">BF593*AB593+BG593*AF593+BH593*AJ593+BI593*AN593+BJ593*AR593</f>
        <v>0.349058478751225</v>
      </c>
      <c r="BL593" s="0" t="n">
        <f aca="false">BF593*AC593+BG593*AG593+BH593*AK593+BI593*AO593+BJ593*AS593</f>
        <v>0.551804367910075</v>
      </c>
      <c r="BM593" s="0" t="n">
        <f aca="false">BF593*AD593+BG593*AH593+BH593*AL593+BI593*AP593+BJ593*AT593</f>
        <v>0.698774363066133</v>
      </c>
      <c r="BN593" s="0" t="n">
        <f aca="false">BF593*AE593+BG593*AI593+BH593*AM593+BI593*AQ593+BJ593*AU593</f>
        <v>0.607506016442421</v>
      </c>
      <c r="BO593" s="0" t="n">
        <f aca="false">RANK(BK593,$BK593:$BN593)</f>
        <v>4</v>
      </c>
      <c r="BP593" s="0" t="n">
        <f aca="false">RANK(BL593,$BK593:$BN593)</f>
        <v>3</v>
      </c>
      <c r="BQ593" s="0" t="n">
        <f aca="false">RANK(BM593,$BK593:$BN593)</f>
        <v>1</v>
      </c>
      <c r="BR593" s="0" t="n">
        <f aca="false">RANK(BN593,$BK593:$BN593)</f>
        <v>2</v>
      </c>
    </row>
    <row r="594" customFormat="false" ht="15" hidden="false" customHeight="false" outlineLevel="0" collapsed="false">
      <c r="A594" s="0" t="n">
        <v>571</v>
      </c>
      <c r="B594" s="0" t="n">
        <f aca="false">RANDBETWEEN(1,$B$5)</f>
        <v>4</v>
      </c>
      <c r="C594" s="0" t="n">
        <f aca="false">RANDBETWEEN(1,$B$5)</f>
        <v>2</v>
      </c>
      <c r="D594" s="0" t="n">
        <f aca="false">RANDBETWEEN(1,$B$5)</f>
        <v>3</v>
      </c>
      <c r="E594" s="0" t="n">
        <f aca="false">RANDBETWEEN(1,$B$5)</f>
        <v>6</v>
      </c>
      <c r="F594" s="0" t="n">
        <f aca="false">RANDBETWEEN(1,$B$5)</f>
        <v>2</v>
      </c>
      <c r="G594" s="0" t="n">
        <f aca="false">RANDBETWEEN(1,$B$5)</f>
        <v>5</v>
      </c>
      <c r="H594" s="0" t="n">
        <f aca="true">NORMINV(RAND(),$B$8,$B$13)</f>
        <v>54.6420316325795</v>
      </c>
      <c r="I594" s="0" t="n">
        <f aca="true">NORMINV(RAND(),$C$8,$C$13)</f>
        <v>61.3022468971291</v>
      </c>
      <c r="J594" s="0" t="n">
        <f aca="true">NORMINV(RAND(),$D$8,$D$13)</f>
        <v>13.0094437540432</v>
      </c>
      <c r="K594" s="0" t="n">
        <f aca="true">NORMINV(RAND(),$E$8,$E$13)</f>
        <v>3.0296401276948</v>
      </c>
      <c r="L594" s="0" t="n">
        <f aca="true">NORMINV(RAND(),$B$9,$B$14)</f>
        <v>39.9173182356715</v>
      </c>
      <c r="M594" s="0" t="n">
        <f aca="true">NORMINV(RAND(),$C$9,$C$14)</f>
        <v>53.7166426510398</v>
      </c>
      <c r="N594" s="0" t="n">
        <f aca="true">NORMINV(RAND(),$D$9,$D$14)</f>
        <v>44.217583551429</v>
      </c>
      <c r="O594" s="0" t="n">
        <f aca="true">NORMINV(RAND(),$E$9,$E$14)</f>
        <v>24.3214354713629</v>
      </c>
      <c r="P594" s="0" t="n">
        <f aca="true">NORMINV(RAND(),$B$10,$B$15)</f>
        <v>21.9765042506672</v>
      </c>
      <c r="Q594" s="0" t="n">
        <f aca="true">NORMINV(RAND(),$C$10,$C$15)</f>
        <v>30.2794515733819</v>
      </c>
      <c r="R594" s="0" t="n">
        <f aca="true">NORMINV(RAND(),$D$10,$D$15)</f>
        <v>10.0298971164224</v>
      </c>
      <c r="S594" s="0" t="n">
        <f aca="true">NORMINV(RAND(),$E$10,$E$15)</f>
        <v>3.82727581625336</v>
      </c>
      <c r="T594" s="0" t="n">
        <f aca="false">MEDIAN(INDEX(Avaliadores!$B$17:$B$22,$B594),INDEX(Avaliadores!$B$17:$B$22,$C594),INDEX(Avaliadores!$B$17:$B$22,$D594),INDEX(Avaliadores!$B$17:$B$22,$E594),INDEX(Avaliadores!$B$17:$B$22,$F594),INDEX(Avaliadores!$B$17:$B$22,$G594))</f>
        <v>2.91666666666667</v>
      </c>
      <c r="U594" s="0" t="n">
        <f aca="false">MEDIAN(INDEX(Avaliadores!$C$17:$C$22,$B594),INDEX(Avaliadores!$C$17:$C$22,$C594),INDEX(Avaliadores!$C$17:$C$22,$D594),INDEX(Avaliadores!$C$17:$C$22,$E594),INDEX(Avaliadores!$C$17:$C$22,$F594),INDEX(Avaliadores!$C$17:$C$22,$G594))</f>
        <v>5.29166666666667</v>
      </c>
      <c r="V594" s="0" t="n">
        <f aca="false">MEDIAN(INDEX(Avaliadores!$D$17:$D$22,$B594),INDEX(Avaliadores!$D$17:$D$22,$C594),INDEX(Avaliadores!$D$17:$D$22,$D594),INDEX(Avaliadores!$D$17:$D$22,$E594),INDEX(Avaliadores!$D$17:$D$22,$F594),INDEX(Avaliadores!$D$17:$D$22,$G594))</f>
        <v>5.66666666666667</v>
      </c>
      <c r="W594" s="0" t="n">
        <f aca="false">MEDIAN(INDEX(Avaliadores!$E$17:$E$22,$B594),INDEX(Avaliadores!$E$17:$E$22,$C594),INDEX(Avaliadores!$E$17:$E$22,$D594),INDEX(Avaliadores!$E$17:$E$22,$E594),INDEX(Avaliadores!$E$17:$E$22,$F594),INDEX(Avaliadores!$E$17:$E$22,$G594))</f>
        <v>6.04166666666667</v>
      </c>
      <c r="X594" s="0" t="n">
        <f aca="false">MEDIAN(INDEX(Avaliadores!$F$17:$F$22,$B594),INDEX(Avaliadores!$F$17:$F$22,$C594),INDEX(Avaliadores!$F$17:$F$22,$D594),INDEX(Avaliadores!$F$17:$F$22,$E594),INDEX(Avaliadores!$F$17:$F$22,$F594),INDEX(Avaliadores!$F$17:$F$22,$G594))</f>
        <v>2.66666666666667</v>
      </c>
      <c r="Y594" s="0" t="n">
        <f aca="false">MEDIAN(INDEX(Avaliadores!$G$17:$G$22,$B594),INDEX(Avaliadores!$G$17:$G$22,$C594),INDEX(Avaliadores!$G$17:$G$22,$D594),INDEX(Avaliadores!$G$17:$G$22,$E594),INDEX(Avaliadores!$G$17:$G$22,$F594),INDEX(Avaliadores!$G$17:$G$22,$G594))</f>
        <v>5.41666666666667</v>
      </c>
      <c r="Z594" s="0" t="n">
        <f aca="false">MEDIAN(INDEX(Avaliadores!$H$17:$H$22,$B594),INDEX(Avaliadores!$H$17:$H$22,$C594),INDEX(Avaliadores!$H$17:$H$22,$D594),INDEX(Avaliadores!$H$17:$H$22,$E594),INDEX(Avaliadores!$H$17:$H$22,$F594),INDEX(Avaliadores!$H$17:$H$22,$G594))</f>
        <v>3.91666666666667</v>
      </c>
      <c r="AA594" s="0" t="n">
        <f aca="false">MEDIAN(INDEX(Avaliadores!$I$17:$I$22,$B594),INDEX(Avaliadores!$I$17:$I$22,$C594),INDEX(Avaliadores!$I$17:$I$22,$D594),INDEX(Avaliadores!$I$17:$I$22,$E594),INDEX(Avaliadores!$I$17:$I$22,$F594),INDEX(Avaliadores!$I$17:$I$22,$G594))</f>
        <v>6.29166666666667</v>
      </c>
      <c r="AB594" s="0" t="n">
        <f aca="false">IF(MAX(H594:K594)=MIN(H594:K594),0,IF($B$17="custo",(MAX(H594:K594)-H594)/(MAX(H594:K594)-MIN(H594:K594)),(H594-MIN(H594:K594))/(MAX(H594:K594)-MIN(H594:K594))))</f>
        <v>0.114294102045269</v>
      </c>
      <c r="AC594" s="0" t="n">
        <f aca="false">IF(MAX(H594:K594)=MIN(H594:K594),0,IF($B$17="custo",(MAX(H594:K594)-I594)/(MAX(H594:K594)-MIN(H594:K594)),(I594-MIN(H594:K594))/(MAX(H594:K594)-MIN(H594:K594))))</f>
        <v>0</v>
      </c>
      <c r="AD594" s="0" t="n">
        <f aca="false">IF(MAX(H594:K594)=MIN(H594:K594),0,IF($B$17="custo",(MAX(H594:K594)-J594)/(MAX(H594:K594)-MIN(H594:K594)),(J594-MIN(H594:K594))/(MAX(H594:K594)-MIN(H594:K594))))</f>
        <v>0.828739365207476</v>
      </c>
      <c r="AE594" s="0" t="n">
        <f aca="false">IF(MAX(H594:K594)=MIN(H594:K594),0,IF($B$17="custo",(MAX(H594:K594)-K594)/(MAX(H594:K594)-MIN(H594:K594)),(K594-MIN(H594:K594))/(MAX(H594:K594)-MIN(H594:K594))))</f>
        <v>1</v>
      </c>
      <c r="AF594" s="0" t="n">
        <f aca="false">IF(MAX(L594:O594)=MIN(L594:O594),0,IF($C$17="custo",(MAX(L594:O594)-L594)/(MAX(L594:O594)-MIN(L594:O594)),(L594-MIN(L594:O594))/(MAX(L594:O594)-MIN(L594:O594))))</f>
        <v>0.53055869512943</v>
      </c>
      <c r="AG594" s="0" t="n">
        <f aca="false">IF(MAX(L594:O594)=MIN(L594:O594),0,IF($C$17="custo",(MAX(L594:O594)-M594)/(MAX(L594:O594)-MIN(L594:O594)),(M594-MIN(L594:O594))/(MAX(L594:O594)-MIN(L594:O594))))</f>
        <v>1</v>
      </c>
      <c r="AH594" s="0" t="n">
        <f aca="false">IF(MAX(L594:O594)=MIN(L594:O594),0,IF($C$17="custo",(MAX(L594:O594)-N594)/(MAX(L594:O594)-MIN(L594:O594)),(N594-MIN(L594:O594))/(MAX(L594:O594)-MIN(L594:O594))))</f>
        <v>0.676850071457288</v>
      </c>
      <c r="AI594" s="0" t="n">
        <f aca="false">IF(MAX(L594:O594)=MIN(L594:O594),0,IF($C$17="custo",(MAX(L594:O594)-O594)/(MAX(L594:O594)-MIN(L594:O594)),(O594-MIN(L594:O594))/(MAX(L594:O594)-MIN(L594:O594))))</f>
        <v>0</v>
      </c>
      <c r="AJ594" s="0" t="n">
        <f aca="false">IF(MAX(P594:S594)=MIN(P594:S594),0,IF($D$17="custo",(MAX(P594:S594)-P594)/(MAX(P594:S594)-MIN(P594:S594)),(P594-MIN(P594:S594))/(MAX(P594:S594)-MIN(P594:S594))))</f>
        <v>0.313885231935114</v>
      </c>
      <c r="AK594" s="0" t="n">
        <f aca="false">IF(MAX(P594:S594)=MIN(P594:S594),0,IF($D$17="custo",(MAX(P594:S594)-Q594)/(MAX(P594:S594)-MIN(P594:S594)),(Q594-MIN(P594:S594))/(MAX(P594:S594)-MIN(P594:S594))))</f>
        <v>0</v>
      </c>
      <c r="AL594" s="0" t="n">
        <f aca="false">IF(MAX(P594:S594)=MIN(P594:S594),0,IF($D$17="custo",(MAX(P594:S594)-R594)/(MAX(P594:S594)-MIN(P594:S594)),(R594-MIN(P594:S594))/(MAX(P594:S594)-MIN(P594:S594))))</f>
        <v>0.765515647668509</v>
      </c>
      <c r="AM594" s="0" t="n">
        <f aca="false">IF(MAX(P594:S594)=MIN(P594:S594),0,IF($D$17="custo",(MAX(P594:S594)-S594)/(MAX(P594:S594)-MIN(P594:S594)),(S594-MIN(P594:S594))/(MAX(P594:S594)-MIN(P594:S594))))</f>
        <v>1</v>
      </c>
      <c r="AN594" s="0" t="n">
        <f aca="false">IF(MAX(T594:W594)=MIN(T594:W594),0,IF($E$17="custo",(MAX(T594:W594)-T594)/(MAX(T594:W594)-MIN(T594:W594)),(T594-MIN(T594:W594))/(MAX(T594:W594)-MIN(T594:W594))))</f>
        <v>0</v>
      </c>
      <c r="AO594" s="0" t="n">
        <f aca="false">IF(MAX(T594:W594)=MIN(T594:W594),0,IF($E$17="custo",(MAX(T594:W594)-U594)/(MAX(T594:W594)-MIN(T594:W594)),(U594-MIN(T594:W594))/(MAX(T594:W594)-MIN(T594:W594))))</f>
        <v>0.76</v>
      </c>
      <c r="AP594" s="0" t="n">
        <f aca="false">IF(MAX(T594:W594)=MIN(T594:W594),0,IF($E$17="custo",(MAX(T594:W594)-V594)/(MAX(T594:W594)-MIN(T594:W594)),(V594-MIN(T594:W594))/(MAX(T594:W594)-MIN(T594:W594))))</f>
        <v>0.88</v>
      </c>
      <c r="AQ594" s="0" t="n">
        <f aca="false">IF(MAX(T594:W594)=MIN(T594:W594),0,IF($E$17="custo",(MAX(T594:W594)-W594)/(MAX(T594:W594)-MIN(T594:W594)),(W594-MIN(T594:W594))/(MAX(T594:W594)-MIN(T594:W594))))</f>
        <v>1</v>
      </c>
      <c r="AR594" s="0" t="n">
        <f aca="false">IF(MAX(X594:AA594)=MIN(X594:AA594),0,IF($F$17="custo",(MAX(X594:AA594)-X594)/(MAX(X594:AA594)-MIN(X594:AA594)),(X594-MIN(X594:AA594))/(MAX(X594:AA594)-MIN(X594:AA594))))</f>
        <v>0</v>
      </c>
      <c r="AS594" s="0" t="n">
        <f aca="false">IF(MAX(X594:AA594)=MIN(X594:AA594),0,IF($F$17="custo",(MAX(X594:AA594)-Y594)/(MAX(X594:AA594)-MIN(X594:AA594)),(Y594-MIN(X594:AA594))/(MAX(X594:AA594)-MIN(X594:AA594))))</f>
        <v>0.758620689655172</v>
      </c>
      <c r="AT594" s="0" t="n">
        <f aca="false">IF(MAX(X594:AA594)=MIN(X594:AA594),0,IF($F$17="custo",(MAX(X594:AA594)-Z594)/(MAX(X594:AA594)-MIN(X594:AA594)),(Z594-MIN(X594:AA594))/(MAX(X594:AA594)-MIN(X594:AA594))))</f>
        <v>0.344827586206897</v>
      </c>
      <c r="AU594" s="0" t="n">
        <f aca="false">IF(MAX(X594:AA594)=MIN(X594:AA594),0,IF($F$17="custo",(MAX(X594:AA594)-AA594)/(MAX(X594:AA594)-MIN(X594:AA594)),(AA594-MIN(X594:AA594))/(MAX(X594:AA594)-MIN(X594:AA594))))</f>
        <v>1</v>
      </c>
      <c r="AV594" s="0" t="n">
        <f aca="false">STDEVP(AB594:AE594)</f>
        <v>0.434749155689453</v>
      </c>
      <c r="AW594" s="0" t="n">
        <f aca="false">STDEVP(AF594:AI594)</f>
        <v>0.361059268856307</v>
      </c>
      <c r="AX594" s="0" t="n">
        <f aca="false">STDEVP(AJ594:AM594)</f>
        <v>0.388445987599376</v>
      </c>
      <c r="AY594" s="0" t="n">
        <f aca="false">STDEVP(AN594:AQ594)</f>
        <v>0.390384425918863</v>
      </c>
      <c r="AZ594" s="0" t="n">
        <f aca="false">STDEVP(AR594:AU594)</f>
        <v>0.383499593440262</v>
      </c>
      <c r="BA594" s="0" t="n">
        <f aca="false">AV594*((1-IFERROR(CORREL(AB594:AE594,AF594:AI594),0))+(1-IFERROR(CORREL(AB594:AE594,AJ594:AM594),0))+(1-IFERROR(CORREL(AB594:AE594,AN594:AQ594),0))+(1-IFERROR(CORREL(AB594:AE594,AR594:AU594),0)))</f>
        <v>1.16787465851622</v>
      </c>
      <c r="BB594" s="0" t="n">
        <f aca="false">AW594*((1-IFERROR(CORREL(AF594:AI594,AB594:AE594),0))+(1-IFERROR(CORREL(AF594:AI594,AJ594:AM594),0))+(1-IFERROR(CORREL(AF594:AI594,AN594:AQ594),0))+(1-IFERROR(CORREL(AF594:AI594,AR594:AU594),0)))</f>
        <v>2.17616178412199</v>
      </c>
      <c r="BC594" s="0" t="n">
        <f aca="false">AX594*((1-IFERROR(CORREL(AJ594:AM594,AB594:AE594),0))+(1-IFERROR(CORREL(AJ594:AM594,AF594:AI594),0))+(1-IFERROR(CORREL(AJ594:AM594,AN594:AQ594),0))+(1-IFERROR(CORREL(AJ594:AM594,AR594:AU594),0)))</f>
        <v>1.19055690363041</v>
      </c>
      <c r="BD594" s="0" t="n">
        <f aca="false">AY594*((1-IFERROR(CORREL(AN594:AQ594,AB594:AE594),0))+(1-IFERROR(CORREL(AN594:AQ594,AF594:AI594),0))+(1-IFERROR(CORREL(AN594:AQ594,AJ594:AM594),0))+(1-IFERROR(CORREL(AN594:AQ594,AR594:AU594),0)))</f>
        <v>0.860239721319939</v>
      </c>
      <c r="BE594" s="0" t="n">
        <f aca="false">AZ594*((1-IFERROR(CORREL(AR594:AU594,AB594:AE594),0))+(1-IFERROR(CORREL(AR594:AU594,AF594:AI594),0))+(1-IFERROR(CORREL(AR594:AU594,AJ594:AM594),0))+(1-IFERROR(CORREL(AR594:AU594,AN594:AQ594),0)))</f>
        <v>1.07442034139725</v>
      </c>
      <c r="BF594" s="0" t="n">
        <f aca="false">IF(SUM(BA594:BE594)&gt;0,BA594/SUM(BA594:BE594),1/5)</f>
        <v>0.180526961100958</v>
      </c>
      <c r="BG594" s="0" t="n">
        <f aca="false">IF(SUM(BA594:BE594)&gt;0,BB594/SUM(BA594:BE594),1/5)</f>
        <v>0.336385305466516</v>
      </c>
      <c r="BH594" s="0" t="n">
        <f aca="false">IF(SUM(BA594:BE594)&gt;0,BC594/SUM(BA594:BE594),1/5)</f>
        <v>0.184033122272924</v>
      </c>
      <c r="BI594" s="0" t="n">
        <f aca="false">IF(SUM(BA594:BE594)&gt;0,BD594/SUM(BA594:BE594),1/5)</f>
        <v>0.132973570045203</v>
      </c>
      <c r="BJ594" s="0" t="n">
        <f aca="false">IF(SUM(BA594:BE594)&gt;0,BE594/SUM(BA594:BE594),1/5)</f>
        <v>0.1660810411144</v>
      </c>
      <c r="BK594" s="0" t="n">
        <f aca="false">BF594*AB594+BG594*AF594+BH594*AJ594+BI594*AN594+BJ594*AR594</f>
        <v>0.256870594911404</v>
      </c>
      <c r="BL594" s="0" t="n">
        <f aca="false">BF594*AC594+BG594*AG594+BH594*AK594+BI594*AO594+BJ594*AS594</f>
        <v>0.563437732649725</v>
      </c>
      <c r="BM594" s="0" t="n">
        <f aca="false">BF594*AD594+BG594*AH594+BH594*AL594+BI594*AP594+BJ594*AT594</f>
        <v>0.692458518139036</v>
      </c>
      <c r="BN594" s="0" t="n">
        <f aca="false">BF594*AE594+BG594*AI594+BH594*AM594+BI594*AQ594+BJ594*AU594</f>
        <v>0.663614694533484</v>
      </c>
      <c r="BO594" s="0" t="n">
        <f aca="false">RANK(BK594,$BK594:$BN594)</f>
        <v>4</v>
      </c>
      <c r="BP594" s="0" t="n">
        <f aca="false">RANK(BL594,$BK594:$BN594)</f>
        <v>3</v>
      </c>
      <c r="BQ594" s="0" t="n">
        <f aca="false">RANK(BM594,$BK594:$BN594)</f>
        <v>1</v>
      </c>
      <c r="BR594" s="0" t="n">
        <f aca="false">RANK(BN594,$BK594:$BN594)</f>
        <v>2</v>
      </c>
    </row>
    <row r="595" customFormat="false" ht="15" hidden="false" customHeight="false" outlineLevel="0" collapsed="false">
      <c r="A595" s="0" t="n">
        <v>572</v>
      </c>
      <c r="B595" s="0" t="n">
        <f aca="false">RANDBETWEEN(1,$B$5)</f>
        <v>4</v>
      </c>
      <c r="C595" s="0" t="n">
        <f aca="false">RANDBETWEEN(1,$B$5)</f>
        <v>4</v>
      </c>
      <c r="D595" s="0" t="n">
        <f aca="false">RANDBETWEEN(1,$B$5)</f>
        <v>5</v>
      </c>
      <c r="E595" s="0" t="n">
        <f aca="false">RANDBETWEEN(1,$B$5)</f>
        <v>2</v>
      </c>
      <c r="F595" s="0" t="n">
        <f aca="false">RANDBETWEEN(1,$B$5)</f>
        <v>6</v>
      </c>
      <c r="G595" s="0" t="n">
        <f aca="false">RANDBETWEEN(1,$B$5)</f>
        <v>2</v>
      </c>
      <c r="H595" s="0" t="n">
        <f aca="true">NORMINV(RAND(),$B$8,$B$13)</f>
        <v>51.554762262564</v>
      </c>
      <c r="I595" s="0" t="n">
        <f aca="true">NORMINV(RAND(),$C$8,$C$13)</f>
        <v>69.0914029793571</v>
      </c>
      <c r="J595" s="0" t="n">
        <f aca="true">NORMINV(RAND(),$D$8,$D$13)</f>
        <v>14.4560502482471</v>
      </c>
      <c r="K595" s="0" t="n">
        <f aca="true">NORMINV(RAND(),$E$8,$E$13)</f>
        <v>2.94337764347261</v>
      </c>
      <c r="L595" s="0" t="n">
        <f aca="true">NORMINV(RAND(),$B$9,$B$14)</f>
        <v>49.209187923126</v>
      </c>
      <c r="M595" s="0" t="n">
        <f aca="true">NORMINV(RAND(),$C$9,$C$14)</f>
        <v>54.8738200144489</v>
      </c>
      <c r="N595" s="0" t="n">
        <f aca="true">NORMINV(RAND(),$D$9,$D$14)</f>
        <v>43.1767684384766</v>
      </c>
      <c r="O595" s="0" t="n">
        <f aca="true">NORMINV(RAND(),$E$9,$E$14)</f>
        <v>25.3174231381714</v>
      </c>
      <c r="P595" s="0" t="n">
        <f aca="true">NORMINV(RAND(),$B$10,$B$15)</f>
        <v>21.7823713921151</v>
      </c>
      <c r="Q595" s="0" t="n">
        <f aca="true">NORMINV(RAND(),$C$10,$C$15)</f>
        <v>30.6717204840581</v>
      </c>
      <c r="R595" s="0" t="n">
        <f aca="true">NORMINV(RAND(),$D$10,$D$15)</f>
        <v>10.3121330559514</v>
      </c>
      <c r="S595" s="0" t="n">
        <f aca="true">NORMINV(RAND(),$E$10,$E$15)</f>
        <v>3.88897160705302</v>
      </c>
      <c r="T595" s="0" t="n">
        <f aca="false">MEDIAN(INDEX(Avaliadores!$B$17:$B$22,$B595),INDEX(Avaliadores!$B$17:$B$22,$C595),INDEX(Avaliadores!$B$17:$B$22,$D595),INDEX(Avaliadores!$B$17:$B$22,$E595),INDEX(Avaliadores!$B$17:$B$22,$F595),INDEX(Avaliadores!$B$17:$B$22,$G595))</f>
        <v>3.04166666666667</v>
      </c>
      <c r="U595" s="0" t="n">
        <f aca="false">MEDIAN(INDEX(Avaliadores!$C$17:$C$22,$B595),INDEX(Avaliadores!$C$17:$C$22,$C595),INDEX(Avaliadores!$C$17:$C$22,$D595),INDEX(Avaliadores!$C$17:$C$22,$E595),INDEX(Avaliadores!$C$17:$C$22,$F595),INDEX(Avaliadores!$C$17:$C$22,$G595))</f>
        <v>5.54166666666667</v>
      </c>
      <c r="V595" s="0" t="n">
        <f aca="false">MEDIAN(INDEX(Avaliadores!$D$17:$D$22,$B595),INDEX(Avaliadores!$D$17:$D$22,$C595),INDEX(Avaliadores!$D$17:$D$22,$D595),INDEX(Avaliadores!$D$17:$D$22,$E595),INDEX(Avaliadores!$D$17:$D$22,$F595),INDEX(Avaliadores!$D$17:$D$22,$G595))</f>
        <v>5.54166666666667</v>
      </c>
      <c r="W595" s="0" t="n">
        <f aca="false">MEDIAN(INDEX(Avaliadores!$E$17:$E$22,$B595),INDEX(Avaliadores!$E$17:$E$22,$C595),INDEX(Avaliadores!$E$17:$E$22,$D595),INDEX(Avaliadores!$E$17:$E$22,$E595),INDEX(Avaliadores!$E$17:$E$22,$F595),INDEX(Avaliadores!$E$17:$E$22,$G595))</f>
        <v>6.29166666666667</v>
      </c>
      <c r="X595" s="0" t="n">
        <f aca="false">MEDIAN(INDEX(Avaliadores!$F$17:$F$22,$B595),INDEX(Avaliadores!$F$17:$F$22,$C595),INDEX(Avaliadores!$F$17:$F$22,$D595),INDEX(Avaliadores!$F$17:$F$22,$E595),INDEX(Avaliadores!$F$17:$F$22,$F595),INDEX(Avaliadores!$F$17:$F$22,$G595))</f>
        <v>2.79166666666667</v>
      </c>
      <c r="Y595" s="0" t="n">
        <f aca="false">MEDIAN(INDEX(Avaliadores!$G$17:$G$22,$B595),INDEX(Avaliadores!$G$17:$G$22,$C595),INDEX(Avaliadores!$G$17:$G$22,$D595),INDEX(Avaliadores!$G$17:$G$22,$E595),INDEX(Avaliadores!$G$17:$G$22,$F595),INDEX(Avaliadores!$G$17:$G$22,$G595))</f>
        <v>4.79166666666667</v>
      </c>
      <c r="Z595" s="0" t="n">
        <f aca="false">MEDIAN(INDEX(Avaliadores!$H$17:$H$22,$B595),INDEX(Avaliadores!$H$17:$H$22,$C595),INDEX(Avaliadores!$H$17:$H$22,$D595),INDEX(Avaliadores!$H$17:$H$22,$E595),INDEX(Avaliadores!$H$17:$H$22,$F595),INDEX(Avaliadores!$H$17:$H$22,$G595))</f>
        <v>3.79166666666667</v>
      </c>
      <c r="AA595" s="0" t="n">
        <f aca="false">MEDIAN(INDEX(Avaliadores!$I$17:$I$22,$B595),INDEX(Avaliadores!$I$17:$I$22,$C595),INDEX(Avaliadores!$I$17:$I$22,$D595),INDEX(Avaliadores!$I$17:$I$22,$E595),INDEX(Avaliadores!$I$17:$I$22,$F595),INDEX(Avaliadores!$I$17:$I$22,$G595))</f>
        <v>6.04166666666667</v>
      </c>
      <c r="AB595" s="0" t="n">
        <f aca="false">IF(MAX(H595:K595)=MIN(H595:K595),0,IF($B$17="custo",(MAX(H595:K595)-H595)/(MAX(H595:K595)-MIN(H595:K595)),(H595-MIN(H595:K595))/(MAX(H595:K595)-MIN(H595:K595))))</f>
        <v>0.265112081997097</v>
      </c>
      <c r="AC595" s="0" t="n">
        <f aca="false">IF(MAX(H595:K595)=MIN(H595:K595),0,IF($B$17="custo",(MAX(H595:K595)-I595)/(MAX(H595:K595)-MIN(H595:K595)),(I595-MIN(H595:K595))/(MAX(H595:K595)-MIN(H595:K595))))</f>
        <v>0</v>
      </c>
      <c r="AD595" s="0" t="n">
        <f aca="false">IF(MAX(H595:K595)=MIN(H595:K595),0,IF($B$17="custo",(MAX(H595:K595)-J595)/(MAX(H595:K595)-MIN(H595:K595)),(J595-MIN(H595:K595))/(MAX(H595:K595)-MIN(H595:K595))))</f>
        <v>0.825955914083364</v>
      </c>
      <c r="AE595" s="0" t="n">
        <f aca="false">IF(MAX(H595:K595)=MIN(H595:K595),0,IF($B$17="custo",(MAX(H595:K595)-K595)/(MAX(H595:K595)-MIN(H595:K595)),(K595-MIN(H595:K595))/(MAX(H595:K595)-MIN(H595:K595))))</f>
        <v>1</v>
      </c>
      <c r="AF595" s="0" t="n">
        <f aca="false">IF(MAX(L595:O595)=MIN(L595:O595),0,IF($C$17="custo",(MAX(L595:O595)-L595)/(MAX(L595:O595)-MIN(L595:O595)),(L595-MIN(L595:O595))/(MAX(L595:O595)-MIN(L595:O595))))</f>
        <v>0.808344971309089</v>
      </c>
      <c r="AG595" s="0" t="n">
        <f aca="false">IF(MAX(L595:O595)=MIN(L595:O595),0,IF($C$17="custo",(MAX(L595:O595)-M595)/(MAX(L595:O595)-MIN(L595:O595)),(M595-MIN(L595:O595))/(MAX(L595:O595)-MIN(L595:O595))))</f>
        <v>1</v>
      </c>
      <c r="AH595" s="0" t="n">
        <f aca="false">IF(MAX(L595:O595)=MIN(L595:O595),0,IF($C$17="custo",(MAX(L595:O595)-N595)/(MAX(L595:O595)-MIN(L595:O595)),(N595-MIN(L595:O595))/(MAX(L595:O595)-MIN(L595:O595))))</f>
        <v>0.604246362473209</v>
      </c>
      <c r="AI595" s="0" t="n">
        <f aca="false">IF(MAX(L595:O595)=MIN(L595:O595),0,IF($C$17="custo",(MAX(L595:O595)-O595)/(MAX(L595:O595)-MIN(L595:O595)),(O595-MIN(L595:O595))/(MAX(L595:O595)-MIN(L595:O595))))</f>
        <v>0</v>
      </c>
      <c r="AJ595" s="0" t="n">
        <f aca="false">IF(MAX(P595:S595)=MIN(P595:S595),0,IF($D$17="custo",(MAX(P595:S595)-P595)/(MAX(P595:S595)-MIN(P595:S595)),(P595-MIN(P595:S595))/(MAX(P595:S595)-MIN(P595:S595))))</f>
        <v>0.331905777587124</v>
      </c>
      <c r="AK595" s="0" t="n">
        <f aca="false">IF(MAX(P595:S595)=MIN(P595:S595),0,IF($D$17="custo",(MAX(P595:S595)-Q595)/(MAX(P595:S595)-MIN(P595:S595)),(Q595-MIN(P595:S595))/(MAX(P595:S595)-MIN(P595:S595))))</f>
        <v>0</v>
      </c>
      <c r="AL595" s="0" t="n">
        <f aca="false">IF(MAX(P595:S595)=MIN(P595:S595),0,IF($D$17="custo",(MAX(P595:S595)-R595)/(MAX(P595:S595)-MIN(P595:S595)),(R595-MIN(P595:S595))/(MAX(P595:S595)-MIN(P595:S595))))</f>
        <v>0.760175421933142</v>
      </c>
      <c r="AM595" s="0" t="n">
        <f aca="false">IF(MAX(P595:S595)=MIN(P595:S595),0,IF($D$17="custo",(MAX(P595:S595)-S595)/(MAX(P595:S595)-MIN(P595:S595)),(S595-MIN(P595:S595))/(MAX(P595:S595)-MIN(P595:S595))))</f>
        <v>1</v>
      </c>
      <c r="AN595" s="0" t="n">
        <f aca="false">IF(MAX(T595:W595)=MIN(T595:W595),0,IF($E$17="custo",(MAX(T595:W595)-T595)/(MAX(T595:W595)-MIN(T595:W595)),(T595-MIN(T595:W595))/(MAX(T595:W595)-MIN(T595:W595))))</f>
        <v>0</v>
      </c>
      <c r="AO595" s="0" t="n">
        <f aca="false">IF(MAX(T595:W595)=MIN(T595:W595),0,IF($E$17="custo",(MAX(T595:W595)-U595)/(MAX(T595:W595)-MIN(T595:W595)),(U595-MIN(T595:W595))/(MAX(T595:W595)-MIN(T595:W595))))</f>
        <v>0.769230769230769</v>
      </c>
      <c r="AP595" s="0" t="n">
        <f aca="false">IF(MAX(T595:W595)=MIN(T595:W595),0,IF($E$17="custo",(MAX(T595:W595)-V595)/(MAX(T595:W595)-MIN(T595:W595)),(V595-MIN(T595:W595))/(MAX(T595:W595)-MIN(T595:W595))))</f>
        <v>0.769230769230769</v>
      </c>
      <c r="AQ595" s="0" t="n">
        <f aca="false">IF(MAX(T595:W595)=MIN(T595:W595),0,IF($E$17="custo",(MAX(T595:W595)-W595)/(MAX(T595:W595)-MIN(T595:W595)),(W595-MIN(T595:W595))/(MAX(T595:W595)-MIN(T595:W595))))</f>
        <v>1</v>
      </c>
      <c r="AR595" s="0" t="n">
        <f aca="false">IF(MAX(X595:AA595)=MIN(X595:AA595),0,IF($F$17="custo",(MAX(X595:AA595)-X595)/(MAX(X595:AA595)-MIN(X595:AA595)),(X595-MIN(X595:AA595))/(MAX(X595:AA595)-MIN(X595:AA595))))</f>
        <v>0</v>
      </c>
      <c r="AS595" s="0" t="n">
        <f aca="false">IF(MAX(X595:AA595)=MIN(X595:AA595),0,IF($F$17="custo",(MAX(X595:AA595)-Y595)/(MAX(X595:AA595)-MIN(X595:AA595)),(Y595-MIN(X595:AA595))/(MAX(X595:AA595)-MIN(X595:AA595))))</f>
        <v>0.615384615384615</v>
      </c>
      <c r="AT595" s="0" t="n">
        <f aca="false">IF(MAX(X595:AA595)=MIN(X595:AA595),0,IF($F$17="custo",(MAX(X595:AA595)-Z595)/(MAX(X595:AA595)-MIN(X595:AA595)),(Z595-MIN(X595:AA595))/(MAX(X595:AA595)-MIN(X595:AA595))))</f>
        <v>0.307692307692308</v>
      </c>
      <c r="AU595" s="0" t="n">
        <f aca="false">IF(MAX(X595:AA595)=MIN(X595:AA595),0,IF($F$17="custo",(MAX(X595:AA595)-AA595)/(MAX(X595:AA595)-MIN(X595:AA595)),(AA595-MIN(X595:AA595))/(MAX(X595:AA595)-MIN(X595:AA595))))</f>
        <v>1</v>
      </c>
      <c r="AV595" s="0" t="n">
        <f aca="false">STDEVP(AB595:AE595)</f>
        <v>0.406000691801176</v>
      </c>
      <c r="AW595" s="0" t="n">
        <f aca="false">STDEVP(AF595:AI595)</f>
        <v>0.375295224870513</v>
      </c>
      <c r="AX595" s="0" t="n">
        <f aca="false">STDEVP(AJ595:AM595)</f>
        <v>0.385300915182019</v>
      </c>
      <c r="AY595" s="0" t="n">
        <f aca="false">STDEVP(AN595:AQ595)</f>
        <v>0.378313761017423</v>
      </c>
      <c r="AZ595" s="0" t="n">
        <f aca="false">STDEVP(AR595:AU595)</f>
        <v>0.370410774697273</v>
      </c>
      <c r="BA595" s="0" t="n">
        <f aca="false">AV595*((1-IFERROR(CORREL(AB595:AE595,AF595:AI595),0))+(1-IFERROR(CORREL(AB595:AE595,AJ595:AM595),0))+(1-IFERROR(CORREL(AB595:AE595,AN595:AQ595),0))+(1-IFERROR(CORREL(AB595:AE595,AR595:AU595),0)))</f>
        <v>1.21355136512111</v>
      </c>
      <c r="BB595" s="0" t="n">
        <f aca="false">AW595*((1-IFERROR(CORREL(AF595:AI595,AB595:AE595),0))+(1-IFERROR(CORREL(AF595:AI595,AJ595:AM595),0))+(1-IFERROR(CORREL(AF595:AI595,AN595:AQ595),0))+(1-IFERROR(CORREL(AF595:AI595,AR595:AU595),0)))</f>
        <v>2.6234475935884</v>
      </c>
      <c r="BC595" s="0" t="n">
        <f aca="false">AX595*((1-IFERROR(CORREL(AJ595:AM595,AB595:AE595),0))+(1-IFERROR(CORREL(AJ595:AM595,AF595:AI595),0))+(1-IFERROR(CORREL(AJ595:AM595,AN595:AQ595),0))+(1-IFERROR(CORREL(AJ595:AM595,AR595:AU595),0)))</f>
        <v>1.19010548885769</v>
      </c>
      <c r="BD595" s="0" t="n">
        <f aca="false">AY595*((1-IFERROR(CORREL(AN595:AQ595,AB595:AE595),0))+(1-IFERROR(CORREL(AN595:AQ595,AF595:AI595),0))+(1-IFERROR(CORREL(AN595:AQ595,AJ595:AM595),0))+(1-IFERROR(CORREL(AN595:AQ595,AR595:AU595),0)))</f>
        <v>1.02398327137863</v>
      </c>
      <c r="BE595" s="0" t="n">
        <f aca="false">AZ595*((1-IFERROR(CORREL(AR595:AU595,AB595:AE595),0))+(1-IFERROR(CORREL(AR595:AU595,AF595:AI595),0))+(1-IFERROR(CORREL(AR595:AU595,AJ595:AM595),0))+(1-IFERROR(CORREL(AR595:AU595,AN595:AQ595),0)))</f>
        <v>1.09573701478806</v>
      </c>
      <c r="BF595" s="0" t="n">
        <f aca="false">IF(SUM(BA595:BE595)&gt;0,BA595/SUM(BA595:BE595),1/5)</f>
        <v>0.169802871951371</v>
      </c>
      <c r="BG595" s="0" t="n">
        <f aca="false">IF(SUM(BA595:BE595)&gt;0,BB595/SUM(BA595:BE595),1/5)</f>
        <v>0.367078764532368</v>
      </c>
      <c r="BH595" s="0" t="n">
        <f aca="false">IF(SUM(BA595:BE595)&gt;0,BC595/SUM(BA595:BE595),1/5)</f>
        <v>0.166522271525737</v>
      </c>
      <c r="BI595" s="0" t="n">
        <f aca="false">IF(SUM(BA595:BE595)&gt;0,BD595/SUM(BA595:BE595),1/5)</f>
        <v>0.143278072364823</v>
      </c>
      <c r="BJ595" s="0" t="n">
        <f aca="false">IF(SUM(BA595:BE595)&gt;0,BE595/SUM(BA595:BE595),1/5)</f>
        <v>0.153318019625702</v>
      </c>
      <c r="BK595" s="0" t="n">
        <f aca="false">BF595*AB595+BG595*AF595+BH595*AJ595+BI595*AN595+BJ595*AR595</f>
        <v>0.397012770312531</v>
      </c>
      <c r="BL595" s="0" t="n">
        <f aca="false">BF595*AC595+BG595*AG595+BH595*AK595+BI595*AO595+BJ595*AS595</f>
        <v>0.571642216890355</v>
      </c>
      <c r="BM595" s="0" t="n">
        <f aca="false">BF595*AD595+BG595*AH595+BH595*AL595+BI595*AP595+BJ595*AT595</f>
        <v>0.646030509633301</v>
      </c>
      <c r="BN595" s="0" t="n">
        <f aca="false">BF595*AE595+BG595*AI595+BH595*AM595+BI595*AQ595+BJ595*AU595</f>
        <v>0.632921235467633</v>
      </c>
      <c r="BO595" s="0" t="n">
        <f aca="false">RANK(BK595,$BK595:$BN595)</f>
        <v>4</v>
      </c>
      <c r="BP595" s="0" t="n">
        <f aca="false">RANK(BL595,$BK595:$BN595)</f>
        <v>3</v>
      </c>
      <c r="BQ595" s="0" t="n">
        <f aca="false">RANK(BM595,$BK595:$BN595)</f>
        <v>1</v>
      </c>
      <c r="BR595" s="0" t="n">
        <f aca="false">RANK(BN595,$BK595:$BN595)</f>
        <v>2</v>
      </c>
    </row>
    <row r="596" customFormat="false" ht="15" hidden="false" customHeight="false" outlineLevel="0" collapsed="false">
      <c r="A596" s="0" t="n">
        <v>573</v>
      </c>
      <c r="B596" s="0" t="n">
        <f aca="false">RANDBETWEEN(1,$B$5)</f>
        <v>3</v>
      </c>
      <c r="C596" s="0" t="n">
        <f aca="false">RANDBETWEEN(1,$B$5)</f>
        <v>6</v>
      </c>
      <c r="D596" s="0" t="n">
        <f aca="false">RANDBETWEEN(1,$B$5)</f>
        <v>4</v>
      </c>
      <c r="E596" s="0" t="n">
        <f aca="false">RANDBETWEEN(1,$B$5)</f>
        <v>6</v>
      </c>
      <c r="F596" s="0" t="n">
        <f aca="false">RANDBETWEEN(1,$B$5)</f>
        <v>6</v>
      </c>
      <c r="G596" s="0" t="n">
        <f aca="false">RANDBETWEEN(1,$B$5)</f>
        <v>3</v>
      </c>
      <c r="H596" s="0" t="n">
        <f aca="true">NORMINV(RAND(),$B$8,$B$13)</f>
        <v>42.7942155799615</v>
      </c>
      <c r="I596" s="0" t="n">
        <f aca="true">NORMINV(RAND(),$C$8,$C$13)</f>
        <v>60.9892169287714</v>
      </c>
      <c r="J596" s="0" t="n">
        <f aca="true">NORMINV(RAND(),$D$8,$D$13)</f>
        <v>14.0103806199502</v>
      </c>
      <c r="K596" s="0" t="n">
        <f aca="true">NORMINV(RAND(),$E$8,$E$13)</f>
        <v>3.07219364885456</v>
      </c>
      <c r="L596" s="0" t="n">
        <f aca="true">NORMINV(RAND(),$B$9,$B$14)</f>
        <v>46.1500793144065</v>
      </c>
      <c r="M596" s="0" t="n">
        <f aca="true">NORMINV(RAND(),$C$9,$C$14)</f>
        <v>58.2179949367033</v>
      </c>
      <c r="N596" s="0" t="n">
        <f aca="true">NORMINV(RAND(),$D$9,$D$14)</f>
        <v>40.3714994600391</v>
      </c>
      <c r="O596" s="0" t="n">
        <f aca="true">NORMINV(RAND(),$E$9,$E$14)</f>
        <v>26.3705429548538</v>
      </c>
      <c r="P596" s="0" t="n">
        <f aca="true">NORMINV(RAND(),$B$10,$B$15)</f>
        <v>24.2248740895343</v>
      </c>
      <c r="Q596" s="0" t="n">
        <f aca="true">NORMINV(RAND(),$C$10,$C$15)</f>
        <v>30.4063991655732</v>
      </c>
      <c r="R596" s="0" t="n">
        <f aca="true">NORMINV(RAND(),$D$10,$D$15)</f>
        <v>9.51602074943321</v>
      </c>
      <c r="S596" s="0" t="n">
        <f aca="true">NORMINV(RAND(),$E$10,$E$15)</f>
        <v>4.28316606733742</v>
      </c>
      <c r="T596" s="0" t="n">
        <f aca="false">MEDIAN(INDEX(Avaliadores!$B$17:$B$22,$B596),INDEX(Avaliadores!$B$17:$B$22,$C596),INDEX(Avaliadores!$B$17:$B$22,$D596),INDEX(Avaliadores!$B$17:$B$22,$E596),INDEX(Avaliadores!$B$17:$B$22,$F596),INDEX(Avaliadores!$B$17:$B$22,$G596))</f>
        <v>2.41666666666667</v>
      </c>
      <c r="U596" s="0" t="n">
        <f aca="false">MEDIAN(INDEX(Avaliadores!$C$17:$C$22,$B596),INDEX(Avaliadores!$C$17:$C$22,$C596),INDEX(Avaliadores!$C$17:$C$22,$D596),INDEX(Avaliadores!$C$17:$C$22,$E596),INDEX(Avaliadores!$C$17:$C$22,$F596),INDEX(Avaliadores!$C$17:$C$22,$G596))</f>
        <v>5.79166666666667</v>
      </c>
      <c r="V596" s="0" t="n">
        <f aca="false">MEDIAN(INDEX(Avaliadores!$D$17:$D$22,$B596),INDEX(Avaliadores!$D$17:$D$22,$C596),INDEX(Avaliadores!$D$17:$D$22,$D596),INDEX(Avaliadores!$D$17:$D$22,$E596),INDEX(Avaliadores!$D$17:$D$22,$F596),INDEX(Avaliadores!$D$17:$D$22,$G596))</f>
        <v>5.29166666666667</v>
      </c>
      <c r="W596" s="0" t="n">
        <f aca="false">MEDIAN(INDEX(Avaliadores!$E$17:$E$22,$B596),INDEX(Avaliadores!$E$17:$E$22,$C596),INDEX(Avaliadores!$E$17:$E$22,$D596),INDEX(Avaliadores!$E$17:$E$22,$E596),INDEX(Avaliadores!$E$17:$E$22,$F596),INDEX(Avaliadores!$E$17:$E$22,$G596))</f>
        <v>6.04166666666667</v>
      </c>
      <c r="X596" s="0" t="n">
        <f aca="false">MEDIAN(INDEX(Avaliadores!$F$17:$F$22,$B596),INDEX(Avaliadores!$F$17:$F$22,$C596),INDEX(Avaliadores!$F$17:$F$22,$D596),INDEX(Avaliadores!$F$17:$F$22,$E596),INDEX(Avaliadores!$F$17:$F$22,$F596),INDEX(Avaliadores!$F$17:$F$22,$G596))</f>
        <v>3.04166666666667</v>
      </c>
      <c r="Y596" s="0" t="n">
        <f aca="false">MEDIAN(INDEX(Avaliadores!$G$17:$G$22,$B596),INDEX(Avaliadores!$G$17:$G$22,$C596),INDEX(Avaliadores!$G$17:$G$22,$D596),INDEX(Avaliadores!$G$17:$G$22,$E596),INDEX(Avaliadores!$G$17:$G$22,$F596),INDEX(Avaliadores!$G$17:$G$22,$G596))</f>
        <v>5.04166666666667</v>
      </c>
      <c r="Z596" s="0" t="n">
        <f aca="false">MEDIAN(INDEX(Avaliadores!$H$17:$H$22,$B596),INDEX(Avaliadores!$H$17:$H$22,$C596),INDEX(Avaliadores!$H$17:$H$22,$D596),INDEX(Avaliadores!$H$17:$H$22,$E596),INDEX(Avaliadores!$H$17:$H$22,$F596),INDEX(Avaliadores!$H$17:$H$22,$G596))</f>
        <v>3.91666666666667</v>
      </c>
      <c r="AA596" s="0" t="n">
        <f aca="false">MEDIAN(INDEX(Avaliadores!$I$17:$I$22,$B596),INDEX(Avaliadores!$I$17:$I$22,$C596),INDEX(Avaliadores!$I$17:$I$22,$D596),INDEX(Avaliadores!$I$17:$I$22,$E596),INDEX(Avaliadores!$I$17:$I$22,$F596),INDEX(Avaliadores!$I$17:$I$22,$G596))</f>
        <v>6.91666666666667</v>
      </c>
      <c r="AB596" s="0" t="n">
        <f aca="false">IF(MAX(H596:K596)=MIN(H596:K596),0,IF($B$17="custo",(MAX(H596:K596)-H596)/(MAX(H596:K596)-MIN(H596:K596)),(H596-MIN(H596:K596))/(MAX(H596:K596)-MIN(H596:K596))))</f>
        <v>0.314156362299081</v>
      </c>
      <c r="AC596" s="0" t="n">
        <f aca="false">IF(MAX(H596:K596)=MIN(H596:K596),0,IF($B$17="custo",(MAX(H596:K596)-I596)/(MAX(H596:K596)-MIN(H596:K596)),(I596-MIN(H596:K596))/(MAX(H596:K596)-MIN(H596:K596))))</f>
        <v>0</v>
      </c>
      <c r="AD596" s="0" t="n">
        <f aca="false">IF(MAX(H596:K596)=MIN(H596:K596),0,IF($B$17="custo",(MAX(H596:K596)-J596)/(MAX(H596:K596)-MIN(H596:K596)),(J596-MIN(H596:K596))/(MAX(H596:K596)-MIN(H596:K596))))</f>
        <v>0.811140380640236</v>
      </c>
      <c r="AE596" s="0" t="n">
        <f aca="false">IF(MAX(H596:K596)=MIN(H596:K596),0,IF($B$17="custo",(MAX(H596:K596)-K596)/(MAX(H596:K596)-MIN(H596:K596)),(K596-MIN(H596:K596))/(MAX(H596:K596)-MIN(H596:K596))))</f>
        <v>1</v>
      </c>
      <c r="AF596" s="0" t="n">
        <f aca="false">IF(MAX(L596:O596)=MIN(L596:O596),0,IF($C$17="custo",(MAX(L596:O596)-L596)/(MAX(L596:O596)-MIN(L596:O596)),(L596-MIN(L596:O596))/(MAX(L596:O596)-MIN(L596:O596))))</f>
        <v>0.621071235803273</v>
      </c>
      <c r="AG596" s="0" t="n">
        <f aca="false">IF(MAX(L596:O596)=MIN(L596:O596),0,IF($C$17="custo",(MAX(L596:O596)-M596)/(MAX(L596:O596)-MIN(L596:O596)),(M596-MIN(L596:O596))/(MAX(L596:O596)-MIN(L596:O596))))</f>
        <v>1</v>
      </c>
      <c r="AH596" s="0" t="n">
        <f aca="false">IF(MAX(L596:O596)=MIN(L596:O596),0,IF($C$17="custo",(MAX(L596:O596)-N596)/(MAX(L596:O596)-MIN(L596:O596)),(N596-MIN(L596:O596))/(MAX(L596:O596)-MIN(L596:O596))))</f>
        <v>0.439625641422262</v>
      </c>
      <c r="AI596" s="0" t="n">
        <f aca="false">IF(MAX(L596:O596)=MIN(L596:O596),0,IF($C$17="custo",(MAX(L596:O596)-O596)/(MAX(L596:O596)-MIN(L596:O596)),(O596-MIN(L596:O596))/(MAX(L596:O596)-MIN(L596:O596))))</f>
        <v>0</v>
      </c>
      <c r="AJ596" s="0" t="n">
        <f aca="false">IF(MAX(P596:S596)=MIN(P596:S596),0,IF($D$17="custo",(MAX(P596:S596)-P596)/(MAX(P596:S596)-MIN(P596:S596)),(P596-MIN(P596:S596))/(MAX(P596:S596)-MIN(P596:S596))))</f>
        <v>0.236629403902398</v>
      </c>
      <c r="AK596" s="0" t="n">
        <f aca="false">IF(MAX(P596:S596)=MIN(P596:S596),0,IF($D$17="custo",(MAX(P596:S596)-Q596)/(MAX(P596:S596)-MIN(P596:S596)),(Q596-MIN(P596:S596))/(MAX(P596:S596)-MIN(P596:S596))))</f>
        <v>0</v>
      </c>
      <c r="AL596" s="0" t="n">
        <f aca="false">IF(MAX(P596:S596)=MIN(P596:S596),0,IF($D$17="custo",(MAX(P596:S596)-R596)/(MAX(P596:S596)-MIN(P596:S596)),(R596-MIN(P596:S596))/(MAX(P596:S596)-MIN(P596:S596))))</f>
        <v>0.799685794540907</v>
      </c>
      <c r="AM596" s="0" t="n">
        <f aca="false">IF(MAX(P596:S596)=MIN(P596:S596),0,IF($D$17="custo",(MAX(P596:S596)-S596)/(MAX(P596:S596)-MIN(P596:S596)),(S596-MIN(P596:S596))/(MAX(P596:S596)-MIN(P596:S596))))</f>
        <v>1</v>
      </c>
      <c r="AN596" s="0" t="n">
        <f aca="false">IF(MAX(T596:W596)=MIN(T596:W596),0,IF($E$17="custo",(MAX(T596:W596)-T596)/(MAX(T596:W596)-MIN(T596:W596)),(T596-MIN(T596:W596))/(MAX(T596:W596)-MIN(T596:W596))))</f>
        <v>0</v>
      </c>
      <c r="AO596" s="0" t="n">
        <f aca="false">IF(MAX(T596:W596)=MIN(T596:W596),0,IF($E$17="custo",(MAX(T596:W596)-U596)/(MAX(T596:W596)-MIN(T596:W596)),(U596-MIN(T596:W596))/(MAX(T596:W596)-MIN(T596:W596))))</f>
        <v>0.931034482758621</v>
      </c>
      <c r="AP596" s="0" t="n">
        <f aca="false">IF(MAX(T596:W596)=MIN(T596:W596),0,IF($E$17="custo",(MAX(T596:W596)-V596)/(MAX(T596:W596)-MIN(T596:W596)),(V596-MIN(T596:W596))/(MAX(T596:W596)-MIN(T596:W596))))</f>
        <v>0.793103448275862</v>
      </c>
      <c r="AQ596" s="0" t="n">
        <f aca="false">IF(MAX(T596:W596)=MIN(T596:W596),0,IF($E$17="custo",(MAX(T596:W596)-W596)/(MAX(T596:W596)-MIN(T596:W596)),(W596-MIN(T596:W596))/(MAX(T596:W596)-MIN(T596:W596))))</f>
        <v>1</v>
      </c>
      <c r="AR596" s="0" t="n">
        <f aca="false">IF(MAX(X596:AA596)=MIN(X596:AA596),0,IF($F$17="custo",(MAX(X596:AA596)-X596)/(MAX(X596:AA596)-MIN(X596:AA596)),(X596-MIN(X596:AA596))/(MAX(X596:AA596)-MIN(X596:AA596))))</f>
        <v>0</v>
      </c>
      <c r="AS596" s="0" t="n">
        <f aca="false">IF(MAX(X596:AA596)=MIN(X596:AA596),0,IF($F$17="custo",(MAX(X596:AA596)-Y596)/(MAX(X596:AA596)-MIN(X596:AA596)),(Y596-MIN(X596:AA596))/(MAX(X596:AA596)-MIN(X596:AA596))))</f>
        <v>0.516129032258065</v>
      </c>
      <c r="AT596" s="0" t="n">
        <f aca="false">IF(MAX(X596:AA596)=MIN(X596:AA596),0,IF($F$17="custo",(MAX(X596:AA596)-Z596)/(MAX(X596:AA596)-MIN(X596:AA596)),(Z596-MIN(X596:AA596))/(MAX(X596:AA596)-MIN(X596:AA596))))</f>
        <v>0.225806451612903</v>
      </c>
      <c r="AU596" s="0" t="n">
        <f aca="false">IF(MAX(X596:AA596)=MIN(X596:AA596),0,IF($F$17="custo",(MAX(X596:AA596)-AA596)/(MAX(X596:AA596)-MIN(X596:AA596)),(AA596-MIN(X596:AA596))/(MAX(X596:AA596)-MIN(X596:AA596))))</f>
        <v>1</v>
      </c>
      <c r="AV596" s="0" t="n">
        <f aca="false">STDEVP(AB596:AE596)</f>
        <v>0.396049673554676</v>
      </c>
      <c r="AW596" s="0" t="n">
        <f aca="false">STDEVP(AF596:AI596)</f>
        <v>0.359646451249825</v>
      </c>
      <c r="AX596" s="0" t="n">
        <f aca="false">STDEVP(AJ596:AM596)</f>
        <v>0.405846629876646</v>
      </c>
      <c r="AY596" s="0" t="n">
        <f aca="false">STDEVP(AN596:AQ596)</f>
        <v>0.400189461670178</v>
      </c>
      <c r="AZ596" s="0" t="n">
        <f aca="false">STDEVP(AR596:AU596)</f>
        <v>0.373762265363112</v>
      </c>
      <c r="BA596" s="0" t="n">
        <f aca="false">AV596*((1-IFERROR(CORREL(AB596:AE596,AF596:AI596),0))+(1-IFERROR(CORREL(AB596:AE596,AJ596:AM596),0))+(1-IFERROR(CORREL(AB596:AE596,AN596:AQ596),0))+(1-IFERROR(CORREL(AB596:AE596,AR596:AU596),0)))</f>
        <v>1.27218474305962</v>
      </c>
      <c r="BB596" s="0" t="n">
        <f aca="false">AW596*((1-IFERROR(CORREL(AF596:AI596,AB596:AE596),0))+(1-IFERROR(CORREL(AF596:AI596,AJ596:AM596),0))+(1-IFERROR(CORREL(AF596:AI596,AN596:AQ596),0))+(1-IFERROR(CORREL(AF596:AI596,AR596:AU596),0)))</f>
        <v>2.38648925850548</v>
      </c>
      <c r="BC596" s="0" t="n">
        <f aca="false">AX596*((1-IFERROR(CORREL(AJ596:AM596,AB596:AE596),0))+(1-IFERROR(CORREL(AJ596:AM596,AF596:AI596),0))+(1-IFERROR(CORREL(AJ596:AM596,AN596:AQ596),0))+(1-IFERROR(CORREL(AJ596:AM596,AR596:AU596),0)))</f>
        <v>1.25033938799407</v>
      </c>
      <c r="BD596" s="0" t="n">
        <f aca="false">AY596*((1-IFERROR(CORREL(AN596:AQ596,AB596:AE596),0))+(1-IFERROR(CORREL(AN596:AQ596,AF596:AI596),0))+(1-IFERROR(CORREL(AN596:AQ596,AJ596:AM596),0))+(1-IFERROR(CORREL(AN596:AQ596,AR596:AU596),0)))</f>
        <v>1.09407852170015</v>
      </c>
      <c r="BE596" s="0" t="n">
        <f aca="false">AZ596*((1-IFERROR(CORREL(AR596:AU596,AB596:AE596),0))+(1-IFERROR(CORREL(AR596:AU596,AF596:AI596),0))+(1-IFERROR(CORREL(AR596:AU596,AJ596:AM596),0))+(1-IFERROR(CORREL(AR596:AU596,AN596:AQ596),0)))</f>
        <v>1.05180244365817</v>
      </c>
      <c r="BF596" s="0" t="n">
        <f aca="false">IF(SUM(BA596:BE596)&gt;0,BA596/SUM(BA596:BE596),1/5)</f>
        <v>0.180326547650266</v>
      </c>
      <c r="BG596" s="0" t="n">
        <f aca="false">IF(SUM(BA596:BE596)&gt;0,BB596/SUM(BA596:BE596),1/5)</f>
        <v>0.338274272929689</v>
      </c>
      <c r="BH596" s="0" t="n">
        <f aca="false">IF(SUM(BA596:BE596)&gt;0,BC596/SUM(BA596:BE596),1/5)</f>
        <v>0.177230065411616</v>
      </c>
      <c r="BI596" s="0" t="n">
        <f aca="false">IF(SUM(BA596:BE596)&gt;0,BD596/SUM(BA596:BE596),1/5)</f>
        <v>0.155080780329126</v>
      </c>
      <c r="BJ596" s="0" t="n">
        <f aca="false">IF(SUM(BA596:BE596)&gt;0,BE596/SUM(BA596:BE596),1/5)</f>
        <v>0.149088333679303</v>
      </c>
      <c r="BK596" s="0" t="n">
        <f aca="false">BF596*AB596+BG596*AF596+BH596*AJ596+BI596*AN596+BJ596*AR596</f>
        <v>0.308680997696589</v>
      </c>
      <c r="BL596" s="0" t="n">
        <f aca="false">BF596*AC596+BG596*AG596+BH596*AK596+BI596*AO596+BJ596*AS596</f>
        <v>0.559608644412086</v>
      </c>
      <c r="BM596" s="0" t="n">
        <f aca="false">BF596*AD596+BG596*AH596+BH596*AL596+BI596*AP596+BJ596*AT596</f>
        <v>0.593372763634511</v>
      </c>
      <c r="BN596" s="0" t="n">
        <f aca="false">BF596*AE596+BG596*AI596+BH596*AM596+BI596*AQ596+BJ596*AU596</f>
        <v>0.661725727070311</v>
      </c>
      <c r="BO596" s="0" t="n">
        <f aca="false">RANK(BK596,$BK596:$BN596)</f>
        <v>4</v>
      </c>
      <c r="BP596" s="0" t="n">
        <f aca="false">RANK(BL596,$BK596:$BN596)</f>
        <v>3</v>
      </c>
      <c r="BQ596" s="0" t="n">
        <f aca="false">RANK(BM596,$BK596:$BN596)</f>
        <v>2</v>
      </c>
      <c r="BR596" s="0" t="n">
        <f aca="false">RANK(BN596,$BK596:$BN596)</f>
        <v>1</v>
      </c>
    </row>
    <row r="597" customFormat="false" ht="15" hidden="false" customHeight="false" outlineLevel="0" collapsed="false">
      <c r="A597" s="0" t="n">
        <v>574</v>
      </c>
      <c r="B597" s="0" t="n">
        <f aca="false">RANDBETWEEN(1,$B$5)</f>
        <v>3</v>
      </c>
      <c r="C597" s="0" t="n">
        <f aca="false">RANDBETWEEN(1,$B$5)</f>
        <v>6</v>
      </c>
      <c r="D597" s="0" t="n">
        <f aca="false">RANDBETWEEN(1,$B$5)</f>
        <v>2</v>
      </c>
      <c r="E597" s="0" t="n">
        <f aca="false">RANDBETWEEN(1,$B$5)</f>
        <v>3</v>
      </c>
      <c r="F597" s="0" t="n">
        <f aca="false">RANDBETWEEN(1,$B$5)</f>
        <v>5</v>
      </c>
      <c r="G597" s="0" t="n">
        <f aca="false">RANDBETWEEN(1,$B$5)</f>
        <v>1</v>
      </c>
      <c r="H597" s="0" t="n">
        <f aca="true">NORMINV(RAND(),$B$8,$B$13)</f>
        <v>51.5158957001624</v>
      </c>
      <c r="I597" s="0" t="n">
        <f aca="true">NORMINV(RAND(),$C$8,$C$13)</f>
        <v>60.289121762638</v>
      </c>
      <c r="J597" s="0" t="n">
        <f aca="true">NORMINV(RAND(),$D$8,$D$13)</f>
        <v>13.5138800169504</v>
      </c>
      <c r="K597" s="0" t="n">
        <f aca="true">NORMINV(RAND(),$E$8,$E$13)</f>
        <v>2.91221207923386</v>
      </c>
      <c r="L597" s="0" t="n">
        <f aca="true">NORMINV(RAND(),$B$9,$B$14)</f>
        <v>45.4280398549071</v>
      </c>
      <c r="M597" s="0" t="n">
        <f aca="true">NORMINV(RAND(),$C$9,$C$14)</f>
        <v>45.6913832571576</v>
      </c>
      <c r="N597" s="0" t="n">
        <f aca="true">NORMINV(RAND(),$D$9,$D$14)</f>
        <v>38.6139872686707</v>
      </c>
      <c r="O597" s="0" t="n">
        <f aca="true">NORMINV(RAND(),$E$9,$E$14)</f>
        <v>23.7036704217646</v>
      </c>
      <c r="P597" s="0" t="n">
        <f aca="true">NORMINV(RAND(),$B$10,$B$15)</f>
        <v>24.519880552896</v>
      </c>
      <c r="Q597" s="0" t="n">
        <f aca="true">NORMINV(RAND(),$C$10,$C$15)</f>
        <v>31.2546425659603</v>
      </c>
      <c r="R597" s="0" t="n">
        <f aca="true">NORMINV(RAND(),$D$10,$D$15)</f>
        <v>10.1271380001171</v>
      </c>
      <c r="S597" s="0" t="n">
        <f aca="true">NORMINV(RAND(),$E$10,$E$15)</f>
        <v>3.85275888087318</v>
      </c>
      <c r="T597" s="0" t="n">
        <f aca="false">MEDIAN(INDEX(Avaliadores!$B$17:$B$22,$B597),INDEX(Avaliadores!$B$17:$B$22,$C597),INDEX(Avaliadores!$B$17:$B$22,$D597),INDEX(Avaliadores!$B$17:$B$22,$E597),INDEX(Avaliadores!$B$17:$B$22,$F597),INDEX(Avaliadores!$B$17:$B$22,$G597))</f>
        <v>2.66666666666667</v>
      </c>
      <c r="U597" s="0" t="n">
        <f aca="false">MEDIAN(INDEX(Avaliadores!$C$17:$C$22,$B597),INDEX(Avaliadores!$C$17:$C$22,$C597),INDEX(Avaliadores!$C$17:$C$22,$D597),INDEX(Avaliadores!$C$17:$C$22,$E597),INDEX(Avaliadores!$C$17:$C$22,$F597),INDEX(Avaliadores!$C$17:$C$22,$G597))</f>
        <v>4.91666666666667</v>
      </c>
      <c r="V597" s="0" t="n">
        <f aca="false">MEDIAN(INDEX(Avaliadores!$D$17:$D$22,$B597),INDEX(Avaliadores!$D$17:$D$22,$C597),INDEX(Avaliadores!$D$17:$D$22,$D597),INDEX(Avaliadores!$D$17:$D$22,$E597),INDEX(Avaliadores!$D$17:$D$22,$F597),INDEX(Avaliadores!$D$17:$D$22,$G597))</f>
        <v>5.79166666666667</v>
      </c>
      <c r="W597" s="0" t="n">
        <f aca="false">MEDIAN(INDEX(Avaliadores!$E$17:$E$22,$B597),INDEX(Avaliadores!$E$17:$E$22,$C597),INDEX(Avaliadores!$E$17:$E$22,$D597),INDEX(Avaliadores!$E$17:$E$22,$E597),INDEX(Avaliadores!$E$17:$E$22,$F597),INDEX(Avaliadores!$E$17:$E$22,$G597))</f>
        <v>6.04166666666667</v>
      </c>
      <c r="X597" s="0" t="n">
        <f aca="false">MEDIAN(INDEX(Avaliadores!$F$17:$F$22,$B597),INDEX(Avaliadores!$F$17:$F$22,$C597),INDEX(Avaliadores!$F$17:$F$22,$D597),INDEX(Avaliadores!$F$17:$F$22,$E597),INDEX(Avaliadores!$F$17:$F$22,$F597),INDEX(Avaliadores!$F$17:$F$22,$G597))</f>
        <v>2.66666666666667</v>
      </c>
      <c r="Y597" s="0" t="n">
        <f aca="false">MEDIAN(INDEX(Avaliadores!$G$17:$G$22,$B597),INDEX(Avaliadores!$G$17:$G$22,$C597),INDEX(Avaliadores!$G$17:$G$22,$D597),INDEX(Avaliadores!$G$17:$G$22,$E597),INDEX(Avaliadores!$G$17:$G$22,$F597),INDEX(Avaliadores!$G$17:$G$22,$G597))</f>
        <v>5.41666666666667</v>
      </c>
      <c r="Z597" s="0" t="n">
        <f aca="false">MEDIAN(INDEX(Avaliadores!$H$17:$H$22,$B597),INDEX(Avaliadores!$H$17:$H$22,$C597),INDEX(Avaliadores!$H$17:$H$22,$D597),INDEX(Avaliadores!$H$17:$H$22,$E597),INDEX(Avaliadores!$H$17:$H$22,$F597),INDEX(Avaliadores!$H$17:$H$22,$G597))</f>
        <v>3.91666666666667</v>
      </c>
      <c r="AA597" s="0" t="n">
        <f aca="false">MEDIAN(INDEX(Avaliadores!$I$17:$I$22,$B597),INDEX(Avaliadores!$I$17:$I$22,$C597),INDEX(Avaliadores!$I$17:$I$22,$D597),INDEX(Avaliadores!$I$17:$I$22,$E597),INDEX(Avaliadores!$I$17:$I$22,$F597),INDEX(Avaliadores!$I$17:$I$22,$G597))</f>
        <v>6.79166666666667</v>
      </c>
      <c r="AB597" s="0" t="n">
        <f aca="false">IF(MAX(H597:K597)=MIN(H597:K597),0,IF($B$17="custo",(MAX(H597:K597)-H597)/(MAX(H597:K597)-MIN(H597:K597)),(H597-MIN(H597:K597))/(MAX(H597:K597)-MIN(H597:K597))))</f>
        <v>0.152905168836816</v>
      </c>
      <c r="AC597" s="0" t="n">
        <f aca="false">IF(MAX(H597:K597)=MIN(H597:K597),0,IF($B$17="custo",(MAX(H597:K597)-I597)/(MAX(H597:K597)-MIN(H597:K597)),(I597-MIN(H597:K597))/(MAX(H597:K597)-MIN(H597:K597))))</f>
        <v>0</v>
      </c>
      <c r="AD597" s="0" t="n">
        <f aca="false">IF(MAX(H597:K597)=MIN(H597:K597),0,IF($B$17="custo",(MAX(H597:K597)-J597)/(MAX(H597:K597)-MIN(H597:K597)),(J597-MIN(H597:K597))/(MAX(H597:K597)-MIN(H597:K597))))</f>
        <v>0.81522762386098</v>
      </c>
      <c r="AE597" s="0" t="n">
        <f aca="false">IF(MAX(H597:K597)=MIN(H597:K597),0,IF($B$17="custo",(MAX(H597:K597)-K597)/(MAX(H597:K597)-MIN(H597:K597)),(K597-MIN(H597:K597))/(MAX(H597:K597)-MIN(H597:K597))))</f>
        <v>1</v>
      </c>
      <c r="AF597" s="0" t="n">
        <f aca="false">IF(MAX(L597:O597)=MIN(L597:O597),0,IF($C$17="custo",(MAX(L597:O597)-L597)/(MAX(L597:O597)-MIN(L597:O597)),(L597-MIN(L597:O597))/(MAX(L597:O597)-MIN(L597:O597))))</f>
        <v>0.988023156195369</v>
      </c>
      <c r="AG597" s="0" t="n">
        <f aca="false">IF(MAX(L597:O597)=MIN(L597:O597),0,IF($C$17="custo",(MAX(L597:O597)-M597)/(MAX(L597:O597)-MIN(L597:O597)),(M597-MIN(L597:O597))/(MAX(L597:O597)-MIN(L597:O597))))</f>
        <v>1</v>
      </c>
      <c r="AH597" s="0" t="n">
        <f aca="false">IF(MAX(L597:O597)=MIN(L597:O597),0,IF($C$17="custo",(MAX(L597:O597)-N597)/(MAX(L597:O597)-MIN(L597:O597)),(N597-MIN(L597:O597))/(MAX(L597:O597)-MIN(L597:O597))))</f>
        <v>0.678120410182244</v>
      </c>
      <c r="AI597" s="0" t="n">
        <f aca="false">IF(MAX(L597:O597)=MIN(L597:O597),0,IF($C$17="custo",(MAX(L597:O597)-O597)/(MAX(L597:O597)-MIN(L597:O597)),(O597-MIN(L597:O597))/(MAX(L597:O597)-MIN(L597:O597))))</f>
        <v>0</v>
      </c>
      <c r="AJ597" s="0" t="n">
        <f aca="false">IF(MAX(P597:S597)=MIN(P597:S597),0,IF($D$17="custo",(MAX(P597:S597)-P597)/(MAX(P597:S597)-MIN(P597:S597)),(P597-MIN(P597:S597))/(MAX(P597:S597)-MIN(P597:S597))))</f>
        <v>0.245777337443758</v>
      </c>
      <c r="AK597" s="0" t="n">
        <f aca="false">IF(MAX(P597:S597)=MIN(P597:S597),0,IF($D$17="custo",(MAX(P597:S597)-Q597)/(MAX(P597:S597)-MIN(P597:S597)),(Q597-MIN(P597:S597))/(MAX(P597:S597)-MIN(P597:S597))))</f>
        <v>0</v>
      </c>
      <c r="AL597" s="0" t="n">
        <f aca="false">IF(MAX(P597:S597)=MIN(P597:S597),0,IF($D$17="custo",(MAX(P597:S597)-R597)/(MAX(P597:S597)-MIN(P597:S597)),(R597-MIN(P597:S597))/(MAX(P597:S597)-MIN(P597:S597))))</f>
        <v>0.771023802912549</v>
      </c>
      <c r="AM597" s="0" t="n">
        <f aca="false">IF(MAX(P597:S597)=MIN(P597:S597),0,IF($D$17="custo",(MAX(P597:S597)-S597)/(MAX(P597:S597)-MIN(P597:S597)),(S597-MIN(P597:S597))/(MAX(P597:S597)-MIN(P597:S597))))</f>
        <v>1</v>
      </c>
      <c r="AN597" s="0" t="n">
        <f aca="false">IF(MAX(T597:W597)=MIN(T597:W597),0,IF($E$17="custo",(MAX(T597:W597)-T597)/(MAX(T597:W597)-MIN(T597:W597)),(T597-MIN(T597:W597))/(MAX(T597:W597)-MIN(T597:W597))))</f>
        <v>0</v>
      </c>
      <c r="AO597" s="0" t="n">
        <f aca="false">IF(MAX(T597:W597)=MIN(T597:W597),0,IF($E$17="custo",(MAX(T597:W597)-U597)/(MAX(T597:W597)-MIN(T597:W597)),(U597-MIN(T597:W597))/(MAX(T597:W597)-MIN(T597:W597))))</f>
        <v>0.666666666666667</v>
      </c>
      <c r="AP597" s="0" t="n">
        <f aca="false">IF(MAX(T597:W597)=MIN(T597:W597),0,IF($E$17="custo",(MAX(T597:W597)-V597)/(MAX(T597:W597)-MIN(T597:W597)),(V597-MIN(T597:W597))/(MAX(T597:W597)-MIN(T597:W597))))</f>
        <v>0.925925925925926</v>
      </c>
      <c r="AQ597" s="0" t="n">
        <f aca="false">IF(MAX(T597:W597)=MIN(T597:W597),0,IF($E$17="custo",(MAX(T597:W597)-W597)/(MAX(T597:W597)-MIN(T597:W597)),(W597-MIN(T597:W597))/(MAX(T597:W597)-MIN(T597:W597))))</f>
        <v>1</v>
      </c>
      <c r="AR597" s="0" t="n">
        <f aca="false">IF(MAX(X597:AA597)=MIN(X597:AA597),0,IF($F$17="custo",(MAX(X597:AA597)-X597)/(MAX(X597:AA597)-MIN(X597:AA597)),(X597-MIN(X597:AA597))/(MAX(X597:AA597)-MIN(X597:AA597))))</f>
        <v>0</v>
      </c>
      <c r="AS597" s="0" t="n">
        <f aca="false">IF(MAX(X597:AA597)=MIN(X597:AA597),0,IF($F$17="custo",(MAX(X597:AA597)-Y597)/(MAX(X597:AA597)-MIN(X597:AA597)),(Y597-MIN(X597:AA597))/(MAX(X597:AA597)-MIN(X597:AA597))))</f>
        <v>0.666666666666667</v>
      </c>
      <c r="AT597" s="0" t="n">
        <f aca="false">IF(MAX(X597:AA597)=MIN(X597:AA597),0,IF($F$17="custo",(MAX(X597:AA597)-Z597)/(MAX(X597:AA597)-MIN(X597:AA597)),(Z597-MIN(X597:AA597))/(MAX(X597:AA597)-MIN(X597:AA597))))</f>
        <v>0.303030303030303</v>
      </c>
      <c r="AU597" s="0" t="n">
        <f aca="false">IF(MAX(X597:AA597)=MIN(X597:AA597),0,IF($F$17="custo",(MAX(X597:AA597)-AA597)/(MAX(X597:AA597)-MIN(X597:AA597)),(AA597-MIN(X597:AA597))/(MAX(X597:AA597)-MIN(X597:AA597))))</f>
        <v>1</v>
      </c>
      <c r="AV597" s="0" t="n">
        <f aca="false">STDEVP(AB597:AE597)</f>
        <v>0.424143076372799</v>
      </c>
      <c r="AW597" s="0" t="n">
        <f aca="false">STDEVP(AF597:AI597)</f>
        <v>0.405880730248989</v>
      </c>
      <c r="AX597" s="0" t="n">
        <f aca="false">STDEVP(AJ597:AM597)</f>
        <v>0.399378421526203</v>
      </c>
      <c r="AY597" s="0" t="n">
        <f aca="false">STDEVP(AN597:AQ597)</f>
        <v>0.394144382477644</v>
      </c>
      <c r="AZ597" s="0" t="n">
        <f aca="false">STDEVP(AR597:AU597)</f>
        <v>0.376279573884474</v>
      </c>
      <c r="BA597" s="0" t="n">
        <f aca="false">AV597*((1-IFERROR(CORREL(AB597:AE597,AF597:AI597),0))+(1-IFERROR(CORREL(AB597:AE597,AJ597:AM597),0))+(1-IFERROR(CORREL(AB597:AE597,AN597:AQ597),0))+(1-IFERROR(CORREL(AB597:AE597,AR597:AU597),0)))</f>
        <v>1.16066764862719</v>
      </c>
      <c r="BB597" s="0" t="n">
        <f aca="false">AW597*((1-IFERROR(CORREL(AF597:AI597,AB597:AE597),0))+(1-IFERROR(CORREL(AF597:AI597,AJ597:AM597),0))+(1-IFERROR(CORREL(AF597:AI597,AN597:AQ597),0))+(1-IFERROR(CORREL(AF597:AI597,AR597:AU597),0)))</f>
        <v>2.9118097788892</v>
      </c>
      <c r="BC597" s="0" t="n">
        <f aca="false">AX597*((1-IFERROR(CORREL(AJ597:AM597,AB597:AE597),0))+(1-IFERROR(CORREL(AJ597:AM597,AF597:AI597),0))+(1-IFERROR(CORREL(AJ597:AM597,AN597:AQ597),0))+(1-IFERROR(CORREL(AJ597:AM597,AR597:AU597),0)))</f>
        <v>1.13895242245702</v>
      </c>
      <c r="BD597" s="0" t="n">
        <f aca="false">AY597*((1-IFERROR(CORREL(AN597:AQ597,AB597:AE597),0))+(1-IFERROR(CORREL(AN597:AQ597,AF597:AI597),0))+(1-IFERROR(CORREL(AN597:AQ597,AJ597:AM597),0))+(1-IFERROR(CORREL(AN597:AQ597,AR597:AU597),0)))</f>
        <v>1.00864103606956</v>
      </c>
      <c r="BE597" s="0" t="n">
        <f aca="false">AZ597*((1-IFERROR(CORREL(AR597:AU597,AB597:AE597),0))+(1-IFERROR(CORREL(AR597:AU597,AF597:AI597),0))+(1-IFERROR(CORREL(AR597:AU597,AJ597:AM597),0))+(1-IFERROR(CORREL(AR597:AU597,AN597:AQ597),0)))</f>
        <v>1.17782817288208</v>
      </c>
      <c r="BF597" s="0" t="n">
        <f aca="false">IF(SUM(BA597:BE597)&gt;0,BA597/SUM(BA597:BE597),1/5)</f>
        <v>0.156891522766444</v>
      </c>
      <c r="BG597" s="0" t="n">
        <f aca="false">IF(SUM(BA597:BE597)&gt;0,BB597/SUM(BA597:BE597),1/5)</f>
        <v>0.393599555184023</v>
      </c>
      <c r="BH597" s="0" t="n">
        <f aca="false">IF(SUM(BA597:BE597)&gt;0,BC597/SUM(BA597:BE597),1/5)</f>
        <v>0.153956199372976</v>
      </c>
      <c r="BI597" s="0" t="n">
        <f aca="false">IF(SUM(BA597:BE597)&gt;0,BD597/SUM(BA597:BE597),1/5)</f>
        <v>0.136341551572362</v>
      </c>
      <c r="BJ597" s="0" t="n">
        <f aca="false">IF(SUM(BA597:BE597)&gt;0,BE597/SUM(BA597:BE597),1/5)</f>
        <v>0.159211171104195</v>
      </c>
      <c r="BK597" s="0" t="n">
        <f aca="false">BF597*AB597+BG597*AF597+BH597*AJ597+BI597*AN597+BJ597*AR597</f>
        <v>0.45071394433253</v>
      </c>
      <c r="BL597" s="0" t="n">
        <f aca="false">BF597*AC597+BG597*AG597+BH597*AK597+BI597*AO597+BJ597*AS597</f>
        <v>0.590634703635061</v>
      </c>
      <c r="BM597" s="0" t="n">
        <f aca="false">BF597*AD597+BG597*AH597+BH597*AL597+BI597*AP597+BJ597*AT597</f>
        <v>0.688002076247603</v>
      </c>
      <c r="BN597" s="0" t="n">
        <f aca="false">BF597*AE597+BG597*AI597+BH597*AM597+BI597*AQ597+BJ597*AU597</f>
        <v>0.606400444815977</v>
      </c>
      <c r="BO597" s="0" t="n">
        <f aca="false">RANK(BK597,$BK597:$BN597)</f>
        <v>4</v>
      </c>
      <c r="BP597" s="0" t="n">
        <f aca="false">RANK(BL597,$BK597:$BN597)</f>
        <v>3</v>
      </c>
      <c r="BQ597" s="0" t="n">
        <f aca="false">RANK(BM597,$BK597:$BN597)</f>
        <v>1</v>
      </c>
      <c r="BR597" s="0" t="n">
        <f aca="false">RANK(BN597,$BK597:$BN597)</f>
        <v>2</v>
      </c>
    </row>
    <row r="598" customFormat="false" ht="15" hidden="false" customHeight="false" outlineLevel="0" collapsed="false">
      <c r="A598" s="0" t="n">
        <v>575</v>
      </c>
      <c r="B598" s="0" t="n">
        <f aca="false">RANDBETWEEN(1,$B$5)</f>
        <v>6</v>
      </c>
      <c r="C598" s="0" t="n">
        <f aca="false">RANDBETWEEN(1,$B$5)</f>
        <v>1</v>
      </c>
      <c r="D598" s="0" t="n">
        <f aca="false">RANDBETWEEN(1,$B$5)</f>
        <v>3</v>
      </c>
      <c r="E598" s="0" t="n">
        <f aca="false">RANDBETWEEN(1,$B$5)</f>
        <v>4</v>
      </c>
      <c r="F598" s="0" t="n">
        <f aca="false">RANDBETWEEN(1,$B$5)</f>
        <v>1</v>
      </c>
      <c r="G598" s="0" t="n">
        <f aca="false">RANDBETWEEN(1,$B$5)</f>
        <v>2</v>
      </c>
      <c r="H598" s="0" t="n">
        <f aca="true">NORMINV(RAND(),$B$8,$B$13)</f>
        <v>55.8791900207266</v>
      </c>
      <c r="I598" s="0" t="n">
        <f aca="true">NORMINV(RAND(),$C$8,$C$13)</f>
        <v>65.0051480261797</v>
      </c>
      <c r="J598" s="0" t="n">
        <f aca="true">NORMINV(RAND(),$D$8,$D$13)</f>
        <v>15.239866236671</v>
      </c>
      <c r="K598" s="0" t="n">
        <f aca="true">NORMINV(RAND(),$E$8,$E$13)</f>
        <v>2.8769663066652</v>
      </c>
      <c r="L598" s="0" t="n">
        <f aca="true">NORMINV(RAND(),$B$9,$B$14)</f>
        <v>51.8135241512914</v>
      </c>
      <c r="M598" s="0" t="n">
        <f aca="true">NORMINV(RAND(),$C$9,$C$14)</f>
        <v>58.7516680613568</v>
      </c>
      <c r="N598" s="0" t="n">
        <f aca="true">NORMINV(RAND(),$D$9,$D$14)</f>
        <v>54.0130241519977</v>
      </c>
      <c r="O598" s="0" t="n">
        <f aca="true">NORMINV(RAND(),$E$9,$E$14)</f>
        <v>27.8175681520661</v>
      </c>
      <c r="P598" s="0" t="n">
        <f aca="true">NORMINV(RAND(),$B$10,$B$15)</f>
        <v>24.5197770374811</v>
      </c>
      <c r="Q598" s="0" t="n">
        <f aca="true">NORMINV(RAND(),$C$10,$C$15)</f>
        <v>28.9074295492054</v>
      </c>
      <c r="R598" s="0" t="n">
        <f aca="true">NORMINV(RAND(),$D$10,$D$15)</f>
        <v>9.82509494960789</v>
      </c>
      <c r="S598" s="0" t="n">
        <f aca="true">NORMINV(RAND(),$E$10,$E$15)</f>
        <v>4.2215295358652</v>
      </c>
      <c r="T598" s="0" t="n">
        <f aca="false">MEDIAN(INDEX(Avaliadores!$B$17:$B$22,$B598),INDEX(Avaliadores!$B$17:$B$22,$C598),INDEX(Avaliadores!$B$17:$B$22,$D598),INDEX(Avaliadores!$B$17:$B$22,$E598),INDEX(Avaliadores!$B$17:$B$22,$F598),INDEX(Avaliadores!$B$17:$B$22,$G598))</f>
        <v>2.41666666666667</v>
      </c>
      <c r="U598" s="0" t="n">
        <f aca="false">MEDIAN(INDEX(Avaliadores!$C$17:$C$22,$B598),INDEX(Avaliadores!$C$17:$C$22,$C598),INDEX(Avaliadores!$C$17:$C$22,$D598),INDEX(Avaliadores!$C$17:$C$22,$E598),INDEX(Avaliadores!$C$17:$C$22,$F598),INDEX(Avaliadores!$C$17:$C$22,$G598))</f>
        <v>4.91666666666667</v>
      </c>
      <c r="V598" s="0" t="n">
        <f aca="false">MEDIAN(INDEX(Avaliadores!$D$17:$D$22,$B598),INDEX(Avaliadores!$D$17:$D$22,$C598),INDEX(Avaliadores!$D$17:$D$22,$D598),INDEX(Avaliadores!$D$17:$D$22,$E598),INDEX(Avaliadores!$D$17:$D$22,$F598),INDEX(Avaliadores!$D$17:$D$22,$G598))</f>
        <v>5.91666666666667</v>
      </c>
      <c r="W598" s="0" t="n">
        <f aca="false">MEDIAN(INDEX(Avaliadores!$E$17:$E$22,$B598),INDEX(Avaliadores!$E$17:$E$22,$C598),INDEX(Avaliadores!$E$17:$E$22,$D598),INDEX(Avaliadores!$E$17:$E$22,$E598),INDEX(Avaliadores!$E$17:$E$22,$F598),INDEX(Avaliadores!$E$17:$E$22,$G598))</f>
        <v>6.29166666666667</v>
      </c>
      <c r="X598" s="0" t="n">
        <f aca="false">MEDIAN(INDEX(Avaliadores!$F$17:$F$22,$B598),INDEX(Avaliadores!$F$17:$F$22,$C598),INDEX(Avaliadores!$F$17:$F$22,$D598),INDEX(Avaliadores!$F$17:$F$22,$E598),INDEX(Avaliadores!$F$17:$F$22,$F598),INDEX(Avaliadores!$F$17:$F$22,$G598))</f>
        <v>2.41666666666667</v>
      </c>
      <c r="Y598" s="0" t="n">
        <f aca="false">MEDIAN(INDEX(Avaliadores!$G$17:$G$22,$B598),INDEX(Avaliadores!$G$17:$G$22,$C598),INDEX(Avaliadores!$G$17:$G$22,$D598),INDEX(Avaliadores!$G$17:$G$22,$E598),INDEX(Avaliadores!$G$17:$G$22,$F598),INDEX(Avaliadores!$G$17:$G$22,$G598))</f>
        <v>5.04166666666667</v>
      </c>
      <c r="Z598" s="0" t="n">
        <f aca="false">MEDIAN(INDEX(Avaliadores!$H$17:$H$22,$B598),INDEX(Avaliadores!$H$17:$H$22,$C598),INDEX(Avaliadores!$H$17:$H$22,$D598),INDEX(Avaliadores!$H$17:$H$22,$E598),INDEX(Avaliadores!$H$17:$H$22,$F598),INDEX(Avaliadores!$H$17:$H$22,$G598))</f>
        <v>4.04166666666667</v>
      </c>
      <c r="AA598" s="0" t="n">
        <f aca="false">MEDIAN(INDEX(Avaliadores!$I$17:$I$22,$B598),INDEX(Avaliadores!$I$17:$I$22,$C598),INDEX(Avaliadores!$I$17:$I$22,$D598),INDEX(Avaliadores!$I$17:$I$22,$E598),INDEX(Avaliadores!$I$17:$I$22,$F598),INDEX(Avaliadores!$I$17:$I$22,$G598))</f>
        <v>6.91666666666667</v>
      </c>
      <c r="AB598" s="0" t="n">
        <f aca="false">IF(MAX(H598:K598)=MIN(H598:K598),0,IF($B$17="custo",(MAX(H598:K598)-H598)/(MAX(H598:K598)-MIN(H598:K598)),(H598-MIN(H598:K598))/(MAX(H598:K598)-MIN(H598:K598))))</f>
        <v>0.146889185436868</v>
      </c>
      <c r="AC598" s="0" t="n">
        <f aca="false">IF(MAX(H598:K598)=MIN(H598:K598),0,IF($B$17="custo",(MAX(H598:K598)-I598)/(MAX(H598:K598)-MIN(H598:K598)),(I598-MIN(H598:K598))/(MAX(H598:K598)-MIN(H598:K598))))</f>
        <v>0</v>
      </c>
      <c r="AD598" s="0" t="n">
        <f aca="false">IF(MAX(H598:K598)=MIN(H598:K598),0,IF($B$17="custo",(MAX(H598:K598)-J598)/(MAX(H598:K598)-MIN(H598:K598)),(J598-MIN(H598:K598))/(MAX(H598:K598)-MIN(H598:K598))))</f>
        <v>0.801009789956196</v>
      </c>
      <c r="AE598" s="0" t="n">
        <f aca="false">IF(MAX(H598:K598)=MIN(H598:K598),0,IF($B$17="custo",(MAX(H598:K598)-K598)/(MAX(H598:K598)-MIN(H598:K598)),(K598-MIN(H598:K598))/(MAX(H598:K598)-MIN(H598:K598))))</f>
        <v>1</v>
      </c>
      <c r="AF598" s="0" t="n">
        <f aca="false">IF(MAX(L598:O598)=MIN(L598:O598),0,IF($C$17="custo",(MAX(L598:O598)-L598)/(MAX(L598:O598)-MIN(L598:O598)),(L598-MIN(L598:O598))/(MAX(L598:O598)-MIN(L598:O598))))</f>
        <v>0.775712112833076</v>
      </c>
      <c r="AG598" s="0" t="n">
        <f aca="false">IF(MAX(L598:O598)=MIN(L598:O598),0,IF($C$17="custo",(MAX(L598:O598)-M598)/(MAX(L598:O598)-MIN(L598:O598)),(M598-MIN(L598:O598))/(MAX(L598:O598)-MIN(L598:O598))))</f>
        <v>1</v>
      </c>
      <c r="AH598" s="0" t="n">
        <f aca="false">IF(MAX(L598:O598)=MIN(L598:O598),0,IF($C$17="custo",(MAX(L598:O598)-N598)/(MAX(L598:O598)-MIN(L598:O598)),(N598-MIN(L598:O598))/(MAX(L598:O598)-MIN(L598:O598))))</f>
        <v>0.846814876681255</v>
      </c>
      <c r="AI598" s="0" t="n">
        <f aca="false">IF(MAX(L598:O598)=MIN(L598:O598),0,IF($C$17="custo",(MAX(L598:O598)-O598)/(MAX(L598:O598)-MIN(L598:O598)),(O598-MIN(L598:O598))/(MAX(L598:O598)-MIN(L598:O598))))</f>
        <v>0</v>
      </c>
      <c r="AJ598" s="0" t="n">
        <f aca="false">IF(MAX(P598:S598)=MIN(P598:S598),0,IF($D$17="custo",(MAX(P598:S598)-P598)/(MAX(P598:S598)-MIN(P598:S598)),(P598-MIN(P598:S598))/(MAX(P598:S598)-MIN(P598:S598))))</f>
        <v>0.177739215882476</v>
      </c>
      <c r="AK598" s="0" t="n">
        <f aca="false">IF(MAX(P598:S598)=MIN(P598:S598),0,IF($D$17="custo",(MAX(P598:S598)-Q598)/(MAX(P598:S598)-MIN(P598:S598)),(Q598-MIN(P598:S598))/(MAX(P598:S598)-MIN(P598:S598))))</f>
        <v>0</v>
      </c>
      <c r="AL598" s="0" t="n">
        <f aca="false">IF(MAX(P598:S598)=MIN(P598:S598),0,IF($D$17="custo",(MAX(P598:S598)-R598)/(MAX(P598:S598)-MIN(P598:S598)),(R598-MIN(P598:S598))/(MAX(P598:S598)-MIN(P598:S598))))</f>
        <v>0.773005423714974</v>
      </c>
      <c r="AM598" s="0" t="n">
        <f aca="false">IF(MAX(P598:S598)=MIN(P598:S598),0,IF($D$17="custo",(MAX(P598:S598)-S598)/(MAX(P598:S598)-MIN(P598:S598)),(S598-MIN(P598:S598))/(MAX(P598:S598)-MIN(P598:S598))))</f>
        <v>1</v>
      </c>
      <c r="AN598" s="0" t="n">
        <f aca="false">IF(MAX(T598:W598)=MIN(T598:W598),0,IF($E$17="custo",(MAX(T598:W598)-T598)/(MAX(T598:W598)-MIN(T598:W598)),(T598-MIN(T598:W598))/(MAX(T598:W598)-MIN(T598:W598))))</f>
        <v>0</v>
      </c>
      <c r="AO598" s="0" t="n">
        <f aca="false">IF(MAX(T598:W598)=MIN(T598:W598),0,IF($E$17="custo",(MAX(T598:W598)-U598)/(MAX(T598:W598)-MIN(T598:W598)),(U598-MIN(T598:W598))/(MAX(T598:W598)-MIN(T598:W598))))</f>
        <v>0.645161290322581</v>
      </c>
      <c r="AP598" s="0" t="n">
        <f aca="false">IF(MAX(T598:W598)=MIN(T598:W598),0,IF($E$17="custo",(MAX(T598:W598)-V598)/(MAX(T598:W598)-MIN(T598:W598)),(V598-MIN(T598:W598))/(MAX(T598:W598)-MIN(T598:W598))))</f>
        <v>0.903225806451613</v>
      </c>
      <c r="AQ598" s="0" t="n">
        <f aca="false">IF(MAX(T598:W598)=MIN(T598:W598),0,IF($E$17="custo",(MAX(T598:W598)-W598)/(MAX(T598:W598)-MIN(T598:W598)),(W598-MIN(T598:W598))/(MAX(T598:W598)-MIN(T598:W598))))</f>
        <v>1</v>
      </c>
      <c r="AR598" s="0" t="n">
        <f aca="false">IF(MAX(X598:AA598)=MIN(X598:AA598),0,IF($F$17="custo",(MAX(X598:AA598)-X598)/(MAX(X598:AA598)-MIN(X598:AA598)),(X598-MIN(X598:AA598))/(MAX(X598:AA598)-MIN(X598:AA598))))</f>
        <v>0</v>
      </c>
      <c r="AS598" s="0" t="n">
        <f aca="false">IF(MAX(X598:AA598)=MIN(X598:AA598),0,IF($F$17="custo",(MAX(X598:AA598)-Y598)/(MAX(X598:AA598)-MIN(X598:AA598)),(Y598-MIN(X598:AA598))/(MAX(X598:AA598)-MIN(X598:AA598))))</f>
        <v>0.583333333333333</v>
      </c>
      <c r="AT598" s="0" t="n">
        <f aca="false">IF(MAX(X598:AA598)=MIN(X598:AA598),0,IF($F$17="custo",(MAX(X598:AA598)-Z598)/(MAX(X598:AA598)-MIN(X598:AA598)),(Z598-MIN(X598:AA598))/(MAX(X598:AA598)-MIN(X598:AA598))))</f>
        <v>0.361111111111111</v>
      </c>
      <c r="AU598" s="0" t="n">
        <f aca="false">IF(MAX(X598:AA598)=MIN(X598:AA598),0,IF($F$17="custo",(MAX(X598:AA598)-AA598)/(MAX(X598:AA598)-MIN(X598:AA598)),(AA598-MIN(X598:AA598))/(MAX(X598:AA598)-MIN(X598:AA598))))</f>
        <v>1</v>
      </c>
      <c r="AV598" s="0" t="n">
        <f aca="false">STDEVP(AB598:AE598)</f>
        <v>0.422674671532267</v>
      </c>
      <c r="AW598" s="0" t="n">
        <f aca="false">STDEVP(AF598:AI598)</f>
        <v>0.38710875883977</v>
      </c>
      <c r="AX598" s="0" t="n">
        <f aca="false">STDEVP(AJ598:AM598)</f>
        <v>0.411636202163311</v>
      </c>
      <c r="AY598" s="0" t="n">
        <f aca="false">STDEVP(AN598:AQ598)</f>
        <v>0.390025880301411</v>
      </c>
      <c r="AZ598" s="0" t="n">
        <f aca="false">STDEVP(AR598:AU598)</f>
        <v>0.362444120852775</v>
      </c>
      <c r="BA598" s="0" t="n">
        <f aca="false">AV598*((1-IFERROR(CORREL(AB598:AE598,AF598:AI598),0))+(1-IFERROR(CORREL(AB598:AE598,AJ598:AM598),0))+(1-IFERROR(CORREL(AB598:AE598,AN598:AQ598),0))+(1-IFERROR(CORREL(AB598:AE598,AR598:AU598),0)))</f>
        <v>1.03611244135268</v>
      </c>
      <c r="BB598" s="0" t="n">
        <f aca="false">AW598*((1-IFERROR(CORREL(AF598:AI598,AB598:AE598),0))+(1-IFERROR(CORREL(AF598:AI598,AJ598:AM598),0))+(1-IFERROR(CORREL(AF598:AI598,AN598:AQ598),0))+(1-IFERROR(CORREL(AF598:AI598,AR598:AU598),0)))</f>
        <v>2.56388424682906</v>
      </c>
      <c r="BC598" s="0" t="n">
        <f aca="false">AX598*((1-IFERROR(CORREL(AJ598:AM598,AB598:AE598),0))+(1-IFERROR(CORREL(AJ598:AM598,AF598:AI598),0))+(1-IFERROR(CORREL(AJ598:AM598,AN598:AQ598),0))+(1-IFERROR(CORREL(AJ598:AM598,AR598:AU598),0)))</f>
        <v>1.02935717561429</v>
      </c>
      <c r="BD598" s="0" t="n">
        <f aca="false">AY598*((1-IFERROR(CORREL(AN598:AQ598,AB598:AE598),0))+(1-IFERROR(CORREL(AN598:AQ598,AF598:AI598),0))+(1-IFERROR(CORREL(AN598:AQ598,AJ598:AM598),0))+(1-IFERROR(CORREL(AN598:AQ598,AR598:AU598),0)))</f>
        <v>0.846716962257305</v>
      </c>
      <c r="BE598" s="0" t="n">
        <f aca="false">AZ598*((1-IFERROR(CORREL(AR598:AU598,AB598:AE598),0))+(1-IFERROR(CORREL(AR598:AU598,AF598:AI598),0))+(1-IFERROR(CORREL(AR598:AU598,AJ598:AM598),0))+(1-IFERROR(CORREL(AR598:AU598,AN598:AQ598),0)))</f>
        <v>0.998205879408651</v>
      </c>
      <c r="BF598" s="0" t="n">
        <f aca="false">IF(SUM(BA598:BE598)&gt;0,BA598/SUM(BA598:BE598),1/5)</f>
        <v>0.160035242311866</v>
      </c>
      <c r="BG598" s="0" t="n">
        <f aca="false">IF(SUM(BA598:BE598)&gt;0,BB598/SUM(BA598:BE598),1/5)</f>
        <v>0.396010915731491</v>
      </c>
      <c r="BH598" s="0" t="n">
        <f aca="false">IF(SUM(BA598:BE598)&gt;0,BC598/SUM(BA598:BE598),1/5)</f>
        <v>0.158991841474104</v>
      </c>
      <c r="BI598" s="0" t="n">
        <f aca="false">IF(SUM(BA598:BE598)&gt;0,BD598/SUM(BA598:BE598),1/5)</f>
        <v>0.130781707482934</v>
      </c>
      <c r="BJ598" s="0" t="n">
        <f aca="false">IF(SUM(BA598:BE598)&gt;0,BE598/SUM(BA598:BE598),1/5)</f>
        <v>0.154180292999606</v>
      </c>
      <c r="BK598" s="0" t="n">
        <f aca="false">BF598*AB598+BG598*AF598+BH598*AJ598+BI598*AN598+BJ598*AR598</f>
        <v>0.358956995766736</v>
      </c>
      <c r="BL598" s="0" t="n">
        <f aca="false">BF598*AC598+BG598*AG598+BH598*AK598+BI598*AO598+BJ598*AS598</f>
        <v>0.570324715131541</v>
      </c>
      <c r="BM598" s="0" t="n">
        <f aca="false">BF598*AD598+BG598*AH598+BH598*AL598+BI598*AP598+BJ598*AT598</f>
        <v>0.76024091651224</v>
      </c>
      <c r="BN598" s="0" t="n">
        <f aca="false">BF598*AE598+BG598*AI598+BH598*AM598+BI598*AQ598+BJ598*AU598</f>
        <v>0.603989084268509</v>
      </c>
      <c r="BO598" s="0" t="n">
        <f aca="false">RANK(BK598,$BK598:$BN598)</f>
        <v>4</v>
      </c>
      <c r="BP598" s="0" t="n">
        <f aca="false">RANK(BL598,$BK598:$BN598)</f>
        <v>3</v>
      </c>
      <c r="BQ598" s="0" t="n">
        <f aca="false">RANK(BM598,$BK598:$BN598)</f>
        <v>1</v>
      </c>
      <c r="BR598" s="0" t="n">
        <f aca="false">RANK(BN598,$BK598:$BN598)</f>
        <v>2</v>
      </c>
    </row>
    <row r="599" customFormat="false" ht="15" hidden="false" customHeight="false" outlineLevel="0" collapsed="false">
      <c r="A599" s="0" t="n">
        <v>576</v>
      </c>
      <c r="B599" s="0" t="n">
        <f aca="false">RANDBETWEEN(1,$B$5)</f>
        <v>1</v>
      </c>
      <c r="C599" s="0" t="n">
        <f aca="false">RANDBETWEEN(1,$B$5)</f>
        <v>3</v>
      </c>
      <c r="D599" s="0" t="n">
        <f aca="false">RANDBETWEEN(1,$B$5)</f>
        <v>3</v>
      </c>
      <c r="E599" s="0" t="n">
        <f aca="false">RANDBETWEEN(1,$B$5)</f>
        <v>1</v>
      </c>
      <c r="F599" s="0" t="n">
        <f aca="false">RANDBETWEEN(1,$B$5)</f>
        <v>4</v>
      </c>
      <c r="G599" s="0" t="n">
        <f aca="false">RANDBETWEEN(1,$B$5)</f>
        <v>2</v>
      </c>
      <c r="H599" s="0" t="n">
        <f aca="true">NORMINV(RAND(),$B$8,$B$13)</f>
        <v>49.4500790310234</v>
      </c>
      <c r="I599" s="0" t="n">
        <f aca="true">NORMINV(RAND(),$C$8,$C$13)</f>
        <v>61.2416912772979</v>
      </c>
      <c r="J599" s="0" t="n">
        <f aca="true">NORMINV(RAND(),$D$8,$D$13)</f>
        <v>15.0043874959749</v>
      </c>
      <c r="K599" s="0" t="n">
        <f aca="true">NORMINV(RAND(),$E$8,$E$13)</f>
        <v>3.29820462371062</v>
      </c>
      <c r="L599" s="0" t="n">
        <f aca="true">NORMINV(RAND(),$B$9,$B$14)</f>
        <v>48.6312861854602</v>
      </c>
      <c r="M599" s="0" t="n">
        <f aca="true">NORMINV(RAND(),$C$9,$C$14)</f>
        <v>49.2729907863044</v>
      </c>
      <c r="N599" s="0" t="n">
        <f aca="true">NORMINV(RAND(),$D$9,$D$14)</f>
        <v>50.6601649687873</v>
      </c>
      <c r="O599" s="0" t="n">
        <f aca="true">NORMINV(RAND(),$E$9,$E$14)</f>
        <v>27.6952390086069</v>
      </c>
      <c r="P599" s="0" t="n">
        <f aca="true">NORMINV(RAND(),$B$10,$B$15)</f>
        <v>24.4545381691462</v>
      </c>
      <c r="Q599" s="0" t="n">
        <f aca="true">NORMINV(RAND(),$C$10,$C$15)</f>
        <v>30.6697137175601</v>
      </c>
      <c r="R599" s="0" t="n">
        <f aca="true">NORMINV(RAND(),$D$10,$D$15)</f>
        <v>8.91241499237806</v>
      </c>
      <c r="S599" s="0" t="n">
        <f aca="true">NORMINV(RAND(),$E$10,$E$15)</f>
        <v>3.73907137408799</v>
      </c>
      <c r="T599" s="0" t="n">
        <f aca="false">MEDIAN(INDEX(Avaliadores!$B$17:$B$22,$B599),INDEX(Avaliadores!$B$17:$B$22,$C599),INDEX(Avaliadores!$B$17:$B$22,$D599),INDEX(Avaliadores!$B$17:$B$22,$E599),INDEX(Avaliadores!$B$17:$B$22,$F599),INDEX(Avaliadores!$B$17:$B$22,$G599))</f>
        <v>2.79166666666667</v>
      </c>
      <c r="U599" s="0" t="n">
        <f aca="false">MEDIAN(INDEX(Avaliadores!$C$17:$C$22,$B599),INDEX(Avaliadores!$C$17:$C$22,$C599),INDEX(Avaliadores!$C$17:$C$22,$D599),INDEX(Avaliadores!$C$17:$C$22,$E599),INDEX(Avaliadores!$C$17:$C$22,$F599),INDEX(Avaliadores!$C$17:$C$22,$G599))</f>
        <v>4.79166666666667</v>
      </c>
      <c r="V599" s="0" t="n">
        <f aca="false">MEDIAN(INDEX(Avaliadores!$D$17:$D$22,$B599),INDEX(Avaliadores!$D$17:$D$22,$C599),INDEX(Avaliadores!$D$17:$D$22,$D599),INDEX(Avaliadores!$D$17:$D$22,$E599),INDEX(Avaliadores!$D$17:$D$22,$F599),INDEX(Avaliadores!$D$17:$D$22,$G599))</f>
        <v>5.91666666666667</v>
      </c>
      <c r="W599" s="0" t="n">
        <f aca="false">MEDIAN(INDEX(Avaliadores!$E$17:$E$22,$B599),INDEX(Avaliadores!$E$17:$E$22,$C599),INDEX(Avaliadores!$E$17:$E$22,$D599),INDEX(Avaliadores!$E$17:$E$22,$E599),INDEX(Avaliadores!$E$17:$E$22,$F599),INDEX(Avaliadores!$E$17:$E$22,$G599))</f>
        <v>6.29166666666667</v>
      </c>
      <c r="X599" s="0" t="n">
        <f aca="false">MEDIAN(INDEX(Avaliadores!$F$17:$F$22,$B599),INDEX(Avaliadores!$F$17:$F$22,$C599),INDEX(Avaliadores!$F$17:$F$22,$D599),INDEX(Avaliadores!$F$17:$F$22,$E599),INDEX(Avaliadores!$F$17:$F$22,$F599),INDEX(Avaliadores!$F$17:$F$22,$G599))</f>
        <v>2.41666666666667</v>
      </c>
      <c r="Y599" s="0" t="n">
        <f aca="false">MEDIAN(INDEX(Avaliadores!$G$17:$G$22,$B599),INDEX(Avaliadores!$G$17:$G$22,$C599),INDEX(Avaliadores!$G$17:$G$22,$D599),INDEX(Avaliadores!$G$17:$G$22,$E599),INDEX(Avaliadores!$G$17:$G$22,$F599),INDEX(Avaliadores!$G$17:$G$22,$G599))</f>
        <v>5.41666666666667</v>
      </c>
      <c r="Z599" s="0" t="n">
        <f aca="false">MEDIAN(INDEX(Avaliadores!$H$17:$H$22,$B599),INDEX(Avaliadores!$H$17:$H$22,$C599),INDEX(Avaliadores!$H$17:$H$22,$D599),INDEX(Avaliadores!$H$17:$H$22,$E599),INDEX(Avaliadores!$H$17:$H$22,$F599),INDEX(Avaliadores!$H$17:$H$22,$G599))</f>
        <v>3.91666666666667</v>
      </c>
      <c r="AA599" s="0" t="n">
        <f aca="false">MEDIAN(INDEX(Avaliadores!$I$17:$I$22,$B599),INDEX(Avaliadores!$I$17:$I$22,$C599),INDEX(Avaliadores!$I$17:$I$22,$D599),INDEX(Avaliadores!$I$17:$I$22,$E599),INDEX(Avaliadores!$I$17:$I$22,$F599),INDEX(Avaliadores!$I$17:$I$22,$G599))</f>
        <v>6.79166666666667</v>
      </c>
      <c r="AB599" s="0" t="n">
        <f aca="false">IF(MAX(H599:K599)=MIN(H599:K599),0,IF($B$17="custo",(MAX(H599:K599)-H599)/(MAX(H599:K599)-MIN(H599:K599)),(H599-MIN(H599:K599))/(MAX(H599:K599)-MIN(H599:K599))))</f>
        <v>0.203501945210342</v>
      </c>
      <c r="AC599" s="0" t="n">
        <f aca="false">IF(MAX(H599:K599)=MIN(H599:K599),0,IF($B$17="custo",(MAX(H599:K599)-I599)/(MAX(H599:K599)-MIN(H599:K599)),(I599-MIN(H599:K599))/(MAX(H599:K599)-MIN(H599:K599))))</f>
        <v>0</v>
      </c>
      <c r="AD599" s="0" t="n">
        <f aca="false">IF(MAX(H599:K599)=MIN(H599:K599),0,IF($B$17="custo",(MAX(H599:K599)-J599)/(MAX(H599:K599)-MIN(H599:K599)),(J599-MIN(H599:K599))/(MAX(H599:K599)-MIN(H599:K599))))</f>
        <v>0.79797241159737</v>
      </c>
      <c r="AE599" s="0" t="n">
        <f aca="false">IF(MAX(H599:K599)=MIN(H599:K599),0,IF($B$17="custo",(MAX(H599:K599)-K599)/(MAX(H599:K599)-MIN(H599:K599)),(K599-MIN(H599:K599))/(MAX(H599:K599)-MIN(H599:K599))))</f>
        <v>1</v>
      </c>
      <c r="AF599" s="0" t="n">
        <f aca="false">IF(MAX(L599:O599)=MIN(L599:O599),0,IF($C$17="custo",(MAX(L599:O599)-L599)/(MAX(L599:O599)-MIN(L599:O599)),(L599-MIN(L599:O599))/(MAX(L599:O599)-MIN(L599:O599))))</f>
        <v>0.911653153733433</v>
      </c>
      <c r="AG599" s="0" t="n">
        <f aca="false">IF(MAX(L599:O599)=MIN(L599:O599),0,IF($C$17="custo",(MAX(L599:O599)-M599)/(MAX(L599:O599)-MIN(L599:O599)),(M599-MIN(L599:O599))/(MAX(L599:O599)-MIN(L599:O599))))</f>
        <v>0.939595965391387</v>
      </c>
      <c r="AH599" s="0" t="n">
        <f aca="false">IF(MAX(L599:O599)=MIN(L599:O599),0,IF($C$17="custo",(MAX(L599:O599)-N599)/(MAX(L599:O599)-MIN(L599:O599)),(N599-MIN(L599:O599))/(MAX(L599:O599)-MIN(L599:O599))))</f>
        <v>1</v>
      </c>
      <c r="AI599" s="0" t="n">
        <f aca="false">IF(MAX(L599:O599)=MIN(L599:O599),0,IF($C$17="custo",(MAX(L599:O599)-O599)/(MAX(L599:O599)-MIN(L599:O599)),(O599-MIN(L599:O599))/(MAX(L599:O599)-MIN(L599:O599))))</f>
        <v>0</v>
      </c>
      <c r="AJ599" s="0" t="n">
        <f aca="false">IF(MAX(P599:S599)=MIN(P599:S599),0,IF($D$17="custo",(MAX(P599:S599)-P599)/(MAX(P599:S599)-MIN(P599:S599)),(P599-MIN(P599:S599))/(MAX(P599:S599)-MIN(P599:S599))))</f>
        <v>0.230784526753794</v>
      </c>
      <c r="AK599" s="0" t="n">
        <f aca="false">IF(MAX(P599:S599)=MIN(P599:S599),0,IF($D$17="custo",(MAX(P599:S599)-Q599)/(MAX(P599:S599)-MIN(P599:S599)),(Q599-MIN(P599:S599))/(MAX(P599:S599)-MIN(P599:S599))))</f>
        <v>0</v>
      </c>
      <c r="AL599" s="0" t="n">
        <f aca="false">IF(MAX(P599:S599)=MIN(P599:S599),0,IF($D$17="custo",(MAX(P599:S599)-R599)/(MAX(P599:S599)-MIN(P599:S599)),(R599-MIN(P599:S599))/(MAX(P599:S599)-MIN(P599:S599))))</f>
        <v>0.807901217048242</v>
      </c>
      <c r="AM599" s="0" t="n">
        <f aca="false">IF(MAX(P599:S599)=MIN(P599:S599),0,IF($D$17="custo",(MAX(P599:S599)-S599)/(MAX(P599:S599)-MIN(P599:S599)),(S599-MIN(P599:S599))/(MAX(P599:S599)-MIN(P599:S599))))</f>
        <v>1</v>
      </c>
      <c r="AN599" s="0" t="n">
        <f aca="false">IF(MAX(T599:W599)=MIN(T599:W599),0,IF($E$17="custo",(MAX(T599:W599)-T599)/(MAX(T599:W599)-MIN(T599:W599)),(T599-MIN(T599:W599))/(MAX(T599:W599)-MIN(T599:W599))))</f>
        <v>0</v>
      </c>
      <c r="AO599" s="0" t="n">
        <f aca="false">IF(MAX(T599:W599)=MIN(T599:W599),0,IF($E$17="custo",(MAX(T599:W599)-U599)/(MAX(T599:W599)-MIN(T599:W599)),(U599-MIN(T599:W599))/(MAX(T599:W599)-MIN(T599:W599))))</f>
        <v>0.571428571428571</v>
      </c>
      <c r="AP599" s="0" t="n">
        <f aca="false">IF(MAX(T599:W599)=MIN(T599:W599),0,IF($E$17="custo",(MAX(T599:W599)-V599)/(MAX(T599:W599)-MIN(T599:W599)),(V599-MIN(T599:W599))/(MAX(T599:W599)-MIN(T599:W599))))</f>
        <v>0.892857142857143</v>
      </c>
      <c r="AQ599" s="0" t="n">
        <f aca="false">IF(MAX(T599:W599)=MIN(T599:W599),0,IF($E$17="custo",(MAX(T599:W599)-W599)/(MAX(T599:W599)-MIN(T599:W599)),(W599-MIN(T599:W599))/(MAX(T599:W599)-MIN(T599:W599))))</f>
        <v>1</v>
      </c>
      <c r="AR599" s="0" t="n">
        <f aca="false">IF(MAX(X599:AA599)=MIN(X599:AA599),0,IF($F$17="custo",(MAX(X599:AA599)-X599)/(MAX(X599:AA599)-MIN(X599:AA599)),(X599-MIN(X599:AA599))/(MAX(X599:AA599)-MIN(X599:AA599))))</f>
        <v>0</v>
      </c>
      <c r="AS599" s="0" t="n">
        <f aca="false">IF(MAX(X599:AA599)=MIN(X599:AA599),0,IF($F$17="custo",(MAX(X599:AA599)-Y599)/(MAX(X599:AA599)-MIN(X599:AA599)),(Y599-MIN(X599:AA599))/(MAX(X599:AA599)-MIN(X599:AA599))))</f>
        <v>0.685714285714286</v>
      </c>
      <c r="AT599" s="0" t="n">
        <f aca="false">IF(MAX(X599:AA599)=MIN(X599:AA599),0,IF($F$17="custo",(MAX(X599:AA599)-Z599)/(MAX(X599:AA599)-MIN(X599:AA599)),(Z599-MIN(X599:AA599))/(MAX(X599:AA599)-MIN(X599:AA599))))</f>
        <v>0.342857142857143</v>
      </c>
      <c r="AU599" s="0" t="n">
        <f aca="false">IF(MAX(X599:AA599)=MIN(X599:AA599),0,IF($F$17="custo",(MAX(X599:AA599)-AA599)/(MAX(X599:AA599)-MIN(X599:AA599)),(AA599-MIN(X599:AA599))/(MAX(X599:AA599)-MIN(X599:AA599))))</f>
        <v>1</v>
      </c>
      <c r="AV599" s="0" t="n">
        <f aca="false">STDEVP(AB599:AE599)</f>
        <v>0.411308312320334</v>
      </c>
      <c r="AW599" s="0" t="n">
        <f aca="false">STDEVP(AF599:AI599)</f>
        <v>0.412779198259909</v>
      </c>
      <c r="AX599" s="0" t="n">
        <f aca="false">STDEVP(AJ599:AM599)</f>
        <v>0.40832155949741</v>
      </c>
      <c r="AY599" s="0" t="n">
        <f aca="false">STDEVP(AN599:AQ599)</f>
        <v>0.389084974455374</v>
      </c>
      <c r="AZ599" s="0" t="n">
        <f aca="false">STDEVP(AR599:AU599)</f>
        <v>0.373824688803701</v>
      </c>
      <c r="BA599" s="0" t="n">
        <f aca="false">AV599*((1-IFERROR(CORREL(AB599:AE599,AF599:AI599),0))+(1-IFERROR(CORREL(AB599:AE599,AJ599:AM599),0))+(1-IFERROR(CORREL(AB599:AE599,AN599:AQ599),0))+(1-IFERROR(CORREL(AB599:AE599,AR599:AU599),0)))</f>
        <v>1.02151898812836</v>
      </c>
      <c r="BB599" s="0" t="n">
        <f aca="false">AW599*((1-IFERROR(CORREL(AF599:AI599,AB599:AE599),0))+(1-IFERROR(CORREL(AF599:AI599,AJ599:AM599),0))+(1-IFERROR(CORREL(AF599:AI599,AN599:AQ599),0))+(1-IFERROR(CORREL(AF599:AI599,AR599:AU599),0)))</f>
        <v>2.70360091627045</v>
      </c>
      <c r="BC599" s="0" t="n">
        <f aca="false">AX599*((1-IFERROR(CORREL(AJ599:AM599,AB599:AE599),0))+(1-IFERROR(CORREL(AJ599:AM599,AF599:AI599),0))+(1-IFERROR(CORREL(AJ599:AM599,AN599:AQ599),0))+(1-IFERROR(CORREL(AJ599:AM599,AR599:AU599),0)))</f>
        <v>1.02692304622218</v>
      </c>
      <c r="BD599" s="0" t="n">
        <f aca="false">AY599*((1-IFERROR(CORREL(AN599:AQ599,AB599:AE599),0))+(1-IFERROR(CORREL(AN599:AQ599,AF599:AI599),0))+(1-IFERROR(CORREL(AN599:AQ599,AJ599:AM599),0))+(1-IFERROR(CORREL(AN599:AQ599,AR599:AU599),0)))</f>
        <v>0.878192852612457</v>
      </c>
      <c r="BE599" s="0" t="n">
        <f aca="false">AZ599*((1-IFERROR(CORREL(AR599:AU599,AB599:AE599),0))+(1-IFERROR(CORREL(AR599:AU599,AF599:AI599),0))+(1-IFERROR(CORREL(AR599:AU599,AJ599:AM599),0))+(1-IFERROR(CORREL(AR599:AU599,AN599:AQ599),0)))</f>
        <v>1.17921235506534</v>
      </c>
      <c r="BF599" s="0" t="n">
        <f aca="false">IF(SUM(BA599:BE599)&gt;0,BA599/SUM(BA599:BE599),1/5)</f>
        <v>0.15001494458599</v>
      </c>
      <c r="BG599" s="0" t="n">
        <f aca="false">IF(SUM(BA599:BE599)&gt;0,BB599/SUM(BA599:BE599),1/5)</f>
        <v>0.397036713316559</v>
      </c>
      <c r="BH599" s="0" t="n">
        <f aca="false">IF(SUM(BA599:BE599)&gt;0,BC599/SUM(BA599:BE599),1/5)</f>
        <v>0.150808556339569</v>
      </c>
      <c r="BI599" s="0" t="n">
        <f aca="false">IF(SUM(BA599:BE599)&gt;0,BD599/SUM(BA599:BE599),1/5)</f>
        <v>0.128966816722467</v>
      </c>
      <c r="BJ599" s="0" t="n">
        <f aca="false">IF(SUM(BA599:BE599)&gt;0,BE599/SUM(BA599:BE599),1/5)</f>
        <v>0.173172969035415</v>
      </c>
      <c r="BK599" s="0" t="n">
        <f aca="false">BF599*AB599+BG599*AF599+BH599*AJ599+BI599*AN599+BJ599*AR599</f>
        <v>0.427292386182119</v>
      </c>
      <c r="BL599" s="0" t="n">
        <f aca="false">BF599*AC599+BG599*AG599+BH599*AK599+BI599*AO599+BJ599*AS599</f>
        <v>0.565496596553047</v>
      </c>
      <c r="BM599" s="0" t="n">
        <f aca="false">BF599*AD599+BG599*AH599+BH599*AL599+BI599*AP599+BJ599*AT599</f>
        <v>0.813105449517287</v>
      </c>
      <c r="BN599" s="0" t="n">
        <f aca="false">BF599*AE599+BG599*AI599+BH599*AM599+BI599*AQ599+BJ599*AU599</f>
        <v>0.602963286683441</v>
      </c>
      <c r="BO599" s="0" t="n">
        <f aca="false">RANK(BK599,$BK599:$BN599)</f>
        <v>4</v>
      </c>
      <c r="BP599" s="0" t="n">
        <f aca="false">RANK(BL599,$BK599:$BN599)</f>
        <v>3</v>
      </c>
      <c r="BQ599" s="0" t="n">
        <f aca="false">RANK(BM599,$BK599:$BN599)</f>
        <v>1</v>
      </c>
      <c r="BR599" s="0" t="n">
        <f aca="false">RANK(BN599,$BK599:$BN599)</f>
        <v>2</v>
      </c>
    </row>
    <row r="600" customFormat="false" ht="15" hidden="false" customHeight="false" outlineLevel="0" collapsed="false">
      <c r="A600" s="0" t="n">
        <v>577</v>
      </c>
      <c r="B600" s="0" t="n">
        <f aca="false">RANDBETWEEN(1,$B$5)</f>
        <v>2</v>
      </c>
      <c r="C600" s="0" t="n">
        <f aca="false">RANDBETWEEN(1,$B$5)</f>
        <v>1</v>
      </c>
      <c r="D600" s="0" t="n">
        <f aca="false">RANDBETWEEN(1,$B$5)</f>
        <v>4</v>
      </c>
      <c r="E600" s="0" t="n">
        <f aca="false">RANDBETWEEN(1,$B$5)</f>
        <v>5</v>
      </c>
      <c r="F600" s="0" t="n">
        <f aca="false">RANDBETWEEN(1,$B$5)</f>
        <v>2</v>
      </c>
      <c r="G600" s="0" t="n">
        <f aca="false">RANDBETWEEN(1,$B$5)</f>
        <v>2</v>
      </c>
      <c r="H600" s="0" t="n">
        <f aca="true">NORMINV(RAND(),$B$8,$B$13)</f>
        <v>45.4495035370501</v>
      </c>
      <c r="I600" s="0" t="n">
        <f aca="true">NORMINV(RAND(),$C$8,$C$13)</f>
        <v>65.4893146642675</v>
      </c>
      <c r="J600" s="0" t="n">
        <f aca="true">NORMINV(RAND(),$D$8,$D$13)</f>
        <v>13.462747482596</v>
      </c>
      <c r="K600" s="0" t="n">
        <f aca="true">NORMINV(RAND(),$E$8,$E$13)</f>
        <v>3.17023088976346</v>
      </c>
      <c r="L600" s="0" t="n">
        <f aca="true">NORMINV(RAND(),$B$9,$B$14)</f>
        <v>51.1369209794687</v>
      </c>
      <c r="M600" s="0" t="n">
        <f aca="true">NORMINV(RAND(),$C$9,$C$14)</f>
        <v>66.4910226602444</v>
      </c>
      <c r="N600" s="0" t="n">
        <f aca="true">NORMINV(RAND(),$D$9,$D$14)</f>
        <v>48.8961765508308</v>
      </c>
      <c r="O600" s="0" t="n">
        <f aca="true">NORMINV(RAND(),$E$9,$E$14)</f>
        <v>29.5299203735896</v>
      </c>
      <c r="P600" s="0" t="n">
        <f aca="true">NORMINV(RAND(),$B$10,$B$15)</f>
        <v>23.5423880252288</v>
      </c>
      <c r="Q600" s="0" t="n">
        <f aca="true">NORMINV(RAND(),$C$10,$C$15)</f>
        <v>29.4424720657645</v>
      </c>
      <c r="R600" s="0" t="n">
        <f aca="true">NORMINV(RAND(),$D$10,$D$15)</f>
        <v>10.118902508744</v>
      </c>
      <c r="S600" s="0" t="n">
        <f aca="true">NORMINV(RAND(),$E$10,$E$15)</f>
        <v>3.84235472838258</v>
      </c>
      <c r="T600" s="0" t="n">
        <f aca="false">MEDIAN(INDEX(Avaliadores!$B$17:$B$22,$B600),INDEX(Avaliadores!$B$17:$B$22,$C600),INDEX(Avaliadores!$B$17:$B$22,$D600),INDEX(Avaliadores!$B$17:$B$22,$E600),INDEX(Avaliadores!$B$17:$B$22,$F600),INDEX(Avaliadores!$B$17:$B$22,$G600))</f>
        <v>3.04166666666667</v>
      </c>
      <c r="U600" s="0" t="n">
        <f aca="false">MEDIAN(INDEX(Avaliadores!$C$17:$C$22,$B600),INDEX(Avaliadores!$C$17:$C$22,$C600),INDEX(Avaliadores!$C$17:$C$22,$D600),INDEX(Avaliadores!$C$17:$C$22,$E600),INDEX(Avaliadores!$C$17:$C$22,$F600),INDEX(Avaliadores!$C$17:$C$22,$G600))</f>
        <v>5.04166666666667</v>
      </c>
      <c r="V600" s="0" t="n">
        <f aca="false">MEDIAN(INDEX(Avaliadores!$D$17:$D$22,$B600),INDEX(Avaliadores!$D$17:$D$22,$C600),INDEX(Avaliadores!$D$17:$D$22,$D600),INDEX(Avaliadores!$D$17:$D$22,$E600),INDEX(Avaliadores!$D$17:$D$22,$F600),INDEX(Avaliadores!$D$17:$D$22,$G600))</f>
        <v>6.04166666666667</v>
      </c>
      <c r="W600" s="0" t="n">
        <f aca="false">MEDIAN(INDEX(Avaliadores!$E$17:$E$22,$B600),INDEX(Avaliadores!$E$17:$E$22,$C600),INDEX(Avaliadores!$E$17:$E$22,$D600),INDEX(Avaliadores!$E$17:$E$22,$E600),INDEX(Avaliadores!$E$17:$E$22,$F600),INDEX(Avaliadores!$E$17:$E$22,$G600))</f>
        <v>6.29166666666667</v>
      </c>
      <c r="X600" s="0" t="n">
        <f aca="false">MEDIAN(INDEX(Avaliadores!$F$17:$F$22,$B600),INDEX(Avaliadores!$F$17:$F$22,$C600),INDEX(Avaliadores!$F$17:$F$22,$D600),INDEX(Avaliadores!$F$17:$F$22,$E600),INDEX(Avaliadores!$F$17:$F$22,$F600),INDEX(Avaliadores!$F$17:$F$22,$G600))</f>
        <v>2.04166666666667</v>
      </c>
      <c r="Y600" s="0" t="n">
        <f aca="false">MEDIAN(INDEX(Avaliadores!$G$17:$G$22,$B600),INDEX(Avaliadores!$G$17:$G$22,$C600),INDEX(Avaliadores!$G$17:$G$22,$D600),INDEX(Avaliadores!$G$17:$G$22,$E600),INDEX(Avaliadores!$G$17:$G$22,$F600),INDEX(Avaliadores!$G$17:$G$22,$G600))</f>
        <v>5.54166666666667</v>
      </c>
      <c r="Z600" s="0" t="n">
        <f aca="false">MEDIAN(INDEX(Avaliadores!$H$17:$H$22,$B600),INDEX(Avaliadores!$H$17:$H$22,$C600),INDEX(Avaliadores!$H$17:$H$22,$D600),INDEX(Avaliadores!$H$17:$H$22,$E600),INDEX(Avaliadores!$H$17:$H$22,$F600),INDEX(Avaliadores!$H$17:$H$22,$G600))</f>
        <v>4.04166666666667</v>
      </c>
      <c r="AA600" s="0" t="n">
        <f aca="false">MEDIAN(INDEX(Avaliadores!$I$17:$I$22,$B600),INDEX(Avaliadores!$I$17:$I$22,$C600),INDEX(Avaliadores!$I$17:$I$22,$D600),INDEX(Avaliadores!$I$17:$I$22,$E600),INDEX(Avaliadores!$I$17:$I$22,$F600),INDEX(Avaliadores!$I$17:$I$22,$G600))</f>
        <v>6.04166666666667</v>
      </c>
      <c r="AB600" s="0" t="n">
        <f aca="false">IF(MAX(H600:K600)=MIN(H600:K600),0,IF($B$17="custo",(MAX(H600:K600)-H600)/(MAX(H600:K600)-MIN(H600:K600)),(H600-MIN(H600:K600))/(MAX(H600:K600)-MIN(H600:K600))))</f>
        <v>0.32156780737871</v>
      </c>
      <c r="AC600" s="0" t="n">
        <f aca="false">IF(MAX(H600:K600)=MIN(H600:K600),0,IF($B$17="custo",(MAX(H600:K600)-I600)/(MAX(H600:K600)-MIN(H600:K600)),(I600-MIN(H600:K600))/(MAX(H600:K600)-MIN(H600:K600))))</f>
        <v>0</v>
      </c>
      <c r="AD600" s="0" t="n">
        <f aca="false">IF(MAX(H600:K600)=MIN(H600:K600),0,IF($B$17="custo",(MAX(H600:K600)-J600)/(MAX(H600:K600)-MIN(H600:K600)),(J600-MIN(H600:K600))/(MAX(H600:K600)-MIN(H600:K600))))</f>
        <v>0.834841657331243</v>
      </c>
      <c r="AE600" s="0" t="n">
        <f aca="false">IF(MAX(H600:K600)=MIN(H600:K600),0,IF($B$17="custo",(MAX(H600:K600)-K600)/(MAX(H600:K600)-MIN(H600:K600)),(K600-MIN(H600:K600))/(MAX(H600:K600)-MIN(H600:K600))))</f>
        <v>1</v>
      </c>
      <c r="AF600" s="0" t="n">
        <f aca="false">IF(MAX(L600:O600)=MIN(L600:O600),0,IF($C$17="custo",(MAX(L600:O600)-L600)/(MAX(L600:O600)-MIN(L600:O600)),(L600-MIN(L600:O600))/(MAX(L600:O600)-MIN(L600:O600))))</f>
        <v>0.584587560141044</v>
      </c>
      <c r="AG600" s="0" t="n">
        <f aca="false">IF(MAX(L600:O600)=MIN(L600:O600),0,IF($C$17="custo",(MAX(L600:O600)-M600)/(MAX(L600:O600)-MIN(L600:O600)),(M600-MIN(L600:O600))/(MAX(L600:O600)-MIN(L600:O600))))</f>
        <v>1</v>
      </c>
      <c r="AH600" s="0" t="n">
        <f aca="false">IF(MAX(L600:O600)=MIN(L600:O600),0,IF($C$17="custo",(MAX(L600:O600)-N600)/(MAX(L600:O600)-MIN(L600:O600)),(N600-MIN(L600:O600))/(MAX(L600:O600)-MIN(L600:O600))))</f>
        <v>0.523963166115682</v>
      </c>
      <c r="AI600" s="0" t="n">
        <f aca="false">IF(MAX(L600:O600)=MIN(L600:O600),0,IF($C$17="custo",(MAX(L600:O600)-O600)/(MAX(L600:O600)-MIN(L600:O600)),(O600-MIN(L600:O600))/(MAX(L600:O600)-MIN(L600:O600))))</f>
        <v>0</v>
      </c>
      <c r="AJ600" s="0" t="n">
        <f aca="false">IF(MAX(P600:S600)=MIN(P600:S600),0,IF($D$17="custo",(MAX(P600:S600)-P600)/(MAX(P600:S600)-MIN(P600:S600)),(P600-MIN(P600:S600))/(MAX(P600:S600)-MIN(P600:S600))))</f>
        <v>0.230470976471668</v>
      </c>
      <c r="AK600" s="0" t="n">
        <f aca="false">IF(MAX(P600:S600)=MIN(P600:S600),0,IF($D$17="custo",(MAX(P600:S600)-Q600)/(MAX(P600:S600)-MIN(P600:S600)),(Q600-MIN(P600:S600))/(MAX(P600:S600)-MIN(P600:S600))))</f>
        <v>0</v>
      </c>
      <c r="AL600" s="0" t="n">
        <f aca="false">IF(MAX(P600:S600)=MIN(P600:S600),0,IF($D$17="custo",(MAX(P600:S600)-R600)/(MAX(P600:S600)-MIN(P600:S600)),(R600-MIN(P600:S600))/(MAX(P600:S600)-MIN(P600:S600))))</f>
        <v>0.754823476094142</v>
      </c>
      <c r="AM600" s="0" t="n">
        <f aca="false">IF(MAX(P600:S600)=MIN(P600:S600),0,IF($D$17="custo",(MAX(P600:S600)-S600)/(MAX(P600:S600)-MIN(P600:S600)),(S600-MIN(P600:S600))/(MAX(P600:S600)-MIN(P600:S600))))</f>
        <v>1</v>
      </c>
      <c r="AN600" s="0" t="n">
        <f aca="false">IF(MAX(T600:W600)=MIN(T600:W600),0,IF($E$17="custo",(MAX(T600:W600)-T600)/(MAX(T600:W600)-MIN(T600:W600)),(T600-MIN(T600:W600))/(MAX(T600:W600)-MIN(T600:W600))))</f>
        <v>0</v>
      </c>
      <c r="AO600" s="0" t="n">
        <f aca="false">IF(MAX(T600:W600)=MIN(T600:W600),0,IF($E$17="custo",(MAX(T600:W600)-U600)/(MAX(T600:W600)-MIN(T600:W600)),(U600-MIN(T600:W600))/(MAX(T600:W600)-MIN(T600:W600))))</f>
        <v>0.615384615384615</v>
      </c>
      <c r="AP600" s="0" t="n">
        <f aca="false">IF(MAX(T600:W600)=MIN(T600:W600),0,IF($E$17="custo",(MAX(T600:W600)-V600)/(MAX(T600:W600)-MIN(T600:W600)),(V600-MIN(T600:W600))/(MAX(T600:W600)-MIN(T600:W600))))</f>
        <v>0.923076923076923</v>
      </c>
      <c r="AQ600" s="0" t="n">
        <f aca="false">IF(MAX(T600:W600)=MIN(T600:W600),0,IF($E$17="custo",(MAX(T600:W600)-W600)/(MAX(T600:W600)-MIN(T600:W600)),(W600-MIN(T600:W600))/(MAX(T600:W600)-MIN(T600:W600))))</f>
        <v>1</v>
      </c>
      <c r="AR600" s="0" t="n">
        <f aca="false">IF(MAX(X600:AA600)=MIN(X600:AA600),0,IF($F$17="custo",(MAX(X600:AA600)-X600)/(MAX(X600:AA600)-MIN(X600:AA600)),(X600-MIN(X600:AA600))/(MAX(X600:AA600)-MIN(X600:AA600))))</f>
        <v>0</v>
      </c>
      <c r="AS600" s="0" t="n">
        <f aca="false">IF(MAX(X600:AA600)=MIN(X600:AA600),0,IF($F$17="custo",(MAX(X600:AA600)-Y600)/(MAX(X600:AA600)-MIN(X600:AA600)),(Y600-MIN(X600:AA600))/(MAX(X600:AA600)-MIN(X600:AA600))))</f>
        <v>0.875</v>
      </c>
      <c r="AT600" s="0" t="n">
        <f aca="false">IF(MAX(X600:AA600)=MIN(X600:AA600),0,IF($F$17="custo",(MAX(X600:AA600)-Z600)/(MAX(X600:AA600)-MIN(X600:AA600)),(Z600-MIN(X600:AA600))/(MAX(X600:AA600)-MIN(X600:AA600))))</f>
        <v>0.5</v>
      </c>
      <c r="AU600" s="0" t="n">
        <f aca="false">IF(MAX(X600:AA600)=MIN(X600:AA600),0,IF($F$17="custo",(MAX(X600:AA600)-AA600)/(MAX(X600:AA600)-MIN(X600:AA600)),(AA600-MIN(X600:AA600))/(MAX(X600:AA600)-MIN(X600:AA600))))</f>
        <v>1</v>
      </c>
      <c r="AV600" s="0" t="n">
        <f aca="false">STDEVP(AB600:AE600)</f>
        <v>0.399324743374757</v>
      </c>
      <c r="AW600" s="0" t="n">
        <f aca="false">STDEVP(AF600:AI600)</f>
        <v>0.355240578206582</v>
      </c>
      <c r="AX600" s="0" t="n">
        <f aca="false">STDEVP(AJ600:AM600)</f>
        <v>0.399226387909011</v>
      </c>
      <c r="AY600" s="0" t="n">
        <f aca="false">STDEVP(AN600:AQ600)</f>
        <v>0.393644028662668</v>
      </c>
      <c r="AZ600" s="0" t="n">
        <f aca="false">STDEVP(AR600:AU600)</f>
        <v>0.389059362437148</v>
      </c>
      <c r="BA600" s="0" t="n">
        <f aca="false">AV600*((1-IFERROR(CORREL(AB600:AE600,AF600:AI600),0))+(1-IFERROR(CORREL(AB600:AE600,AJ600:AM600),0))+(1-IFERROR(CORREL(AB600:AE600,AN600:AQ600),0))+(1-IFERROR(CORREL(AB600:AE600,AR600:AU600),0)))</f>
        <v>1.21666409503217</v>
      </c>
      <c r="BB600" s="0" t="n">
        <f aca="false">AW600*((1-IFERROR(CORREL(AF600:AI600,AB600:AE600),0))+(1-IFERROR(CORREL(AF600:AI600,AJ600:AM600),0))+(1-IFERROR(CORREL(AF600:AI600,AN600:AQ600),0))+(1-IFERROR(CORREL(AF600:AI600,AR600:AU600),0)))</f>
        <v>2.29009469902186</v>
      </c>
      <c r="BC600" s="0" t="n">
        <f aca="false">AX600*((1-IFERROR(CORREL(AJ600:AM600,AB600:AE600),0))+(1-IFERROR(CORREL(AJ600:AM600,AF600:AI600),0))+(1-IFERROR(CORREL(AJ600:AM600,AN600:AQ600),0))+(1-IFERROR(CORREL(AJ600:AM600,AR600:AU600),0)))</f>
        <v>1.15823997782154</v>
      </c>
      <c r="BD600" s="0" t="n">
        <f aca="false">AY600*((1-IFERROR(CORREL(AN600:AQ600,AB600:AE600),0))+(1-IFERROR(CORREL(AN600:AQ600,AF600:AI600),0))+(1-IFERROR(CORREL(AN600:AQ600,AJ600:AM600),0))+(1-IFERROR(CORREL(AN600:AQ600,AR600:AU600),0)))</f>
        <v>0.90084611481972</v>
      </c>
      <c r="BE600" s="0" t="n">
        <f aca="false">AZ600*((1-IFERROR(CORREL(AR600:AU600,AB600:AE600),0))+(1-IFERROR(CORREL(AR600:AU600,AF600:AI600),0))+(1-IFERROR(CORREL(AR600:AU600,AJ600:AM600),0))+(1-IFERROR(CORREL(AR600:AU600,AN600:AQ600),0)))</f>
        <v>1.11398656117461</v>
      </c>
      <c r="BF600" s="0" t="n">
        <f aca="false">IF(SUM(BA600:BE600)&gt;0,BA600/SUM(BA600:BE600),1/5)</f>
        <v>0.182139939387264</v>
      </c>
      <c r="BG600" s="0" t="n">
        <f aca="false">IF(SUM(BA600:BE600)&gt;0,BB600/SUM(BA600:BE600),1/5)</f>
        <v>0.342837198347593</v>
      </c>
      <c r="BH600" s="0" t="n">
        <f aca="false">IF(SUM(BA600:BE600)&gt;0,BC600/SUM(BA600:BE600),1/5)</f>
        <v>0.173393593365426</v>
      </c>
      <c r="BI600" s="0" t="n">
        <f aca="false">IF(SUM(BA600:BE600)&gt;0,BD600/SUM(BA600:BE600),1/5)</f>
        <v>0.134860605667975</v>
      </c>
      <c r="BJ600" s="0" t="n">
        <f aca="false">IF(SUM(BA600:BE600)&gt;0,BE600/SUM(BA600:BE600),1/5)</f>
        <v>0.166768663231742</v>
      </c>
      <c r="BK600" s="0" t="n">
        <f aca="false">BF600*AB600+BG600*AF600+BH600*AJ600+BI600*AN600+BJ600*AR600</f>
        <v>0.298950893029326</v>
      </c>
      <c r="BL600" s="0" t="n">
        <f aca="false">BF600*AC600+BG600*AG600+BH600*AK600+BI600*AO600+BJ600*AS600</f>
        <v>0.57175092062489</v>
      </c>
      <c r="BM600" s="0" t="n">
        <f aca="false">BF600*AD600+BG600*AH600+BH600*AL600+BI600*AP600+BJ600*AT600</f>
        <v>0.670444672189411</v>
      </c>
      <c r="BN600" s="0" t="n">
        <f aca="false">BF600*AE600+BG600*AI600+BH600*AM600+BI600*AQ600+BJ600*AU600</f>
        <v>0.657162801652407</v>
      </c>
      <c r="BO600" s="0" t="n">
        <f aca="false">RANK(BK600,$BK600:$BN600)</f>
        <v>4</v>
      </c>
      <c r="BP600" s="0" t="n">
        <f aca="false">RANK(BL600,$BK600:$BN600)</f>
        <v>3</v>
      </c>
      <c r="BQ600" s="0" t="n">
        <f aca="false">RANK(BM600,$BK600:$BN600)</f>
        <v>1</v>
      </c>
      <c r="BR600" s="0" t="n">
        <f aca="false">RANK(BN600,$BK600:$BN600)</f>
        <v>2</v>
      </c>
    </row>
    <row r="601" customFormat="false" ht="15" hidden="false" customHeight="false" outlineLevel="0" collapsed="false">
      <c r="A601" s="0" t="n">
        <v>578</v>
      </c>
      <c r="B601" s="0" t="n">
        <f aca="false">RANDBETWEEN(1,$B$5)</f>
        <v>6</v>
      </c>
      <c r="C601" s="0" t="n">
        <f aca="false">RANDBETWEEN(1,$B$5)</f>
        <v>5</v>
      </c>
      <c r="D601" s="0" t="n">
        <f aca="false">RANDBETWEEN(1,$B$5)</f>
        <v>6</v>
      </c>
      <c r="E601" s="0" t="n">
        <f aca="false">RANDBETWEEN(1,$B$5)</f>
        <v>2</v>
      </c>
      <c r="F601" s="0" t="n">
        <f aca="false">RANDBETWEEN(1,$B$5)</f>
        <v>4</v>
      </c>
      <c r="G601" s="0" t="n">
        <f aca="false">RANDBETWEEN(1,$B$5)</f>
        <v>4</v>
      </c>
      <c r="H601" s="0" t="n">
        <f aca="true">NORMINV(RAND(),$B$8,$B$13)</f>
        <v>46.2726616966874</v>
      </c>
      <c r="I601" s="0" t="n">
        <f aca="true">NORMINV(RAND(),$C$8,$C$13)</f>
        <v>64.4404308285416</v>
      </c>
      <c r="J601" s="0" t="n">
        <f aca="true">NORMINV(RAND(),$D$8,$D$13)</f>
        <v>16.1627841249584</v>
      </c>
      <c r="K601" s="0" t="n">
        <f aca="true">NORMINV(RAND(),$E$8,$E$13)</f>
        <v>3.19430772454713</v>
      </c>
      <c r="L601" s="0" t="n">
        <f aca="true">NORMINV(RAND(),$B$9,$B$14)</f>
        <v>44.1720721405096</v>
      </c>
      <c r="M601" s="0" t="n">
        <f aca="true">NORMINV(RAND(),$C$9,$C$14)</f>
        <v>54.2371387499071</v>
      </c>
      <c r="N601" s="0" t="n">
        <f aca="true">NORMINV(RAND(),$D$9,$D$14)</f>
        <v>48.0695919121997</v>
      </c>
      <c r="O601" s="0" t="n">
        <f aca="true">NORMINV(RAND(),$E$9,$E$14)</f>
        <v>27.4761853290358</v>
      </c>
      <c r="P601" s="0" t="n">
        <f aca="true">NORMINV(RAND(),$B$10,$B$15)</f>
        <v>23.6759744039695</v>
      </c>
      <c r="Q601" s="0" t="n">
        <f aca="true">NORMINV(RAND(),$C$10,$C$15)</f>
        <v>30.3469399059201</v>
      </c>
      <c r="R601" s="0" t="n">
        <f aca="true">NORMINV(RAND(),$D$10,$D$15)</f>
        <v>10.9111249033707</v>
      </c>
      <c r="S601" s="0" t="n">
        <f aca="true">NORMINV(RAND(),$E$10,$E$15)</f>
        <v>4.07396828188496</v>
      </c>
      <c r="T601" s="0" t="n">
        <f aca="false">MEDIAN(INDEX(Avaliadores!$B$17:$B$22,$B601),INDEX(Avaliadores!$B$17:$B$22,$C601),INDEX(Avaliadores!$B$17:$B$22,$D601),INDEX(Avaliadores!$B$17:$B$22,$E601),INDEX(Avaliadores!$B$17:$B$22,$F601),INDEX(Avaliadores!$B$17:$B$22,$G601))</f>
        <v>2.79166666666667</v>
      </c>
      <c r="U601" s="0" t="n">
        <f aca="false">MEDIAN(INDEX(Avaliadores!$C$17:$C$22,$B601),INDEX(Avaliadores!$C$17:$C$22,$C601),INDEX(Avaliadores!$C$17:$C$22,$D601),INDEX(Avaliadores!$C$17:$C$22,$E601),INDEX(Avaliadores!$C$17:$C$22,$F601),INDEX(Avaliadores!$C$17:$C$22,$G601))</f>
        <v>5.54166666666667</v>
      </c>
      <c r="V601" s="0" t="n">
        <f aca="false">MEDIAN(INDEX(Avaliadores!$D$17:$D$22,$B601),INDEX(Avaliadores!$D$17:$D$22,$C601),INDEX(Avaliadores!$D$17:$D$22,$D601),INDEX(Avaliadores!$D$17:$D$22,$E601),INDEX(Avaliadores!$D$17:$D$22,$F601),INDEX(Avaliadores!$D$17:$D$22,$G601))</f>
        <v>5.54166666666667</v>
      </c>
      <c r="W601" s="0" t="n">
        <f aca="false">MEDIAN(INDEX(Avaliadores!$E$17:$E$22,$B601),INDEX(Avaliadores!$E$17:$E$22,$C601),INDEX(Avaliadores!$E$17:$E$22,$D601),INDEX(Avaliadores!$E$17:$E$22,$E601),INDEX(Avaliadores!$E$17:$E$22,$F601),INDEX(Avaliadores!$E$17:$E$22,$G601))</f>
        <v>6.29166666666667</v>
      </c>
      <c r="X601" s="0" t="n">
        <f aca="false">MEDIAN(INDEX(Avaliadores!$F$17:$F$22,$B601),INDEX(Avaliadores!$F$17:$F$22,$C601),INDEX(Avaliadores!$F$17:$F$22,$D601),INDEX(Avaliadores!$F$17:$F$22,$E601),INDEX(Avaliadores!$F$17:$F$22,$F601),INDEX(Avaliadores!$F$17:$F$22,$G601))</f>
        <v>3.04166666666667</v>
      </c>
      <c r="Y601" s="0" t="n">
        <f aca="false">MEDIAN(INDEX(Avaliadores!$G$17:$G$22,$B601),INDEX(Avaliadores!$G$17:$G$22,$C601),INDEX(Avaliadores!$G$17:$G$22,$D601),INDEX(Avaliadores!$G$17:$G$22,$E601),INDEX(Avaliadores!$G$17:$G$22,$F601),INDEX(Avaliadores!$G$17:$G$22,$G601))</f>
        <v>4.79166666666667</v>
      </c>
      <c r="Z601" s="0" t="n">
        <f aca="false">MEDIAN(INDEX(Avaliadores!$H$17:$H$22,$B601),INDEX(Avaliadores!$H$17:$H$22,$C601),INDEX(Avaliadores!$H$17:$H$22,$D601),INDEX(Avaliadores!$H$17:$H$22,$E601),INDEX(Avaliadores!$H$17:$H$22,$F601),INDEX(Avaliadores!$H$17:$H$22,$G601))</f>
        <v>3.79166666666667</v>
      </c>
      <c r="AA601" s="0" t="n">
        <f aca="false">MEDIAN(INDEX(Avaliadores!$I$17:$I$22,$B601),INDEX(Avaliadores!$I$17:$I$22,$C601),INDEX(Avaliadores!$I$17:$I$22,$D601),INDEX(Avaliadores!$I$17:$I$22,$E601),INDEX(Avaliadores!$I$17:$I$22,$F601),INDEX(Avaliadores!$I$17:$I$22,$G601))</f>
        <v>6.29166666666667</v>
      </c>
      <c r="AB601" s="0" t="n">
        <f aca="false">IF(MAX(H601:K601)=MIN(H601:K601),0,IF($B$17="custo",(MAX(H601:K601)-H601)/(MAX(H601:K601)-MIN(H601:K601)),(H601-MIN(H601:K601))/(MAX(H601:K601)-MIN(H601:K601))))</f>
        <v>0.296635414800147</v>
      </c>
      <c r="AC601" s="0" t="n">
        <f aca="false">IF(MAX(H601:K601)=MIN(H601:K601),0,IF($B$17="custo",(MAX(H601:K601)-I601)/(MAX(H601:K601)-MIN(H601:K601)),(I601-MIN(H601:K601))/(MAX(H601:K601)-MIN(H601:K601))))</f>
        <v>0</v>
      </c>
      <c r="AD601" s="0" t="n">
        <f aca="false">IF(MAX(H601:K601)=MIN(H601:K601),0,IF($B$17="custo",(MAX(H601:K601)-J601)/(MAX(H601:K601)-MIN(H601:K601)),(J601-MIN(H601:K601))/(MAX(H601:K601)-MIN(H601:K601))))</f>
        <v>0.788256370474404</v>
      </c>
      <c r="AE601" s="0" t="n">
        <f aca="false">IF(MAX(H601:K601)=MIN(H601:K601),0,IF($B$17="custo",(MAX(H601:K601)-K601)/(MAX(H601:K601)-MIN(H601:K601)),(K601-MIN(H601:K601))/(MAX(H601:K601)-MIN(H601:K601))))</f>
        <v>1</v>
      </c>
      <c r="AF601" s="0" t="n">
        <f aca="false">IF(MAX(L601:O601)=MIN(L601:O601),0,IF($C$17="custo",(MAX(L601:O601)-L601)/(MAX(L601:O601)-MIN(L601:O601)),(L601-MIN(L601:O601))/(MAX(L601:O601)-MIN(L601:O601))))</f>
        <v>0.623889834898499</v>
      </c>
      <c r="AG601" s="0" t="n">
        <f aca="false">IF(MAX(L601:O601)=MIN(L601:O601),0,IF($C$17="custo",(MAX(L601:O601)-M601)/(MAX(L601:O601)-MIN(L601:O601)),(M601-MIN(L601:O601))/(MAX(L601:O601)-MIN(L601:O601))))</f>
        <v>1</v>
      </c>
      <c r="AH601" s="0" t="n">
        <f aca="false">IF(MAX(L601:O601)=MIN(L601:O601),0,IF($C$17="custo",(MAX(L601:O601)-N601)/(MAX(L601:O601)-MIN(L601:O601)),(N601-MIN(L601:O601))/(MAX(L601:O601)-MIN(L601:O601))))</f>
        <v>0.769531872026008</v>
      </c>
      <c r="AI601" s="0" t="n">
        <f aca="false">IF(MAX(L601:O601)=MIN(L601:O601),0,IF($C$17="custo",(MAX(L601:O601)-O601)/(MAX(L601:O601)-MIN(L601:O601)),(O601-MIN(L601:O601))/(MAX(L601:O601)-MIN(L601:O601))))</f>
        <v>0</v>
      </c>
      <c r="AJ601" s="0" t="n">
        <f aca="false">IF(MAX(P601:S601)=MIN(P601:S601),0,IF($D$17="custo",(MAX(P601:S601)-P601)/(MAX(P601:S601)-MIN(P601:S601)),(P601-MIN(P601:S601))/(MAX(P601:S601)-MIN(P601:S601))))</f>
        <v>0.253909820229388</v>
      </c>
      <c r="AK601" s="0" t="n">
        <f aca="false">IF(MAX(P601:S601)=MIN(P601:S601),0,IF($D$17="custo",(MAX(P601:S601)-Q601)/(MAX(P601:S601)-MIN(P601:S601)),(Q601-MIN(P601:S601))/(MAX(P601:S601)-MIN(P601:S601))))</f>
        <v>0</v>
      </c>
      <c r="AL601" s="0" t="n">
        <f aca="false">IF(MAX(P601:S601)=MIN(P601:S601),0,IF($D$17="custo",(MAX(P601:S601)-R601)/(MAX(P601:S601)-MIN(P601:S601)),(R601-MIN(P601:S601))/(MAX(P601:S601)-MIN(P601:S601))))</f>
        <v>0.739764625055546</v>
      </c>
      <c r="AM601" s="0" t="n">
        <f aca="false">IF(MAX(P601:S601)=MIN(P601:S601),0,IF($D$17="custo",(MAX(P601:S601)-S601)/(MAX(P601:S601)-MIN(P601:S601)),(S601-MIN(P601:S601))/(MAX(P601:S601)-MIN(P601:S601))))</f>
        <v>1</v>
      </c>
      <c r="AN601" s="0" t="n">
        <f aca="false">IF(MAX(T601:W601)=MIN(T601:W601),0,IF($E$17="custo",(MAX(T601:W601)-T601)/(MAX(T601:W601)-MIN(T601:W601)),(T601-MIN(T601:W601))/(MAX(T601:W601)-MIN(T601:W601))))</f>
        <v>0</v>
      </c>
      <c r="AO601" s="0" t="n">
        <f aca="false">IF(MAX(T601:W601)=MIN(T601:W601),0,IF($E$17="custo",(MAX(T601:W601)-U601)/(MAX(T601:W601)-MIN(T601:W601)),(U601-MIN(T601:W601))/(MAX(T601:W601)-MIN(T601:W601))))</f>
        <v>0.785714285714286</v>
      </c>
      <c r="AP601" s="0" t="n">
        <f aca="false">IF(MAX(T601:W601)=MIN(T601:W601),0,IF($E$17="custo",(MAX(T601:W601)-V601)/(MAX(T601:W601)-MIN(T601:W601)),(V601-MIN(T601:W601))/(MAX(T601:W601)-MIN(T601:W601))))</f>
        <v>0.785714285714286</v>
      </c>
      <c r="AQ601" s="0" t="n">
        <f aca="false">IF(MAX(T601:W601)=MIN(T601:W601),0,IF($E$17="custo",(MAX(T601:W601)-W601)/(MAX(T601:W601)-MIN(T601:W601)),(W601-MIN(T601:W601))/(MAX(T601:W601)-MIN(T601:W601))))</f>
        <v>1</v>
      </c>
      <c r="AR601" s="0" t="n">
        <f aca="false">IF(MAX(X601:AA601)=MIN(X601:AA601),0,IF($F$17="custo",(MAX(X601:AA601)-X601)/(MAX(X601:AA601)-MIN(X601:AA601)),(X601-MIN(X601:AA601))/(MAX(X601:AA601)-MIN(X601:AA601))))</f>
        <v>0</v>
      </c>
      <c r="AS601" s="0" t="n">
        <f aca="false">IF(MAX(X601:AA601)=MIN(X601:AA601),0,IF($F$17="custo",(MAX(X601:AA601)-Y601)/(MAX(X601:AA601)-MIN(X601:AA601)),(Y601-MIN(X601:AA601))/(MAX(X601:AA601)-MIN(X601:AA601))))</f>
        <v>0.538461538461538</v>
      </c>
      <c r="AT601" s="0" t="n">
        <f aca="false">IF(MAX(X601:AA601)=MIN(X601:AA601),0,IF($F$17="custo",(MAX(X601:AA601)-Z601)/(MAX(X601:AA601)-MIN(X601:AA601)),(Z601-MIN(X601:AA601))/(MAX(X601:AA601)-MIN(X601:AA601))))</f>
        <v>0.230769230769231</v>
      </c>
      <c r="AU601" s="0" t="n">
        <f aca="false">IF(MAX(X601:AA601)=MIN(X601:AA601),0,IF($F$17="custo",(MAX(X601:AA601)-AA601)/(MAX(X601:AA601)-MIN(X601:AA601)),(AA601-MIN(X601:AA601))/(MAX(X601:AA601)-MIN(X601:AA601))))</f>
        <v>1</v>
      </c>
      <c r="AV601" s="0" t="n">
        <f aca="false">STDEVP(AB601:AE601)</f>
        <v>0.39453999665142</v>
      </c>
      <c r="AW601" s="0" t="n">
        <f aca="false">STDEVP(AF601:AI601)</f>
        <v>0.370574203554151</v>
      </c>
      <c r="AX601" s="0" t="n">
        <f aca="false">STDEVP(AJ601:AM601)</f>
        <v>0.393076789205031</v>
      </c>
      <c r="AY601" s="0" t="n">
        <f aca="false">STDEVP(AN601:AQ601)</f>
        <v>0.381324223286833</v>
      </c>
      <c r="AZ601" s="0" t="n">
        <f aca="false">STDEVP(AR601:AU601)</f>
        <v>0.37438312180638</v>
      </c>
      <c r="BA601" s="0" t="n">
        <f aca="false">AV601*((1-IFERROR(CORREL(AB601:AE601,AF601:AI601),0))+(1-IFERROR(CORREL(AB601:AE601,AJ601:AM601),0))+(1-IFERROR(CORREL(AB601:AE601,AN601:AQ601),0))+(1-IFERROR(CORREL(AB601:AE601,AR601:AU601),0)))</f>
        <v>1.13541480650361</v>
      </c>
      <c r="BB601" s="0" t="n">
        <f aca="false">AW601*((1-IFERROR(CORREL(AF601:AI601,AB601:AE601),0))+(1-IFERROR(CORREL(AF601:AI601,AJ601:AM601),0))+(1-IFERROR(CORREL(AF601:AI601,AN601:AQ601),0))+(1-IFERROR(CORREL(AF601:AI601,AR601:AU601),0)))</f>
        <v>2.39302340409053</v>
      </c>
      <c r="BC601" s="0" t="n">
        <f aca="false">AX601*((1-IFERROR(CORREL(AJ601:AM601,AB601:AE601),0))+(1-IFERROR(CORREL(AJ601:AM601,AF601:AI601),0))+(1-IFERROR(CORREL(AJ601:AM601,AN601:AQ601),0))+(1-IFERROR(CORREL(AJ601:AM601,AR601:AU601),0)))</f>
        <v>1.10442378151873</v>
      </c>
      <c r="BD601" s="0" t="n">
        <f aca="false">AY601*((1-IFERROR(CORREL(AN601:AQ601,AB601:AE601),0))+(1-IFERROR(CORREL(AN601:AQ601,AF601:AI601),0))+(1-IFERROR(CORREL(AN601:AQ601,AJ601:AM601),0))+(1-IFERROR(CORREL(AN601:AQ601,AR601:AU601),0)))</f>
        <v>0.946094274723287</v>
      </c>
      <c r="BE601" s="0" t="n">
        <f aca="false">AZ601*((1-IFERROR(CORREL(AR601:AU601,AB601:AE601),0))+(1-IFERROR(CORREL(AR601:AU601,AF601:AI601),0))+(1-IFERROR(CORREL(AR601:AU601,AJ601:AM601),0))+(1-IFERROR(CORREL(AR601:AU601,AN601:AQ601),0)))</f>
        <v>1.0741311464318</v>
      </c>
      <c r="BF601" s="0" t="n">
        <f aca="false">IF(SUM(BA601:BE601)&gt;0,BA601/SUM(BA601:BE601),1/5)</f>
        <v>0.170659835949141</v>
      </c>
      <c r="BG601" s="0" t="n">
        <f aca="false">IF(SUM(BA601:BE601)&gt;0,BB601/SUM(BA601:BE601),1/5)</f>
        <v>0.359686151021889</v>
      </c>
      <c r="BH601" s="0" t="n">
        <f aca="false">IF(SUM(BA601:BE601)&gt;0,BC601/SUM(BA601:BE601),1/5)</f>
        <v>0.166001694088106</v>
      </c>
      <c r="BI601" s="0" t="n">
        <f aca="false">IF(SUM(BA601:BE601)&gt;0,BD601/SUM(BA601:BE601),1/5)</f>
        <v>0.142203794412281</v>
      </c>
      <c r="BJ601" s="0" t="n">
        <f aca="false">IF(SUM(BA601:BE601)&gt;0,BE601/SUM(BA601:BE601),1/5)</f>
        <v>0.161448524528583</v>
      </c>
      <c r="BK601" s="0" t="n">
        <f aca="false">BF601*AB601+BG601*AF601+BH601*AJ601+BI601*AN601+BJ601*AR601</f>
        <v>0.317177744906506</v>
      </c>
      <c r="BL601" s="0" t="n">
        <f aca="false">BF601*AC601+BG601*AG601+BH601*AK601+BI601*AO601+BJ601*AS601</f>
        <v>0.558351524674402</v>
      </c>
      <c r="BM601" s="0" t="n">
        <f aca="false">BF601*AD601+BG601*AH601+BH601*AL601+BI601*AP601+BJ601*AT601</f>
        <v>0.683104745561199</v>
      </c>
      <c r="BN601" s="0" t="n">
        <f aca="false">BF601*AE601+BG601*AI601+BH601*AM601+BI601*AQ601+BJ601*AU601</f>
        <v>0.640313848978111</v>
      </c>
      <c r="BO601" s="0" t="n">
        <f aca="false">RANK(BK601,$BK601:$BN601)</f>
        <v>4</v>
      </c>
      <c r="BP601" s="0" t="n">
        <f aca="false">RANK(BL601,$BK601:$BN601)</f>
        <v>3</v>
      </c>
      <c r="BQ601" s="0" t="n">
        <f aca="false">RANK(BM601,$BK601:$BN601)</f>
        <v>1</v>
      </c>
      <c r="BR601" s="0" t="n">
        <f aca="false">RANK(BN601,$BK601:$BN601)</f>
        <v>2</v>
      </c>
    </row>
    <row r="602" customFormat="false" ht="15" hidden="false" customHeight="false" outlineLevel="0" collapsed="false">
      <c r="A602" s="0" t="n">
        <v>579</v>
      </c>
      <c r="B602" s="0" t="n">
        <f aca="false">RANDBETWEEN(1,$B$5)</f>
        <v>4</v>
      </c>
      <c r="C602" s="0" t="n">
        <f aca="false">RANDBETWEEN(1,$B$5)</f>
        <v>2</v>
      </c>
      <c r="D602" s="0" t="n">
        <f aca="false">RANDBETWEEN(1,$B$5)</f>
        <v>3</v>
      </c>
      <c r="E602" s="0" t="n">
        <f aca="false">RANDBETWEEN(1,$B$5)</f>
        <v>6</v>
      </c>
      <c r="F602" s="0" t="n">
        <f aca="false">RANDBETWEEN(1,$B$5)</f>
        <v>4</v>
      </c>
      <c r="G602" s="0" t="n">
        <f aca="false">RANDBETWEEN(1,$B$5)</f>
        <v>4</v>
      </c>
      <c r="H602" s="0" t="n">
        <f aca="true">NORMINV(RAND(),$B$8,$B$13)</f>
        <v>48.669622284554</v>
      </c>
      <c r="I602" s="0" t="n">
        <f aca="true">NORMINV(RAND(),$C$8,$C$13)</f>
        <v>68.0973149281813</v>
      </c>
      <c r="J602" s="0" t="n">
        <f aca="true">NORMINV(RAND(),$D$8,$D$13)</f>
        <v>12.9367866922337</v>
      </c>
      <c r="K602" s="0" t="n">
        <f aca="true">NORMINV(RAND(),$E$8,$E$13)</f>
        <v>2.96690994775219</v>
      </c>
      <c r="L602" s="0" t="n">
        <f aca="true">NORMINV(RAND(),$B$9,$B$14)</f>
        <v>47.9331921286603</v>
      </c>
      <c r="M602" s="0" t="n">
        <f aca="true">NORMINV(RAND(),$C$9,$C$14)</f>
        <v>48.3169263831623</v>
      </c>
      <c r="N602" s="0" t="n">
        <f aca="true">NORMINV(RAND(),$D$9,$D$14)</f>
        <v>43.1967988997634</v>
      </c>
      <c r="O602" s="0" t="n">
        <f aca="true">NORMINV(RAND(),$E$9,$E$14)</f>
        <v>25.8022370061582</v>
      </c>
      <c r="P602" s="0" t="n">
        <f aca="true">NORMINV(RAND(),$B$10,$B$15)</f>
        <v>22.3361773323497</v>
      </c>
      <c r="Q602" s="0" t="n">
        <f aca="true">NORMINV(RAND(),$C$10,$C$15)</f>
        <v>29.5975437685907</v>
      </c>
      <c r="R602" s="0" t="n">
        <f aca="true">NORMINV(RAND(),$D$10,$D$15)</f>
        <v>9.53518373344872</v>
      </c>
      <c r="S602" s="0" t="n">
        <f aca="true">NORMINV(RAND(),$E$10,$E$15)</f>
        <v>3.95638124384864</v>
      </c>
      <c r="T602" s="0" t="n">
        <f aca="false">MEDIAN(INDEX(Avaliadores!$B$17:$B$22,$B602),INDEX(Avaliadores!$B$17:$B$22,$C602),INDEX(Avaliadores!$B$17:$B$22,$D602),INDEX(Avaliadores!$B$17:$B$22,$E602),INDEX(Avaliadores!$B$17:$B$22,$F602),INDEX(Avaliadores!$B$17:$B$22,$G602))</f>
        <v>3.29166666666667</v>
      </c>
      <c r="U602" s="0" t="n">
        <f aca="false">MEDIAN(INDEX(Avaliadores!$C$17:$C$22,$B602),INDEX(Avaliadores!$C$17:$C$22,$C602),INDEX(Avaliadores!$C$17:$C$22,$D602),INDEX(Avaliadores!$C$17:$C$22,$E602),INDEX(Avaliadores!$C$17:$C$22,$F602),INDEX(Avaliadores!$C$17:$C$22,$G602))</f>
        <v>5.54166666666667</v>
      </c>
      <c r="V602" s="0" t="n">
        <f aca="false">MEDIAN(INDEX(Avaliadores!$D$17:$D$22,$B602),INDEX(Avaliadores!$D$17:$D$22,$C602),INDEX(Avaliadores!$D$17:$D$22,$D602),INDEX(Avaliadores!$D$17:$D$22,$E602),INDEX(Avaliadores!$D$17:$D$22,$F602),INDEX(Avaliadores!$D$17:$D$22,$G602))</f>
        <v>5.54166666666667</v>
      </c>
      <c r="W602" s="0" t="n">
        <f aca="false">MEDIAN(INDEX(Avaliadores!$E$17:$E$22,$B602),INDEX(Avaliadores!$E$17:$E$22,$C602),INDEX(Avaliadores!$E$17:$E$22,$D602),INDEX(Avaliadores!$E$17:$E$22,$E602),INDEX(Avaliadores!$E$17:$E$22,$F602),INDEX(Avaliadores!$E$17:$E$22,$G602))</f>
        <v>6.29166666666667</v>
      </c>
      <c r="X602" s="0" t="n">
        <f aca="false">MEDIAN(INDEX(Avaliadores!$F$17:$F$22,$B602),INDEX(Avaliadores!$F$17:$F$22,$C602),INDEX(Avaliadores!$F$17:$F$22,$D602),INDEX(Avaliadores!$F$17:$F$22,$E602),INDEX(Avaliadores!$F$17:$F$22,$F602),INDEX(Avaliadores!$F$17:$F$22,$G602))</f>
        <v>3.29166666666667</v>
      </c>
      <c r="Y602" s="0" t="n">
        <f aca="false">MEDIAN(INDEX(Avaliadores!$G$17:$G$22,$B602),INDEX(Avaliadores!$G$17:$G$22,$C602),INDEX(Avaliadores!$G$17:$G$22,$D602),INDEX(Avaliadores!$G$17:$G$22,$E602),INDEX(Avaliadores!$G$17:$G$22,$F602),INDEX(Avaliadores!$G$17:$G$22,$G602))</f>
        <v>4.79166666666667</v>
      </c>
      <c r="Z602" s="0" t="n">
        <f aca="false">MEDIAN(INDEX(Avaliadores!$H$17:$H$22,$B602),INDEX(Avaliadores!$H$17:$H$22,$C602),INDEX(Avaliadores!$H$17:$H$22,$D602),INDEX(Avaliadores!$H$17:$H$22,$E602),INDEX(Avaliadores!$H$17:$H$22,$F602),INDEX(Avaliadores!$H$17:$H$22,$G602))</f>
        <v>3.66666666666667</v>
      </c>
      <c r="AA602" s="0" t="n">
        <f aca="false">MEDIAN(INDEX(Avaliadores!$I$17:$I$22,$B602),INDEX(Avaliadores!$I$17:$I$22,$C602),INDEX(Avaliadores!$I$17:$I$22,$D602),INDEX(Avaliadores!$I$17:$I$22,$E602),INDEX(Avaliadores!$I$17:$I$22,$F602),INDEX(Avaliadores!$I$17:$I$22,$G602))</f>
        <v>5.79166666666667</v>
      </c>
      <c r="AB602" s="0" t="n">
        <f aca="false">IF(MAX(H602:K602)=MIN(H602:K602),0,IF($B$17="custo",(MAX(H602:K602)-H602)/(MAX(H602:K602)-MIN(H602:K602)),(H602-MIN(H602:K602))/(MAX(H602:K602)-MIN(H602:K602))))</f>
        <v>0.298289142366996</v>
      </c>
      <c r="AC602" s="0" t="n">
        <f aca="false">IF(MAX(H602:K602)=MIN(H602:K602),0,IF($B$17="custo",(MAX(H602:K602)-I602)/(MAX(H602:K602)-MIN(H602:K602)),(I602-MIN(H602:K602))/(MAX(H602:K602)-MIN(H602:K602))))</f>
        <v>0</v>
      </c>
      <c r="AD602" s="0" t="n">
        <f aca="false">IF(MAX(H602:K602)=MIN(H602:K602),0,IF($B$17="custo",(MAX(H602:K602)-J602)/(MAX(H602:K602)-MIN(H602:K602)),(J602-MIN(H602:K602))/(MAX(H602:K602)-MIN(H602:K602))))</f>
        <v>0.846924385815237</v>
      </c>
      <c r="AE602" s="0" t="n">
        <f aca="false">IF(MAX(H602:K602)=MIN(H602:K602),0,IF($B$17="custo",(MAX(H602:K602)-K602)/(MAX(H602:K602)-MIN(H602:K602)),(K602-MIN(H602:K602))/(MAX(H602:K602)-MIN(H602:K602))))</f>
        <v>1</v>
      </c>
      <c r="AF602" s="0" t="n">
        <f aca="false">IF(MAX(L602:O602)=MIN(L602:O602),0,IF($C$17="custo",(MAX(L602:O602)-L602)/(MAX(L602:O602)-MIN(L602:O602)),(L602-MIN(L602:O602))/(MAX(L602:O602)-MIN(L602:O602))))</f>
        <v>0.982956271433443</v>
      </c>
      <c r="AG602" s="0" t="n">
        <f aca="false">IF(MAX(L602:O602)=MIN(L602:O602),0,IF($C$17="custo",(MAX(L602:O602)-M602)/(MAX(L602:O602)-MIN(L602:O602)),(M602-MIN(L602:O602))/(MAX(L602:O602)-MIN(L602:O602))))</f>
        <v>1</v>
      </c>
      <c r="AH602" s="0" t="n">
        <f aca="false">IF(MAX(L602:O602)=MIN(L602:O602),0,IF($C$17="custo",(MAX(L602:O602)-N602)/(MAX(L602:O602)-MIN(L602:O602)),(N602-MIN(L602:O602))/(MAX(L602:O602)-MIN(L602:O602))))</f>
        <v>0.772587247478153</v>
      </c>
      <c r="AI602" s="0" t="n">
        <f aca="false">IF(MAX(L602:O602)=MIN(L602:O602),0,IF($C$17="custo",(MAX(L602:O602)-O602)/(MAX(L602:O602)-MIN(L602:O602)),(O602-MIN(L602:O602))/(MAX(L602:O602)-MIN(L602:O602))))</f>
        <v>0</v>
      </c>
      <c r="AJ602" s="0" t="n">
        <f aca="false">IF(MAX(P602:S602)=MIN(P602:S602),0,IF($D$17="custo",(MAX(P602:S602)-P602)/(MAX(P602:S602)-MIN(P602:S602)),(P602-MIN(P602:S602))/(MAX(P602:S602)-MIN(P602:S602))))</f>
        <v>0.283191779204015</v>
      </c>
      <c r="AK602" s="0" t="n">
        <f aca="false">IF(MAX(P602:S602)=MIN(P602:S602),0,IF($D$17="custo",(MAX(P602:S602)-Q602)/(MAX(P602:S602)-MIN(P602:S602)),(Q602-MIN(P602:S602))/(MAX(P602:S602)-MIN(P602:S602))))</f>
        <v>0</v>
      </c>
      <c r="AL602" s="0" t="n">
        <f aca="false">IF(MAX(P602:S602)=MIN(P602:S602),0,IF($D$17="custo",(MAX(P602:S602)-R602)/(MAX(P602:S602)-MIN(P602:S602)),(R602-MIN(P602:S602))/(MAX(P602:S602)-MIN(P602:S602))))</f>
        <v>0.782427864406815</v>
      </c>
      <c r="AM602" s="0" t="n">
        <f aca="false">IF(MAX(P602:S602)=MIN(P602:S602),0,IF($D$17="custo",(MAX(P602:S602)-S602)/(MAX(P602:S602)-MIN(P602:S602)),(S602-MIN(P602:S602))/(MAX(P602:S602)-MIN(P602:S602))))</f>
        <v>1</v>
      </c>
      <c r="AN602" s="0" t="n">
        <f aca="false">IF(MAX(T602:W602)=MIN(T602:W602),0,IF($E$17="custo",(MAX(T602:W602)-T602)/(MAX(T602:W602)-MIN(T602:W602)),(T602-MIN(T602:W602))/(MAX(T602:W602)-MIN(T602:W602))))</f>
        <v>0</v>
      </c>
      <c r="AO602" s="0" t="n">
        <f aca="false">IF(MAX(T602:W602)=MIN(T602:W602),0,IF($E$17="custo",(MAX(T602:W602)-U602)/(MAX(T602:W602)-MIN(T602:W602)),(U602-MIN(T602:W602))/(MAX(T602:W602)-MIN(T602:W602))))</f>
        <v>0.75</v>
      </c>
      <c r="AP602" s="0" t="n">
        <f aca="false">IF(MAX(T602:W602)=MIN(T602:W602),0,IF($E$17="custo",(MAX(T602:W602)-V602)/(MAX(T602:W602)-MIN(T602:W602)),(V602-MIN(T602:W602))/(MAX(T602:W602)-MIN(T602:W602))))</f>
        <v>0.75</v>
      </c>
      <c r="AQ602" s="0" t="n">
        <f aca="false">IF(MAX(T602:W602)=MIN(T602:W602),0,IF($E$17="custo",(MAX(T602:W602)-W602)/(MAX(T602:W602)-MIN(T602:W602)),(W602-MIN(T602:W602))/(MAX(T602:W602)-MIN(T602:W602))))</f>
        <v>1</v>
      </c>
      <c r="AR602" s="0" t="n">
        <f aca="false">IF(MAX(X602:AA602)=MIN(X602:AA602),0,IF($F$17="custo",(MAX(X602:AA602)-X602)/(MAX(X602:AA602)-MIN(X602:AA602)),(X602-MIN(X602:AA602))/(MAX(X602:AA602)-MIN(X602:AA602))))</f>
        <v>0</v>
      </c>
      <c r="AS602" s="0" t="n">
        <f aca="false">IF(MAX(X602:AA602)=MIN(X602:AA602),0,IF($F$17="custo",(MAX(X602:AA602)-Y602)/(MAX(X602:AA602)-MIN(X602:AA602)),(Y602-MIN(X602:AA602))/(MAX(X602:AA602)-MIN(X602:AA602))))</f>
        <v>0.6</v>
      </c>
      <c r="AT602" s="0" t="n">
        <f aca="false">IF(MAX(X602:AA602)=MIN(X602:AA602),0,IF($F$17="custo",(MAX(X602:AA602)-Z602)/(MAX(X602:AA602)-MIN(X602:AA602)),(Z602-MIN(X602:AA602))/(MAX(X602:AA602)-MIN(X602:AA602))))</f>
        <v>0.15</v>
      </c>
      <c r="AU602" s="0" t="n">
        <f aca="false">IF(MAX(X602:AA602)=MIN(X602:AA602),0,IF($F$17="custo",(MAX(X602:AA602)-AA602)/(MAX(X602:AA602)-MIN(X602:AA602)),(AA602-MIN(X602:AA602))/(MAX(X602:AA602)-MIN(X602:AA602))))</f>
        <v>1</v>
      </c>
      <c r="AV602" s="0" t="n">
        <f aca="false">STDEVP(AB602:AE602)</f>
        <v>0.404898770487309</v>
      </c>
      <c r="AW602" s="0" t="n">
        <f aca="false">STDEVP(AF602:AI602)</f>
        <v>0.407688320093389</v>
      </c>
      <c r="AX602" s="0" t="n">
        <f aca="false">STDEVP(AJ602:AM602)</f>
        <v>0.395504367482589</v>
      </c>
      <c r="AY602" s="0" t="n">
        <f aca="false">STDEVP(AN602:AQ602)</f>
        <v>0.375</v>
      </c>
      <c r="AZ602" s="0" t="n">
        <f aca="false">STDEVP(AR602:AU602)</f>
        <v>0.392706951810125</v>
      </c>
      <c r="BA602" s="0" t="n">
        <f aca="false">AV602*((1-IFERROR(CORREL(AB602:AE602,AF602:AI602),0))+(1-IFERROR(CORREL(AB602:AE602,AJ602:AM602),0))+(1-IFERROR(CORREL(AB602:AE602,AN602:AQ602),0))+(1-IFERROR(CORREL(AB602:AE602,AR602:AU602),0)))</f>
        <v>1.22435004460894</v>
      </c>
      <c r="BB602" s="0" t="n">
        <f aca="false">AW602*((1-IFERROR(CORREL(AF602:AI602,AB602:AE602),0))+(1-IFERROR(CORREL(AF602:AI602,AJ602:AM602),0))+(1-IFERROR(CORREL(AF602:AI602,AN602:AQ602),0))+(1-IFERROR(CORREL(AF602:AI602,AR602:AU602),0)))</f>
        <v>2.87315026454789</v>
      </c>
      <c r="BC602" s="0" t="n">
        <f aca="false">AX602*((1-IFERROR(CORREL(AJ602:AM602,AB602:AE602),0))+(1-IFERROR(CORREL(AJ602:AM602,AF602:AI602),0))+(1-IFERROR(CORREL(AJ602:AM602,AN602:AQ602),0))+(1-IFERROR(CORREL(AJ602:AM602,AR602:AU602),0)))</f>
        <v>1.18525658720184</v>
      </c>
      <c r="BD602" s="0" t="n">
        <f aca="false">AY602*((1-IFERROR(CORREL(AN602:AQ602,AB602:AE602),0))+(1-IFERROR(CORREL(AN602:AQ602,AF602:AI602),0))+(1-IFERROR(CORREL(AN602:AQ602,AJ602:AM602),0))+(1-IFERROR(CORREL(AN602:AQ602,AR602:AU602),0)))</f>
        <v>1.07366773059551</v>
      </c>
      <c r="BE602" s="0" t="n">
        <f aca="false">AZ602*((1-IFERROR(CORREL(AR602:AU602,AB602:AE602),0))+(1-IFERROR(CORREL(AR602:AU602,AF602:AI602),0))+(1-IFERROR(CORREL(AR602:AU602,AJ602:AM602),0))+(1-IFERROR(CORREL(AR602:AU602,AN602:AQ602),0)))</f>
        <v>1.30715079985521</v>
      </c>
      <c r="BF602" s="0" t="n">
        <f aca="false">IF(SUM(BA602:BE602)&gt;0,BA602/SUM(BA602:BE602),1/5)</f>
        <v>0.159762248874828</v>
      </c>
      <c r="BG602" s="0" t="n">
        <f aca="false">IF(SUM(BA602:BE602)&gt;0,BB602/SUM(BA602:BE602),1/5)</f>
        <v>0.37490989577747</v>
      </c>
      <c r="BH602" s="0" t="n">
        <f aca="false">IF(SUM(BA602:BE602)&gt;0,BC602/SUM(BA602:BE602),1/5)</f>
        <v>0.15466104542476</v>
      </c>
      <c r="BI602" s="0" t="n">
        <f aca="false">IF(SUM(BA602:BE602)&gt;0,BD602/SUM(BA602:BE602),1/5)</f>
        <v>0.140100106125336</v>
      </c>
      <c r="BJ602" s="0" t="n">
        <f aca="false">IF(SUM(BA602:BE602)&gt;0,BE602/SUM(BA602:BE602),1/5)</f>
        <v>0.170566703797606</v>
      </c>
      <c r="BK602" s="0" t="n">
        <f aca="false">BF602*AB602+BG602*AF602+BH602*AJ602+BI602*AN602+BJ602*AR602</f>
        <v>0.459974114103808</v>
      </c>
      <c r="BL602" s="0" t="n">
        <f aca="false">BF602*AC602+BG602*AG602+BH602*AK602+BI602*AO602+BJ602*AS602</f>
        <v>0.582324997650035</v>
      </c>
      <c r="BM602" s="0" t="n">
        <f aca="false">BF602*AD602+BG602*AH602+BH602*AL602+BI602*AP602+BJ602*AT602</f>
        <v>0.676628345578075</v>
      </c>
      <c r="BN602" s="0" t="n">
        <f aca="false">BF602*AE602+BG602*AI602+BH602*AM602+BI602*AQ602+BJ602*AU602</f>
        <v>0.625090104222531</v>
      </c>
      <c r="BO602" s="0" t="n">
        <f aca="false">RANK(BK602,$BK602:$BN602)</f>
        <v>4</v>
      </c>
      <c r="BP602" s="0" t="n">
        <f aca="false">RANK(BL602,$BK602:$BN602)</f>
        <v>3</v>
      </c>
      <c r="BQ602" s="0" t="n">
        <f aca="false">RANK(BM602,$BK602:$BN602)</f>
        <v>1</v>
      </c>
      <c r="BR602" s="0" t="n">
        <f aca="false">RANK(BN602,$BK602:$BN602)</f>
        <v>2</v>
      </c>
    </row>
    <row r="603" customFormat="false" ht="15" hidden="false" customHeight="false" outlineLevel="0" collapsed="false">
      <c r="A603" s="0" t="n">
        <v>580</v>
      </c>
      <c r="B603" s="0" t="n">
        <f aca="false">RANDBETWEEN(1,$B$5)</f>
        <v>5</v>
      </c>
      <c r="C603" s="0" t="n">
        <f aca="false">RANDBETWEEN(1,$B$5)</f>
        <v>3</v>
      </c>
      <c r="D603" s="0" t="n">
        <f aca="false">RANDBETWEEN(1,$B$5)</f>
        <v>6</v>
      </c>
      <c r="E603" s="0" t="n">
        <f aca="false">RANDBETWEEN(1,$B$5)</f>
        <v>4</v>
      </c>
      <c r="F603" s="0" t="n">
        <f aca="false">RANDBETWEEN(1,$B$5)</f>
        <v>6</v>
      </c>
      <c r="G603" s="0" t="n">
        <f aca="false">RANDBETWEEN(1,$B$5)</f>
        <v>2</v>
      </c>
      <c r="H603" s="0" t="n">
        <f aca="true">NORMINV(RAND(),$B$8,$B$13)</f>
        <v>53.6828353408275</v>
      </c>
      <c r="I603" s="0" t="n">
        <f aca="true">NORMINV(RAND(),$C$8,$C$13)</f>
        <v>60.1004039615538</v>
      </c>
      <c r="J603" s="0" t="n">
        <f aca="true">NORMINV(RAND(),$D$8,$D$13)</f>
        <v>14.7426459374472</v>
      </c>
      <c r="K603" s="0" t="n">
        <f aca="true">NORMINV(RAND(),$E$8,$E$13)</f>
        <v>3.04785326557996</v>
      </c>
      <c r="L603" s="0" t="n">
        <f aca="true">NORMINV(RAND(),$B$9,$B$14)</f>
        <v>47.0776347229755</v>
      </c>
      <c r="M603" s="0" t="n">
        <f aca="true">NORMINV(RAND(),$C$9,$C$14)</f>
        <v>53.2579559219757</v>
      </c>
      <c r="N603" s="0" t="n">
        <f aca="true">NORMINV(RAND(),$D$9,$D$14)</f>
        <v>47.2766217541574</v>
      </c>
      <c r="O603" s="0" t="n">
        <f aca="true">NORMINV(RAND(),$E$9,$E$14)</f>
        <v>22.1224510307251</v>
      </c>
      <c r="P603" s="0" t="n">
        <f aca="true">NORMINV(RAND(),$B$10,$B$15)</f>
        <v>24.0541427791941</v>
      </c>
      <c r="Q603" s="0" t="n">
        <f aca="true">NORMINV(RAND(),$C$10,$C$15)</f>
        <v>29.104555997949</v>
      </c>
      <c r="R603" s="0" t="n">
        <f aca="true">NORMINV(RAND(),$D$10,$D$15)</f>
        <v>9.93987589632504</v>
      </c>
      <c r="S603" s="0" t="n">
        <f aca="true">NORMINV(RAND(),$E$10,$E$15)</f>
        <v>4.30088134672659</v>
      </c>
      <c r="T603" s="0" t="n">
        <f aca="false">MEDIAN(INDEX(Avaliadores!$B$17:$B$22,$B603),INDEX(Avaliadores!$B$17:$B$22,$C603),INDEX(Avaliadores!$B$17:$B$22,$D603),INDEX(Avaliadores!$B$17:$B$22,$E603),INDEX(Avaliadores!$B$17:$B$22,$F603),INDEX(Avaliadores!$B$17:$B$22,$G603))</f>
        <v>2.66666666666667</v>
      </c>
      <c r="U603" s="0" t="n">
        <f aca="false">MEDIAN(INDEX(Avaliadores!$C$17:$C$22,$B603),INDEX(Avaliadores!$C$17:$C$22,$C603),INDEX(Avaliadores!$C$17:$C$22,$D603),INDEX(Avaliadores!$C$17:$C$22,$E603),INDEX(Avaliadores!$C$17:$C$22,$F603),INDEX(Avaliadores!$C$17:$C$22,$G603))</f>
        <v>5.54166666666667</v>
      </c>
      <c r="V603" s="0" t="n">
        <f aca="false">MEDIAN(INDEX(Avaliadores!$D$17:$D$22,$B603),INDEX(Avaliadores!$D$17:$D$22,$C603),INDEX(Avaliadores!$D$17:$D$22,$D603),INDEX(Avaliadores!$D$17:$D$22,$E603),INDEX(Avaliadores!$D$17:$D$22,$F603),INDEX(Avaliadores!$D$17:$D$22,$G603))</f>
        <v>5.54166666666667</v>
      </c>
      <c r="W603" s="0" t="n">
        <f aca="false">MEDIAN(INDEX(Avaliadores!$E$17:$E$22,$B603),INDEX(Avaliadores!$E$17:$E$22,$C603),INDEX(Avaliadores!$E$17:$E$22,$D603),INDEX(Avaliadores!$E$17:$E$22,$E603),INDEX(Avaliadores!$E$17:$E$22,$F603),INDEX(Avaliadores!$E$17:$E$22,$G603))</f>
        <v>6.04166666666667</v>
      </c>
      <c r="X603" s="0" t="n">
        <f aca="false">MEDIAN(INDEX(Avaliadores!$F$17:$F$22,$B603),INDEX(Avaliadores!$F$17:$F$22,$C603),INDEX(Avaliadores!$F$17:$F$22,$D603),INDEX(Avaliadores!$F$17:$F$22,$E603),INDEX(Avaliadores!$F$17:$F$22,$F603),INDEX(Avaliadores!$F$17:$F$22,$G603))</f>
        <v>2.91666666666667</v>
      </c>
      <c r="Y603" s="0" t="n">
        <f aca="false">MEDIAN(INDEX(Avaliadores!$G$17:$G$22,$B603),INDEX(Avaliadores!$G$17:$G$22,$C603),INDEX(Avaliadores!$G$17:$G$22,$D603),INDEX(Avaliadores!$G$17:$G$22,$E603),INDEX(Avaliadores!$G$17:$G$22,$F603),INDEX(Avaliadores!$G$17:$G$22,$G603))</f>
        <v>5.04166666666667</v>
      </c>
      <c r="Z603" s="0" t="n">
        <f aca="false">MEDIAN(INDEX(Avaliadores!$H$17:$H$22,$B603),INDEX(Avaliadores!$H$17:$H$22,$C603),INDEX(Avaliadores!$H$17:$H$22,$D603),INDEX(Avaliadores!$H$17:$H$22,$E603),INDEX(Avaliadores!$H$17:$H$22,$F603),INDEX(Avaliadores!$H$17:$H$22,$G603))</f>
        <v>3.91666666666667</v>
      </c>
      <c r="AA603" s="0" t="n">
        <f aca="false">MEDIAN(INDEX(Avaliadores!$I$17:$I$22,$B603),INDEX(Avaliadores!$I$17:$I$22,$C603),INDEX(Avaliadores!$I$17:$I$22,$D603),INDEX(Avaliadores!$I$17:$I$22,$E603),INDEX(Avaliadores!$I$17:$I$22,$F603),INDEX(Avaliadores!$I$17:$I$22,$G603))</f>
        <v>6.66666666666667</v>
      </c>
      <c r="AB603" s="0" t="n">
        <f aca="false">IF(MAX(H603:K603)=MIN(H603:K603),0,IF($B$17="custo",(MAX(H603:K603)-H603)/(MAX(H603:K603)-MIN(H603:K603)),(H603-MIN(H603:K603))/(MAX(H603:K603)-MIN(H603:K603))))</f>
        <v>0.112485218319593</v>
      </c>
      <c r="AC603" s="0" t="n">
        <f aca="false">IF(MAX(H603:K603)=MIN(H603:K603),0,IF($B$17="custo",(MAX(H603:K603)-I603)/(MAX(H603:K603)-MIN(H603:K603)),(I603-MIN(H603:K603))/(MAX(H603:K603)-MIN(H603:K603))))</f>
        <v>0</v>
      </c>
      <c r="AD603" s="0" t="n">
        <f aca="false">IF(MAX(H603:K603)=MIN(H603:K603),0,IF($B$17="custo",(MAX(H603:K603)-J603)/(MAX(H603:K603)-MIN(H603:K603)),(J603-MIN(H603:K603))/(MAX(H603:K603)-MIN(H603:K603))))</f>
        <v>0.795017181016369</v>
      </c>
      <c r="AE603" s="0" t="n">
        <f aca="false">IF(MAX(H603:K603)=MIN(H603:K603),0,IF($B$17="custo",(MAX(H603:K603)-K603)/(MAX(H603:K603)-MIN(H603:K603)),(K603-MIN(H603:K603))/(MAX(H603:K603)-MIN(H603:K603))))</f>
        <v>1</v>
      </c>
      <c r="AF603" s="0" t="n">
        <f aca="false">IF(MAX(L603:O603)=MIN(L603:O603),0,IF($C$17="custo",(MAX(L603:O603)-L603)/(MAX(L603:O603)-MIN(L603:O603)),(L603-MIN(L603:O603))/(MAX(L603:O603)-MIN(L603:O603))))</f>
        <v>0.801502457705867</v>
      </c>
      <c r="AG603" s="0" t="n">
        <f aca="false">IF(MAX(L603:O603)=MIN(L603:O603),0,IF($C$17="custo",(MAX(L603:O603)-M603)/(MAX(L603:O603)-MIN(L603:O603)),(M603-MIN(L603:O603))/(MAX(L603:O603)-MIN(L603:O603))))</f>
        <v>1</v>
      </c>
      <c r="AH603" s="0" t="n">
        <f aca="false">IF(MAX(L603:O603)=MIN(L603:O603),0,IF($C$17="custo",(MAX(L603:O603)-N603)/(MAX(L603:O603)-MIN(L603:O603)),(N603-MIN(L603:O603))/(MAX(L603:O603)-MIN(L603:O603))))</f>
        <v>0.807893458329652</v>
      </c>
      <c r="AI603" s="0" t="n">
        <f aca="false">IF(MAX(L603:O603)=MIN(L603:O603),0,IF($C$17="custo",(MAX(L603:O603)-O603)/(MAX(L603:O603)-MIN(L603:O603)),(O603-MIN(L603:O603))/(MAX(L603:O603)-MIN(L603:O603))))</f>
        <v>0</v>
      </c>
      <c r="AJ603" s="0" t="n">
        <f aca="false">IF(MAX(P603:S603)=MIN(P603:S603),0,IF($D$17="custo",(MAX(P603:S603)-P603)/(MAX(P603:S603)-MIN(P603:S603)),(P603-MIN(P603:S603))/(MAX(P603:S603)-MIN(P603:S603))))</f>
        <v>0.203615524303211</v>
      </c>
      <c r="AK603" s="0" t="n">
        <f aca="false">IF(MAX(P603:S603)=MIN(P603:S603),0,IF($D$17="custo",(MAX(P603:S603)-Q603)/(MAX(P603:S603)-MIN(P603:S603)),(Q603-MIN(P603:S603))/(MAX(P603:S603)-MIN(P603:S603))))</f>
        <v>0</v>
      </c>
      <c r="AL603" s="0" t="n">
        <f aca="false">IF(MAX(P603:S603)=MIN(P603:S603),0,IF($D$17="custo",(MAX(P603:S603)-R603)/(MAX(P603:S603)-MIN(P603:S603)),(R603-MIN(P603:S603))/(MAX(P603:S603)-MIN(P603:S603))))</f>
        <v>0.772654873566464</v>
      </c>
      <c r="AM603" s="0" t="n">
        <f aca="false">IF(MAX(P603:S603)=MIN(P603:S603),0,IF($D$17="custo",(MAX(P603:S603)-S603)/(MAX(P603:S603)-MIN(P603:S603)),(S603-MIN(P603:S603))/(MAX(P603:S603)-MIN(P603:S603))))</f>
        <v>1</v>
      </c>
      <c r="AN603" s="0" t="n">
        <f aca="false">IF(MAX(T603:W603)=MIN(T603:W603),0,IF($E$17="custo",(MAX(T603:W603)-T603)/(MAX(T603:W603)-MIN(T603:W603)),(T603-MIN(T603:W603))/(MAX(T603:W603)-MIN(T603:W603))))</f>
        <v>0</v>
      </c>
      <c r="AO603" s="0" t="n">
        <f aca="false">IF(MAX(T603:W603)=MIN(T603:W603),0,IF($E$17="custo",(MAX(T603:W603)-U603)/(MAX(T603:W603)-MIN(T603:W603)),(U603-MIN(T603:W603))/(MAX(T603:W603)-MIN(T603:W603))))</f>
        <v>0.851851851851852</v>
      </c>
      <c r="AP603" s="0" t="n">
        <f aca="false">IF(MAX(T603:W603)=MIN(T603:W603),0,IF($E$17="custo",(MAX(T603:W603)-V603)/(MAX(T603:W603)-MIN(T603:W603)),(V603-MIN(T603:W603))/(MAX(T603:W603)-MIN(T603:W603))))</f>
        <v>0.851851851851852</v>
      </c>
      <c r="AQ603" s="0" t="n">
        <f aca="false">IF(MAX(T603:W603)=MIN(T603:W603),0,IF($E$17="custo",(MAX(T603:W603)-W603)/(MAX(T603:W603)-MIN(T603:W603)),(W603-MIN(T603:W603))/(MAX(T603:W603)-MIN(T603:W603))))</f>
        <v>1</v>
      </c>
      <c r="AR603" s="0" t="n">
        <f aca="false">IF(MAX(X603:AA603)=MIN(X603:AA603),0,IF($F$17="custo",(MAX(X603:AA603)-X603)/(MAX(X603:AA603)-MIN(X603:AA603)),(X603-MIN(X603:AA603))/(MAX(X603:AA603)-MIN(X603:AA603))))</f>
        <v>0</v>
      </c>
      <c r="AS603" s="0" t="n">
        <f aca="false">IF(MAX(X603:AA603)=MIN(X603:AA603),0,IF($F$17="custo",(MAX(X603:AA603)-Y603)/(MAX(X603:AA603)-MIN(X603:AA603)),(Y603-MIN(X603:AA603))/(MAX(X603:AA603)-MIN(X603:AA603))))</f>
        <v>0.566666666666667</v>
      </c>
      <c r="AT603" s="0" t="n">
        <f aca="false">IF(MAX(X603:AA603)=MIN(X603:AA603),0,IF($F$17="custo",(MAX(X603:AA603)-Z603)/(MAX(X603:AA603)-MIN(X603:AA603)),(Z603-MIN(X603:AA603))/(MAX(X603:AA603)-MIN(X603:AA603))))</f>
        <v>0.266666666666667</v>
      </c>
      <c r="AU603" s="0" t="n">
        <f aca="false">IF(MAX(X603:AA603)=MIN(X603:AA603),0,IF($F$17="custo",(MAX(X603:AA603)-AA603)/(MAX(X603:AA603)-MIN(X603:AA603)),(AA603-MIN(X603:AA603))/(MAX(X603:AA603)-MIN(X603:AA603))))</f>
        <v>1</v>
      </c>
      <c r="AV603" s="0" t="n">
        <f aca="false">STDEVP(AB603:AE603)</f>
        <v>0.428679335746286</v>
      </c>
      <c r="AW603" s="0" t="n">
        <f aca="false">STDEVP(AF603:AI603)</f>
        <v>0.384987424490943</v>
      </c>
      <c r="AX603" s="0" t="n">
        <f aca="false">STDEVP(AJ603:AM603)</f>
        <v>0.406830328272515</v>
      </c>
      <c r="AY603" s="0" t="n">
        <f aca="false">STDEVP(AN603:AQ603)</f>
        <v>0.394904965039558</v>
      </c>
      <c r="AZ603" s="0" t="n">
        <f aca="false">STDEVP(AR603:AU603)</f>
        <v>0.371464818133711</v>
      </c>
      <c r="BA603" s="0" t="n">
        <f aca="false">AV603*((1-IFERROR(CORREL(AB603:AE603,AF603:AI603),0))+(1-IFERROR(CORREL(AB603:AE603,AJ603:AM603),0))+(1-IFERROR(CORREL(AB603:AE603,AN603:AQ603),0))+(1-IFERROR(CORREL(AB603:AE603,AR603:AU603),0)))</f>
        <v>1.1473464610552</v>
      </c>
      <c r="BB603" s="0" t="n">
        <f aca="false">AW603*((1-IFERROR(CORREL(AF603:AI603,AB603:AE603),0))+(1-IFERROR(CORREL(AF603:AI603,AJ603:AM603),0))+(1-IFERROR(CORREL(AF603:AI603,AN603:AQ603),0))+(1-IFERROR(CORREL(AF603:AI603,AR603:AU603),0)))</f>
        <v>2.56700167962101</v>
      </c>
      <c r="BC603" s="0" t="n">
        <f aca="false">AX603*((1-IFERROR(CORREL(AJ603:AM603,AB603:AE603),0))+(1-IFERROR(CORREL(AJ603:AM603,AF603:AI603),0))+(1-IFERROR(CORREL(AJ603:AM603,AN603:AQ603),0))+(1-IFERROR(CORREL(AJ603:AM603,AR603:AU603),0)))</f>
        <v>1.14185353266635</v>
      </c>
      <c r="BD603" s="0" t="n">
        <f aca="false">AY603*((1-IFERROR(CORREL(AN603:AQ603,AB603:AE603),0))+(1-IFERROR(CORREL(AN603:AQ603,AF603:AI603),0))+(1-IFERROR(CORREL(AN603:AQ603,AJ603:AM603),0))+(1-IFERROR(CORREL(AN603:AQ603,AR603:AU603),0)))</f>
        <v>0.983789168527577</v>
      </c>
      <c r="BE603" s="0" t="n">
        <f aca="false">AZ603*((1-IFERROR(CORREL(AR603:AU603,AB603:AE603),0))+(1-IFERROR(CORREL(AR603:AU603,AF603:AI603),0))+(1-IFERROR(CORREL(AR603:AU603,AJ603:AM603),0))+(1-IFERROR(CORREL(AR603:AU603,AN603:AQ603),0)))</f>
        <v>1.0751766252408</v>
      </c>
      <c r="BF603" s="0" t="n">
        <f aca="false">IF(SUM(BA603:BE603)&gt;0,BA603/SUM(BA603:BE603),1/5)</f>
        <v>0.165917378937252</v>
      </c>
      <c r="BG603" s="0" t="n">
        <f aca="false">IF(SUM(BA603:BE603)&gt;0,BB603/SUM(BA603:BE603),1/5)</f>
        <v>0.371213234072763</v>
      </c>
      <c r="BH603" s="0" t="n">
        <f aca="false">IF(SUM(BA603:BE603)&gt;0,BC603/SUM(BA603:BE603),1/5)</f>
        <v>0.165123048443454</v>
      </c>
      <c r="BI603" s="0" t="n">
        <f aca="false">IF(SUM(BA603:BE603)&gt;0,BD603/SUM(BA603:BE603),1/5)</f>
        <v>0.142265414858939</v>
      </c>
      <c r="BJ603" s="0" t="n">
        <f aca="false">IF(SUM(BA603:BE603)&gt;0,BE603/SUM(BA603:BE603),1/5)</f>
        <v>0.155480923687592</v>
      </c>
      <c r="BK603" s="0" t="n">
        <f aca="false">BF603*AB603+BG603*AF603+BH603*AJ603+BI603*AN603+BJ603*AR603</f>
        <v>0.349813188118392</v>
      </c>
      <c r="BL603" s="0" t="n">
        <f aca="false">BF603*AC603+BG603*AG603+BH603*AK603+BI603*AO603+BJ603*AS603</f>
        <v>0.580508147931124</v>
      </c>
      <c r="BM603" s="0" t="n">
        <f aca="false">BF603*AD603+BG603*AH603+BH603*AL603+BI603*AP603+BJ603*AT603</f>
        <v>0.722041675207167</v>
      </c>
      <c r="BN603" s="0" t="n">
        <f aca="false">BF603*AE603+BG603*AI603+BH603*AM603+BI603*AQ603+BJ603*AU603</f>
        <v>0.628786765927237</v>
      </c>
      <c r="BO603" s="0" t="n">
        <f aca="false">RANK(BK603,$BK603:$BN603)</f>
        <v>4</v>
      </c>
      <c r="BP603" s="0" t="n">
        <f aca="false">RANK(BL603,$BK603:$BN603)</f>
        <v>3</v>
      </c>
      <c r="BQ603" s="0" t="n">
        <f aca="false">RANK(BM603,$BK603:$BN603)</f>
        <v>1</v>
      </c>
      <c r="BR603" s="0" t="n">
        <f aca="false">RANK(BN603,$BK603:$BN603)</f>
        <v>2</v>
      </c>
    </row>
    <row r="604" customFormat="false" ht="15" hidden="false" customHeight="false" outlineLevel="0" collapsed="false">
      <c r="A604" s="0" t="n">
        <v>581</v>
      </c>
      <c r="B604" s="0" t="n">
        <f aca="false">RANDBETWEEN(1,$B$5)</f>
        <v>5</v>
      </c>
      <c r="C604" s="0" t="n">
        <f aca="false">RANDBETWEEN(1,$B$5)</f>
        <v>6</v>
      </c>
      <c r="D604" s="0" t="n">
        <f aca="false">RANDBETWEEN(1,$B$5)</f>
        <v>4</v>
      </c>
      <c r="E604" s="0" t="n">
        <f aca="false">RANDBETWEEN(1,$B$5)</f>
        <v>3</v>
      </c>
      <c r="F604" s="0" t="n">
        <f aca="false">RANDBETWEEN(1,$B$5)</f>
        <v>1</v>
      </c>
      <c r="G604" s="0" t="n">
        <f aca="false">RANDBETWEEN(1,$B$5)</f>
        <v>6</v>
      </c>
      <c r="H604" s="0" t="n">
        <f aca="true">NORMINV(RAND(),$B$8,$B$13)</f>
        <v>56.0975441874472</v>
      </c>
      <c r="I604" s="0" t="n">
        <f aca="true">NORMINV(RAND(),$C$8,$C$13)</f>
        <v>67.253534099702</v>
      </c>
      <c r="J604" s="0" t="n">
        <f aca="true">NORMINV(RAND(),$D$8,$D$13)</f>
        <v>14.5649415754606</v>
      </c>
      <c r="K604" s="0" t="n">
        <f aca="true">NORMINV(RAND(),$E$8,$E$13)</f>
        <v>3.09409268587926</v>
      </c>
      <c r="L604" s="0" t="n">
        <f aca="true">NORMINV(RAND(),$B$9,$B$14)</f>
        <v>38.5532236469813</v>
      </c>
      <c r="M604" s="0" t="n">
        <f aca="true">NORMINV(RAND(),$C$9,$C$14)</f>
        <v>52.4001504832736</v>
      </c>
      <c r="N604" s="0" t="n">
        <f aca="true">NORMINV(RAND(),$D$9,$D$14)</f>
        <v>52.867060335106</v>
      </c>
      <c r="O604" s="0" t="n">
        <f aca="true">NORMINV(RAND(),$E$9,$E$14)</f>
        <v>24.3555484676779</v>
      </c>
      <c r="P604" s="0" t="n">
        <f aca="true">NORMINV(RAND(),$B$10,$B$15)</f>
        <v>26.8135224803372</v>
      </c>
      <c r="Q604" s="0" t="n">
        <f aca="true">NORMINV(RAND(),$C$10,$C$15)</f>
        <v>31.2036704447169</v>
      </c>
      <c r="R604" s="0" t="n">
        <f aca="true">NORMINV(RAND(),$D$10,$D$15)</f>
        <v>9.61053317405925</v>
      </c>
      <c r="S604" s="0" t="n">
        <f aca="true">NORMINV(RAND(),$E$10,$E$15)</f>
        <v>4.27888456056166</v>
      </c>
      <c r="T604" s="0" t="n">
        <f aca="false">MEDIAN(INDEX(Avaliadores!$B$17:$B$22,$B604),INDEX(Avaliadores!$B$17:$B$22,$C604),INDEX(Avaliadores!$B$17:$B$22,$D604),INDEX(Avaliadores!$B$17:$B$22,$E604),INDEX(Avaliadores!$B$17:$B$22,$F604),INDEX(Avaliadores!$B$17:$B$22,$G604))</f>
        <v>2.29166666666667</v>
      </c>
      <c r="U604" s="0" t="n">
        <f aca="false">MEDIAN(INDEX(Avaliadores!$C$17:$C$22,$B604),INDEX(Avaliadores!$C$17:$C$22,$C604),INDEX(Avaliadores!$C$17:$C$22,$D604),INDEX(Avaliadores!$C$17:$C$22,$E604),INDEX(Avaliadores!$C$17:$C$22,$F604),INDEX(Avaliadores!$C$17:$C$22,$G604))</f>
        <v>5.54166666666667</v>
      </c>
      <c r="V604" s="0" t="n">
        <f aca="false">MEDIAN(INDEX(Avaliadores!$D$17:$D$22,$B604),INDEX(Avaliadores!$D$17:$D$22,$C604),INDEX(Avaliadores!$D$17:$D$22,$D604),INDEX(Avaliadores!$D$17:$D$22,$E604),INDEX(Avaliadores!$D$17:$D$22,$F604),INDEX(Avaliadores!$D$17:$D$22,$G604))</f>
        <v>5.54166666666667</v>
      </c>
      <c r="W604" s="0" t="n">
        <f aca="false">MEDIAN(INDEX(Avaliadores!$E$17:$E$22,$B604),INDEX(Avaliadores!$E$17:$E$22,$C604),INDEX(Avaliadores!$E$17:$E$22,$D604),INDEX(Avaliadores!$E$17:$E$22,$E604),INDEX(Avaliadores!$E$17:$E$22,$F604),INDEX(Avaliadores!$E$17:$E$22,$G604))</f>
        <v>6.29166666666667</v>
      </c>
      <c r="X604" s="0" t="n">
        <f aca="false">MEDIAN(INDEX(Avaliadores!$F$17:$F$22,$B604),INDEX(Avaliadores!$F$17:$F$22,$C604),INDEX(Avaliadores!$F$17:$F$22,$D604),INDEX(Avaliadores!$F$17:$F$22,$E604),INDEX(Avaliadores!$F$17:$F$22,$F604),INDEX(Avaliadores!$F$17:$F$22,$G604))</f>
        <v>2.91666666666667</v>
      </c>
      <c r="Y604" s="0" t="n">
        <f aca="false">MEDIAN(INDEX(Avaliadores!$G$17:$G$22,$B604),INDEX(Avaliadores!$G$17:$G$22,$C604),INDEX(Avaliadores!$G$17:$G$22,$D604),INDEX(Avaliadores!$G$17:$G$22,$E604),INDEX(Avaliadores!$G$17:$G$22,$F604),INDEX(Avaliadores!$G$17:$G$22,$G604))</f>
        <v>5.04166666666667</v>
      </c>
      <c r="Z604" s="0" t="n">
        <f aca="false">MEDIAN(INDEX(Avaliadores!$H$17:$H$22,$B604),INDEX(Avaliadores!$H$17:$H$22,$C604),INDEX(Avaliadores!$H$17:$H$22,$D604),INDEX(Avaliadores!$H$17:$H$22,$E604),INDEX(Avaliadores!$H$17:$H$22,$F604),INDEX(Avaliadores!$H$17:$H$22,$G604))</f>
        <v>3.91666666666667</v>
      </c>
      <c r="AA604" s="0" t="n">
        <f aca="false">MEDIAN(INDEX(Avaliadores!$I$17:$I$22,$B604),INDEX(Avaliadores!$I$17:$I$22,$C604),INDEX(Avaliadores!$I$17:$I$22,$D604),INDEX(Avaliadores!$I$17:$I$22,$E604),INDEX(Avaliadores!$I$17:$I$22,$F604),INDEX(Avaliadores!$I$17:$I$22,$G604))</f>
        <v>6.91666666666667</v>
      </c>
      <c r="AB604" s="0" t="n">
        <f aca="false">IF(MAX(H604:K604)=MIN(H604:K604),0,IF($B$17="custo",(MAX(H604:K604)-H604)/(MAX(H604:K604)-MIN(H604:K604)),(H604-MIN(H604:K604))/(MAX(H604:K604)-MIN(H604:K604))))</f>
        <v>0.173879162075301</v>
      </c>
      <c r="AC604" s="0" t="n">
        <f aca="false">IF(MAX(H604:K604)=MIN(H604:K604),0,IF($B$17="custo",(MAX(H604:K604)-I604)/(MAX(H604:K604)-MIN(H604:K604)),(I604-MIN(H604:K604))/(MAX(H604:K604)-MIN(H604:K604))))</f>
        <v>0</v>
      </c>
      <c r="AD604" s="0" t="n">
        <f aca="false">IF(MAX(H604:K604)=MIN(H604:K604),0,IF($B$17="custo",(MAX(H604:K604)-J604)/(MAX(H604:K604)-MIN(H604:K604)),(J604-MIN(H604:K604))/(MAX(H604:K604)-MIN(H604:K604))))</f>
        <v>0.821213392186578</v>
      </c>
      <c r="AE604" s="0" t="n">
        <f aca="false">IF(MAX(H604:K604)=MIN(H604:K604),0,IF($B$17="custo",(MAX(H604:K604)-K604)/(MAX(H604:K604)-MIN(H604:K604)),(K604-MIN(H604:K604))/(MAX(H604:K604)-MIN(H604:K604))))</f>
        <v>1</v>
      </c>
      <c r="AF604" s="0" t="n">
        <f aca="false">IF(MAX(L604:O604)=MIN(L604:O604),0,IF($C$17="custo",(MAX(L604:O604)-L604)/(MAX(L604:O604)-MIN(L604:O604)),(L604-MIN(L604:O604))/(MAX(L604:O604)-MIN(L604:O604))))</f>
        <v>0.497962901627921</v>
      </c>
      <c r="AG604" s="0" t="n">
        <f aca="false">IF(MAX(L604:O604)=MIN(L604:O604),0,IF($C$17="custo",(MAX(L604:O604)-M604)/(MAX(L604:O604)-MIN(L604:O604)),(M604-MIN(L604:O604))/(MAX(L604:O604)-MIN(L604:O604))))</f>
        <v>0.98362381293551</v>
      </c>
      <c r="AH604" s="0" t="n">
        <f aca="false">IF(MAX(L604:O604)=MIN(L604:O604),0,IF($C$17="custo",(MAX(L604:O604)-N604)/(MAX(L604:O604)-MIN(L604:O604)),(N604-MIN(L604:O604))/(MAX(L604:O604)-MIN(L604:O604))))</f>
        <v>1</v>
      </c>
      <c r="AI604" s="0" t="n">
        <f aca="false">IF(MAX(L604:O604)=MIN(L604:O604),0,IF($C$17="custo",(MAX(L604:O604)-O604)/(MAX(L604:O604)-MIN(L604:O604)),(O604-MIN(L604:O604))/(MAX(L604:O604)-MIN(L604:O604))))</f>
        <v>0</v>
      </c>
      <c r="AJ604" s="0" t="n">
        <f aca="false">IF(MAX(P604:S604)=MIN(P604:S604),0,IF($D$17="custo",(MAX(P604:S604)-P604)/(MAX(P604:S604)-MIN(P604:S604)),(P604-MIN(P604:S604))/(MAX(P604:S604)-MIN(P604:S604))))</f>
        <v>0.163052288819247</v>
      </c>
      <c r="AK604" s="0" t="n">
        <f aca="false">IF(MAX(P604:S604)=MIN(P604:S604),0,IF($D$17="custo",(MAX(P604:S604)-Q604)/(MAX(P604:S604)-MIN(P604:S604)),(Q604-MIN(P604:S604))/(MAX(P604:S604)-MIN(P604:S604))))</f>
        <v>0</v>
      </c>
      <c r="AL604" s="0" t="n">
        <f aca="false">IF(MAX(P604:S604)=MIN(P604:S604),0,IF($D$17="custo",(MAX(P604:S604)-R604)/(MAX(P604:S604)-MIN(P604:S604)),(R604-MIN(P604:S604))/(MAX(P604:S604)-MIN(P604:S604))))</f>
        <v>0.801979906676429</v>
      </c>
      <c r="AM604" s="0" t="n">
        <f aca="false">IF(MAX(P604:S604)=MIN(P604:S604),0,IF($D$17="custo",(MAX(P604:S604)-S604)/(MAX(P604:S604)-MIN(P604:S604)),(S604-MIN(P604:S604))/(MAX(P604:S604)-MIN(P604:S604))))</f>
        <v>1</v>
      </c>
      <c r="AN604" s="0" t="n">
        <f aca="false">IF(MAX(T604:W604)=MIN(T604:W604),0,IF($E$17="custo",(MAX(T604:W604)-T604)/(MAX(T604:W604)-MIN(T604:W604)),(T604-MIN(T604:W604))/(MAX(T604:W604)-MIN(T604:W604))))</f>
        <v>0</v>
      </c>
      <c r="AO604" s="0" t="n">
        <f aca="false">IF(MAX(T604:W604)=MIN(T604:W604),0,IF($E$17="custo",(MAX(T604:W604)-U604)/(MAX(T604:W604)-MIN(T604:W604)),(U604-MIN(T604:W604))/(MAX(T604:W604)-MIN(T604:W604))))</f>
        <v>0.8125</v>
      </c>
      <c r="AP604" s="0" t="n">
        <f aca="false">IF(MAX(T604:W604)=MIN(T604:W604),0,IF($E$17="custo",(MAX(T604:W604)-V604)/(MAX(T604:W604)-MIN(T604:W604)),(V604-MIN(T604:W604))/(MAX(T604:W604)-MIN(T604:W604))))</f>
        <v>0.8125</v>
      </c>
      <c r="AQ604" s="0" t="n">
        <f aca="false">IF(MAX(T604:W604)=MIN(T604:W604),0,IF($E$17="custo",(MAX(T604:W604)-W604)/(MAX(T604:W604)-MIN(T604:W604)),(W604-MIN(T604:W604))/(MAX(T604:W604)-MIN(T604:W604))))</f>
        <v>1</v>
      </c>
      <c r="AR604" s="0" t="n">
        <f aca="false">IF(MAX(X604:AA604)=MIN(X604:AA604),0,IF($F$17="custo",(MAX(X604:AA604)-X604)/(MAX(X604:AA604)-MIN(X604:AA604)),(X604-MIN(X604:AA604))/(MAX(X604:AA604)-MIN(X604:AA604))))</f>
        <v>0</v>
      </c>
      <c r="AS604" s="0" t="n">
        <f aca="false">IF(MAX(X604:AA604)=MIN(X604:AA604),0,IF($F$17="custo",(MAX(X604:AA604)-Y604)/(MAX(X604:AA604)-MIN(X604:AA604)),(Y604-MIN(X604:AA604))/(MAX(X604:AA604)-MIN(X604:AA604))))</f>
        <v>0.53125</v>
      </c>
      <c r="AT604" s="0" t="n">
        <f aca="false">IF(MAX(X604:AA604)=MIN(X604:AA604),0,IF($F$17="custo",(MAX(X604:AA604)-Z604)/(MAX(X604:AA604)-MIN(X604:AA604)),(Z604-MIN(X604:AA604))/(MAX(X604:AA604)-MIN(X604:AA604))))</f>
        <v>0.25</v>
      </c>
      <c r="AU604" s="0" t="n">
        <f aca="false">IF(MAX(X604:AA604)=MIN(X604:AA604),0,IF($F$17="custo",(MAX(X604:AA604)-AA604)/(MAX(X604:AA604)-MIN(X604:AA604)),(AA604-MIN(X604:AA604))/(MAX(X604:AA604)-MIN(X604:AA604))))</f>
        <v>1</v>
      </c>
      <c r="AV604" s="0" t="n">
        <f aca="false">STDEVP(AB604:AE604)</f>
        <v>0.421167075960597</v>
      </c>
      <c r="AW604" s="0" t="n">
        <f aca="false">STDEVP(AF604:AI604)</f>
        <v>0.411070158639939</v>
      </c>
      <c r="AX604" s="0" t="n">
        <f aca="false">STDEVP(AJ604:AM604)</f>
        <v>0.419648643888042</v>
      </c>
      <c r="AY604" s="0" t="n">
        <f aca="false">STDEVP(AN604:AQ604)</f>
        <v>0.386541152401656</v>
      </c>
      <c r="AZ604" s="0" t="n">
        <f aca="false">STDEVP(AR604:AU604)</f>
        <v>0.37131983244738</v>
      </c>
      <c r="BA604" s="0" t="n">
        <f aca="false">AV604*((1-IFERROR(CORREL(AB604:AE604,AF604:AI604),0))+(1-IFERROR(CORREL(AB604:AE604,AJ604:AM604),0))+(1-IFERROR(CORREL(AB604:AE604,AN604:AQ604),0))+(1-IFERROR(CORREL(AB604:AE604,AR604:AU604),0)))</f>
        <v>1.01939300416782</v>
      </c>
      <c r="BB604" s="0" t="n">
        <f aca="false">AW604*((1-IFERROR(CORREL(AF604:AI604,AB604:AE604),0))+(1-IFERROR(CORREL(AF604:AI604,AJ604:AM604),0))+(1-IFERROR(CORREL(AF604:AI604,AN604:AQ604),0))+(1-IFERROR(CORREL(AF604:AI604,AR604:AU604),0)))</f>
        <v>2.2750390593123</v>
      </c>
      <c r="BC604" s="0" t="n">
        <f aca="false">AX604*((1-IFERROR(CORREL(AJ604:AM604,AB604:AE604),0))+(1-IFERROR(CORREL(AJ604:AM604,AF604:AI604),0))+(1-IFERROR(CORREL(AJ604:AM604,AN604:AQ604),0))+(1-IFERROR(CORREL(AJ604:AM604,AR604:AU604),0)))</f>
        <v>1.01004463580347</v>
      </c>
      <c r="BD604" s="0" t="n">
        <f aca="false">AY604*((1-IFERROR(CORREL(AN604:AQ604,AB604:AE604),0))+(1-IFERROR(CORREL(AN604:AQ604,AF604:AI604),0))+(1-IFERROR(CORREL(AN604:AQ604,AJ604:AM604),0))+(1-IFERROR(CORREL(AN604:AQ604,AR604:AU604),0)))</f>
        <v>0.814616674766891</v>
      </c>
      <c r="BE604" s="0" t="n">
        <f aca="false">AZ604*((1-IFERROR(CORREL(AR604:AU604,AB604:AE604),0))+(1-IFERROR(CORREL(AR604:AU604,AF604:AI604),0))+(1-IFERROR(CORREL(AR604:AU604,AJ604:AM604),0))+(1-IFERROR(CORREL(AR604:AU604,AN604:AQ604),0)))</f>
        <v>1.00427570338597</v>
      </c>
      <c r="BF604" s="0" t="n">
        <f aca="false">IF(SUM(BA604:BE604)&gt;0,BA604/SUM(BA604:BE604),1/5)</f>
        <v>0.166475838917518</v>
      </c>
      <c r="BG604" s="0" t="n">
        <f aca="false">IF(SUM(BA604:BE604)&gt;0,BB604/SUM(BA604:BE604),1/5)</f>
        <v>0.37153387792603</v>
      </c>
      <c r="BH604" s="0" t="n">
        <f aca="false">IF(SUM(BA604:BE604)&gt;0,BC604/SUM(BA604:BE604),1/5)</f>
        <v>0.164949168183461</v>
      </c>
      <c r="BI604" s="0" t="n">
        <f aca="false">IF(SUM(BA604:BE604)&gt;0,BD604/SUM(BA604:BE604),1/5)</f>
        <v>0.133034064167161</v>
      </c>
      <c r="BJ604" s="0" t="n">
        <f aca="false">IF(SUM(BA604:BE604)&gt;0,BE604/SUM(BA604:BE604),1/5)</f>
        <v>0.16400705080583</v>
      </c>
      <c r="BK604" s="0" t="n">
        <f aca="false">BF604*AB604+BG604*AF604+BH604*AJ604+BI604*AN604+BJ604*AR604</f>
        <v>0.240852106693024</v>
      </c>
      <c r="BL604" s="0" t="n">
        <f aca="false">BF604*AC604+BG604*AG604+BH604*AK604+BI604*AO604+BJ604*AS604</f>
        <v>0.560668492516733</v>
      </c>
      <c r="BM604" s="0" t="n">
        <f aca="false">BF604*AD604+BG604*AH604+BH604*AL604+BI604*AP604+BJ604*AT604</f>
        <v>0.789623924663994</v>
      </c>
      <c r="BN604" s="0" t="n">
        <f aca="false">BF604*AE604+BG604*AI604+BH604*AM604+BI604*AQ604+BJ604*AU604</f>
        <v>0.62846612207397</v>
      </c>
      <c r="BO604" s="0" t="n">
        <f aca="false">RANK(BK604,$BK604:$BN604)</f>
        <v>4</v>
      </c>
      <c r="BP604" s="0" t="n">
        <f aca="false">RANK(BL604,$BK604:$BN604)</f>
        <v>3</v>
      </c>
      <c r="BQ604" s="0" t="n">
        <f aca="false">RANK(BM604,$BK604:$BN604)</f>
        <v>1</v>
      </c>
      <c r="BR604" s="0" t="n">
        <f aca="false">RANK(BN604,$BK604:$BN604)</f>
        <v>2</v>
      </c>
    </row>
    <row r="605" customFormat="false" ht="15" hidden="false" customHeight="false" outlineLevel="0" collapsed="false">
      <c r="A605" s="0" t="n">
        <v>582</v>
      </c>
      <c r="B605" s="0" t="n">
        <f aca="false">RANDBETWEEN(1,$B$5)</f>
        <v>2</v>
      </c>
      <c r="C605" s="0" t="n">
        <f aca="false">RANDBETWEEN(1,$B$5)</f>
        <v>1</v>
      </c>
      <c r="D605" s="0" t="n">
        <f aca="false">RANDBETWEEN(1,$B$5)</f>
        <v>3</v>
      </c>
      <c r="E605" s="0" t="n">
        <f aca="false">RANDBETWEEN(1,$B$5)</f>
        <v>1</v>
      </c>
      <c r="F605" s="0" t="n">
        <f aca="false">RANDBETWEEN(1,$B$5)</f>
        <v>2</v>
      </c>
      <c r="G605" s="0" t="n">
        <f aca="false">RANDBETWEEN(1,$B$5)</f>
        <v>2</v>
      </c>
      <c r="H605" s="0" t="n">
        <f aca="true">NORMINV(RAND(),$B$8,$B$13)</f>
        <v>44.695503840554</v>
      </c>
      <c r="I605" s="0" t="n">
        <f aca="true">NORMINV(RAND(),$C$8,$C$13)</f>
        <v>59.7400348398819</v>
      </c>
      <c r="J605" s="0" t="n">
        <f aca="true">NORMINV(RAND(),$D$8,$D$13)</f>
        <v>13.9088164730174</v>
      </c>
      <c r="K605" s="0" t="n">
        <f aca="true">NORMINV(RAND(),$E$8,$E$13)</f>
        <v>3.17455025025878</v>
      </c>
      <c r="L605" s="0" t="n">
        <f aca="true">NORMINV(RAND(),$B$9,$B$14)</f>
        <v>44.3753350750718</v>
      </c>
      <c r="M605" s="0" t="n">
        <f aca="true">NORMINV(RAND(),$C$9,$C$14)</f>
        <v>49.2903415089519</v>
      </c>
      <c r="N605" s="0" t="n">
        <f aca="true">NORMINV(RAND(),$D$9,$D$14)</f>
        <v>47.3867516387631</v>
      </c>
      <c r="O605" s="0" t="n">
        <f aca="true">NORMINV(RAND(),$E$9,$E$14)</f>
        <v>27.142021598994</v>
      </c>
      <c r="P605" s="0" t="n">
        <f aca="true">NORMINV(RAND(),$B$10,$B$15)</f>
        <v>22.764563255997</v>
      </c>
      <c r="Q605" s="0" t="n">
        <f aca="true">NORMINV(RAND(),$C$10,$C$15)</f>
        <v>29.9344992018404</v>
      </c>
      <c r="R605" s="0" t="n">
        <f aca="true">NORMINV(RAND(),$D$10,$D$15)</f>
        <v>9.62079485184299</v>
      </c>
      <c r="S605" s="0" t="n">
        <f aca="true">NORMINV(RAND(),$E$10,$E$15)</f>
        <v>3.87027154161</v>
      </c>
      <c r="T605" s="0" t="n">
        <f aca="false">MEDIAN(INDEX(Avaliadores!$B$17:$B$22,$B605),INDEX(Avaliadores!$B$17:$B$22,$C605),INDEX(Avaliadores!$B$17:$B$22,$D605),INDEX(Avaliadores!$B$17:$B$22,$E605),INDEX(Avaliadores!$B$17:$B$22,$F605),INDEX(Avaliadores!$B$17:$B$22,$G605))</f>
        <v>2.91666666666667</v>
      </c>
      <c r="U605" s="0" t="n">
        <f aca="false">MEDIAN(INDEX(Avaliadores!$C$17:$C$22,$B605),INDEX(Avaliadores!$C$17:$C$22,$C605),INDEX(Avaliadores!$C$17:$C$22,$D605),INDEX(Avaliadores!$C$17:$C$22,$E605),INDEX(Avaliadores!$C$17:$C$22,$F605),INDEX(Avaliadores!$C$17:$C$22,$G605))</f>
        <v>4.91666666666667</v>
      </c>
      <c r="V605" s="0" t="n">
        <f aca="false">MEDIAN(INDEX(Avaliadores!$D$17:$D$22,$B605),INDEX(Avaliadores!$D$17:$D$22,$C605),INDEX(Avaliadores!$D$17:$D$22,$D605),INDEX(Avaliadores!$D$17:$D$22,$E605),INDEX(Avaliadores!$D$17:$D$22,$F605),INDEX(Avaliadores!$D$17:$D$22,$G605))</f>
        <v>6.04166666666667</v>
      </c>
      <c r="W605" s="0" t="n">
        <f aca="false">MEDIAN(INDEX(Avaliadores!$E$17:$E$22,$B605),INDEX(Avaliadores!$E$17:$E$22,$C605),INDEX(Avaliadores!$E$17:$E$22,$D605),INDEX(Avaliadores!$E$17:$E$22,$E605),INDEX(Avaliadores!$E$17:$E$22,$F605),INDEX(Avaliadores!$E$17:$E$22,$G605))</f>
        <v>6.04166666666667</v>
      </c>
      <c r="X605" s="0" t="n">
        <f aca="false">MEDIAN(INDEX(Avaliadores!$F$17:$F$22,$B605),INDEX(Avaliadores!$F$17:$F$22,$C605),INDEX(Avaliadores!$F$17:$F$22,$D605),INDEX(Avaliadores!$F$17:$F$22,$E605),INDEX(Avaliadores!$F$17:$F$22,$F605),INDEX(Avaliadores!$F$17:$F$22,$G605))</f>
        <v>2.04166666666667</v>
      </c>
      <c r="Y605" s="0" t="n">
        <f aca="false">MEDIAN(INDEX(Avaliadores!$G$17:$G$22,$B605),INDEX(Avaliadores!$G$17:$G$22,$C605),INDEX(Avaliadores!$G$17:$G$22,$D605),INDEX(Avaliadores!$G$17:$G$22,$E605),INDEX(Avaliadores!$G$17:$G$22,$F605),INDEX(Avaliadores!$G$17:$G$22,$G605))</f>
        <v>5.91666666666667</v>
      </c>
      <c r="Z605" s="0" t="n">
        <f aca="false">MEDIAN(INDEX(Avaliadores!$H$17:$H$22,$B605),INDEX(Avaliadores!$H$17:$H$22,$C605),INDEX(Avaliadores!$H$17:$H$22,$D605),INDEX(Avaliadores!$H$17:$H$22,$E605),INDEX(Avaliadores!$H$17:$H$22,$F605),INDEX(Avaliadores!$H$17:$H$22,$G605))</f>
        <v>4.04166666666667</v>
      </c>
      <c r="AA605" s="0" t="n">
        <f aca="false">MEDIAN(INDEX(Avaliadores!$I$17:$I$22,$B605),INDEX(Avaliadores!$I$17:$I$22,$C605),INDEX(Avaliadores!$I$17:$I$22,$D605),INDEX(Avaliadores!$I$17:$I$22,$E605),INDEX(Avaliadores!$I$17:$I$22,$F605),INDEX(Avaliadores!$I$17:$I$22,$G605))</f>
        <v>6.41666666666667</v>
      </c>
      <c r="AB605" s="0" t="n">
        <f aca="false">IF(MAX(H605:K605)=MIN(H605:K605),0,IF($B$17="custo",(MAX(H605:K605)-H605)/(MAX(H605:K605)-MIN(H605:K605)),(H605-MIN(H605:K605))/(MAX(H605:K605)-MIN(H605:K605))))</f>
        <v>0.265966624496802</v>
      </c>
      <c r="AC605" s="0" t="n">
        <f aca="false">IF(MAX(H605:K605)=MIN(H605:K605),0,IF($B$17="custo",(MAX(H605:K605)-I605)/(MAX(H605:K605)-MIN(H605:K605)),(I605-MIN(H605:K605))/(MAX(H605:K605)-MIN(H605:K605))))</f>
        <v>0</v>
      </c>
      <c r="AD605" s="0" t="n">
        <f aca="false">IF(MAX(H605:K605)=MIN(H605:K605),0,IF($B$17="custo",(MAX(H605:K605)-J605)/(MAX(H605:K605)-MIN(H605:K605)),(J605-MIN(H605:K605))/(MAX(H605:K605)-MIN(H605:K605))))</f>
        <v>0.810232930900626</v>
      </c>
      <c r="AE605" s="0" t="n">
        <f aca="false">IF(MAX(H605:K605)=MIN(H605:K605),0,IF($B$17="custo",(MAX(H605:K605)-K605)/(MAX(H605:K605)-MIN(H605:K605)),(K605-MIN(H605:K605))/(MAX(H605:K605)-MIN(H605:K605))))</f>
        <v>1</v>
      </c>
      <c r="AF605" s="0" t="n">
        <f aca="false">IF(MAX(L605:O605)=MIN(L605:O605),0,IF($C$17="custo",(MAX(L605:O605)-L605)/(MAX(L605:O605)-MIN(L605:O605)),(L605-MIN(L605:O605))/(MAX(L605:O605)-MIN(L605:O605))))</f>
        <v>0.778086714754816</v>
      </c>
      <c r="AG605" s="0" t="n">
        <f aca="false">IF(MAX(L605:O605)=MIN(L605:O605),0,IF($C$17="custo",(MAX(L605:O605)-M605)/(MAX(L605:O605)-MIN(L605:O605)),(M605-MIN(L605:O605))/(MAX(L605:O605)-MIN(L605:O605))))</f>
        <v>1</v>
      </c>
      <c r="AH605" s="0" t="n">
        <f aca="false">IF(MAX(L605:O605)=MIN(L605:O605),0,IF($C$17="custo",(MAX(L605:O605)-N605)/(MAX(L605:O605)-MIN(L605:O605)),(N605-MIN(L605:O605))/(MAX(L605:O605)-MIN(L605:O605))))</f>
        <v>0.914052628915974</v>
      </c>
      <c r="AI605" s="0" t="n">
        <f aca="false">IF(MAX(L605:O605)=MIN(L605:O605),0,IF($C$17="custo",(MAX(L605:O605)-O605)/(MAX(L605:O605)-MIN(L605:O605)),(O605-MIN(L605:O605))/(MAX(L605:O605)-MIN(L605:O605))))</f>
        <v>0</v>
      </c>
      <c r="AJ605" s="0" t="n">
        <f aca="false">IF(MAX(P605:S605)=MIN(P605:S605),0,IF($D$17="custo",(MAX(P605:S605)-P605)/(MAX(P605:S605)-MIN(P605:S605)),(P605-MIN(P605:S605))/(MAX(P605:S605)-MIN(P605:S605))))</f>
        <v>0.275087220665417</v>
      </c>
      <c r="AK605" s="0" t="n">
        <f aca="false">IF(MAX(P605:S605)=MIN(P605:S605),0,IF($D$17="custo",(MAX(P605:S605)-Q605)/(MAX(P605:S605)-MIN(P605:S605)),(Q605-MIN(P605:S605))/(MAX(P605:S605)-MIN(P605:S605))))</f>
        <v>0</v>
      </c>
      <c r="AL605" s="0" t="n">
        <f aca="false">IF(MAX(P605:S605)=MIN(P605:S605),0,IF($D$17="custo",(MAX(P605:S605)-R605)/(MAX(P605:S605)-MIN(P605:S605)),(R605-MIN(P605:S605))/(MAX(P605:S605)-MIN(P605:S605))))</f>
        <v>0.779371045050865</v>
      </c>
      <c r="AM605" s="0" t="n">
        <f aca="false">IF(MAX(P605:S605)=MIN(P605:S605),0,IF($D$17="custo",(MAX(P605:S605)-S605)/(MAX(P605:S605)-MIN(P605:S605)),(S605-MIN(P605:S605))/(MAX(P605:S605)-MIN(P605:S605))))</f>
        <v>1</v>
      </c>
      <c r="AN605" s="0" t="n">
        <f aca="false">IF(MAX(T605:W605)=MIN(T605:W605),0,IF($E$17="custo",(MAX(T605:W605)-T605)/(MAX(T605:W605)-MIN(T605:W605)),(T605-MIN(T605:W605))/(MAX(T605:W605)-MIN(T605:W605))))</f>
        <v>0</v>
      </c>
      <c r="AO605" s="0" t="n">
        <f aca="false">IF(MAX(T605:W605)=MIN(T605:W605),0,IF($E$17="custo",(MAX(T605:W605)-U605)/(MAX(T605:W605)-MIN(T605:W605)),(U605-MIN(T605:W605))/(MAX(T605:W605)-MIN(T605:W605))))</f>
        <v>0.64</v>
      </c>
      <c r="AP605" s="0" t="n">
        <f aca="false">IF(MAX(T605:W605)=MIN(T605:W605),0,IF($E$17="custo",(MAX(T605:W605)-V605)/(MAX(T605:W605)-MIN(T605:W605)),(V605-MIN(T605:W605))/(MAX(T605:W605)-MIN(T605:W605))))</f>
        <v>1</v>
      </c>
      <c r="AQ605" s="0" t="n">
        <f aca="false">IF(MAX(T605:W605)=MIN(T605:W605),0,IF($E$17="custo",(MAX(T605:W605)-W605)/(MAX(T605:W605)-MIN(T605:W605)),(W605-MIN(T605:W605))/(MAX(T605:W605)-MIN(T605:W605))))</f>
        <v>1</v>
      </c>
      <c r="AR605" s="0" t="n">
        <f aca="false">IF(MAX(X605:AA605)=MIN(X605:AA605),0,IF($F$17="custo",(MAX(X605:AA605)-X605)/(MAX(X605:AA605)-MIN(X605:AA605)),(X605-MIN(X605:AA605))/(MAX(X605:AA605)-MIN(X605:AA605))))</f>
        <v>0</v>
      </c>
      <c r="AS605" s="0" t="n">
        <f aca="false">IF(MAX(X605:AA605)=MIN(X605:AA605),0,IF($F$17="custo",(MAX(X605:AA605)-Y605)/(MAX(X605:AA605)-MIN(X605:AA605)),(Y605-MIN(X605:AA605))/(MAX(X605:AA605)-MIN(X605:AA605))))</f>
        <v>0.885714285714286</v>
      </c>
      <c r="AT605" s="0" t="n">
        <f aca="false">IF(MAX(X605:AA605)=MIN(X605:AA605),0,IF($F$17="custo",(MAX(X605:AA605)-Z605)/(MAX(X605:AA605)-MIN(X605:AA605)),(Z605-MIN(X605:AA605))/(MAX(X605:AA605)-MIN(X605:AA605))))</f>
        <v>0.457142857142857</v>
      </c>
      <c r="AU605" s="0" t="n">
        <f aca="false">IF(MAX(X605:AA605)=MIN(X605:AA605),0,IF($F$17="custo",(MAX(X605:AA605)-AA605)/(MAX(X605:AA605)-MIN(X605:AA605)),(AA605-MIN(X605:AA605))/(MAX(X605:AA605)-MIN(X605:AA605))))</f>
        <v>1</v>
      </c>
      <c r="AV605" s="0" t="n">
        <f aca="false">STDEVP(AB605:AE605)</f>
        <v>0.402977821723455</v>
      </c>
      <c r="AW605" s="0" t="n">
        <f aca="false">STDEVP(AF605:AI605)</f>
        <v>0.396549991385417</v>
      </c>
      <c r="AX605" s="0" t="n">
        <f aca="false">STDEVP(AJ605:AM605)</f>
        <v>0.396198344722884</v>
      </c>
      <c r="AY605" s="0" t="n">
        <f aca="false">STDEVP(AN605:AQ605)</f>
        <v>0.408411557133243</v>
      </c>
      <c r="AZ605" s="0" t="n">
        <f aca="false">STDEVP(AR605:AU605)</f>
        <v>0.394088977832392</v>
      </c>
      <c r="BA605" s="0" t="n">
        <f aca="false">AV605*((1-IFERROR(CORREL(AB605:AE605,AF605:AI605),0))+(1-IFERROR(CORREL(AB605:AE605,AJ605:AM605),0))+(1-IFERROR(CORREL(AB605:AE605,AN605:AQ605),0))+(1-IFERROR(CORREL(AB605:AE605,AR605:AU605),0)))</f>
        <v>1.12553978987207</v>
      </c>
      <c r="BB605" s="0" t="n">
        <f aca="false">AW605*((1-IFERROR(CORREL(AF605:AI605,AB605:AE605),0))+(1-IFERROR(CORREL(AF605:AI605,AJ605:AM605),0))+(1-IFERROR(CORREL(AF605:AI605,AN605:AQ605),0))+(1-IFERROR(CORREL(AF605:AI605,AR605:AU605),0)))</f>
        <v>2.46288128992932</v>
      </c>
      <c r="BC605" s="0" t="n">
        <f aca="false">AX605*((1-IFERROR(CORREL(AJ605:AM605,AB605:AE605),0))+(1-IFERROR(CORREL(AJ605:AM605,AF605:AI605),0))+(1-IFERROR(CORREL(AJ605:AM605,AN605:AQ605),0))+(1-IFERROR(CORREL(AJ605:AM605,AR605:AU605),0)))</f>
        <v>1.12026231904582</v>
      </c>
      <c r="BD605" s="0" t="n">
        <f aca="false">AY605*((1-IFERROR(CORREL(AN605:AQ605,AB605:AE605),0))+(1-IFERROR(CORREL(AN605:AQ605,AF605:AI605),0))+(1-IFERROR(CORREL(AN605:AQ605,AJ605:AM605),0))+(1-IFERROR(CORREL(AN605:AQ605,AR605:AU605),0)))</f>
        <v>0.930918696061375</v>
      </c>
      <c r="BE605" s="0" t="n">
        <f aca="false">AZ605*((1-IFERROR(CORREL(AR605:AU605,AB605:AE605),0))+(1-IFERROR(CORREL(AR605:AU605,AF605:AI605),0))+(1-IFERROR(CORREL(AR605:AU605,AJ605:AM605),0))+(1-IFERROR(CORREL(AR605:AU605,AN605:AQ605),0)))</f>
        <v>1.26394433701542</v>
      </c>
      <c r="BF605" s="0" t="n">
        <f aca="false">IF(SUM(BA605:BE605)&gt;0,BA605/SUM(BA605:BE605),1/5)</f>
        <v>0.163037911162189</v>
      </c>
      <c r="BG605" s="0" t="n">
        <f aca="false">IF(SUM(BA605:BE605)&gt;0,BB605/SUM(BA605:BE605),1/5)</f>
        <v>0.356755953511117</v>
      </c>
      <c r="BH605" s="0" t="n">
        <f aca="false">IF(SUM(BA605:BE605)&gt;0,BC605/SUM(BA605:BE605),1/5)</f>
        <v>0.16227345323056</v>
      </c>
      <c r="BI605" s="0" t="n">
        <f aca="false">IF(SUM(BA605:BE605)&gt;0,BD605/SUM(BA605:BE605),1/5)</f>
        <v>0.13484644526421</v>
      </c>
      <c r="BJ605" s="0" t="n">
        <f aca="false">IF(SUM(BA605:BE605)&gt;0,BE605/SUM(BA605:BE605),1/5)</f>
        <v>0.183086236831924</v>
      </c>
      <c r="BK605" s="0" t="n">
        <f aca="false">BF605*AB605+BG605*AF605+BH605*AJ605+BI605*AN605+BJ605*AR605</f>
        <v>0.365589063970478</v>
      </c>
      <c r="BL605" s="0" t="n">
        <f aca="false">BF605*AC605+BG605*AG605+BH605*AK605+BI605*AO605+BJ605*AS605</f>
        <v>0.605219773959916</v>
      </c>
      <c r="BM605" s="0" t="n">
        <f aca="false">BF605*AD605+BG605*AH605+BH605*AL605+BI605*AP605+BJ605*AT605</f>
        <v>0.803206643298522</v>
      </c>
      <c r="BN605" s="0" t="n">
        <f aca="false">BF605*AE605+BG605*AI605+BH605*AM605+BI605*AQ605+BJ605*AU605</f>
        <v>0.643244046488883</v>
      </c>
      <c r="BO605" s="0" t="n">
        <f aca="false">RANK(BK605,$BK605:$BN605)</f>
        <v>4</v>
      </c>
      <c r="BP605" s="0" t="n">
        <f aca="false">RANK(BL605,$BK605:$BN605)</f>
        <v>3</v>
      </c>
      <c r="BQ605" s="0" t="n">
        <f aca="false">RANK(BM605,$BK605:$BN605)</f>
        <v>1</v>
      </c>
      <c r="BR605" s="0" t="n">
        <f aca="false">RANK(BN605,$BK605:$BN605)</f>
        <v>2</v>
      </c>
    </row>
    <row r="606" customFormat="false" ht="15" hidden="false" customHeight="false" outlineLevel="0" collapsed="false">
      <c r="A606" s="0" t="n">
        <v>583</v>
      </c>
      <c r="B606" s="0" t="n">
        <f aca="false">RANDBETWEEN(1,$B$5)</f>
        <v>2</v>
      </c>
      <c r="C606" s="0" t="n">
        <f aca="false">RANDBETWEEN(1,$B$5)</f>
        <v>5</v>
      </c>
      <c r="D606" s="0" t="n">
        <f aca="false">RANDBETWEEN(1,$B$5)</f>
        <v>5</v>
      </c>
      <c r="E606" s="0" t="n">
        <f aca="false">RANDBETWEEN(1,$B$5)</f>
        <v>6</v>
      </c>
      <c r="F606" s="0" t="n">
        <f aca="false">RANDBETWEEN(1,$B$5)</f>
        <v>5</v>
      </c>
      <c r="G606" s="0" t="n">
        <f aca="false">RANDBETWEEN(1,$B$5)</f>
        <v>4</v>
      </c>
      <c r="H606" s="0" t="n">
        <f aca="true">NORMINV(RAND(),$B$8,$B$13)</f>
        <v>49.0953532657413</v>
      </c>
      <c r="I606" s="0" t="n">
        <f aca="true">NORMINV(RAND(),$C$8,$C$13)</f>
        <v>68.648073737325</v>
      </c>
      <c r="J606" s="0" t="n">
        <f aca="true">NORMINV(RAND(),$D$8,$D$13)</f>
        <v>13.4502745470697</v>
      </c>
      <c r="K606" s="0" t="n">
        <f aca="true">NORMINV(RAND(),$E$8,$E$13)</f>
        <v>2.77040325016464</v>
      </c>
      <c r="L606" s="0" t="n">
        <f aca="true">NORMINV(RAND(),$B$9,$B$14)</f>
        <v>47.7521266403904</v>
      </c>
      <c r="M606" s="0" t="n">
        <f aca="true">NORMINV(RAND(),$C$9,$C$14)</f>
        <v>49.6324766266008</v>
      </c>
      <c r="N606" s="0" t="n">
        <f aca="true">NORMINV(RAND(),$D$9,$D$14)</f>
        <v>42.817887067775</v>
      </c>
      <c r="O606" s="0" t="n">
        <f aca="true">NORMINV(RAND(),$E$9,$E$14)</f>
        <v>27.1853068523984</v>
      </c>
      <c r="P606" s="0" t="n">
        <f aca="true">NORMINV(RAND(),$B$10,$B$15)</f>
        <v>24.1898837068135</v>
      </c>
      <c r="Q606" s="0" t="n">
        <f aca="true">NORMINV(RAND(),$C$10,$C$15)</f>
        <v>29.1601488901458</v>
      </c>
      <c r="R606" s="0" t="n">
        <f aca="true">NORMINV(RAND(),$D$10,$D$15)</f>
        <v>10.9262286088532</v>
      </c>
      <c r="S606" s="0" t="n">
        <f aca="true">NORMINV(RAND(),$E$10,$E$15)</f>
        <v>3.8359955920361</v>
      </c>
      <c r="T606" s="0" t="n">
        <f aca="false">MEDIAN(INDEX(Avaliadores!$B$17:$B$22,$B606),INDEX(Avaliadores!$B$17:$B$22,$C606),INDEX(Avaliadores!$B$17:$B$22,$D606),INDEX(Avaliadores!$B$17:$B$22,$E606),INDEX(Avaliadores!$B$17:$B$22,$F606),INDEX(Avaliadores!$B$17:$B$22,$G606))</f>
        <v>2.54166666666667</v>
      </c>
      <c r="U606" s="0" t="n">
        <f aca="false">MEDIAN(INDEX(Avaliadores!$C$17:$C$22,$B606),INDEX(Avaliadores!$C$17:$C$22,$C606),INDEX(Avaliadores!$C$17:$C$22,$D606),INDEX(Avaliadores!$C$17:$C$22,$E606),INDEX(Avaliadores!$C$17:$C$22,$F606),INDEX(Avaliadores!$C$17:$C$22,$G606))</f>
        <v>5.54166666666667</v>
      </c>
      <c r="V606" s="0" t="n">
        <f aca="false">MEDIAN(INDEX(Avaliadores!$D$17:$D$22,$B606),INDEX(Avaliadores!$D$17:$D$22,$C606),INDEX(Avaliadores!$D$17:$D$22,$D606),INDEX(Avaliadores!$D$17:$D$22,$E606),INDEX(Avaliadores!$D$17:$D$22,$F606),INDEX(Avaliadores!$D$17:$D$22,$G606))</f>
        <v>5.54166666666667</v>
      </c>
      <c r="W606" s="0" t="n">
        <f aca="false">MEDIAN(INDEX(Avaliadores!$E$17:$E$22,$B606),INDEX(Avaliadores!$E$17:$E$22,$C606),INDEX(Avaliadores!$E$17:$E$22,$D606),INDEX(Avaliadores!$E$17:$E$22,$E606),INDEX(Avaliadores!$E$17:$E$22,$F606),INDEX(Avaliadores!$E$17:$E$22,$G606))</f>
        <v>7.04166666666667</v>
      </c>
      <c r="X606" s="0" t="n">
        <f aca="false">MEDIAN(INDEX(Avaliadores!$F$17:$F$22,$B606),INDEX(Avaliadores!$F$17:$F$22,$C606),INDEX(Avaliadores!$F$17:$F$22,$D606),INDEX(Avaliadores!$F$17:$F$22,$E606),INDEX(Avaliadores!$F$17:$F$22,$F606),INDEX(Avaliadores!$F$17:$F$22,$G606))</f>
        <v>2.54166666666667</v>
      </c>
      <c r="Y606" s="0" t="n">
        <f aca="false">MEDIAN(INDEX(Avaliadores!$G$17:$G$22,$B606),INDEX(Avaliadores!$G$17:$G$22,$C606),INDEX(Avaliadores!$G$17:$G$22,$D606),INDEX(Avaliadores!$G$17:$G$22,$E606),INDEX(Avaliadores!$G$17:$G$22,$F606),INDEX(Avaliadores!$G$17:$G$22,$G606))</f>
        <v>4.54166666666667</v>
      </c>
      <c r="Z606" s="0" t="n">
        <f aca="false">MEDIAN(INDEX(Avaliadores!$H$17:$H$22,$B606),INDEX(Avaliadores!$H$17:$H$22,$C606),INDEX(Avaliadores!$H$17:$H$22,$D606),INDEX(Avaliadores!$H$17:$H$22,$E606),INDEX(Avaliadores!$H$17:$H$22,$F606),INDEX(Avaliadores!$H$17:$H$22,$G606))</f>
        <v>3.54166666666667</v>
      </c>
      <c r="AA606" s="0" t="n">
        <f aca="false">MEDIAN(INDEX(Avaliadores!$I$17:$I$22,$B606),INDEX(Avaliadores!$I$17:$I$22,$C606),INDEX(Avaliadores!$I$17:$I$22,$D606),INDEX(Avaliadores!$I$17:$I$22,$E606),INDEX(Avaliadores!$I$17:$I$22,$F606),INDEX(Avaliadores!$I$17:$I$22,$G606))</f>
        <v>6.54166666666667</v>
      </c>
      <c r="AB606" s="0" t="n">
        <f aca="false">IF(MAX(H606:K606)=MIN(H606:K606),0,IF($B$17="custo",(MAX(H606:K606)-H606)/(MAX(H606:K606)-MIN(H606:K606)),(H606-MIN(H606:K606))/(MAX(H606:K606)-MIN(H606:K606))))</f>
        <v>0.296803459002008</v>
      </c>
      <c r="AC606" s="0" t="n">
        <f aca="false">IF(MAX(H606:K606)=MIN(H606:K606),0,IF($B$17="custo",(MAX(H606:K606)-I606)/(MAX(H606:K606)-MIN(H606:K606)),(I606-MIN(H606:K606))/(MAX(H606:K606)-MIN(H606:K606))))</f>
        <v>0</v>
      </c>
      <c r="AD606" s="0" t="n">
        <f aca="false">IF(MAX(H606:K606)=MIN(H606:K606),0,IF($B$17="custo",(MAX(H606:K606)-J606)/(MAX(H606:K606)-MIN(H606:K606)),(J606-MIN(H606:K606))/(MAX(H606:K606)-MIN(H606:K606))))</f>
        <v>0.837883288556985</v>
      </c>
      <c r="AE606" s="0" t="n">
        <f aca="false">IF(MAX(H606:K606)=MIN(H606:K606),0,IF($B$17="custo",(MAX(H606:K606)-K606)/(MAX(H606:K606)-MIN(H606:K606)),(K606-MIN(H606:K606))/(MAX(H606:K606)-MIN(H606:K606))))</f>
        <v>1</v>
      </c>
      <c r="AF606" s="0" t="n">
        <f aca="false">IF(MAX(L606:O606)=MIN(L606:O606),0,IF($C$17="custo",(MAX(L606:O606)-L606)/(MAX(L606:O606)-MIN(L606:O606)),(L606-MIN(L606:O606))/(MAX(L606:O606)-MIN(L606:O606))))</f>
        <v>0.916232201871108</v>
      </c>
      <c r="AG606" s="0" t="n">
        <f aca="false">IF(MAX(L606:O606)=MIN(L606:O606),0,IF($C$17="custo",(MAX(L606:O606)-M606)/(MAX(L606:O606)-MIN(L606:O606)),(M606-MIN(L606:O606))/(MAX(L606:O606)-MIN(L606:O606))))</f>
        <v>1</v>
      </c>
      <c r="AH606" s="0" t="n">
        <f aca="false">IF(MAX(L606:O606)=MIN(L606:O606),0,IF($C$17="custo",(MAX(L606:O606)-N606)/(MAX(L606:O606)-MIN(L606:O606)),(N606-MIN(L606:O606))/(MAX(L606:O606)-MIN(L606:O606))))</f>
        <v>0.696416535920823</v>
      </c>
      <c r="AI606" s="0" t="n">
        <f aca="false">IF(MAX(L606:O606)=MIN(L606:O606),0,IF($C$17="custo",(MAX(L606:O606)-O606)/(MAX(L606:O606)-MIN(L606:O606)),(O606-MIN(L606:O606))/(MAX(L606:O606)-MIN(L606:O606))))</f>
        <v>0</v>
      </c>
      <c r="AJ606" s="0" t="n">
        <f aca="false">IF(MAX(P606:S606)=MIN(P606:S606),0,IF($D$17="custo",(MAX(P606:S606)-P606)/(MAX(P606:S606)-MIN(P606:S606)),(P606-MIN(P606:S606))/(MAX(P606:S606)-MIN(P606:S606))))</f>
        <v>0.196265799090044</v>
      </c>
      <c r="AK606" s="0" t="n">
        <f aca="false">IF(MAX(P606:S606)=MIN(P606:S606),0,IF($D$17="custo",(MAX(P606:S606)-Q606)/(MAX(P606:S606)-MIN(P606:S606)),(Q606-MIN(P606:S606))/(MAX(P606:S606)-MIN(P606:S606))))</f>
        <v>0</v>
      </c>
      <c r="AL606" s="0" t="n">
        <f aca="false">IF(MAX(P606:S606)=MIN(P606:S606),0,IF($D$17="custo",(MAX(P606:S606)-R606)/(MAX(P606:S606)-MIN(P606:S606)),(R606-MIN(P606:S606))/(MAX(P606:S606)-MIN(P606:S606))))</f>
        <v>0.720020924950477</v>
      </c>
      <c r="AM606" s="0" t="n">
        <f aca="false">IF(MAX(P606:S606)=MIN(P606:S606),0,IF($D$17="custo",(MAX(P606:S606)-S606)/(MAX(P606:S606)-MIN(P606:S606)),(S606-MIN(P606:S606))/(MAX(P606:S606)-MIN(P606:S606))))</f>
        <v>1</v>
      </c>
      <c r="AN606" s="0" t="n">
        <f aca="false">IF(MAX(T606:W606)=MIN(T606:W606),0,IF($E$17="custo",(MAX(T606:W606)-T606)/(MAX(T606:W606)-MIN(T606:W606)),(T606-MIN(T606:W606))/(MAX(T606:W606)-MIN(T606:W606))))</f>
        <v>0</v>
      </c>
      <c r="AO606" s="0" t="n">
        <f aca="false">IF(MAX(T606:W606)=MIN(T606:W606),0,IF($E$17="custo",(MAX(T606:W606)-U606)/(MAX(T606:W606)-MIN(T606:W606)),(U606-MIN(T606:W606))/(MAX(T606:W606)-MIN(T606:W606))))</f>
        <v>0.666666666666667</v>
      </c>
      <c r="AP606" s="0" t="n">
        <f aca="false">IF(MAX(T606:W606)=MIN(T606:W606),0,IF($E$17="custo",(MAX(T606:W606)-V606)/(MAX(T606:W606)-MIN(T606:W606)),(V606-MIN(T606:W606))/(MAX(T606:W606)-MIN(T606:W606))))</f>
        <v>0.666666666666667</v>
      </c>
      <c r="AQ606" s="0" t="n">
        <f aca="false">IF(MAX(T606:W606)=MIN(T606:W606),0,IF($E$17="custo",(MAX(T606:W606)-W606)/(MAX(T606:W606)-MIN(T606:W606)),(W606-MIN(T606:W606))/(MAX(T606:W606)-MIN(T606:W606))))</f>
        <v>1</v>
      </c>
      <c r="AR606" s="0" t="n">
        <f aca="false">IF(MAX(X606:AA606)=MIN(X606:AA606),0,IF($F$17="custo",(MAX(X606:AA606)-X606)/(MAX(X606:AA606)-MIN(X606:AA606)),(X606-MIN(X606:AA606))/(MAX(X606:AA606)-MIN(X606:AA606))))</f>
        <v>0</v>
      </c>
      <c r="AS606" s="0" t="n">
        <f aca="false">IF(MAX(X606:AA606)=MIN(X606:AA606),0,IF($F$17="custo",(MAX(X606:AA606)-Y606)/(MAX(X606:AA606)-MIN(X606:AA606)),(Y606-MIN(X606:AA606))/(MAX(X606:AA606)-MIN(X606:AA606))))</f>
        <v>0.5</v>
      </c>
      <c r="AT606" s="0" t="n">
        <f aca="false">IF(MAX(X606:AA606)=MIN(X606:AA606),0,IF($F$17="custo",(MAX(X606:AA606)-Z606)/(MAX(X606:AA606)-MIN(X606:AA606)),(Z606-MIN(X606:AA606))/(MAX(X606:AA606)-MIN(X606:AA606))))</f>
        <v>0.25</v>
      </c>
      <c r="AU606" s="0" t="n">
        <f aca="false">IF(MAX(X606:AA606)=MIN(X606:AA606),0,IF($F$17="custo",(MAX(X606:AA606)-AA606)/(MAX(X606:AA606)-MIN(X606:AA606)),(AA606-MIN(X606:AA606))/(MAX(X606:AA606)-MIN(X606:AA606))))</f>
        <v>1</v>
      </c>
      <c r="AV606" s="0" t="n">
        <f aca="false">STDEVP(AB606:AE606)</f>
        <v>0.403397701086541</v>
      </c>
      <c r="AW606" s="0" t="n">
        <f aca="false">STDEVP(AF606:AI606)</f>
        <v>0.393062998283384</v>
      </c>
      <c r="AX606" s="0" t="n">
        <f aca="false">STDEVP(AJ606:AM606)</f>
        <v>0.399659759694264</v>
      </c>
      <c r="AY606" s="0" t="n">
        <f aca="false">STDEVP(AN606:AQ606)</f>
        <v>0.363241578628389</v>
      </c>
      <c r="AZ606" s="0" t="n">
        <f aca="false">STDEVP(AR606:AU606)</f>
        <v>0.369754986443726</v>
      </c>
      <c r="BA606" s="0" t="n">
        <f aca="false">AV606*((1-IFERROR(CORREL(AB606:AE606,AF606:AI606),0))+(1-IFERROR(CORREL(AB606:AE606,AJ606:AM606),0))+(1-IFERROR(CORREL(AB606:AE606,AN606:AQ606),0))+(1-IFERROR(CORREL(AB606:AE606,AR606:AU606),0)))</f>
        <v>1.15470245726604</v>
      </c>
      <c r="BB606" s="0" t="n">
        <f aca="false">AW606*((1-IFERROR(CORREL(AF606:AI606,AB606:AE606),0))+(1-IFERROR(CORREL(AF606:AI606,AJ606:AM606),0))+(1-IFERROR(CORREL(AF606:AI606,AN606:AQ606),0))+(1-IFERROR(CORREL(AF606:AI606,AR606:AU606),0)))</f>
        <v>2.85059030605909</v>
      </c>
      <c r="BC606" s="0" t="n">
        <f aca="false">AX606*((1-IFERROR(CORREL(AJ606:AM606,AB606:AE606),0))+(1-IFERROR(CORREL(AJ606:AM606,AF606:AI606),0))+(1-IFERROR(CORREL(AJ606:AM606,AN606:AQ606),0))+(1-IFERROR(CORREL(AJ606:AM606,AR606:AU606),0)))</f>
        <v>1.08523337098873</v>
      </c>
      <c r="BD606" s="0" t="n">
        <f aca="false">AY606*((1-IFERROR(CORREL(AN606:AQ606,AB606:AE606),0))+(1-IFERROR(CORREL(AN606:AQ606,AF606:AI606),0))+(1-IFERROR(CORREL(AN606:AQ606,AJ606:AM606),0))+(1-IFERROR(CORREL(AN606:AQ606,AR606:AU606),0)))</f>
        <v>0.9582620300962</v>
      </c>
      <c r="BE606" s="0" t="n">
        <f aca="false">AZ606*((1-IFERROR(CORREL(AR606:AU606,AB606:AE606),0))+(1-IFERROR(CORREL(AR606:AU606,AF606:AI606),0))+(1-IFERROR(CORREL(AR606:AU606,AJ606:AM606),0))+(1-IFERROR(CORREL(AR606:AU606,AN606:AQ606),0)))</f>
        <v>1.06302262221335</v>
      </c>
      <c r="BF606" s="0" t="n">
        <f aca="false">IF(SUM(BA606:BE606)&gt;0,BA606/SUM(BA606:BE606),1/5)</f>
        <v>0.16236405774995</v>
      </c>
      <c r="BG606" s="0" t="n">
        <f aca="false">IF(SUM(BA606:BE606)&gt;0,BB606/SUM(BA606:BE606),1/5)</f>
        <v>0.400824823886028</v>
      </c>
      <c r="BH606" s="0" t="n">
        <f aca="false">IF(SUM(BA606:BE606)&gt;0,BC606/SUM(BA606:BE606),1/5)</f>
        <v>0.152595928596687</v>
      </c>
      <c r="BI606" s="0" t="n">
        <f aca="false">IF(SUM(BA606:BE606)&gt;0,BD606/SUM(BA606:BE606),1/5)</f>
        <v>0.134742340431581</v>
      </c>
      <c r="BJ606" s="0" t="n">
        <f aca="false">IF(SUM(BA606:BE606)&gt;0,BE606/SUM(BA606:BE606),1/5)</f>
        <v>0.149472849335754</v>
      </c>
      <c r="BK606" s="0" t="n">
        <f aca="false">BF606*AB606+BG606*AF606+BH606*AJ606+BI606*AN606+BJ606*AR606</f>
        <v>0.445388186775398</v>
      </c>
      <c r="BL606" s="0" t="n">
        <f aca="false">BF606*AC606+BG606*AG606+BH606*AK606+BI606*AO606+BJ606*AS606</f>
        <v>0.565389475508292</v>
      </c>
      <c r="BM606" s="0" t="n">
        <f aca="false">BF606*AD606+BG606*AH606+BH606*AL606+BI606*AP606+BJ606*AT606</f>
        <v>0.652251866952955</v>
      </c>
      <c r="BN606" s="0" t="n">
        <f aca="false">BF606*AE606+BG606*AI606+BH606*AM606+BI606*AQ606+BJ606*AU606</f>
        <v>0.599175176113972</v>
      </c>
      <c r="BO606" s="0" t="n">
        <f aca="false">RANK(BK606,$BK606:$BN606)</f>
        <v>4</v>
      </c>
      <c r="BP606" s="0" t="n">
        <f aca="false">RANK(BL606,$BK606:$BN606)</f>
        <v>3</v>
      </c>
      <c r="BQ606" s="0" t="n">
        <f aca="false">RANK(BM606,$BK606:$BN606)</f>
        <v>1</v>
      </c>
      <c r="BR606" s="0" t="n">
        <f aca="false">RANK(BN606,$BK606:$BN606)</f>
        <v>2</v>
      </c>
    </row>
    <row r="607" customFormat="false" ht="15" hidden="false" customHeight="false" outlineLevel="0" collapsed="false">
      <c r="A607" s="0" t="n">
        <v>584</v>
      </c>
      <c r="B607" s="0" t="n">
        <f aca="false">RANDBETWEEN(1,$B$5)</f>
        <v>5</v>
      </c>
      <c r="C607" s="0" t="n">
        <f aca="false">RANDBETWEEN(1,$B$5)</f>
        <v>6</v>
      </c>
      <c r="D607" s="0" t="n">
        <f aca="false">RANDBETWEEN(1,$B$5)</f>
        <v>5</v>
      </c>
      <c r="E607" s="0" t="n">
        <f aca="false">RANDBETWEEN(1,$B$5)</f>
        <v>3</v>
      </c>
      <c r="F607" s="0" t="n">
        <f aca="false">RANDBETWEEN(1,$B$5)</f>
        <v>5</v>
      </c>
      <c r="G607" s="0" t="n">
        <f aca="false">RANDBETWEEN(1,$B$5)</f>
        <v>5</v>
      </c>
      <c r="H607" s="0" t="n">
        <f aca="true">NORMINV(RAND(),$B$8,$B$13)</f>
        <v>52.3504612043483</v>
      </c>
      <c r="I607" s="0" t="n">
        <f aca="true">NORMINV(RAND(),$C$8,$C$13)</f>
        <v>57.772611507567</v>
      </c>
      <c r="J607" s="0" t="n">
        <f aca="true">NORMINV(RAND(),$D$8,$D$13)</f>
        <v>14.6678900770871</v>
      </c>
      <c r="K607" s="0" t="n">
        <f aca="true">NORMINV(RAND(),$E$8,$E$13)</f>
        <v>2.89700970938606</v>
      </c>
      <c r="L607" s="0" t="n">
        <f aca="true">NORMINV(RAND(),$B$9,$B$14)</f>
        <v>42.7552295510161</v>
      </c>
      <c r="M607" s="0" t="n">
        <f aca="true">NORMINV(RAND(),$C$9,$C$14)</f>
        <v>49.6867673400466</v>
      </c>
      <c r="N607" s="0" t="n">
        <f aca="true">NORMINV(RAND(),$D$9,$D$14)</f>
        <v>38.7392445393071</v>
      </c>
      <c r="O607" s="0" t="n">
        <f aca="true">NORMINV(RAND(),$E$9,$E$14)</f>
        <v>27.6042493236455</v>
      </c>
      <c r="P607" s="0" t="n">
        <f aca="true">NORMINV(RAND(),$B$10,$B$15)</f>
        <v>25.245660546143</v>
      </c>
      <c r="Q607" s="0" t="n">
        <f aca="true">NORMINV(RAND(),$C$10,$C$15)</f>
        <v>30.3862673241306</v>
      </c>
      <c r="R607" s="0" t="n">
        <f aca="true">NORMINV(RAND(),$D$10,$D$15)</f>
        <v>9.54060286552984</v>
      </c>
      <c r="S607" s="0" t="n">
        <f aca="true">NORMINV(RAND(),$E$10,$E$15)</f>
        <v>3.86391610890867</v>
      </c>
      <c r="T607" s="0" t="n">
        <f aca="false">MEDIAN(INDEX(Avaliadores!$B$17:$B$22,$B607),INDEX(Avaliadores!$B$17:$B$22,$C607),INDEX(Avaliadores!$B$17:$B$22,$D607),INDEX(Avaliadores!$B$17:$B$22,$E607),INDEX(Avaliadores!$B$17:$B$22,$F607),INDEX(Avaliadores!$B$17:$B$22,$G607))</f>
        <v>2.54166666666667</v>
      </c>
      <c r="U607" s="0" t="n">
        <f aca="false">MEDIAN(INDEX(Avaliadores!$C$17:$C$22,$B607),INDEX(Avaliadores!$C$17:$C$22,$C607),INDEX(Avaliadores!$C$17:$C$22,$D607),INDEX(Avaliadores!$C$17:$C$22,$E607),INDEX(Avaliadores!$C$17:$C$22,$F607),INDEX(Avaliadores!$C$17:$C$22,$G607))</f>
        <v>5.54166666666667</v>
      </c>
      <c r="V607" s="0" t="n">
        <f aca="false">MEDIAN(INDEX(Avaliadores!$D$17:$D$22,$B607),INDEX(Avaliadores!$D$17:$D$22,$C607),INDEX(Avaliadores!$D$17:$D$22,$D607),INDEX(Avaliadores!$D$17:$D$22,$E607),INDEX(Avaliadores!$D$17:$D$22,$F607),INDEX(Avaliadores!$D$17:$D$22,$G607))</f>
        <v>5.54166666666667</v>
      </c>
      <c r="W607" s="0" t="n">
        <f aca="false">MEDIAN(INDEX(Avaliadores!$E$17:$E$22,$B607),INDEX(Avaliadores!$E$17:$E$22,$C607),INDEX(Avaliadores!$E$17:$E$22,$D607),INDEX(Avaliadores!$E$17:$E$22,$E607),INDEX(Avaliadores!$E$17:$E$22,$F607),INDEX(Avaliadores!$E$17:$E$22,$G607))</f>
        <v>7.54166666666667</v>
      </c>
      <c r="X607" s="0" t="n">
        <f aca="false">MEDIAN(INDEX(Avaliadores!$F$17:$F$22,$B607),INDEX(Avaliadores!$F$17:$F$22,$C607),INDEX(Avaliadores!$F$17:$F$22,$D607),INDEX(Avaliadores!$F$17:$F$22,$E607),INDEX(Avaliadores!$F$17:$F$22,$F607),INDEX(Avaliadores!$F$17:$F$22,$G607))</f>
        <v>2.54166666666667</v>
      </c>
      <c r="Y607" s="0" t="n">
        <f aca="false">MEDIAN(INDEX(Avaliadores!$G$17:$G$22,$B607),INDEX(Avaliadores!$G$17:$G$22,$C607),INDEX(Avaliadores!$G$17:$G$22,$D607),INDEX(Avaliadores!$G$17:$G$22,$E607),INDEX(Avaliadores!$G$17:$G$22,$F607),INDEX(Avaliadores!$G$17:$G$22,$G607))</f>
        <v>4.54166666666667</v>
      </c>
      <c r="Z607" s="0" t="n">
        <f aca="false">MEDIAN(INDEX(Avaliadores!$H$17:$H$22,$B607),INDEX(Avaliadores!$H$17:$H$22,$C607),INDEX(Avaliadores!$H$17:$H$22,$D607),INDEX(Avaliadores!$H$17:$H$22,$E607),INDEX(Avaliadores!$H$17:$H$22,$F607),INDEX(Avaliadores!$H$17:$H$22,$G607))</f>
        <v>3.54166666666667</v>
      </c>
      <c r="AA607" s="0" t="n">
        <f aca="false">MEDIAN(INDEX(Avaliadores!$I$17:$I$22,$B607),INDEX(Avaliadores!$I$17:$I$22,$C607),INDEX(Avaliadores!$I$17:$I$22,$D607),INDEX(Avaliadores!$I$17:$I$22,$E607),INDEX(Avaliadores!$I$17:$I$22,$F607),INDEX(Avaliadores!$I$17:$I$22,$G607))</f>
        <v>6.54166666666667</v>
      </c>
      <c r="AB607" s="0" t="n">
        <f aca="false">IF(MAX(H607:K607)=MIN(H607:K607),0,IF($B$17="custo",(MAX(H607:K607)-H607)/(MAX(H607:K607)-MIN(H607:K607)),(H607-MIN(H607:K607))/(MAX(H607:K607)-MIN(H607:K607))))</f>
        <v>0.098808033543943</v>
      </c>
      <c r="AC607" s="0" t="n">
        <f aca="false">IF(MAX(H607:K607)=MIN(H607:K607),0,IF($B$17="custo",(MAX(H607:K607)-I607)/(MAX(H607:K607)-MIN(H607:K607)),(I607-MIN(H607:K607))/(MAX(H607:K607)-MIN(H607:K607))))</f>
        <v>0</v>
      </c>
      <c r="AD607" s="0" t="n">
        <f aca="false">IF(MAX(H607:K607)=MIN(H607:K607),0,IF($B$17="custo",(MAX(H607:K607)-J607)/(MAX(H607:K607)-MIN(H607:K607)),(J607-MIN(H607:K607))/(MAX(H607:K607)-MIN(H607:K607))))</f>
        <v>0.785498837698555</v>
      </c>
      <c r="AE607" s="0" t="n">
        <f aca="false">IF(MAX(H607:K607)=MIN(H607:K607),0,IF($B$17="custo",(MAX(H607:K607)-K607)/(MAX(H607:K607)-MIN(H607:K607)),(K607-MIN(H607:K607))/(MAX(H607:K607)-MIN(H607:K607))))</f>
        <v>1</v>
      </c>
      <c r="AF607" s="0" t="n">
        <f aca="false">IF(MAX(L607:O607)=MIN(L607:O607),0,IF($C$17="custo",(MAX(L607:O607)-L607)/(MAX(L607:O607)-MIN(L607:O607)),(L607-MIN(L607:O607))/(MAX(L607:O607)-MIN(L607:O607))))</f>
        <v>0.686107454599049</v>
      </c>
      <c r="AG607" s="0" t="n">
        <f aca="false">IF(MAX(L607:O607)=MIN(L607:O607),0,IF($C$17="custo",(MAX(L607:O607)-M607)/(MAX(L607:O607)-MIN(L607:O607)),(M607-MIN(L607:O607))/(MAX(L607:O607)-MIN(L607:O607))))</f>
        <v>1</v>
      </c>
      <c r="AH607" s="0" t="n">
        <f aca="false">IF(MAX(L607:O607)=MIN(L607:O607),0,IF($C$17="custo",(MAX(L607:O607)-N607)/(MAX(L607:O607)-MIN(L607:O607)),(N607-MIN(L607:O607))/(MAX(L607:O607)-MIN(L607:O607))))</f>
        <v>0.504244815169693</v>
      </c>
      <c r="AI607" s="0" t="n">
        <f aca="false">IF(MAX(L607:O607)=MIN(L607:O607),0,IF($C$17="custo",(MAX(L607:O607)-O607)/(MAX(L607:O607)-MIN(L607:O607)),(O607-MIN(L607:O607))/(MAX(L607:O607)-MIN(L607:O607))))</f>
        <v>0</v>
      </c>
      <c r="AJ607" s="0" t="n">
        <f aca="false">IF(MAX(P607:S607)=MIN(P607:S607),0,IF($D$17="custo",(MAX(P607:S607)-P607)/(MAX(P607:S607)-MIN(P607:S607)),(P607-MIN(P607:S607))/(MAX(P607:S607)-MIN(P607:S607))))</f>
        <v>0.19382168406839</v>
      </c>
      <c r="AK607" s="0" t="n">
        <f aca="false">IF(MAX(P607:S607)=MIN(P607:S607),0,IF($D$17="custo",(MAX(P607:S607)-Q607)/(MAX(P607:S607)-MIN(P607:S607)),(Q607-MIN(P607:S607))/(MAX(P607:S607)-MIN(P607:S607))))</f>
        <v>0</v>
      </c>
      <c r="AL607" s="0" t="n">
        <f aca="false">IF(MAX(P607:S607)=MIN(P607:S607),0,IF($D$17="custo",(MAX(P607:S607)-R607)/(MAX(P607:S607)-MIN(P607:S607)),(R607-MIN(P607:S607))/(MAX(P607:S607)-MIN(P607:S607))))</f>
        <v>0.785965930751902</v>
      </c>
      <c r="AM607" s="0" t="n">
        <f aca="false">IF(MAX(P607:S607)=MIN(P607:S607),0,IF($D$17="custo",(MAX(P607:S607)-S607)/(MAX(P607:S607)-MIN(P607:S607)),(S607-MIN(P607:S607))/(MAX(P607:S607)-MIN(P607:S607))))</f>
        <v>1</v>
      </c>
      <c r="AN607" s="0" t="n">
        <f aca="false">IF(MAX(T607:W607)=MIN(T607:W607),0,IF($E$17="custo",(MAX(T607:W607)-T607)/(MAX(T607:W607)-MIN(T607:W607)),(T607-MIN(T607:W607))/(MAX(T607:W607)-MIN(T607:W607))))</f>
        <v>0</v>
      </c>
      <c r="AO607" s="0" t="n">
        <f aca="false">IF(MAX(T607:W607)=MIN(T607:W607),0,IF($E$17="custo",(MAX(T607:W607)-U607)/(MAX(T607:W607)-MIN(T607:W607)),(U607-MIN(T607:W607))/(MAX(T607:W607)-MIN(T607:W607))))</f>
        <v>0.6</v>
      </c>
      <c r="AP607" s="0" t="n">
        <f aca="false">IF(MAX(T607:W607)=MIN(T607:W607),0,IF($E$17="custo",(MAX(T607:W607)-V607)/(MAX(T607:W607)-MIN(T607:W607)),(V607-MIN(T607:W607))/(MAX(T607:W607)-MIN(T607:W607))))</f>
        <v>0.6</v>
      </c>
      <c r="AQ607" s="0" t="n">
        <f aca="false">IF(MAX(T607:W607)=MIN(T607:W607),0,IF($E$17="custo",(MAX(T607:W607)-W607)/(MAX(T607:W607)-MIN(T607:W607)),(W607-MIN(T607:W607))/(MAX(T607:W607)-MIN(T607:W607))))</f>
        <v>1</v>
      </c>
      <c r="AR607" s="0" t="n">
        <f aca="false">IF(MAX(X607:AA607)=MIN(X607:AA607),0,IF($F$17="custo",(MAX(X607:AA607)-X607)/(MAX(X607:AA607)-MIN(X607:AA607)),(X607-MIN(X607:AA607))/(MAX(X607:AA607)-MIN(X607:AA607))))</f>
        <v>0</v>
      </c>
      <c r="AS607" s="0" t="n">
        <f aca="false">IF(MAX(X607:AA607)=MIN(X607:AA607),0,IF($F$17="custo",(MAX(X607:AA607)-Y607)/(MAX(X607:AA607)-MIN(X607:AA607)),(Y607-MIN(X607:AA607))/(MAX(X607:AA607)-MIN(X607:AA607))))</f>
        <v>0.5</v>
      </c>
      <c r="AT607" s="0" t="n">
        <f aca="false">IF(MAX(X607:AA607)=MIN(X607:AA607),0,IF($F$17="custo",(MAX(X607:AA607)-Z607)/(MAX(X607:AA607)-MIN(X607:AA607)),(Z607-MIN(X607:AA607))/(MAX(X607:AA607)-MIN(X607:AA607))))</f>
        <v>0.25</v>
      </c>
      <c r="AU607" s="0" t="n">
        <f aca="false">IF(MAX(X607:AA607)=MIN(X607:AA607),0,IF($F$17="custo",(MAX(X607:AA607)-AA607)/(MAX(X607:AA607)-MIN(X607:AA607)),(AA607-MIN(X607:AA607))/(MAX(X607:AA607)-MIN(X607:AA607))))</f>
        <v>1</v>
      </c>
      <c r="AV607" s="0" t="n">
        <f aca="false">STDEVP(AB607:AE607)</f>
        <v>0.42985996419348</v>
      </c>
      <c r="AW607" s="0" t="n">
        <f aca="false">STDEVP(AF607:AI607)</f>
        <v>0.362489829671687</v>
      </c>
      <c r="AX607" s="0" t="n">
        <f aca="false">STDEVP(AJ607:AM607)</f>
        <v>0.41091956012365</v>
      </c>
      <c r="AY607" s="0" t="n">
        <f aca="false">STDEVP(AN607:AQ607)</f>
        <v>0.357071421427143</v>
      </c>
      <c r="AZ607" s="0" t="n">
        <f aca="false">STDEVP(AR607:AU607)</f>
        <v>0.369754986443726</v>
      </c>
      <c r="BA607" s="0" t="n">
        <f aca="false">AV607*((1-IFERROR(CORREL(AB607:AE607,AF607:AI607),0))+(1-IFERROR(CORREL(AB607:AE607,AJ607:AM607),0))+(1-IFERROR(CORREL(AB607:AE607,AN607:AQ607),0))+(1-IFERROR(CORREL(AB607:AE607,AR607:AU607),0)))</f>
        <v>1.12687136731835</v>
      </c>
      <c r="BB607" s="0" t="n">
        <f aca="false">AW607*((1-IFERROR(CORREL(AF607:AI607,AB607:AE607),0))+(1-IFERROR(CORREL(AF607:AI607,AJ607:AM607),0))+(1-IFERROR(CORREL(AF607:AI607,AN607:AQ607),0))+(1-IFERROR(CORREL(AF607:AI607,AR607:AU607),0)))</f>
        <v>2.55397373374587</v>
      </c>
      <c r="BC607" s="0" t="n">
        <f aca="false">AX607*((1-IFERROR(CORREL(AJ607:AM607,AB607:AE607),0))+(1-IFERROR(CORREL(AJ607:AM607,AF607:AI607),0))+(1-IFERROR(CORREL(AJ607:AM607,AN607:AQ607),0))+(1-IFERROR(CORREL(AJ607:AM607,AR607:AU607),0)))</f>
        <v>1.12565178294028</v>
      </c>
      <c r="BD607" s="0" t="n">
        <f aca="false">AY607*((1-IFERROR(CORREL(AN607:AQ607,AB607:AE607),0))+(1-IFERROR(CORREL(AN607:AQ607,AF607:AI607),0))+(1-IFERROR(CORREL(AN607:AQ607,AJ607:AM607),0))+(1-IFERROR(CORREL(AN607:AQ607,AR607:AU607),0)))</f>
        <v>0.821280308186698</v>
      </c>
      <c r="BE607" s="0" t="n">
        <f aca="false">AZ607*((1-IFERROR(CORREL(AR607:AU607,AB607:AE607),0))+(1-IFERROR(CORREL(AR607:AU607,AF607:AI607),0))+(1-IFERROR(CORREL(AR607:AU607,AJ607:AM607),0))+(1-IFERROR(CORREL(AR607:AU607,AN607:AQ607),0)))</f>
        <v>0.949507263633192</v>
      </c>
      <c r="BF607" s="0" t="n">
        <f aca="false">IF(SUM(BA607:BE607)&gt;0,BA607/SUM(BA607:BE607),1/5)</f>
        <v>0.171327753100364</v>
      </c>
      <c r="BG607" s="0" t="n">
        <f aca="false">IF(SUM(BA607:BE607)&gt;0,BB607/SUM(BA607:BE607),1/5)</f>
        <v>0.388302155836402</v>
      </c>
      <c r="BH607" s="0" t="n">
        <f aca="false">IF(SUM(BA607:BE607)&gt;0,BC607/SUM(BA607:BE607),1/5)</f>
        <v>0.171142329406703</v>
      </c>
      <c r="BI607" s="0" t="n">
        <f aca="false">IF(SUM(BA607:BE607)&gt;0,BD607/SUM(BA607:BE607),1/5)</f>
        <v>0.124866168356065</v>
      </c>
      <c r="BJ607" s="0" t="n">
        <f aca="false">IF(SUM(BA607:BE607)&gt;0,BE607/SUM(BA607:BE607),1/5)</f>
        <v>0.144361593300465</v>
      </c>
      <c r="BK607" s="0" t="n">
        <f aca="false">BF607*AB607+BG607*AF607+BH607*AJ607+BI607*AN607+BJ607*AR607</f>
        <v>0.316516656632581</v>
      </c>
      <c r="BL607" s="0" t="n">
        <f aca="false">BF607*AC607+BG607*AG607+BH607*AK607+BI607*AO607+BJ607*AS607</f>
        <v>0.535402653500274</v>
      </c>
      <c r="BM607" s="0" t="n">
        <f aca="false">BF607*AD607+BG607*AH607+BH607*AL607+BI607*AP607+BJ607*AT607</f>
        <v>0.575899239287505</v>
      </c>
      <c r="BN607" s="0" t="n">
        <f aca="false">BF607*AE607+BG607*AI607+BH607*AM607+BI607*AQ607+BJ607*AU607</f>
        <v>0.611697844163598</v>
      </c>
      <c r="BO607" s="0" t="n">
        <f aca="false">RANK(BK607,$BK607:$BN607)</f>
        <v>4</v>
      </c>
      <c r="BP607" s="0" t="n">
        <f aca="false">RANK(BL607,$BK607:$BN607)</f>
        <v>3</v>
      </c>
      <c r="BQ607" s="0" t="n">
        <f aca="false">RANK(BM607,$BK607:$BN607)</f>
        <v>2</v>
      </c>
      <c r="BR607" s="0" t="n">
        <f aca="false">RANK(BN607,$BK607:$BN607)</f>
        <v>1</v>
      </c>
    </row>
    <row r="608" customFormat="false" ht="15" hidden="false" customHeight="false" outlineLevel="0" collapsed="false">
      <c r="A608" s="0" t="n">
        <v>585</v>
      </c>
      <c r="B608" s="0" t="n">
        <f aca="false">RANDBETWEEN(1,$B$5)</f>
        <v>1</v>
      </c>
      <c r="C608" s="0" t="n">
        <f aca="false">RANDBETWEEN(1,$B$5)</f>
        <v>1</v>
      </c>
      <c r="D608" s="0" t="n">
        <f aca="false">RANDBETWEEN(1,$B$5)</f>
        <v>6</v>
      </c>
      <c r="E608" s="0" t="n">
        <f aca="false">RANDBETWEEN(1,$B$5)</f>
        <v>2</v>
      </c>
      <c r="F608" s="0" t="n">
        <f aca="false">RANDBETWEEN(1,$B$5)</f>
        <v>3</v>
      </c>
      <c r="G608" s="0" t="n">
        <f aca="false">RANDBETWEEN(1,$B$5)</f>
        <v>5</v>
      </c>
      <c r="H608" s="0" t="n">
        <f aca="true">NORMINV(RAND(),$B$8,$B$13)</f>
        <v>45.3877794620091</v>
      </c>
      <c r="I608" s="0" t="n">
        <f aca="true">NORMINV(RAND(),$C$8,$C$13)</f>
        <v>66.4828110174347</v>
      </c>
      <c r="J608" s="0" t="n">
        <f aca="true">NORMINV(RAND(),$D$8,$D$13)</f>
        <v>13.2543580936461</v>
      </c>
      <c r="K608" s="0" t="n">
        <f aca="true">NORMINV(RAND(),$E$8,$E$13)</f>
        <v>3.50209030906095</v>
      </c>
      <c r="L608" s="0" t="n">
        <f aca="true">NORMINV(RAND(),$B$9,$B$14)</f>
        <v>42.8879226228694</v>
      </c>
      <c r="M608" s="0" t="n">
        <f aca="true">NORMINV(RAND(),$C$9,$C$14)</f>
        <v>59.9157700061399</v>
      </c>
      <c r="N608" s="0" t="n">
        <f aca="true">NORMINV(RAND(),$D$9,$D$14)</f>
        <v>42.3039117734641</v>
      </c>
      <c r="O608" s="0" t="n">
        <f aca="true">NORMINV(RAND(),$E$9,$E$14)</f>
        <v>20.3302227664613</v>
      </c>
      <c r="P608" s="0" t="n">
        <f aca="true">NORMINV(RAND(),$B$10,$B$15)</f>
        <v>22.7546100974596</v>
      </c>
      <c r="Q608" s="0" t="n">
        <f aca="true">NORMINV(RAND(),$C$10,$C$15)</f>
        <v>31.5110168301171</v>
      </c>
      <c r="R608" s="0" t="n">
        <f aca="true">NORMINV(RAND(),$D$10,$D$15)</f>
        <v>9.97027886866834</v>
      </c>
      <c r="S608" s="0" t="n">
        <f aca="true">NORMINV(RAND(),$E$10,$E$15)</f>
        <v>3.92211272733816</v>
      </c>
      <c r="T608" s="0" t="n">
        <f aca="false">MEDIAN(INDEX(Avaliadores!$B$17:$B$22,$B608),INDEX(Avaliadores!$B$17:$B$22,$C608),INDEX(Avaliadores!$B$17:$B$22,$D608),INDEX(Avaliadores!$B$17:$B$22,$E608),INDEX(Avaliadores!$B$17:$B$22,$F608),INDEX(Avaliadores!$B$17:$B$22,$G608))</f>
        <v>2.29166666666667</v>
      </c>
      <c r="U608" s="0" t="n">
        <f aca="false">MEDIAN(INDEX(Avaliadores!$C$17:$C$22,$B608),INDEX(Avaliadores!$C$17:$C$22,$C608),INDEX(Avaliadores!$C$17:$C$22,$D608),INDEX(Avaliadores!$C$17:$C$22,$E608),INDEX(Avaliadores!$C$17:$C$22,$F608),INDEX(Avaliadores!$C$17:$C$22,$G608))</f>
        <v>4.91666666666667</v>
      </c>
      <c r="V608" s="0" t="n">
        <f aca="false">MEDIAN(INDEX(Avaliadores!$D$17:$D$22,$B608),INDEX(Avaliadores!$D$17:$D$22,$C608),INDEX(Avaliadores!$D$17:$D$22,$D608),INDEX(Avaliadores!$D$17:$D$22,$E608),INDEX(Avaliadores!$D$17:$D$22,$F608),INDEX(Avaliadores!$D$17:$D$22,$G608))</f>
        <v>5.91666666666667</v>
      </c>
      <c r="W608" s="0" t="n">
        <f aca="false">MEDIAN(INDEX(Avaliadores!$E$17:$E$22,$B608),INDEX(Avaliadores!$E$17:$E$22,$C608),INDEX(Avaliadores!$E$17:$E$22,$D608),INDEX(Avaliadores!$E$17:$E$22,$E608),INDEX(Avaliadores!$E$17:$E$22,$F608),INDEX(Avaliadores!$E$17:$E$22,$G608))</f>
        <v>6.54166666666667</v>
      </c>
      <c r="X608" s="0" t="n">
        <f aca="false">MEDIAN(INDEX(Avaliadores!$F$17:$F$22,$B608),INDEX(Avaliadores!$F$17:$F$22,$C608),INDEX(Avaliadores!$F$17:$F$22,$D608),INDEX(Avaliadores!$F$17:$F$22,$E608),INDEX(Avaliadores!$F$17:$F$22,$F608),INDEX(Avaliadores!$F$17:$F$22,$G608))</f>
        <v>2.29166666666667</v>
      </c>
      <c r="Y608" s="0" t="n">
        <f aca="false">MEDIAN(INDEX(Avaliadores!$G$17:$G$22,$B608),INDEX(Avaliadores!$G$17:$G$22,$C608),INDEX(Avaliadores!$G$17:$G$22,$D608),INDEX(Avaliadores!$G$17:$G$22,$E608),INDEX(Avaliadores!$G$17:$G$22,$F608),INDEX(Avaliadores!$G$17:$G$22,$G608))</f>
        <v>5.04166666666667</v>
      </c>
      <c r="Z608" s="0" t="n">
        <f aca="false">MEDIAN(INDEX(Avaliadores!$H$17:$H$22,$B608),INDEX(Avaliadores!$H$17:$H$22,$C608),INDEX(Avaliadores!$H$17:$H$22,$D608),INDEX(Avaliadores!$H$17:$H$22,$E608),INDEX(Avaliadores!$H$17:$H$22,$F608),INDEX(Avaliadores!$H$17:$H$22,$G608))</f>
        <v>4.04166666666667</v>
      </c>
      <c r="AA608" s="0" t="n">
        <f aca="false">MEDIAN(INDEX(Avaliadores!$I$17:$I$22,$B608),INDEX(Avaliadores!$I$17:$I$22,$C608),INDEX(Avaliadores!$I$17:$I$22,$D608),INDEX(Avaliadores!$I$17:$I$22,$E608),INDEX(Avaliadores!$I$17:$I$22,$F608),INDEX(Avaliadores!$I$17:$I$22,$G608))</f>
        <v>6.91666666666667</v>
      </c>
      <c r="AB608" s="0" t="n">
        <f aca="false">IF(MAX(H608:K608)=MIN(H608:K608),0,IF($B$17="custo",(MAX(H608:K608)-H608)/(MAX(H608:K608)-MIN(H608:K608)),(H608-MIN(H608:K608))/(MAX(H608:K608)-MIN(H608:K608))))</f>
        <v>0.334944270534855</v>
      </c>
      <c r="AC608" s="0" t="n">
        <f aca="false">IF(MAX(H608:K608)=MIN(H608:K608),0,IF($B$17="custo",(MAX(H608:K608)-I608)/(MAX(H608:K608)-MIN(H608:K608)),(I608-MIN(H608:K608))/(MAX(H608:K608)-MIN(H608:K608))))</f>
        <v>0</v>
      </c>
      <c r="AD608" s="0" t="n">
        <f aca="false">IF(MAX(H608:K608)=MIN(H608:K608),0,IF($B$17="custo",(MAX(H608:K608)-J608)/(MAX(H608:K608)-MIN(H608:K608)),(J608-MIN(H608:K608))/(MAX(H608:K608)-MIN(H608:K608))))</f>
        <v>0.845154712824864</v>
      </c>
      <c r="AE608" s="0" t="n">
        <f aca="false">IF(MAX(H608:K608)=MIN(H608:K608),0,IF($B$17="custo",(MAX(H608:K608)-K608)/(MAX(H608:K608)-MIN(H608:K608)),(K608-MIN(H608:K608))/(MAX(H608:K608)-MIN(H608:K608))))</f>
        <v>1</v>
      </c>
      <c r="AF608" s="0" t="n">
        <f aca="false">IF(MAX(L608:O608)=MIN(L608:O608),0,IF($C$17="custo",(MAX(L608:O608)-L608)/(MAX(L608:O608)-MIN(L608:O608)),(L608-MIN(L608:O608))/(MAX(L608:O608)-MIN(L608:O608))))</f>
        <v>0.569846861528225</v>
      </c>
      <c r="AG608" s="0" t="n">
        <f aca="false">IF(MAX(L608:O608)=MIN(L608:O608),0,IF($C$17="custo",(MAX(L608:O608)-M608)/(MAX(L608:O608)-MIN(L608:O608)),(M608-MIN(L608:O608))/(MAX(L608:O608)-MIN(L608:O608))))</f>
        <v>1</v>
      </c>
      <c r="AH608" s="0" t="n">
        <f aca="false">IF(MAX(L608:O608)=MIN(L608:O608),0,IF($C$17="custo",(MAX(L608:O608)-N608)/(MAX(L608:O608)-MIN(L608:O608)),(N608-MIN(L608:O608))/(MAX(L608:O608)-MIN(L608:O608))))</f>
        <v>0.555093728374113</v>
      </c>
      <c r="AI608" s="0" t="n">
        <f aca="false">IF(MAX(L608:O608)=MIN(L608:O608),0,IF($C$17="custo",(MAX(L608:O608)-O608)/(MAX(L608:O608)-MIN(L608:O608)),(O608-MIN(L608:O608))/(MAX(L608:O608)-MIN(L608:O608))))</f>
        <v>0</v>
      </c>
      <c r="AJ608" s="0" t="n">
        <f aca="false">IF(MAX(P608:S608)=MIN(P608:S608),0,IF($D$17="custo",(MAX(P608:S608)-P608)/(MAX(P608:S608)-MIN(P608:S608)),(P608-MIN(P608:S608))/(MAX(P608:S608)-MIN(P608:S608))))</f>
        <v>0.317388711781976</v>
      </c>
      <c r="AK608" s="0" t="n">
        <f aca="false">IF(MAX(P608:S608)=MIN(P608:S608),0,IF($D$17="custo",(MAX(P608:S608)-Q608)/(MAX(P608:S608)-MIN(P608:S608)),(Q608-MIN(P608:S608))/(MAX(P608:S608)-MIN(P608:S608))))</f>
        <v>0</v>
      </c>
      <c r="AL608" s="0" t="n">
        <f aca="false">IF(MAX(P608:S608)=MIN(P608:S608),0,IF($D$17="custo",(MAX(P608:S608)-R608)/(MAX(P608:S608)-MIN(P608:S608)),(R608-MIN(P608:S608))/(MAX(P608:S608)-MIN(P608:S608))))</f>
        <v>0.780775411781544</v>
      </c>
      <c r="AM608" s="0" t="n">
        <f aca="false">IF(MAX(P608:S608)=MIN(P608:S608),0,IF($D$17="custo",(MAX(P608:S608)-S608)/(MAX(P608:S608)-MIN(P608:S608)),(S608-MIN(P608:S608))/(MAX(P608:S608)-MIN(P608:S608))))</f>
        <v>1</v>
      </c>
      <c r="AN608" s="0" t="n">
        <f aca="false">IF(MAX(T608:W608)=MIN(T608:W608),0,IF($E$17="custo",(MAX(T608:W608)-T608)/(MAX(T608:W608)-MIN(T608:W608)),(T608-MIN(T608:W608))/(MAX(T608:W608)-MIN(T608:W608))))</f>
        <v>0</v>
      </c>
      <c r="AO608" s="0" t="n">
        <f aca="false">IF(MAX(T608:W608)=MIN(T608:W608),0,IF($E$17="custo",(MAX(T608:W608)-U608)/(MAX(T608:W608)-MIN(T608:W608)),(U608-MIN(T608:W608))/(MAX(T608:W608)-MIN(T608:W608))))</f>
        <v>0.617647058823529</v>
      </c>
      <c r="AP608" s="0" t="n">
        <f aca="false">IF(MAX(T608:W608)=MIN(T608:W608),0,IF($E$17="custo",(MAX(T608:W608)-V608)/(MAX(T608:W608)-MIN(T608:W608)),(V608-MIN(T608:W608))/(MAX(T608:W608)-MIN(T608:W608))))</f>
        <v>0.852941176470588</v>
      </c>
      <c r="AQ608" s="0" t="n">
        <f aca="false">IF(MAX(T608:W608)=MIN(T608:W608),0,IF($E$17="custo",(MAX(T608:W608)-W608)/(MAX(T608:W608)-MIN(T608:W608)),(W608-MIN(T608:W608))/(MAX(T608:W608)-MIN(T608:W608))))</f>
        <v>1</v>
      </c>
      <c r="AR608" s="0" t="n">
        <f aca="false">IF(MAX(X608:AA608)=MIN(X608:AA608),0,IF($F$17="custo",(MAX(X608:AA608)-X608)/(MAX(X608:AA608)-MIN(X608:AA608)),(X608-MIN(X608:AA608))/(MAX(X608:AA608)-MIN(X608:AA608))))</f>
        <v>0</v>
      </c>
      <c r="AS608" s="0" t="n">
        <f aca="false">IF(MAX(X608:AA608)=MIN(X608:AA608),0,IF($F$17="custo",(MAX(X608:AA608)-Y608)/(MAX(X608:AA608)-MIN(X608:AA608)),(Y608-MIN(X608:AA608))/(MAX(X608:AA608)-MIN(X608:AA608))))</f>
        <v>0.594594594594595</v>
      </c>
      <c r="AT608" s="0" t="n">
        <f aca="false">IF(MAX(X608:AA608)=MIN(X608:AA608),0,IF($F$17="custo",(MAX(X608:AA608)-Z608)/(MAX(X608:AA608)-MIN(X608:AA608)),(Z608-MIN(X608:AA608))/(MAX(X608:AA608)-MIN(X608:AA608))))</f>
        <v>0.378378378378378</v>
      </c>
      <c r="AU608" s="0" t="n">
        <f aca="false">IF(MAX(X608:AA608)=MIN(X608:AA608),0,IF($F$17="custo",(MAX(X608:AA608)-AA608)/(MAX(X608:AA608)-MIN(X608:AA608)),(AA608-MIN(X608:AA608))/(MAX(X608:AA608)-MIN(X608:AA608))))</f>
        <v>1</v>
      </c>
      <c r="AV608" s="0" t="n">
        <f aca="false">STDEVP(AB608:AE608)</f>
        <v>0.399457838408099</v>
      </c>
      <c r="AW608" s="0" t="n">
        <f aca="false">STDEVP(AF608:AI608)</f>
        <v>0.354968789198507</v>
      </c>
      <c r="AX608" s="0" t="n">
        <f aca="false">STDEVP(AJ608:AM608)</f>
        <v>0.390439709064342</v>
      </c>
      <c r="AY608" s="0" t="n">
        <f aca="false">STDEVP(AN608:AQ608)</f>
        <v>0.381786911345505</v>
      </c>
      <c r="AZ608" s="0" t="n">
        <f aca="false">STDEVP(AR608:AU608)</f>
        <v>0.361786311627772</v>
      </c>
      <c r="BA608" s="0" t="n">
        <f aca="false">AV608*((1-IFERROR(CORREL(AB608:AE608,AF608:AI608),0))+(1-IFERROR(CORREL(AB608:AE608,AJ608:AM608),0))+(1-IFERROR(CORREL(AB608:AE608,AN608:AQ608),0))+(1-IFERROR(CORREL(AB608:AE608,AR608:AU608),0)))</f>
        <v>1.13593728601139</v>
      </c>
      <c r="BB608" s="0" t="n">
        <f aca="false">AW608*((1-IFERROR(CORREL(AF608:AI608,AB608:AE608),0))+(1-IFERROR(CORREL(AF608:AI608,AJ608:AM608),0))+(1-IFERROR(CORREL(AF608:AI608,AN608:AQ608),0))+(1-IFERROR(CORREL(AF608:AI608,AR608:AU608),0)))</f>
        <v>2.36520759010845</v>
      </c>
      <c r="BC608" s="0" t="n">
        <f aca="false">AX608*((1-IFERROR(CORREL(AJ608:AM608,AB608:AE608),0))+(1-IFERROR(CORREL(AJ608:AM608,AF608:AI608),0))+(1-IFERROR(CORREL(AJ608:AM608,AN608:AQ608),0))+(1-IFERROR(CORREL(AJ608:AM608,AR608:AU608),0)))</f>
        <v>1.1021496964889</v>
      </c>
      <c r="BD608" s="0" t="n">
        <f aca="false">AY608*((1-IFERROR(CORREL(AN608:AQ608,AB608:AE608),0))+(1-IFERROR(CORREL(AN608:AQ608,AF608:AI608),0))+(1-IFERROR(CORREL(AN608:AQ608,AJ608:AM608),0))+(1-IFERROR(CORREL(AN608:AQ608,AR608:AU608),0)))</f>
        <v>0.886102069073165</v>
      </c>
      <c r="BE608" s="0" t="n">
        <f aca="false">AZ608*((1-IFERROR(CORREL(AR608:AU608,AB608:AE608),0))+(1-IFERROR(CORREL(AR608:AU608,AF608:AI608),0))+(1-IFERROR(CORREL(AR608:AU608,AJ608:AM608),0))+(1-IFERROR(CORREL(AR608:AU608,AN608:AQ608),0)))</f>
        <v>0.990143260171255</v>
      </c>
      <c r="BF608" s="0" t="n">
        <f aca="false">IF(SUM(BA608:BE608)&gt;0,BA608/SUM(BA608:BE608),1/5)</f>
        <v>0.175311411491812</v>
      </c>
      <c r="BG608" s="0" t="n">
        <f aca="false">IF(SUM(BA608:BE608)&gt;0,BB608/SUM(BA608:BE608),1/5)</f>
        <v>0.365027089258606</v>
      </c>
      <c r="BH608" s="0" t="n">
        <f aca="false">IF(SUM(BA608:BE608)&gt;0,BC608/SUM(BA608:BE608),1/5)</f>
        <v>0.170096907061824</v>
      </c>
      <c r="BI608" s="0" t="n">
        <f aca="false">IF(SUM(BA608:BE608)&gt;0,BD608/SUM(BA608:BE608),1/5)</f>
        <v>0.136753856368681</v>
      </c>
      <c r="BJ608" s="0" t="n">
        <f aca="false">IF(SUM(BA608:BE608)&gt;0,BE608/SUM(BA608:BE608),1/5)</f>
        <v>0.152810735819078</v>
      </c>
      <c r="BK608" s="0" t="n">
        <f aca="false">BF608*AB608+BG608*AF608+BH608*AJ608+BI608*AN608+BJ608*AR608</f>
        <v>0.320715932235811</v>
      </c>
      <c r="BL608" s="0" t="n">
        <f aca="false">BF608*AC608+BG608*AG608+BH608*AK608+BI608*AO608+BJ608*AS608</f>
        <v>0.540353143941543</v>
      </c>
      <c r="BM608" s="0" t="n">
        <f aca="false">BF608*AD608+BG608*AH608+BH608*AL608+BI608*AP608+BJ608*AT608</f>
        <v>0.658060269778378</v>
      </c>
      <c r="BN608" s="0" t="n">
        <f aca="false">BF608*AE608+BG608*AI608+BH608*AM608+BI608*AQ608+BJ608*AU608</f>
        <v>0.634972910741394</v>
      </c>
      <c r="BO608" s="0" t="n">
        <f aca="false">RANK(BK608,$BK608:$BN608)</f>
        <v>4</v>
      </c>
      <c r="BP608" s="0" t="n">
        <f aca="false">RANK(BL608,$BK608:$BN608)</f>
        <v>3</v>
      </c>
      <c r="BQ608" s="0" t="n">
        <f aca="false">RANK(BM608,$BK608:$BN608)</f>
        <v>1</v>
      </c>
      <c r="BR608" s="0" t="n">
        <f aca="false">RANK(BN608,$BK608:$BN608)</f>
        <v>2</v>
      </c>
    </row>
    <row r="609" customFormat="false" ht="15" hidden="false" customHeight="false" outlineLevel="0" collapsed="false">
      <c r="A609" s="0" t="n">
        <v>586</v>
      </c>
      <c r="B609" s="0" t="n">
        <f aca="false">RANDBETWEEN(1,$B$5)</f>
        <v>2</v>
      </c>
      <c r="C609" s="0" t="n">
        <f aca="false">RANDBETWEEN(1,$B$5)</f>
        <v>5</v>
      </c>
      <c r="D609" s="0" t="n">
        <f aca="false">RANDBETWEEN(1,$B$5)</f>
        <v>1</v>
      </c>
      <c r="E609" s="0" t="n">
        <f aca="false">RANDBETWEEN(1,$B$5)</f>
        <v>1</v>
      </c>
      <c r="F609" s="0" t="n">
        <f aca="false">RANDBETWEEN(1,$B$5)</f>
        <v>4</v>
      </c>
      <c r="G609" s="0" t="n">
        <f aca="false">RANDBETWEEN(1,$B$5)</f>
        <v>2</v>
      </c>
      <c r="H609" s="0" t="n">
        <f aca="true">NORMINV(RAND(),$B$8,$B$13)</f>
        <v>48.2096906098546</v>
      </c>
      <c r="I609" s="0" t="n">
        <f aca="true">NORMINV(RAND(),$C$8,$C$13)</f>
        <v>64.6486906288593</v>
      </c>
      <c r="J609" s="0" t="n">
        <f aca="true">NORMINV(RAND(),$D$8,$D$13)</f>
        <v>15.6500309610767</v>
      </c>
      <c r="K609" s="0" t="n">
        <f aca="true">NORMINV(RAND(),$E$8,$E$13)</f>
        <v>3.2783474621114</v>
      </c>
      <c r="L609" s="0" t="n">
        <f aca="true">NORMINV(RAND(),$B$9,$B$14)</f>
        <v>52.4037734371266</v>
      </c>
      <c r="M609" s="0" t="n">
        <f aca="true">NORMINV(RAND(),$C$9,$C$14)</f>
        <v>56.7007430311324</v>
      </c>
      <c r="N609" s="0" t="n">
        <f aca="true">NORMINV(RAND(),$D$9,$D$14)</f>
        <v>44.9992623559476</v>
      </c>
      <c r="O609" s="0" t="n">
        <f aca="true">NORMINV(RAND(),$E$9,$E$14)</f>
        <v>26.0384314005196</v>
      </c>
      <c r="P609" s="0" t="n">
        <f aca="true">NORMINV(RAND(),$B$10,$B$15)</f>
        <v>25.8559006842277</v>
      </c>
      <c r="Q609" s="0" t="n">
        <f aca="true">NORMINV(RAND(),$C$10,$C$15)</f>
        <v>30.2937398918776</v>
      </c>
      <c r="R609" s="0" t="n">
        <f aca="true">NORMINV(RAND(),$D$10,$D$15)</f>
        <v>10.4308233325543</v>
      </c>
      <c r="S609" s="0" t="n">
        <f aca="true">NORMINV(RAND(),$E$10,$E$15)</f>
        <v>3.94474148890581</v>
      </c>
      <c r="T609" s="0" t="n">
        <f aca="false">MEDIAN(INDEX(Avaliadores!$B$17:$B$22,$B609),INDEX(Avaliadores!$B$17:$B$22,$C609),INDEX(Avaliadores!$B$17:$B$22,$D609),INDEX(Avaliadores!$B$17:$B$22,$E609),INDEX(Avaliadores!$B$17:$B$22,$F609),INDEX(Avaliadores!$B$17:$B$22,$G609))</f>
        <v>2.79166666666667</v>
      </c>
      <c r="U609" s="0" t="n">
        <f aca="false">MEDIAN(INDEX(Avaliadores!$C$17:$C$22,$B609),INDEX(Avaliadores!$C$17:$C$22,$C609),INDEX(Avaliadores!$C$17:$C$22,$D609),INDEX(Avaliadores!$C$17:$C$22,$E609),INDEX(Avaliadores!$C$17:$C$22,$F609),INDEX(Avaliadores!$C$17:$C$22,$G609))</f>
        <v>5.04166666666667</v>
      </c>
      <c r="V609" s="0" t="n">
        <f aca="false">MEDIAN(INDEX(Avaliadores!$D$17:$D$22,$B609),INDEX(Avaliadores!$D$17:$D$22,$C609),INDEX(Avaliadores!$D$17:$D$22,$D609),INDEX(Avaliadores!$D$17:$D$22,$E609),INDEX(Avaliadores!$D$17:$D$22,$F609),INDEX(Avaliadores!$D$17:$D$22,$G609))</f>
        <v>6.04166666666667</v>
      </c>
      <c r="W609" s="0" t="n">
        <f aca="false">MEDIAN(INDEX(Avaliadores!$E$17:$E$22,$B609),INDEX(Avaliadores!$E$17:$E$22,$C609),INDEX(Avaliadores!$E$17:$E$22,$D609),INDEX(Avaliadores!$E$17:$E$22,$E609),INDEX(Avaliadores!$E$17:$E$22,$F609),INDEX(Avaliadores!$E$17:$E$22,$G609))</f>
        <v>6.79166666666667</v>
      </c>
      <c r="X609" s="0" t="n">
        <f aca="false">MEDIAN(INDEX(Avaliadores!$F$17:$F$22,$B609),INDEX(Avaliadores!$F$17:$F$22,$C609),INDEX(Avaliadores!$F$17:$F$22,$D609),INDEX(Avaliadores!$F$17:$F$22,$E609),INDEX(Avaliadores!$F$17:$F$22,$F609),INDEX(Avaliadores!$F$17:$F$22,$G609))</f>
        <v>2.04166666666667</v>
      </c>
      <c r="Y609" s="0" t="n">
        <f aca="false">MEDIAN(INDEX(Avaliadores!$G$17:$G$22,$B609),INDEX(Avaliadores!$G$17:$G$22,$C609),INDEX(Avaliadores!$G$17:$G$22,$D609),INDEX(Avaliadores!$G$17:$G$22,$E609),INDEX(Avaliadores!$G$17:$G$22,$F609),INDEX(Avaliadores!$G$17:$G$22,$G609))</f>
        <v>5.04166666666667</v>
      </c>
      <c r="Z609" s="0" t="n">
        <f aca="false">MEDIAN(INDEX(Avaliadores!$H$17:$H$22,$B609),INDEX(Avaliadores!$H$17:$H$22,$C609),INDEX(Avaliadores!$H$17:$H$22,$D609),INDEX(Avaliadores!$H$17:$H$22,$E609),INDEX(Avaliadores!$H$17:$H$22,$F609),INDEX(Avaliadores!$H$17:$H$22,$G609))</f>
        <v>4.04166666666667</v>
      </c>
      <c r="AA609" s="0" t="n">
        <f aca="false">MEDIAN(INDEX(Avaliadores!$I$17:$I$22,$B609),INDEX(Avaliadores!$I$17:$I$22,$C609),INDEX(Avaliadores!$I$17:$I$22,$D609),INDEX(Avaliadores!$I$17:$I$22,$E609),INDEX(Avaliadores!$I$17:$I$22,$F609),INDEX(Avaliadores!$I$17:$I$22,$G609))</f>
        <v>6.29166666666667</v>
      </c>
      <c r="AB609" s="0" t="n">
        <f aca="false">IF(MAX(H609:K609)=MIN(H609:K609),0,IF($B$17="custo",(MAX(H609:K609)-H609)/(MAX(H609:K609)-MIN(H609:K609)),(H609-MIN(H609:K609))/(MAX(H609:K609)-MIN(H609:K609))))</f>
        <v>0.267865538479046</v>
      </c>
      <c r="AC609" s="0" t="n">
        <f aca="false">IF(MAX(H609:K609)=MIN(H609:K609),0,IF($B$17="custo",(MAX(H609:K609)-I609)/(MAX(H609:K609)-MIN(H609:K609)),(I609-MIN(H609:K609))/(MAX(H609:K609)-MIN(H609:K609))))</f>
        <v>0</v>
      </c>
      <c r="AD609" s="0" t="n">
        <f aca="false">IF(MAX(H609:K609)=MIN(H609:K609),0,IF($B$17="custo",(MAX(H609:K609)-J609)/(MAX(H609:K609)-MIN(H609:K609)),(J609-MIN(H609:K609))/(MAX(H609:K609)-MIN(H609:K609))))</f>
        <v>0.798409413071873</v>
      </c>
      <c r="AE609" s="0" t="n">
        <f aca="false">IF(MAX(H609:K609)=MIN(H609:K609),0,IF($B$17="custo",(MAX(H609:K609)-K609)/(MAX(H609:K609)-MIN(H609:K609)),(K609-MIN(H609:K609))/(MAX(H609:K609)-MIN(H609:K609))))</f>
        <v>1</v>
      </c>
      <c r="AF609" s="0" t="n">
        <f aca="false">IF(MAX(L609:O609)=MIN(L609:O609),0,IF($C$17="custo",(MAX(L609:O609)-L609)/(MAX(L609:O609)-MIN(L609:O609)),(L609-MIN(L609:O609))/(MAX(L609:O609)-MIN(L609:O609))))</f>
        <v>0.859861524930957</v>
      </c>
      <c r="AG609" s="0" t="n">
        <f aca="false">IF(MAX(L609:O609)=MIN(L609:O609),0,IF($C$17="custo",(MAX(L609:O609)-M609)/(MAX(L609:O609)-MIN(L609:O609)),(M609-MIN(L609:O609))/(MAX(L609:O609)-MIN(L609:O609))))</f>
        <v>1</v>
      </c>
      <c r="AH609" s="0" t="n">
        <f aca="false">IF(MAX(L609:O609)=MIN(L609:O609),0,IF($C$17="custo",(MAX(L609:O609)-N609)/(MAX(L609:O609)-MIN(L609:O609)),(N609-MIN(L609:O609))/(MAX(L609:O609)-MIN(L609:O609))))</f>
        <v>0.618375782747499</v>
      </c>
      <c r="AI609" s="0" t="n">
        <f aca="false">IF(MAX(L609:O609)=MIN(L609:O609),0,IF($C$17="custo",(MAX(L609:O609)-O609)/(MAX(L609:O609)-MIN(L609:O609)),(O609-MIN(L609:O609))/(MAX(L609:O609)-MIN(L609:O609))))</f>
        <v>0</v>
      </c>
      <c r="AJ609" s="0" t="n">
        <f aca="false">IF(MAX(P609:S609)=MIN(P609:S609),0,IF($D$17="custo",(MAX(P609:S609)-P609)/(MAX(P609:S609)-MIN(P609:S609)),(P609-MIN(P609:S609))/(MAX(P609:S609)-MIN(P609:S609))))</f>
        <v>0.168425347323615</v>
      </c>
      <c r="AK609" s="0" t="n">
        <f aca="false">IF(MAX(P609:S609)=MIN(P609:S609),0,IF($D$17="custo",(MAX(P609:S609)-Q609)/(MAX(P609:S609)-MIN(P609:S609)),(Q609-MIN(P609:S609))/(MAX(P609:S609)-MIN(P609:S609))))</f>
        <v>0</v>
      </c>
      <c r="AL609" s="0" t="n">
        <f aca="false">IF(MAX(P609:S609)=MIN(P609:S609),0,IF($D$17="custo",(MAX(P609:S609)-R609)/(MAX(P609:S609)-MIN(P609:S609)),(R609-MIN(P609:S609))/(MAX(P609:S609)-MIN(P609:S609))))</f>
        <v>0.753839529516352</v>
      </c>
      <c r="AM609" s="0" t="n">
        <f aca="false">IF(MAX(P609:S609)=MIN(P609:S609),0,IF($D$17="custo",(MAX(P609:S609)-S609)/(MAX(P609:S609)-MIN(P609:S609)),(S609-MIN(P609:S609))/(MAX(P609:S609)-MIN(P609:S609))))</f>
        <v>1</v>
      </c>
      <c r="AN609" s="0" t="n">
        <f aca="false">IF(MAX(T609:W609)=MIN(T609:W609),0,IF($E$17="custo",(MAX(T609:W609)-T609)/(MAX(T609:W609)-MIN(T609:W609)),(T609-MIN(T609:W609))/(MAX(T609:W609)-MIN(T609:W609))))</f>
        <v>0</v>
      </c>
      <c r="AO609" s="0" t="n">
        <f aca="false">IF(MAX(T609:W609)=MIN(T609:W609),0,IF($E$17="custo",(MAX(T609:W609)-U609)/(MAX(T609:W609)-MIN(T609:W609)),(U609-MIN(T609:W609))/(MAX(T609:W609)-MIN(T609:W609))))</f>
        <v>0.5625</v>
      </c>
      <c r="AP609" s="0" t="n">
        <f aca="false">IF(MAX(T609:W609)=MIN(T609:W609),0,IF($E$17="custo",(MAX(T609:W609)-V609)/(MAX(T609:W609)-MIN(T609:W609)),(V609-MIN(T609:W609))/(MAX(T609:W609)-MIN(T609:W609))))</f>
        <v>0.8125</v>
      </c>
      <c r="AQ609" s="0" t="n">
        <f aca="false">IF(MAX(T609:W609)=MIN(T609:W609),0,IF($E$17="custo",(MAX(T609:W609)-W609)/(MAX(T609:W609)-MIN(T609:W609)),(W609-MIN(T609:W609))/(MAX(T609:W609)-MIN(T609:W609))))</f>
        <v>1</v>
      </c>
      <c r="AR609" s="0" t="n">
        <f aca="false">IF(MAX(X609:AA609)=MIN(X609:AA609),0,IF($F$17="custo",(MAX(X609:AA609)-X609)/(MAX(X609:AA609)-MIN(X609:AA609)),(X609-MIN(X609:AA609))/(MAX(X609:AA609)-MIN(X609:AA609))))</f>
        <v>0</v>
      </c>
      <c r="AS609" s="0" t="n">
        <f aca="false">IF(MAX(X609:AA609)=MIN(X609:AA609),0,IF($F$17="custo",(MAX(X609:AA609)-Y609)/(MAX(X609:AA609)-MIN(X609:AA609)),(Y609-MIN(X609:AA609))/(MAX(X609:AA609)-MIN(X609:AA609))))</f>
        <v>0.705882352941177</v>
      </c>
      <c r="AT609" s="0" t="n">
        <f aca="false">IF(MAX(X609:AA609)=MIN(X609:AA609),0,IF($F$17="custo",(MAX(X609:AA609)-Z609)/(MAX(X609:AA609)-MIN(X609:AA609)),(Z609-MIN(X609:AA609))/(MAX(X609:AA609)-MIN(X609:AA609))))</f>
        <v>0.470588235294118</v>
      </c>
      <c r="AU609" s="0" t="n">
        <f aca="false">IF(MAX(X609:AA609)=MIN(X609:AA609),0,IF($F$17="custo",(MAX(X609:AA609)-AA609)/(MAX(X609:AA609)-MIN(X609:AA609)),(AA609-MIN(X609:AA609))/(MAX(X609:AA609)-MIN(X609:AA609))))</f>
        <v>1</v>
      </c>
      <c r="AV609" s="0" t="n">
        <f aca="false">STDEVP(AB609:AE609)</f>
        <v>0.400573493174085</v>
      </c>
      <c r="AW609" s="0" t="n">
        <f aca="false">STDEVP(AF609:AI609)</f>
        <v>0.382862707916569</v>
      </c>
      <c r="AX609" s="0" t="n">
        <f aca="false">STDEVP(AJ609:AM609)</f>
        <v>0.410141917419864</v>
      </c>
      <c r="AY609" s="0" t="n">
        <f aca="false">STDEVP(AN609:AQ609)</f>
        <v>0.376299830587259</v>
      </c>
      <c r="AZ609" s="0" t="n">
        <f aca="false">STDEVP(AR609:AU609)</f>
        <v>0.365878097194845</v>
      </c>
      <c r="BA609" s="0" t="n">
        <f aca="false">AV609*((1-IFERROR(CORREL(AB609:AE609,AF609:AI609),0))+(1-IFERROR(CORREL(AB609:AE609,AJ609:AM609),0))+(1-IFERROR(CORREL(AB609:AE609,AN609:AQ609),0))+(1-IFERROR(CORREL(AB609:AE609,AR609:AU609),0)))</f>
        <v>1.11472843858986</v>
      </c>
      <c r="BB609" s="0" t="n">
        <f aca="false">AW609*((1-IFERROR(CORREL(AF609:AI609,AB609:AE609),0))+(1-IFERROR(CORREL(AF609:AI609,AJ609:AM609),0))+(1-IFERROR(CORREL(AF609:AI609,AN609:AQ609),0))+(1-IFERROR(CORREL(AF609:AI609,AR609:AU609),0)))</f>
        <v>2.7423636794911</v>
      </c>
      <c r="BC609" s="0" t="n">
        <f aca="false">AX609*((1-IFERROR(CORREL(AJ609:AM609,AB609:AE609),0))+(1-IFERROR(CORREL(AJ609:AM609,AF609:AI609),0))+(1-IFERROR(CORREL(AJ609:AM609,AN609:AQ609),0))+(1-IFERROR(CORREL(AJ609:AM609,AR609:AU609),0)))</f>
        <v>1.0870901297123</v>
      </c>
      <c r="BD609" s="0" t="n">
        <f aca="false">AY609*((1-IFERROR(CORREL(AN609:AQ609,AB609:AE609),0))+(1-IFERROR(CORREL(AN609:AQ609,AF609:AI609),0))+(1-IFERROR(CORREL(AN609:AQ609,AJ609:AM609),0))+(1-IFERROR(CORREL(AN609:AQ609,AR609:AU609),0)))</f>
        <v>0.887327258577318</v>
      </c>
      <c r="BE609" s="0" t="n">
        <f aca="false">AZ609*((1-IFERROR(CORREL(AR609:AU609,AB609:AE609),0))+(1-IFERROR(CORREL(AR609:AU609,AF609:AI609),0))+(1-IFERROR(CORREL(AR609:AU609,AJ609:AM609),0))+(1-IFERROR(CORREL(AR609:AU609,AN609:AQ609),0)))</f>
        <v>1.02429645646011</v>
      </c>
      <c r="BF609" s="0" t="n">
        <f aca="false">IF(SUM(BA609:BE609)&gt;0,BA609/SUM(BA609:BE609),1/5)</f>
        <v>0.162596264339079</v>
      </c>
      <c r="BG609" s="0" t="n">
        <f aca="false">IF(SUM(BA609:BE609)&gt;0,BB609/SUM(BA609:BE609),1/5)</f>
        <v>0.400006023268315</v>
      </c>
      <c r="BH609" s="0" t="n">
        <f aca="false">IF(SUM(BA609:BE609)&gt;0,BC609/SUM(BA609:BE609),1/5)</f>
        <v>0.158564891656217</v>
      </c>
      <c r="BI609" s="0" t="n">
        <f aca="false">IF(SUM(BA609:BE609)&gt;0,BD609/SUM(BA609:BE609),1/5)</f>
        <v>0.129427125474092</v>
      </c>
      <c r="BJ609" s="0" t="n">
        <f aca="false">IF(SUM(BA609:BE609)&gt;0,BE609/SUM(BA609:BE609),1/5)</f>
        <v>0.149405695262296</v>
      </c>
      <c r="BK609" s="0" t="n">
        <f aca="false">BF609*AB609+BG609*AF609+BH609*AJ609+BI609*AN609+BJ609*AR609</f>
        <v>0.41421007200146</v>
      </c>
      <c r="BL609" s="0" t="n">
        <f aca="false">BF609*AC609+BG609*AG609+BH609*AK609+BI609*AO609+BJ609*AS609</f>
        <v>0.578271625062054</v>
      </c>
      <c r="BM609" s="0" t="n">
        <f aca="false">BF609*AD609+BG609*AH609+BH609*AL609+BI609*AP609+BJ609*AT609</f>
        <v>0.672173010968911</v>
      </c>
      <c r="BN609" s="0" t="n">
        <f aca="false">BF609*AE609+BG609*AI609+BH609*AM609+BI609*AQ609+BJ609*AU609</f>
        <v>0.599993976731685</v>
      </c>
      <c r="BO609" s="0" t="n">
        <f aca="false">RANK(BK609,$BK609:$BN609)</f>
        <v>4</v>
      </c>
      <c r="BP609" s="0" t="n">
        <f aca="false">RANK(BL609,$BK609:$BN609)</f>
        <v>3</v>
      </c>
      <c r="BQ609" s="0" t="n">
        <f aca="false">RANK(BM609,$BK609:$BN609)</f>
        <v>1</v>
      </c>
      <c r="BR609" s="0" t="n">
        <f aca="false">RANK(BN609,$BK609:$BN609)</f>
        <v>2</v>
      </c>
    </row>
    <row r="610" customFormat="false" ht="15" hidden="false" customHeight="false" outlineLevel="0" collapsed="false">
      <c r="A610" s="0" t="n">
        <v>587</v>
      </c>
      <c r="B610" s="0" t="n">
        <f aca="false">RANDBETWEEN(1,$B$5)</f>
        <v>5</v>
      </c>
      <c r="C610" s="0" t="n">
        <f aca="false">RANDBETWEEN(1,$B$5)</f>
        <v>6</v>
      </c>
      <c r="D610" s="0" t="n">
        <f aca="false">RANDBETWEEN(1,$B$5)</f>
        <v>1</v>
      </c>
      <c r="E610" s="0" t="n">
        <f aca="false">RANDBETWEEN(1,$B$5)</f>
        <v>1</v>
      </c>
      <c r="F610" s="0" t="n">
        <f aca="false">RANDBETWEEN(1,$B$5)</f>
        <v>4</v>
      </c>
      <c r="G610" s="0" t="n">
        <f aca="false">RANDBETWEEN(1,$B$5)</f>
        <v>4</v>
      </c>
      <c r="H610" s="0" t="n">
        <f aca="true">NORMINV(RAND(),$B$8,$B$13)</f>
        <v>51.0879097096506</v>
      </c>
      <c r="I610" s="0" t="n">
        <f aca="true">NORMINV(RAND(),$C$8,$C$13)</f>
        <v>67.6533141799813</v>
      </c>
      <c r="J610" s="0" t="n">
        <f aca="true">NORMINV(RAND(),$D$8,$D$13)</f>
        <v>15.4420690700135</v>
      </c>
      <c r="K610" s="0" t="n">
        <f aca="true">NORMINV(RAND(),$E$8,$E$13)</f>
        <v>3.08122301506733</v>
      </c>
      <c r="L610" s="0" t="n">
        <f aca="true">NORMINV(RAND(),$B$9,$B$14)</f>
        <v>44.5126042357879</v>
      </c>
      <c r="M610" s="0" t="n">
        <f aca="true">NORMINV(RAND(),$C$9,$C$14)</f>
        <v>52.8673338030338</v>
      </c>
      <c r="N610" s="0" t="n">
        <f aca="true">NORMINV(RAND(),$D$9,$D$14)</f>
        <v>46.0956697410604</v>
      </c>
      <c r="O610" s="0" t="n">
        <f aca="true">NORMINV(RAND(),$E$9,$E$14)</f>
        <v>29.0702580699675</v>
      </c>
      <c r="P610" s="0" t="n">
        <f aca="true">NORMINV(RAND(),$B$10,$B$15)</f>
        <v>21.8508549441416</v>
      </c>
      <c r="Q610" s="0" t="n">
        <f aca="true">NORMINV(RAND(),$C$10,$C$15)</f>
        <v>30.1695621745138</v>
      </c>
      <c r="R610" s="0" t="n">
        <f aca="true">NORMINV(RAND(),$D$10,$D$15)</f>
        <v>9.89627305799192</v>
      </c>
      <c r="S610" s="0" t="n">
        <f aca="true">NORMINV(RAND(),$E$10,$E$15)</f>
        <v>4.25000482620603</v>
      </c>
      <c r="T610" s="0" t="n">
        <f aca="false">MEDIAN(INDEX(Avaliadores!$B$17:$B$22,$B610),INDEX(Avaliadores!$B$17:$B$22,$C610),INDEX(Avaliadores!$B$17:$B$22,$D610),INDEX(Avaliadores!$B$17:$B$22,$E610),INDEX(Avaliadores!$B$17:$B$22,$F610),INDEX(Avaliadores!$B$17:$B$22,$G610))</f>
        <v>2.29166666666667</v>
      </c>
      <c r="U610" s="0" t="n">
        <f aca="false">MEDIAN(INDEX(Avaliadores!$C$17:$C$22,$B610),INDEX(Avaliadores!$C$17:$C$22,$C610),INDEX(Avaliadores!$C$17:$C$22,$D610),INDEX(Avaliadores!$C$17:$C$22,$E610),INDEX(Avaliadores!$C$17:$C$22,$F610),INDEX(Avaliadores!$C$17:$C$22,$G610))</f>
        <v>5.54166666666667</v>
      </c>
      <c r="V610" s="0" t="n">
        <f aca="false">MEDIAN(INDEX(Avaliadores!$D$17:$D$22,$B610),INDEX(Avaliadores!$D$17:$D$22,$C610),INDEX(Avaliadores!$D$17:$D$22,$D610),INDEX(Avaliadores!$D$17:$D$22,$E610),INDEX(Avaliadores!$D$17:$D$22,$F610),INDEX(Avaliadores!$D$17:$D$22,$G610))</f>
        <v>5.54166666666667</v>
      </c>
      <c r="W610" s="0" t="n">
        <f aca="false">MEDIAN(INDEX(Avaliadores!$E$17:$E$22,$B610),INDEX(Avaliadores!$E$17:$E$22,$C610),INDEX(Avaliadores!$E$17:$E$22,$D610),INDEX(Avaliadores!$E$17:$E$22,$E610),INDEX(Avaliadores!$E$17:$E$22,$F610),INDEX(Avaliadores!$E$17:$E$22,$G610))</f>
        <v>6.79166666666667</v>
      </c>
      <c r="X610" s="0" t="n">
        <f aca="false">MEDIAN(INDEX(Avaliadores!$F$17:$F$22,$B610),INDEX(Avaliadores!$F$17:$F$22,$C610),INDEX(Avaliadores!$F$17:$F$22,$D610),INDEX(Avaliadores!$F$17:$F$22,$E610),INDEX(Avaliadores!$F$17:$F$22,$F610),INDEX(Avaliadores!$F$17:$F$22,$G610))</f>
        <v>2.79166666666667</v>
      </c>
      <c r="Y610" s="0" t="n">
        <f aca="false">MEDIAN(INDEX(Avaliadores!$G$17:$G$22,$B610),INDEX(Avaliadores!$G$17:$G$22,$C610),INDEX(Avaliadores!$G$17:$G$22,$D610),INDEX(Avaliadores!$G$17:$G$22,$E610),INDEX(Avaliadores!$G$17:$G$22,$F610),INDEX(Avaliadores!$G$17:$G$22,$G610))</f>
        <v>4.79166666666667</v>
      </c>
      <c r="Z610" s="0" t="n">
        <f aca="false">MEDIAN(INDEX(Avaliadores!$H$17:$H$22,$B610),INDEX(Avaliadores!$H$17:$H$22,$C610),INDEX(Avaliadores!$H$17:$H$22,$D610),INDEX(Avaliadores!$H$17:$H$22,$E610),INDEX(Avaliadores!$H$17:$H$22,$F610),INDEX(Avaliadores!$H$17:$H$22,$G610))</f>
        <v>3.79166666666667</v>
      </c>
      <c r="AA610" s="0" t="n">
        <f aca="false">MEDIAN(INDEX(Avaliadores!$I$17:$I$22,$B610),INDEX(Avaliadores!$I$17:$I$22,$C610),INDEX(Avaliadores!$I$17:$I$22,$D610),INDEX(Avaliadores!$I$17:$I$22,$E610),INDEX(Avaliadores!$I$17:$I$22,$F610),INDEX(Avaliadores!$I$17:$I$22,$G610))</f>
        <v>6.79166666666667</v>
      </c>
      <c r="AB610" s="0" t="n">
        <f aca="false">IF(MAX(H610:K610)=MIN(H610:K610),0,IF($B$17="custo",(MAX(H610:K610)-H610)/(MAX(H610:K610)-MIN(H610:K610)),(H610-MIN(H610:K610))/(MAX(H610:K610)-MIN(H610:K610))))</f>
        <v>0.256541242067312</v>
      </c>
      <c r="AC610" s="0" t="n">
        <f aca="false">IF(MAX(H610:K610)=MIN(H610:K610),0,IF($B$17="custo",(MAX(H610:K610)-I610)/(MAX(H610:K610)-MIN(H610:K610)),(I610-MIN(H610:K610))/(MAX(H610:K610)-MIN(H610:K610))))</f>
        <v>0</v>
      </c>
      <c r="AD610" s="0" t="n">
        <f aca="false">IF(MAX(H610:K610)=MIN(H610:K610),0,IF($B$17="custo",(MAX(H610:K610)-J610)/(MAX(H610:K610)-MIN(H610:K610)),(J610-MIN(H610:K610))/(MAX(H610:K610)-MIN(H610:K610))))</f>
        <v>0.808572932486</v>
      </c>
      <c r="AE610" s="0" t="n">
        <f aca="false">IF(MAX(H610:K610)=MIN(H610:K610),0,IF($B$17="custo",(MAX(H610:K610)-K610)/(MAX(H610:K610)-MIN(H610:K610)),(K610-MIN(H610:K610))/(MAX(H610:K610)-MIN(H610:K610))))</f>
        <v>1</v>
      </c>
      <c r="AF610" s="0" t="n">
        <f aca="false">IF(MAX(L610:O610)=MIN(L610:O610),0,IF($C$17="custo",(MAX(L610:O610)-L610)/(MAX(L610:O610)-MIN(L610:O610)),(L610-MIN(L610:O610))/(MAX(L610:O610)-MIN(L610:O610))))</f>
        <v>0.648917805659756</v>
      </c>
      <c r="AG610" s="0" t="n">
        <f aca="false">IF(MAX(L610:O610)=MIN(L610:O610),0,IF($C$17="custo",(MAX(L610:O610)-M610)/(MAX(L610:O610)-MIN(L610:O610)),(M610-MIN(L610:O610))/(MAX(L610:O610)-MIN(L610:O610))))</f>
        <v>1</v>
      </c>
      <c r="AH610" s="0" t="n">
        <f aca="false">IF(MAX(L610:O610)=MIN(L610:O610),0,IF($C$17="custo",(MAX(L610:O610)-N610)/(MAX(L610:O610)-MIN(L610:O610)),(N610-MIN(L610:O610))/(MAX(L610:O610)-MIN(L610:O610))))</f>
        <v>0.715441336661208</v>
      </c>
      <c r="AI610" s="0" t="n">
        <f aca="false">IF(MAX(L610:O610)=MIN(L610:O610),0,IF($C$17="custo",(MAX(L610:O610)-O610)/(MAX(L610:O610)-MIN(L610:O610)),(O610-MIN(L610:O610))/(MAX(L610:O610)-MIN(L610:O610))))</f>
        <v>0</v>
      </c>
      <c r="AJ610" s="0" t="n">
        <f aca="false">IF(MAX(P610:S610)=MIN(P610:S610),0,IF($D$17="custo",(MAX(P610:S610)-P610)/(MAX(P610:S610)-MIN(P610:S610)),(P610-MIN(P610:S610))/(MAX(P610:S610)-MIN(P610:S610))))</f>
        <v>0.320943259893877</v>
      </c>
      <c r="AK610" s="0" t="n">
        <f aca="false">IF(MAX(P610:S610)=MIN(P610:S610),0,IF($D$17="custo",(MAX(P610:S610)-Q610)/(MAX(P610:S610)-MIN(P610:S610)),(Q610-MIN(P610:S610))/(MAX(P610:S610)-MIN(P610:S610))))</f>
        <v>0</v>
      </c>
      <c r="AL610" s="0" t="n">
        <f aca="false">IF(MAX(P610:S610)=MIN(P610:S610),0,IF($D$17="custo",(MAX(P610:S610)-R610)/(MAX(P610:S610)-MIN(P610:S610)),(R610-MIN(P610:S610))/(MAX(P610:S610)-MIN(P610:S610))))</f>
        <v>0.782161857322208</v>
      </c>
      <c r="AM610" s="0" t="n">
        <f aca="false">IF(MAX(P610:S610)=MIN(P610:S610),0,IF($D$17="custo",(MAX(P610:S610)-S610)/(MAX(P610:S610)-MIN(P610:S610)),(S610-MIN(P610:S610))/(MAX(P610:S610)-MIN(P610:S610))))</f>
        <v>1</v>
      </c>
      <c r="AN610" s="0" t="n">
        <f aca="false">IF(MAX(T610:W610)=MIN(T610:W610),0,IF($E$17="custo",(MAX(T610:W610)-T610)/(MAX(T610:W610)-MIN(T610:W610)),(T610-MIN(T610:W610))/(MAX(T610:W610)-MIN(T610:W610))))</f>
        <v>0</v>
      </c>
      <c r="AO610" s="0" t="n">
        <f aca="false">IF(MAX(T610:W610)=MIN(T610:W610),0,IF($E$17="custo",(MAX(T610:W610)-U610)/(MAX(T610:W610)-MIN(T610:W610)),(U610-MIN(T610:W610))/(MAX(T610:W610)-MIN(T610:W610))))</f>
        <v>0.722222222222222</v>
      </c>
      <c r="AP610" s="0" t="n">
        <f aca="false">IF(MAX(T610:W610)=MIN(T610:W610),0,IF($E$17="custo",(MAX(T610:W610)-V610)/(MAX(T610:W610)-MIN(T610:W610)),(V610-MIN(T610:W610))/(MAX(T610:W610)-MIN(T610:W610))))</f>
        <v>0.722222222222222</v>
      </c>
      <c r="AQ610" s="0" t="n">
        <f aca="false">IF(MAX(T610:W610)=MIN(T610:W610),0,IF($E$17="custo",(MAX(T610:W610)-W610)/(MAX(T610:W610)-MIN(T610:W610)),(W610-MIN(T610:W610))/(MAX(T610:W610)-MIN(T610:W610))))</f>
        <v>1</v>
      </c>
      <c r="AR610" s="0" t="n">
        <f aca="false">IF(MAX(X610:AA610)=MIN(X610:AA610),0,IF($F$17="custo",(MAX(X610:AA610)-X610)/(MAX(X610:AA610)-MIN(X610:AA610)),(X610-MIN(X610:AA610))/(MAX(X610:AA610)-MIN(X610:AA610))))</f>
        <v>0</v>
      </c>
      <c r="AS610" s="0" t="n">
        <f aca="false">IF(MAX(X610:AA610)=MIN(X610:AA610),0,IF($F$17="custo",(MAX(X610:AA610)-Y610)/(MAX(X610:AA610)-MIN(X610:AA610)),(Y610-MIN(X610:AA610))/(MAX(X610:AA610)-MIN(X610:AA610))))</f>
        <v>0.5</v>
      </c>
      <c r="AT610" s="0" t="n">
        <f aca="false">IF(MAX(X610:AA610)=MIN(X610:AA610),0,IF($F$17="custo",(MAX(X610:AA610)-Z610)/(MAX(X610:AA610)-MIN(X610:AA610)),(Z610-MIN(X610:AA610))/(MAX(X610:AA610)-MIN(X610:AA610))))</f>
        <v>0.25</v>
      </c>
      <c r="AU610" s="0" t="n">
        <f aca="false">IF(MAX(X610:AA610)=MIN(X610:AA610),0,IF($F$17="custo",(MAX(X610:AA610)-AA610)/(MAX(X610:AA610)-MIN(X610:AA610)),(AA610-MIN(X610:AA610))/(MAX(X610:AA610)-MIN(X610:AA610))))</f>
        <v>1</v>
      </c>
      <c r="AV610" s="0" t="n">
        <f aca="false">STDEVP(AB610:AE610)</f>
        <v>0.404174918056897</v>
      </c>
      <c r="AW610" s="0" t="n">
        <f aca="false">STDEVP(AF610:AI610)</f>
        <v>0.365855875392438</v>
      </c>
      <c r="AX610" s="0" t="n">
        <f aca="false">STDEVP(AJ610:AM610)</f>
        <v>0.390198335339195</v>
      </c>
      <c r="AY610" s="0" t="n">
        <f aca="false">STDEVP(AN610:AQ610)</f>
        <v>0.370601779559065</v>
      </c>
      <c r="AZ610" s="0" t="n">
        <f aca="false">STDEVP(AR610:AU610)</f>
        <v>0.369754986443726</v>
      </c>
      <c r="BA610" s="0" t="n">
        <f aca="false">AV610*((1-IFERROR(CORREL(AB610:AE610,AF610:AI610),0))+(1-IFERROR(CORREL(AB610:AE610,AJ610:AM610),0))+(1-IFERROR(CORREL(AB610:AE610,AN610:AQ610),0))+(1-IFERROR(CORREL(AB610:AE610,AR610:AU610),0)))</f>
        <v>1.11966344986868</v>
      </c>
      <c r="BB610" s="0" t="n">
        <f aca="false">AW610*((1-IFERROR(CORREL(AF610:AI610,AB610:AE610),0))+(1-IFERROR(CORREL(AF610:AI610,AJ610:AM610),0))+(1-IFERROR(CORREL(AF610:AI610,AN610:AQ610),0))+(1-IFERROR(CORREL(AF610:AI610,AR610:AU610),0)))</f>
        <v>2.44150020055642</v>
      </c>
      <c r="BC610" s="0" t="n">
        <f aca="false">AX610*((1-IFERROR(CORREL(AJ610:AM610,AB610:AE610),0))+(1-IFERROR(CORREL(AJ610:AM610,AF610:AI610),0))+(1-IFERROR(CORREL(AJ610:AM610,AN610:AQ610),0))+(1-IFERROR(CORREL(AJ610:AM610,AR610:AU610),0)))</f>
        <v>1.12162302453301</v>
      </c>
      <c r="BD610" s="0" t="n">
        <f aca="false">AY610*((1-IFERROR(CORREL(AN610:AQ610,AB610:AE610),0))+(1-IFERROR(CORREL(AN610:AQ610,AF610:AI610),0))+(1-IFERROR(CORREL(AN610:AQ610,AJ610:AM610),0))+(1-IFERROR(CORREL(AN610:AQ610,AR610:AU610),0)))</f>
        <v>0.925538608887413</v>
      </c>
      <c r="BE610" s="0" t="n">
        <f aca="false">AZ610*((1-IFERROR(CORREL(AR610:AU610,AB610:AE610),0))+(1-IFERROR(CORREL(AR610:AU610,AF610:AI610),0))+(1-IFERROR(CORREL(AR610:AU610,AJ610:AM610),0))+(1-IFERROR(CORREL(AR610:AU610,AN610:AQ610),0)))</f>
        <v>1.04222350081932</v>
      </c>
      <c r="BF610" s="0" t="n">
        <f aca="false">IF(SUM(BA610:BE610)&gt;0,BA610/SUM(BA610:BE610),1/5)</f>
        <v>0.168356550131691</v>
      </c>
      <c r="BG610" s="0" t="n">
        <f aca="false">IF(SUM(BA610:BE610)&gt;0,BB610/SUM(BA610:BE610),1/5)</f>
        <v>0.36711259169862</v>
      </c>
      <c r="BH610" s="0" t="n">
        <f aca="false">IF(SUM(BA610:BE610)&gt;0,BC610/SUM(BA610:BE610),1/5)</f>
        <v>0.168651198697964</v>
      </c>
      <c r="BI610" s="0" t="n">
        <f aca="false">IF(SUM(BA610:BE610)&gt;0,BD610/SUM(BA610:BE610),1/5)</f>
        <v>0.13916725353877</v>
      </c>
      <c r="BJ610" s="0" t="n">
        <f aca="false">IF(SUM(BA610:BE610)&gt;0,BE610/SUM(BA610:BE610),1/5)</f>
        <v>0.156712405932955</v>
      </c>
      <c r="BK610" s="0" t="n">
        <f aca="false">BF610*AB610+BG610*AF610+BH610*AJ610+BI610*AN610+BJ610*AR610</f>
        <v>0.33554376141122</v>
      </c>
      <c r="BL610" s="0" t="n">
        <f aca="false">BF610*AC610+BG610*AG610+BH610*AK610+BI610*AO610+BJ610*AS610</f>
        <v>0.545978477776432</v>
      </c>
      <c r="BM610" s="0" t="n">
        <f aca="false">BF610*AD610+BG610*AH610+BH610*AL610+BI610*AP610+BJ610*AT610</f>
        <v>0.670376392161017</v>
      </c>
      <c r="BN610" s="0" t="n">
        <f aca="false">BF610*AE610+BG610*AI610+BH610*AM610+BI610*AQ610+BJ610*AU610</f>
        <v>0.63288740830138</v>
      </c>
      <c r="BO610" s="0" t="n">
        <f aca="false">RANK(BK610,$BK610:$BN610)</f>
        <v>4</v>
      </c>
      <c r="BP610" s="0" t="n">
        <f aca="false">RANK(BL610,$BK610:$BN610)</f>
        <v>3</v>
      </c>
      <c r="BQ610" s="0" t="n">
        <f aca="false">RANK(BM610,$BK610:$BN610)</f>
        <v>1</v>
      </c>
      <c r="BR610" s="0" t="n">
        <f aca="false">RANK(BN610,$BK610:$BN610)</f>
        <v>2</v>
      </c>
    </row>
    <row r="611" customFormat="false" ht="15" hidden="false" customHeight="false" outlineLevel="0" collapsed="false">
      <c r="A611" s="0" t="n">
        <v>588</v>
      </c>
      <c r="B611" s="0" t="n">
        <f aca="false">RANDBETWEEN(1,$B$5)</f>
        <v>2</v>
      </c>
      <c r="C611" s="0" t="n">
        <f aca="false">RANDBETWEEN(1,$B$5)</f>
        <v>2</v>
      </c>
      <c r="D611" s="0" t="n">
        <f aca="false">RANDBETWEEN(1,$B$5)</f>
        <v>3</v>
      </c>
      <c r="E611" s="0" t="n">
        <f aca="false">RANDBETWEEN(1,$B$5)</f>
        <v>3</v>
      </c>
      <c r="F611" s="0" t="n">
        <f aca="false">RANDBETWEEN(1,$B$5)</f>
        <v>2</v>
      </c>
      <c r="G611" s="0" t="n">
        <f aca="false">RANDBETWEEN(1,$B$5)</f>
        <v>6</v>
      </c>
      <c r="H611" s="0" t="n">
        <f aca="true">NORMINV(RAND(),$B$8,$B$13)</f>
        <v>48.8860694391184</v>
      </c>
      <c r="I611" s="0" t="n">
        <f aca="true">NORMINV(RAND(),$C$8,$C$13)</f>
        <v>67.5184921932256</v>
      </c>
      <c r="J611" s="0" t="n">
        <f aca="true">NORMINV(RAND(),$D$8,$D$13)</f>
        <v>11.6698775999886</v>
      </c>
      <c r="K611" s="0" t="n">
        <f aca="true">NORMINV(RAND(),$E$8,$E$13)</f>
        <v>3.63825236404115</v>
      </c>
      <c r="L611" s="0" t="n">
        <f aca="true">NORMINV(RAND(),$B$9,$B$14)</f>
        <v>47.0827903871918</v>
      </c>
      <c r="M611" s="0" t="n">
        <f aca="true">NORMINV(RAND(),$C$9,$C$14)</f>
        <v>49.9018537836268</v>
      </c>
      <c r="N611" s="0" t="n">
        <f aca="true">NORMINV(RAND(),$D$9,$D$14)</f>
        <v>55.0114092388759</v>
      </c>
      <c r="O611" s="0" t="n">
        <f aca="true">NORMINV(RAND(),$E$9,$E$14)</f>
        <v>25.0836260108345</v>
      </c>
      <c r="P611" s="0" t="n">
        <f aca="true">NORMINV(RAND(),$B$10,$B$15)</f>
        <v>24.4317773233336</v>
      </c>
      <c r="Q611" s="0" t="n">
        <f aca="true">NORMINV(RAND(),$C$10,$C$15)</f>
        <v>30.3904945811964</v>
      </c>
      <c r="R611" s="0" t="n">
        <f aca="true">NORMINV(RAND(),$D$10,$D$15)</f>
        <v>9.74590374308465</v>
      </c>
      <c r="S611" s="0" t="n">
        <f aca="true">NORMINV(RAND(),$E$10,$E$15)</f>
        <v>3.990326011705</v>
      </c>
      <c r="T611" s="0" t="n">
        <f aca="false">MEDIAN(INDEX(Avaliadores!$B$17:$B$22,$B611),INDEX(Avaliadores!$B$17:$B$22,$C611),INDEX(Avaliadores!$B$17:$B$22,$D611),INDEX(Avaliadores!$B$17:$B$22,$E611),INDEX(Avaliadores!$B$17:$B$22,$F611),INDEX(Avaliadores!$B$17:$B$22,$G611))</f>
        <v>2.91666666666667</v>
      </c>
      <c r="U611" s="0" t="n">
        <f aca="false">MEDIAN(INDEX(Avaliadores!$C$17:$C$22,$B611),INDEX(Avaliadores!$C$17:$C$22,$C611),INDEX(Avaliadores!$C$17:$C$22,$D611),INDEX(Avaliadores!$C$17:$C$22,$E611),INDEX(Avaliadores!$C$17:$C$22,$F611),INDEX(Avaliadores!$C$17:$C$22,$G611))</f>
        <v>5.04166666666667</v>
      </c>
      <c r="V611" s="0" t="n">
        <f aca="false">MEDIAN(INDEX(Avaliadores!$D$17:$D$22,$B611),INDEX(Avaliadores!$D$17:$D$22,$C611),INDEX(Avaliadores!$D$17:$D$22,$D611),INDEX(Avaliadores!$D$17:$D$22,$E611),INDEX(Avaliadores!$D$17:$D$22,$F611),INDEX(Avaliadores!$D$17:$D$22,$G611))</f>
        <v>5.91666666666667</v>
      </c>
      <c r="W611" s="0" t="n">
        <f aca="false">MEDIAN(INDEX(Avaliadores!$E$17:$E$22,$B611),INDEX(Avaliadores!$E$17:$E$22,$C611),INDEX(Avaliadores!$E$17:$E$22,$D611),INDEX(Avaliadores!$E$17:$E$22,$E611),INDEX(Avaliadores!$E$17:$E$22,$F611),INDEX(Avaliadores!$E$17:$E$22,$G611))</f>
        <v>6.04166666666667</v>
      </c>
      <c r="X611" s="0" t="n">
        <f aca="false">MEDIAN(INDEX(Avaliadores!$F$17:$F$22,$B611),INDEX(Avaliadores!$F$17:$F$22,$C611),INDEX(Avaliadores!$F$17:$F$22,$D611),INDEX(Avaliadores!$F$17:$F$22,$E611),INDEX(Avaliadores!$F$17:$F$22,$F611),INDEX(Avaliadores!$F$17:$F$22,$G611))</f>
        <v>2.41666666666667</v>
      </c>
      <c r="Y611" s="0" t="n">
        <f aca="false">MEDIAN(INDEX(Avaliadores!$G$17:$G$22,$B611),INDEX(Avaliadores!$G$17:$G$22,$C611),INDEX(Avaliadores!$G$17:$G$22,$D611),INDEX(Avaliadores!$G$17:$G$22,$E611),INDEX(Avaliadores!$G$17:$G$22,$F611),INDEX(Avaliadores!$G$17:$G$22,$G611))</f>
        <v>5.91666666666667</v>
      </c>
      <c r="Z611" s="0" t="n">
        <f aca="false">MEDIAN(INDEX(Avaliadores!$H$17:$H$22,$B611),INDEX(Avaliadores!$H$17:$H$22,$C611),INDEX(Avaliadores!$H$17:$H$22,$D611),INDEX(Avaliadores!$H$17:$H$22,$E611),INDEX(Avaliadores!$H$17:$H$22,$F611),INDEX(Avaliadores!$H$17:$H$22,$G611))</f>
        <v>4.04166666666667</v>
      </c>
      <c r="AA611" s="0" t="n">
        <f aca="false">MEDIAN(INDEX(Avaliadores!$I$17:$I$22,$B611),INDEX(Avaliadores!$I$17:$I$22,$C611),INDEX(Avaliadores!$I$17:$I$22,$D611),INDEX(Avaliadores!$I$17:$I$22,$E611),INDEX(Avaliadores!$I$17:$I$22,$F611),INDEX(Avaliadores!$I$17:$I$22,$G611))</f>
        <v>6.41666666666667</v>
      </c>
      <c r="AB611" s="0" t="n">
        <f aca="false">IF(MAX(H611:K611)=MIN(H611:K611),0,IF($B$17="custo",(MAX(H611:K611)-H611)/(MAX(H611:K611)-MIN(H611:K611)),(H611-MIN(H611:K611))/(MAX(H611:K611)-MIN(H611:K611))))</f>
        <v>0.291677407660495</v>
      </c>
      <c r="AC611" s="0" t="n">
        <f aca="false">IF(MAX(H611:K611)=MIN(H611:K611),0,IF($B$17="custo",(MAX(H611:K611)-I611)/(MAX(H611:K611)-MIN(H611:K611)),(I611-MIN(H611:K611))/(MAX(H611:K611)-MIN(H611:K611))))</f>
        <v>0</v>
      </c>
      <c r="AD611" s="0" t="n">
        <f aca="false">IF(MAX(H611:K611)=MIN(H611:K611),0,IF($B$17="custo",(MAX(H611:K611)-J611)/(MAX(H611:K611)-MIN(H611:K611)),(J611-MIN(H611:K611))/(MAX(H611:K611)-MIN(H611:K611))))</f>
        <v>0.874270584183404</v>
      </c>
      <c r="AE611" s="0" t="n">
        <f aca="false">IF(MAX(H611:K611)=MIN(H611:K611),0,IF($B$17="custo",(MAX(H611:K611)-K611)/(MAX(H611:K611)-MIN(H611:K611)),(K611-MIN(H611:K611))/(MAX(H611:K611)-MIN(H611:K611))))</f>
        <v>1</v>
      </c>
      <c r="AF611" s="0" t="n">
        <f aca="false">IF(MAX(L611:O611)=MIN(L611:O611),0,IF($C$17="custo",(MAX(L611:O611)-L611)/(MAX(L611:O611)-MIN(L611:O611)),(L611-MIN(L611:O611))/(MAX(L611:O611)-MIN(L611:O611))))</f>
        <v>0.735074970596045</v>
      </c>
      <c r="AG611" s="0" t="n">
        <f aca="false">IF(MAX(L611:O611)=MIN(L611:O611),0,IF($C$17="custo",(MAX(L611:O611)-M611)/(MAX(L611:O611)-MIN(L611:O611)),(M611-MIN(L611:O611))/(MAX(L611:O611)-MIN(L611:O611))))</f>
        <v>0.829270500380343</v>
      </c>
      <c r="AH611" s="0" t="n">
        <f aca="false">IF(MAX(L611:O611)=MIN(L611:O611),0,IF($C$17="custo",(MAX(L611:O611)-N611)/(MAX(L611:O611)-MIN(L611:O611)),(N611-MIN(L611:O611))/(MAX(L611:O611)-MIN(L611:O611))))</f>
        <v>1</v>
      </c>
      <c r="AI611" s="0" t="n">
        <f aca="false">IF(MAX(L611:O611)=MIN(L611:O611),0,IF($C$17="custo",(MAX(L611:O611)-O611)/(MAX(L611:O611)-MIN(L611:O611)),(O611-MIN(L611:O611))/(MAX(L611:O611)-MIN(L611:O611))))</f>
        <v>0</v>
      </c>
      <c r="AJ611" s="0" t="n">
        <f aca="false">IF(MAX(P611:S611)=MIN(P611:S611),0,IF($D$17="custo",(MAX(P611:S611)-P611)/(MAX(P611:S611)-MIN(P611:S611)),(P611-MIN(P611:S611))/(MAX(P611:S611)-MIN(P611:S611))))</f>
        <v>0.225707545850629</v>
      </c>
      <c r="AK611" s="0" t="n">
        <f aca="false">IF(MAX(P611:S611)=MIN(P611:S611),0,IF($D$17="custo",(MAX(P611:S611)-Q611)/(MAX(P611:S611)-MIN(P611:S611)),(Q611-MIN(P611:S611))/(MAX(P611:S611)-MIN(P611:S611))))</f>
        <v>0</v>
      </c>
      <c r="AL611" s="0" t="n">
        <f aca="false">IF(MAX(P611:S611)=MIN(P611:S611),0,IF($D$17="custo",(MAX(P611:S611)-R611)/(MAX(P611:S611)-MIN(P611:S611)),(R611-MIN(P611:S611))/(MAX(P611:S611)-MIN(P611:S611))))</f>
        <v>0.781987084051012</v>
      </c>
      <c r="AM611" s="0" t="n">
        <f aca="false">IF(MAX(P611:S611)=MIN(P611:S611),0,IF($D$17="custo",(MAX(P611:S611)-S611)/(MAX(P611:S611)-MIN(P611:S611)),(S611-MIN(P611:S611))/(MAX(P611:S611)-MIN(P611:S611))))</f>
        <v>1</v>
      </c>
      <c r="AN611" s="0" t="n">
        <f aca="false">IF(MAX(T611:W611)=MIN(T611:W611),0,IF($E$17="custo",(MAX(T611:W611)-T611)/(MAX(T611:W611)-MIN(T611:W611)),(T611-MIN(T611:W611))/(MAX(T611:W611)-MIN(T611:W611))))</f>
        <v>0</v>
      </c>
      <c r="AO611" s="0" t="n">
        <f aca="false">IF(MAX(T611:W611)=MIN(T611:W611),0,IF($E$17="custo",(MAX(T611:W611)-U611)/(MAX(T611:W611)-MIN(T611:W611)),(U611-MIN(T611:W611))/(MAX(T611:W611)-MIN(T611:W611))))</f>
        <v>0.68</v>
      </c>
      <c r="AP611" s="0" t="n">
        <f aca="false">IF(MAX(T611:W611)=MIN(T611:W611),0,IF($E$17="custo",(MAX(T611:W611)-V611)/(MAX(T611:W611)-MIN(T611:W611)),(V611-MIN(T611:W611))/(MAX(T611:W611)-MIN(T611:W611))))</f>
        <v>0.96</v>
      </c>
      <c r="AQ611" s="0" t="n">
        <f aca="false">IF(MAX(T611:W611)=MIN(T611:W611),0,IF($E$17="custo",(MAX(T611:W611)-W611)/(MAX(T611:W611)-MIN(T611:W611)),(W611-MIN(T611:W611))/(MAX(T611:W611)-MIN(T611:W611))))</f>
        <v>1</v>
      </c>
      <c r="AR611" s="0" t="n">
        <f aca="false">IF(MAX(X611:AA611)=MIN(X611:AA611),0,IF($F$17="custo",(MAX(X611:AA611)-X611)/(MAX(X611:AA611)-MIN(X611:AA611)),(X611-MIN(X611:AA611))/(MAX(X611:AA611)-MIN(X611:AA611))))</f>
        <v>0</v>
      </c>
      <c r="AS611" s="0" t="n">
        <f aca="false">IF(MAX(X611:AA611)=MIN(X611:AA611),0,IF($F$17="custo",(MAX(X611:AA611)-Y611)/(MAX(X611:AA611)-MIN(X611:AA611)),(Y611-MIN(X611:AA611))/(MAX(X611:AA611)-MIN(X611:AA611))))</f>
        <v>0.875</v>
      </c>
      <c r="AT611" s="0" t="n">
        <f aca="false">IF(MAX(X611:AA611)=MIN(X611:AA611),0,IF($F$17="custo",(MAX(X611:AA611)-Z611)/(MAX(X611:AA611)-MIN(X611:AA611)),(Z611-MIN(X611:AA611))/(MAX(X611:AA611)-MIN(X611:AA611))))</f>
        <v>0.40625</v>
      </c>
      <c r="AU611" s="0" t="n">
        <f aca="false">IF(MAX(X611:AA611)=MIN(X611:AA611),0,IF($F$17="custo",(MAX(X611:AA611)-AA611)/(MAX(X611:AA611)-MIN(X611:AA611)),(AA611-MIN(X611:AA611))/(MAX(X611:AA611)-MIN(X611:AA611))))</f>
        <v>1</v>
      </c>
      <c r="AV611" s="0" t="n">
        <f aca="false">STDEVP(AB611:AE611)</f>
        <v>0.411276089951988</v>
      </c>
      <c r="AW611" s="0" t="n">
        <f aca="false">STDEVP(AF611:AI611)</f>
        <v>0.382118388581524</v>
      </c>
      <c r="AX611" s="0" t="n">
        <f aca="false">STDEVP(AJ611:AM611)</f>
        <v>0.40457949285108</v>
      </c>
      <c r="AY611" s="0" t="n">
        <f aca="false">STDEVP(AN611:AQ611)</f>
        <v>0.400499687890016</v>
      </c>
      <c r="AZ611" s="0" t="n">
        <f aca="false">STDEVP(AR611:AU611)</f>
        <v>0.396748872674832</v>
      </c>
      <c r="BA611" s="0" t="n">
        <f aca="false">AV611*((1-IFERROR(CORREL(AB611:AE611,AF611:AI611),0))+(1-IFERROR(CORREL(AB611:AE611,AJ611:AM611),0))+(1-IFERROR(CORREL(AB611:AE611,AN611:AQ611),0))+(1-IFERROR(CORREL(AB611:AE611,AR611:AU611),0)))</f>
        <v>1.10066872757376</v>
      </c>
      <c r="BB611" s="0" t="n">
        <f aca="false">AW611*((1-IFERROR(CORREL(AF611:AI611,AB611:AE611),0))+(1-IFERROR(CORREL(AF611:AI611,AJ611:AM611),0))+(1-IFERROR(CORREL(AF611:AI611,AN611:AQ611),0))+(1-IFERROR(CORREL(AF611:AI611,AR611:AU611),0)))</f>
        <v>2.23391667651455</v>
      </c>
      <c r="BC611" s="0" t="n">
        <f aca="false">AX611*((1-IFERROR(CORREL(AJ611:AM611,AB611:AE611),0))+(1-IFERROR(CORREL(AJ611:AM611,AF611:AI611),0))+(1-IFERROR(CORREL(AJ611:AM611,AN611:AQ611),0))+(1-IFERROR(CORREL(AJ611:AM611,AR611:AU611),0)))</f>
        <v>1.06312847503816</v>
      </c>
      <c r="BD611" s="0" t="n">
        <f aca="false">AY611*((1-IFERROR(CORREL(AN611:AQ611,AB611:AE611),0))+(1-IFERROR(CORREL(AN611:AQ611,AF611:AI611),0))+(1-IFERROR(CORREL(AN611:AQ611,AJ611:AM611),0))+(1-IFERROR(CORREL(AN611:AQ611,AR611:AU611),0)))</f>
        <v>0.898122769470016</v>
      </c>
      <c r="BE611" s="0" t="n">
        <f aca="false">AZ611*((1-IFERROR(CORREL(AR611:AU611,AB611:AE611),0))+(1-IFERROR(CORREL(AR611:AU611,AF611:AI611),0))+(1-IFERROR(CORREL(AR611:AU611,AJ611:AM611),0))+(1-IFERROR(CORREL(AR611:AU611,AN611:AQ611),0)))</f>
        <v>1.32448239283348</v>
      </c>
      <c r="BF611" s="0" t="n">
        <f aca="false">IF(SUM(BA611:BE611)&gt;0,BA611/SUM(BA611:BE611),1/5)</f>
        <v>0.166256145766658</v>
      </c>
      <c r="BG611" s="0" t="n">
        <f aca="false">IF(SUM(BA611:BE611)&gt;0,BB611/SUM(BA611:BE611),1/5)</f>
        <v>0.337433386900947</v>
      </c>
      <c r="BH611" s="0" t="n">
        <f aca="false">IF(SUM(BA611:BE611)&gt;0,BC611/SUM(BA611:BE611),1/5)</f>
        <v>0.160585686034932</v>
      </c>
      <c r="BI611" s="0" t="n">
        <f aca="false">IF(SUM(BA611:BE611)&gt;0,BD611/SUM(BA611:BE611),1/5)</f>
        <v>0.135661554050426</v>
      </c>
      <c r="BJ611" s="0" t="n">
        <f aca="false">IF(SUM(BA611:BE611)&gt;0,BE611/SUM(BA611:BE611),1/5)</f>
        <v>0.200063227247036</v>
      </c>
      <c r="BK611" s="0" t="n">
        <f aca="false">BF611*AB611+BG611*AF611+BH611*AJ611+BI611*AN611+BJ611*AR611</f>
        <v>0.332777399652866</v>
      </c>
      <c r="BL611" s="0" t="n">
        <f aca="false">BF611*AC611+BG611*AG611+BH611*AK611+BI611*AO611+BJ611*AS611</f>
        <v>0.547128734195829</v>
      </c>
      <c r="BM611" s="0" t="n">
        <f aca="false">BF611*AD611+BG611*AH611+BH611*AL611+BI611*AP611+BJ611*AT611</f>
        <v>0.81987295490475</v>
      </c>
      <c r="BN611" s="0" t="n">
        <f aca="false">BF611*AE611+BG611*AI611+BH611*AM611+BI611*AQ611+BJ611*AU611</f>
        <v>0.662566613099053</v>
      </c>
      <c r="BO611" s="0" t="n">
        <f aca="false">RANK(BK611,$BK611:$BN611)</f>
        <v>4</v>
      </c>
      <c r="BP611" s="0" t="n">
        <f aca="false">RANK(BL611,$BK611:$BN611)</f>
        <v>3</v>
      </c>
      <c r="BQ611" s="0" t="n">
        <f aca="false">RANK(BM611,$BK611:$BN611)</f>
        <v>1</v>
      </c>
      <c r="BR611" s="0" t="n">
        <f aca="false">RANK(BN611,$BK611:$BN611)</f>
        <v>2</v>
      </c>
    </row>
    <row r="612" customFormat="false" ht="15" hidden="false" customHeight="false" outlineLevel="0" collapsed="false">
      <c r="A612" s="0" t="n">
        <v>589</v>
      </c>
      <c r="B612" s="0" t="n">
        <f aca="false">RANDBETWEEN(1,$B$5)</f>
        <v>4</v>
      </c>
      <c r="C612" s="0" t="n">
        <f aca="false">RANDBETWEEN(1,$B$5)</f>
        <v>4</v>
      </c>
      <c r="D612" s="0" t="n">
        <f aca="false">RANDBETWEEN(1,$B$5)</f>
        <v>6</v>
      </c>
      <c r="E612" s="0" t="n">
        <f aca="false">RANDBETWEEN(1,$B$5)</f>
        <v>4</v>
      </c>
      <c r="F612" s="0" t="n">
        <f aca="false">RANDBETWEEN(1,$B$5)</f>
        <v>2</v>
      </c>
      <c r="G612" s="0" t="n">
        <f aca="false">RANDBETWEEN(1,$B$5)</f>
        <v>1</v>
      </c>
      <c r="H612" s="0" t="n">
        <f aca="true">NORMINV(RAND(),$B$8,$B$13)</f>
        <v>46.133008593893</v>
      </c>
      <c r="I612" s="0" t="n">
        <f aca="true">NORMINV(RAND(),$C$8,$C$13)</f>
        <v>57.6030087246547</v>
      </c>
      <c r="J612" s="0" t="n">
        <f aca="true">NORMINV(RAND(),$D$8,$D$13)</f>
        <v>13.5419332593739</v>
      </c>
      <c r="K612" s="0" t="n">
        <f aca="true">NORMINV(RAND(),$E$8,$E$13)</f>
        <v>3.29777572962075</v>
      </c>
      <c r="L612" s="0" t="n">
        <f aca="true">NORMINV(RAND(),$B$9,$B$14)</f>
        <v>49.8828889618988</v>
      </c>
      <c r="M612" s="0" t="n">
        <f aca="true">NORMINV(RAND(),$C$9,$C$14)</f>
        <v>58.8538457398449</v>
      </c>
      <c r="N612" s="0" t="n">
        <f aca="true">NORMINV(RAND(),$D$9,$D$14)</f>
        <v>38.4754862968501</v>
      </c>
      <c r="O612" s="0" t="n">
        <f aca="true">NORMINV(RAND(),$E$9,$E$14)</f>
        <v>25.5590416353257</v>
      </c>
      <c r="P612" s="0" t="n">
        <f aca="true">NORMINV(RAND(),$B$10,$B$15)</f>
        <v>21.5484833438906</v>
      </c>
      <c r="Q612" s="0" t="n">
        <f aca="true">NORMINV(RAND(),$C$10,$C$15)</f>
        <v>31.9110754600009</v>
      </c>
      <c r="R612" s="0" t="n">
        <f aca="true">NORMINV(RAND(),$D$10,$D$15)</f>
        <v>9.87959110103554</v>
      </c>
      <c r="S612" s="0" t="n">
        <f aca="true">NORMINV(RAND(),$E$10,$E$15)</f>
        <v>4.00212237715495</v>
      </c>
      <c r="T612" s="0" t="n">
        <f aca="false">MEDIAN(INDEX(Avaliadores!$B$17:$B$22,$B612),INDEX(Avaliadores!$B$17:$B$22,$C612),INDEX(Avaliadores!$B$17:$B$22,$D612),INDEX(Avaliadores!$B$17:$B$22,$E612),INDEX(Avaliadores!$B$17:$B$22,$F612),INDEX(Avaliadores!$B$17:$B$22,$G612))</f>
        <v>3.29166666666667</v>
      </c>
      <c r="U612" s="0" t="n">
        <f aca="false">MEDIAN(INDEX(Avaliadores!$C$17:$C$22,$B612),INDEX(Avaliadores!$C$17:$C$22,$C612),INDEX(Avaliadores!$C$17:$C$22,$D612),INDEX(Avaliadores!$C$17:$C$22,$E612),INDEX(Avaliadores!$C$17:$C$22,$F612),INDEX(Avaliadores!$C$17:$C$22,$G612))</f>
        <v>5.54166666666667</v>
      </c>
      <c r="V612" s="0" t="n">
        <f aca="false">MEDIAN(INDEX(Avaliadores!$D$17:$D$22,$B612),INDEX(Avaliadores!$D$17:$D$22,$C612),INDEX(Avaliadores!$D$17:$D$22,$D612),INDEX(Avaliadores!$D$17:$D$22,$E612),INDEX(Avaliadores!$D$17:$D$22,$F612),INDEX(Avaliadores!$D$17:$D$22,$G612))</f>
        <v>5.54166666666667</v>
      </c>
      <c r="W612" s="0" t="n">
        <f aca="false">MEDIAN(INDEX(Avaliadores!$E$17:$E$22,$B612),INDEX(Avaliadores!$E$17:$E$22,$C612),INDEX(Avaliadores!$E$17:$E$22,$D612),INDEX(Avaliadores!$E$17:$E$22,$E612),INDEX(Avaliadores!$E$17:$E$22,$F612),INDEX(Avaliadores!$E$17:$E$22,$G612))</f>
        <v>6.54166666666667</v>
      </c>
      <c r="X612" s="0" t="n">
        <f aca="false">MEDIAN(INDEX(Avaliadores!$F$17:$F$22,$B612),INDEX(Avaliadores!$F$17:$F$22,$C612),INDEX(Avaliadores!$F$17:$F$22,$D612),INDEX(Avaliadores!$F$17:$F$22,$E612),INDEX(Avaliadores!$F$17:$F$22,$F612),INDEX(Avaliadores!$F$17:$F$22,$G612))</f>
        <v>3.29166666666667</v>
      </c>
      <c r="Y612" s="0" t="n">
        <f aca="false">MEDIAN(INDEX(Avaliadores!$G$17:$G$22,$B612),INDEX(Avaliadores!$G$17:$G$22,$C612),INDEX(Avaliadores!$G$17:$G$22,$D612),INDEX(Avaliadores!$G$17:$G$22,$E612),INDEX(Avaliadores!$G$17:$G$22,$F612),INDEX(Avaliadores!$G$17:$G$22,$G612))</f>
        <v>4.79166666666667</v>
      </c>
      <c r="Z612" s="0" t="n">
        <f aca="false">MEDIAN(INDEX(Avaliadores!$H$17:$H$22,$B612),INDEX(Avaliadores!$H$17:$H$22,$C612),INDEX(Avaliadores!$H$17:$H$22,$D612),INDEX(Avaliadores!$H$17:$H$22,$E612),INDEX(Avaliadores!$H$17:$H$22,$F612),INDEX(Avaliadores!$H$17:$H$22,$G612))</f>
        <v>3.79166666666667</v>
      </c>
      <c r="AA612" s="0" t="n">
        <f aca="false">MEDIAN(INDEX(Avaliadores!$I$17:$I$22,$B612),INDEX(Avaliadores!$I$17:$I$22,$C612),INDEX(Avaliadores!$I$17:$I$22,$D612),INDEX(Avaliadores!$I$17:$I$22,$E612),INDEX(Avaliadores!$I$17:$I$22,$F612),INDEX(Avaliadores!$I$17:$I$22,$G612))</f>
        <v>5.79166666666667</v>
      </c>
      <c r="AB612" s="0" t="n">
        <f aca="false">IF(MAX(H612:K612)=MIN(H612:K612),0,IF($B$17="custo",(MAX(H612:K612)-H612)/(MAX(H612:K612)-MIN(H612:K612)),(H612-MIN(H612:K612))/(MAX(H612:K612)-MIN(H612:K612))))</f>
        <v>0.211213533174797</v>
      </c>
      <c r="AC612" s="0" t="n">
        <f aca="false">IF(MAX(H612:K612)=MIN(H612:K612),0,IF($B$17="custo",(MAX(H612:K612)-I612)/(MAX(H612:K612)-MIN(H612:K612)),(I612-MIN(H612:K612))/(MAX(H612:K612)-MIN(H612:K612))))</f>
        <v>0</v>
      </c>
      <c r="AD612" s="0" t="n">
        <f aca="false">IF(MAX(H612:K612)=MIN(H612:K612),0,IF($B$17="custo",(MAX(H612:K612)-J612)/(MAX(H612:K612)-MIN(H612:K612)),(J612-MIN(H612:K612))/(MAX(H612:K612)-MIN(H612:K612))))</f>
        <v>0.811359661587494</v>
      </c>
      <c r="AE612" s="0" t="n">
        <f aca="false">IF(MAX(H612:K612)=MIN(H612:K612),0,IF($B$17="custo",(MAX(H612:K612)-K612)/(MAX(H612:K612)-MIN(H612:K612)),(K612-MIN(H612:K612))/(MAX(H612:K612)-MIN(H612:K612))))</f>
        <v>1</v>
      </c>
      <c r="AF612" s="0" t="n">
        <f aca="false">IF(MAX(L612:O612)=MIN(L612:O612),0,IF($C$17="custo",(MAX(L612:O612)-L612)/(MAX(L612:O612)-MIN(L612:O612)),(L612-MIN(L612:O612))/(MAX(L612:O612)-MIN(L612:O612))))</f>
        <v>0.730559857034016</v>
      </c>
      <c r="AG612" s="0" t="n">
        <f aca="false">IF(MAX(L612:O612)=MIN(L612:O612),0,IF($C$17="custo",(MAX(L612:O612)-M612)/(MAX(L612:O612)-MIN(L612:O612)),(M612-MIN(L612:O612))/(MAX(L612:O612)-MIN(L612:O612))))</f>
        <v>1</v>
      </c>
      <c r="AH612" s="0" t="n">
        <f aca="false">IF(MAX(L612:O612)=MIN(L612:O612),0,IF($C$17="custo",(MAX(L612:O612)-N612)/(MAX(L612:O612)-MIN(L612:O612)),(N612-MIN(L612:O612))/(MAX(L612:O612)-MIN(L612:O612))))</f>
        <v>0.387941752742473</v>
      </c>
      <c r="AI612" s="0" t="n">
        <f aca="false">IF(MAX(L612:O612)=MIN(L612:O612),0,IF($C$17="custo",(MAX(L612:O612)-O612)/(MAX(L612:O612)-MIN(L612:O612)),(O612-MIN(L612:O612))/(MAX(L612:O612)-MIN(L612:O612))))</f>
        <v>0</v>
      </c>
      <c r="AJ612" s="0" t="n">
        <f aca="false">IF(MAX(P612:S612)=MIN(P612:S612),0,IF($D$17="custo",(MAX(P612:S612)-P612)/(MAX(P612:S612)-MIN(P612:S612)),(P612-MIN(P612:S612))/(MAX(P612:S612)-MIN(P612:S612))))</f>
        <v>0.371299922478268</v>
      </c>
      <c r="AK612" s="0" t="n">
        <f aca="false">IF(MAX(P612:S612)=MIN(P612:S612),0,IF($D$17="custo",(MAX(P612:S612)-Q612)/(MAX(P612:S612)-MIN(P612:S612)),(Q612-MIN(P612:S612))/(MAX(P612:S612)-MIN(P612:S612))))</f>
        <v>0</v>
      </c>
      <c r="AL612" s="0" t="n">
        <f aca="false">IF(MAX(P612:S612)=MIN(P612:S612),0,IF($D$17="custo",(MAX(P612:S612)-R612)/(MAX(P612:S612)-MIN(P612:S612)),(R612-MIN(P612:S612))/(MAX(P612:S612)-MIN(P612:S612))))</f>
        <v>0.789405618102775</v>
      </c>
      <c r="AM612" s="0" t="n">
        <f aca="false">IF(MAX(P612:S612)=MIN(P612:S612),0,IF($D$17="custo",(MAX(P612:S612)-S612)/(MAX(P612:S612)-MIN(P612:S612)),(S612-MIN(P612:S612))/(MAX(P612:S612)-MIN(P612:S612))))</f>
        <v>1</v>
      </c>
      <c r="AN612" s="0" t="n">
        <f aca="false">IF(MAX(T612:W612)=MIN(T612:W612),0,IF($E$17="custo",(MAX(T612:W612)-T612)/(MAX(T612:W612)-MIN(T612:W612)),(T612-MIN(T612:W612))/(MAX(T612:W612)-MIN(T612:W612))))</f>
        <v>0</v>
      </c>
      <c r="AO612" s="0" t="n">
        <f aca="false">IF(MAX(T612:W612)=MIN(T612:W612),0,IF($E$17="custo",(MAX(T612:W612)-U612)/(MAX(T612:W612)-MIN(T612:W612)),(U612-MIN(T612:W612))/(MAX(T612:W612)-MIN(T612:W612))))</f>
        <v>0.692307692307692</v>
      </c>
      <c r="AP612" s="0" t="n">
        <f aca="false">IF(MAX(T612:W612)=MIN(T612:W612),0,IF($E$17="custo",(MAX(T612:W612)-V612)/(MAX(T612:W612)-MIN(T612:W612)),(V612-MIN(T612:W612))/(MAX(T612:W612)-MIN(T612:W612))))</f>
        <v>0.692307692307692</v>
      </c>
      <c r="AQ612" s="0" t="n">
        <f aca="false">IF(MAX(T612:W612)=MIN(T612:W612),0,IF($E$17="custo",(MAX(T612:W612)-W612)/(MAX(T612:W612)-MIN(T612:W612)),(W612-MIN(T612:W612))/(MAX(T612:W612)-MIN(T612:W612))))</f>
        <v>1</v>
      </c>
      <c r="AR612" s="0" t="n">
        <f aca="false">IF(MAX(X612:AA612)=MIN(X612:AA612),0,IF($F$17="custo",(MAX(X612:AA612)-X612)/(MAX(X612:AA612)-MIN(X612:AA612)),(X612-MIN(X612:AA612))/(MAX(X612:AA612)-MIN(X612:AA612))))</f>
        <v>0</v>
      </c>
      <c r="AS612" s="0" t="n">
        <f aca="false">IF(MAX(X612:AA612)=MIN(X612:AA612),0,IF($F$17="custo",(MAX(X612:AA612)-Y612)/(MAX(X612:AA612)-MIN(X612:AA612)),(Y612-MIN(X612:AA612))/(MAX(X612:AA612)-MIN(X612:AA612))))</f>
        <v>0.6</v>
      </c>
      <c r="AT612" s="0" t="n">
        <f aca="false">IF(MAX(X612:AA612)=MIN(X612:AA612),0,IF($F$17="custo",(MAX(X612:AA612)-Z612)/(MAX(X612:AA612)-MIN(X612:AA612)),(Z612-MIN(X612:AA612))/(MAX(X612:AA612)-MIN(X612:AA612))))</f>
        <v>0.2</v>
      </c>
      <c r="AU612" s="0" t="n">
        <f aca="false">IF(MAX(X612:AA612)=MIN(X612:AA612),0,IF($F$17="custo",(MAX(X612:AA612)-AA612)/(MAX(X612:AA612)-MIN(X612:AA612)),(AA612-MIN(X612:AA612))/(MAX(X612:AA612)-MIN(X612:AA612))))</f>
        <v>1</v>
      </c>
      <c r="AV612" s="0" t="n">
        <f aca="false">STDEVP(AB612:AE612)</f>
        <v>0.41237576159518</v>
      </c>
      <c r="AW612" s="0" t="n">
        <f aca="false">STDEVP(AF612:AI612)</f>
        <v>0.374901400562225</v>
      </c>
      <c r="AX612" s="0" t="n">
        <f aca="false">STDEVP(AJ612:AM612)</f>
        <v>0.385312455693489</v>
      </c>
      <c r="AY612" s="0" t="n">
        <f aca="false">STDEVP(AN612:AQ612)</f>
        <v>0.36639536313957</v>
      </c>
      <c r="AZ612" s="0" t="n">
        <f aca="false">STDEVP(AR612:AU612)</f>
        <v>0.38405728739343</v>
      </c>
      <c r="BA612" s="0" t="n">
        <f aca="false">AV612*((1-IFERROR(CORREL(AB612:AE612,AF612:AI612),0))+(1-IFERROR(CORREL(AB612:AE612,AJ612:AM612),0))+(1-IFERROR(CORREL(AB612:AE612,AN612:AQ612),0))+(1-IFERROR(CORREL(AB612:AE612,AR612:AU612),0)))</f>
        <v>1.23765082232713</v>
      </c>
      <c r="BB612" s="0" t="n">
        <f aca="false">AW612*((1-IFERROR(CORREL(AF612:AI612,AB612:AE612),0))+(1-IFERROR(CORREL(AF612:AI612,AJ612:AM612),0))+(1-IFERROR(CORREL(AF612:AI612,AN612:AQ612),0))+(1-IFERROR(CORREL(AF612:AI612,AR612:AU612),0)))</f>
        <v>2.61804430409519</v>
      </c>
      <c r="BC612" s="0" t="n">
        <f aca="false">AX612*((1-IFERROR(CORREL(AJ612:AM612,AB612:AE612),0))+(1-IFERROR(CORREL(AJ612:AM612,AF612:AI612),0))+(1-IFERROR(CORREL(AJ612:AM612,AN612:AQ612),0))+(1-IFERROR(CORREL(AJ612:AM612,AR612:AU612),0)))</f>
        <v>1.24242371913066</v>
      </c>
      <c r="BD612" s="0" t="n">
        <f aca="false">AY612*((1-IFERROR(CORREL(AN612:AQ612,AB612:AE612),0))+(1-IFERROR(CORREL(AN612:AQ612,AF612:AI612),0))+(1-IFERROR(CORREL(AN612:AQ612,AJ612:AM612),0))+(1-IFERROR(CORREL(AN612:AQ612,AR612:AU612),0)))</f>
        <v>0.970615427918619</v>
      </c>
      <c r="BE612" s="0" t="n">
        <f aca="false">AZ612*((1-IFERROR(CORREL(AR612:AU612,AB612:AE612),0))+(1-IFERROR(CORREL(AR612:AU612,AF612:AI612),0))+(1-IFERROR(CORREL(AR612:AU612,AJ612:AM612),0))+(1-IFERROR(CORREL(AR612:AU612,AN612:AQ612),0)))</f>
        <v>1.11882193988577</v>
      </c>
      <c r="BF612" s="0" t="n">
        <f aca="false">IF(SUM(BA612:BE612)&gt;0,BA612/SUM(BA612:BE612),1/5)</f>
        <v>0.17219355029559</v>
      </c>
      <c r="BG612" s="0" t="n">
        <f aca="false">IF(SUM(BA612:BE612)&gt;0,BB612/SUM(BA612:BE612),1/5)</f>
        <v>0.364246793538784</v>
      </c>
      <c r="BH612" s="0" t="n">
        <f aca="false">IF(SUM(BA612:BE612)&gt;0,BC612/SUM(BA612:BE612),1/5)</f>
        <v>0.172857600309509</v>
      </c>
      <c r="BI612" s="0" t="n">
        <f aca="false">IF(SUM(BA612:BE612)&gt;0,BD612/SUM(BA612:BE612),1/5)</f>
        <v>0.135041090338163</v>
      </c>
      <c r="BJ612" s="0" t="n">
        <f aca="false">IF(SUM(BA612:BE612)&gt;0,BE612/SUM(BA612:BE612),1/5)</f>
        <v>0.155660965517953</v>
      </c>
      <c r="BK612" s="0" t="n">
        <f aca="false">BF612*AB612+BG612*AF612+BH612*AJ612+BI612*AN612+BJ612*AR612</f>
        <v>0.366655707155337</v>
      </c>
      <c r="BL612" s="0" t="n">
        <f aca="false">BF612*AC612+BG612*AG612+BH612*AK612+BI612*AO612+BJ612*AS612</f>
        <v>0.551133358468284</v>
      </c>
      <c r="BM612" s="0" t="n">
        <f aca="false">BF612*AD612+BG612*AH612+BH612*AL612+BI612*AP612+BJ612*AT612</f>
        <v>0.54209437975005</v>
      </c>
      <c r="BN612" s="0" t="n">
        <f aca="false">BF612*AE612+BG612*AI612+BH612*AM612+BI612*AQ612+BJ612*AU612</f>
        <v>0.635753206461216</v>
      </c>
      <c r="BO612" s="0" t="n">
        <f aca="false">RANK(BK612,$BK612:$BN612)</f>
        <v>4</v>
      </c>
      <c r="BP612" s="0" t="n">
        <f aca="false">RANK(BL612,$BK612:$BN612)</f>
        <v>2</v>
      </c>
      <c r="BQ612" s="0" t="n">
        <f aca="false">RANK(BM612,$BK612:$BN612)</f>
        <v>3</v>
      </c>
      <c r="BR612" s="0" t="n">
        <f aca="false">RANK(BN612,$BK612:$BN612)</f>
        <v>1</v>
      </c>
    </row>
    <row r="613" customFormat="false" ht="15" hidden="false" customHeight="false" outlineLevel="0" collapsed="false">
      <c r="A613" s="0" t="n">
        <v>590</v>
      </c>
      <c r="B613" s="0" t="n">
        <f aca="false">RANDBETWEEN(1,$B$5)</f>
        <v>4</v>
      </c>
      <c r="C613" s="0" t="n">
        <f aca="false">RANDBETWEEN(1,$B$5)</f>
        <v>3</v>
      </c>
      <c r="D613" s="0" t="n">
        <f aca="false">RANDBETWEEN(1,$B$5)</f>
        <v>2</v>
      </c>
      <c r="E613" s="0" t="n">
        <f aca="false">RANDBETWEEN(1,$B$5)</f>
        <v>1</v>
      </c>
      <c r="F613" s="0" t="n">
        <f aca="false">RANDBETWEEN(1,$B$5)</f>
        <v>2</v>
      </c>
      <c r="G613" s="0" t="n">
        <f aca="false">RANDBETWEEN(1,$B$5)</f>
        <v>6</v>
      </c>
      <c r="H613" s="0" t="n">
        <f aca="true">NORMINV(RAND(),$B$8,$B$13)</f>
        <v>46.8292370690979</v>
      </c>
      <c r="I613" s="0" t="n">
        <f aca="true">NORMINV(RAND(),$C$8,$C$13)</f>
        <v>62.8979717092057</v>
      </c>
      <c r="J613" s="0" t="n">
        <f aca="true">NORMINV(RAND(),$D$8,$D$13)</f>
        <v>14.1437580351085</v>
      </c>
      <c r="K613" s="0" t="n">
        <f aca="true">NORMINV(RAND(),$E$8,$E$13)</f>
        <v>3.52883824560499</v>
      </c>
      <c r="L613" s="0" t="n">
        <f aca="true">NORMINV(RAND(),$B$9,$B$14)</f>
        <v>43.4791952962476</v>
      </c>
      <c r="M613" s="0" t="n">
        <f aca="true">NORMINV(RAND(),$C$9,$C$14)</f>
        <v>53.751441494241</v>
      </c>
      <c r="N613" s="0" t="n">
        <f aca="true">NORMINV(RAND(),$D$9,$D$14)</f>
        <v>48.135994238753</v>
      </c>
      <c r="O613" s="0" t="n">
        <f aca="true">NORMINV(RAND(),$E$9,$E$14)</f>
        <v>25.9905498911194</v>
      </c>
      <c r="P613" s="0" t="n">
        <f aca="true">NORMINV(RAND(),$B$10,$B$15)</f>
        <v>24.4301922041977</v>
      </c>
      <c r="Q613" s="0" t="n">
        <f aca="true">NORMINV(RAND(),$C$10,$C$15)</f>
        <v>34.059468373412</v>
      </c>
      <c r="R613" s="0" t="n">
        <f aca="true">NORMINV(RAND(),$D$10,$D$15)</f>
        <v>9.76106098061361</v>
      </c>
      <c r="S613" s="0" t="n">
        <f aca="true">NORMINV(RAND(),$E$10,$E$15)</f>
        <v>4.10706927245781</v>
      </c>
      <c r="T613" s="0" t="n">
        <f aca="false">MEDIAN(INDEX(Avaliadores!$B$17:$B$22,$B613),INDEX(Avaliadores!$B$17:$B$22,$C613),INDEX(Avaliadores!$B$17:$B$22,$D613),INDEX(Avaliadores!$B$17:$B$22,$E613),INDEX(Avaliadores!$B$17:$B$22,$F613),INDEX(Avaliadores!$B$17:$B$22,$G613))</f>
        <v>2.91666666666667</v>
      </c>
      <c r="U613" s="0" t="n">
        <f aca="false">MEDIAN(INDEX(Avaliadores!$C$17:$C$22,$B613),INDEX(Avaliadores!$C$17:$C$22,$C613),INDEX(Avaliadores!$C$17:$C$22,$D613),INDEX(Avaliadores!$C$17:$C$22,$E613),INDEX(Avaliadores!$C$17:$C$22,$F613),INDEX(Avaliadores!$C$17:$C$22,$G613))</f>
        <v>5.04166666666667</v>
      </c>
      <c r="V613" s="0" t="n">
        <f aca="false">MEDIAN(INDEX(Avaliadores!$D$17:$D$22,$B613),INDEX(Avaliadores!$D$17:$D$22,$C613),INDEX(Avaliadores!$D$17:$D$22,$D613),INDEX(Avaliadores!$D$17:$D$22,$E613),INDEX(Avaliadores!$D$17:$D$22,$F613),INDEX(Avaliadores!$D$17:$D$22,$G613))</f>
        <v>5.91666666666667</v>
      </c>
      <c r="W613" s="0" t="n">
        <f aca="false">MEDIAN(INDEX(Avaliadores!$E$17:$E$22,$B613),INDEX(Avaliadores!$E$17:$E$22,$C613),INDEX(Avaliadores!$E$17:$E$22,$D613),INDEX(Avaliadores!$E$17:$E$22,$E613),INDEX(Avaliadores!$E$17:$E$22,$F613),INDEX(Avaliadores!$E$17:$E$22,$G613))</f>
        <v>6.04166666666667</v>
      </c>
      <c r="X613" s="0" t="n">
        <f aca="false">MEDIAN(INDEX(Avaliadores!$F$17:$F$22,$B613),INDEX(Avaliadores!$F$17:$F$22,$C613),INDEX(Avaliadores!$F$17:$F$22,$D613),INDEX(Avaliadores!$F$17:$F$22,$E613),INDEX(Avaliadores!$F$17:$F$22,$F613),INDEX(Avaliadores!$F$17:$F$22,$G613))</f>
        <v>2.41666666666667</v>
      </c>
      <c r="Y613" s="0" t="n">
        <f aca="false">MEDIAN(INDEX(Avaliadores!$G$17:$G$22,$B613),INDEX(Avaliadores!$G$17:$G$22,$C613),INDEX(Avaliadores!$G$17:$G$22,$D613),INDEX(Avaliadores!$G$17:$G$22,$E613),INDEX(Avaliadores!$G$17:$G$22,$F613),INDEX(Avaliadores!$G$17:$G$22,$G613))</f>
        <v>5.41666666666667</v>
      </c>
      <c r="Z613" s="0" t="n">
        <f aca="false">MEDIAN(INDEX(Avaliadores!$H$17:$H$22,$B613),INDEX(Avaliadores!$H$17:$H$22,$C613),INDEX(Avaliadores!$H$17:$H$22,$D613),INDEX(Avaliadores!$H$17:$H$22,$E613),INDEX(Avaliadores!$H$17:$H$22,$F613),INDEX(Avaliadores!$H$17:$H$22,$G613))</f>
        <v>4.04166666666667</v>
      </c>
      <c r="AA613" s="0" t="n">
        <f aca="false">MEDIAN(INDEX(Avaliadores!$I$17:$I$22,$B613),INDEX(Avaliadores!$I$17:$I$22,$C613),INDEX(Avaliadores!$I$17:$I$22,$D613),INDEX(Avaliadores!$I$17:$I$22,$E613),INDEX(Avaliadores!$I$17:$I$22,$F613),INDEX(Avaliadores!$I$17:$I$22,$G613))</f>
        <v>6.41666666666667</v>
      </c>
      <c r="AB613" s="0" t="n">
        <f aca="false">IF(MAX(H613:K613)=MIN(H613:K613),0,IF($B$17="custo",(MAX(H613:K613)-H613)/(MAX(H613:K613)-MIN(H613:K613)),(H613-MIN(H613:K613))/(MAX(H613:K613)-MIN(H613:K613))))</f>
        <v>0.270658062576567</v>
      </c>
      <c r="AC613" s="0" t="n">
        <f aca="false">IF(MAX(H613:K613)=MIN(H613:K613),0,IF($B$17="custo",(MAX(H613:K613)-I613)/(MAX(H613:K613)-MIN(H613:K613)),(I613-MIN(H613:K613))/(MAX(H613:K613)-MIN(H613:K613))))</f>
        <v>0</v>
      </c>
      <c r="AD613" s="0" t="n">
        <f aca="false">IF(MAX(H613:K613)=MIN(H613:K613),0,IF($B$17="custo",(MAX(H613:K613)-J613)/(MAX(H613:K613)-MIN(H613:K613)),(J613-MIN(H613:K613))/(MAX(H613:K613)-MIN(H613:K613))))</f>
        <v>0.821204737710858</v>
      </c>
      <c r="AE613" s="0" t="n">
        <f aca="false">IF(MAX(H613:K613)=MIN(H613:K613),0,IF($B$17="custo",(MAX(H613:K613)-K613)/(MAX(H613:K613)-MIN(H613:K613)),(K613-MIN(H613:K613))/(MAX(H613:K613)-MIN(H613:K613))))</f>
        <v>1</v>
      </c>
      <c r="AF613" s="0" t="n">
        <f aca="false">IF(MAX(L613:O613)=MIN(L613:O613),0,IF($C$17="custo",(MAX(L613:O613)-L613)/(MAX(L613:O613)-MIN(L613:O613)),(L613-MIN(L613:O613))/(MAX(L613:O613)-MIN(L613:O613))))</f>
        <v>0.62997419734032</v>
      </c>
      <c r="AG613" s="0" t="n">
        <f aca="false">IF(MAX(L613:O613)=MIN(L613:O613),0,IF($C$17="custo",(MAX(L613:O613)-M613)/(MAX(L613:O613)-MIN(L613:O613)),(M613-MIN(L613:O613))/(MAX(L613:O613)-MIN(L613:O613))))</f>
        <v>1</v>
      </c>
      <c r="AH613" s="0" t="n">
        <f aca="false">IF(MAX(L613:O613)=MIN(L613:O613),0,IF($C$17="custo",(MAX(L613:O613)-N613)/(MAX(L613:O613)-MIN(L613:O613)),(N613-MIN(L613:O613))/(MAX(L613:O613)-MIN(L613:O613))))</f>
        <v>0.797720932894799</v>
      </c>
      <c r="AI613" s="0" t="n">
        <f aca="false">IF(MAX(L613:O613)=MIN(L613:O613),0,IF($C$17="custo",(MAX(L613:O613)-O613)/(MAX(L613:O613)-MIN(L613:O613)),(O613-MIN(L613:O613))/(MAX(L613:O613)-MIN(L613:O613))))</f>
        <v>0</v>
      </c>
      <c r="AJ613" s="0" t="n">
        <f aca="false">IF(MAX(P613:S613)=MIN(P613:S613),0,IF($D$17="custo",(MAX(P613:S613)-P613)/(MAX(P613:S613)-MIN(P613:S613)),(P613-MIN(P613:S613))/(MAX(P613:S613)-MIN(P613:S613))))</f>
        <v>0.321485973018687</v>
      </c>
      <c r="AK613" s="0" t="n">
        <f aca="false">IF(MAX(P613:S613)=MIN(P613:S613),0,IF($D$17="custo",(MAX(P613:S613)-Q613)/(MAX(P613:S613)-MIN(P613:S613)),(Q613-MIN(P613:S613))/(MAX(P613:S613)-MIN(P613:S613))))</f>
        <v>0</v>
      </c>
      <c r="AL613" s="0" t="n">
        <f aca="false">IF(MAX(P613:S613)=MIN(P613:S613),0,IF($D$17="custo",(MAX(P613:S613)-R613)/(MAX(P613:S613)-MIN(P613:S613)),(R613-MIN(P613:S613))/(MAX(P613:S613)-MIN(P613:S613))))</f>
        <v>0.811234095502698</v>
      </c>
      <c r="AM613" s="0" t="n">
        <f aca="false">IF(MAX(P613:S613)=MIN(P613:S613),0,IF($D$17="custo",(MAX(P613:S613)-S613)/(MAX(P613:S613)-MIN(P613:S613)),(S613-MIN(P613:S613))/(MAX(P613:S613)-MIN(P613:S613))))</f>
        <v>1</v>
      </c>
      <c r="AN613" s="0" t="n">
        <f aca="false">IF(MAX(T613:W613)=MIN(T613:W613),0,IF($E$17="custo",(MAX(T613:W613)-T613)/(MAX(T613:W613)-MIN(T613:W613)),(T613-MIN(T613:W613))/(MAX(T613:W613)-MIN(T613:W613))))</f>
        <v>0</v>
      </c>
      <c r="AO613" s="0" t="n">
        <f aca="false">IF(MAX(T613:W613)=MIN(T613:W613),0,IF($E$17="custo",(MAX(T613:W613)-U613)/(MAX(T613:W613)-MIN(T613:W613)),(U613-MIN(T613:W613))/(MAX(T613:W613)-MIN(T613:W613))))</f>
        <v>0.68</v>
      </c>
      <c r="AP613" s="0" t="n">
        <f aca="false">IF(MAX(T613:W613)=MIN(T613:W613),0,IF($E$17="custo",(MAX(T613:W613)-V613)/(MAX(T613:W613)-MIN(T613:W613)),(V613-MIN(T613:W613))/(MAX(T613:W613)-MIN(T613:W613))))</f>
        <v>0.96</v>
      </c>
      <c r="AQ613" s="0" t="n">
        <f aca="false">IF(MAX(T613:W613)=MIN(T613:W613),0,IF($E$17="custo",(MAX(T613:W613)-W613)/(MAX(T613:W613)-MIN(T613:W613)),(W613-MIN(T613:W613))/(MAX(T613:W613)-MIN(T613:W613))))</f>
        <v>1</v>
      </c>
      <c r="AR613" s="0" t="n">
        <f aca="false">IF(MAX(X613:AA613)=MIN(X613:AA613),0,IF($F$17="custo",(MAX(X613:AA613)-X613)/(MAX(X613:AA613)-MIN(X613:AA613)),(X613-MIN(X613:AA613))/(MAX(X613:AA613)-MIN(X613:AA613))))</f>
        <v>0</v>
      </c>
      <c r="AS613" s="0" t="n">
        <f aca="false">IF(MAX(X613:AA613)=MIN(X613:AA613),0,IF($F$17="custo",(MAX(X613:AA613)-Y613)/(MAX(X613:AA613)-MIN(X613:AA613)),(Y613-MIN(X613:AA613))/(MAX(X613:AA613)-MIN(X613:AA613))))</f>
        <v>0.75</v>
      </c>
      <c r="AT613" s="0" t="n">
        <f aca="false">IF(MAX(X613:AA613)=MIN(X613:AA613),0,IF($F$17="custo",(MAX(X613:AA613)-Z613)/(MAX(X613:AA613)-MIN(X613:AA613)),(Z613-MIN(X613:AA613))/(MAX(X613:AA613)-MIN(X613:AA613))))</f>
        <v>0.40625</v>
      </c>
      <c r="AU613" s="0" t="n">
        <f aca="false">IF(MAX(X613:AA613)=MIN(X613:AA613),0,IF($F$17="custo",(MAX(X613:AA613)-AA613)/(MAX(X613:AA613)-MIN(X613:AA613)),(AA613-MIN(X613:AA613))/(MAX(X613:AA613)-MIN(X613:AA613))))</f>
        <v>1</v>
      </c>
      <c r="AV613" s="0" t="n">
        <f aca="false">STDEVP(AB613:AE613)</f>
        <v>0.404246371124675</v>
      </c>
      <c r="AW613" s="0" t="n">
        <f aca="false">STDEVP(AF613:AI613)</f>
        <v>0.374099005863188</v>
      </c>
      <c r="AX613" s="0" t="n">
        <f aca="false">STDEVP(AJ613:AM613)</f>
        <v>0.395072862230939</v>
      </c>
      <c r="AY613" s="0" t="n">
        <f aca="false">STDEVP(AN613:AQ613)</f>
        <v>0.400499687890016</v>
      </c>
      <c r="AZ613" s="0" t="n">
        <f aca="false">STDEVP(AR613:AU613)</f>
        <v>0.375894116366232</v>
      </c>
      <c r="BA613" s="0" t="n">
        <f aca="false">AV613*((1-IFERROR(CORREL(AB613:AE613,AF613:AI613),0))+(1-IFERROR(CORREL(AB613:AE613,AJ613:AM613),0))+(1-IFERROR(CORREL(AB613:AE613,AN613:AQ613),0))+(1-IFERROR(CORREL(AB613:AE613,AR613:AU613),0)))</f>
        <v>1.11856534499888</v>
      </c>
      <c r="BB613" s="0" t="n">
        <f aca="false">AW613*((1-IFERROR(CORREL(AF613:AI613,AB613:AE613),0))+(1-IFERROR(CORREL(AF613:AI613,AJ613:AM613),0))+(1-IFERROR(CORREL(AF613:AI613,AN613:AQ613),0))+(1-IFERROR(CORREL(AF613:AI613,AR613:AU613),0)))</f>
        <v>2.30610731582846</v>
      </c>
      <c r="BC613" s="0" t="n">
        <f aca="false">AX613*((1-IFERROR(CORREL(AJ613:AM613,AB613:AE613),0))+(1-IFERROR(CORREL(AJ613:AM613,AF613:AI613),0))+(1-IFERROR(CORREL(AJ613:AM613,AN613:AQ613),0))+(1-IFERROR(CORREL(AJ613:AM613,AR613:AU613),0)))</f>
        <v>1.13166894994025</v>
      </c>
      <c r="BD613" s="0" t="n">
        <f aca="false">AY613*((1-IFERROR(CORREL(AN613:AQ613,AB613:AE613),0))+(1-IFERROR(CORREL(AN613:AQ613,AF613:AI613),0))+(1-IFERROR(CORREL(AN613:AQ613,AJ613:AM613),0))+(1-IFERROR(CORREL(AN613:AQ613,AR613:AU613),0)))</f>
        <v>0.902361316738221</v>
      </c>
      <c r="BE613" s="0" t="n">
        <f aca="false">AZ613*((1-IFERROR(CORREL(AR613:AU613,AB613:AE613),0))+(1-IFERROR(CORREL(AR613:AU613,AF613:AI613),0))+(1-IFERROR(CORREL(AR613:AU613,AJ613:AM613),0))+(1-IFERROR(CORREL(AR613:AU613,AN613:AQ613),0)))</f>
        <v>1.12146663918224</v>
      </c>
      <c r="BF613" s="0" t="n">
        <f aca="false">IF(SUM(BA613:BE613)&gt;0,BA613/SUM(BA613:BE613),1/5)</f>
        <v>0.169990352628843</v>
      </c>
      <c r="BG613" s="0" t="n">
        <f aca="false">IF(SUM(BA613:BE613)&gt;0,BB613/SUM(BA613:BE613),1/5)</f>
        <v>0.350463205006611</v>
      </c>
      <c r="BH613" s="0" t="n">
        <f aca="false">IF(SUM(BA613:BE613)&gt;0,BC613/SUM(BA613:BE613),1/5)</f>
        <v>0.171981730633402</v>
      </c>
      <c r="BI613" s="0" t="n">
        <f aca="false">IF(SUM(BA613:BE613)&gt;0,BD613/SUM(BA613:BE613),1/5)</f>
        <v>0.137133444296998</v>
      </c>
      <c r="BJ613" s="0" t="n">
        <f aca="false">IF(SUM(BA613:BE613)&gt;0,BE613/SUM(BA613:BE613),1/5)</f>
        <v>0.170431267434146</v>
      </c>
      <c r="BK613" s="0" t="n">
        <f aca="false">BF613*AB613+BG613*AF613+BH613*AJ613+BI613*AN613+BJ613*AR613</f>
        <v>0.322081749784703</v>
      </c>
      <c r="BL613" s="0" t="n">
        <f aca="false">BF613*AC613+BG613*AG613+BH613*AK613+BI613*AO613+BJ613*AS613</f>
        <v>0.571537397704179</v>
      </c>
      <c r="BM613" s="0" t="n">
        <f aca="false">BF613*AD613+BG613*AH613+BH613*AL613+BI613*AP613+BJ613*AT613</f>
        <v>0.759571970400737</v>
      </c>
      <c r="BN613" s="0" t="n">
        <f aca="false">BF613*AE613+BG613*AI613+BH613*AM613+BI613*AQ613+BJ613*AU613</f>
        <v>0.649536794993389</v>
      </c>
      <c r="BO613" s="0" t="n">
        <f aca="false">RANK(BK613,$BK613:$BN613)</f>
        <v>4</v>
      </c>
      <c r="BP613" s="0" t="n">
        <f aca="false">RANK(BL613,$BK613:$BN613)</f>
        <v>3</v>
      </c>
      <c r="BQ613" s="0" t="n">
        <f aca="false">RANK(BM613,$BK613:$BN613)</f>
        <v>1</v>
      </c>
      <c r="BR613" s="0" t="n">
        <f aca="false">RANK(BN613,$BK613:$BN613)</f>
        <v>2</v>
      </c>
    </row>
    <row r="614" customFormat="false" ht="15" hidden="false" customHeight="false" outlineLevel="0" collapsed="false">
      <c r="A614" s="0" t="n">
        <v>591</v>
      </c>
      <c r="B614" s="0" t="n">
        <f aca="false">RANDBETWEEN(1,$B$5)</f>
        <v>2</v>
      </c>
      <c r="C614" s="0" t="n">
        <f aca="false">RANDBETWEEN(1,$B$5)</f>
        <v>4</v>
      </c>
      <c r="D614" s="0" t="n">
        <f aca="false">RANDBETWEEN(1,$B$5)</f>
        <v>4</v>
      </c>
      <c r="E614" s="0" t="n">
        <f aca="false">RANDBETWEEN(1,$B$5)</f>
        <v>5</v>
      </c>
      <c r="F614" s="0" t="n">
        <f aca="false">RANDBETWEEN(1,$B$5)</f>
        <v>1</v>
      </c>
      <c r="G614" s="0" t="n">
        <f aca="false">RANDBETWEEN(1,$B$5)</f>
        <v>5</v>
      </c>
      <c r="H614" s="0" t="n">
        <f aca="true">NORMINV(RAND(),$B$8,$B$13)</f>
        <v>46.4860002792972</v>
      </c>
      <c r="I614" s="0" t="n">
        <f aca="true">NORMINV(RAND(),$C$8,$C$13)</f>
        <v>60.6629073321318</v>
      </c>
      <c r="J614" s="0" t="n">
        <f aca="true">NORMINV(RAND(),$D$8,$D$13)</f>
        <v>15.4187086291783</v>
      </c>
      <c r="K614" s="0" t="n">
        <f aca="true">NORMINV(RAND(),$E$8,$E$13)</f>
        <v>3.08441354107306</v>
      </c>
      <c r="L614" s="0" t="n">
        <f aca="true">NORMINV(RAND(),$B$9,$B$14)</f>
        <v>42.4918583698071</v>
      </c>
      <c r="M614" s="0" t="n">
        <f aca="true">NORMINV(RAND(),$C$9,$C$14)</f>
        <v>45.2548881157086</v>
      </c>
      <c r="N614" s="0" t="n">
        <f aca="true">NORMINV(RAND(),$D$9,$D$14)</f>
        <v>41.5266198798602</v>
      </c>
      <c r="O614" s="0" t="n">
        <f aca="true">NORMINV(RAND(),$E$9,$E$14)</f>
        <v>26.2530362646631</v>
      </c>
      <c r="P614" s="0" t="n">
        <f aca="true">NORMINV(RAND(),$B$10,$B$15)</f>
        <v>26.6556092107575</v>
      </c>
      <c r="Q614" s="0" t="n">
        <f aca="true">NORMINV(RAND(),$C$10,$C$15)</f>
        <v>30.2701957578954</v>
      </c>
      <c r="R614" s="0" t="n">
        <f aca="true">NORMINV(RAND(),$D$10,$D$15)</f>
        <v>8.60999617891598</v>
      </c>
      <c r="S614" s="0" t="n">
        <f aca="true">NORMINV(RAND(),$E$10,$E$15)</f>
        <v>3.62206425887726</v>
      </c>
      <c r="T614" s="0" t="n">
        <f aca="false">MEDIAN(INDEX(Avaliadores!$B$17:$B$22,$B614),INDEX(Avaliadores!$B$17:$B$22,$C614),INDEX(Avaliadores!$B$17:$B$22,$D614),INDEX(Avaliadores!$B$17:$B$22,$E614),INDEX(Avaliadores!$B$17:$B$22,$F614),INDEX(Avaliadores!$B$17:$B$22,$G614))</f>
        <v>2.79166666666667</v>
      </c>
      <c r="U614" s="0" t="n">
        <f aca="false">MEDIAN(INDEX(Avaliadores!$C$17:$C$22,$B614),INDEX(Avaliadores!$C$17:$C$22,$C614),INDEX(Avaliadores!$C$17:$C$22,$D614),INDEX(Avaliadores!$C$17:$C$22,$E614),INDEX(Avaliadores!$C$17:$C$22,$F614),INDEX(Avaliadores!$C$17:$C$22,$G614))</f>
        <v>5.54166666666667</v>
      </c>
      <c r="V614" s="0" t="n">
        <f aca="false">MEDIAN(INDEX(Avaliadores!$D$17:$D$22,$B614),INDEX(Avaliadores!$D$17:$D$22,$C614),INDEX(Avaliadores!$D$17:$D$22,$D614),INDEX(Avaliadores!$D$17:$D$22,$E614),INDEX(Avaliadores!$D$17:$D$22,$F614),INDEX(Avaliadores!$D$17:$D$22,$G614))</f>
        <v>5.54166666666667</v>
      </c>
      <c r="W614" s="0" t="n">
        <f aca="false">MEDIAN(INDEX(Avaliadores!$E$17:$E$22,$B614),INDEX(Avaliadores!$E$17:$E$22,$C614),INDEX(Avaliadores!$E$17:$E$22,$D614),INDEX(Avaliadores!$E$17:$E$22,$E614),INDEX(Avaliadores!$E$17:$E$22,$F614),INDEX(Avaliadores!$E$17:$E$22,$G614))</f>
        <v>6.79166666666667</v>
      </c>
      <c r="X614" s="0" t="n">
        <f aca="false">MEDIAN(INDEX(Avaliadores!$F$17:$F$22,$B614),INDEX(Avaliadores!$F$17:$F$22,$C614),INDEX(Avaliadores!$F$17:$F$22,$D614),INDEX(Avaliadores!$F$17:$F$22,$E614),INDEX(Avaliadores!$F$17:$F$22,$F614),INDEX(Avaliadores!$F$17:$F$22,$G614))</f>
        <v>2.54166666666667</v>
      </c>
      <c r="Y614" s="0" t="n">
        <f aca="false">MEDIAN(INDEX(Avaliadores!$G$17:$G$22,$B614),INDEX(Avaliadores!$G$17:$G$22,$C614),INDEX(Avaliadores!$G$17:$G$22,$D614),INDEX(Avaliadores!$G$17:$G$22,$E614),INDEX(Avaliadores!$G$17:$G$22,$F614),INDEX(Avaliadores!$G$17:$G$22,$G614))</f>
        <v>4.54166666666667</v>
      </c>
      <c r="Z614" s="0" t="n">
        <f aca="false">MEDIAN(INDEX(Avaliadores!$H$17:$H$22,$B614),INDEX(Avaliadores!$H$17:$H$22,$C614),INDEX(Avaliadores!$H$17:$H$22,$D614),INDEX(Avaliadores!$H$17:$H$22,$E614),INDEX(Avaliadores!$H$17:$H$22,$F614),INDEX(Avaliadores!$H$17:$H$22,$G614))</f>
        <v>3.54166666666667</v>
      </c>
      <c r="AA614" s="0" t="n">
        <f aca="false">MEDIAN(INDEX(Avaliadores!$I$17:$I$22,$B614),INDEX(Avaliadores!$I$17:$I$22,$C614),INDEX(Avaliadores!$I$17:$I$22,$D614),INDEX(Avaliadores!$I$17:$I$22,$E614),INDEX(Avaliadores!$I$17:$I$22,$F614),INDEX(Avaliadores!$I$17:$I$22,$G614))</f>
        <v>6.29166666666667</v>
      </c>
      <c r="AB614" s="0" t="n">
        <f aca="false">IF(MAX(H614:K614)=MIN(H614:K614),0,IF($B$17="custo",(MAX(H614:K614)-H614)/(MAX(H614:K614)-MIN(H614:K614)),(H614-MIN(H614:K614))/(MAX(H614:K614)-MIN(H614:K614))))</f>
        <v>0.246218789680046</v>
      </c>
      <c r="AC614" s="0" t="n">
        <f aca="false">IF(MAX(H614:K614)=MIN(H614:K614),0,IF($B$17="custo",(MAX(H614:K614)-I614)/(MAX(H614:K614)-MIN(H614:K614)),(I614-MIN(H614:K614))/(MAX(H614:K614)-MIN(H614:K614))))</f>
        <v>0</v>
      </c>
      <c r="AD614" s="0" t="n">
        <f aca="false">IF(MAX(H614:K614)=MIN(H614:K614),0,IF($B$17="custo",(MAX(H614:K614)-J614)/(MAX(H614:K614)-MIN(H614:K614)),(J614-MIN(H614:K614))/(MAX(H614:K614)-MIN(H614:K614))))</f>
        <v>0.785782949917654</v>
      </c>
      <c r="AE614" s="0" t="n">
        <f aca="false">IF(MAX(H614:K614)=MIN(H614:K614),0,IF($B$17="custo",(MAX(H614:K614)-K614)/(MAX(H614:K614)-MIN(H614:K614)),(K614-MIN(H614:K614))/(MAX(H614:K614)-MIN(H614:K614))))</f>
        <v>1</v>
      </c>
      <c r="AF614" s="0" t="n">
        <f aca="false">IF(MAX(L614:O614)=MIN(L614:O614),0,IF($C$17="custo",(MAX(L614:O614)-L614)/(MAX(L614:O614)-MIN(L614:O614)),(L614-MIN(L614:O614))/(MAX(L614:O614)-MIN(L614:O614))))</f>
        <v>0.854591554151631</v>
      </c>
      <c r="AG614" s="0" t="n">
        <f aca="false">IF(MAX(L614:O614)=MIN(L614:O614),0,IF($C$17="custo",(MAX(L614:O614)-M614)/(MAX(L614:O614)-MIN(L614:O614)),(M614-MIN(L614:O614))/(MAX(L614:O614)-MIN(L614:O614))))</f>
        <v>1</v>
      </c>
      <c r="AH614" s="0" t="n">
        <f aca="false">IF(MAX(L614:O614)=MIN(L614:O614),0,IF($C$17="custo",(MAX(L614:O614)-N614)/(MAX(L614:O614)-MIN(L614:O614)),(N614-MIN(L614:O614))/(MAX(L614:O614)-MIN(L614:O614))))</f>
        <v>0.803794479344746</v>
      </c>
      <c r="AI614" s="0" t="n">
        <f aca="false">IF(MAX(L614:O614)=MIN(L614:O614),0,IF($C$17="custo",(MAX(L614:O614)-O614)/(MAX(L614:O614)-MIN(L614:O614)),(O614-MIN(L614:O614))/(MAX(L614:O614)-MIN(L614:O614))))</f>
        <v>0</v>
      </c>
      <c r="AJ614" s="0" t="n">
        <f aca="false">IF(MAX(P614:S614)=MIN(P614:S614),0,IF($D$17="custo",(MAX(P614:S614)-P614)/(MAX(P614:S614)-MIN(P614:S614)),(P614-MIN(P614:S614))/(MAX(P614:S614)-MIN(P614:S614))))</f>
        <v>0.1356412755345</v>
      </c>
      <c r="AK614" s="0" t="n">
        <f aca="false">IF(MAX(P614:S614)=MIN(P614:S614),0,IF($D$17="custo",(MAX(P614:S614)-Q614)/(MAX(P614:S614)-MIN(P614:S614)),(Q614-MIN(P614:S614))/(MAX(P614:S614)-MIN(P614:S614))))</f>
        <v>0</v>
      </c>
      <c r="AL614" s="0" t="n">
        <f aca="false">IF(MAX(P614:S614)=MIN(P614:S614),0,IF($D$17="custo",(MAX(P614:S614)-R614)/(MAX(P614:S614)-MIN(P614:S614)),(R614-MIN(P614:S614))/(MAX(P614:S614)-MIN(P614:S614))))</f>
        <v>0.81282245172715</v>
      </c>
      <c r="AM614" s="0" t="n">
        <f aca="false">IF(MAX(P614:S614)=MIN(P614:S614),0,IF($D$17="custo",(MAX(P614:S614)-S614)/(MAX(P614:S614)-MIN(P614:S614)),(S614-MIN(P614:S614))/(MAX(P614:S614)-MIN(P614:S614))))</f>
        <v>1</v>
      </c>
      <c r="AN614" s="0" t="n">
        <f aca="false">IF(MAX(T614:W614)=MIN(T614:W614),0,IF($E$17="custo",(MAX(T614:W614)-T614)/(MAX(T614:W614)-MIN(T614:W614)),(T614-MIN(T614:W614))/(MAX(T614:W614)-MIN(T614:W614))))</f>
        <v>0</v>
      </c>
      <c r="AO614" s="0" t="n">
        <f aca="false">IF(MAX(T614:W614)=MIN(T614:W614),0,IF($E$17="custo",(MAX(T614:W614)-U614)/(MAX(T614:W614)-MIN(T614:W614)),(U614-MIN(T614:W614))/(MAX(T614:W614)-MIN(T614:W614))))</f>
        <v>0.6875</v>
      </c>
      <c r="AP614" s="0" t="n">
        <f aca="false">IF(MAX(T614:W614)=MIN(T614:W614),0,IF($E$17="custo",(MAX(T614:W614)-V614)/(MAX(T614:W614)-MIN(T614:W614)),(V614-MIN(T614:W614))/(MAX(T614:W614)-MIN(T614:W614))))</f>
        <v>0.6875</v>
      </c>
      <c r="AQ614" s="0" t="n">
        <f aca="false">IF(MAX(T614:W614)=MIN(T614:W614),0,IF($E$17="custo",(MAX(T614:W614)-W614)/(MAX(T614:W614)-MIN(T614:W614)),(W614-MIN(T614:W614))/(MAX(T614:W614)-MIN(T614:W614))))</f>
        <v>1</v>
      </c>
      <c r="AR614" s="0" t="n">
        <f aca="false">IF(MAX(X614:AA614)=MIN(X614:AA614),0,IF($F$17="custo",(MAX(X614:AA614)-X614)/(MAX(X614:AA614)-MIN(X614:AA614)),(X614-MIN(X614:AA614))/(MAX(X614:AA614)-MIN(X614:AA614))))</f>
        <v>0</v>
      </c>
      <c r="AS614" s="0" t="n">
        <f aca="false">IF(MAX(X614:AA614)=MIN(X614:AA614),0,IF($F$17="custo",(MAX(X614:AA614)-Y614)/(MAX(X614:AA614)-MIN(X614:AA614)),(Y614-MIN(X614:AA614))/(MAX(X614:AA614)-MIN(X614:AA614))))</f>
        <v>0.533333333333333</v>
      </c>
      <c r="AT614" s="0" t="n">
        <f aca="false">IF(MAX(X614:AA614)=MIN(X614:AA614),0,IF($F$17="custo",(MAX(X614:AA614)-Z614)/(MAX(X614:AA614)-MIN(X614:AA614)),(Z614-MIN(X614:AA614))/(MAX(X614:AA614)-MIN(X614:AA614))))</f>
        <v>0.266666666666667</v>
      </c>
      <c r="AU614" s="0" t="n">
        <f aca="false">IF(MAX(X614:AA614)=MIN(X614:AA614),0,IF($F$17="custo",(MAX(X614:AA614)-AA614)/(MAX(X614:AA614)-MIN(X614:AA614)),(AA614-MIN(X614:AA614))/(MAX(X614:AA614)-MIN(X614:AA614))))</f>
        <v>1</v>
      </c>
      <c r="AV614" s="0" t="n">
        <f aca="false">STDEVP(AB614:AE614)</f>
        <v>0.401814873213019</v>
      </c>
      <c r="AW614" s="0" t="n">
        <f aca="false">STDEVP(AF614:AI614)</f>
        <v>0.390403065331281</v>
      </c>
      <c r="AX614" s="0" t="n">
        <f aca="false">STDEVP(AJ614:AM614)</f>
        <v>0.427185899096275</v>
      </c>
      <c r="AY614" s="0" t="n">
        <f aca="false">STDEVP(AN614:AQ614)</f>
        <v>0.365771872209988</v>
      </c>
      <c r="AZ614" s="0" t="n">
        <f aca="false">STDEVP(AR614:AU614)</f>
        <v>0.369308663436006</v>
      </c>
      <c r="BA614" s="0" t="n">
        <f aca="false">AV614*((1-IFERROR(CORREL(AB614:AE614,AF614:AI614),0))+(1-IFERROR(CORREL(AB614:AE614,AJ614:AM614),0))+(1-IFERROR(CORREL(AB614:AE614,AN614:AQ614),0))+(1-IFERROR(CORREL(AB614:AE614,AR614:AU614),0)))</f>
        <v>1.10566768149691</v>
      </c>
      <c r="BB614" s="0" t="n">
        <f aca="false">AW614*((1-IFERROR(CORREL(AF614:AI614,AB614:AE614),0))+(1-IFERROR(CORREL(AF614:AI614,AJ614:AM614),0))+(1-IFERROR(CORREL(AF614:AI614,AN614:AQ614),0))+(1-IFERROR(CORREL(AF614:AI614,AR614:AU614),0)))</f>
        <v>2.72049351605891</v>
      </c>
      <c r="BC614" s="0" t="n">
        <f aca="false">AX614*((1-IFERROR(CORREL(AJ614:AM614,AB614:AE614),0))+(1-IFERROR(CORREL(AJ614:AM614,AF614:AI614),0))+(1-IFERROR(CORREL(AJ614:AM614,AN614:AQ614),0))+(1-IFERROR(CORREL(AJ614:AM614,AR614:AU614),0)))</f>
        <v>1.11604778186853</v>
      </c>
      <c r="BD614" s="0" t="n">
        <f aca="false">AY614*((1-IFERROR(CORREL(AN614:AQ614,AB614:AE614),0))+(1-IFERROR(CORREL(AN614:AQ614,AF614:AI614),0))+(1-IFERROR(CORREL(AN614:AQ614,AJ614:AM614),0))+(1-IFERROR(CORREL(AN614:AQ614,AR614:AU614),0)))</f>
        <v>0.911103297353176</v>
      </c>
      <c r="BE614" s="0" t="n">
        <f aca="false">AZ614*((1-IFERROR(CORREL(AR614:AU614,AB614:AE614),0))+(1-IFERROR(CORREL(AR614:AU614,AF614:AI614),0))+(1-IFERROR(CORREL(AR614:AU614,AJ614:AM614),0))+(1-IFERROR(CORREL(AR614:AU614,AN614:AQ614),0)))</f>
        <v>1.05299709437893</v>
      </c>
      <c r="BF614" s="0" t="n">
        <f aca="false">IF(SUM(BA614:BE614)&gt;0,BA614/SUM(BA614:BE614),1/5)</f>
        <v>0.160095301567959</v>
      </c>
      <c r="BG614" s="0" t="n">
        <f aca="false">IF(SUM(BA614:BE614)&gt;0,BB614/SUM(BA614:BE614),1/5)</f>
        <v>0.393914226811326</v>
      </c>
      <c r="BH614" s="0" t="n">
        <f aca="false">IF(SUM(BA614:BE614)&gt;0,BC614/SUM(BA614:BE614),1/5)</f>
        <v>0.161598289605965</v>
      </c>
      <c r="BI614" s="0" t="n">
        <f aca="false">IF(SUM(BA614:BE614)&gt;0,BD614/SUM(BA614:BE614),1/5)</f>
        <v>0.131923325236242</v>
      </c>
      <c r="BJ614" s="0" t="n">
        <f aca="false">IF(SUM(BA614:BE614)&gt;0,BE614/SUM(BA614:BE614),1/5)</f>
        <v>0.152468856778509</v>
      </c>
      <c r="BK614" s="0" t="n">
        <f aca="false">BF614*AB614+BG614*AF614+BH614*AJ614+BI614*AN614+BJ614*AR614</f>
        <v>0.397973640805</v>
      </c>
      <c r="BL614" s="0" t="n">
        <f aca="false">BF614*AC614+BG614*AG614+BH614*AK614+BI614*AO614+BJ614*AS614</f>
        <v>0.565928236526447</v>
      </c>
      <c r="BM614" s="0" t="n">
        <f aca="false">BF614*AD614+BG614*AH614+BH614*AL614+BI614*AP614+BJ614*AT614</f>
        <v>0.705132605040278</v>
      </c>
      <c r="BN614" s="0" t="n">
        <f aca="false">BF614*AE614+BG614*AI614+BH614*AM614+BI614*AQ614+BJ614*AU614</f>
        <v>0.606085773188674</v>
      </c>
      <c r="BO614" s="0" t="n">
        <f aca="false">RANK(BK614,$BK614:$BN614)</f>
        <v>4</v>
      </c>
      <c r="BP614" s="0" t="n">
        <f aca="false">RANK(BL614,$BK614:$BN614)</f>
        <v>3</v>
      </c>
      <c r="BQ614" s="0" t="n">
        <f aca="false">RANK(BM614,$BK614:$BN614)</f>
        <v>1</v>
      </c>
      <c r="BR614" s="0" t="n">
        <f aca="false">RANK(BN614,$BK614:$BN614)</f>
        <v>2</v>
      </c>
    </row>
    <row r="615" customFormat="false" ht="15" hidden="false" customHeight="false" outlineLevel="0" collapsed="false">
      <c r="A615" s="0" t="n">
        <v>592</v>
      </c>
      <c r="B615" s="0" t="n">
        <f aca="false">RANDBETWEEN(1,$B$5)</f>
        <v>6</v>
      </c>
      <c r="C615" s="0" t="n">
        <f aca="false">RANDBETWEEN(1,$B$5)</f>
        <v>5</v>
      </c>
      <c r="D615" s="0" t="n">
        <f aca="false">RANDBETWEEN(1,$B$5)</f>
        <v>2</v>
      </c>
      <c r="E615" s="0" t="n">
        <f aca="false">RANDBETWEEN(1,$B$5)</f>
        <v>2</v>
      </c>
      <c r="F615" s="0" t="n">
        <f aca="false">RANDBETWEEN(1,$B$5)</f>
        <v>4</v>
      </c>
      <c r="G615" s="0" t="n">
        <f aca="false">RANDBETWEEN(1,$B$5)</f>
        <v>2</v>
      </c>
      <c r="H615" s="0" t="n">
        <f aca="true">NORMINV(RAND(),$B$8,$B$13)</f>
        <v>41.4484374589847</v>
      </c>
      <c r="I615" s="0" t="n">
        <f aca="true">NORMINV(RAND(),$C$8,$C$13)</f>
        <v>64.9807734465844</v>
      </c>
      <c r="J615" s="0" t="n">
        <f aca="true">NORMINV(RAND(),$D$8,$D$13)</f>
        <v>12.7766584832716</v>
      </c>
      <c r="K615" s="0" t="n">
        <f aca="true">NORMINV(RAND(),$E$8,$E$13)</f>
        <v>3.04883227572312</v>
      </c>
      <c r="L615" s="0" t="n">
        <f aca="true">NORMINV(RAND(),$B$9,$B$14)</f>
        <v>44.3414904645444</v>
      </c>
      <c r="M615" s="0" t="n">
        <f aca="true">NORMINV(RAND(),$C$9,$C$14)</f>
        <v>60.4544933081296</v>
      </c>
      <c r="N615" s="0" t="n">
        <f aca="true">NORMINV(RAND(),$D$9,$D$14)</f>
        <v>46.5278087799786</v>
      </c>
      <c r="O615" s="0" t="n">
        <f aca="true">NORMINV(RAND(),$E$9,$E$14)</f>
        <v>28.721163621469</v>
      </c>
      <c r="P615" s="0" t="n">
        <f aca="true">NORMINV(RAND(),$B$10,$B$15)</f>
        <v>24.8547278807322</v>
      </c>
      <c r="Q615" s="0" t="n">
        <f aca="true">NORMINV(RAND(),$C$10,$C$15)</f>
        <v>28.7947208201365</v>
      </c>
      <c r="R615" s="0" t="n">
        <f aca="true">NORMINV(RAND(),$D$10,$D$15)</f>
        <v>10.4353351647615</v>
      </c>
      <c r="S615" s="0" t="n">
        <f aca="true">NORMINV(RAND(),$E$10,$E$15)</f>
        <v>4.20255183754</v>
      </c>
      <c r="T615" s="0" t="n">
        <f aca="false">MEDIAN(INDEX(Avaliadores!$B$17:$B$22,$B615),INDEX(Avaliadores!$B$17:$B$22,$C615),INDEX(Avaliadores!$B$17:$B$22,$D615),INDEX(Avaliadores!$B$17:$B$22,$E615),INDEX(Avaliadores!$B$17:$B$22,$F615),INDEX(Avaliadores!$B$17:$B$22,$G615))</f>
        <v>3.04166666666667</v>
      </c>
      <c r="U615" s="0" t="n">
        <f aca="false">MEDIAN(INDEX(Avaliadores!$C$17:$C$22,$B615),INDEX(Avaliadores!$C$17:$C$22,$C615),INDEX(Avaliadores!$C$17:$C$22,$D615),INDEX(Avaliadores!$C$17:$C$22,$E615),INDEX(Avaliadores!$C$17:$C$22,$F615),INDEX(Avaliadores!$C$17:$C$22,$G615))</f>
        <v>5.29166666666667</v>
      </c>
      <c r="V615" s="0" t="n">
        <f aca="false">MEDIAN(INDEX(Avaliadores!$D$17:$D$22,$B615),INDEX(Avaliadores!$D$17:$D$22,$C615),INDEX(Avaliadores!$D$17:$D$22,$D615),INDEX(Avaliadores!$D$17:$D$22,$E615),INDEX(Avaliadores!$D$17:$D$22,$F615),INDEX(Avaliadores!$D$17:$D$22,$G615))</f>
        <v>5.79166666666667</v>
      </c>
      <c r="W615" s="0" t="n">
        <f aca="false">MEDIAN(INDEX(Avaliadores!$E$17:$E$22,$B615),INDEX(Avaliadores!$E$17:$E$22,$C615),INDEX(Avaliadores!$E$17:$E$22,$D615),INDEX(Avaliadores!$E$17:$E$22,$E615),INDEX(Avaliadores!$E$17:$E$22,$F615),INDEX(Avaliadores!$E$17:$E$22,$G615))</f>
        <v>6.04166666666667</v>
      </c>
      <c r="X615" s="0" t="n">
        <f aca="false">MEDIAN(INDEX(Avaliadores!$F$17:$F$22,$B615),INDEX(Avaliadores!$F$17:$F$22,$C615),INDEX(Avaliadores!$F$17:$F$22,$D615),INDEX(Avaliadores!$F$17:$F$22,$E615),INDEX(Avaliadores!$F$17:$F$22,$F615),INDEX(Avaliadores!$F$17:$F$22,$G615))</f>
        <v>2.29166666666667</v>
      </c>
      <c r="Y615" s="0" t="n">
        <f aca="false">MEDIAN(INDEX(Avaliadores!$G$17:$G$22,$B615),INDEX(Avaliadores!$G$17:$G$22,$C615),INDEX(Avaliadores!$G$17:$G$22,$D615),INDEX(Avaliadores!$G$17:$G$22,$E615),INDEX(Avaliadores!$G$17:$G$22,$F615),INDEX(Avaliadores!$G$17:$G$22,$G615))</f>
        <v>5.54166666666667</v>
      </c>
      <c r="Z615" s="0" t="n">
        <f aca="false">MEDIAN(INDEX(Avaliadores!$H$17:$H$22,$B615),INDEX(Avaliadores!$H$17:$H$22,$C615),INDEX(Avaliadores!$H$17:$H$22,$D615),INDEX(Avaliadores!$H$17:$H$22,$E615),INDEX(Avaliadores!$H$17:$H$22,$F615),INDEX(Avaliadores!$H$17:$H$22,$G615))</f>
        <v>4.04166666666667</v>
      </c>
      <c r="AA615" s="0" t="n">
        <f aca="false">MEDIAN(INDEX(Avaliadores!$I$17:$I$22,$B615),INDEX(Avaliadores!$I$17:$I$22,$C615),INDEX(Avaliadores!$I$17:$I$22,$D615),INDEX(Avaliadores!$I$17:$I$22,$E615),INDEX(Avaliadores!$I$17:$I$22,$F615),INDEX(Avaliadores!$I$17:$I$22,$G615))</f>
        <v>6.04166666666667</v>
      </c>
      <c r="AB615" s="0" t="n">
        <f aca="false">IF(MAX(H615:K615)=MIN(H615:K615),0,IF($B$17="custo",(MAX(H615:K615)-H615)/(MAX(H615:K615)-MIN(H615:K615)),(H615-MIN(H615:K615))/(MAX(H615:K615)-MIN(H615:K615))))</f>
        <v>0.379970909077068</v>
      </c>
      <c r="AC615" s="0" t="n">
        <f aca="false">IF(MAX(H615:K615)=MIN(H615:K615),0,IF($B$17="custo",(MAX(H615:K615)-I615)/(MAX(H615:K615)-MIN(H615:K615)),(I615-MIN(H615:K615))/(MAX(H615:K615)-MIN(H615:K615))))</f>
        <v>0</v>
      </c>
      <c r="AD615" s="0" t="n">
        <f aca="false">IF(MAX(H615:K615)=MIN(H615:K615),0,IF($B$17="custo",(MAX(H615:K615)-J615)/(MAX(H615:K615)-MIN(H615:K615)),(J615-MIN(H615:K615))/(MAX(H615:K615)-MIN(H615:K615))))</f>
        <v>0.842927154814818</v>
      </c>
      <c r="AE615" s="0" t="n">
        <f aca="false">IF(MAX(H615:K615)=MIN(H615:K615),0,IF($B$17="custo",(MAX(H615:K615)-K615)/(MAX(H615:K615)-MIN(H615:K615)),(K615-MIN(H615:K615))/(MAX(H615:K615)-MIN(H615:K615))))</f>
        <v>1</v>
      </c>
      <c r="AF615" s="0" t="n">
        <f aca="false">IF(MAX(L615:O615)=MIN(L615:O615),0,IF($C$17="custo",(MAX(L615:O615)-L615)/(MAX(L615:O615)-MIN(L615:O615)),(L615-MIN(L615:O615))/(MAX(L615:O615)-MIN(L615:O615))))</f>
        <v>0.49223724699906</v>
      </c>
      <c r="AG615" s="0" t="n">
        <f aca="false">IF(MAX(L615:O615)=MIN(L615:O615),0,IF($C$17="custo",(MAX(L615:O615)-M615)/(MAX(L615:O615)-MIN(L615:O615)),(M615-MIN(L615:O615))/(MAX(L615:O615)-MIN(L615:O615))))</f>
        <v>1</v>
      </c>
      <c r="AH615" s="0" t="n">
        <f aca="false">IF(MAX(L615:O615)=MIN(L615:O615),0,IF($C$17="custo",(MAX(L615:O615)-N615)/(MAX(L615:O615)-MIN(L615:O615)),(N615-MIN(L615:O615))/(MAX(L615:O615)-MIN(L615:O615))))</f>
        <v>0.561133840486799</v>
      </c>
      <c r="AI615" s="0" t="n">
        <f aca="false">IF(MAX(L615:O615)=MIN(L615:O615),0,IF($C$17="custo",(MAX(L615:O615)-O615)/(MAX(L615:O615)-MIN(L615:O615)),(O615-MIN(L615:O615))/(MAX(L615:O615)-MIN(L615:O615))))</f>
        <v>0</v>
      </c>
      <c r="AJ615" s="0" t="n">
        <f aca="false">IF(MAX(P615:S615)=MIN(P615:S615),0,IF($D$17="custo",(MAX(P615:S615)-P615)/(MAX(P615:S615)-MIN(P615:S615)),(P615-MIN(P615:S615))/(MAX(P615:S615)-MIN(P615:S615))))</f>
        <v>0.160213315962189</v>
      </c>
      <c r="AK615" s="0" t="n">
        <f aca="false">IF(MAX(P615:S615)=MIN(P615:S615),0,IF($D$17="custo",(MAX(P615:S615)-Q615)/(MAX(P615:S615)-MIN(P615:S615)),(Q615-MIN(P615:S615))/(MAX(P615:S615)-MIN(P615:S615))))</f>
        <v>0</v>
      </c>
      <c r="AL615" s="0" t="n">
        <f aca="false">IF(MAX(P615:S615)=MIN(P615:S615),0,IF($D$17="custo",(MAX(P615:S615)-R615)/(MAX(P615:S615)-MIN(P615:S615)),(R615-MIN(P615:S615))/(MAX(P615:S615)-MIN(P615:S615))))</f>
        <v>0.746554143653114</v>
      </c>
      <c r="AM615" s="0" t="n">
        <f aca="false">IF(MAX(P615:S615)=MIN(P615:S615),0,IF($D$17="custo",(MAX(P615:S615)-S615)/(MAX(P615:S615)-MIN(P615:S615)),(S615-MIN(P615:S615))/(MAX(P615:S615)-MIN(P615:S615))))</f>
        <v>1</v>
      </c>
      <c r="AN615" s="0" t="n">
        <f aca="false">IF(MAX(T615:W615)=MIN(T615:W615),0,IF($E$17="custo",(MAX(T615:W615)-T615)/(MAX(T615:W615)-MIN(T615:W615)),(T615-MIN(T615:W615))/(MAX(T615:W615)-MIN(T615:W615))))</f>
        <v>0</v>
      </c>
      <c r="AO615" s="0" t="n">
        <f aca="false">IF(MAX(T615:W615)=MIN(T615:W615),0,IF($E$17="custo",(MAX(T615:W615)-U615)/(MAX(T615:W615)-MIN(T615:W615)),(U615-MIN(T615:W615))/(MAX(T615:W615)-MIN(T615:W615))))</f>
        <v>0.75</v>
      </c>
      <c r="AP615" s="0" t="n">
        <f aca="false">IF(MAX(T615:W615)=MIN(T615:W615),0,IF($E$17="custo",(MAX(T615:W615)-V615)/(MAX(T615:W615)-MIN(T615:W615)),(V615-MIN(T615:W615))/(MAX(T615:W615)-MIN(T615:W615))))</f>
        <v>0.916666666666667</v>
      </c>
      <c r="AQ615" s="0" t="n">
        <f aca="false">IF(MAX(T615:W615)=MIN(T615:W615),0,IF($E$17="custo",(MAX(T615:W615)-W615)/(MAX(T615:W615)-MIN(T615:W615)),(W615-MIN(T615:W615))/(MAX(T615:W615)-MIN(T615:W615))))</f>
        <v>1</v>
      </c>
      <c r="AR615" s="0" t="n">
        <f aca="false">IF(MAX(X615:AA615)=MIN(X615:AA615),0,IF($F$17="custo",(MAX(X615:AA615)-X615)/(MAX(X615:AA615)-MIN(X615:AA615)),(X615-MIN(X615:AA615))/(MAX(X615:AA615)-MIN(X615:AA615))))</f>
        <v>0</v>
      </c>
      <c r="AS615" s="0" t="n">
        <f aca="false">IF(MAX(X615:AA615)=MIN(X615:AA615),0,IF($F$17="custo",(MAX(X615:AA615)-Y615)/(MAX(X615:AA615)-MIN(X615:AA615)),(Y615-MIN(X615:AA615))/(MAX(X615:AA615)-MIN(X615:AA615))))</f>
        <v>0.866666666666667</v>
      </c>
      <c r="AT615" s="0" t="n">
        <f aca="false">IF(MAX(X615:AA615)=MIN(X615:AA615),0,IF($F$17="custo",(MAX(X615:AA615)-Z615)/(MAX(X615:AA615)-MIN(X615:AA615)),(Z615-MIN(X615:AA615))/(MAX(X615:AA615)-MIN(X615:AA615))))</f>
        <v>0.466666666666667</v>
      </c>
      <c r="AU615" s="0" t="n">
        <f aca="false">IF(MAX(X615:AA615)=MIN(X615:AA615),0,IF($F$17="custo",(MAX(X615:AA615)-AA615)/(MAX(X615:AA615)-MIN(X615:AA615)),(AA615-MIN(X615:AA615))/(MAX(X615:AA615)-MIN(X615:AA615))))</f>
        <v>1</v>
      </c>
      <c r="AV615" s="0" t="n">
        <f aca="false">STDEVP(AB615:AE615)</f>
        <v>0.393568650128375</v>
      </c>
      <c r="AW615" s="0" t="n">
        <f aca="false">STDEVP(AF615:AI615)</f>
        <v>0.354642597745238</v>
      </c>
      <c r="AX615" s="0" t="n">
        <f aca="false">STDEVP(AJ615:AM615)</f>
        <v>0.410509092394823</v>
      </c>
      <c r="AY615" s="0" t="n">
        <f aca="false">STDEVP(AN615:AQ615)</f>
        <v>0.395284707521047</v>
      </c>
      <c r="AZ615" s="0" t="n">
        <f aca="false">STDEVP(AR615:AU615)</f>
        <v>0.389800518784217</v>
      </c>
      <c r="BA615" s="0" t="n">
        <f aca="false">AV615*((1-IFERROR(CORREL(AB615:AE615,AF615:AI615),0))+(1-IFERROR(CORREL(AB615:AE615,AJ615:AM615),0))+(1-IFERROR(CORREL(AB615:AE615,AN615:AQ615),0))+(1-IFERROR(CORREL(AB615:AE615,AR615:AU615),0)))</f>
        <v>1.28352034096345</v>
      </c>
      <c r="BB615" s="0" t="n">
        <f aca="false">AW615*((1-IFERROR(CORREL(AF615:AI615,AB615:AE615),0))+(1-IFERROR(CORREL(AF615:AI615,AJ615:AM615),0))+(1-IFERROR(CORREL(AF615:AI615,AN615:AQ615),0))+(1-IFERROR(CORREL(AF615:AI615,AR615:AU615),0)))</f>
        <v>2.12765886129016</v>
      </c>
      <c r="BC615" s="0" t="n">
        <f aca="false">AX615*((1-IFERROR(CORREL(AJ615:AM615,AB615:AE615),0))+(1-IFERROR(CORREL(AJ615:AM615,AF615:AI615),0))+(1-IFERROR(CORREL(AJ615:AM615,AN615:AQ615),0))+(1-IFERROR(CORREL(AJ615:AM615,AR615:AU615),0)))</f>
        <v>1.16788359850661</v>
      </c>
      <c r="BD615" s="0" t="n">
        <f aca="false">AY615*((1-IFERROR(CORREL(AN615:AQ615,AB615:AE615),0))+(1-IFERROR(CORREL(AN615:AQ615,AF615:AI615),0))+(1-IFERROR(CORREL(AN615:AQ615,AJ615:AM615),0))+(1-IFERROR(CORREL(AN615:AQ615,AR615:AU615),0)))</f>
        <v>0.883599347347537</v>
      </c>
      <c r="BE615" s="0" t="n">
        <f aca="false">AZ615*((1-IFERROR(CORREL(AR615:AU615,AB615:AE615),0))+(1-IFERROR(CORREL(AR615:AU615,AF615:AI615),0))+(1-IFERROR(CORREL(AR615:AU615,AJ615:AM615),0))+(1-IFERROR(CORREL(AR615:AU615,AN615:AQ615),0)))</f>
        <v>1.07255000999317</v>
      </c>
      <c r="BF615" s="0" t="n">
        <f aca="false">IF(SUM(BA615:BE615)&gt;0,BA615/SUM(BA615:BE615),1/5)</f>
        <v>0.196400715066676</v>
      </c>
      <c r="BG615" s="0" t="n">
        <f aca="false">IF(SUM(BA615:BE615)&gt;0,BB615/SUM(BA615:BE615),1/5)</f>
        <v>0.325568445188539</v>
      </c>
      <c r="BH615" s="0" t="n">
        <f aca="false">IF(SUM(BA615:BE615)&gt;0,BC615/SUM(BA615:BE615),1/5)</f>
        <v>0.1787063021449</v>
      </c>
      <c r="BI615" s="0" t="n">
        <f aca="false">IF(SUM(BA615:BE615)&gt;0,BD615/SUM(BA615:BE615),1/5)</f>
        <v>0.135205916192368</v>
      </c>
      <c r="BJ615" s="0" t="n">
        <f aca="false">IF(SUM(BA615:BE615)&gt;0,BE615/SUM(BA615:BE615),1/5)</f>
        <v>0.164118621407517</v>
      </c>
      <c r="BK615" s="0" t="n">
        <f aca="false">BF615*AB615+BG615*AF615+BH615*AJ615+BI615*AN615+BJ615*AR615</f>
        <v>0.263514602666617</v>
      </c>
      <c r="BL615" s="0" t="n">
        <f aca="false">BF615*AC615+BG615*AG615+BH615*AK615+BI615*AO615+BJ615*AS615</f>
        <v>0.569209020885997</v>
      </c>
      <c r="BM615" s="0" t="n">
        <f aca="false">BF615*AD615+BG615*AH615+BH615*AL615+BI615*AP615+BJ615*AT615</f>
        <v>0.682180344807756</v>
      </c>
      <c r="BN615" s="0" t="n">
        <f aca="false">BF615*AE615+BG615*AI615+BH615*AM615+BI615*AQ615+BJ615*AU615</f>
        <v>0.674431554811461</v>
      </c>
      <c r="BO615" s="0" t="n">
        <f aca="false">RANK(BK615,$BK615:$BN615)</f>
        <v>4</v>
      </c>
      <c r="BP615" s="0" t="n">
        <f aca="false">RANK(BL615,$BK615:$BN615)</f>
        <v>3</v>
      </c>
      <c r="BQ615" s="0" t="n">
        <f aca="false">RANK(BM615,$BK615:$BN615)</f>
        <v>1</v>
      </c>
      <c r="BR615" s="0" t="n">
        <f aca="false">RANK(BN615,$BK615:$BN615)</f>
        <v>2</v>
      </c>
    </row>
    <row r="616" customFormat="false" ht="15" hidden="false" customHeight="false" outlineLevel="0" collapsed="false">
      <c r="A616" s="0" t="n">
        <v>593</v>
      </c>
      <c r="B616" s="0" t="n">
        <f aca="false">RANDBETWEEN(1,$B$5)</f>
        <v>5</v>
      </c>
      <c r="C616" s="0" t="n">
        <f aca="false">RANDBETWEEN(1,$B$5)</f>
        <v>4</v>
      </c>
      <c r="D616" s="0" t="n">
        <f aca="false">RANDBETWEEN(1,$B$5)</f>
        <v>6</v>
      </c>
      <c r="E616" s="0" t="n">
        <f aca="false">RANDBETWEEN(1,$B$5)</f>
        <v>3</v>
      </c>
      <c r="F616" s="0" t="n">
        <f aca="false">RANDBETWEEN(1,$B$5)</f>
        <v>1</v>
      </c>
      <c r="G616" s="0" t="n">
        <f aca="false">RANDBETWEEN(1,$B$5)</f>
        <v>4</v>
      </c>
      <c r="H616" s="0" t="n">
        <f aca="true">NORMINV(RAND(),$B$8,$B$13)</f>
        <v>48.4941844576275</v>
      </c>
      <c r="I616" s="0" t="n">
        <f aca="true">NORMINV(RAND(),$C$8,$C$13)</f>
        <v>61.1280651446257</v>
      </c>
      <c r="J616" s="0" t="n">
        <f aca="true">NORMINV(RAND(),$D$8,$D$13)</f>
        <v>14.0322095656874</v>
      </c>
      <c r="K616" s="0" t="n">
        <f aca="true">NORMINV(RAND(),$E$8,$E$13)</f>
        <v>3.54412606961582</v>
      </c>
      <c r="L616" s="0" t="n">
        <f aca="true">NORMINV(RAND(),$B$9,$B$14)</f>
        <v>43.9787024179833</v>
      </c>
      <c r="M616" s="0" t="n">
        <f aca="true">NORMINV(RAND(),$C$9,$C$14)</f>
        <v>51.8234344082302</v>
      </c>
      <c r="N616" s="0" t="n">
        <f aca="true">NORMINV(RAND(),$D$9,$D$14)</f>
        <v>39.1878637078552</v>
      </c>
      <c r="O616" s="0" t="n">
        <f aca="true">NORMINV(RAND(),$E$9,$E$14)</f>
        <v>28.6546568126077</v>
      </c>
      <c r="P616" s="0" t="n">
        <f aca="true">NORMINV(RAND(),$B$10,$B$15)</f>
        <v>24.2176605386967</v>
      </c>
      <c r="Q616" s="0" t="n">
        <f aca="true">NORMINV(RAND(),$C$10,$C$15)</f>
        <v>30.6309704134957</v>
      </c>
      <c r="R616" s="0" t="n">
        <f aca="true">NORMINV(RAND(),$D$10,$D$15)</f>
        <v>9.95867747123677</v>
      </c>
      <c r="S616" s="0" t="n">
        <f aca="true">NORMINV(RAND(),$E$10,$E$15)</f>
        <v>4.11542375429926</v>
      </c>
      <c r="T616" s="0" t="n">
        <f aca="false">MEDIAN(INDEX(Avaliadores!$B$17:$B$22,$B616),INDEX(Avaliadores!$B$17:$B$22,$C616),INDEX(Avaliadores!$B$17:$B$22,$D616),INDEX(Avaliadores!$B$17:$B$22,$E616),INDEX(Avaliadores!$B$17:$B$22,$F616),INDEX(Avaliadores!$B$17:$B$22,$G616))</f>
        <v>2.66666666666667</v>
      </c>
      <c r="U616" s="0" t="n">
        <f aca="false">MEDIAN(INDEX(Avaliadores!$C$17:$C$22,$B616),INDEX(Avaliadores!$C$17:$C$22,$C616),INDEX(Avaliadores!$C$17:$C$22,$D616),INDEX(Avaliadores!$C$17:$C$22,$E616),INDEX(Avaliadores!$C$17:$C$22,$F616),INDEX(Avaliadores!$C$17:$C$22,$G616))</f>
        <v>5.54166666666667</v>
      </c>
      <c r="V616" s="0" t="n">
        <f aca="false">MEDIAN(INDEX(Avaliadores!$D$17:$D$22,$B616),INDEX(Avaliadores!$D$17:$D$22,$C616),INDEX(Avaliadores!$D$17:$D$22,$D616),INDEX(Avaliadores!$D$17:$D$22,$E616),INDEX(Avaliadores!$D$17:$D$22,$F616),INDEX(Avaliadores!$D$17:$D$22,$G616))</f>
        <v>5.54166666666667</v>
      </c>
      <c r="W616" s="0" t="n">
        <f aca="false">MEDIAN(INDEX(Avaliadores!$E$17:$E$22,$B616),INDEX(Avaliadores!$E$17:$E$22,$C616),INDEX(Avaliadores!$E$17:$E$22,$D616),INDEX(Avaliadores!$E$17:$E$22,$E616),INDEX(Avaliadores!$E$17:$E$22,$F616),INDEX(Avaliadores!$E$17:$E$22,$G616))</f>
        <v>6.54166666666667</v>
      </c>
      <c r="X616" s="0" t="n">
        <f aca="false">MEDIAN(INDEX(Avaliadores!$F$17:$F$22,$B616),INDEX(Avaliadores!$F$17:$F$22,$C616),INDEX(Avaliadores!$F$17:$F$22,$D616),INDEX(Avaliadores!$F$17:$F$22,$E616),INDEX(Avaliadores!$F$17:$F$22,$F616),INDEX(Avaliadores!$F$17:$F$22,$G616))</f>
        <v>2.91666666666667</v>
      </c>
      <c r="Y616" s="0" t="n">
        <f aca="false">MEDIAN(INDEX(Avaliadores!$G$17:$G$22,$B616),INDEX(Avaliadores!$G$17:$G$22,$C616),INDEX(Avaliadores!$G$17:$G$22,$D616),INDEX(Avaliadores!$G$17:$G$22,$E616),INDEX(Avaliadores!$G$17:$G$22,$F616),INDEX(Avaliadores!$G$17:$G$22,$G616))</f>
        <v>4.79166666666667</v>
      </c>
      <c r="Z616" s="0" t="n">
        <f aca="false">MEDIAN(INDEX(Avaliadores!$H$17:$H$22,$B616),INDEX(Avaliadores!$H$17:$H$22,$C616),INDEX(Avaliadores!$H$17:$H$22,$D616),INDEX(Avaliadores!$H$17:$H$22,$E616),INDEX(Avaliadores!$H$17:$H$22,$F616),INDEX(Avaliadores!$H$17:$H$22,$G616))</f>
        <v>3.66666666666667</v>
      </c>
      <c r="AA616" s="0" t="n">
        <f aca="false">MEDIAN(INDEX(Avaliadores!$I$17:$I$22,$B616),INDEX(Avaliadores!$I$17:$I$22,$C616),INDEX(Avaliadores!$I$17:$I$22,$D616),INDEX(Avaliadores!$I$17:$I$22,$E616),INDEX(Avaliadores!$I$17:$I$22,$F616),INDEX(Avaliadores!$I$17:$I$22,$G616))</f>
        <v>6.66666666666667</v>
      </c>
      <c r="AB616" s="0" t="n">
        <f aca="false">IF(MAX(H616:K616)=MIN(H616:K616),0,IF($B$17="custo",(MAX(H616:K616)-H616)/(MAX(H616:K616)-MIN(H616:K616)),(H616-MIN(H616:K616))/(MAX(H616:K616)-MIN(H616:K616))))</f>
        <v>0.219399382708797</v>
      </c>
      <c r="AC616" s="0" t="n">
        <f aca="false">IF(MAX(H616:K616)=MIN(H616:K616),0,IF($B$17="custo",(MAX(H616:K616)-I616)/(MAX(H616:K616)-MIN(H616:K616)),(I616-MIN(H616:K616))/(MAX(H616:K616)-MIN(H616:K616))))</f>
        <v>0</v>
      </c>
      <c r="AD616" s="0" t="n">
        <f aca="false">IF(MAX(H616:K616)=MIN(H616:K616),0,IF($B$17="custo",(MAX(H616:K616)-J616)/(MAX(H616:K616)-MIN(H616:K616)),(J616-MIN(H616:K616))/(MAX(H616:K616)-MIN(H616:K616))))</f>
        <v>0.8178644312191</v>
      </c>
      <c r="AE616" s="0" t="n">
        <f aca="false">IF(MAX(H616:K616)=MIN(H616:K616),0,IF($B$17="custo",(MAX(H616:K616)-K616)/(MAX(H616:K616)-MIN(H616:K616)),(K616-MIN(H616:K616))/(MAX(H616:K616)-MIN(H616:K616))))</f>
        <v>1</v>
      </c>
      <c r="AF616" s="0" t="n">
        <f aca="false">IF(MAX(L616:O616)=MIN(L616:O616),0,IF($C$17="custo",(MAX(L616:O616)-L616)/(MAX(L616:O616)-MIN(L616:O616)),(L616-MIN(L616:O616))/(MAX(L616:O616)-MIN(L616:O616))))</f>
        <v>0.66140932736438</v>
      </c>
      <c r="AG616" s="0" t="n">
        <f aca="false">IF(MAX(L616:O616)=MIN(L616:O616),0,IF($C$17="custo",(MAX(L616:O616)-M616)/(MAX(L616:O616)-MIN(L616:O616)),(M616-MIN(L616:O616))/(MAX(L616:O616)-MIN(L616:O616))))</f>
        <v>1</v>
      </c>
      <c r="AH616" s="0" t="n">
        <f aca="false">IF(MAX(L616:O616)=MIN(L616:O616),0,IF($C$17="custo",(MAX(L616:O616)-N616)/(MAX(L616:O616)-MIN(L616:O616)),(N616-MIN(L616:O616))/(MAX(L616:O616)-MIN(L616:O616))))</f>
        <v>0.454629375752551</v>
      </c>
      <c r="AI616" s="0" t="n">
        <f aca="false">IF(MAX(L616:O616)=MIN(L616:O616),0,IF($C$17="custo",(MAX(L616:O616)-O616)/(MAX(L616:O616)-MIN(L616:O616)),(O616-MIN(L616:O616))/(MAX(L616:O616)-MIN(L616:O616))))</f>
        <v>0</v>
      </c>
      <c r="AJ616" s="0" t="n">
        <f aca="false">IF(MAX(P616:S616)=MIN(P616:S616),0,IF($D$17="custo",(MAX(P616:S616)-P616)/(MAX(P616:S616)-MIN(P616:S616)),(P616-MIN(P616:S616))/(MAX(P616:S616)-MIN(P616:S616))))</f>
        <v>0.241869796509537</v>
      </c>
      <c r="AK616" s="0" t="n">
        <f aca="false">IF(MAX(P616:S616)=MIN(P616:S616),0,IF($D$17="custo",(MAX(P616:S616)-Q616)/(MAX(P616:S616)-MIN(P616:S616)),(Q616-MIN(P616:S616))/(MAX(P616:S616)-MIN(P616:S616))))</f>
        <v>0</v>
      </c>
      <c r="AL616" s="0" t="n">
        <f aca="false">IF(MAX(P616:S616)=MIN(P616:S616),0,IF($D$17="custo",(MAX(P616:S616)-R616)/(MAX(P616:S616)-MIN(P616:S616)),(R616-MIN(P616:S616))/(MAX(P616:S616)-MIN(P616:S616))))</f>
        <v>0.779629143911657</v>
      </c>
      <c r="AM616" s="0" t="n">
        <f aca="false">IF(MAX(P616:S616)=MIN(P616:S616),0,IF($D$17="custo",(MAX(P616:S616)-S616)/(MAX(P616:S616)-MIN(P616:S616)),(S616-MIN(P616:S616))/(MAX(P616:S616)-MIN(P616:S616))))</f>
        <v>1</v>
      </c>
      <c r="AN616" s="0" t="n">
        <f aca="false">IF(MAX(T616:W616)=MIN(T616:W616),0,IF($E$17="custo",(MAX(T616:W616)-T616)/(MAX(T616:W616)-MIN(T616:W616)),(T616-MIN(T616:W616))/(MAX(T616:W616)-MIN(T616:W616))))</f>
        <v>0</v>
      </c>
      <c r="AO616" s="0" t="n">
        <f aca="false">IF(MAX(T616:W616)=MIN(T616:W616),0,IF($E$17="custo",(MAX(T616:W616)-U616)/(MAX(T616:W616)-MIN(T616:W616)),(U616-MIN(T616:W616))/(MAX(T616:W616)-MIN(T616:W616))))</f>
        <v>0.741935483870968</v>
      </c>
      <c r="AP616" s="0" t="n">
        <f aca="false">IF(MAX(T616:W616)=MIN(T616:W616),0,IF($E$17="custo",(MAX(T616:W616)-V616)/(MAX(T616:W616)-MIN(T616:W616)),(V616-MIN(T616:W616))/(MAX(T616:W616)-MIN(T616:W616))))</f>
        <v>0.741935483870968</v>
      </c>
      <c r="AQ616" s="0" t="n">
        <f aca="false">IF(MAX(T616:W616)=MIN(T616:W616),0,IF($E$17="custo",(MAX(T616:W616)-W616)/(MAX(T616:W616)-MIN(T616:W616)),(W616-MIN(T616:W616))/(MAX(T616:W616)-MIN(T616:W616))))</f>
        <v>1</v>
      </c>
      <c r="AR616" s="0" t="n">
        <f aca="false">IF(MAX(X616:AA616)=MIN(X616:AA616),0,IF($F$17="custo",(MAX(X616:AA616)-X616)/(MAX(X616:AA616)-MIN(X616:AA616)),(X616-MIN(X616:AA616))/(MAX(X616:AA616)-MIN(X616:AA616))))</f>
        <v>0</v>
      </c>
      <c r="AS616" s="0" t="n">
        <f aca="false">IF(MAX(X616:AA616)=MIN(X616:AA616),0,IF($F$17="custo",(MAX(X616:AA616)-Y616)/(MAX(X616:AA616)-MIN(X616:AA616)),(Y616-MIN(X616:AA616))/(MAX(X616:AA616)-MIN(X616:AA616))))</f>
        <v>0.5</v>
      </c>
      <c r="AT616" s="0" t="n">
        <f aca="false">IF(MAX(X616:AA616)=MIN(X616:AA616),0,IF($F$17="custo",(MAX(X616:AA616)-Z616)/(MAX(X616:AA616)-MIN(X616:AA616)),(Z616-MIN(X616:AA616))/(MAX(X616:AA616)-MIN(X616:AA616))))</f>
        <v>0.2</v>
      </c>
      <c r="AU616" s="0" t="n">
        <f aca="false">IF(MAX(X616:AA616)=MIN(X616:AA616),0,IF($F$17="custo",(MAX(X616:AA616)-AA616)/(MAX(X616:AA616)-MIN(X616:AA616)),(AA616-MIN(X616:AA616))/(MAX(X616:AA616)-MIN(X616:AA616))))</f>
        <v>1</v>
      </c>
      <c r="AV616" s="0" t="n">
        <f aca="false">STDEVP(AB616:AE616)</f>
        <v>0.412136917510836</v>
      </c>
      <c r="AW616" s="0" t="n">
        <f aca="false">STDEVP(AF616:AI616)</f>
        <v>0.362196500310798</v>
      </c>
      <c r="AX616" s="0" t="n">
        <f aca="false">STDEVP(AJ616:AM616)</f>
        <v>0.401468588113997</v>
      </c>
      <c r="AY616" s="0" t="n">
        <f aca="false">STDEVP(AN616:AQ616)</f>
        <v>0.373675252845261</v>
      </c>
      <c r="AZ616" s="0" t="n">
        <f aca="false">STDEVP(AR616:AU616)</f>
        <v>0.376662979332984</v>
      </c>
      <c r="BA616" s="0" t="n">
        <f aca="false">AV616*((1-IFERROR(CORREL(AB616:AE616,AF616:AI616),0))+(1-IFERROR(CORREL(AB616:AE616,AJ616:AM616),0))+(1-IFERROR(CORREL(AB616:AE616,AN616:AQ616),0))+(1-IFERROR(CORREL(AB616:AE616,AR616:AU616),0)))</f>
        <v>1.19770062542683</v>
      </c>
      <c r="BB616" s="0" t="n">
        <f aca="false">AW616*((1-IFERROR(CORREL(AF616:AI616,AB616:AE616),0))+(1-IFERROR(CORREL(AF616:AI616,AJ616:AM616),0))+(1-IFERROR(CORREL(AF616:AI616,AN616:AQ616),0))+(1-IFERROR(CORREL(AF616:AI616,AR616:AU616),0)))</f>
        <v>2.4962926985426</v>
      </c>
      <c r="BC616" s="0" t="n">
        <f aca="false">AX616*((1-IFERROR(CORREL(AJ616:AM616,AB616:AE616),0))+(1-IFERROR(CORREL(AJ616:AM616,AF616:AI616),0))+(1-IFERROR(CORREL(AJ616:AM616,AN616:AQ616),0))+(1-IFERROR(CORREL(AJ616:AM616,AR616:AU616),0)))</f>
        <v>1.17472567578685</v>
      </c>
      <c r="BD616" s="0" t="n">
        <f aca="false">AY616*((1-IFERROR(CORREL(AN616:AQ616,AB616:AE616),0))+(1-IFERROR(CORREL(AN616:AQ616,AF616:AI616),0))+(1-IFERROR(CORREL(AN616:AQ616,AJ616:AM616),0))+(1-IFERROR(CORREL(AN616:AQ616,AR616:AU616),0)))</f>
        <v>0.940439428716575</v>
      </c>
      <c r="BE616" s="0" t="n">
        <f aca="false">AZ616*((1-IFERROR(CORREL(AR616:AU616,AB616:AE616),0))+(1-IFERROR(CORREL(AR616:AU616,AF616:AI616),0))+(1-IFERROR(CORREL(AR616:AU616,AJ616:AM616),0))+(1-IFERROR(CORREL(AR616:AU616,AN616:AQ616),0)))</f>
        <v>1.04385821271051</v>
      </c>
      <c r="BF616" s="0" t="n">
        <f aca="false">IF(SUM(BA616:BE616)&gt;0,BA616/SUM(BA616:BE616),1/5)</f>
        <v>0.174769840515084</v>
      </c>
      <c r="BG616" s="0" t="n">
        <f aca="false">IF(SUM(BA616:BE616)&gt;0,BB616/SUM(BA616:BE616),1/5)</f>
        <v>0.364261876082581</v>
      </c>
      <c r="BH616" s="0" t="n">
        <f aca="false">IF(SUM(BA616:BE616)&gt;0,BC616/SUM(BA616:BE616),1/5)</f>
        <v>0.17141730967459</v>
      </c>
      <c r="BI616" s="0" t="n">
        <f aca="false">IF(SUM(BA616:BE616)&gt;0,BD616/SUM(BA616:BE616),1/5)</f>
        <v>0.137229993440404</v>
      </c>
      <c r="BJ616" s="0" t="n">
        <f aca="false">IF(SUM(BA616:BE616)&gt;0,BE616/SUM(BA616:BE616),1/5)</f>
        <v>0.15232098028734</v>
      </c>
      <c r="BK616" s="0" t="n">
        <f aca="false">BF616*AB616+BG616*AF616+BH616*AJ616+BI616*AN616+BJ616*AR616</f>
        <v>0.320731267378597</v>
      </c>
      <c r="BL616" s="0" t="n">
        <f aca="false">BF616*AC616+BG616*AG616+BH616*AK616+BI616*AO616+BJ616*AS616</f>
        <v>0.542238167811067</v>
      </c>
      <c r="BM616" s="0" t="n">
        <f aca="false">BF616*AD616+BG616*AH616+BH616*AL616+BI616*AP616+BJ616*AT616</f>
        <v>0.574464113576524</v>
      </c>
      <c r="BN616" s="0" t="n">
        <f aca="false">BF616*AE616+BG616*AI616+BH616*AM616+BI616*AQ616+BJ616*AU616</f>
        <v>0.635738123917419</v>
      </c>
      <c r="BO616" s="0" t="n">
        <f aca="false">RANK(BK616,$BK616:$BN616)</f>
        <v>4</v>
      </c>
      <c r="BP616" s="0" t="n">
        <f aca="false">RANK(BL616,$BK616:$BN616)</f>
        <v>3</v>
      </c>
      <c r="BQ616" s="0" t="n">
        <f aca="false">RANK(BM616,$BK616:$BN616)</f>
        <v>2</v>
      </c>
      <c r="BR616" s="0" t="n">
        <f aca="false">RANK(BN616,$BK616:$BN616)</f>
        <v>1</v>
      </c>
    </row>
    <row r="617" customFormat="false" ht="15" hidden="false" customHeight="false" outlineLevel="0" collapsed="false">
      <c r="A617" s="0" t="n">
        <v>594</v>
      </c>
      <c r="B617" s="0" t="n">
        <f aca="false">RANDBETWEEN(1,$B$5)</f>
        <v>2</v>
      </c>
      <c r="C617" s="0" t="n">
        <f aca="false">RANDBETWEEN(1,$B$5)</f>
        <v>4</v>
      </c>
      <c r="D617" s="0" t="n">
        <f aca="false">RANDBETWEEN(1,$B$5)</f>
        <v>3</v>
      </c>
      <c r="E617" s="0" t="n">
        <f aca="false">RANDBETWEEN(1,$B$5)</f>
        <v>5</v>
      </c>
      <c r="F617" s="0" t="n">
        <f aca="false">RANDBETWEEN(1,$B$5)</f>
        <v>6</v>
      </c>
      <c r="G617" s="0" t="n">
        <f aca="false">RANDBETWEEN(1,$B$5)</f>
        <v>6</v>
      </c>
      <c r="H617" s="0" t="n">
        <f aca="true">NORMINV(RAND(),$B$8,$B$13)</f>
        <v>49.6465081209037</v>
      </c>
      <c r="I617" s="0" t="n">
        <f aca="true">NORMINV(RAND(),$C$8,$C$13)</f>
        <v>80.2227004894528</v>
      </c>
      <c r="J617" s="0" t="n">
        <f aca="true">NORMINV(RAND(),$D$8,$D$13)</f>
        <v>11.3217964543461</v>
      </c>
      <c r="K617" s="0" t="n">
        <f aca="true">NORMINV(RAND(),$E$8,$E$13)</f>
        <v>3.45947593790894</v>
      </c>
      <c r="L617" s="0" t="n">
        <f aca="true">NORMINV(RAND(),$B$9,$B$14)</f>
        <v>37.1979141410627</v>
      </c>
      <c r="M617" s="0" t="n">
        <f aca="true">NORMINV(RAND(),$C$9,$C$14)</f>
        <v>58.6412424564757</v>
      </c>
      <c r="N617" s="0" t="n">
        <f aca="true">NORMINV(RAND(),$D$9,$D$14)</f>
        <v>41.4099422434351</v>
      </c>
      <c r="O617" s="0" t="n">
        <f aca="true">NORMINV(RAND(),$E$9,$E$14)</f>
        <v>25.6335258000873</v>
      </c>
      <c r="P617" s="0" t="n">
        <f aca="true">NORMINV(RAND(),$B$10,$B$15)</f>
        <v>24.7416139391003</v>
      </c>
      <c r="Q617" s="0" t="n">
        <f aca="true">NORMINV(RAND(),$C$10,$C$15)</f>
        <v>27.137214010661</v>
      </c>
      <c r="R617" s="0" t="n">
        <f aca="true">NORMINV(RAND(),$D$10,$D$15)</f>
        <v>9.46275172544824</v>
      </c>
      <c r="S617" s="0" t="n">
        <f aca="true">NORMINV(RAND(),$E$10,$E$15)</f>
        <v>3.64518584627647</v>
      </c>
      <c r="T617" s="0" t="n">
        <f aca="false">MEDIAN(INDEX(Avaliadores!$B$17:$B$22,$B617),INDEX(Avaliadores!$B$17:$B$22,$C617),INDEX(Avaliadores!$B$17:$B$22,$D617),INDEX(Avaliadores!$B$17:$B$22,$E617),INDEX(Avaliadores!$B$17:$B$22,$F617),INDEX(Avaliadores!$B$17:$B$22,$G617))</f>
        <v>2.66666666666667</v>
      </c>
      <c r="U617" s="0" t="n">
        <f aca="false">MEDIAN(INDEX(Avaliadores!$C$17:$C$22,$B617),INDEX(Avaliadores!$C$17:$C$22,$C617),INDEX(Avaliadores!$C$17:$C$22,$D617),INDEX(Avaliadores!$C$17:$C$22,$E617),INDEX(Avaliadores!$C$17:$C$22,$F617),INDEX(Avaliadores!$C$17:$C$22,$G617))</f>
        <v>5.54166666666667</v>
      </c>
      <c r="V617" s="0" t="n">
        <f aca="false">MEDIAN(INDEX(Avaliadores!$D$17:$D$22,$B617),INDEX(Avaliadores!$D$17:$D$22,$C617),INDEX(Avaliadores!$D$17:$D$22,$D617),INDEX(Avaliadores!$D$17:$D$22,$E617),INDEX(Avaliadores!$D$17:$D$22,$F617),INDEX(Avaliadores!$D$17:$D$22,$G617))</f>
        <v>5.54166666666667</v>
      </c>
      <c r="W617" s="0" t="n">
        <f aca="false">MEDIAN(INDEX(Avaliadores!$E$17:$E$22,$B617),INDEX(Avaliadores!$E$17:$E$22,$C617),INDEX(Avaliadores!$E$17:$E$22,$D617),INDEX(Avaliadores!$E$17:$E$22,$E617),INDEX(Avaliadores!$E$17:$E$22,$F617),INDEX(Avaliadores!$E$17:$E$22,$G617))</f>
        <v>6.04166666666667</v>
      </c>
      <c r="X617" s="0" t="n">
        <f aca="false">MEDIAN(INDEX(Avaliadores!$F$17:$F$22,$B617),INDEX(Avaliadores!$F$17:$F$22,$C617),INDEX(Avaliadores!$F$17:$F$22,$D617),INDEX(Avaliadores!$F$17:$F$22,$E617),INDEX(Avaliadores!$F$17:$F$22,$F617),INDEX(Avaliadores!$F$17:$F$22,$G617))</f>
        <v>2.91666666666667</v>
      </c>
      <c r="Y617" s="0" t="n">
        <f aca="false">MEDIAN(INDEX(Avaliadores!$G$17:$G$22,$B617),INDEX(Avaliadores!$G$17:$G$22,$C617),INDEX(Avaliadores!$G$17:$G$22,$D617),INDEX(Avaliadores!$G$17:$G$22,$E617),INDEX(Avaliadores!$G$17:$G$22,$F617),INDEX(Avaliadores!$G$17:$G$22,$G617))</f>
        <v>5.04166666666667</v>
      </c>
      <c r="Z617" s="0" t="n">
        <f aca="false">MEDIAN(INDEX(Avaliadores!$H$17:$H$22,$B617),INDEX(Avaliadores!$H$17:$H$22,$C617),INDEX(Avaliadores!$H$17:$H$22,$D617),INDEX(Avaliadores!$H$17:$H$22,$E617),INDEX(Avaliadores!$H$17:$H$22,$F617),INDEX(Avaliadores!$H$17:$H$22,$G617))</f>
        <v>3.91666666666667</v>
      </c>
      <c r="AA617" s="0" t="n">
        <f aca="false">MEDIAN(INDEX(Avaliadores!$I$17:$I$22,$B617),INDEX(Avaliadores!$I$17:$I$22,$C617),INDEX(Avaliadores!$I$17:$I$22,$D617),INDEX(Avaliadores!$I$17:$I$22,$E617),INDEX(Avaliadores!$I$17:$I$22,$F617),INDEX(Avaliadores!$I$17:$I$22,$G617))</f>
        <v>6.66666666666667</v>
      </c>
      <c r="AB617" s="0" t="n">
        <f aca="false">IF(MAX(H617:K617)=MIN(H617:K617),0,IF($B$17="custo",(MAX(H617:K617)-H617)/(MAX(H617:K617)-MIN(H617:K617)),(H617-MIN(H617:K617))/(MAX(H617:K617)-MIN(H617:K617))))</f>
        <v>0.398318238286333</v>
      </c>
      <c r="AC617" s="0" t="n">
        <f aca="false">IF(MAX(H617:K617)=MIN(H617:K617),0,IF($B$17="custo",(MAX(H617:K617)-I617)/(MAX(H617:K617)-MIN(H617:K617)),(I617-MIN(H617:K617))/(MAX(H617:K617)-MIN(H617:K617))))</f>
        <v>0</v>
      </c>
      <c r="AD617" s="0" t="n">
        <f aca="false">IF(MAX(H617:K617)=MIN(H617:K617),0,IF($B$17="custo",(MAX(H617:K617)-J617)/(MAX(H617:K617)-MIN(H617:K617)),(J617-MIN(H617:K617))/(MAX(H617:K617)-MIN(H617:K617))))</f>
        <v>0.897576989992677</v>
      </c>
      <c r="AE617" s="0" t="n">
        <f aca="false">IF(MAX(H617:K617)=MIN(H617:K617),0,IF($B$17="custo",(MAX(H617:K617)-K617)/(MAX(H617:K617)-MIN(H617:K617)),(K617-MIN(H617:K617))/(MAX(H617:K617)-MIN(H617:K617))))</f>
        <v>1</v>
      </c>
      <c r="AF617" s="0" t="n">
        <f aca="false">IF(MAX(L617:O617)=MIN(L617:O617),0,IF($C$17="custo",(MAX(L617:O617)-L617)/(MAX(L617:O617)-MIN(L617:O617)),(L617-MIN(L617:O617))/(MAX(L617:O617)-MIN(L617:O617))))</f>
        <v>0.350354084208889</v>
      </c>
      <c r="AG617" s="0" t="n">
        <f aca="false">IF(MAX(L617:O617)=MIN(L617:O617),0,IF($C$17="custo",(MAX(L617:O617)-M617)/(MAX(L617:O617)-MIN(L617:O617)),(M617-MIN(L617:O617))/(MAX(L617:O617)-MIN(L617:O617))))</f>
        <v>1</v>
      </c>
      <c r="AH617" s="0" t="n">
        <f aca="false">IF(MAX(L617:O617)=MIN(L617:O617),0,IF($C$17="custo",(MAX(L617:O617)-N617)/(MAX(L617:O617)-MIN(L617:O617)),(N617-MIN(L617:O617))/(MAX(L617:O617)-MIN(L617:O617))))</f>
        <v>0.477961459969526</v>
      </c>
      <c r="AI617" s="0" t="n">
        <f aca="false">IF(MAX(L617:O617)=MIN(L617:O617),0,IF($C$17="custo",(MAX(L617:O617)-O617)/(MAX(L617:O617)-MIN(L617:O617)),(O617-MIN(L617:O617))/(MAX(L617:O617)-MIN(L617:O617))))</f>
        <v>0</v>
      </c>
      <c r="AJ617" s="0" t="n">
        <f aca="false">IF(MAX(P617:S617)=MIN(P617:S617),0,IF($D$17="custo",(MAX(P617:S617)-P617)/(MAX(P617:S617)-MIN(P617:S617)),(P617-MIN(P617:S617))/(MAX(P617:S617)-MIN(P617:S617))))</f>
        <v>0.101975021262432</v>
      </c>
      <c r="AK617" s="0" t="n">
        <f aca="false">IF(MAX(P617:S617)=MIN(P617:S617),0,IF($D$17="custo",(MAX(P617:S617)-Q617)/(MAX(P617:S617)-MIN(P617:S617)),(Q617-MIN(P617:S617))/(MAX(P617:S617)-MIN(P617:S617))))</f>
        <v>0</v>
      </c>
      <c r="AL617" s="0" t="n">
        <f aca="false">IF(MAX(P617:S617)=MIN(P617:S617),0,IF($D$17="custo",(MAX(P617:S617)-R617)/(MAX(P617:S617)-MIN(P617:S617)),(R617-MIN(P617:S617))/(MAX(P617:S617)-MIN(P617:S617))))</f>
        <v>0.752359998955238</v>
      </c>
      <c r="AM617" s="0" t="n">
        <f aca="false">IF(MAX(P617:S617)=MIN(P617:S617),0,IF($D$17="custo",(MAX(P617:S617)-S617)/(MAX(P617:S617)-MIN(P617:S617)),(S617-MIN(P617:S617))/(MAX(P617:S617)-MIN(P617:S617))))</f>
        <v>1</v>
      </c>
      <c r="AN617" s="0" t="n">
        <f aca="false">IF(MAX(T617:W617)=MIN(T617:W617),0,IF($E$17="custo",(MAX(T617:W617)-T617)/(MAX(T617:W617)-MIN(T617:W617)),(T617-MIN(T617:W617))/(MAX(T617:W617)-MIN(T617:W617))))</f>
        <v>0</v>
      </c>
      <c r="AO617" s="0" t="n">
        <f aca="false">IF(MAX(T617:W617)=MIN(T617:W617),0,IF($E$17="custo",(MAX(T617:W617)-U617)/(MAX(T617:W617)-MIN(T617:W617)),(U617-MIN(T617:W617))/(MAX(T617:W617)-MIN(T617:W617))))</f>
        <v>0.851851851851852</v>
      </c>
      <c r="AP617" s="0" t="n">
        <f aca="false">IF(MAX(T617:W617)=MIN(T617:W617),0,IF($E$17="custo",(MAX(T617:W617)-V617)/(MAX(T617:W617)-MIN(T617:W617)),(V617-MIN(T617:W617))/(MAX(T617:W617)-MIN(T617:W617))))</f>
        <v>0.851851851851852</v>
      </c>
      <c r="AQ617" s="0" t="n">
        <f aca="false">IF(MAX(T617:W617)=MIN(T617:W617),0,IF($E$17="custo",(MAX(T617:W617)-W617)/(MAX(T617:W617)-MIN(T617:W617)),(W617-MIN(T617:W617))/(MAX(T617:W617)-MIN(T617:W617))))</f>
        <v>1</v>
      </c>
      <c r="AR617" s="0" t="n">
        <f aca="false">IF(MAX(X617:AA617)=MIN(X617:AA617),0,IF($F$17="custo",(MAX(X617:AA617)-X617)/(MAX(X617:AA617)-MIN(X617:AA617)),(X617-MIN(X617:AA617))/(MAX(X617:AA617)-MIN(X617:AA617))))</f>
        <v>0</v>
      </c>
      <c r="AS617" s="0" t="n">
        <f aca="false">IF(MAX(X617:AA617)=MIN(X617:AA617),0,IF($F$17="custo",(MAX(X617:AA617)-Y617)/(MAX(X617:AA617)-MIN(X617:AA617)),(Y617-MIN(X617:AA617))/(MAX(X617:AA617)-MIN(X617:AA617))))</f>
        <v>0.566666666666667</v>
      </c>
      <c r="AT617" s="0" t="n">
        <f aca="false">IF(MAX(X617:AA617)=MIN(X617:AA617),0,IF($F$17="custo",(MAX(X617:AA617)-Z617)/(MAX(X617:AA617)-MIN(X617:AA617)),(Z617-MIN(X617:AA617))/(MAX(X617:AA617)-MIN(X617:AA617))))</f>
        <v>0.266666666666667</v>
      </c>
      <c r="AU617" s="0" t="n">
        <f aca="false">IF(MAX(X617:AA617)=MIN(X617:AA617),0,IF($F$17="custo",(MAX(X617:AA617)-AA617)/(MAX(X617:AA617)-MIN(X617:AA617)),(AA617-MIN(X617:AA617))/(MAX(X617:AA617)-MIN(X617:AA617))))</f>
        <v>1</v>
      </c>
      <c r="AV617" s="0" t="n">
        <f aca="false">STDEVP(AB617:AE617)</f>
        <v>0.402031760905547</v>
      </c>
      <c r="AW617" s="0" t="n">
        <f aca="false">STDEVP(AF617:AI617)</f>
        <v>0.358995372277606</v>
      </c>
      <c r="AX617" s="0" t="n">
        <f aca="false">STDEVP(AJ617:AM617)</f>
        <v>0.423321651108227</v>
      </c>
      <c r="AY617" s="0" t="n">
        <f aca="false">STDEVP(AN617:AQ617)</f>
        <v>0.394904965039558</v>
      </c>
      <c r="AZ617" s="0" t="n">
        <f aca="false">STDEVP(AR617:AU617)</f>
        <v>0.371464818133711</v>
      </c>
      <c r="BA617" s="0" t="n">
        <f aca="false">AV617*((1-IFERROR(CORREL(AB617:AE617,AF617:AI617),0))+(1-IFERROR(CORREL(AB617:AE617,AJ617:AM617),0))+(1-IFERROR(CORREL(AB617:AE617,AN617:AQ617),0))+(1-IFERROR(CORREL(AB617:AE617,AR617:AU617),0)))</f>
        <v>1.29759825032957</v>
      </c>
      <c r="BB617" s="0" t="n">
        <f aca="false">AW617*((1-IFERROR(CORREL(AF617:AI617,AB617:AE617),0))+(1-IFERROR(CORREL(AF617:AI617,AJ617:AM617),0))+(1-IFERROR(CORREL(AF617:AI617,AN617:AQ617),0))+(1-IFERROR(CORREL(AF617:AI617,AR617:AU617),0)))</f>
        <v>2.08420584196043</v>
      </c>
      <c r="BC617" s="0" t="n">
        <f aca="false">AX617*((1-IFERROR(CORREL(AJ617:AM617,AB617:AE617),0))+(1-IFERROR(CORREL(AJ617:AM617,AF617:AI617),0))+(1-IFERROR(CORREL(AJ617:AM617,AN617:AQ617),0))+(1-IFERROR(CORREL(AJ617:AM617,AR617:AU617),0)))</f>
        <v>1.12169086451904</v>
      </c>
      <c r="BD617" s="0" t="n">
        <f aca="false">AY617*((1-IFERROR(CORREL(AN617:AQ617,AB617:AE617),0))+(1-IFERROR(CORREL(AN617:AQ617,AF617:AI617),0))+(1-IFERROR(CORREL(AN617:AQ617,AJ617:AM617),0))+(1-IFERROR(CORREL(AN617:AQ617,AR617:AU617),0)))</f>
        <v>0.885548817193067</v>
      </c>
      <c r="BE617" s="0" t="n">
        <f aca="false">AZ617*((1-IFERROR(CORREL(AR617:AU617,AB617:AE617),0))+(1-IFERROR(CORREL(AR617:AU617,AF617:AI617),0))+(1-IFERROR(CORREL(AR617:AU617,AJ617:AM617),0))+(1-IFERROR(CORREL(AR617:AU617,AN617:AQ617),0)))</f>
        <v>0.964614059384321</v>
      </c>
      <c r="BF617" s="0" t="n">
        <f aca="false">IF(SUM(BA617:BE617)&gt;0,BA617/SUM(BA617:BE617),1/5)</f>
        <v>0.204228538010201</v>
      </c>
      <c r="BG617" s="0" t="n">
        <f aca="false">IF(SUM(BA617:BE617)&gt;0,BB617/SUM(BA617:BE617),1/5)</f>
        <v>0.328032433696476</v>
      </c>
      <c r="BH617" s="0" t="n">
        <f aca="false">IF(SUM(BA617:BE617)&gt;0,BC617/SUM(BA617:BE617),1/5)</f>
        <v>0.176542535643785</v>
      </c>
      <c r="BI617" s="0" t="n">
        <f aca="false">IF(SUM(BA617:BE617)&gt;0,BD617/SUM(BA617:BE617),1/5)</f>
        <v>0.139376220818784</v>
      </c>
      <c r="BJ617" s="0" t="n">
        <f aca="false">IF(SUM(BA617:BE617)&gt;0,BE617/SUM(BA617:BE617),1/5)</f>
        <v>0.151820271830753</v>
      </c>
      <c r="BK617" s="0" t="n">
        <f aca="false">BF617*AB617+BG617*AF617+BH617*AJ617+BI617*AN617+BJ617*AR617</f>
        <v>0.214278383192557</v>
      </c>
      <c r="BL617" s="0" t="n">
        <f aca="false">BF617*AC617+BG617*AG617+BH617*AK617+BI617*AO617+BJ617*AS617</f>
        <v>0.53279181287583</v>
      </c>
      <c r="BM617" s="0" t="n">
        <f aca="false">BF617*AD617+BG617*AH617+BH617*AL617+BI617*AP617+BJ617*AT617</f>
        <v>0.632134536907367</v>
      </c>
      <c r="BN617" s="0" t="n">
        <f aca="false">BF617*AE617+BG617*AI617+BH617*AM617+BI617*AQ617+BJ617*AU617</f>
        <v>0.671967566303524</v>
      </c>
      <c r="BO617" s="0" t="n">
        <f aca="false">RANK(BK617,$BK617:$BN617)</f>
        <v>4</v>
      </c>
      <c r="BP617" s="0" t="n">
        <f aca="false">RANK(BL617,$BK617:$BN617)</f>
        <v>3</v>
      </c>
      <c r="BQ617" s="0" t="n">
        <f aca="false">RANK(BM617,$BK617:$BN617)</f>
        <v>2</v>
      </c>
      <c r="BR617" s="0" t="n">
        <f aca="false">RANK(BN617,$BK617:$BN617)</f>
        <v>1</v>
      </c>
    </row>
    <row r="618" customFormat="false" ht="15" hidden="false" customHeight="false" outlineLevel="0" collapsed="false">
      <c r="A618" s="0" t="n">
        <v>595</v>
      </c>
      <c r="B618" s="0" t="n">
        <f aca="false">RANDBETWEEN(1,$B$5)</f>
        <v>5</v>
      </c>
      <c r="C618" s="0" t="n">
        <f aca="false">RANDBETWEEN(1,$B$5)</f>
        <v>1</v>
      </c>
      <c r="D618" s="0" t="n">
        <f aca="false">RANDBETWEEN(1,$B$5)</f>
        <v>2</v>
      </c>
      <c r="E618" s="0" t="n">
        <f aca="false">RANDBETWEEN(1,$B$5)</f>
        <v>2</v>
      </c>
      <c r="F618" s="0" t="n">
        <f aca="false">RANDBETWEEN(1,$B$5)</f>
        <v>1</v>
      </c>
      <c r="G618" s="0" t="n">
        <f aca="false">RANDBETWEEN(1,$B$5)</f>
        <v>2</v>
      </c>
      <c r="H618" s="0" t="n">
        <f aca="true">NORMINV(RAND(),$B$8,$B$13)</f>
        <v>47.9444955431556</v>
      </c>
      <c r="I618" s="0" t="n">
        <f aca="true">NORMINV(RAND(),$C$8,$C$13)</f>
        <v>61.9413232645014</v>
      </c>
      <c r="J618" s="0" t="n">
        <f aca="true">NORMINV(RAND(),$D$8,$D$13)</f>
        <v>16.2232164081848</v>
      </c>
      <c r="K618" s="0" t="n">
        <f aca="true">NORMINV(RAND(),$E$8,$E$13)</f>
        <v>3.10405421383718</v>
      </c>
      <c r="L618" s="0" t="n">
        <f aca="true">NORMINV(RAND(),$B$9,$B$14)</f>
        <v>45.9885718320443</v>
      </c>
      <c r="M618" s="0" t="n">
        <f aca="true">NORMINV(RAND(),$C$9,$C$14)</f>
        <v>55.5745595822814</v>
      </c>
      <c r="N618" s="0" t="n">
        <f aca="true">NORMINV(RAND(),$D$9,$D$14)</f>
        <v>42.4086635134463</v>
      </c>
      <c r="O618" s="0" t="n">
        <f aca="true">NORMINV(RAND(),$E$9,$E$14)</f>
        <v>22.579317502126</v>
      </c>
      <c r="P618" s="0" t="n">
        <f aca="true">NORMINV(RAND(),$B$10,$B$15)</f>
        <v>24.1754129920144</v>
      </c>
      <c r="Q618" s="0" t="n">
        <f aca="true">NORMINV(RAND(),$C$10,$C$15)</f>
        <v>29.432953303058</v>
      </c>
      <c r="R618" s="0" t="n">
        <f aca="true">NORMINV(RAND(),$D$10,$D$15)</f>
        <v>9.70275021030875</v>
      </c>
      <c r="S618" s="0" t="n">
        <f aca="true">NORMINV(RAND(),$E$10,$E$15)</f>
        <v>4.02913403573491</v>
      </c>
      <c r="T618" s="0" t="n">
        <f aca="false">MEDIAN(INDEX(Avaliadores!$B$17:$B$22,$B618),INDEX(Avaliadores!$B$17:$B$22,$C618),INDEX(Avaliadores!$B$17:$B$22,$D618),INDEX(Avaliadores!$B$17:$B$22,$E618),INDEX(Avaliadores!$B$17:$B$22,$F618),INDEX(Avaliadores!$B$17:$B$22,$G618))</f>
        <v>2.79166666666667</v>
      </c>
      <c r="U618" s="0" t="n">
        <f aca="false">MEDIAN(INDEX(Avaliadores!$C$17:$C$22,$B618),INDEX(Avaliadores!$C$17:$C$22,$C618),INDEX(Avaliadores!$C$17:$C$22,$D618),INDEX(Avaliadores!$C$17:$C$22,$E618),INDEX(Avaliadores!$C$17:$C$22,$F618),INDEX(Avaliadores!$C$17:$C$22,$G618))</f>
        <v>5.04166666666667</v>
      </c>
      <c r="V618" s="0" t="n">
        <f aca="false">MEDIAN(INDEX(Avaliadores!$D$17:$D$22,$B618),INDEX(Avaliadores!$D$17:$D$22,$C618),INDEX(Avaliadores!$D$17:$D$22,$D618),INDEX(Avaliadores!$D$17:$D$22,$E618),INDEX(Avaliadores!$D$17:$D$22,$F618),INDEX(Avaliadores!$D$17:$D$22,$G618))</f>
        <v>6.04166666666667</v>
      </c>
      <c r="W618" s="0" t="n">
        <f aca="false">MEDIAN(INDEX(Avaliadores!$E$17:$E$22,$B618),INDEX(Avaliadores!$E$17:$E$22,$C618),INDEX(Avaliadores!$E$17:$E$22,$D618),INDEX(Avaliadores!$E$17:$E$22,$E618),INDEX(Avaliadores!$E$17:$E$22,$F618),INDEX(Avaliadores!$E$17:$E$22,$G618))</f>
        <v>6.54166666666667</v>
      </c>
      <c r="X618" s="0" t="n">
        <f aca="false">MEDIAN(INDEX(Avaliadores!$F$17:$F$22,$B618),INDEX(Avaliadores!$F$17:$F$22,$C618),INDEX(Avaliadores!$F$17:$F$22,$D618),INDEX(Avaliadores!$F$17:$F$22,$E618),INDEX(Avaliadores!$F$17:$F$22,$F618),INDEX(Avaliadores!$F$17:$F$22,$G618))</f>
        <v>2.04166666666667</v>
      </c>
      <c r="Y618" s="0" t="n">
        <f aca="false">MEDIAN(INDEX(Avaliadores!$G$17:$G$22,$B618),INDEX(Avaliadores!$G$17:$G$22,$C618),INDEX(Avaliadores!$G$17:$G$22,$D618),INDEX(Avaliadores!$G$17:$G$22,$E618),INDEX(Avaliadores!$G$17:$G$22,$F618),INDEX(Avaliadores!$G$17:$G$22,$G618))</f>
        <v>5.54166666666667</v>
      </c>
      <c r="Z618" s="0" t="n">
        <f aca="false">MEDIAN(INDEX(Avaliadores!$H$17:$H$22,$B618),INDEX(Avaliadores!$H$17:$H$22,$C618),INDEX(Avaliadores!$H$17:$H$22,$D618),INDEX(Avaliadores!$H$17:$H$22,$E618),INDEX(Avaliadores!$H$17:$H$22,$F618),INDEX(Avaliadores!$H$17:$H$22,$G618))</f>
        <v>4.04166666666667</v>
      </c>
      <c r="AA618" s="0" t="n">
        <f aca="false">MEDIAN(INDEX(Avaliadores!$I$17:$I$22,$B618),INDEX(Avaliadores!$I$17:$I$22,$C618),INDEX(Avaliadores!$I$17:$I$22,$D618),INDEX(Avaliadores!$I$17:$I$22,$E618),INDEX(Avaliadores!$I$17:$I$22,$F618),INDEX(Avaliadores!$I$17:$I$22,$G618))</f>
        <v>6.29166666666667</v>
      </c>
      <c r="AB618" s="0" t="n">
        <f aca="false">IF(MAX(H618:K618)=MIN(H618:K618),0,IF($B$17="custo",(MAX(H618:K618)-H618)/(MAX(H618:K618)-MIN(H618:K618)),(H618-MIN(H618:K618))/(MAX(H618:K618)-MIN(H618:K618))))</f>
        <v>0.237890506258767</v>
      </c>
      <c r="AC618" s="0" t="n">
        <f aca="false">IF(MAX(H618:K618)=MIN(H618:K618),0,IF($B$17="custo",(MAX(H618:K618)-I618)/(MAX(H618:K618)-MIN(H618:K618)),(I618-MIN(H618:K618))/(MAX(H618:K618)-MIN(H618:K618))))</f>
        <v>0</v>
      </c>
      <c r="AD618" s="0" t="n">
        <f aca="false">IF(MAX(H618:K618)=MIN(H618:K618),0,IF($B$17="custo",(MAX(H618:K618)-J618)/(MAX(H618:K618)-MIN(H618:K618)),(J618-MIN(H618:K618))/(MAX(H618:K618)-MIN(H618:K618))))</f>
        <v>0.777026323518673</v>
      </c>
      <c r="AE618" s="0" t="n">
        <f aca="false">IF(MAX(H618:K618)=MIN(H618:K618),0,IF($B$17="custo",(MAX(H618:K618)-K618)/(MAX(H618:K618)-MIN(H618:K618)),(K618-MIN(H618:K618))/(MAX(H618:K618)-MIN(H618:K618))))</f>
        <v>1</v>
      </c>
      <c r="AF618" s="0" t="n">
        <f aca="false">IF(MAX(L618:O618)=MIN(L618:O618),0,IF($C$17="custo",(MAX(L618:O618)-L618)/(MAX(L618:O618)-MIN(L618:O618)),(L618-MIN(L618:O618))/(MAX(L618:O618)-MIN(L618:O618))))</f>
        <v>0.7094736348062</v>
      </c>
      <c r="AG618" s="0" t="n">
        <f aca="false">IF(MAX(L618:O618)=MIN(L618:O618),0,IF($C$17="custo",(MAX(L618:O618)-M618)/(MAX(L618:O618)-MIN(L618:O618)),(M618-MIN(L618:O618))/(MAX(L618:O618)-MIN(L618:O618))))</f>
        <v>1</v>
      </c>
      <c r="AH618" s="0" t="n">
        <f aca="false">IF(MAX(L618:O618)=MIN(L618:O618),0,IF($C$17="custo",(MAX(L618:O618)-N618)/(MAX(L618:O618)-MIN(L618:O618)),(N618-MIN(L618:O618))/(MAX(L618:O618)-MIN(L618:O618))))</f>
        <v>0.600975921411602</v>
      </c>
      <c r="AI618" s="0" t="n">
        <f aca="false">IF(MAX(L618:O618)=MIN(L618:O618),0,IF($C$17="custo",(MAX(L618:O618)-O618)/(MAX(L618:O618)-MIN(L618:O618)),(O618-MIN(L618:O618))/(MAX(L618:O618)-MIN(L618:O618))))</f>
        <v>0</v>
      </c>
      <c r="AJ618" s="0" t="n">
        <f aca="false">IF(MAX(P618:S618)=MIN(P618:S618),0,IF($D$17="custo",(MAX(P618:S618)-P618)/(MAX(P618:S618)-MIN(P618:S618)),(P618-MIN(P618:S618))/(MAX(P618:S618)-MIN(P618:S618))))</f>
        <v>0.206958656716881</v>
      </c>
      <c r="AK618" s="0" t="n">
        <f aca="false">IF(MAX(P618:S618)=MIN(P618:S618),0,IF($D$17="custo",(MAX(P618:S618)-Q618)/(MAX(P618:S618)-MIN(P618:S618)),(Q618-MIN(P618:S618))/(MAX(P618:S618)-MIN(P618:S618))))</f>
        <v>0</v>
      </c>
      <c r="AL618" s="0" t="n">
        <f aca="false">IF(MAX(P618:S618)=MIN(P618:S618),0,IF($D$17="custo",(MAX(P618:S618)-R618)/(MAX(P618:S618)-MIN(P618:S618)),(R618-MIN(P618:S618))/(MAX(P618:S618)-MIN(P618:S618))))</f>
        <v>0.776662866521342</v>
      </c>
      <c r="AM618" s="0" t="n">
        <f aca="false">IF(MAX(P618:S618)=MIN(P618:S618),0,IF($D$17="custo",(MAX(P618:S618)-S618)/(MAX(P618:S618)-MIN(P618:S618)),(S618-MIN(P618:S618))/(MAX(P618:S618)-MIN(P618:S618))))</f>
        <v>1</v>
      </c>
      <c r="AN618" s="0" t="n">
        <f aca="false">IF(MAX(T618:W618)=MIN(T618:W618),0,IF($E$17="custo",(MAX(T618:W618)-T618)/(MAX(T618:W618)-MIN(T618:W618)),(T618-MIN(T618:W618))/(MAX(T618:W618)-MIN(T618:W618))))</f>
        <v>0</v>
      </c>
      <c r="AO618" s="0" t="n">
        <f aca="false">IF(MAX(T618:W618)=MIN(T618:W618),0,IF($E$17="custo",(MAX(T618:W618)-U618)/(MAX(T618:W618)-MIN(T618:W618)),(U618-MIN(T618:W618))/(MAX(T618:W618)-MIN(T618:W618))))</f>
        <v>0.6</v>
      </c>
      <c r="AP618" s="0" t="n">
        <f aca="false">IF(MAX(T618:W618)=MIN(T618:W618),0,IF($E$17="custo",(MAX(T618:W618)-V618)/(MAX(T618:W618)-MIN(T618:W618)),(V618-MIN(T618:W618))/(MAX(T618:W618)-MIN(T618:W618))))</f>
        <v>0.866666666666667</v>
      </c>
      <c r="AQ618" s="0" t="n">
        <f aca="false">IF(MAX(T618:W618)=MIN(T618:W618),0,IF($E$17="custo",(MAX(T618:W618)-W618)/(MAX(T618:W618)-MIN(T618:W618)),(W618-MIN(T618:W618))/(MAX(T618:W618)-MIN(T618:W618))))</f>
        <v>1</v>
      </c>
      <c r="AR618" s="0" t="n">
        <f aca="false">IF(MAX(X618:AA618)=MIN(X618:AA618),0,IF($F$17="custo",(MAX(X618:AA618)-X618)/(MAX(X618:AA618)-MIN(X618:AA618)),(X618-MIN(X618:AA618))/(MAX(X618:AA618)-MIN(X618:AA618))))</f>
        <v>0</v>
      </c>
      <c r="AS618" s="0" t="n">
        <f aca="false">IF(MAX(X618:AA618)=MIN(X618:AA618),0,IF($F$17="custo",(MAX(X618:AA618)-Y618)/(MAX(X618:AA618)-MIN(X618:AA618)),(Y618-MIN(X618:AA618))/(MAX(X618:AA618)-MIN(X618:AA618))))</f>
        <v>0.823529411764706</v>
      </c>
      <c r="AT618" s="0" t="n">
        <f aca="false">IF(MAX(X618:AA618)=MIN(X618:AA618),0,IF($F$17="custo",(MAX(X618:AA618)-Z618)/(MAX(X618:AA618)-MIN(X618:AA618)),(Z618-MIN(X618:AA618))/(MAX(X618:AA618)-MIN(X618:AA618))))</f>
        <v>0.470588235294118</v>
      </c>
      <c r="AU618" s="0" t="n">
        <f aca="false">IF(MAX(X618:AA618)=MIN(X618:AA618),0,IF($F$17="custo",(MAX(X618:AA618)-AA618)/(MAX(X618:AA618)-MIN(X618:AA618)),(AA618-MIN(X618:AA618))/(MAX(X618:AA618)-MIN(X618:AA618))))</f>
        <v>1</v>
      </c>
      <c r="AV618" s="0" t="n">
        <f aca="false">STDEVP(AB618:AE618)</f>
        <v>0.401680638903254</v>
      </c>
      <c r="AW618" s="0" t="n">
        <f aca="false">STDEVP(AF618:AI618)</f>
        <v>0.36399883538443</v>
      </c>
      <c r="AX618" s="0" t="n">
        <f aca="false">STDEVP(AJ618:AM618)</f>
        <v>0.40692398152472</v>
      </c>
      <c r="AY618" s="0" t="n">
        <f aca="false">STDEVP(AN618:AQ618)</f>
        <v>0.38405728739343</v>
      </c>
      <c r="AZ618" s="0" t="n">
        <f aca="false">STDEVP(AR618:AU618)</f>
        <v>0.38207003108137</v>
      </c>
      <c r="BA618" s="0" t="n">
        <f aca="false">AV618*((1-IFERROR(CORREL(AB618:AE618,AF618:AI618),0))+(1-IFERROR(CORREL(AB618:AE618,AJ618:AM618),0))+(1-IFERROR(CORREL(AB618:AE618,AN618:AQ618),0))+(1-IFERROR(CORREL(AB618:AE618,AR618:AU618),0)))</f>
        <v>1.15000198914405</v>
      </c>
      <c r="BB618" s="0" t="n">
        <f aca="false">AW618*((1-IFERROR(CORREL(AF618:AI618,AB618:AE618),0))+(1-IFERROR(CORREL(AF618:AI618,AJ618:AM618),0))+(1-IFERROR(CORREL(AF618:AI618,AN618:AQ618),0))+(1-IFERROR(CORREL(AF618:AI618,AR618:AU618),0)))</f>
        <v>2.45261139084936</v>
      </c>
      <c r="BC618" s="0" t="n">
        <f aca="false">AX618*((1-IFERROR(CORREL(AJ618:AM618,AB618:AE618),0))+(1-IFERROR(CORREL(AJ618:AM618,AF618:AI618),0))+(1-IFERROR(CORREL(AJ618:AM618,AN618:AQ618),0))+(1-IFERROR(CORREL(AJ618:AM618,AR618:AU618),0)))</f>
        <v>1.14455168580899</v>
      </c>
      <c r="BD618" s="0" t="n">
        <f aca="false">AY618*((1-IFERROR(CORREL(AN618:AQ618,AB618:AE618),0))+(1-IFERROR(CORREL(AN618:AQ618,AF618:AI618),0))+(1-IFERROR(CORREL(AN618:AQ618,AJ618:AM618),0))+(1-IFERROR(CORREL(AN618:AQ618,AR618:AU618),0)))</f>
        <v>0.881580996428071</v>
      </c>
      <c r="BE618" s="0" t="n">
        <f aca="false">AZ618*((1-IFERROR(CORREL(AR618:AU618,AB618:AE618),0))+(1-IFERROR(CORREL(AR618:AU618,AF618:AI618),0))+(1-IFERROR(CORREL(AR618:AU618,AJ618:AM618),0))+(1-IFERROR(CORREL(AR618:AU618,AN618:AQ618),0)))</f>
        <v>1.0906624986535</v>
      </c>
      <c r="BF618" s="0" t="n">
        <f aca="false">IF(SUM(BA618:BE618)&gt;0,BA618/SUM(BA618:BE618),1/5)</f>
        <v>0.171146311274866</v>
      </c>
      <c r="BG618" s="0" t="n">
        <f aca="false">IF(SUM(BA618:BE618)&gt;0,BB618/SUM(BA618:BE618),1/5)</f>
        <v>0.365004057816467</v>
      </c>
      <c r="BH618" s="0" t="n">
        <f aca="false">IF(SUM(BA618:BE618)&gt;0,BC618/SUM(BA618:BE618),1/5)</f>
        <v>0.170335182842107</v>
      </c>
      <c r="BI618" s="0" t="n">
        <f aca="false">IF(SUM(BA618:BE618)&gt;0,BD618/SUM(BA618:BE618),1/5)</f>
        <v>0.131199195351815</v>
      </c>
      <c r="BJ618" s="0" t="n">
        <f aca="false">IF(SUM(BA618:BE618)&gt;0,BE618/SUM(BA618:BE618),1/5)</f>
        <v>0.162315252714745</v>
      </c>
      <c r="BK618" s="0" t="n">
        <f aca="false">BF618*AB618+BG618*AF618+BH618*AJ618+BI618*AN618+BJ618*AR618</f>
        <v>0.334927178884187</v>
      </c>
      <c r="BL618" s="0" t="n">
        <f aca="false">BF618*AC618+BG618*AG618+BH618*AK618+BI618*AO618+BJ618*AS618</f>
        <v>0.57739495961617</v>
      </c>
      <c r="BM618" s="0" t="n">
        <f aca="false">BF618*AD618+BG618*AH618+BH618*AL618+BI618*AP618+BJ618*AT618</f>
        <v>0.674726468015761</v>
      </c>
      <c r="BN618" s="0" t="n">
        <f aca="false">BF618*AE618+BG618*AI618+BH618*AM618+BI618*AQ618+BJ618*AU618</f>
        <v>0.634995942183533</v>
      </c>
      <c r="BO618" s="0" t="n">
        <f aca="false">RANK(BK618,$BK618:$BN618)</f>
        <v>4</v>
      </c>
      <c r="BP618" s="0" t="n">
        <f aca="false">RANK(BL618,$BK618:$BN618)</f>
        <v>3</v>
      </c>
      <c r="BQ618" s="0" t="n">
        <f aca="false">RANK(BM618,$BK618:$BN618)</f>
        <v>1</v>
      </c>
      <c r="BR618" s="0" t="n">
        <f aca="false">RANK(BN618,$BK618:$BN618)</f>
        <v>2</v>
      </c>
    </row>
    <row r="619" customFormat="false" ht="15" hidden="false" customHeight="false" outlineLevel="0" collapsed="false">
      <c r="A619" s="0" t="n">
        <v>596</v>
      </c>
      <c r="B619" s="0" t="n">
        <f aca="false">RANDBETWEEN(1,$B$5)</f>
        <v>4</v>
      </c>
      <c r="C619" s="0" t="n">
        <f aca="false">RANDBETWEEN(1,$B$5)</f>
        <v>4</v>
      </c>
      <c r="D619" s="0" t="n">
        <f aca="false">RANDBETWEEN(1,$B$5)</f>
        <v>3</v>
      </c>
      <c r="E619" s="0" t="n">
        <f aca="false">RANDBETWEEN(1,$B$5)</f>
        <v>2</v>
      </c>
      <c r="F619" s="0" t="n">
        <f aca="false">RANDBETWEEN(1,$B$5)</f>
        <v>4</v>
      </c>
      <c r="G619" s="0" t="n">
        <f aca="false">RANDBETWEEN(1,$B$5)</f>
        <v>5</v>
      </c>
      <c r="H619" s="0" t="n">
        <f aca="true">NORMINV(RAND(),$B$8,$B$13)</f>
        <v>42.448137191632</v>
      </c>
      <c r="I619" s="0" t="n">
        <f aca="true">NORMINV(RAND(),$C$8,$C$13)</f>
        <v>70.0837810678327</v>
      </c>
      <c r="J619" s="0" t="n">
        <f aca="true">NORMINV(RAND(),$D$8,$D$13)</f>
        <v>14.5422088397029</v>
      </c>
      <c r="K619" s="0" t="n">
        <f aca="true">NORMINV(RAND(),$E$8,$E$13)</f>
        <v>3.19613869809504</v>
      </c>
      <c r="L619" s="0" t="n">
        <f aca="true">NORMINV(RAND(),$B$9,$B$14)</f>
        <v>55.0638804085207</v>
      </c>
      <c r="M619" s="0" t="n">
        <f aca="true">NORMINV(RAND(),$C$9,$C$14)</f>
        <v>43.3052502383293</v>
      </c>
      <c r="N619" s="0" t="n">
        <f aca="true">NORMINV(RAND(),$D$9,$D$14)</f>
        <v>48.4669819494978</v>
      </c>
      <c r="O619" s="0" t="n">
        <f aca="true">NORMINV(RAND(),$E$9,$E$14)</f>
        <v>26.2351532765494</v>
      </c>
      <c r="P619" s="0" t="n">
        <f aca="true">NORMINV(RAND(),$B$10,$B$15)</f>
        <v>25.0991095397662</v>
      </c>
      <c r="Q619" s="0" t="n">
        <f aca="true">NORMINV(RAND(),$C$10,$C$15)</f>
        <v>28.2445568989609</v>
      </c>
      <c r="R619" s="0" t="n">
        <f aca="true">NORMINV(RAND(),$D$10,$D$15)</f>
        <v>9.7132325656436</v>
      </c>
      <c r="S619" s="0" t="n">
        <f aca="true">NORMINV(RAND(),$E$10,$E$15)</f>
        <v>4.09831240361022</v>
      </c>
      <c r="T619" s="0" t="n">
        <f aca="false">MEDIAN(INDEX(Avaliadores!$B$17:$B$22,$B619),INDEX(Avaliadores!$B$17:$B$22,$C619),INDEX(Avaliadores!$B$17:$B$22,$D619),INDEX(Avaliadores!$B$17:$B$22,$E619),INDEX(Avaliadores!$B$17:$B$22,$F619),INDEX(Avaliadores!$B$17:$B$22,$G619))</f>
        <v>3.29166666666667</v>
      </c>
      <c r="U619" s="0" t="n">
        <f aca="false">MEDIAN(INDEX(Avaliadores!$C$17:$C$22,$B619),INDEX(Avaliadores!$C$17:$C$22,$C619),INDEX(Avaliadores!$C$17:$C$22,$D619),INDEX(Avaliadores!$C$17:$C$22,$E619),INDEX(Avaliadores!$C$17:$C$22,$F619),INDEX(Avaliadores!$C$17:$C$22,$G619))</f>
        <v>5.54166666666667</v>
      </c>
      <c r="V619" s="0" t="n">
        <f aca="false">MEDIAN(INDEX(Avaliadores!$D$17:$D$22,$B619),INDEX(Avaliadores!$D$17:$D$22,$C619),INDEX(Avaliadores!$D$17:$D$22,$D619),INDEX(Avaliadores!$D$17:$D$22,$E619),INDEX(Avaliadores!$D$17:$D$22,$F619),INDEX(Avaliadores!$D$17:$D$22,$G619))</f>
        <v>5.54166666666667</v>
      </c>
      <c r="W619" s="0" t="n">
        <f aca="false">MEDIAN(INDEX(Avaliadores!$E$17:$E$22,$B619),INDEX(Avaliadores!$E$17:$E$22,$C619),INDEX(Avaliadores!$E$17:$E$22,$D619),INDEX(Avaliadores!$E$17:$E$22,$E619),INDEX(Avaliadores!$E$17:$E$22,$F619),INDEX(Avaliadores!$E$17:$E$22,$G619))</f>
        <v>6.54166666666667</v>
      </c>
      <c r="X619" s="0" t="n">
        <f aca="false">MEDIAN(INDEX(Avaliadores!$F$17:$F$22,$B619),INDEX(Avaliadores!$F$17:$F$22,$C619),INDEX(Avaliadores!$F$17:$F$22,$D619),INDEX(Avaliadores!$F$17:$F$22,$E619),INDEX(Avaliadores!$F$17:$F$22,$F619),INDEX(Avaliadores!$F$17:$F$22,$G619))</f>
        <v>3.16666666666667</v>
      </c>
      <c r="Y619" s="0" t="n">
        <f aca="false">MEDIAN(INDEX(Avaliadores!$G$17:$G$22,$B619),INDEX(Avaliadores!$G$17:$G$22,$C619),INDEX(Avaliadores!$G$17:$G$22,$D619),INDEX(Avaliadores!$G$17:$G$22,$E619),INDEX(Avaliadores!$G$17:$G$22,$F619),INDEX(Avaliadores!$G$17:$G$22,$G619))</f>
        <v>4.54166666666667</v>
      </c>
      <c r="Z619" s="0" t="n">
        <f aca="false">MEDIAN(INDEX(Avaliadores!$H$17:$H$22,$B619),INDEX(Avaliadores!$H$17:$H$22,$C619),INDEX(Avaliadores!$H$17:$H$22,$D619),INDEX(Avaliadores!$H$17:$H$22,$E619),INDEX(Avaliadores!$H$17:$H$22,$F619),INDEX(Avaliadores!$H$17:$H$22,$G619))</f>
        <v>3.54166666666667</v>
      </c>
      <c r="AA619" s="0" t="n">
        <f aca="false">MEDIAN(INDEX(Avaliadores!$I$17:$I$22,$B619),INDEX(Avaliadores!$I$17:$I$22,$C619),INDEX(Avaliadores!$I$17:$I$22,$D619),INDEX(Avaliadores!$I$17:$I$22,$E619),INDEX(Avaliadores!$I$17:$I$22,$F619),INDEX(Avaliadores!$I$17:$I$22,$G619))</f>
        <v>5.79166666666667</v>
      </c>
      <c r="AB619" s="0" t="n">
        <f aca="false">IF(MAX(H619:K619)=MIN(H619:K619),0,IF($B$17="custo",(MAX(H619:K619)-H619)/(MAX(H619:K619)-MIN(H619:K619)),(H619-MIN(H619:K619))/(MAX(H619:K619)-MIN(H619:K619))))</f>
        <v>0.413165166196739</v>
      </c>
      <c r="AC619" s="0" t="n">
        <f aca="false">IF(MAX(H619:K619)=MIN(H619:K619),0,IF($B$17="custo",(MAX(H619:K619)-I619)/(MAX(H619:K619)-MIN(H619:K619)),(I619-MIN(H619:K619))/(MAX(H619:K619)-MIN(H619:K619))))</f>
        <v>0</v>
      </c>
      <c r="AD619" s="0" t="n">
        <f aca="false">IF(MAX(H619:K619)=MIN(H619:K619),0,IF($B$17="custo",(MAX(H619:K619)-J619)/(MAX(H619:K619)-MIN(H619:K619)),(J619-MIN(H619:K619))/(MAX(H619:K619)-MIN(H619:K619))))</f>
        <v>0.830371205507742</v>
      </c>
      <c r="AE619" s="0" t="n">
        <f aca="false">IF(MAX(H619:K619)=MIN(H619:K619),0,IF($B$17="custo",(MAX(H619:K619)-K619)/(MAX(H619:K619)-MIN(H619:K619)),(K619-MIN(H619:K619))/(MAX(H619:K619)-MIN(H619:K619))))</f>
        <v>1</v>
      </c>
      <c r="AF619" s="0" t="n">
        <f aca="false">IF(MAX(L619:O619)=MIN(L619:O619),0,IF($C$17="custo",(MAX(L619:O619)-L619)/(MAX(L619:O619)-MIN(L619:O619)),(L619-MIN(L619:O619))/(MAX(L619:O619)-MIN(L619:O619))))</f>
        <v>1</v>
      </c>
      <c r="AG619" s="0" t="n">
        <f aca="false">IF(MAX(L619:O619)=MIN(L619:O619),0,IF($C$17="custo",(MAX(L619:O619)-M619)/(MAX(L619:O619)-MIN(L619:O619)),(M619-MIN(L619:O619))/(MAX(L619:O619)-MIN(L619:O619))))</f>
        <v>0.592121077133821</v>
      </c>
      <c r="AH619" s="0" t="n">
        <f aca="false">IF(MAX(L619:O619)=MIN(L619:O619),0,IF($C$17="custo",(MAX(L619:O619)-N619)/(MAX(L619:O619)-MIN(L619:O619)),(N619-MIN(L619:O619))/(MAX(L619:O619)-MIN(L619:O619))))</f>
        <v>0.771169277477157</v>
      </c>
      <c r="AI619" s="0" t="n">
        <f aca="false">IF(MAX(L619:O619)=MIN(L619:O619),0,IF($C$17="custo",(MAX(L619:O619)-O619)/(MAX(L619:O619)-MIN(L619:O619)),(O619-MIN(L619:O619))/(MAX(L619:O619)-MIN(L619:O619))))</f>
        <v>0</v>
      </c>
      <c r="AJ619" s="0" t="n">
        <f aca="false">IF(MAX(P619:S619)=MIN(P619:S619),0,IF($D$17="custo",(MAX(P619:S619)-P619)/(MAX(P619:S619)-MIN(P619:S619)),(P619-MIN(P619:S619))/(MAX(P619:S619)-MIN(P619:S619))))</f>
        <v>0.130266524875133</v>
      </c>
      <c r="AK619" s="0" t="n">
        <f aca="false">IF(MAX(P619:S619)=MIN(P619:S619),0,IF($D$17="custo",(MAX(P619:S619)-Q619)/(MAX(P619:S619)-MIN(P619:S619)),(Q619-MIN(P619:S619))/(MAX(P619:S619)-MIN(P619:S619))))</f>
        <v>0</v>
      </c>
      <c r="AL619" s="0" t="n">
        <f aca="false">IF(MAX(P619:S619)=MIN(P619:S619),0,IF($D$17="custo",(MAX(P619:S619)-R619)/(MAX(P619:S619)-MIN(P619:S619)),(R619-MIN(P619:S619))/(MAX(P619:S619)-MIN(P619:S619))))</f>
        <v>0.767461968542788</v>
      </c>
      <c r="AM619" s="0" t="n">
        <f aca="false">IF(MAX(P619:S619)=MIN(P619:S619),0,IF($D$17="custo",(MAX(P619:S619)-S619)/(MAX(P619:S619)-MIN(P619:S619)),(S619-MIN(P619:S619))/(MAX(P619:S619)-MIN(P619:S619))))</f>
        <v>1</v>
      </c>
      <c r="AN619" s="0" t="n">
        <f aca="false">IF(MAX(T619:W619)=MIN(T619:W619),0,IF($E$17="custo",(MAX(T619:W619)-T619)/(MAX(T619:W619)-MIN(T619:W619)),(T619-MIN(T619:W619))/(MAX(T619:W619)-MIN(T619:W619))))</f>
        <v>0</v>
      </c>
      <c r="AO619" s="0" t="n">
        <f aca="false">IF(MAX(T619:W619)=MIN(T619:W619),0,IF($E$17="custo",(MAX(T619:W619)-U619)/(MAX(T619:W619)-MIN(T619:W619)),(U619-MIN(T619:W619))/(MAX(T619:W619)-MIN(T619:W619))))</f>
        <v>0.692307692307692</v>
      </c>
      <c r="AP619" s="0" t="n">
        <f aca="false">IF(MAX(T619:W619)=MIN(T619:W619),0,IF($E$17="custo",(MAX(T619:W619)-V619)/(MAX(T619:W619)-MIN(T619:W619)),(V619-MIN(T619:W619))/(MAX(T619:W619)-MIN(T619:W619))))</f>
        <v>0.692307692307692</v>
      </c>
      <c r="AQ619" s="0" t="n">
        <f aca="false">IF(MAX(T619:W619)=MIN(T619:W619),0,IF($E$17="custo",(MAX(T619:W619)-W619)/(MAX(T619:W619)-MIN(T619:W619)),(W619-MIN(T619:W619))/(MAX(T619:W619)-MIN(T619:W619))))</f>
        <v>1</v>
      </c>
      <c r="AR619" s="0" t="n">
        <f aca="false">IF(MAX(X619:AA619)=MIN(X619:AA619),0,IF($F$17="custo",(MAX(X619:AA619)-X619)/(MAX(X619:AA619)-MIN(X619:AA619)),(X619-MIN(X619:AA619))/(MAX(X619:AA619)-MIN(X619:AA619))))</f>
        <v>0</v>
      </c>
      <c r="AS619" s="0" t="n">
        <f aca="false">IF(MAX(X619:AA619)=MIN(X619:AA619),0,IF($F$17="custo",(MAX(X619:AA619)-Y619)/(MAX(X619:AA619)-MIN(X619:AA619)),(Y619-MIN(X619:AA619))/(MAX(X619:AA619)-MIN(X619:AA619))))</f>
        <v>0.523809523809524</v>
      </c>
      <c r="AT619" s="0" t="n">
        <f aca="false">IF(MAX(X619:AA619)=MIN(X619:AA619),0,IF($F$17="custo",(MAX(X619:AA619)-Z619)/(MAX(X619:AA619)-MIN(X619:AA619)),(Z619-MIN(X619:AA619))/(MAX(X619:AA619)-MIN(X619:AA619))))</f>
        <v>0.142857142857143</v>
      </c>
      <c r="AU619" s="0" t="n">
        <f aca="false">IF(MAX(X619:AA619)=MIN(X619:AA619),0,IF($F$17="custo",(MAX(X619:AA619)-AA619)/(MAX(X619:AA619)-MIN(X619:AA619)),(AA619-MIN(X619:AA619))/(MAX(X619:AA619)-MIN(X619:AA619))))</f>
        <v>1</v>
      </c>
      <c r="AV619" s="0" t="n">
        <f aca="false">STDEVP(AB619:AE619)</f>
        <v>0.387897515686983</v>
      </c>
      <c r="AW619" s="0" t="n">
        <f aca="false">STDEVP(AF619:AI619)</f>
        <v>0.370480802289888</v>
      </c>
      <c r="AX619" s="0" t="n">
        <f aca="false">STDEVP(AJ619:AM619)</f>
        <v>0.420007107672017</v>
      </c>
      <c r="AY619" s="0" t="n">
        <f aca="false">STDEVP(AN619:AQ619)</f>
        <v>0.36639536313957</v>
      </c>
      <c r="AZ619" s="0" t="n">
        <f aca="false">STDEVP(AR619:AU619)</f>
        <v>0.3874080975065</v>
      </c>
      <c r="BA619" s="0" t="n">
        <f aca="false">AV619*((1-IFERROR(CORREL(AB619:AE619,AF619:AI619),0))+(1-IFERROR(CORREL(AB619:AE619,AJ619:AM619),0))+(1-IFERROR(CORREL(AB619:AE619,AN619:AQ619),0))+(1-IFERROR(CORREL(AB619:AE619,AR619:AU619),0)))</f>
        <v>1.08152648443271</v>
      </c>
      <c r="BB619" s="0" t="n">
        <f aca="false">AW619*((1-IFERROR(CORREL(AF619:AI619,AB619:AE619),0))+(1-IFERROR(CORREL(AF619:AI619,AJ619:AM619),0))+(1-IFERROR(CORREL(AF619:AI619,AN619:AQ619),0))+(1-IFERROR(CORREL(AF619:AI619,AR619:AU619),0)))</f>
        <v>2.57632429827633</v>
      </c>
      <c r="BC619" s="0" t="n">
        <f aca="false">AX619*((1-IFERROR(CORREL(AJ619:AM619,AB619:AE619),0))+(1-IFERROR(CORREL(AJ619:AM619,AF619:AI619),0))+(1-IFERROR(CORREL(AJ619:AM619,AN619:AQ619),0))+(1-IFERROR(CORREL(AJ619:AM619,AR619:AU619),0)))</f>
        <v>1.06672515874005</v>
      </c>
      <c r="BD619" s="0" t="n">
        <f aca="false">AY619*((1-IFERROR(CORREL(AN619:AQ619,AB619:AE619),0))+(1-IFERROR(CORREL(AN619:AQ619,AF619:AI619),0))+(1-IFERROR(CORREL(AN619:AQ619,AJ619:AM619),0))+(1-IFERROR(CORREL(AN619:AQ619,AR619:AU619),0)))</f>
        <v>1.08636347235679</v>
      </c>
      <c r="BE619" s="0" t="n">
        <f aca="false">AZ619*((1-IFERROR(CORREL(AR619:AU619,AB619:AE619),0))+(1-IFERROR(CORREL(AR619:AU619,AF619:AI619),0))+(1-IFERROR(CORREL(AR619:AU619,AJ619:AM619),0))+(1-IFERROR(CORREL(AR619:AU619,AN619:AQ619),0)))</f>
        <v>1.30288325075771</v>
      </c>
      <c r="BF619" s="0" t="n">
        <f aca="false">IF(SUM(BA619:BE619)&gt;0,BA619/SUM(BA619:BE619),1/5)</f>
        <v>0.152031690334391</v>
      </c>
      <c r="BG619" s="0" t="n">
        <f aca="false">IF(SUM(BA619:BE619)&gt;0,BB619/SUM(BA619:BE619),1/5)</f>
        <v>0.362157509366925</v>
      </c>
      <c r="BH619" s="0" t="n">
        <f aca="false">IF(SUM(BA619:BE619)&gt;0,BC619/SUM(BA619:BE619),1/5)</f>
        <v>0.149951047283449</v>
      </c>
      <c r="BI619" s="0" t="n">
        <f aca="false">IF(SUM(BA619:BE619)&gt;0,BD619/SUM(BA619:BE619),1/5)</f>
        <v>0.152711632490974</v>
      </c>
      <c r="BJ619" s="0" t="n">
        <f aca="false">IF(SUM(BA619:BE619)&gt;0,BE619/SUM(BA619:BE619),1/5)</f>
        <v>0.183148120524261</v>
      </c>
      <c r="BK619" s="0" t="n">
        <f aca="false">BF619*AB619+BG619*AF619+BH619*AJ619+BI619*AN619+BJ619*AR619</f>
        <v>0.444505309802106</v>
      </c>
      <c r="BL619" s="0" t="n">
        <f aca="false">BF619*AC619+BG619*AG619+BH619*AK619+BI619*AO619+BJ619*AS619</f>
        <v>0.416099262215234</v>
      </c>
      <c r="BM619" s="0" t="n">
        <f aca="false">BF619*AD619+BG619*AH619+BH619*AL619+BI619*AP619+BJ619*AT619</f>
        <v>0.652496663839093</v>
      </c>
      <c r="BN619" s="0" t="n">
        <f aca="false">BF619*AE619+BG619*AI619+BH619*AM619+BI619*AQ619+BJ619*AU619</f>
        <v>0.637842490633075</v>
      </c>
      <c r="BO619" s="0" t="n">
        <f aca="false">RANK(BK619,$BK619:$BN619)</f>
        <v>3</v>
      </c>
      <c r="BP619" s="0" t="n">
        <f aca="false">RANK(BL619,$BK619:$BN619)</f>
        <v>4</v>
      </c>
      <c r="BQ619" s="0" t="n">
        <f aca="false">RANK(BM619,$BK619:$BN619)</f>
        <v>1</v>
      </c>
      <c r="BR619" s="0" t="n">
        <f aca="false">RANK(BN619,$BK619:$BN619)</f>
        <v>2</v>
      </c>
    </row>
    <row r="620" customFormat="false" ht="15" hidden="false" customHeight="false" outlineLevel="0" collapsed="false">
      <c r="A620" s="0" t="n">
        <v>597</v>
      </c>
      <c r="B620" s="0" t="n">
        <f aca="false">RANDBETWEEN(1,$B$5)</f>
        <v>3</v>
      </c>
      <c r="C620" s="0" t="n">
        <f aca="false">RANDBETWEEN(1,$B$5)</f>
        <v>6</v>
      </c>
      <c r="D620" s="0" t="n">
        <f aca="false">RANDBETWEEN(1,$B$5)</f>
        <v>1</v>
      </c>
      <c r="E620" s="0" t="n">
        <f aca="false">RANDBETWEEN(1,$B$5)</f>
        <v>4</v>
      </c>
      <c r="F620" s="0" t="n">
        <f aca="false">RANDBETWEEN(1,$B$5)</f>
        <v>4</v>
      </c>
      <c r="G620" s="0" t="n">
        <f aca="false">RANDBETWEEN(1,$B$5)</f>
        <v>5</v>
      </c>
      <c r="H620" s="0" t="n">
        <f aca="true">NORMINV(RAND(),$B$8,$B$13)</f>
        <v>49.2174814403896</v>
      </c>
      <c r="I620" s="0" t="n">
        <f aca="true">NORMINV(RAND(),$C$8,$C$13)</f>
        <v>71.3300195904962</v>
      </c>
      <c r="J620" s="0" t="n">
        <f aca="true">NORMINV(RAND(),$D$8,$D$13)</f>
        <v>13.5131035610549</v>
      </c>
      <c r="K620" s="0" t="n">
        <f aca="true">NORMINV(RAND(),$E$8,$E$13)</f>
        <v>3.75567855093063</v>
      </c>
      <c r="L620" s="0" t="n">
        <f aca="true">NORMINV(RAND(),$B$9,$B$14)</f>
        <v>37.5654805122055</v>
      </c>
      <c r="M620" s="0" t="n">
        <f aca="true">NORMINV(RAND(),$C$9,$C$14)</f>
        <v>48.7670821126412</v>
      </c>
      <c r="N620" s="0" t="n">
        <f aca="true">NORMINV(RAND(),$D$9,$D$14)</f>
        <v>52.9854188003458</v>
      </c>
      <c r="O620" s="0" t="n">
        <f aca="true">NORMINV(RAND(),$E$9,$E$14)</f>
        <v>30.4487158206425</v>
      </c>
      <c r="P620" s="0" t="n">
        <f aca="true">NORMINV(RAND(),$B$10,$B$15)</f>
        <v>20.677972179142</v>
      </c>
      <c r="Q620" s="0" t="n">
        <f aca="true">NORMINV(RAND(),$C$10,$C$15)</f>
        <v>28.4174653760243</v>
      </c>
      <c r="R620" s="0" t="n">
        <f aca="true">NORMINV(RAND(),$D$10,$D$15)</f>
        <v>9.37703954567822</v>
      </c>
      <c r="S620" s="0" t="n">
        <f aca="true">NORMINV(RAND(),$E$10,$E$15)</f>
        <v>4.31928246814973</v>
      </c>
      <c r="T620" s="0" t="n">
        <f aca="false">MEDIAN(INDEX(Avaliadores!$B$17:$B$22,$B620),INDEX(Avaliadores!$B$17:$B$22,$C620),INDEX(Avaliadores!$B$17:$B$22,$D620),INDEX(Avaliadores!$B$17:$B$22,$E620),INDEX(Avaliadores!$B$17:$B$22,$F620),INDEX(Avaliadores!$B$17:$B$22,$G620))</f>
        <v>2.66666666666667</v>
      </c>
      <c r="U620" s="0" t="n">
        <f aca="false">MEDIAN(INDEX(Avaliadores!$C$17:$C$22,$B620),INDEX(Avaliadores!$C$17:$C$22,$C620),INDEX(Avaliadores!$C$17:$C$22,$D620),INDEX(Avaliadores!$C$17:$C$22,$E620),INDEX(Avaliadores!$C$17:$C$22,$F620),INDEX(Avaliadores!$C$17:$C$22,$G620))</f>
        <v>5.54166666666667</v>
      </c>
      <c r="V620" s="0" t="n">
        <f aca="false">MEDIAN(INDEX(Avaliadores!$D$17:$D$22,$B620),INDEX(Avaliadores!$D$17:$D$22,$C620),INDEX(Avaliadores!$D$17:$D$22,$D620),INDEX(Avaliadores!$D$17:$D$22,$E620),INDEX(Avaliadores!$D$17:$D$22,$F620),INDEX(Avaliadores!$D$17:$D$22,$G620))</f>
        <v>5.54166666666667</v>
      </c>
      <c r="W620" s="0" t="n">
        <f aca="false">MEDIAN(INDEX(Avaliadores!$E$17:$E$22,$B620),INDEX(Avaliadores!$E$17:$E$22,$C620),INDEX(Avaliadores!$E$17:$E$22,$D620),INDEX(Avaliadores!$E$17:$E$22,$E620),INDEX(Avaliadores!$E$17:$E$22,$F620),INDEX(Avaliadores!$E$17:$E$22,$G620))</f>
        <v>6.54166666666667</v>
      </c>
      <c r="X620" s="0" t="n">
        <f aca="false">MEDIAN(INDEX(Avaliadores!$F$17:$F$22,$B620),INDEX(Avaliadores!$F$17:$F$22,$C620),INDEX(Avaliadores!$F$17:$F$22,$D620),INDEX(Avaliadores!$F$17:$F$22,$E620),INDEX(Avaliadores!$F$17:$F$22,$F620),INDEX(Avaliadores!$F$17:$F$22,$G620))</f>
        <v>2.91666666666667</v>
      </c>
      <c r="Y620" s="0" t="n">
        <f aca="false">MEDIAN(INDEX(Avaliadores!$G$17:$G$22,$B620),INDEX(Avaliadores!$G$17:$G$22,$C620),INDEX(Avaliadores!$G$17:$G$22,$D620),INDEX(Avaliadores!$G$17:$G$22,$E620),INDEX(Avaliadores!$G$17:$G$22,$F620),INDEX(Avaliadores!$G$17:$G$22,$G620))</f>
        <v>4.79166666666667</v>
      </c>
      <c r="Z620" s="0" t="n">
        <f aca="false">MEDIAN(INDEX(Avaliadores!$H$17:$H$22,$B620),INDEX(Avaliadores!$H$17:$H$22,$C620),INDEX(Avaliadores!$H$17:$H$22,$D620),INDEX(Avaliadores!$H$17:$H$22,$E620),INDEX(Avaliadores!$H$17:$H$22,$F620),INDEX(Avaliadores!$H$17:$H$22,$G620))</f>
        <v>3.66666666666667</v>
      </c>
      <c r="AA620" s="0" t="n">
        <f aca="false">MEDIAN(INDEX(Avaliadores!$I$17:$I$22,$B620),INDEX(Avaliadores!$I$17:$I$22,$C620),INDEX(Avaliadores!$I$17:$I$22,$D620),INDEX(Avaliadores!$I$17:$I$22,$E620),INDEX(Avaliadores!$I$17:$I$22,$F620),INDEX(Avaliadores!$I$17:$I$22,$G620))</f>
        <v>6.66666666666667</v>
      </c>
      <c r="AB620" s="0" t="n">
        <f aca="false">IF(MAX(H620:K620)=MIN(H620:K620),0,IF($B$17="custo",(MAX(H620:K620)-H620)/(MAX(H620:K620)-MIN(H620:K620)),(H620-MIN(H620:K620))/(MAX(H620:K620)-MIN(H620:K620))))</f>
        <v>0.327232760392875</v>
      </c>
      <c r="AC620" s="0" t="n">
        <f aca="false">IF(MAX(H620:K620)=MIN(H620:K620),0,IF($B$17="custo",(MAX(H620:K620)-I620)/(MAX(H620:K620)-MIN(H620:K620)),(I620-MIN(H620:K620))/(MAX(H620:K620)-MIN(H620:K620))))</f>
        <v>0</v>
      </c>
      <c r="AD620" s="0" t="n">
        <f aca="false">IF(MAX(H620:K620)=MIN(H620:K620),0,IF($B$17="custo",(MAX(H620:K620)-J620)/(MAX(H620:K620)-MIN(H620:K620)),(J620-MIN(H620:K620))/(MAX(H620:K620)-MIN(H620:K620))))</f>
        <v>0.855604585112991</v>
      </c>
      <c r="AE620" s="0" t="n">
        <f aca="false">IF(MAX(H620:K620)=MIN(H620:K620),0,IF($B$17="custo",(MAX(H620:K620)-K620)/(MAX(H620:K620)-MIN(H620:K620)),(K620-MIN(H620:K620))/(MAX(H620:K620)-MIN(H620:K620))))</f>
        <v>1</v>
      </c>
      <c r="AF620" s="0" t="n">
        <f aca="false">IF(MAX(L620:O620)=MIN(L620:O620),0,IF($C$17="custo",(MAX(L620:O620)-L620)/(MAX(L620:O620)-MIN(L620:O620)),(L620-MIN(L620:O620))/(MAX(L620:O620)-MIN(L620:O620))))</f>
        <v>0.315785529852008</v>
      </c>
      <c r="AG620" s="0" t="n">
        <f aca="false">IF(MAX(L620:O620)=MIN(L620:O620),0,IF($C$17="custo",(MAX(L620:O620)-M620)/(MAX(L620:O620)-MIN(L620:O620)),(M620-MIN(L620:O620))/(MAX(L620:O620)-MIN(L620:O620))))</f>
        <v>0.812823699566716</v>
      </c>
      <c r="AH620" s="0" t="n">
        <f aca="false">IF(MAX(L620:O620)=MIN(L620:O620),0,IF($C$17="custo",(MAX(L620:O620)-N620)/(MAX(L620:O620)-MIN(L620:O620)),(N620-MIN(L620:O620))/(MAX(L620:O620)-MIN(L620:O620))))</f>
        <v>1</v>
      </c>
      <c r="AI620" s="0" t="n">
        <f aca="false">IF(MAX(L620:O620)=MIN(L620:O620),0,IF($C$17="custo",(MAX(L620:O620)-O620)/(MAX(L620:O620)-MIN(L620:O620)),(O620-MIN(L620:O620))/(MAX(L620:O620)-MIN(L620:O620))))</f>
        <v>0</v>
      </c>
      <c r="AJ620" s="0" t="n">
        <f aca="false">IF(MAX(P620:S620)=MIN(P620:S620),0,IF($D$17="custo",(MAX(P620:S620)-P620)/(MAX(P620:S620)-MIN(P620:S620)),(P620-MIN(P620:S620))/(MAX(P620:S620)-MIN(P620:S620))))</f>
        <v>0.321165011755026</v>
      </c>
      <c r="AK620" s="0" t="n">
        <f aca="false">IF(MAX(P620:S620)=MIN(P620:S620),0,IF($D$17="custo",(MAX(P620:S620)-Q620)/(MAX(P620:S620)-MIN(P620:S620)),(Q620-MIN(P620:S620))/(MAX(P620:S620)-MIN(P620:S620))))</f>
        <v>0</v>
      </c>
      <c r="AL620" s="0" t="n">
        <f aca="false">IF(MAX(P620:S620)=MIN(P620:S620),0,IF($D$17="custo",(MAX(P620:S620)-R620)/(MAX(P620:S620)-MIN(P620:S620)),(R620-MIN(P620:S620))/(MAX(P620:S620)-MIN(P620:S620))))</f>
        <v>0.790118736468061</v>
      </c>
      <c r="AM620" s="0" t="n">
        <f aca="false">IF(MAX(P620:S620)=MIN(P620:S620),0,IF($D$17="custo",(MAX(P620:S620)-S620)/(MAX(P620:S620)-MIN(P620:S620)),(S620-MIN(P620:S620))/(MAX(P620:S620)-MIN(P620:S620))))</f>
        <v>1</v>
      </c>
      <c r="AN620" s="0" t="n">
        <f aca="false">IF(MAX(T620:W620)=MIN(T620:W620),0,IF($E$17="custo",(MAX(T620:W620)-T620)/(MAX(T620:W620)-MIN(T620:W620)),(T620-MIN(T620:W620))/(MAX(T620:W620)-MIN(T620:W620))))</f>
        <v>0</v>
      </c>
      <c r="AO620" s="0" t="n">
        <f aca="false">IF(MAX(T620:W620)=MIN(T620:W620),0,IF($E$17="custo",(MAX(T620:W620)-U620)/(MAX(T620:W620)-MIN(T620:W620)),(U620-MIN(T620:W620))/(MAX(T620:W620)-MIN(T620:W620))))</f>
        <v>0.741935483870968</v>
      </c>
      <c r="AP620" s="0" t="n">
        <f aca="false">IF(MAX(T620:W620)=MIN(T620:W620),0,IF($E$17="custo",(MAX(T620:W620)-V620)/(MAX(T620:W620)-MIN(T620:W620)),(V620-MIN(T620:W620))/(MAX(T620:W620)-MIN(T620:W620))))</f>
        <v>0.741935483870968</v>
      </c>
      <c r="AQ620" s="0" t="n">
        <f aca="false">IF(MAX(T620:W620)=MIN(T620:W620),0,IF($E$17="custo",(MAX(T620:W620)-W620)/(MAX(T620:W620)-MIN(T620:W620)),(W620-MIN(T620:W620))/(MAX(T620:W620)-MIN(T620:W620))))</f>
        <v>1</v>
      </c>
      <c r="AR620" s="0" t="n">
        <f aca="false">IF(MAX(X620:AA620)=MIN(X620:AA620),0,IF($F$17="custo",(MAX(X620:AA620)-X620)/(MAX(X620:AA620)-MIN(X620:AA620)),(X620-MIN(X620:AA620))/(MAX(X620:AA620)-MIN(X620:AA620))))</f>
        <v>0</v>
      </c>
      <c r="AS620" s="0" t="n">
        <f aca="false">IF(MAX(X620:AA620)=MIN(X620:AA620),0,IF($F$17="custo",(MAX(X620:AA620)-Y620)/(MAX(X620:AA620)-MIN(X620:AA620)),(Y620-MIN(X620:AA620))/(MAX(X620:AA620)-MIN(X620:AA620))))</f>
        <v>0.5</v>
      </c>
      <c r="AT620" s="0" t="n">
        <f aca="false">IF(MAX(X620:AA620)=MIN(X620:AA620),0,IF($F$17="custo",(MAX(X620:AA620)-Z620)/(MAX(X620:AA620)-MIN(X620:AA620)),(Z620-MIN(X620:AA620))/(MAX(X620:AA620)-MIN(X620:AA620))))</f>
        <v>0.2</v>
      </c>
      <c r="AU620" s="0" t="n">
        <f aca="false">IF(MAX(X620:AA620)=MIN(X620:AA620),0,IF($F$17="custo",(MAX(X620:AA620)-AA620)/(MAX(X620:AA620)-MIN(X620:AA620)),(AA620-MIN(X620:AA620))/(MAX(X620:AA620)-MIN(X620:AA620))))</f>
        <v>1</v>
      </c>
      <c r="AV620" s="0" t="n">
        <f aca="false">STDEVP(AB620:AE620)</f>
        <v>0.402475392510816</v>
      </c>
      <c r="AW620" s="0" t="n">
        <f aca="false">STDEVP(AF620:AI620)</f>
        <v>0.396124524155471</v>
      </c>
      <c r="AX620" s="0" t="n">
        <f aca="false">STDEVP(AJ620:AM620)</f>
        <v>0.391489085453145</v>
      </c>
      <c r="AY620" s="0" t="n">
        <f aca="false">STDEVP(AN620:AQ620)</f>
        <v>0.373675252845261</v>
      </c>
      <c r="AZ620" s="0" t="n">
        <f aca="false">STDEVP(AR620:AU620)</f>
        <v>0.376662979332984</v>
      </c>
      <c r="BA620" s="0" t="n">
        <f aca="false">AV620*((1-IFERROR(CORREL(AB620:AE620,AF620:AI620),0))+(1-IFERROR(CORREL(AB620:AE620,AJ620:AM620),0))+(1-IFERROR(CORREL(AB620:AE620,AN620:AQ620),0))+(1-IFERROR(CORREL(AB620:AE620,AR620:AU620),0)))</f>
        <v>0.987705649531148</v>
      </c>
      <c r="BB620" s="0" t="n">
        <f aca="false">AW620*((1-IFERROR(CORREL(AF620:AI620,AB620:AE620),0))+(1-IFERROR(CORREL(AF620:AI620,AJ620:AM620),0))+(1-IFERROR(CORREL(AF620:AI620,AN620:AQ620),0))+(1-IFERROR(CORREL(AF620:AI620,AR620:AU620),0)))</f>
        <v>2.040958124507</v>
      </c>
      <c r="BC620" s="0" t="n">
        <f aca="false">AX620*((1-IFERROR(CORREL(AJ620:AM620,AB620:AE620),0))+(1-IFERROR(CORREL(AJ620:AM620,AF620:AI620),0))+(1-IFERROR(CORREL(AJ620:AM620,AN620:AQ620),0))+(1-IFERROR(CORREL(AJ620:AM620,AR620:AU620),0)))</f>
        <v>0.964519447479584</v>
      </c>
      <c r="BD620" s="0" t="n">
        <f aca="false">AY620*((1-IFERROR(CORREL(AN620:AQ620,AB620:AE620),0))+(1-IFERROR(CORREL(AN620:AQ620,AF620:AI620),0))+(1-IFERROR(CORREL(AN620:AQ620,AJ620:AM620),0))+(1-IFERROR(CORREL(AN620:AQ620,AR620:AU620),0)))</f>
        <v>0.823050016487261</v>
      </c>
      <c r="BE620" s="0" t="n">
        <f aca="false">AZ620*((1-IFERROR(CORREL(AR620:AU620,AB620:AE620),0))+(1-IFERROR(CORREL(AR620:AU620,AF620:AI620),0))+(1-IFERROR(CORREL(AR620:AU620,AJ620:AM620),0))+(1-IFERROR(CORREL(AR620:AU620,AN620:AQ620),0)))</f>
        <v>1.06694785054594</v>
      </c>
      <c r="BF620" s="0" t="n">
        <f aca="false">IF(SUM(BA620:BE620)&gt;0,BA620/SUM(BA620:BE620),1/5)</f>
        <v>0.167886324535087</v>
      </c>
      <c r="BG620" s="0" t="n">
        <f aca="false">IF(SUM(BA620:BE620)&gt;0,BB620/SUM(BA620:BE620),1/5)</f>
        <v>0.346914040854333</v>
      </c>
      <c r="BH620" s="0" t="n">
        <f aca="false">IF(SUM(BA620:BE620)&gt;0,BC620/SUM(BA620:BE620),1/5)</f>
        <v>0.163945225034226</v>
      </c>
      <c r="BI620" s="0" t="n">
        <f aca="false">IF(SUM(BA620:BE620)&gt;0,BD620/SUM(BA620:BE620),1/5)</f>
        <v>0.139898807141764</v>
      </c>
      <c r="BJ620" s="0" t="n">
        <f aca="false">IF(SUM(BA620:BE620)&gt;0,BE620/SUM(BA620:BE620),1/5)</f>
        <v>0.18135560243459</v>
      </c>
      <c r="BK620" s="0" t="n">
        <f aca="false">BF620*AB620+BG620*AF620+BH620*AJ620+BI620*AN620+BJ620*AR620</f>
        <v>0.217141809739415</v>
      </c>
      <c r="BL620" s="0" t="n">
        <f aca="false">BF620*AC620+BG620*AG620+BH620*AK620+BI620*AO620+BJ620*AS620</f>
        <v>0.476453644505849</v>
      </c>
      <c r="BM620" s="0" t="n">
        <f aca="false">BF620*AD620+BG620*AH620+BH620*AL620+BI620*AP620+BJ620*AT620</f>
        <v>0.760161553614949</v>
      </c>
      <c r="BN620" s="0" t="n">
        <f aca="false">BF620*AE620+BG620*AI620+BH620*AM620+BI620*AQ620+BJ620*AU620</f>
        <v>0.653085959145667</v>
      </c>
      <c r="BO620" s="0" t="n">
        <f aca="false">RANK(BK620,$BK620:$BN620)</f>
        <v>4</v>
      </c>
      <c r="BP620" s="0" t="n">
        <f aca="false">RANK(BL620,$BK620:$BN620)</f>
        <v>3</v>
      </c>
      <c r="BQ620" s="0" t="n">
        <f aca="false">RANK(BM620,$BK620:$BN620)</f>
        <v>1</v>
      </c>
      <c r="BR620" s="0" t="n">
        <f aca="false">RANK(BN620,$BK620:$BN620)</f>
        <v>2</v>
      </c>
    </row>
    <row r="621" customFormat="false" ht="15" hidden="false" customHeight="false" outlineLevel="0" collapsed="false">
      <c r="A621" s="0" t="n">
        <v>598</v>
      </c>
      <c r="B621" s="0" t="n">
        <f aca="false">RANDBETWEEN(1,$B$5)</f>
        <v>3</v>
      </c>
      <c r="C621" s="0" t="n">
        <f aca="false">RANDBETWEEN(1,$B$5)</f>
        <v>2</v>
      </c>
      <c r="D621" s="0" t="n">
        <f aca="false">RANDBETWEEN(1,$B$5)</f>
        <v>6</v>
      </c>
      <c r="E621" s="0" t="n">
        <f aca="false">RANDBETWEEN(1,$B$5)</f>
        <v>3</v>
      </c>
      <c r="F621" s="0" t="n">
        <f aca="false">RANDBETWEEN(1,$B$5)</f>
        <v>3</v>
      </c>
      <c r="G621" s="0" t="n">
        <f aca="false">RANDBETWEEN(1,$B$5)</f>
        <v>2</v>
      </c>
      <c r="H621" s="0" t="n">
        <f aca="true">NORMINV(RAND(),$B$8,$B$13)</f>
        <v>48.2298972583609</v>
      </c>
      <c r="I621" s="0" t="n">
        <f aca="true">NORMINV(RAND(),$C$8,$C$13)</f>
        <v>61.4837644987915</v>
      </c>
      <c r="J621" s="0" t="n">
        <f aca="true">NORMINV(RAND(),$D$8,$D$13)</f>
        <v>12.3927305149073</v>
      </c>
      <c r="K621" s="0" t="n">
        <f aca="true">NORMINV(RAND(),$E$8,$E$13)</f>
        <v>2.85051675181891</v>
      </c>
      <c r="L621" s="0" t="n">
        <f aca="true">NORMINV(RAND(),$B$9,$B$14)</f>
        <v>52.1154067280345</v>
      </c>
      <c r="M621" s="0" t="n">
        <f aca="true">NORMINV(RAND(),$C$9,$C$14)</f>
        <v>64.7458263652167</v>
      </c>
      <c r="N621" s="0" t="n">
        <f aca="true">NORMINV(RAND(),$D$9,$D$14)</f>
        <v>38.2515711726003</v>
      </c>
      <c r="O621" s="0" t="n">
        <f aca="true">NORMINV(RAND(),$E$9,$E$14)</f>
        <v>24.9385053264041</v>
      </c>
      <c r="P621" s="0" t="n">
        <f aca="true">NORMINV(RAND(),$B$10,$B$15)</f>
        <v>22.1939779615413</v>
      </c>
      <c r="Q621" s="0" t="n">
        <f aca="true">NORMINV(RAND(),$C$10,$C$15)</f>
        <v>31.1837107965019</v>
      </c>
      <c r="R621" s="0" t="n">
        <f aca="true">NORMINV(RAND(),$D$10,$D$15)</f>
        <v>10.1832423640754</v>
      </c>
      <c r="S621" s="0" t="n">
        <f aca="true">NORMINV(RAND(),$E$10,$E$15)</f>
        <v>4.05046864645604</v>
      </c>
      <c r="T621" s="0" t="n">
        <f aca="false">MEDIAN(INDEX(Avaliadores!$B$17:$B$22,$B621),INDEX(Avaliadores!$B$17:$B$22,$C621),INDEX(Avaliadores!$B$17:$B$22,$D621),INDEX(Avaliadores!$B$17:$B$22,$E621),INDEX(Avaliadores!$B$17:$B$22,$F621),INDEX(Avaliadores!$B$17:$B$22,$G621))</f>
        <v>2.79166666666667</v>
      </c>
      <c r="U621" s="0" t="n">
        <f aca="false">MEDIAN(INDEX(Avaliadores!$C$17:$C$22,$B621),INDEX(Avaliadores!$C$17:$C$22,$C621),INDEX(Avaliadores!$C$17:$C$22,$D621),INDEX(Avaliadores!$C$17:$C$22,$E621),INDEX(Avaliadores!$C$17:$C$22,$F621),INDEX(Avaliadores!$C$17:$C$22,$G621))</f>
        <v>4.91666666666667</v>
      </c>
      <c r="V621" s="0" t="n">
        <f aca="false">MEDIAN(INDEX(Avaliadores!$D$17:$D$22,$B621),INDEX(Avaliadores!$D$17:$D$22,$C621),INDEX(Avaliadores!$D$17:$D$22,$D621),INDEX(Avaliadores!$D$17:$D$22,$E621),INDEX(Avaliadores!$D$17:$D$22,$F621),INDEX(Avaliadores!$D$17:$D$22,$G621))</f>
        <v>5.79166666666667</v>
      </c>
      <c r="W621" s="0" t="n">
        <f aca="false">MEDIAN(INDEX(Avaliadores!$E$17:$E$22,$B621),INDEX(Avaliadores!$E$17:$E$22,$C621),INDEX(Avaliadores!$E$17:$E$22,$D621),INDEX(Avaliadores!$E$17:$E$22,$E621),INDEX(Avaliadores!$E$17:$E$22,$F621),INDEX(Avaliadores!$E$17:$E$22,$G621))</f>
        <v>5.91666666666667</v>
      </c>
      <c r="X621" s="0" t="n">
        <f aca="false">MEDIAN(INDEX(Avaliadores!$F$17:$F$22,$B621),INDEX(Avaliadores!$F$17:$F$22,$C621),INDEX(Avaliadores!$F$17:$F$22,$D621),INDEX(Avaliadores!$F$17:$F$22,$E621),INDEX(Avaliadores!$F$17:$F$22,$F621),INDEX(Avaliadores!$F$17:$F$22,$G621))</f>
        <v>2.79166666666667</v>
      </c>
      <c r="Y621" s="0" t="n">
        <f aca="false">MEDIAN(INDEX(Avaliadores!$G$17:$G$22,$B621),INDEX(Avaliadores!$G$17:$G$22,$C621),INDEX(Avaliadores!$G$17:$G$22,$D621),INDEX(Avaliadores!$G$17:$G$22,$E621),INDEX(Avaliadores!$G$17:$G$22,$F621),INDEX(Avaliadores!$G$17:$G$22,$G621))</f>
        <v>5.79166666666667</v>
      </c>
      <c r="Z621" s="0" t="n">
        <f aca="false">MEDIAN(INDEX(Avaliadores!$H$17:$H$22,$B621),INDEX(Avaliadores!$H$17:$H$22,$C621),INDEX(Avaliadores!$H$17:$H$22,$D621),INDEX(Avaliadores!$H$17:$H$22,$E621),INDEX(Avaliadores!$H$17:$H$22,$F621),INDEX(Avaliadores!$H$17:$H$22,$G621))</f>
        <v>3.91666666666667</v>
      </c>
      <c r="AA621" s="0" t="n">
        <f aca="false">MEDIAN(INDEX(Avaliadores!$I$17:$I$22,$B621),INDEX(Avaliadores!$I$17:$I$22,$C621),INDEX(Avaliadores!$I$17:$I$22,$D621),INDEX(Avaliadores!$I$17:$I$22,$E621),INDEX(Avaliadores!$I$17:$I$22,$F621),INDEX(Avaliadores!$I$17:$I$22,$G621))</f>
        <v>6.79166666666667</v>
      </c>
      <c r="AB621" s="0" t="n">
        <f aca="false">IF(MAX(H621:K621)=MIN(H621:K621),0,IF($B$17="custo",(MAX(H621:K621)-H621)/(MAX(H621:K621)-MIN(H621:K621)),(H621-MIN(H621:K621))/(MAX(H621:K621)-MIN(H621:K621))))</f>
        <v>0.226046957139858</v>
      </c>
      <c r="AC621" s="0" t="n">
        <f aca="false">IF(MAX(H621:K621)=MIN(H621:K621),0,IF($B$17="custo",(MAX(H621:K621)-I621)/(MAX(H621:K621)-MIN(H621:K621)),(I621-MIN(H621:K621))/(MAX(H621:K621)-MIN(H621:K621))))</f>
        <v>0</v>
      </c>
      <c r="AD621" s="0" t="n">
        <f aca="false">IF(MAX(H621:K621)=MIN(H621:K621),0,IF($B$17="custo",(MAX(H621:K621)-J621)/(MAX(H621:K621)-MIN(H621:K621)),(J621-MIN(H621:K621))/(MAX(H621:K621)-MIN(H621:K621))))</f>
        <v>0.837255923392354</v>
      </c>
      <c r="AE621" s="0" t="n">
        <f aca="false">IF(MAX(H621:K621)=MIN(H621:K621),0,IF($B$17="custo",(MAX(H621:K621)-K621)/(MAX(H621:K621)-MIN(H621:K621)),(K621-MIN(H621:K621))/(MAX(H621:K621)-MIN(H621:K621))))</f>
        <v>1</v>
      </c>
      <c r="AF621" s="0" t="n">
        <f aca="false">IF(MAX(L621:O621)=MIN(L621:O621),0,IF($C$17="custo",(MAX(L621:O621)-L621)/(MAX(L621:O621)-MIN(L621:O621)),(L621-MIN(L621:O621))/(MAX(L621:O621)-MIN(L621:O621))))</f>
        <v>0.682711136856774</v>
      </c>
      <c r="AG621" s="0" t="n">
        <f aca="false">IF(MAX(L621:O621)=MIN(L621:O621),0,IF($C$17="custo",(MAX(L621:O621)-M621)/(MAX(L621:O621)-MIN(L621:O621)),(M621-MIN(L621:O621))/(MAX(L621:O621)-MIN(L621:O621))))</f>
        <v>1</v>
      </c>
      <c r="AH621" s="0" t="n">
        <f aca="false">IF(MAX(L621:O621)=MIN(L621:O621),0,IF($C$17="custo",(MAX(L621:O621)-N621)/(MAX(L621:O621)-MIN(L621:O621)),(N621-MIN(L621:O621))/(MAX(L621:O621)-MIN(L621:O621))))</f>
        <v>0.334437623501863</v>
      </c>
      <c r="AI621" s="0" t="n">
        <f aca="false">IF(MAX(L621:O621)=MIN(L621:O621),0,IF($C$17="custo",(MAX(L621:O621)-O621)/(MAX(L621:O621)-MIN(L621:O621)),(O621-MIN(L621:O621))/(MAX(L621:O621)-MIN(L621:O621))))</f>
        <v>0</v>
      </c>
      <c r="AJ621" s="0" t="n">
        <f aca="false">IF(MAX(P621:S621)=MIN(P621:S621),0,IF($D$17="custo",(MAX(P621:S621)-P621)/(MAX(P621:S621)-MIN(P621:S621)),(P621-MIN(P621:S621))/(MAX(P621:S621)-MIN(P621:S621))))</f>
        <v>0.331318048364722</v>
      </c>
      <c r="AK621" s="0" t="n">
        <f aca="false">IF(MAX(P621:S621)=MIN(P621:S621),0,IF($D$17="custo",(MAX(P621:S621)-Q621)/(MAX(P621:S621)-MIN(P621:S621)),(Q621-MIN(P621:S621))/(MAX(P621:S621)-MIN(P621:S621))))</f>
        <v>0</v>
      </c>
      <c r="AL621" s="0" t="n">
        <f aca="false">IF(MAX(P621:S621)=MIN(P621:S621),0,IF($D$17="custo",(MAX(P621:S621)-R621)/(MAX(P621:S621)-MIN(P621:S621)),(R621-MIN(P621:S621))/(MAX(P621:S621)-MIN(P621:S621))))</f>
        <v>0.773975639044338</v>
      </c>
      <c r="AM621" s="0" t="n">
        <f aca="false">IF(MAX(P621:S621)=MIN(P621:S621),0,IF($D$17="custo",(MAX(P621:S621)-S621)/(MAX(P621:S621)-MIN(P621:S621)),(S621-MIN(P621:S621))/(MAX(P621:S621)-MIN(P621:S621))))</f>
        <v>1</v>
      </c>
      <c r="AN621" s="0" t="n">
        <f aca="false">IF(MAX(T621:W621)=MIN(T621:W621),0,IF($E$17="custo",(MAX(T621:W621)-T621)/(MAX(T621:W621)-MIN(T621:W621)),(T621-MIN(T621:W621))/(MAX(T621:W621)-MIN(T621:W621))))</f>
        <v>0</v>
      </c>
      <c r="AO621" s="0" t="n">
        <f aca="false">IF(MAX(T621:W621)=MIN(T621:W621),0,IF($E$17="custo",(MAX(T621:W621)-U621)/(MAX(T621:W621)-MIN(T621:W621)),(U621-MIN(T621:W621))/(MAX(T621:W621)-MIN(T621:W621))))</f>
        <v>0.68</v>
      </c>
      <c r="AP621" s="0" t="n">
        <f aca="false">IF(MAX(T621:W621)=MIN(T621:W621),0,IF($E$17="custo",(MAX(T621:W621)-V621)/(MAX(T621:W621)-MIN(T621:W621)),(V621-MIN(T621:W621))/(MAX(T621:W621)-MIN(T621:W621))))</f>
        <v>0.96</v>
      </c>
      <c r="AQ621" s="0" t="n">
        <f aca="false">IF(MAX(T621:W621)=MIN(T621:W621),0,IF($E$17="custo",(MAX(T621:W621)-W621)/(MAX(T621:W621)-MIN(T621:W621)),(W621-MIN(T621:W621))/(MAX(T621:W621)-MIN(T621:W621))))</f>
        <v>1</v>
      </c>
      <c r="AR621" s="0" t="n">
        <f aca="false">IF(MAX(X621:AA621)=MIN(X621:AA621),0,IF($F$17="custo",(MAX(X621:AA621)-X621)/(MAX(X621:AA621)-MIN(X621:AA621)),(X621-MIN(X621:AA621))/(MAX(X621:AA621)-MIN(X621:AA621))))</f>
        <v>0</v>
      </c>
      <c r="AS621" s="0" t="n">
        <f aca="false">IF(MAX(X621:AA621)=MIN(X621:AA621),0,IF($F$17="custo",(MAX(X621:AA621)-Y621)/(MAX(X621:AA621)-MIN(X621:AA621)),(Y621-MIN(X621:AA621))/(MAX(X621:AA621)-MIN(X621:AA621))))</f>
        <v>0.75</v>
      </c>
      <c r="AT621" s="0" t="n">
        <f aca="false">IF(MAX(X621:AA621)=MIN(X621:AA621),0,IF($F$17="custo",(MAX(X621:AA621)-Z621)/(MAX(X621:AA621)-MIN(X621:AA621)),(Z621-MIN(X621:AA621))/(MAX(X621:AA621)-MIN(X621:AA621))))</f>
        <v>0.28125</v>
      </c>
      <c r="AU621" s="0" t="n">
        <f aca="false">IF(MAX(X621:AA621)=MIN(X621:AA621),0,IF($F$17="custo",(MAX(X621:AA621)-AA621)/(MAX(X621:AA621)-MIN(X621:AA621)),(AA621-MIN(X621:AA621))/(MAX(X621:AA621)-MIN(X621:AA621))))</f>
        <v>1</v>
      </c>
      <c r="AV621" s="0" t="n">
        <f aca="false">STDEVP(AB621:AE621)</f>
        <v>0.414665532051026</v>
      </c>
      <c r="AW621" s="0" t="n">
        <f aca="false">STDEVP(AF621:AI621)</f>
        <v>0.374406443603655</v>
      </c>
      <c r="AX621" s="0" t="n">
        <f aca="false">STDEVP(AJ621:AM621)</f>
        <v>0.387538566288954</v>
      </c>
      <c r="AY621" s="0" t="n">
        <f aca="false">STDEVP(AN621:AQ621)</f>
        <v>0.400499687890016</v>
      </c>
      <c r="AZ621" s="0" t="n">
        <f aca="false">STDEVP(AR621:AU621)</f>
        <v>0.390546867185937</v>
      </c>
      <c r="BA621" s="0" t="n">
        <f aca="false">AV621*((1-IFERROR(CORREL(AB621:AE621,AF621:AI621),0))+(1-IFERROR(CORREL(AB621:AE621,AJ621:AM621),0))+(1-IFERROR(CORREL(AB621:AE621,AN621:AQ621),0))+(1-IFERROR(CORREL(AB621:AE621,AR621:AU621),0)))</f>
        <v>1.25646698150065</v>
      </c>
      <c r="BB621" s="0" t="n">
        <f aca="false">AW621*((1-IFERROR(CORREL(AF621:AI621,AB621:AE621),0))+(1-IFERROR(CORREL(AF621:AI621,AJ621:AM621),0))+(1-IFERROR(CORREL(AF621:AI621,AN621:AQ621),0))+(1-IFERROR(CORREL(AF621:AI621,AR621:AU621),0)))</f>
        <v>2.55661321921441</v>
      </c>
      <c r="BC621" s="0" t="n">
        <f aca="false">AX621*((1-IFERROR(CORREL(AJ621:AM621,AB621:AE621),0))+(1-IFERROR(CORREL(AJ621:AM621,AF621:AI621),0))+(1-IFERROR(CORREL(AJ621:AM621,AN621:AQ621),0))+(1-IFERROR(CORREL(AJ621:AM621,AR621:AU621),0)))</f>
        <v>1.23538347679535</v>
      </c>
      <c r="BD621" s="0" t="n">
        <f aca="false">AY621*((1-IFERROR(CORREL(AN621:AQ621,AB621:AE621),0))+(1-IFERROR(CORREL(AN621:AQ621,AF621:AI621),0))+(1-IFERROR(CORREL(AN621:AQ621,AJ621:AM621),0))+(1-IFERROR(CORREL(AN621:AQ621,AR621:AU621),0)))</f>
        <v>1.04673580731769</v>
      </c>
      <c r="BE621" s="0" t="n">
        <f aca="false">AZ621*((1-IFERROR(CORREL(AR621:AU621,AB621:AE621),0))+(1-IFERROR(CORREL(AR621:AU621,AF621:AI621),0))+(1-IFERROR(CORREL(AR621:AU621,AJ621:AM621),0))+(1-IFERROR(CORREL(AR621:AU621,AN621:AQ621),0)))</f>
        <v>1.19927271163231</v>
      </c>
      <c r="BF621" s="0" t="n">
        <f aca="false">IF(SUM(BA621:BE621)&gt;0,BA621/SUM(BA621:BE621),1/5)</f>
        <v>0.172249197427929</v>
      </c>
      <c r="BG621" s="0" t="n">
        <f aca="false">IF(SUM(BA621:BE621)&gt;0,BB621/SUM(BA621:BE621),1/5)</f>
        <v>0.350486388919954</v>
      </c>
      <c r="BH621" s="0" t="n">
        <f aca="false">IF(SUM(BA621:BE621)&gt;0,BC621/SUM(BA621:BE621),1/5)</f>
        <v>0.169358857436568</v>
      </c>
      <c r="BI621" s="0" t="n">
        <f aca="false">IF(SUM(BA621:BE621)&gt;0,BD621/SUM(BA621:BE621),1/5)</f>
        <v>0.143497127568134</v>
      </c>
      <c r="BJ621" s="0" t="n">
        <f aca="false">IF(SUM(BA621:BE621)&gt;0,BE621/SUM(BA621:BE621),1/5)</f>
        <v>0.164408428647415</v>
      </c>
      <c r="BK621" s="0" t="n">
        <f aca="false">BF621*AB621+BG621*AF621+BH621*AJ621+BI621*AN621+BJ621*AR621</f>
        <v>0.334329014099896</v>
      </c>
      <c r="BL621" s="0" t="n">
        <f aca="false">BF621*AC621+BG621*AG621+BH621*AK621+BI621*AO621+BJ621*AS621</f>
        <v>0.571370757151846</v>
      </c>
      <c r="BM621" s="0" t="n">
        <f aca="false">BF621*AD621+BG621*AH621+BH621*AL621+BI621*AP621+BJ621*AT621</f>
        <v>0.576509238761033</v>
      </c>
      <c r="BN621" s="0" t="n">
        <f aca="false">BF621*AE621+BG621*AI621+BH621*AM621+BI621*AQ621+BJ621*AU621</f>
        <v>0.649513611080046</v>
      </c>
      <c r="BO621" s="0" t="n">
        <f aca="false">RANK(BK621,$BK621:$BN621)</f>
        <v>4</v>
      </c>
      <c r="BP621" s="0" t="n">
        <f aca="false">RANK(BL621,$BK621:$BN621)</f>
        <v>3</v>
      </c>
      <c r="BQ621" s="0" t="n">
        <f aca="false">RANK(BM621,$BK621:$BN621)</f>
        <v>2</v>
      </c>
      <c r="BR621" s="0" t="n">
        <f aca="false">RANK(BN621,$BK621:$BN621)</f>
        <v>1</v>
      </c>
    </row>
    <row r="622" customFormat="false" ht="15" hidden="false" customHeight="false" outlineLevel="0" collapsed="false">
      <c r="A622" s="0" t="n">
        <v>599</v>
      </c>
      <c r="B622" s="0" t="n">
        <f aca="false">RANDBETWEEN(1,$B$5)</f>
        <v>5</v>
      </c>
      <c r="C622" s="0" t="n">
        <f aca="false">RANDBETWEEN(1,$B$5)</f>
        <v>1</v>
      </c>
      <c r="D622" s="0" t="n">
        <f aca="false">RANDBETWEEN(1,$B$5)</f>
        <v>6</v>
      </c>
      <c r="E622" s="0" t="n">
        <f aca="false">RANDBETWEEN(1,$B$5)</f>
        <v>1</v>
      </c>
      <c r="F622" s="0" t="n">
        <f aca="false">RANDBETWEEN(1,$B$5)</f>
        <v>3</v>
      </c>
      <c r="G622" s="0" t="n">
        <f aca="false">RANDBETWEEN(1,$B$5)</f>
        <v>3</v>
      </c>
      <c r="H622" s="0" t="n">
        <f aca="true">NORMINV(RAND(),$B$8,$B$13)</f>
        <v>47.6178219057258</v>
      </c>
      <c r="I622" s="0" t="n">
        <f aca="true">NORMINV(RAND(),$C$8,$C$13)</f>
        <v>65.9627145693796</v>
      </c>
      <c r="J622" s="0" t="n">
        <f aca="true">NORMINV(RAND(),$D$8,$D$13)</f>
        <v>12.5900731657643</v>
      </c>
      <c r="K622" s="0" t="n">
        <f aca="true">NORMINV(RAND(),$E$8,$E$13)</f>
        <v>3.23050806578015</v>
      </c>
      <c r="L622" s="0" t="n">
        <f aca="true">NORMINV(RAND(),$B$9,$B$14)</f>
        <v>44.9561242107189</v>
      </c>
      <c r="M622" s="0" t="n">
        <f aca="true">NORMINV(RAND(),$C$9,$C$14)</f>
        <v>54.7123224453252</v>
      </c>
      <c r="N622" s="0" t="n">
        <f aca="true">NORMINV(RAND(),$D$9,$D$14)</f>
        <v>39.9376137375581</v>
      </c>
      <c r="O622" s="0" t="n">
        <f aca="true">NORMINV(RAND(),$E$9,$E$14)</f>
        <v>23.768797880447</v>
      </c>
      <c r="P622" s="0" t="n">
        <f aca="true">NORMINV(RAND(),$B$10,$B$15)</f>
        <v>24.5655635433483</v>
      </c>
      <c r="Q622" s="0" t="n">
        <f aca="true">NORMINV(RAND(),$C$10,$C$15)</f>
        <v>32.2622979970545</v>
      </c>
      <c r="R622" s="0" t="n">
        <f aca="true">NORMINV(RAND(),$D$10,$D$15)</f>
        <v>10.2128654382251</v>
      </c>
      <c r="S622" s="0" t="n">
        <f aca="true">NORMINV(RAND(),$E$10,$E$15)</f>
        <v>4.311187870318</v>
      </c>
      <c r="T622" s="0" t="n">
        <f aca="false">MEDIAN(INDEX(Avaliadores!$B$17:$B$22,$B622),INDEX(Avaliadores!$B$17:$B$22,$C622),INDEX(Avaliadores!$B$17:$B$22,$D622),INDEX(Avaliadores!$B$17:$B$22,$E622),INDEX(Avaliadores!$B$17:$B$22,$F622),INDEX(Avaliadores!$B$17:$B$22,$G622))</f>
        <v>2.29166666666667</v>
      </c>
      <c r="U622" s="0" t="n">
        <f aca="false">MEDIAN(INDEX(Avaliadores!$C$17:$C$22,$B622),INDEX(Avaliadores!$C$17:$C$22,$C622),INDEX(Avaliadores!$C$17:$C$22,$D622),INDEX(Avaliadores!$C$17:$C$22,$E622),INDEX(Avaliadores!$C$17:$C$22,$F622),INDEX(Avaliadores!$C$17:$C$22,$G622))</f>
        <v>4.79166666666667</v>
      </c>
      <c r="V622" s="0" t="n">
        <f aca="false">MEDIAN(INDEX(Avaliadores!$D$17:$D$22,$B622),INDEX(Avaliadores!$D$17:$D$22,$C622),INDEX(Avaliadores!$D$17:$D$22,$D622),INDEX(Avaliadores!$D$17:$D$22,$E622),INDEX(Avaliadores!$D$17:$D$22,$F622),INDEX(Avaliadores!$D$17:$D$22,$G622))</f>
        <v>5.79166666666667</v>
      </c>
      <c r="W622" s="0" t="n">
        <f aca="false">MEDIAN(INDEX(Avaliadores!$E$17:$E$22,$B622),INDEX(Avaliadores!$E$17:$E$22,$C622),INDEX(Avaliadores!$E$17:$E$22,$D622),INDEX(Avaliadores!$E$17:$E$22,$E622),INDEX(Avaliadores!$E$17:$E$22,$F622),INDEX(Avaliadores!$E$17:$E$22,$G622))</f>
        <v>6.54166666666667</v>
      </c>
      <c r="X622" s="0" t="n">
        <f aca="false">MEDIAN(INDEX(Avaliadores!$F$17:$F$22,$B622),INDEX(Avaliadores!$F$17:$F$22,$C622),INDEX(Avaliadores!$F$17:$F$22,$D622),INDEX(Avaliadores!$F$17:$F$22,$E622),INDEX(Avaliadores!$F$17:$F$22,$F622),INDEX(Avaliadores!$F$17:$F$22,$G622))</f>
        <v>2.66666666666667</v>
      </c>
      <c r="Y622" s="0" t="n">
        <f aca="false">MEDIAN(INDEX(Avaliadores!$G$17:$G$22,$B622),INDEX(Avaliadores!$G$17:$G$22,$C622),INDEX(Avaliadores!$G$17:$G$22,$D622),INDEX(Avaliadores!$G$17:$G$22,$E622),INDEX(Avaliadores!$G$17:$G$22,$F622),INDEX(Avaliadores!$G$17:$G$22,$G622))</f>
        <v>5.04166666666667</v>
      </c>
      <c r="Z622" s="0" t="n">
        <f aca="false">MEDIAN(INDEX(Avaliadores!$H$17:$H$22,$B622),INDEX(Avaliadores!$H$17:$H$22,$C622),INDEX(Avaliadores!$H$17:$H$22,$D622),INDEX(Avaliadores!$H$17:$H$22,$E622),INDEX(Avaliadores!$H$17:$H$22,$F622),INDEX(Avaliadores!$H$17:$H$22,$G622))</f>
        <v>3.91666666666667</v>
      </c>
      <c r="AA622" s="0" t="n">
        <f aca="false">MEDIAN(INDEX(Avaliadores!$I$17:$I$22,$B622),INDEX(Avaliadores!$I$17:$I$22,$C622),INDEX(Avaliadores!$I$17:$I$22,$D622),INDEX(Avaliadores!$I$17:$I$22,$E622),INDEX(Avaliadores!$I$17:$I$22,$F622),INDEX(Avaliadores!$I$17:$I$22,$G622))</f>
        <v>6.91666666666667</v>
      </c>
      <c r="AB622" s="0" t="n">
        <f aca="false">IF(MAX(H622:K622)=MIN(H622:K622),0,IF($B$17="custo",(MAX(H622:K622)-H622)/(MAX(H622:K622)-MIN(H622:K622)),(H622-MIN(H622:K622))/(MAX(H622:K622)-MIN(H622:K622))))</f>
        <v>0.292431809529945</v>
      </c>
      <c r="AC622" s="0" t="n">
        <f aca="false">IF(MAX(H622:K622)=MIN(H622:K622),0,IF($B$17="custo",(MAX(H622:K622)-I622)/(MAX(H622:K622)-MIN(H622:K622)),(I622-MIN(H622:K622))/(MAX(H622:K622)-MIN(H622:K622))))</f>
        <v>0</v>
      </c>
      <c r="AD622" s="0" t="n">
        <f aca="false">IF(MAX(H622:K622)=MIN(H622:K622),0,IF($B$17="custo",(MAX(H622:K622)-J622)/(MAX(H622:K622)-MIN(H622:K622)),(J622-MIN(H622:K622))/(MAX(H622:K622)-MIN(H622:K622))))</f>
        <v>0.850801277021124</v>
      </c>
      <c r="AE622" s="0" t="n">
        <f aca="false">IF(MAX(H622:K622)=MIN(H622:K622),0,IF($B$17="custo",(MAX(H622:K622)-K622)/(MAX(H622:K622)-MIN(H622:K622)),(K622-MIN(H622:K622))/(MAX(H622:K622)-MIN(H622:K622))))</f>
        <v>1</v>
      </c>
      <c r="AF622" s="0" t="n">
        <f aca="false">IF(MAX(L622:O622)=MIN(L622:O622),0,IF($C$17="custo",(MAX(L622:O622)-L622)/(MAX(L622:O622)-MIN(L622:O622)),(L622-MIN(L622:O622))/(MAX(L622:O622)-MIN(L622:O622))))</f>
        <v>0.684709535458677</v>
      </c>
      <c r="AG622" s="0" t="n">
        <f aca="false">IF(MAX(L622:O622)=MIN(L622:O622),0,IF($C$17="custo",(MAX(L622:O622)-M622)/(MAX(L622:O622)-MIN(L622:O622)),(M622-MIN(L622:O622))/(MAX(L622:O622)-MIN(L622:O622))))</f>
        <v>1</v>
      </c>
      <c r="AH622" s="0" t="n">
        <f aca="false">IF(MAX(L622:O622)=MIN(L622:O622),0,IF($C$17="custo",(MAX(L622:O622)-N622)/(MAX(L622:O622)-MIN(L622:O622)),(N622-MIN(L622:O622))/(MAX(L622:O622)-MIN(L622:O622))))</f>
        <v>0.522526637946835</v>
      </c>
      <c r="AI622" s="0" t="n">
        <f aca="false">IF(MAX(L622:O622)=MIN(L622:O622),0,IF($C$17="custo",(MAX(L622:O622)-O622)/(MAX(L622:O622)-MIN(L622:O622)),(O622-MIN(L622:O622))/(MAX(L622:O622)-MIN(L622:O622))))</f>
        <v>0</v>
      </c>
      <c r="AJ622" s="0" t="n">
        <f aca="false">IF(MAX(P622:S622)=MIN(P622:S622),0,IF($D$17="custo",(MAX(P622:S622)-P622)/(MAX(P622:S622)-MIN(P622:S622)),(P622-MIN(P622:S622))/(MAX(P622:S622)-MIN(P622:S622))))</f>
        <v>0.275364177623267</v>
      </c>
      <c r="AK622" s="0" t="n">
        <f aca="false">IF(MAX(P622:S622)=MIN(P622:S622),0,IF($D$17="custo",(MAX(P622:S622)-Q622)/(MAX(P622:S622)-MIN(P622:S622)),(Q622-MIN(P622:S622))/(MAX(P622:S622)-MIN(P622:S622))))</f>
        <v>0</v>
      </c>
      <c r="AL622" s="0" t="n">
        <f aca="false">IF(MAX(P622:S622)=MIN(P622:S622),0,IF($D$17="custo",(MAX(P622:S622)-R622)/(MAX(P622:S622)-MIN(P622:S622)),(R622-MIN(P622:S622))/(MAX(P622:S622)-MIN(P622:S622))))</f>
        <v>0.788857131571963</v>
      </c>
      <c r="AM622" s="0" t="n">
        <f aca="false">IF(MAX(P622:S622)=MIN(P622:S622),0,IF($D$17="custo",(MAX(P622:S622)-S622)/(MAX(P622:S622)-MIN(P622:S622)),(S622-MIN(P622:S622))/(MAX(P622:S622)-MIN(P622:S622))))</f>
        <v>1</v>
      </c>
      <c r="AN622" s="0" t="n">
        <f aca="false">IF(MAX(T622:W622)=MIN(T622:W622),0,IF($E$17="custo",(MAX(T622:W622)-T622)/(MAX(T622:W622)-MIN(T622:W622)),(T622-MIN(T622:W622))/(MAX(T622:W622)-MIN(T622:W622))))</f>
        <v>0</v>
      </c>
      <c r="AO622" s="0" t="n">
        <f aca="false">IF(MAX(T622:W622)=MIN(T622:W622),0,IF($E$17="custo",(MAX(T622:W622)-U622)/(MAX(T622:W622)-MIN(T622:W622)),(U622-MIN(T622:W622))/(MAX(T622:W622)-MIN(T622:W622))))</f>
        <v>0.588235294117647</v>
      </c>
      <c r="AP622" s="0" t="n">
        <f aca="false">IF(MAX(T622:W622)=MIN(T622:W622),0,IF($E$17="custo",(MAX(T622:W622)-V622)/(MAX(T622:W622)-MIN(T622:W622)),(V622-MIN(T622:W622))/(MAX(T622:W622)-MIN(T622:W622))))</f>
        <v>0.823529411764706</v>
      </c>
      <c r="AQ622" s="0" t="n">
        <f aca="false">IF(MAX(T622:W622)=MIN(T622:W622),0,IF($E$17="custo",(MAX(T622:W622)-W622)/(MAX(T622:W622)-MIN(T622:W622)),(W622-MIN(T622:W622))/(MAX(T622:W622)-MIN(T622:W622))))</f>
        <v>1</v>
      </c>
      <c r="AR622" s="0" t="n">
        <f aca="false">IF(MAX(X622:AA622)=MIN(X622:AA622),0,IF($F$17="custo",(MAX(X622:AA622)-X622)/(MAX(X622:AA622)-MIN(X622:AA622)),(X622-MIN(X622:AA622))/(MAX(X622:AA622)-MIN(X622:AA622))))</f>
        <v>0</v>
      </c>
      <c r="AS622" s="0" t="n">
        <f aca="false">IF(MAX(X622:AA622)=MIN(X622:AA622),0,IF($F$17="custo",(MAX(X622:AA622)-Y622)/(MAX(X622:AA622)-MIN(X622:AA622)),(Y622-MIN(X622:AA622))/(MAX(X622:AA622)-MIN(X622:AA622))))</f>
        <v>0.558823529411765</v>
      </c>
      <c r="AT622" s="0" t="n">
        <f aca="false">IF(MAX(X622:AA622)=MIN(X622:AA622),0,IF($F$17="custo",(MAX(X622:AA622)-Z622)/(MAX(X622:AA622)-MIN(X622:AA622)),(Z622-MIN(X622:AA622))/(MAX(X622:AA622)-MIN(X622:AA622))))</f>
        <v>0.294117647058824</v>
      </c>
      <c r="AU622" s="0" t="n">
        <f aca="false">IF(MAX(X622:AA622)=MIN(X622:AA622),0,IF($F$17="custo",(MAX(X622:AA622)-AA622)/(MAX(X622:AA622)-MIN(X622:AA622)),(AA622-MIN(X622:AA622))/(MAX(X622:AA622)-MIN(X622:AA622))))</f>
        <v>1</v>
      </c>
      <c r="AV622" s="0" t="n">
        <f aca="false">STDEVP(AB622:AE622)</f>
        <v>0.406514809196396</v>
      </c>
      <c r="AW622" s="0" t="n">
        <f aca="false">STDEVP(AF622:AI622)</f>
        <v>0.361900661098667</v>
      </c>
      <c r="AX622" s="0" t="n">
        <f aca="false">STDEVP(AJ622:AM622)</f>
        <v>0.397765194875119</v>
      </c>
      <c r="AY622" s="0" t="n">
        <f aca="false">STDEVP(AN622:AQ622)</f>
        <v>0.377514636852748</v>
      </c>
      <c r="AZ622" s="0" t="n">
        <f aca="false">STDEVP(AR622:AU622)</f>
        <v>0.367573522057353</v>
      </c>
      <c r="BA622" s="0" t="n">
        <f aca="false">AV622*((1-IFERROR(CORREL(AB622:AE622,AF622:AI622),0))+(1-IFERROR(CORREL(AB622:AE622,AJ622:AM622),0))+(1-IFERROR(CORREL(AB622:AE622,AN622:AQ622),0))+(1-IFERROR(CORREL(AB622:AE622,AR622:AU622),0)))</f>
        <v>1.14626530570228</v>
      </c>
      <c r="BB622" s="0" t="n">
        <f aca="false">AW622*((1-IFERROR(CORREL(AF622:AI622,AB622:AE622),0))+(1-IFERROR(CORREL(AF622:AI622,AJ622:AM622),0))+(1-IFERROR(CORREL(AF622:AI622,AN622:AQ622),0))+(1-IFERROR(CORREL(AF622:AI622,AR622:AU622),0)))</f>
        <v>2.5343300322432</v>
      </c>
      <c r="BC622" s="0" t="n">
        <f aca="false">AX622*((1-IFERROR(CORREL(AJ622:AM622,AB622:AE622),0))+(1-IFERROR(CORREL(AJ622:AM622,AF622:AI622),0))+(1-IFERROR(CORREL(AJ622:AM622,AN622:AQ622),0))+(1-IFERROR(CORREL(AJ622:AM622,AR622:AU622),0)))</f>
        <v>1.11004663371824</v>
      </c>
      <c r="BD622" s="0" t="n">
        <f aca="false">AY622*((1-IFERROR(CORREL(AN622:AQ622,AB622:AE622),0))+(1-IFERROR(CORREL(AN622:AQ622,AF622:AI622),0))+(1-IFERROR(CORREL(AN622:AQ622,AJ622:AM622),0))+(1-IFERROR(CORREL(AN622:AQ622,AR622:AU622),0)))</f>
        <v>0.911447485192547</v>
      </c>
      <c r="BE622" s="0" t="n">
        <f aca="false">AZ622*((1-IFERROR(CORREL(AR622:AU622,AB622:AE622),0))+(1-IFERROR(CORREL(AR622:AU622,AF622:AI622),0))+(1-IFERROR(CORREL(AR622:AU622,AJ622:AM622),0))+(1-IFERROR(CORREL(AR622:AU622,AN622:AQ622),0)))</f>
        <v>1.05230285065944</v>
      </c>
      <c r="BF622" s="0" t="n">
        <f aca="false">IF(SUM(BA622:BE622)&gt;0,BA622/SUM(BA622:BE622),1/5)</f>
        <v>0.169706652133133</v>
      </c>
      <c r="BG622" s="0" t="n">
        <f aca="false">IF(SUM(BA622:BE622)&gt;0,BB622/SUM(BA622:BE622),1/5)</f>
        <v>0.375212145942903</v>
      </c>
      <c r="BH622" s="0" t="n">
        <f aca="false">IF(SUM(BA622:BE622)&gt;0,BC622/SUM(BA622:BE622),1/5)</f>
        <v>0.164344412225371</v>
      </c>
      <c r="BI622" s="0" t="n">
        <f aca="false">IF(SUM(BA622:BE622)&gt;0,BD622/SUM(BA622:BE622),1/5)</f>
        <v>0.13494144901509</v>
      </c>
      <c r="BJ622" s="0" t="n">
        <f aca="false">IF(SUM(BA622:BE622)&gt;0,BE622/SUM(BA622:BE622),1/5)</f>
        <v>0.155795340683503</v>
      </c>
      <c r="BK622" s="0" t="n">
        <f aca="false">BF622*AB622+BG622*AF622+BH622*AJ622+BI622*AN622+BJ622*AR622</f>
        <v>0.351793521438998</v>
      </c>
      <c r="BL622" s="0" t="n">
        <f aca="false">BF622*AC622+BG622*AG622+BH622*AK622+BI622*AO622+BJ622*AS622</f>
        <v>0.541651571039619</v>
      </c>
      <c r="BM622" s="0" t="n">
        <f aca="false">BF622*AD622+BG622*AH622+BH622*AL622+BI622*AP622+BJ622*AT622</f>
        <v>0.627039650262832</v>
      </c>
      <c r="BN622" s="0" t="n">
        <f aca="false">BF622*AE622+BG622*AI622+BH622*AM622+BI622*AQ622+BJ622*AU622</f>
        <v>0.624787854057098</v>
      </c>
      <c r="BO622" s="0" t="n">
        <f aca="false">RANK(BK622,$BK622:$BN622)</f>
        <v>4</v>
      </c>
      <c r="BP622" s="0" t="n">
        <f aca="false">RANK(BL622,$BK622:$BN622)</f>
        <v>3</v>
      </c>
      <c r="BQ622" s="0" t="n">
        <f aca="false">RANK(BM622,$BK622:$BN622)</f>
        <v>1</v>
      </c>
      <c r="BR622" s="0" t="n">
        <f aca="false">RANK(BN622,$BK622:$BN622)</f>
        <v>2</v>
      </c>
    </row>
    <row r="623" customFormat="false" ht="15" hidden="false" customHeight="false" outlineLevel="0" collapsed="false">
      <c r="A623" s="0" t="n">
        <v>600</v>
      </c>
      <c r="B623" s="0" t="n">
        <f aca="false">RANDBETWEEN(1,$B$5)</f>
        <v>5</v>
      </c>
      <c r="C623" s="0" t="n">
        <f aca="false">RANDBETWEEN(1,$B$5)</f>
        <v>2</v>
      </c>
      <c r="D623" s="0" t="n">
        <f aca="false">RANDBETWEEN(1,$B$5)</f>
        <v>6</v>
      </c>
      <c r="E623" s="0" t="n">
        <f aca="false">RANDBETWEEN(1,$B$5)</f>
        <v>2</v>
      </c>
      <c r="F623" s="0" t="n">
        <f aca="false">RANDBETWEEN(1,$B$5)</f>
        <v>5</v>
      </c>
      <c r="G623" s="0" t="n">
        <f aca="false">RANDBETWEEN(1,$B$5)</f>
        <v>6</v>
      </c>
      <c r="H623" s="0" t="n">
        <f aca="true">NORMINV(RAND(),$B$8,$B$13)</f>
        <v>53.59024482704</v>
      </c>
      <c r="I623" s="0" t="n">
        <f aca="true">NORMINV(RAND(),$C$8,$C$13)</f>
        <v>63.5398787219946</v>
      </c>
      <c r="J623" s="0" t="n">
        <f aca="true">NORMINV(RAND(),$D$8,$D$13)</f>
        <v>14.8529676920011</v>
      </c>
      <c r="K623" s="0" t="n">
        <f aca="true">NORMINV(RAND(),$E$8,$E$13)</f>
        <v>3.62945244436417</v>
      </c>
      <c r="L623" s="0" t="n">
        <f aca="true">NORMINV(RAND(),$B$9,$B$14)</f>
        <v>53.310849206385</v>
      </c>
      <c r="M623" s="0" t="n">
        <f aca="true">NORMINV(RAND(),$C$9,$C$14)</f>
        <v>50.9938113389695</v>
      </c>
      <c r="N623" s="0" t="n">
        <f aca="true">NORMINV(RAND(),$D$9,$D$14)</f>
        <v>40.1955899979467</v>
      </c>
      <c r="O623" s="0" t="n">
        <f aca="true">NORMINV(RAND(),$E$9,$E$14)</f>
        <v>17.3013835604237</v>
      </c>
      <c r="P623" s="0" t="n">
        <f aca="true">NORMINV(RAND(),$B$10,$B$15)</f>
        <v>23.674659207526</v>
      </c>
      <c r="Q623" s="0" t="n">
        <f aca="true">NORMINV(RAND(),$C$10,$C$15)</f>
        <v>28.3767214398025</v>
      </c>
      <c r="R623" s="0" t="n">
        <f aca="true">NORMINV(RAND(),$D$10,$D$15)</f>
        <v>9.39661628666149</v>
      </c>
      <c r="S623" s="0" t="n">
        <f aca="true">NORMINV(RAND(),$E$10,$E$15)</f>
        <v>4.27758576638014</v>
      </c>
      <c r="T623" s="0" t="n">
        <f aca="false">MEDIAN(INDEX(Avaliadores!$B$17:$B$22,$B623),INDEX(Avaliadores!$B$17:$B$22,$C623),INDEX(Avaliadores!$B$17:$B$22,$D623),INDEX(Avaliadores!$B$17:$B$22,$E623),INDEX(Avaliadores!$B$17:$B$22,$F623),INDEX(Avaliadores!$B$17:$B$22,$G623))</f>
        <v>2.54166666666667</v>
      </c>
      <c r="U623" s="0" t="n">
        <f aca="false">MEDIAN(INDEX(Avaliadores!$C$17:$C$22,$B623),INDEX(Avaliadores!$C$17:$C$22,$C623),INDEX(Avaliadores!$C$17:$C$22,$D623),INDEX(Avaliadores!$C$17:$C$22,$E623),INDEX(Avaliadores!$C$17:$C$22,$F623),INDEX(Avaliadores!$C$17:$C$22,$G623))</f>
        <v>5.54166666666667</v>
      </c>
      <c r="V623" s="0" t="n">
        <f aca="false">MEDIAN(INDEX(Avaliadores!$D$17:$D$22,$B623),INDEX(Avaliadores!$D$17:$D$22,$C623),INDEX(Avaliadores!$D$17:$D$22,$D623),INDEX(Avaliadores!$D$17:$D$22,$E623),INDEX(Avaliadores!$D$17:$D$22,$F623),INDEX(Avaliadores!$D$17:$D$22,$G623))</f>
        <v>5.54166666666667</v>
      </c>
      <c r="W623" s="0" t="n">
        <f aca="false">MEDIAN(INDEX(Avaliadores!$E$17:$E$22,$B623),INDEX(Avaliadores!$E$17:$E$22,$C623),INDEX(Avaliadores!$E$17:$E$22,$D623),INDEX(Avaliadores!$E$17:$E$22,$E623),INDEX(Avaliadores!$E$17:$E$22,$F623),INDEX(Avaliadores!$E$17:$E$22,$G623))</f>
        <v>6.04166666666667</v>
      </c>
      <c r="X623" s="0" t="n">
        <f aca="false">MEDIAN(INDEX(Avaliadores!$F$17:$F$22,$B623),INDEX(Avaliadores!$F$17:$F$22,$C623),INDEX(Avaliadores!$F$17:$F$22,$D623),INDEX(Avaliadores!$F$17:$F$22,$E623),INDEX(Avaliadores!$F$17:$F$22,$F623),INDEX(Avaliadores!$F$17:$F$22,$G623))</f>
        <v>2.54166666666667</v>
      </c>
      <c r="Y623" s="0" t="n">
        <f aca="false">MEDIAN(INDEX(Avaliadores!$G$17:$G$22,$B623),INDEX(Avaliadores!$G$17:$G$22,$C623),INDEX(Avaliadores!$G$17:$G$22,$D623),INDEX(Avaliadores!$G$17:$G$22,$E623),INDEX(Avaliadores!$G$17:$G$22,$F623),INDEX(Avaliadores!$G$17:$G$22,$G623))</f>
        <v>5.04166666666667</v>
      </c>
      <c r="Z623" s="0" t="n">
        <f aca="false">MEDIAN(INDEX(Avaliadores!$H$17:$H$22,$B623),INDEX(Avaliadores!$H$17:$H$22,$C623),INDEX(Avaliadores!$H$17:$H$22,$D623),INDEX(Avaliadores!$H$17:$H$22,$E623),INDEX(Avaliadores!$H$17:$H$22,$F623),INDEX(Avaliadores!$H$17:$H$22,$G623))</f>
        <v>4.04166666666667</v>
      </c>
      <c r="AA623" s="0" t="n">
        <f aca="false">MEDIAN(INDEX(Avaliadores!$I$17:$I$22,$B623),INDEX(Avaliadores!$I$17:$I$22,$C623),INDEX(Avaliadores!$I$17:$I$22,$D623),INDEX(Avaliadores!$I$17:$I$22,$E623),INDEX(Avaliadores!$I$17:$I$22,$F623),INDEX(Avaliadores!$I$17:$I$22,$G623))</f>
        <v>6.54166666666667</v>
      </c>
      <c r="AB623" s="0" t="n">
        <f aca="false">IF(MAX(H623:K623)=MIN(H623:K623),0,IF($B$17="custo",(MAX(H623:K623)-H623)/(MAX(H623:K623)-MIN(H623:K623)),(H623-MIN(H623:K623))/(MAX(H623:K623)-MIN(H623:K623))))</f>
        <v>0.16607516442709</v>
      </c>
      <c r="AC623" s="0" t="n">
        <f aca="false">IF(MAX(H623:K623)=MIN(H623:K623),0,IF($B$17="custo",(MAX(H623:K623)-I623)/(MAX(H623:K623)-MIN(H623:K623)),(I623-MIN(H623:K623))/(MAX(H623:K623)-MIN(H623:K623))))</f>
        <v>0</v>
      </c>
      <c r="AD623" s="0" t="n">
        <f aca="false">IF(MAX(H623:K623)=MIN(H623:K623),0,IF($B$17="custo",(MAX(H623:K623)-J623)/(MAX(H623:K623)-MIN(H623:K623)),(J623-MIN(H623:K623))/(MAX(H623:K623)-MIN(H623:K623))))</f>
        <v>0.812661736112073</v>
      </c>
      <c r="AE623" s="0" t="n">
        <f aca="false">IF(MAX(H623:K623)=MIN(H623:K623),0,IF($B$17="custo",(MAX(H623:K623)-K623)/(MAX(H623:K623)-MIN(H623:K623)),(K623-MIN(H623:K623))/(MAX(H623:K623)-MIN(H623:K623))))</f>
        <v>1</v>
      </c>
      <c r="AF623" s="0" t="n">
        <f aca="false">IF(MAX(L623:O623)=MIN(L623:O623),0,IF($C$17="custo",(MAX(L623:O623)-L623)/(MAX(L623:O623)-MIN(L623:O623)),(L623-MIN(L623:O623))/(MAX(L623:O623)-MIN(L623:O623))))</f>
        <v>1</v>
      </c>
      <c r="AG623" s="0" t="n">
        <f aca="false">IF(MAX(L623:O623)=MIN(L623:O623),0,IF($C$17="custo",(MAX(L623:O623)-M623)/(MAX(L623:O623)-MIN(L623:O623)),(M623-MIN(L623:O623))/(MAX(L623:O623)-MIN(L623:O623))))</f>
        <v>0.935654755607978</v>
      </c>
      <c r="AH623" s="0" t="n">
        <f aca="false">IF(MAX(L623:O623)=MIN(L623:O623),0,IF($C$17="custo",(MAX(L623:O623)-N623)/(MAX(L623:O623)-MIN(L623:O623)),(N623-MIN(L623:O623))/(MAX(L623:O623)-MIN(L623:O623))))</f>
        <v>0.635783009462423</v>
      </c>
      <c r="AI623" s="0" t="n">
        <f aca="false">IF(MAX(L623:O623)=MIN(L623:O623),0,IF($C$17="custo",(MAX(L623:O623)-O623)/(MAX(L623:O623)-MIN(L623:O623)),(O623-MIN(L623:O623))/(MAX(L623:O623)-MIN(L623:O623))))</f>
        <v>0</v>
      </c>
      <c r="AJ623" s="0" t="n">
        <f aca="false">IF(MAX(P623:S623)=MIN(P623:S623),0,IF($D$17="custo",(MAX(P623:S623)-P623)/(MAX(P623:S623)-MIN(P623:S623)),(P623-MIN(P623:S623))/(MAX(P623:S623)-MIN(P623:S623))))</f>
        <v>0.195113314269696</v>
      </c>
      <c r="AK623" s="0" t="n">
        <f aca="false">IF(MAX(P623:S623)=MIN(P623:S623),0,IF($D$17="custo",(MAX(P623:S623)-Q623)/(MAX(P623:S623)-MIN(P623:S623)),(Q623-MIN(P623:S623))/(MAX(P623:S623)-MIN(P623:S623))))</f>
        <v>0</v>
      </c>
      <c r="AL623" s="0" t="n">
        <f aca="false">IF(MAX(P623:S623)=MIN(P623:S623),0,IF($D$17="custo",(MAX(P623:S623)-R623)/(MAX(P623:S623)-MIN(P623:S623)),(R623-MIN(P623:S623))/(MAX(P623:S623)-MIN(P623:S623))))</f>
        <v>0.787584476486978</v>
      </c>
      <c r="AM623" s="0" t="n">
        <f aca="false">IF(MAX(P623:S623)=MIN(P623:S623),0,IF($D$17="custo",(MAX(P623:S623)-S623)/(MAX(P623:S623)-MIN(P623:S623)),(S623-MIN(P623:S623))/(MAX(P623:S623)-MIN(P623:S623))))</f>
        <v>1</v>
      </c>
      <c r="AN623" s="0" t="n">
        <f aca="false">IF(MAX(T623:W623)=MIN(T623:W623),0,IF($E$17="custo",(MAX(T623:W623)-T623)/(MAX(T623:W623)-MIN(T623:W623)),(T623-MIN(T623:W623))/(MAX(T623:W623)-MIN(T623:W623))))</f>
        <v>0</v>
      </c>
      <c r="AO623" s="0" t="n">
        <f aca="false">IF(MAX(T623:W623)=MIN(T623:W623),0,IF($E$17="custo",(MAX(T623:W623)-U623)/(MAX(T623:W623)-MIN(T623:W623)),(U623-MIN(T623:W623))/(MAX(T623:W623)-MIN(T623:W623))))</f>
        <v>0.857142857142857</v>
      </c>
      <c r="AP623" s="0" t="n">
        <f aca="false">IF(MAX(T623:W623)=MIN(T623:W623),0,IF($E$17="custo",(MAX(T623:W623)-V623)/(MAX(T623:W623)-MIN(T623:W623)),(V623-MIN(T623:W623))/(MAX(T623:W623)-MIN(T623:W623))))</f>
        <v>0.857142857142857</v>
      </c>
      <c r="AQ623" s="0" t="n">
        <f aca="false">IF(MAX(T623:W623)=MIN(T623:W623),0,IF($E$17="custo",(MAX(T623:W623)-W623)/(MAX(T623:W623)-MIN(T623:W623)),(W623-MIN(T623:W623))/(MAX(T623:W623)-MIN(T623:W623))))</f>
        <v>1</v>
      </c>
      <c r="AR623" s="0" t="n">
        <f aca="false">IF(MAX(X623:AA623)=MIN(X623:AA623),0,IF($F$17="custo",(MAX(X623:AA623)-X623)/(MAX(X623:AA623)-MIN(X623:AA623)),(X623-MIN(X623:AA623))/(MAX(X623:AA623)-MIN(X623:AA623))))</f>
        <v>0</v>
      </c>
      <c r="AS623" s="0" t="n">
        <f aca="false">IF(MAX(X623:AA623)=MIN(X623:AA623),0,IF($F$17="custo",(MAX(X623:AA623)-Y623)/(MAX(X623:AA623)-MIN(X623:AA623)),(Y623-MIN(X623:AA623))/(MAX(X623:AA623)-MIN(X623:AA623))))</f>
        <v>0.625</v>
      </c>
      <c r="AT623" s="0" t="n">
        <f aca="false">IF(MAX(X623:AA623)=MIN(X623:AA623),0,IF($F$17="custo",(MAX(X623:AA623)-Z623)/(MAX(X623:AA623)-MIN(X623:AA623)),(Z623-MIN(X623:AA623))/(MAX(X623:AA623)-MIN(X623:AA623))))</f>
        <v>0.375</v>
      </c>
      <c r="AU623" s="0" t="n">
        <f aca="false">IF(MAX(X623:AA623)=MIN(X623:AA623),0,IF($F$17="custo",(MAX(X623:AA623)-AA623)/(MAX(X623:AA623)-MIN(X623:AA623)),(AA623-MIN(X623:AA623))/(MAX(X623:AA623)-MIN(X623:AA623))))</f>
        <v>1</v>
      </c>
      <c r="AV623" s="0" t="n">
        <f aca="false">STDEVP(AB623:AE623)</f>
        <v>0.4210552597912</v>
      </c>
      <c r="AW623" s="0" t="n">
        <f aca="false">STDEVP(AF623:AI623)</f>
        <v>0.395789341665916</v>
      </c>
      <c r="AX623" s="0" t="n">
        <f aca="false">STDEVP(AJ623:AM623)</f>
        <v>0.410970157262277</v>
      </c>
      <c r="AY623" s="0" t="n">
        <f aca="false">STDEVP(AN623:AQ623)</f>
        <v>0.396090589514622</v>
      </c>
      <c r="AZ623" s="0" t="n">
        <f aca="false">STDEVP(AR623:AU623)</f>
        <v>0.364434493427831</v>
      </c>
      <c r="BA623" s="0" t="n">
        <f aca="false">AV623*((1-IFERROR(CORREL(AB623:AE623,AF623:AI623),0))+(1-IFERROR(CORREL(AB623:AE623,AJ623:AM623),0))+(1-IFERROR(CORREL(AB623:AE623,AN623:AQ623),0))+(1-IFERROR(CORREL(AB623:AE623,AR623:AU623),0)))</f>
        <v>1.19602860895935</v>
      </c>
      <c r="BB623" s="0" t="n">
        <f aca="false">AW623*((1-IFERROR(CORREL(AF623:AI623,AB623:AE623),0))+(1-IFERROR(CORREL(AF623:AI623,AJ623:AM623),0))+(1-IFERROR(CORREL(AF623:AI623,AN623:AQ623),0))+(1-IFERROR(CORREL(AF623:AI623,AR623:AU623),0)))</f>
        <v>2.85357580366224</v>
      </c>
      <c r="BC623" s="0" t="n">
        <f aca="false">AX623*((1-IFERROR(CORREL(AJ623:AM623,AB623:AE623),0))+(1-IFERROR(CORREL(AJ623:AM623,AF623:AI623),0))+(1-IFERROR(CORREL(AJ623:AM623,AN623:AQ623),0))+(1-IFERROR(CORREL(AJ623:AM623,AR623:AU623),0)))</f>
        <v>1.18217574398552</v>
      </c>
      <c r="BD623" s="0" t="n">
        <f aca="false">AY623*((1-IFERROR(CORREL(AN623:AQ623,AB623:AE623),0))+(1-IFERROR(CORREL(AN623:AQ623,AF623:AI623),0))+(1-IFERROR(CORREL(AN623:AQ623,AJ623:AM623),0))+(1-IFERROR(CORREL(AN623:AQ623,AR623:AU623),0)))</f>
        <v>1.08209193230135</v>
      </c>
      <c r="BE623" s="0" t="n">
        <f aca="false">AZ623*((1-IFERROR(CORREL(AR623:AU623,AB623:AE623),0))+(1-IFERROR(CORREL(AR623:AU623,AF623:AI623),0))+(1-IFERROR(CORREL(AR623:AU623,AJ623:AM623),0))+(1-IFERROR(CORREL(AR623:AU623,AN623:AQ623),0)))</f>
        <v>1.06212052968824</v>
      </c>
      <c r="BF623" s="0" t="n">
        <f aca="false">IF(SUM(BA623:BE623)&gt;0,BA623/SUM(BA623:BE623),1/5)</f>
        <v>0.162151546348334</v>
      </c>
      <c r="BG623" s="0" t="n">
        <f aca="false">IF(SUM(BA623:BE623)&gt;0,BB623/SUM(BA623:BE623),1/5)</f>
        <v>0.386873462490685</v>
      </c>
      <c r="BH623" s="0" t="n">
        <f aca="false">IF(SUM(BA623:BE623)&gt;0,BC623/SUM(BA623:BE623),1/5)</f>
        <v>0.160273444553749</v>
      </c>
      <c r="BI623" s="0" t="n">
        <f aca="false">IF(SUM(BA623:BE623)&gt;0,BD623/SUM(BA623:BE623),1/5)</f>
        <v>0.146704584488483</v>
      </c>
      <c r="BJ623" s="0" t="n">
        <f aca="false">IF(SUM(BA623:BE623)&gt;0,BE623/SUM(BA623:BE623),1/5)</f>
        <v>0.143996962118749</v>
      </c>
      <c r="BK623" s="0" t="n">
        <f aca="false">BF623*AB623+BG623*AF623+BH623*AJ623+BI623*AN623+BJ623*AR623</f>
        <v>0.445074290168894</v>
      </c>
      <c r="BL623" s="0" t="n">
        <f aca="false">BF623*AC623+BG623*AG623+BH623*AK623+BI623*AO623+BJ623*AS623</f>
        <v>0.577724883026566</v>
      </c>
      <c r="BM623" s="0" t="n">
        <f aca="false">BF623*AD623+BG623*AH623+BH623*AL623+BI623*AP623+BJ623*AT623</f>
        <v>0.683716455854744</v>
      </c>
      <c r="BN623" s="0" t="n">
        <f aca="false">BF623*AE623+BG623*AI623+BH623*AM623+BI623*AQ623+BJ623*AU623</f>
        <v>0.613126537509315</v>
      </c>
      <c r="BO623" s="0" t="n">
        <f aca="false">RANK(BK623,$BK623:$BN623)</f>
        <v>4</v>
      </c>
      <c r="BP623" s="0" t="n">
        <f aca="false">RANK(BL623,$BK623:$BN623)</f>
        <v>3</v>
      </c>
      <c r="BQ623" s="0" t="n">
        <f aca="false">RANK(BM623,$BK623:$BN623)</f>
        <v>1</v>
      </c>
      <c r="BR623" s="0" t="n">
        <f aca="false">RANK(BN623,$BK623:$BN623)</f>
        <v>2</v>
      </c>
    </row>
    <row r="624" customFormat="false" ht="15" hidden="false" customHeight="false" outlineLevel="0" collapsed="false">
      <c r="A624" s="0" t="n">
        <v>601</v>
      </c>
      <c r="B624" s="0" t="n">
        <f aca="false">RANDBETWEEN(1,$B$5)</f>
        <v>5</v>
      </c>
      <c r="C624" s="0" t="n">
        <f aca="false">RANDBETWEEN(1,$B$5)</f>
        <v>6</v>
      </c>
      <c r="D624" s="0" t="n">
        <f aca="false">RANDBETWEEN(1,$B$5)</f>
        <v>3</v>
      </c>
      <c r="E624" s="0" t="n">
        <f aca="false">RANDBETWEEN(1,$B$5)</f>
        <v>3</v>
      </c>
      <c r="F624" s="0" t="n">
        <f aca="false">RANDBETWEEN(1,$B$5)</f>
        <v>6</v>
      </c>
      <c r="G624" s="0" t="n">
        <f aca="false">RANDBETWEEN(1,$B$5)</f>
        <v>2</v>
      </c>
      <c r="H624" s="0" t="n">
        <f aca="true">NORMINV(RAND(),$B$8,$B$13)</f>
        <v>45.7282198020103</v>
      </c>
      <c r="I624" s="0" t="n">
        <f aca="true">NORMINV(RAND(),$C$8,$C$13)</f>
        <v>54.990384369591</v>
      </c>
      <c r="J624" s="0" t="n">
        <f aca="true">NORMINV(RAND(),$D$8,$D$13)</f>
        <v>14.8170356567054</v>
      </c>
      <c r="K624" s="0" t="n">
        <f aca="true">NORMINV(RAND(),$E$8,$E$13)</f>
        <v>3.19746776393687</v>
      </c>
      <c r="L624" s="0" t="n">
        <f aca="true">NORMINV(RAND(),$B$9,$B$14)</f>
        <v>45.6578399275877</v>
      </c>
      <c r="M624" s="0" t="n">
        <f aca="true">NORMINV(RAND(),$C$9,$C$14)</f>
        <v>51.8190708857271</v>
      </c>
      <c r="N624" s="0" t="n">
        <f aca="true">NORMINV(RAND(),$D$9,$D$14)</f>
        <v>43.1812582509813</v>
      </c>
      <c r="O624" s="0" t="n">
        <f aca="true">NORMINV(RAND(),$E$9,$E$14)</f>
        <v>26.4445943904107</v>
      </c>
      <c r="P624" s="0" t="n">
        <f aca="true">NORMINV(RAND(),$B$10,$B$15)</f>
        <v>26.2610648517093</v>
      </c>
      <c r="Q624" s="0" t="n">
        <f aca="true">NORMINV(RAND(),$C$10,$C$15)</f>
        <v>30.027833485955</v>
      </c>
      <c r="R624" s="0" t="n">
        <f aca="true">NORMINV(RAND(),$D$10,$D$15)</f>
        <v>10.4724308342483</v>
      </c>
      <c r="S624" s="0" t="n">
        <f aca="true">NORMINV(RAND(),$E$10,$E$15)</f>
        <v>3.73952376036015</v>
      </c>
      <c r="T624" s="0" t="n">
        <f aca="false">MEDIAN(INDEX(Avaliadores!$B$17:$B$22,$B624),INDEX(Avaliadores!$B$17:$B$22,$C624),INDEX(Avaliadores!$B$17:$B$22,$D624),INDEX(Avaliadores!$B$17:$B$22,$E624),INDEX(Avaliadores!$B$17:$B$22,$F624),INDEX(Avaliadores!$B$17:$B$22,$G624))</f>
        <v>2.66666666666667</v>
      </c>
      <c r="U624" s="0" t="n">
        <f aca="false">MEDIAN(INDEX(Avaliadores!$C$17:$C$22,$B624),INDEX(Avaliadores!$C$17:$C$22,$C624),INDEX(Avaliadores!$C$17:$C$22,$D624),INDEX(Avaliadores!$C$17:$C$22,$E624),INDEX(Avaliadores!$C$17:$C$22,$F624),INDEX(Avaliadores!$C$17:$C$22,$G624))</f>
        <v>5.29166666666667</v>
      </c>
      <c r="V624" s="0" t="n">
        <f aca="false">MEDIAN(INDEX(Avaliadores!$D$17:$D$22,$B624),INDEX(Avaliadores!$D$17:$D$22,$C624),INDEX(Avaliadores!$D$17:$D$22,$D624),INDEX(Avaliadores!$D$17:$D$22,$E624),INDEX(Avaliadores!$D$17:$D$22,$F624),INDEX(Avaliadores!$D$17:$D$22,$G624))</f>
        <v>5.66666666666667</v>
      </c>
      <c r="W624" s="0" t="n">
        <f aca="false">MEDIAN(INDEX(Avaliadores!$E$17:$E$22,$B624),INDEX(Avaliadores!$E$17:$E$22,$C624),INDEX(Avaliadores!$E$17:$E$22,$D624),INDEX(Avaliadores!$E$17:$E$22,$E624),INDEX(Avaliadores!$E$17:$E$22,$F624),INDEX(Avaliadores!$E$17:$E$22,$G624))</f>
        <v>6.04166666666667</v>
      </c>
      <c r="X624" s="0" t="n">
        <f aca="false">MEDIAN(INDEX(Avaliadores!$F$17:$F$22,$B624),INDEX(Avaliadores!$F$17:$F$22,$C624),INDEX(Avaliadores!$F$17:$F$22,$D624),INDEX(Avaliadores!$F$17:$F$22,$E624),INDEX(Avaliadores!$F$17:$F$22,$F624),INDEX(Avaliadores!$F$17:$F$22,$G624))</f>
        <v>2.79166666666667</v>
      </c>
      <c r="Y624" s="0" t="n">
        <f aca="false">MEDIAN(INDEX(Avaliadores!$G$17:$G$22,$B624),INDEX(Avaliadores!$G$17:$G$22,$C624),INDEX(Avaliadores!$G$17:$G$22,$D624),INDEX(Avaliadores!$G$17:$G$22,$E624),INDEX(Avaliadores!$G$17:$G$22,$F624),INDEX(Avaliadores!$G$17:$G$22,$G624))</f>
        <v>5.41666666666667</v>
      </c>
      <c r="Z624" s="0" t="n">
        <f aca="false">MEDIAN(INDEX(Avaliadores!$H$17:$H$22,$B624),INDEX(Avaliadores!$H$17:$H$22,$C624),INDEX(Avaliadores!$H$17:$H$22,$D624),INDEX(Avaliadores!$H$17:$H$22,$E624),INDEX(Avaliadores!$H$17:$H$22,$F624),INDEX(Avaliadores!$H$17:$H$22,$G624))</f>
        <v>3.91666666666667</v>
      </c>
      <c r="AA624" s="0" t="n">
        <f aca="false">MEDIAN(INDEX(Avaliadores!$I$17:$I$22,$B624),INDEX(Avaliadores!$I$17:$I$22,$C624),INDEX(Avaliadores!$I$17:$I$22,$D624),INDEX(Avaliadores!$I$17:$I$22,$E624),INDEX(Avaliadores!$I$17:$I$22,$F624),INDEX(Avaliadores!$I$17:$I$22,$G624))</f>
        <v>6.79166666666667</v>
      </c>
      <c r="AB624" s="0" t="n">
        <f aca="false">IF(MAX(H624:K624)=MIN(H624:K624),0,IF($B$17="custo",(MAX(H624:K624)-H624)/(MAX(H624:K624)-MIN(H624:K624)),(H624-MIN(H624:K624))/(MAX(H624:K624)-MIN(H624:K624))))</f>
        <v>0.178830720001769</v>
      </c>
      <c r="AC624" s="0" t="n">
        <f aca="false">IF(MAX(H624:K624)=MIN(H624:K624),0,IF($B$17="custo",(MAX(H624:K624)-I624)/(MAX(H624:K624)-MIN(H624:K624)),(I624-MIN(H624:K624))/(MAX(H624:K624)-MIN(H624:K624))))</f>
        <v>0</v>
      </c>
      <c r="AD624" s="0" t="n">
        <f aca="false">IF(MAX(H624:K624)=MIN(H624:K624),0,IF($B$17="custo",(MAX(H624:K624)-J624)/(MAX(H624:K624)-MIN(H624:K624)),(J624-MIN(H624:K624))/(MAX(H624:K624)-MIN(H624:K624))))</f>
        <v>0.775653339215502</v>
      </c>
      <c r="AE624" s="0" t="n">
        <f aca="false">IF(MAX(H624:K624)=MIN(H624:K624),0,IF($B$17="custo",(MAX(H624:K624)-K624)/(MAX(H624:K624)-MIN(H624:K624)),(K624-MIN(H624:K624))/(MAX(H624:K624)-MIN(H624:K624))))</f>
        <v>1</v>
      </c>
      <c r="AF624" s="0" t="n">
        <f aca="false">IF(MAX(L624:O624)=MIN(L624:O624),0,IF($C$17="custo",(MAX(L624:O624)-L624)/(MAX(L624:O624)-MIN(L624:O624)),(L624-MIN(L624:O624))/(MAX(L624:O624)-MIN(L624:O624))))</f>
        <v>0.757187859253901</v>
      </c>
      <c r="AG624" s="0" t="n">
        <f aca="false">IF(MAX(L624:O624)=MIN(L624:O624),0,IF($C$17="custo",(MAX(L624:O624)-M624)/(MAX(L624:O624)-MIN(L624:O624)),(M624-MIN(L624:O624))/(MAX(L624:O624)-MIN(L624:O624))))</f>
        <v>1</v>
      </c>
      <c r="AH624" s="0" t="n">
        <f aca="false">IF(MAX(L624:O624)=MIN(L624:O624),0,IF($C$17="custo",(MAX(L624:O624)-N624)/(MAX(L624:O624)-MIN(L624:O624)),(N624-MIN(L624:O624))/(MAX(L624:O624)-MIN(L624:O624))))</f>
        <v>0.659586567772535</v>
      </c>
      <c r="AI624" s="0" t="n">
        <f aca="false">IF(MAX(L624:O624)=MIN(L624:O624),0,IF($C$17="custo",(MAX(L624:O624)-O624)/(MAX(L624:O624)-MIN(L624:O624)),(O624-MIN(L624:O624))/(MAX(L624:O624)-MIN(L624:O624))))</f>
        <v>0</v>
      </c>
      <c r="AJ624" s="0" t="n">
        <f aca="false">IF(MAX(P624:S624)=MIN(P624:S624),0,IF($D$17="custo",(MAX(P624:S624)-P624)/(MAX(P624:S624)-MIN(P624:S624)),(P624-MIN(P624:S624))/(MAX(P624:S624)-MIN(P624:S624))))</f>
        <v>0.143286832571752</v>
      </c>
      <c r="AK624" s="0" t="n">
        <f aca="false">IF(MAX(P624:S624)=MIN(P624:S624),0,IF($D$17="custo",(MAX(P624:S624)-Q624)/(MAX(P624:S624)-MIN(P624:S624)),(Q624-MIN(P624:S624))/(MAX(P624:S624)-MIN(P624:S624))))</f>
        <v>0</v>
      </c>
      <c r="AL624" s="0" t="n">
        <f aca="false">IF(MAX(P624:S624)=MIN(P624:S624),0,IF($D$17="custo",(MAX(P624:S624)-R624)/(MAX(P624:S624)-MIN(P624:S624)),(R624-MIN(P624:S624))/(MAX(P624:S624)-MIN(P624:S624))))</f>
        <v>0.743882085072483</v>
      </c>
      <c r="AM624" s="0" t="n">
        <f aca="false">IF(MAX(P624:S624)=MIN(P624:S624),0,IF($D$17="custo",(MAX(P624:S624)-S624)/(MAX(P624:S624)-MIN(P624:S624)),(S624-MIN(P624:S624))/(MAX(P624:S624)-MIN(P624:S624))))</f>
        <v>1</v>
      </c>
      <c r="AN624" s="0" t="n">
        <f aca="false">IF(MAX(T624:W624)=MIN(T624:W624),0,IF($E$17="custo",(MAX(T624:W624)-T624)/(MAX(T624:W624)-MIN(T624:W624)),(T624-MIN(T624:W624))/(MAX(T624:W624)-MIN(T624:W624))))</f>
        <v>0</v>
      </c>
      <c r="AO624" s="0" t="n">
        <f aca="false">IF(MAX(T624:W624)=MIN(T624:W624),0,IF($E$17="custo",(MAX(T624:W624)-U624)/(MAX(T624:W624)-MIN(T624:W624)),(U624-MIN(T624:W624))/(MAX(T624:W624)-MIN(T624:W624))))</f>
        <v>0.777777777777778</v>
      </c>
      <c r="AP624" s="0" t="n">
        <f aca="false">IF(MAX(T624:W624)=MIN(T624:W624),0,IF($E$17="custo",(MAX(T624:W624)-V624)/(MAX(T624:W624)-MIN(T624:W624)),(V624-MIN(T624:W624))/(MAX(T624:W624)-MIN(T624:W624))))</f>
        <v>0.888888888888889</v>
      </c>
      <c r="AQ624" s="0" t="n">
        <f aca="false">IF(MAX(T624:W624)=MIN(T624:W624),0,IF($E$17="custo",(MAX(T624:W624)-W624)/(MAX(T624:W624)-MIN(T624:W624)),(W624-MIN(T624:W624))/(MAX(T624:W624)-MIN(T624:W624))))</f>
        <v>1</v>
      </c>
      <c r="AR624" s="0" t="n">
        <f aca="false">IF(MAX(X624:AA624)=MIN(X624:AA624),0,IF($F$17="custo",(MAX(X624:AA624)-X624)/(MAX(X624:AA624)-MIN(X624:AA624)),(X624-MIN(X624:AA624))/(MAX(X624:AA624)-MIN(X624:AA624))))</f>
        <v>0</v>
      </c>
      <c r="AS624" s="0" t="n">
        <f aca="false">IF(MAX(X624:AA624)=MIN(X624:AA624),0,IF($F$17="custo",(MAX(X624:AA624)-Y624)/(MAX(X624:AA624)-MIN(X624:AA624)),(Y624-MIN(X624:AA624))/(MAX(X624:AA624)-MIN(X624:AA624))))</f>
        <v>0.65625</v>
      </c>
      <c r="AT624" s="0" t="n">
        <f aca="false">IF(MAX(X624:AA624)=MIN(X624:AA624),0,IF($F$17="custo",(MAX(X624:AA624)-Z624)/(MAX(X624:AA624)-MIN(X624:AA624)),(Z624-MIN(X624:AA624))/(MAX(X624:AA624)-MIN(X624:AA624))))</f>
        <v>0.28125</v>
      </c>
      <c r="AU624" s="0" t="n">
        <f aca="false">IF(MAX(X624:AA624)=MIN(X624:AA624),0,IF($F$17="custo",(MAX(X624:AA624)-AA624)/(MAX(X624:AA624)-MIN(X624:AA624)),(AA624-MIN(X624:AA624))/(MAX(X624:AA624)-MIN(X624:AA624))))</f>
        <v>1</v>
      </c>
      <c r="AV624" s="0" t="n">
        <f aca="false">STDEVP(AB624:AE624)</f>
        <v>0.41189092749747</v>
      </c>
      <c r="AW624" s="0" t="n">
        <f aca="false">STDEVP(AF624:AI624)</f>
        <v>0.370198675310035</v>
      </c>
      <c r="AX624" s="0" t="n">
        <f aca="false">STDEVP(AJ624:AM624)</f>
        <v>0.413382402246879</v>
      </c>
      <c r="AY624" s="0" t="n">
        <f aca="false">STDEVP(AN624:AQ624)</f>
        <v>0.392837100659193</v>
      </c>
      <c r="AZ624" s="0" t="n">
        <f aca="false">STDEVP(AR624:AU624)</f>
        <v>0.377918331951495</v>
      </c>
      <c r="BA624" s="0" t="n">
        <f aca="false">AV624*((1-IFERROR(CORREL(AB624:AE624,AF624:AI624),0))+(1-IFERROR(CORREL(AB624:AE624,AJ624:AM624),0))+(1-IFERROR(CORREL(AB624:AE624,AN624:AQ624),0))+(1-IFERROR(CORREL(AB624:AE624,AR624:AU624),0)))</f>
        <v>1.17101941049128</v>
      </c>
      <c r="BB624" s="0" t="n">
        <f aca="false">AW624*((1-IFERROR(CORREL(AF624:AI624,AB624:AE624),0))+(1-IFERROR(CORREL(AF624:AI624,AJ624:AM624),0))+(1-IFERROR(CORREL(AF624:AI624,AN624:AQ624),0))+(1-IFERROR(CORREL(AF624:AI624,AR624:AU624),0)))</f>
        <v>2.50685656169873</v>
      </c>
      <c r="BC624" s="0" t="n">
        <f aca="false">AX624*((1-IFERROR(CORREL(AJ624:AM624,AB624:AE624),0))+(1-IFERROR(CORREL(AJ624:AM624,AF624:AI624),0))+(1-IFERROR(CORREL(AJ624:AM624,AN624:AQ624),0))+(1-IFERROR(CORREL(AJ624:AM624,AR624:AU624),0)))</f>
        <v>1.15411084294723</v>
      </c>
      <c r="BD624" s="0" t="n">
        <f aca="false">AY624*((1-IFERROR(CORREL(AN624:AQ624,AB624:AE624),0))+(1-IFERROR(CORREL(AN624:AQ624,AF624:AI624),0))+(1-IFERROR(CORREL(AN624:AQ624,AJ624:AM624),0))+(1-IFERROR(CORREL(AN624:AQ624,AR624:AU624),0)))</f>
        <v>0.949767488611598</v>
      </c>
      <c r="BE624" s="0" t="n">
        <f aca="false">AZ624*((1-IFERROR(CORREL(AR624:AU624,AB624:AE624),0))+(1-IFERROR(CORREL(AR624:AU624,AF624:AI624),0))+(1-IFERROR(CORREL(AR624:AU624,AJ624:AM624),0))+(1-IFERROR(CORREL(AR624:AU624,AN624:AQ624),0)))</f>
        <v>1.09221398879449</v>
      </c>
      <c r="BF624" s="0" t="n">
        <f aca="false">IF(SUM(BA624:BE624)&gt;0,BA624/SUM(BA624:BE624),1/5)</f>
        <v>0.170355660755894</v>
      </c>
      <c r="BG624" s="0" t="n">
        <f aca="false">IF(SUM(BA624:BE624)&gt;0,BB624/SUM(BA624:BE624),1/5)</f>
        <v>0.364688409229076</v>
      </c>
      <c r="BH624" s="0" t="n">
        <f aca="false">IF(SUM(BA624:BE624)&gt;0,BC624/SUM(BA624:BE624),1/5)</f>
        <v>0.167895863616242</v>
      </c>
      <c r="BI624" s="0" t="n">
        <f aca="false">IF(SUM(BA624:BE624)&gt;0,BD624/SUM(BA624:BE624),1/5)</f>
        <v>0.138168732847062</v>
      </c>
      <c r="BJ624" s="0" t="n">
        <f aca="false">IF(SUM(BA624:BE624)&gt;0,BE624/SUM(BA624:BE624),1/5)</f>
        <v>0.158891333551726</v>
      </c>
      <c r="BK624" s="0" t="n">
        <f aca="false">BF624*AB624+BG624*AF624+BH624*AJ624+BI624*AN624+BJ624*AR624</f>
        <v>0.330659727847698</v>
      </c>
      <c r="BL624" s="0" t="n">
        <f aca="false">BF624*AC624+BG624*AG624+BH624*AK624+BI624*AO624+BJ624*AS624</f>
        <v>0.576425416864556</v>
      </c>
      <c r="BM624" s="0" t="n">
        <f aca="false">BF624*AD624+BG624*AH624+BH624*AL624+BI624*AP624+BJ624*AT624</f>
        <v>0.665080077352333</v>
      </c>
      <c r="BN624" s="0" t="n">
        <f aca="false">BF624*AE624+BG624*AI624+BH624*AM624+BI624*AQ624+BJ624*AU624</f>
        <v>0.635311590770924</v>
      </c>
      <c r="BO624" s="0" t="n">
        <f aca="false">RANK(BK624,$BK624:$BN624)</f>
        <v>4</v>
      </c>
      <c r="BP624" s="0" t="n">
        <f aca="false">RANK(BL624,$BK624:$BN624)</f>
        <v>3</v>
      </c>
      <c r="BQ624" s="0" t="n">
        <f aca="false">RANK(BM624,$BK624:$BN624)</f>
        <v>1</v>
      </c>
      <c r="BR624" s="0" t="n">
        <f aca="false">RANK(BN624,$BK624:$BN624)</f>
        <v>2</v>
      </c>
    </row>
    <row r="625" customFormat="false" ht="15" hidden="false" customHeight="false" outlineLevel="0" collapsed="false">
      <c r="A625" s="0" t="n">
        <v>602</v>
      </c>
      <c r="B625" s="0" t="n">
        <f aca="false">RANDBETWEEN(1,$B$5)</f>
        <v>5</v>
      </c>
      <c r="C625" s="0" t="n">
        <f aca="false">RANDBETWEEN(1,$B$5)</f>
        <v>6</v>
      </c>
      <c r="D625" s="0" t="n">
        <f aca="false">RANDBETWEEN(1,$B$5)</f>
        <v>2</v>
      </c>
      <c r="E625" s="0" t="n">
        <f aca="false">RANDBETWEEN(1,$B$5)</f>
        <v>5</v>
      </c>
      <c r="F625" s="0" t="n">
        <f aca="false">RANDBETWEEN(1,$B$5)</f>
        <v>1</v>
      </c>
      <c r="G625" s="0" t="n">
        <f aca="false">RANDBETWEEN(1,$B$5)</f>
        <v>3</v>
      </c>
      <c r="H625" s="0" t="n">
        <f aca="true">NORMINV(RAND(),$B$8,$B$13)</f>
        <v>46.7462299674834</v>
      </c>
      <c r="I625" s="0" t="n">
        <f aca="true">NORMINV(RAND(),$C$8,$C$13)</f>
        <v>67.2681273756355</v>
      </c>
      <c r="J625" s="0" t="n">
        <f aca="true">NORMINV(RAND(),$D$8,$D$13)</f>
        <v>13.8313537558039</v>
      </c>
      <c r="K625" s="0" t="n">
        <f aca="true">NORMINV(RAND(),$E$8,$E$13)</f>
        <v>3.01728515592285</v>
      </c>
      <c r="L625" s="0" t="n">
        <f aca="true">NORMINV(RAND(),$B$9,$B$14)</f>
        <v>56.7966545126005</v>
      </c>
      <c r="M625" s="0" t="n">
        <f aca="true">NORMINV(RAND(),$C$9,$C$14)</f>
        <v>47.6838007636609</v>
      </c>
      <c r="N625" s="0" t="n">
        <f aca="true">NORMINV(RAND(),$D$9,$D$14)</f>
        <v>39.005407604888</v>
      </c>
      <c r="O625" s="0" t="n">
        <f aca="true">NORMINV(RAND(),$E$9,$E$14)</f>
        <v>23.0113955229277</v>
      </c>
      <c r="P625" s="0" t="n">
        <f aca="true">NORMINV(RAND(),$B$10,$B$15)</f>
        <v>24.9092191881192</v>
      </c>
      <c r="Q625" s="0" t="n">
        <f aca="true">NORMINV(RAND(),$C$10,$C$15)</f>
        <v>31.3195963113237</v>
      </c>
      <c r="R625" s="0" t="n">
        <f aca="true">NORMINV(RAND(),$D$10,$D$15)</f>
        <v>9.57958130909271</v>
      </c>
      <c r="S625" s="0" t="n">
        <f aca="true">NORMINV(RAND(),$E$10,$E$15)</f>
        <v>4.27890673106266</v>
      </c>
      <c r="T625" s="0" t="n">
        <f aca="false">MEDIAN(INDEX(Avaliadores!$B$17:$B$22,$B625),INDEX(Avaliadores!$B$17:$B$22,$C625),INDEX(Avaliadores!$B$17:$B$22,$D625),INDEX(Avaliadores!$B$17:$B$22,$E625),INDEX(Avaliadores!$B$17:$B$22,$F625),INDEX(Avaliadores!$B$17:$B$22,$G625))</f>
        <v>2.54166666666667</v>
      </c>
      <c r="U625" s="0" t="n">
        <f aca="false">MEDIAN(INDEX(Avaliadores!$C$17:$C$22,$B625),INDEX(Avaliadores!$C$17:$C$22,$C625),INDEX(Avaliadores!$C$17:$C$22,$D625),INDEX(Avaliadores!$C$17:$C$22,$E625),INDEX(Avaliadores!$C$17:$C$22,$F625),INDEX(Avaliadores!$C$17:$C$22,$G625))</f>
        <v>5.29166666666667</v>
      </c>
      <c r="V625" s="0" t="n">
        <f aca="false">MEDIAN(INDEX(Avaliadores!$D$17:$D$22,$B625),INDEX(Avaliadores!$D$17:$D$22,$C625),INDEX(Avaliadores!$D$17:$D$22,$D625),INDEX(Avaliadores!$D$17:$D$22,$E625),INDEX(Avaliadores!$D$17:$D$22,$F625),INDEX(Avaliadores!$D$17:$D$22,$G625))</f>
        <v>5.66666666666667</v>
      </c>
      <c r="W625" s="0" t="n">
        <f aca="false">MEDIAN(INDEX(Avaliadores!$E$17:$E$22,$B625),INDEX(Avaliadores!$E$17:$E$22,$C625),INDEX(Avaliadores!$E$17:$E$22,$D625),INDEX(Avaliadores!$E$17:$E$22,$E625),INDEX(Avaliadores!$E$17:$E$22,$F625),INDEX(Avaliadores!$E$17:$E$22,$G625))</f>
        <v>6.54166666666667</v>
      </c>
      <c r="X625" s="0" t="n">
        <f aca="false">MEDIAN(INDEX(Avaliadores!$F$17:$F$22,$B625),INDEX(Avaliadores!$F$17:$F$22,$C625),INDEX(Avaliadores!$F$17:$F$22,$D625),INDEX(Avaliadores!$F$17:$F$22,$E625),INDEX(Avaliadores!$F$17:$F$22,$F625),INDEX(Avaliadores!$F$17:$F$22,$G625))</f>
        <v>2.54166666666667</v>
      </c>
      <c r="Y625" s="0" t="n">
        <f aca="false">MEDIAN(INDEX(Avaliadores!$G$17:$G$22,$B625),INDEX(Avaliadores!$G$17:$G$22,$C625),INDEX(Avaliadores!$G$17:$G$22,$D625),INDEX(Avaliadores!$G$17:$G$22,$E625),INDEX(Avaliadores!$G$17:$G$22,$F625),INDEX(Avaliadores!$G$17:$G$22,$G625))</f>
        <v>5.04166666666667</v>
      </c>
      <c r="Z625" s="0" t="n">
        <f aca="false">MEDIAN(INDEX(Avaliadores!$H$17:$H$22,$B625),INDEX(Avaliadores!$H$17:$H$22,$C625),INDEX(Avaliadores!$H$17:$H$22,$D625),INDEX(Avaliadores!$H$17:$H$22,$E625),INDEX(Avaliadores!$H$17:$H$22,$F625),INDEX(Avaliadores!$H$17:$H$22,$G625))</f>
        <v>3.91666666666667</v>
      </c>
      <c r="AA625" s="0" t="n">
        <f aca="false">MEDIAN(INDEX(Avaliadores!$I$17:$I$22,$B625),INDEX(Avaliadores!$I$17:$I$22,$C625),INDEX(Avaliadores!$I$17:$I$22,$D625),INDEX(Avaliadores!$I$17:$I$22,$E625),INDEX(Avaliadores!$I$17:$I$22,$F625),INDEX(Avaliadores!$I$17:$I$22,$G625))</f>
        <v>6.66666666666667</v>
      </c>
      <c r="AB625" s="0" t="n">
        <f aca="false">IF(MAX(H625:K625)=MIN(H625:K625),0,IF($B$17="custo",(MAX(H625:K625)-H625)/(MAX(H625:K625)-MIN(H625:K625)),(H625-MIN(H625:K625))/(MAX(H625:K625)-MIN(H625:K625))))</f>
        <v>0.319402776666729</v>
      </c>
      <c r="AC625" s="0" t="n">
        <f aca="false">IF(MAX(H625:K625)=MIN(H625:K625),0,IF($B$17="custo",(MAX(H625:K625)-I625)/(MAX(H625:K625)-MIN(H625:K625)),(I625-MIN(H625:K625))/(MAX(H625:K625)-MIN(H625:K625))))</f>
        <v>0</v>
      </c>
      <c r="AD625" s="0" t="n">
        <f aca="false">IF(MAX(H625:K625)=MIN(H625:K625),0,IF($B$17="custo",(MAX(H625:K625)-J625)/(MAX(H625:K625)-MIN(H625:K625)),(J625-MIN(H625:K625))/(MAX(H625:K625)-MIN(H625:K625))))</f>
        <v>0.831689854540721</v>
      </c>
      <c r="AE625" s="0" t="n">
        <f aca="false">IF(MAX(H625:K625)=MIN(H625:K625),0,IF($B$17="custo",(MAX(H625:K625)-K625)/(MAX(H625:K625)-MIN(H625:K625)),(K625-MIN(H625:K625))/(MAX(H625:K625)-MIN(H625:K625))))</f>
        <v>1</v>
      </c>
      <c r="AF625" s="0" t="n">
        <f aca="false">IF(MAX(L625:O625)=MIN(L625:O625),0,IF($C$17="custo",(MAX(L625:O625)-L625)/(MAX(L625:O625)-MIN(L625:O625)),(L625-MIN(L625:O625))/(MAX(L625:O625)-MIN(L625:O625))))</f>
        <v>1</v>
      </c>
      <c r="AG625" s="0" t="n">
        <f aca="false">IF(MAX(L625:O625)=MIN(L625:O625),0,IF($C$17="custo",(MAX(L625:O625)-M625)/(MAX(L625:O625)-MIN(L625:O625)),(M625-MIN(L625:O625))/(MAX(L625:O625)-MIN(L625:O625))))</f>
        <v>0.730271307029935</v>
      </c>
      <c r="AH625" s="0" t="n">
        <f aca="false">IF(MAX(L625:O625)=MIN(L625:O625),0,IF($C$17="custo",(MAX(L625:O625)-N625)/(MAX(L625:O625)-MIN(L625:O625)),(N625-MIN(L625:O625))/(MAX(L625:O625)-MIN(L625:O625))))</f>
        <v>0.473402086005889</v>
      </c>
      <c r="AI625" s="0" t="n">
        <f aca="false">IF(MAX(L625:O625)=MIN(L625:O625),0,IF($C$17="custo",(MAX(L625:O625)-O625)/(MAX(L625:O625)-MIN(L625:O625)),(O625-MIN(L625:O625))/(MAX(L625:O625)-MIN(L625:O625))))</f>
        <v>0</v>
      </c>
      <c r="AJ625" s="0" t="n">
        <f aca="false">IF(MAX(P625:S625)=MIN(P625:S625),0,IF($D$17="custo",(MAX(P625:S625)-P625)/(MAX(P625:S625)-MIN(P625:S625)),(P625-MIN(P625:S625))/(MAX(P625:S625)-MIN(P625:S625))))</f>
        <v>0.237064114218592</v>
      </c>
      <c r="AK625" s="0" t="n">
        <f aca="false">IF(MAX(P625:S625)=MIN(P625:S625),0,IF($D$17="custo",(MAX(P625:S625)-Q625)/(MAX(P625:S625)-MIN(P625:S625)),(Q625-MIN(P625:S625))/(MAX(P625:S625)-MIN(P625:S625))))</f>
        <v>0</v>
      </c>
      <c r="AL625" s="0" t="n">
        <f aca="false">IF(MAX(P625:S625)=MIN(P625:S625),0,IF($D$17="custo",(MAX(P625:S625)-R625)/(MAX(P625:S625)-MIN(P625:S625)),(R625-MIN(P625:S625))/(MAX(P625:S625)-MIN(P625:S625))))</f>
        <v>0.803974134524313</v>
      </c>
      <c r="AM625" s="0" t="n">
        <f aca="false">IF(MAX(P625:S625)=MIN(P625:S625),0,IF($D$17="custo",(MAX(P625:S625)-S625)/(MAX(P625:S625)-MIN(P625:S625)),(S625-MIN(P625:S625))/(MAX(P625:S625)-MIN(P625:S625))))</f>
        <v>1</v>
      </c>
      <c r="AN625" s="0" t="n">
        <f aca="false">IF(MAX(T625:W625)=MIN(T625:W625),0,IF($E$17="custo",(MAX(T625:W625)-T625)/(MAX(T625:W625)-MIN(T625:W625)),(T625-MIN(T625:W625))/(MAX(T625:W625)-MIN(T625:W625))))</f>
        <v>0</v>
      </c>
      <c r="AO625" s="0" t="n">
        <f aca="false">IF(MAX(T625:W625)=MIN(T625:W625),0,IF($E$17="custo",(MAX(T625:W625)-U625)/(MAX(T625:W625)-MIN(T625:W625)),(U625-MIN(T625:W625))/(MAX(T625:W625)-MIN(T625:W625))))</f>
        <v>0.6875</v>
      </c>
      <c r="AP625" s="0" t="n">
        <f aca="false">IF(MAX(T625:W625)=MIN(T625:W625),0,IF($E$17="custo",(MAX(T625:W625)-V625)/(MAX(T625:W625)-MIN(T625:W625)),(V625-MIN(T625:W625))/(MAX(T625:W625)-MIN(T625:W625))))</f>
        <v>0.78125</v>
      </c>
      <c r="AQ625" s="0" t="n">
        <f aca="false">IF(MAX(T625:W625)=MIN(T625:W625),0,IF($E$17="custo",(MAX(T625:W625)-W625)/(MAX(T625:W625)-MIN(T625:W625)),(W625-MIN(T625:W625))/(MAX(T625:W625)-MIN(T625:W625))))</f>
        <v>1</v>
      </c>
      <c r="AR625" s="0" t="n">
        <f aca="false">IF(MAX(X625:AA625)=MIN(X625:AA625),0,IF($F$17="custo",(MAX(X625:AA625)-X625)/(MAX(X625:AA625)-MIN(X625:AA625)),(X625-MIN(X625:AA625))/(MAX(X625:AA625)-MIN(X625:AA625))))</f>
        <v>0</v>
      </c>
      <c r="AS625" s="0" t="n">
        <f aca="false">IF(MAX(X625:AA625)=MIN(X625:AA625),0,IF($F$17="custo",(MAX(X625:AA625)-Y625)/(MAX(X625:AA625)-MIN(X625:AA625)),(Y625-MIN(X625:AA625))/(MAX(X625:AA625)-MIN(X625:AA625))))</f>
        <v>0.606060606060606</v>
      </c>
      <c r="AT625" s="0" t="n">
        <f aca="false">IF(MAX(X625:AA625)=MIN(X625:AA625),0,IF($F$17="custo",(MAX(X625:AA625)-Z625)/(MAX(X625:AA625)-MIN(X625:AA625)),(Z625-MIN(X625:AA625))/(MAX(X625:AA625)-MIN(X625:AA625))))</f>
        <v>0.333333333333333</v>
      </c>
      <c r="AU625" s="0" t="n">
        <f aca="false">IF(MAX(X625:AA625)=MIN(X625:AA625),0,IF($F$17="custo",(MAX(X625:AA625)-AA625)/(MAX(X625:AA625)-MIN(X625:AA625)),(AA625-MIN(X625:AA625))/(MAX(X625:AA625)-MIN(X625:AA625))))</f>
        <v>1</v>
      </c>
      <c r="AV625" s="0" t="n">
        <f aca="false">STDEVP(AB625:AE625)</f>
        <v>0.399038303574868</v>
      </c>
      <c r="AW625" s="0" t="n">
        <f aca="false">STDEVP(AF625:AI625)</f>
        <v>0.368565330407118</v>
      </c>
      <c r="AX625" s="0" t="n">
        <f aca="false">STDEVP(AJ625:AM625)</f>
        <v>0.406544745392954</v>
      </c>
      <c r="AY625" s="0" t="n">
        <f aca="false">STDEVP(AN625:AQ625)</f>
        <v>0.373940560742948</v>
      </c>
      <c r="AZ625" s="0" t="n">
        <f aca="false">STDEVP(AR625:AU625)</f>
        <v>0.366779346573037</v>
      </c>
      <c r="BA625" s="0" t="n">
        <f aca="false">AV625*((1-IFERROR(CORREL(AB625:AE625,AF625:AI625),0))+(1-IFERROR(CORREL(AB625:AE625,AJ625:AM625),0))+(1-IFERROR(CORREL(AB625:AE625,AN625:AQ625),0))+(1-IFERROR(CORREL(AB625:AE625,AR625:AU625),0)))</f>
        <v>1.14351523819135</v>
      </c>
      <c r="BB625" s="0" t="n">
        <f aca="false">AW625*((1-IFERROR(CORREL(AF625:AI625,AB625:AE625),0))+(1-IFERROR(CORREL(AF625:AI625,AJ625:AM625),0))+(1-IFERROR(CORREL(AF625:AI625,AN625:AQ625),0))+(1-IFERROR(CORREL(AF625:AI625,AR625:AU625),0)))</f>
        <v>2.72698156251204</v>
      </c>
      <c r="BC625" s="0" t="n">
        <f aca="false">AX625*((1-IFERROR(CORREL(AJ625:AM625,AB625:AE625),0))+(1-IFERROR(CORREL(AJ625:AM625,AF625:AI625),0))+(1-IFERROR(CORREL(AJ625:AM625,AN625:AQ625),0))+(1-IFERROR(CORREL(AJ625:AM625,AR625:AU625),0)))</f>
        <v>1.12867541977793</v>
      </c>
      <c r="BD625" s="0" t="n">
        <f aca="false">AY625*((1-IFERROR(CORREL(AN625:AQ625,AB625:AE625),0))+(1-IFERROR(CORREL(AN625:AQ625,AF625:AI625),0))+(1-IFERROR(CORREL(AN625:AQ625,AJ625:AM625),0))+(1-IFERROR(CORREL(AN625:AQ625,AR625:AU625),0)))</f>
        <v>1.07128217105735</v>
      </c>
      <c r="BE625" s="0" t="n">
        <f aca="false">AZ625*((1-IFERROR(CORREL(AR625:AU625,AB625:AE625),0))+(1-IFERROR(CORREL(AR625:AU625,AF625:AI625),0))+(1-IFERROR(CORREL(AR625:AU625,AJ625:AM625),0))+(1-IFERROR(CORREL(AR625:AU625,AN625:AQ625),0)))</f>
        <v>1.14564906223687</v>
      </c>
      <c r="BF625" s="0" t="n">
        <f aca="false">IF(SUM(BA625:BE625)&gt;0,BA625/SUM(BA625:BE625),1/5)</f>
        <v>0.158467134723942</v>
      </c>
      <c r="BG625" s="0" t="n">
        <f aca="false">IF(SUM(BA625:BE625)&gt;0,BB625/SUM(BA625:BE625),1/5)</f>
        <v>0.377902226593669</v>
      </c>
      <c r="BH625" s="0" t="n">
        <f aca="false">IF(SUM(BA625:BE625)&gt;0,BC625/SUM(BA625:BE625),1/5)</f>
        <v>0.156410648351694</v>
      </c>
      <c r="BI625" s="0" t="n">
        <f aca="false">IF(SUM(BA625:BE625)&gt;0,BD625/SUM(BA625:BE625),1/5)</f>
        <v>0.148457152522785</v>
      </c>
      <c r="BJ625" s="0" t="n">
        <f aca="false">IF(SUM(BA625:BE625)&gt;0,BE625/SUM(BA625:BE625),1/5)</f>
        <v>0.15876283780791</v>
      </c>
      <c r="BK625" s="0" t="n">
        <f aca="false">BF625*AB625+BG625*AF625+BH625*AJ625+BI625*AN625+BJ625*AR625</f>
        <v>0.465596421240767</v>
      </c>
      <c r="BL625" s="0" t="n">
        <f aca="false">BF625*AC625+BG625*AG625+BH625*AK625+BI625*AO625+BJ625*AS625</f>
        <v>0.47425534700526</v>
      </c>
      <c r="BM625" s="0" t="n">
        <f aca="false">BF625*AD625+BG625*AH625+BH625*AL625+BI625*AP625+BJ625*AT625</f>
        <v>0.605348422587089</v>
      </c>
      <c r="BN625" s="0" t="n">
        <f aca="false">BF625*AE625+BG625*AI625+BH625*AM625+BI625*AQ625+BJ625*AU625</f>
        <v>0.622097773406331</v>
      </c>
      <c r="BO625" s="0" t="n">
        <f aca="false">RANK(BK625,$BK625:$BN625)</f>
        <v>4</v>
      </c>
      <c r="BP625" s="0" t="n">
        <f aca="false">RANK(BL625,$BK625:$BN625)</f>
        <v>3</v>
      </c>
      <c r="BQ625" s="0" t="n">
        <f aca="false">RANK(BM625,$BK625:$BN625)</f>
        <v>2</v>
      </c>
      <c r="BR625" s="0" t="n">
        <f aca="false">RANK(BN625,$BK625:$BN625)</f>
        <v>1</v>
      </c>
    </row>
    <row r="626" customFormat="false" ht="15" hidden="false" customHeight="false" outlineLevel="0" collapsed="false">
      <c r="A626" s="0" t="n">
        <v>603</v>
      </c>
      <c r="B626" s="0" t="n">
        <f aca="false">RANDBETWEEN(1,$B$5)</f>
        <v>6</v>
      </c>
      <c r="C626" s="0" t="n">
        <f aca="false">RANDBETWEEN(1,$B$5)</f>
        <v>1</v>
      </c>
      <c r="D626" s="0" t="n">
        <f aca="false">RANDBETWEEN(1,$B$5)</f>
        <v>3</v>
      </c>
      <c r="E626" s="0" t="n">
        <f aca="false">RANDBETWEEN(1,$B$5)</f>
        <v>3</v>
      </c>
      <c r="F626" s="0" t="n">
        <f aca="false">RANDBETWEEN(1,$B$5)</f>
        <v>4</v>
      </c>
      <c r="G626" s="0" t="n">
        <f aca="false">RANDBETWEEN(1,$B$5)</f>
        <v>6</v>
      </c>
      <c r="H626" s="0" t="n">
        <f aca="true">NORMINV(RAND(),$B$8,$B$13)</f>
        <v>48.6194459509187</v>
      </c>
      <c r="I626" s="0" t="n">
        <f aca="true">NORMINV(RAND(),$C$8,$C$13)</f>
        <v>64.0278325007911</v>
      </c>
      <c r="J626" s="0" t="n">
        <f aca="true">NORMINV(RAND(),$D$8,$D$13)</f>
        <v>14.5721118470497</v>
      </c>
      <c r="K626" s="0" t="n">
        <f aca="true">NORMINV(RAND(),$E$8,$E$13)</f>
        <v>2.92950463210684</v>
      </c>
      <c r="L626" s="0" t="n">
        <f aca="true">NORMINV(RAND(),$B$9,$B$14)</f>
        <v>47.9215905378617</v>
      </c>
      <c r="M626" s="0" t="n">
        <f aca="true">NORMINV(RAND(),$C$9,$C$14)</f>
        <v>51.8553810538729</v>
      </c>
      <c r="N626" s="0" t="n">
        <f aca="true">NORMINV(RAND(),$D$9,$D$14)</f>
        <v>54.1447919753838</v>
      </c>
      <c r="O626" s="0" t="n">
        <f aca="true">NORMINV(RAND(),$E$9,$E$14)</f>
        <v>28.3706162803756</v>
      </c>
      <c r="P626" s="0" t="n">
        <f aca="true">NORMINV(RAND(),$B$10,$B$15)</f>
        <v>24.7203978845068</v>
      </c>
      <c r="Q626" s="0" t="n">
        <f aca="true">NORMINV(RAND(),$C$10,$C$15)</f>
        <v>29.8244349477126</v>
      </c>
      <c r="R626" s="0" t="n">
        <f aca="true">NORMINV(RAND(),$D$10,$D$15)</f>
        <v>9.84667848570992</v>
      </c>
      <c r="S626" s="0" t="n">
        <f aca="true">NORMINV(RAND(),$E$10,$E$15)</f>
        <v>4.04978966734838</v>
      </c>
      <c r="T626" s="0" t="n">
        <f aca="false">MEDIAN(INDEX(Avaliadores!$B$17:$B$22,$B626),INDEX(Avaliadores!$B$17:$B$22,$C626),INDEX(Avaliadores!$B$17:$B$22,$D626),INDEX(Avaliadores!$B$17:$B$22,$E626),INDEX(Avaliadores!$B$17:$B$22,$F626),INDEX(Avaliadores!$B$17:$B$22,$G626))</f>
        <v>2.41666666666667</v>
      </c>
      <c r="U626" s="0" t="n">
        <f aca="false">MEDIAN(INDEX(Avaliadores!$C$17:$C$22,$B626),INDEX(Avaliadores!$C$17:$C$22,$C626),INDEX(Avaliadores!$C$17:$C$22,$D626),INDEX(Avaliadores!$C$17:$C$22,$E626),INDEX(Avaliadores!$C$17:$C$22,$F626),INDEX(Avaliadores!$C$17:$C$22,$G626))</f>
        <v>5.16666666666667</v>
      </c>
      <c r="V626" s="0" t="n">
        <f aca="false">MEDIAN(INDEX(Avaliadores!$D$17:$D$22,$B626),INDEX(Avaliadores!$D$17:$D$22,$C626),INDEX(Avaliadores!$D$17:$D$22,$D626),INDEX(Avaliadores!$D$17:$D$22,$E626),INDEX(Avaliadores!$D$17:$D$22,$F626),INDEX(Avaliadores!$D$17:$D$22,$G626))</f>
        <v>5.66666666666667</v>
      </c>
      <c r="W626" s="0" t="n">
        <f aca="false">MEDIAN(INDEX(Avaliadores!$E$17:$E$22,$B626),INDEX(Avaliadores!$E$17:$E$22,$C626),INDEX(Avaliadores!$E$17:$E$22,$D626),INDEX(Avaliadores!$E$17:$E$22,$E626),INDEX(Avaliadores!$E$17:$E$22,$F626),INDEX(Avaliadores!$E$17:$E$22,$G626))</f>
        <v>6.04166666666667</v>
      </c>
      <c r="X626" s="0" t="n">
        <f aca="false">MEDIAN(INDEX(Avaliadores!$F$17:$F$22,$B626),INDEX(Avaliadores!$F$17:$F$22,$C626),INDEX(Avaliadores!$F$17:$F$22,$D626),INDEX(Avaliadores!$F$17:$F$22,$E626),INDEX(Avaliadores!$F$17:$F$22,$F626),INDEX(Avaliadores!$F$17:$F$22,$G626))</f>
        <v>2.91666666666667</v>
      </c>
      <c r="Y626" s="0" t="n">
        <f aca="false">MEDIAN(INDEX(Avaliadores!$G$17:$G$22,$B626),INDEX(Avaliadores!$G$17:$G$22,$C626),INDEX(Avaliadores!$G$17:$G$22,$D626),INDEX(Avaliadores!$G$17:$G$22,$E626),INDEX(Avaliadores!$G$17:$G$22,$F626),INDEX(Avaliadores!$G$17:$G$22,$G626))</f>
        <v>5.04166666666667</v>
      </c>
      <c r="Z626" s="0" t="n">
        <f aca="false">MEDIAN(INDEX(Avaliadores!$H$17:$H$22,$B626),INDEX(Avaliadores!$H$17:$H$22,$C626),INDEX(Avaliadores!$H$17:$H$22,$D626),INDEX(Avaliadores!$H$17:$H$22,$E626),INDEX(Avaliadores!$H$17:$H$22,$F626),INDEX(Avaliadores!$H$17:$H$22,$G626))</f>
        <v>3.91666666666667</v>
      </c>
      <c r="AA626" s="0" t="n">
        <f aca="false">MEDIAN(INDEX(Avaliadores!$I$17:$I$22,$B626),INDEX(Avaliadores!$I$17:$I$22,$C626),INDEX(Avaliadores!$I$17:$I$22,$D626),INDEX(Avaliadores!$I$17:$I$22,$E626),INDEX(Avaliadores!$I$17:$I$22,$F626),INDEX(Avaliadores!$I$17:$I$22,$G626))</f>
        <v>6.91666666666667</v>
      </c>
      <c r="AB626" s="0" t="n">
        <f aca="false">IF(MAX(H626:K626)=MIN(H626:K626),0,IF($B$17="custo",(MAX(H626:K626)-H626)/(MAX(H626:K626)-MIN(H626:K626)),(H626-MIN(H626:K626))/(MAX(H626:K626)-MIN(H626:K626))))</f>
        <v>0.252189987637451</v>
      </c>
      <c r="AC626" s="0" t="n">
        <f aca="false">IF(MAX(H626:K626)=MIN(H626:K626),0,IF($B$17="custo",(MAX(H626:K626)-I626)/(MAX(H626:K626)-MIN(H626:K626)),(I626-MIN(H626:K626))/(MAX(H626:K626)-MIN(H626:K626))))</f>
        <v>0</v>
      </c>
      <c r="AD626" s="0" t="n">
        <f aca="false">IF(MAX(H626:K626)=MIN(H626:K626),0,IF($B$17="custo",(MAX(H626:K626)-J626)/(MAX(H626:K626)-MIN(H626:K626)),(J626-MIN(H626:K626))/(MAX(H626:K626)-MIN(H626:K626))))</f>
        <v>0.809444748799579</v>
      </c>
      <c r="AE626" s="0" t="n">
        <f aca="false">IF(MAX(H626:K626)=MIN(H626:K626),0,IF($B$17="custo",(MAX(H626:K626)-K626)/(MAX(H626:K626)-MIN(H626:K626)),(K626-MIN(H626:K626))/(MAX(H626:K626)-MIN(H626:K626))))</f>
        <v>1</v>
      </c>
      <c r="AF626" s="0" t="n">
        <f aca="false">IF(MAX(L626:O626)=MIN(L626:O626),0,IF($C$17="custo",(MAX(L626:O626)-L626)/(MAX(L626:O626)-MIN(L626:O626)),(L626-MIN(L626:O626))/(MAX(L626:O626)-MIN(L626:O626))))</f>
        <v>0.758548963460066</v>
      </c>
      <c r="AG626" s="0" t="n">
        <f aca="false">IF(MAX(L626:O626)=MIN(L626:O626),0,IF($C$17="custo",(MAX(L626:O626)-M626)/(MAX(L626:O626)-MIN(L626:O626)),(M626-MIN(L626:O626))/(MAX(L626:O626)-MIN(L626:O626))))</f>
        <v>0.911174233131564</v>
      </c>
      <c r="AH626" s="0" t="n">
        <f aca="false">IF(MAX(L626:O626)=MIN(L626:O626),0,IF($C$17="custo",(MAX(L626:O626)-N626)/(MAX(L626:O626)-MIN(L626:O626)),(N626-MIN(L626:O626))/(MAX(L626:O626)-MIN(L626:O626))))</f>
        <v>1</v>
      </c>
      <c r="AI626" s="0" t="n">
        <f aca="false">IF(MAX(L626:O626)=MIN(L626:O626),0,IF($C$17="custo",(MAX(L626:O626)-O626)/(MAX(L626:O626)-MIN(L626:O626)),(O626-MIN(L626:O626))/(MAX(L626:O626)-MIN(L626:O626))))</f>
        <v>0</v>
      </c>
      <c r="AJ626" s="0" t="n">
        <f aca="false">IF(MAX(P626:S626)=MIN(P626:S626),0,IF($D$17="custo",(MAX(P626:S626)-P626)/(MAX(P626:S626)-MIN(P626:S626)),(P626-MIN(P626:S626))/(MAX(P626:S626)-MIN(P626:S626))))</f>
        <v>0.19802550171638</v>
      </c>
      <c r="AK626" s="0" t="n">
        <f aca="false">IF(MAX(P626:S626)=MIN(P626:S626),0,IF($D$17="custo",(MAX(P626:S626)-Q626)/(MAX(P626:S626)-MIN(P626:S626)),(Q626-MIN(P626:S626))/(MAX(P626:S626)-MIN(P626:S626))))</f>
        <v>0</v>
      </c>
      <c r="AL626" s="0" t="n">
        <f aca="false">IF(MAX(P626:S626)=MIN(P626:S626),0,IF($D$17="custo",(MAX(P626:S626)-R626)/(MAX(P626:S626)-MIN(P626:S626)),(R626-MIN(P626:S626))/(MAX(P626:S626)-MIN(P626:S626))))</f>
        <v>0.775093361894771</v>
      </c>
      <c r="AM626" s="0" t="n">
        <f aca="false">IF(MAX(P626:S626)=MIN(P626:S626),0,IF($D$17="custo",(MAX(P626:S626)-S626)/(MAX(P626:S626)-MIN(P626:S626)),(S626-MIN(P626:S626))/(MAX(P626:S626)-MIN(P626:S626))))</f>
        <v>1</v>
      </c>
      <c r="AN626" s="0" t="n">
        <f aca="false">IF(MAX(T626:W626)=MIN(T626:W626),0,IF($E$17="custo",(MAX(T626:W626)-T626)/(MAX(T626:W626)-MIN(T626:W626)),(T626-MIN(T626:W626))/(MAX(T626:W626)-MIN(T626:W626))))</f>
        <v>0</v>
      </c>
      <c r="AO626" s="0" t="n">
        <f aca="false">IF(MAX(T626:W626)=MIN(T626:W626),0,IF($E$17="custo",(MAX(T626:W626)-U626)/(MAX(T626:W626)-MIN(T626:W626)),(U626-MIN(T626:W626))/(MAX(T626:W626)-MIN(T626:W626))))</f>
        <v>0.758620689655172</v>
      </c>
      <c r="AP626" s="0" t="n">
        <f aca="false">IF(MAX(T626:W626)=MIN(T626:W626),0,IF($E$17="custo",(MAX(T626:W626)-V626)/(MAX(T626:W626)-MIN(T626:W626)),(V626-MIN(T626:W626))/(MAX(T626:W626)-MIN(T626:W626))))</f>
        <v>0.896551724137931</v>
      </c>
      <c r="AQ626" s="0" t="n">
        <f aca="false">IF(MAX(T626:W626)=MIN(T626:W626),0,IF($E$17="custo",(MAX(T626:W626)-W626)/(MAX(T626:W626)-MIN(T626:W626)),(W626-MIN(T626:W626))/(MAX(T626:W626)-MIN(T626:W626))))</f>
        <v>1</v>
      </c>
      <c r="AR626" s="0" t="n">
        <f aca="false">IF(MAX(X626:AA626)=MIN(X626:AA626),0,IF($F$17="custo",(MAX(X626:AA626)-X626)/(MAX(X626:AA626)-MIN(X626:AA626)),(X626-MIN(X626:AA626))/(MAX(X626:AA626)-MIN(X626:AA626))))</f>
        <v>0</v>
      </c>
      <c r="AS626" s="0" t="n">
        <f aca="false">IF(MAX(X626:AA626)=MIN(X626:AA626),0,IF($F$17="custo",(MAX(X626:AA626)-Y626)/(MAX(X626:AA626)-MIN(X626:AA626)),(Y626-MIN(X626:AA626))/(MAX(X626:AA626)-MIN(X626:AA626))))</f>
        <v>0.53125</v>
      </c>
      <c r="AT626" s="0" t="n">
        <f aca="false">IF(MAX(X626:AA626)=MIN(X626:AA626),0,IF($F$17="custo",(MAX(X626:AA626)-Z626)/(MAX(X626:AA626)-MIN(X626:AA626)),(Z626-MIN(X626:AA626))/(MAX(X626:AA626)-MIN(X626:AA626))))</f>
        <v>0.25</v>
      </c>
      <c r="AU626" s="0" t="n">
        <f aca="false">IF(MAX(X626:AA626)=MIN(X626:AA626),0,IF($F$17="custo",(MAX(X626:AA626)-AA626)/(MAX(X626:AA626)-MIN(X626:AA626)),(AA626-MIN(X626:AA626))/(MAX(X626:AA626)-MIN(X626:AA626))))</f>
        <v>1</v>
      </c>
      <c r="AV626" s="0" t="n">
        <f aca="false">STDEVP(AB626:AE626)</f>
        <v>0.405035845513346</v>
      </c>
      <c r="AW626" s="0" t="n">
        <f aca="false">STDEVP(AF626:AI626)</f>
        <v>0.394898571307993</v>
      </c>
      <c r="AX626" s="0" t="n">
        <f aca="false">STDEVP(AJ626:AM626)</f>
        <v>0.408253691501627</v>
      </c>
      <c r="AY626" s="0" t="n">
        <f aca="false">STDEVP(AN626:AQ626)</f>
        <v>0.392691102549323</v>
      </c>
      <c r="AZ626" s="0" t="n">
        <f aca="false">STDEVP(AR626:AU626)</f>
        <v>0.37131983244738</v>
      </c>
      <c r="BA626" s="0" t="n">
        <f aca="false">AV626*((1-IFERROR(CORREL(AB626:AE626,AF626:AI626),0))+(1-IFERROR(CORREL(AB626:AE626,AJ626:AM626),0))+(1-IFERROR(CORREL(AB626:AE626,AN626:AQ626),0))+(1-IFERROR(CORREL(AB626:AE626,AR626:AU626),0)))</f>
        <v>1.03450266760778</v>
      </c>
      <c r="BB626" s="0" t="n">
        <f aca="false">AW626*((1-IFERROR(CORREL(AF626:AI626,AB626:AE626),0))+(1-IFERROR(CORREL(AF626:AI626,AJ626:AM626),0))+(1-IFERROR(CORREL(AF626:AI626,AN626:AQ626),0))+(1-IFERROR(CORREL(AF626:AI626,AR626:AU626),0)))</f>
        <v>2.47459613651674</v>
      </c>
      <c r="BC626" s="0" t="n">
        <f aca="false">AX626*((1-IFERROR(CORREL(AJ626:AM626,AB626:AE626),0))+(1-IFERROR(CORREL(AJ626:AM626,AF626:AI626),0))+(1-IFERROR(CORREL(AJ626:AM626,AN626:AQ626),0))+(1-IFERROR(CORREL(AJ626:AM626,AR626:AU626),0)))</f>
        <v>1.01596230111774</v>
      </c>
      <c r="BD626" s="0" t="n">
        <f aca="false">AY626*((1-IFERROR(CORREL(AN626:AQ626,AB626:AE626),0))+(1-IFERROR(CORREL(AN626:AQ626,AF626:AI626),0))+(1-IFERROR(CORREL(AN626:AQ626,AJ626:AM626),0))+(1-IFERROR(CORREL(AN626:AQ626,AR626:AU626),0)))</f>
        <v>0.931677021768561</v>
      </c>
      <c r="BE626" s="0" t="n">
        <f aca="false">AZ626*((1-IFERROR(CORREL(AR626:AU626,AB626:AE626),0))+(1-IFERROR(CORREL(AR626:AU626,AF626:AI626),0))+(1-IFERROR(CORREL(AR626:AU626,AJ626:AM626),0))+(1-IFERROR(CORREL(AR626:AU626,AN626:AQ626),0)))</f>
        <v>1.12160440940201</v>
      </c>
      <c r="BF626" s="0" t="n">
        <f aca="false">IF(SUM(BA626:BE626)&gt;0,BA626/SUM(BA626:BE626),1/5)</f>
        <v>0.157258862985856</v>
      </c>
      <c r="BG626" s="0" t="n">
        <f aca="false">IF(SUM(BA626:BE626)&gt;0,BB626/SUM(BA626:BE626),1/5)</f>
        <v>0.376173196032163</v>
      </c>
      <c r="BH626" s="0" t="n">
        <f aca="false">IF(SUM(BA626:BE626)&gt;0,BC626/SUM(BA626:BE626),1/5)</f>
        <v>0.154440468171751</v>
      </c>
      <c r="BI626" s="0" t="n">
        <f aca="false">IF(SUM(BA626:BE626)&gt;0,BD626/SUM(BA626:BE626),1/5)</f>
        <v>0.141627927796628</v>
      </c>
      <c r="BJ626" s="0" t="n">
        <f aca="false">IF(SUM(BA626:BE626)&gt;0,BE626/SUM(BA626:BE626),1/5)</f>
        <v>0.170499545013602</v>
      </c>
      <c r="BK626" s="0" t="n">
        <f aca="false">BF626*AB626+BG626*AF626+BH626*AJ626+BI626*AN626+BJ626*AR626</f>
        <v>0.355588049838964</v>
      </c>
      <c r="BL626" s="0" t="n">
        <f aca="false">BF626*AC626+BG626*AG626+BH626*AK626+BI626*AO626+BJ626*AS626</f>
        <v>0.540779082967242</v>
      </c>
      <c r="BM626" s="0" t="n">
        <f aca="false">BF626*AD626+BG626*AH626+BH626*AL626+BI626*AP626+BJ626*AT626</f>
        <v>0.792772987671651</v>
      </c>
      <c r="BN626" s="0" t="n">
        <f aca="false">BF626*AE626+BG626*AI626+BH626*AM626+BI626*AQ626+BJ626*AU626</f>
        <v>0.623826803967837</v>
      </c>
      <c r="BO626" s="0" t="n">
        <f aca="false">RANK(BK626,$BK626:$BN626)</f>
        <v>4</v>
      </c>
      <c r="BP626" s="0" t="n">
        <f aca="false">RANK(BL626,$BK626:$BN626)</f>
        <v>3</v>
      </c>
      <c r="BQ626" s="0" t="n">
        <f aca="false">RANK(BM626,$BK626:$BN626)</f>
        <v>1</v>
      </c>
      <c r="BR626" s="0" t="n">
        <f aca="false">RANK(BN626,$BK626:$BN626)</f>
        <v>2</v>
      </c>
    </row>
    <row r="627" customFormat="false" ht="15" hidden="false" customHeight="false" outlineLevel="0" collapsed="false">
      <c r="A627" s="0" t="n">
        <v>604</v>
      </c>
      <c r="B627" s="0" t="n">
        <f aca="false">RANDBETWEEN(1,$B$5)</f>
        <v>2</v>
      </c>
      <c r="C627" s="0" t="n">
        <f aca="false">RANDBETWEEN(1,$B$5)</f>
        <v>4</v>
      </c>
      <c r="D627" s="0" t="n">
        <f aca="false">RANDBETWEEN(1,$B$5)</f>
        <v>3</v>
      </c>
      <c r="E627" s="0" t="n">
        <f aca="false">RANDBETWEEN(1,$B$5)</f>
        <v>1</v>
      </c>
      <c r="F627" s="0" t="n">
        <f aca="false">RANDBETWEEN(1,$B$5)</f>
        <v>2</v>
      </c>
      <c r="G627" s="0" t="n">
        <f aca="false">RANDBETWEEN(1,$B$5)</f>
        <v>1</v>
      </c>
      <c r="H627" s="0" t="n">
        <f aca="true">NORMINV(RAND(),$B$8,$B$13)</f>
        <v>45.9432879358596</v>
      </c>
      <c r="I627" s="0" t="n">
        <f aca="true">NORMINV(RAND(),$C$8,$C$13)</f>
        <v>70.584312333144</v>
      </c>
      <c r="J627" s="0" t="n">
        <f aca="true">NORMINV(RAND(),$D$8,$D$13)</f>
        <v>14.0892550520789</v>
      </c>
      <c r="K627" s="0" t="n">
        <f aca="true">NORMINV(RAND(),$E$8,$E$13)</f>
        <v>2.8535918409161</v>
      </c>
      <c r="L627" s="0" t="n">
        <f aca="true">NORMINV(RAND(),$B$9,$B$14)</f>
        <v>48.0616551105081</v>
      </c>
      <c r="M627" s="0" t="n">
        <f aca="true">NORMINV(RAND(),$C$9,$C$14)</f>
        <v>50.3659526173006</v>
      </c>
      <c r="N627" s="0" t="n">
        <f aca="true">NORMINV(RAND(),$D$9,$D$14)</f>
        <v>41.0036443104616</v>
      </c>
      <c r="O627" s="0" t="n">
        <f aca="true">NORMINV(RAND(),$E$9,$E$14)</f>
        <v>24.1964997491671</v>
      </c>
      <c r="P627" s="0" t="n">
        <f aca="true">NORMINV(RAND(),$B$10,$B$15)</f>
        <v>26.8913803532762</v>
      </c>
      <c r="Q627" s="0" t="n">
        <f aca="true">NORMINV(RAND(),$C$10,$C$15)</f>
        <v>29.4202731985946</v>
      </c>
      <c r="R627" s="0" t="n">
        <f aca="true">NORMINV(RAND(),$D$10,$D$15)</f>
        <v>10.5279619641548</v>
      </c>
      <c r="S627" s="0" t="n">
        <f aca="true">NORMINV(RAND(),$E$10,$E$15)</f>
        <v>3.88285315626189</v>
      </c>
      <c r="T627" s="0" t="n">
        <f aca="false">MEDIAN(INDEX(Avaliadores!$B$17:$B$22,$B627),INDEX(Avaliadores!$B$17:$B$22,$C627),INDEX(Avaliadores!$B$17:$B$22,$D627),INDEX(Avaliadores!$B$17:$B$22,$E627),INDEX(Avaliadores!$B$17:$B$22,$F627),INDEX(Avaliadores!$B$17:$B$22,$G627))</f>
        <v>2.91666666666667</v>
      </c>
      <c r="U627" s="0" t="n">
        <f aca="false">MEDIAN(INDEX(Avaliadores!$C$17:$C$22,$B627),INDEX(Avaliadores!$C$17:$C$22,$C627),INDEX(Avaliadores!$C$17:$C$22,$D627),INDEX(Avaliadores!$C$17:$C$22,$E627),INDEX(Avaliadores!$C$17:$C$22,$F627),INDEX(Avaliadores!$C$17:$C$22,$G627))</f>
        <v>4.91666666666667</v>
      </c>
      <c r="V627" s="0" t="n">
        <f aca="false">MEDIAN(INDEX(Avaliadores!$D$17:$D$22,$B627),INDEX(Avaliadores!$D$17:$D$22,$C627),INDEX(Avaliadores!$D$17:$D$22,$D627),INDEX(Avaliadores!$D$17:$D$22,$E627),INDEX(Avaliadores!$D$17:$D$22,$F627),INDEX(Avaliadores!$D$17:$D$22,$G627))</f>
        <v>6.04166666666667</v>
      </c>
      <c r="W627" s="0" t="n">
        <f aca="false">MEDIAN(INDEX(Avaliadores!$E$17:$E$22,$B627),INDEX(Avaliadores!$E$17:$E$22,$C627),INDEX(Avaliadores!$E$17:$E$22,$D627),INDEX(Avaliadores!$E$17:$E$22,$E627),INDEX(Avaliadores!$E$17:$E$22,$F627),INDEX(Avaliadores!$E$17:$E$22,$G627))</f>
        <v>6.29166666666667</v>
      </c>
      <c r="X627" s="0" t="n">
        <f aca="false">MEDIAN(INDEX(Avaliadores!$F$17:$F$22,$B627),INDEX(Avaliadores!$F$17:$F$22,$C627),INDEX(Avaliadores!$F$17:$F$22,$D627),INDEX(Avaliadores!$F$17:$F$22,$E627),INDEX(Avaliadores!$F$17:$F$22,$F627),INDEX(Avaliadores!$F$17:$F$22,$G627))</f>
        <v>2.04166666666667</v>
      </c>
      <c r="Y627" s="0" t="n">
        <f aca="false">MEDIAN(INDEX(Avaliadores!$G$17:$G$22,$B627),INDEX(Avaliadores!$G$17:$G$22,$C627),INDEX(Avaliadores!$G$17:$G$22,$D627),INDEX(Avaliadores!$G$17:$G$22,$E627),INDEX(Avaliadores!$G$17:$G$22,$F627),INDEX(Avaliadores!$G$17:$G$22,$G627))</f>
        <v>5.41666666666667</v>
      </c>
      <c r="Z627" s="0" t="n">
        <f aca="false">MEDIAN(INDEX(Avaliadores!$H$17:$H$22,$B627),INDEX(Avaliadores!$H$17:$H$22,$C627),INDEX(Avaliadores!$H$17:$H$22,$D627),INDEX(Avaliadores!$H$17:$H$22,$E627),INDEX(Avaliadores!$H$17:$H$22,$F627),INDEX(Avaliadores!$H$17:$H$22,$G627))</f>
        <v>4.04166666666667</v>
      </c>
      <c r="AA627" s="0" t="n">
        <f aca="false">MEDIAN(INDEX(Avaliadores!$I$17:$I$22,$B627),INDEX(Avaliadores!$I$17:$I$22,$C627),INDEX(Avaliadores!$I$17:$I$22,$D627),INDEX(Avaliadores!$I$17:$I$22,$E627),INDEX(Avaliadores!$I$17:$I$22,$F627),INDEX(Avaliadores!$I$17:$I$22,$G627))</f>
        <v>6.41666666666667</v>
      </c>
      <c r="AB627" s="0" t="n">
        <f aca="false">IF(MAX(H627:K627)=MIN(H627:K627),0,IF($B$17="custo",(MAX(H627:K627)-H627)/(MAX(H627:K627)-MIN(H627:K627)),(H627-MIN(H627:K627))/(MAX(H627:K627)-MIN(H627:K627))))</f>
        <v>0.363808685603927</v>
      </c>
      <c r="AC627" s="0" t="n">
        <f aca="false">IF(MAX(H627:K627)=MIN(H627:K627),0,IF($B$17="custo",(MAX(H627:K627)-I627)/(MAX(H627:K627)-MIN(H627:K627)),(I627-MIN(H627:K627))/(MAX(H627:K627)-MIN(H627:K627))))</f>
        <v>0</v>
      </c>
      <c r="AD627" s="0" t="n">
        <f aca="false">IF(MAX(H627:K627)=MIN(H627:K627),0,IF($B$17="custo",(MAX(H627:K627)-J627)/(MAX(H627:K627)-MIN(H627:K627)),(J627-MIN(H627:K627))/(MAX(H627:K627)-MIN(H627:K627))))</f>
        <v>0.834112746335659</v>
      </c>
      <c r="AE627" s="0" t="n">
        <f aca="false">IF(MAX(H627:K627)=MIN(H627:K627),0,IF($B$17="custo",(MAX(H627:K627)-K627)/(MAX(H627:K627)-MIN(H627:K627)),(K627-MIN(H627:K627))/(MAX(H627:K627)-MIN(H627:K627))))</f>
        <v>1</v>
      </c>
      <c r="AF627" s="0" t="n">
        <f aca="false">IF(MAX(L627:O627)=MIN(L627:O627),0,IF($C$17="custo",(MAX(L627:O627)-L627)/(MAX(L627:O627)-MIN(L627:O627)),(L627-MIN(L627:O627))/(MAX(L627:O627)-MIN(L627:O627))))</f>
        <v>0.911947050692894</v>
      </c>
      <c r="AG627" s="0" t="n">
        <f aca="false">IF(MAX(L627:O627)=MIN(L627:O627),0,IF($C$17="custo",(MAX(L627:O627)-M627)/(MAX(L627:O627)-MIN(L627:O627)),(M627-MIN(L627:O627))/(MAX(L627:O627)-MIN(L627:O627))))</f>
        <v>1</v>
      </c>
      <c r="AH627" s="0" t="n">
        <f aca="false">IF(MAX(L627:O627)=MIN(L627:O627),0,IF($C$17="custo",(MAX(L627:O627)-N627)/(MAX(L627:O627)-MIN(L627:O627)),(N627-MIN(L627:O627))/(MAX(L627:O627)-MIN(L627:O627))))</f>
        <v>0.642242871717068</v>
      </c>
      <c r="AI627" s="0" t="n">
        <f aca="false">IF(MAX(L627:O627)=MIN(L627:O627),0,IF($C$17="custo",(MAX(L627:O627)-O627)/(MAX(L627:O627)-MIN(L627:O627)),(O627-MIN(L627:O627))/(MAX(L627:O627)-MIN(L627:O627))))</f>
        <v>0</v>
      </c>
      <c r="AJ627" s="0" t="n">
        <f aca="false">IF(MAX(P627:S627)=MIN(P627:S627),0,IF($D$17="custo",(MAX(P627:S627)-P627)/(MAX(P627:S627)-MIN(P627:S627)),(P627-MIN(P627:S627))/(MAX(P627:S627)-MIN(P627:S627))))</f>
        <v>0.0990269510830116</v>
      </c>
      <c r="AK627" s="0" t="n">
        <f aca="false">IF(MAX(P627:S627)=MIN(P627:S627),0,IF($D$17="custo",(MAX(P627:S627)-Q627)/(MAX(P627:S627)-MIN(P627:S627)),(Q627-MIN(P627:S627))/(MAX(P627:S627)-MIN(P627:S627))))</f>
        <v>0</v>
      </c>
      <c r="AL627" s="0" t="n">
        <f aca="false">IF(MAX(P627:S627)=MIN(P627:S627),0,IF($D$17="custo",(MAX(P627:S627)-R627)/(MAX(P627:S627)-MIN(P627:S627)),(R627-MIN(P627:S627))/(MAX(P627:S627)-MIN(P627:S627))))</f>
        <v>0.739789344543127</v>
      </c>
      <c r="AM627" s="0" t="n">
        <f aca="false">IF(MAX(P627:S627)=MIN(P627:S627),0,IF($D$17="custo",(MAX(P627:S627)-S627)/(MAX(P627:S627)-MIN(P627:S627)),(S627-MIN(P627:S627))/(MAX(P627:S627)-MIN(P627:S627))))</f>
        <v>1</v>
      </c>
      <c r="AN627" s="0" t="n">
        <f aca="false">IF(MAX(T627:W627)=MIN(T627:W627),0,IF($E$17="custo",(MAX(T627:W627)-T627)/(MAX(T627:W627)-MIN(T627:W627)),(T627-MIN(T627:W627))/(MAX(T627:W627)-MIN(T627:W627))))</f>
        <v>0</v>
      </c>
      <c r="AO627" s="0" t="n">
        <f aca="false">IF(MAX(T627:W627)=MIN(T627:W627),0,IF($E$17="custo",(MAX(T627:W627)-U627)/(MAX(T627:W627)-MIN(T627:W627)),(U627-MIN(T627:W627))/(MAX(T627:W627)-MIN(T627:W627))))</f>
        <v>0.592592592592593</v>
      </c>
      <c r="AP627" s="0" t="n">
        <f aca="false">IF(MAX(T627:W627)=MIN(T627:W627),0,IF($E$17="custo",(MAX(T627:W627)-V627)/(MAX(T627:W627)-MIN(T627:W627)),(V627-MIN(T627:W627))/(MAX(T627:W627)-MIN(T627:W627))))</f>
        <v>0.925925925925926</v>
      </c>
      <c r="AQ627" s="0" t="n">
        <f aca="false">IF(MAX(T627:W627)=MIN(T627:W627),0,IF($E$17="custo",(MAX(T627:W627)-W627)/(MAX(T627:W627)-MIN(T627:W627)),(W627-MIN(T627:W627))/(MAX(T627:W627)-MIN(T627:W627))))</f>
        <v>1</v>
      </c>
      <c r="AR627" s="0" t="n">
        <f aca="false">IF(MAX(X627:AA627)=MIN(X627:AA627),0,IF($F$17="custo",(MAX(X627:AA627)-X627)/(MAX(X627:AA627)-MIN(X627:AA627)),(X627-MIN(X627:AA627))/(MAX(X627:AA627)-MIN(X627:AA627))))</f>
        <v>0</v>
      </c>
      <c r="AS627" s="0" t="n">
        <f aca="false">IF(MAX(X627:AA627)=MIN(X627:AA627),0,IF($F$17="custo",(MAX(X627:AA627)-Y627)/(MAX(X627:AA627)-MIN(X627:AA627)),(Y627-MIN(X627:AA627))/(MAX(X627:AA627)-MIN(X627:AA627))))</f>
        <v>0.771428571428572</v>
      </c>
      <c r="AT627" s="0" t="n">
        <f aca="false">IF(MAX(X627:AA627)=MIN(X627:AA627),0,IF($F$17="custo",(MAX(X627:AA627)-Z627)/(MAX(X627:AA627)-MIN(X627:AA627)),(Z627-MIN(X627:AA627))/(MAX(X627:AA627)-MIN(X627:AA627))))</f>
        <v>0.457142857142857</v>
      </c>
      <c r="AU627" s="0" t="n">
        <f aca="false">IF(MAX(X627:AA627)=MIN(X627:AA627),0,IF($F$17="custo",(MAX(X627:AA627)-AA627)/(MAX(X627:AA627)-MIN(X627:AA627)),(AA627-MIN(X627:AA627))/(MAX(X627:AA627)-MIN(X627:AA627))))</f>
        <v>1</v>
      </c>
      <c r="AV627" s="0" t="n">
        <f aca="false">STDEVP(AB627:AE627)</f>
        <v>0.393822986275443</v>
      </c>
      <c r="AW627" s="0" t="n">
        <f aca="false">STDEVP(AF627:AI627)</f>
        <v>0.391520047252916</v>
      </c>
      <c r="AX627" s="0" t="n">
        <f aca="false">STDEVP(AJ627:AM627)</f>
        <v>0.421836244612553</v>
      </c>
      <c r="AY627" s="0" t="n">
        <f aca="false">STDEVP(AN627:AQ627)</f>
        <v>0.394579180604861</v>
      </c>
      <c r="AZ627" s="0" t="n">
        <f aca="false">STDEVP(AR627:AU627)</f>
        <v>0.37498299281162</v>
      </c>
      <c r="BA627" s="0" t="n">
        <f aca="false">AV627*((1-IFERROR(CORREL(AB627:AE627,AF627:AI627),0))+(1-IFERROR(CORREL(AB627:AE627,AJ627:AM627),0))+(1-IFERROR(CORREL(AB627:AE627,AN627:AQ627),0))+(1-IFERROR(CORREL(AB627:AE627,AR627:AU627),0)))</f>
        <v>1.186029662138</v>
      </c>
      <c r="BB627" s="0" t="n">
        <f aca="false">AW627*((1-IFERROR(CORREL(AF627:AI627,AB627:AE627),0))+(1-IFERROR(CORREL(AF627:AI627,AJ627:AM627),0))+(1-IFERROR(CORREL(AF627:AI627,AN627:AQ627),0))+(1-IFERROR(CORREL(AF627:AI627,AR627:AU627),0)))</f>
        <v>2.77249204962719</v>
      </c>
      <c r="BC627" s="0" t="n">
        <f aca="false">AX627*((1-IFERROR(CORREL(AJ627:AM627,AB627:AE627),0))+(1-IFERROR(CORREL(AJ627:AM627,AF627:AI627),0))+(1-IFERROR(CORREL(AJ627:AM627,AN627:AQ627),0))+(1-IFERROR(CORREL(AJ627:AM627,AR627:AU627),0)))</f>
        <v>1.12487486170025</v>
      </c>
      <c r="BD627" s="0" t="n">
        <f aca="false">AY627*((1-IFERROR(CORREL(AN627:AQ627,AB627:AE627),0))+(1-IFERROR(CORREL(AN627:AQ627,AF627:AI627),0))+(1-IFERROR(CORREL(AN627:AQ627,AJ627:AM627),0))+(1-IFERROR(CORREL(AN627:AQ627,AR627:AU627),0)))</f>
        <v>0.969874103250422</v>
      </c>
      <c r="BE627" s="0" t="n">
        <f aca="false">AZ627*((1-IFERROR(CORREL(AR627:AU627,AB627:AE627),0))+(1-IFERROR(CORREL(AR627:AU627,AF627:AI627),0))+(1-IFERROR(CORREL(AR627:AU627,AJ627:AM627),0))+(1-IFERROR(CORREL(AR627:AU627,AN627:AQ627),0)))</f>
        <v>1.14074094504681</v>
      </c>
      <c r="BF627" s="0" t="n">
        <f aca="false">IF(SUM(BA627:BE627)&gt;0,BA627/SUM(BA627:BE627),1/5)</f>
        <v>0.164863462070332</v>
      </c>
      <c r="BG627" s="0" t="n">
        <f aca="false">IF(SUM(BA627:BE627)&gt;0,BB627/SUM(BA627:BE627),1/5)</f>
        <v>0.385388875553119</v>
      </c>
      <c r="BH627" s="0" t="n">
        <f aca="false">IF(SUM(BA627:BE627)&gt;0,BC627/SUM(BA627:BE627),1/5)</f>
        <v>0.156362669514932</v>
      </c>
      <c r="BI627" s="0" t="n">
        <f aca="false">IF(SUM(BA627:BE627)&gt;0,BD627/SUM(BA627:BE627),1/5)</f>
        <v>0.134816866338726</v>
      </c>
      <c r="BJ627" s="0" t="n">
        <f aca="false">IF(SUM(BA627:BE627)&gt;0,BE627/SUM(BA627:BE627),1/5)</f>
        <v>0.158568126522891</v>
      </c>
      <c r="BK627" s="0" t="n">
        <f aca="false">BF627*AB627+BG627*AF627+BH627*AJ627+BI627*AN627+BJ627*AR627</f>
        <v>0.426917126295703</v>
      </c>
      <c r="BL627" s="0" t="n">
        <f aca="false">BF627*AC627+BG627*AG627+BH627*AK627+BI627*AO627+BJ627*AS627</f>
        <v>0.587604335219653</v>
      </c>
      <c r="BM627" s="0" t="n">
        <f aca="false">BF627*AD627+BG627*AH627+BH627*AL627+BI627*AP627+BJ627*AT627</f>
        <v>0.698022128277982</v>
      </c>
      <c r="BN627" s="0" t="n">
        <f aca="false">BF627*AE627+BG627*AI627+BH627*AM627+BI627*AQ627+BJ627*AU627</f>
        <v>0.614611124446881</v>
      </c>
      <c r="BO627" s="0" t="n">
        <f aca="false">RANK(BK627,$BK627:$BN627)</f>
        <v>4</v>
      </c>
      <c r="BP627" s="0" t="n">
        <f aca="false">RANK(BL627,$BK627:$BN627)</f>
        <v>3</v>
      </c>
      <c r="BQ627" s="0" t="n">
        <f aca="false">RANK(BM627,$BK627:$BN627)</f>
        <v>1</v>
      </c>
      <c r="BR627" s="0" t="n">
        <f aca="false">RANK(BN627,$BK627:$BN627)</f>
        <v>2</v>
      </c>
    </row>
    <row r="628" customFormat="false" ht="15" hidden="false" customHeight="false" outlineLevel="0" collapsed="false">
      <c r="A628" s="0" t="n">
        <v>605</v>
      </c>
      <c r="B628" s="0" t="n">
        <f aca="false">RANDBETWEEN(1,$B$5)</f>
        <v>2</v>
      </c>
      <c r="C628" s="0" t="n">
        <f aca="false">RANDBETWEEN(1,$B$5)</f>
        <v>2</v>
      </c>
      <c r="D628" s="0" t="n">
        <f aca="false">RANDBETWEEN(1,$B$5)</f>
        <v>3</v>
      </c>
      <c r="E628" s="0" t="n">
        <f aca="false">RANDBETWEEN(1,$B$5)</f>
        <v>5</v>
      </c>
      <c r="F628" s="0" t="n">
        <f aca="false">RANDBETWEEN(1,$B$5)</f>
        <v>5</v>
      </c>
      <c r="G628" s="0" t="n">
        <f aca="false">RANDBETWEEN(1,$B$5)</f>
        <v>1</v>
      </c>
      <c r="H628" s="0" t="n">
        <f aca="true">NORMINV(RAND(),$B$8,$B$13)</f>
        <v>45.7439999049036</v>
      </c>
      <c r="I628" s="0" t="n">
        <f aca="true">NORMINV(RAND(),$C$8,$C$13)</f>
        <v>64.772268284115</v>
      </c>
      <c r="J628" s="0" t="n">
        <f aca="true">NORMINV(RAND(),$D$8,$D$13)</f>
        <v>14.2709913558973</v>
      </c>
      <c r="K628" s="0" t="n">
        <f aca="true">NORMINV(RAND(),$E$8,$E$13)</f>
        <v>3.14936517835954</v>
      </c>
      <c r="L628" s="0" t="n">
        <f aca="true">NORMINV(RAND(),$B$9,$B$14)</f>
        <v>41.2918369483691</v>
      </c>
      <c r="M628" s="0" t="n">
        <f aca="true">NORMINV(RAND(),$C$9,$C$14)</f>
        <v>39.9260030937017</v>
      </c>
      <c r="N628" s="0" t="n">
        <f aca="true">NORMINV(RAND(),$D$9,$D$14)</f>
        <v>38.384247577528</v>
      </c>
      <c r="O628" s="0" t="n">
        <f aca="true">NORMINV(RAND(),$E$9,$E$14)</f>
        <v>24.3078146345325</v>
      </c>
      <c r="P628" s="0" t="n">
        <f aca="true">NORMINV(RAND(),$B$10,$B$15)</f>
        <v>25.1927383351552</v>
      </c>
      <c r="Q628" s="0" t="n">
        <f aca="true">NORMINV(RAND(),$C$10,$C$15)</f>
        <v>28.5804957690452</v>
      </c>
      <c r="R628" s="0" t="n">
        <f aca="true">NORMINV(RAND(),$D$10,$D$15)</f>
        <v>9.82879698234076</v>
      </c>
      <c r="S628" s="0" t="n">
        <f aca="true">NORMINV(RAND(),$E$10,$E$15)</f>
        <v>3.91088083344339</v>
      </c>
      <c r="T628" s="0" t="n">
        <f aca="false">MEDIAN(INDEX(Avaliadores!$B$17:$B$22,$B628),INDEX(Avaliadores!$B$17:$B$22,$C628),INDEX(Avaliadores!$B$17:$B$22,$D628),INDEX(Avaliadores!$B$17:$B$22,$E628),INDEX(Avaliadores!$B$17:$B$22,$F628),INDEX(Avaliadores!$B$17:$B$22,$G628))</f>
        <v>2.66666666666667</v>
      </c>
      <c r="U628" s="0" t="n">
        <f aca="false">MEDIAN(INDEX(Avaliadores!$C$17:$C$22,$B628),INDEX(Avaliadores!$C$17:$C$22,$C628),INDEX(Avaliadores!$C$17:$C$22,$D628),INDEX(Avaliadores!$C$17:$C$22,$E628),INDEX(Avaliadores!$C$17:$C$22,$F628),INDEX(Avaliadores!$C$17:$C$22,$G628))</f>
        <v>5.04166666666667</v>
      </c>
      <c r="V628" s="0" t="n">
        <f aca="false">MEDIAN(INDEX(Avaliadores!$D$17:$D$22,$B628),INDEX(Avaliadores!$D$17:$D$22,$C628),INDEX(Avaliadores!$D$17:$D$22,$D628),INDEX(Avaliadores!$D$17:$D$22,$E628),INDEX(Avaliadores!$D$17:$D$22,$F628),INDEX(Avaliadores!$D$17:$D$22,$G628))</f>
        <v>5.91666666666667</v>
      </c>
      <c r="W628" s="0" t="n">
        <f aca="false">MEDIAN(INDEX(Avaliadores!$E$17:$E$22,$B628),INDEX(Avaliadores!$E$17:$E$22,$C628),INDEX(Avaliadores!$E$17:$E$22,$D628),INDEX(Avaliadores!$E$17:$E$22,$E628),INDEX(Avaliadores!$E$17:$E$22,$F628),INDEX(Avaliadores!$E$17:$E$22,$G628))</f>
        <v>6.54166666666667</v>
      </c>
      <c r="X628" s="0" t="n">
        <f aca="false">MEDIAN(INDEX(Avaliadores!$F$17:$F$22,$B628),INDEX(Avaliadores!$F$17:$F$22,$C628),INDEX(Avaliadores!$F$17:$F$22,$D628),INDEX(Avaliadores!$F$17:$F$22,$E628),INDEX(Avaliadores!$F$17:$F$22,$F628),INDEX(Avaliadores!$F$17:$F$22,$G628))</f>
        <v>2.29166666666667</v>
      </c>
      <c r="Y628" s="0" t="n">
        <f aca="false">MEDIAN(INDEX(Avaliadores!$G$17:$G$22,$B628),INDEX(Avaliadores!$G$17:$G$22,$C628),INDEX(Avaliadores!$G$17:$G$22,$D628),INDEX(Avaliadores!$G$17:$G$22,$E628),INDEX(Avaliadores!$G$17:$G$22,$F628),INDEX(Avaliadores!$G$17:$G$22,$G628))</f>
        <v>5.41666666666667</v>
      </c>
      <c r="Z628" s="0" t="n">
        <f aca="false">MEDIAN(INDEX(Avaliadores!$H$17:$H$22,$B628),INDEX(Avaliadores!$H$17:$H$22,$C628),INDEX(Avaliadores!$H$17:$H$22,$D628),INDEX(Avaliadores!$H$17:$H$22,$E628),INDEX(Avaliadores!$H$17:$H$22,$F628),INDEX(Avaliadores!$H$17:$H$22,$G628))</f>
        <v>3.91666666666667</v>
      </c>
      <c r="AA628" s="0" t="n">
        <f aca="false">MEDIAN(INDEX(Avaliadores!$I$17:$I$22,$B628),INDEX(Avaliadores!$I$17:$I$22,$C628),INDEX(Avaliadores!$I$17:$I$22,$D628),INDEX(Avaliadores!$I$17:$I$22,$E628),INDEX(Avaliadores!$I$17:$I$22,$F628),INDEX(Avaliadores!$I$17:$I$22,$G628))</f>
        <v>6.54166666666667</v>
      </c>
      <c r="AB628" s="0" t="n">
        <f aca="false">IF(MAX(H628:K628)=MIN(H628:K628),0,IF($B$17="custo",(MAX(H628:K628)-H628)/(MAX(H628:K628)-MIN(H628:K628)),(H628-MIN(H628:K628))/(MAX(H628:K628)-MIN(H628:K628))))</f>
        <v>0.308785653064018</v>
      </c>
      <c r="AC628" s="0" t="n">
        <f aca="false">IF(MAX(H628:K628)=MIN(H628:K628),0,IF($B$17="custo",(MAX(H628:K628)-I628)/(MAX(H628:K628)-MIN(H628:K628)),(I628-MIN(H628:K628))/(MAX(H628:K628)-MIN(H628:K628))))</f>
        <v>0</v>
      </c>
      <c r="AD628" s="0" t="n">
        <f aca="false">IF(MAX(H628:K628)=MIN(H628:K628),0,IF($B$17="custo",(MAX(H628:K628)-J628)/(MAX(H628:K628)-MIN(H628:K628)),(J628-MIN(H628:K628))/(MAX(H628:K628)-MIN(H628:K628))))</f>
        <v>0.819521223165174</v>
      </c>
      <c r="AE628" s="0" t="n">
        <f aca="false">IF(MAX(H628:K628)=MIN(H628:K628),0,IF($B$17="custo",(MAX(H628:K628)-K628)/(MAX(H628:K628)-MIN(H628:K628)),(K628-MIN(H628:K628))/(MAX(H628:K628)-MIN(H628:K628))))</f>
        <v>1</v>
      </c>
      <c r="AF628" s="0" t="n">
        <f aca="false">IF(MAX(L628:O628)=MIN(L628:O628),0,IF($C$17="custo",(MAX(L628:O628)-L628)/(MAX(L628:O628)-MIN(L628:O628)),(L628-MIN(L628:O628))/(MAX(L628:O628)-MIN(L628:O628))))</f>
        <v>1</v>
      </c>
      <c r="AG628" s="0" t="n">
        <f aca="false">IF(MAX(L628:O628)=MIN(L628:O628),0,IF($C$17="custo",(MAX(L628:O628)-M628)/(MAX(L628:O628)-MIN(L628:O628)),(M628-MIN(L628:O628))/(MAX(L628:O628)-MIN(L628:O628))))</f>
        <v>0.919581249398463</v>
      </c>
      <c r="AH628" s="0" t="n">
        <f aca="false">IF(MAX(L628:O628)=MIN(L628:O628),0,IF($C$17="custo",(MAX(L628:O628)-N628)/(MAX(L628:O628)-MIN(L628:O628)),(N628-MIN(L628:O628))/(MAX(L628:O628)-MIN(L628:O628))))</f>
        <v>0.828804430592846</v>
      </c>
      <c r="AI628" s="0" t="n">
        <f aca="false">IF(MAX(L628:O628)=MIN(L628:O628),0,IF($C$17="custo",(MAX(L628:O628)-O628)/(MAX(L628:O628)-MIN(L628:O628)),(O628-MIN(L628:O628))/(MAX(L628:O628)-MIN(L628:O628))))</f>
        <v>0</v>
      </c>
      <c r="AJ628" s="0" t="n">
        <f aca="false">IF(MAX(P628:S628)=MIN(P628:S628),0,IF($D$17="custo",(MAX(P628:S628)-P628)/(MAX(P628:S628)-MIN(P628:S628)),(P628-MIN(P628:S628))/(MAX(P628:S628)-MIN(P628:S628))))</f>
        <v>0.137325103887253</v>
      </c>
      <c r="AK628" s="0" t="n">
        <f aca="false">IF(MAX(P628:S628)=MIN(P628:S628),0,IF($D$17="custo",(MAX(P628:S628)-Q628)/(MAX(P628:S628)-MIN(P628:S628)),(Q628-MIN(P628:S628))/(MAX(P628:S628)-MIN(P628:S628))))</f>
        <v>0</v>
      </c>
      <c r="AL628" s="0" t="n">
        <f aca="false">IF(MAX(P628:S628)=MIN(P628:S628),0,IF($D$17="custo",(MAX(P628:S628)-R628)/(MAX(P628:S628)-MIN(P628:S628)),(R628-MIN(P628:S628))/(MAX(P628:S628)-MIN(P628:S628))))</f>
        <v>0.760113152785496</v>
      </c>
      <c r="AM628" s="0" t="n">
        <f aca="false">IF(MAX(P628:S628)=MIN(P628:S628),0,IF($D$17="custo",(MAX(P628:S628)-S628)/(MAX(P628:S628)-MIN(P628:S628)),(S628-MIN(P628:S628))/(MAX(P628:S628)-MIN(P628:S628))))</f>
        <v>1</v>
      </c>
      <c r="AN628" s="0" t="n">
        <f aca="false">IF(MAX(T628:W628)=MIN(T628:W628),0,IF($E$17="custo",(MAX(T628:W628)-T628)/(MAX(T628:W628)-MIN(T628:W628)),(T628-MIN(T628:W628))/(MAX(T628:W628)-MIN(T628:W628))))</f>
        <v>0</v>
      </c>
      <c r="AO628" s="0" t="n">
        <f aca="false">IF(MAX(T628:W628)=MIN(T628:W628),0,IF($E$17="custo",(MAX(T628:W628)-U628)/(MAX(T628:W628)-MIN(T628:W628)),(U628-MIN(T628:W628))/(MAX(T628:W628)-MIN(T628:W628))))</f>
        <v>0.612903225806452</v>
      </c>
      <c r="AP628" s="0" t="n">
        <f aca="false">IF(MAX(T628:W628)=MIN(T628:W628),0,IF($E$17="custo",(MAX(T628:W628)-V628)/(MAX(T628:W628)-MIN(T628:W628)),(V628-MIN(T628:W628))/(MAX(T628:W628)-MIN(T628:W628))))</f>
        <v>0.838709677419355</v>
      </c>
      <c r="AQ628" s="0" t="n">
        <f aca="false">IF(MAX(T628:W628)=MIN(T628:W628),0,IF($E$17="custo",(MAX(T628:W628)-W628)/(MAX(T628:W628)-MIN(T628:W628)),(W628-MIN(T628:W628))/(MAX(T628:W628)-MIN(T628:W628))))</f>
        <v>1</v>
      </c>
      <c r="AR628" s="0" t="n">
        <f aca="false">IF(MAX(X628:AA628)=MIN(X628:AA628),0,IF($F$17="custo",(MAX(X628:AA628)-X628)/(MAX(X628:AA628)-MIN(X628:AA628)),(X628-MIN(X628:AA628))/(MAX(X628:AA628)-MIN(X628:AA628))))</f>
        <v>0</v>
      </c>
      <c r="AS628" s="0" t="n">
        <f aca="false">IF(MAX(X628:AA628)=MIN(X628:AA628),0,IF($F$17="custo",(MAX(X628:AA628)-Y628)/(MAX(X628:AA628)-MIN(X628:AA628)),(Y628-MIN(X628:AA628))/(MAX(X628:AA628)-MIN(X628:AA628))))</f>
        <v>0.735294117647059</v>
      </c>
      <c r="AT628" s="0" t="n">
        <f aca="false">IF(MAX(X628:AA628)=MIN(X628:AA628),0,IF($F$17="custo",(MAX(X628:AA628)-Z628)/(MAX(X628:AA628)-MIN(X628:AA628)),(Z628-MIN(X628:AA628))/(MAX(X628:AA628)-MIN(X628:AA628))))</f>
        <v>0.382352941176471</v>
      </c>
      <c r="AU628" s="0" t="n">
        <f aca="false">IF(MAX(X628:AA628)=MIN(X628:AA628),0,IF($F$17="custo",(MAX(X628:AA628)-AA628)/(MAX(X628:AA628)-MIN(X628:AA628)),(AA628-MIN(X628:AA628))/(MAX(X628:AA628)-MIN(X628:AA628))))</f>
        <v>1</v>
      </c>
      <c r="AV628" s="0" t="n">
        <f aca="false">STDEVP(AB628:AE628)</f>
        <v>0.398290432632143</v>
      </c>
      <c r="AW628" s="0" t="n">
        <f aca="false">STDEVP(AF628:AI628)</f>
        <v>0.401291819291226</v>
      </c>
      <c r="AX628" s="0" t="n">
        <f aca="false">STDEVP(AJ628:AM628)</f>
        <v>0.417301511117508</v>
      </c>
      <c r="AY628" s="0" t="n">
        <f aca="false">STDEVP(AN628:AQ628)</f>
        <v>0.379632332127091</v>
      </c>
      <c r="AZ628" s="0" t="n">
        <f aca="false">STDEVP(AR628:AU628)</f>
        <v>0.376079760368954</v>
      </c>
      <c r="BA628" s="0" t="n">
        <f aca="false">AV628*((1-IFERROR(CORREL(AB628:AE628,AF628:AI628),0))+(1-IFERROR(CORREL(AB628:AE628,AJ628:AM628),0))+(1-IFERROR(CORREL(AB628:AE628,AN628:AQ628),0))+(1-IFERROR(CORREL(AB628:AE628,AR628:AU628),0)))</f>
        <v>1.11963254528204</v>
      </c>
      <c r="BB628" s="0" t="n">
        <f aca="false">AW628*((1-IFERROR(CORREL(AF628:AI628,AB628:AE628),0))+(1-IFERROR(CORREL(AF628:AI628,AJ628:AM628),0))+(1-IFERROR(CORREL(AF628:AI628,AN628:AQ628),0))+(1-IFERROR(CORREL(AF628:AI628,AR628:AU628),0)))</f>
        <v>2.81173026992517</v>
      </c>
      <c r="BC628" s="0" t="n">
        <f aca="false">AX628*((1-IFERROR(CORREL(AJ628:AM628,AB628:AE628),0))+(1-IFERROR(CORREL(AJ628:AM628,AF628:AI628),0))+(1-IFERROR(CORREL(AJ628:AM628,AN628:AQ628),0))+(1-IFERROR(CORREL(AJ628:AM628,AR628:AU628),0)))</f>
        <v>1.08907417634578</v>
      </c>
      <c r="BD628" s="0" t="n">
        <f aca="false">AY628*((1-IFERROR(CORREL(AN628:AQ628,AB628:AE628),0))+(1-IFERROR(CORREL(AN628:AQ628,AF628:AI628),0))+(1-IFERROR(CORREL(AN628:AQ628,AJ628:AM628),0))+(1-IFERROR(CORREL(AN628:AQ628,AR628:AU628),0)))</f>
        <v>0.944408204059552</v>
      </c>
      <c r="BE628" s="0" t="n">
        <f aca="false">AZ628*((1-IFERROR(CORREL(AR628:AU628,AB628:AE628),0))+(1-IFERROR(CORREL(AR628:AU628,AF628:AI628),0))+(1-IFERROR(CORREL(AR628:AU628,AJ628:AM628),0))+(1-IFERROR(CORREL(AR628:AU628,AN628:AQ628),0)))</f>
        <v>1.19182367099467</v>
      </c>
      <c r="BF628" s="0" t="n">
        <f aca="false">IF(SUM(BA628:BE628)&gt;0,BA628/SUM(BA628:BE628),1/5)</f>
        <v>0.156446045800192</v>
      </c>
      <c r="BG628" s="0" t="n">
        <f aca="false">IF(SUM(BA628:BE628)&gt;0,BB628/SUM(BA628:BE628),1/5)</f>
        <v>0.392882543866828</v>
      </c>
      <c r="BH628" s="0" t="n">
        <f aca="false">IF(SUM(BA628:BE628)&gt;0,BC628/SUM(BA628:BE628),1/5)</f>
        <v>0.152176130633536</v>
      </c>
      <c r="BI628" s="0" t="n">
        <f aca="false">IF(SUM(BA628:BE628)&gt;0,BD628/SUM(BA628:BE628),1/5)</f>
        <v>0.131961981427719</v>
      </c>
      <c r="BJ628" s="0" t="n">
        <f aca="false">IF(SUM(BA628:BE628)&gt;0,BE628/SUM(BA628:BE628),1/5)</f>
        <v>0.166533298271726</v>
      </c>
      <c r="BK628" s="0" t="n">
        <f aca="false">BF628*AB628+BG628*AF628+BH628*AJ628+BI628*AN628+BJ628*AR628</f>
        <v>0.462088441236934</v>
      </c>
      <c r="BL628" s="0" t="n">
        <f aca="false">BF628*AC628+BG628*AG628+BH628*AK628+BI628*AO628+BJ628*AS628</f>
        <v>0.564618299268327</v>
      </c>
      <c r="BM628" s="0" t="n">
        <f aca="false">BF628*AD628+BG628*AH628+BH628*AL628+BI628*AP628+BJ628*AT628</f>
        <v>0.743857013580371</v>
      </c>
      <c r="BN628" s="0" t="n">
        <f aca="false">BF628*AE628+BG628*AI628+BH628*AM628+BI628*AQ628+BJ628*AU628</f>
        <v>0.607117456133172</v>
      </c>
      <c r="BO628" s="0" t="n">
        <f aca="false">RANK(BK628,$BK628:$BN628)</f>
        <v>4</v>
      </c>
      <c r="BP628" s="0" t="n">
        <f aca="false">RANK(BL628,$BK628:$BN628)</f>
        <v>3</v>
      </c>
      <c r="BQ628" s="0" t="n">
        <f aca="false">RANK(BM628,$BK628:$BN628)</f>
        <v>1</v>
      </c>
      <c r="BR628" s="0" t="n">
        <f aca="false">RANK(BN628,$BK628:$BN628)</f>
        <v>2</v>
      </c>
    </row>
    <row r="629" customFormat="false" ht="15" hidden="false" customHeight="false" outlineLevel="0" collapsed="false">
      <c r="A629" s="0" t="n">
        <v>606</v>
      </c>
      <c r="B629" s="0" t="n">
        <f aca="false">RANDBETWEEN(1,$B$5)</f>
        <v>2</v>
      </c>
      <c r="C629" s="0" t="n">
        <f aca="false">RANDBETWEEN(1,$B$5)</f>
        <v>4</v>
      </c>
      <c r="D629" s="0" t="n">
        <f aca="false">RANDBETWEEN(1,$B$5)</f>
        <v>4</v>
      </c>
      <c r="E629" s="0" t="n">
        <f aca="false">RANDBETWEEN(1,$B$5)</f>
        <v>4</v>
      </c>
      <c r="F629" s="0" t="n">
        <f aca="false">RANDBETWEEN(1,$B$5)</f>
        <v>1</v>
      </c>
      <c r="G629" s="0" t="n">
        <f aca="false">RANDBETWEEN(1,$B$5)</f>
        <v>2</v>
      </c>
      <c r="H629" s="0" t="n">
        <f aca="true">NORMINV(RAND(),$B$8,$B$13)</f>
        <v>54.7502601681678</v>
      </c>
      <c r="I629" s="0" t="n">
        <f aca="true">NORMINV(RAND(),$C$8,$C$13)</f>
        <v>57.0205920169563</v>
      </c>
      <c r="J629" s="0" t="n">
        <f aca="true">NORMINV(RAND(),$D$8,$D$13)</f>
        <v>15.4653044396789</v>
      </c>
      <c r="K629" s="0" t="n">
        <f aca="true">NORMINV(RAND(),$E$8,$E$13)</f>
        <v>3.013670059844</v>
      </c>
      <c r="L629" s="0" t="n">
        <f aca="true">NORMINV(RAND(),$B$9,$B$14)</f>
        <v>51.1081250794101</v>
      </c>
      <c r="M629" s="0" t="n">
        <f aca="true">NORMINV(RAND(),$C$9,$C$14)</f>
        <v>54.7082060281274</v>
      </c>
      <c r="N629" s="0" t="n">
        <f aca="true">NORMINV(RAND(),$D$9,$D$14)</f>
        <v>41.3465938980575</v>
      </c>
      <c r="O629" s="0" t="n">
        <f aca="true">NORMINV(RAND(),$E$9,$E$14)</f>
        <v>25.9189493161691</v>
      </c>
      <c r="P629" s="0" t="n">
        <f aca="true">NORMINV(RAND(),$B$10,$B$15)</f>
        <v>24.2683607089893</v>
      </c>
      <c r="Q629" s="0" t="n">
        <f aca="true">NORMINV(RAND(),$C$10,$C$15)</f>
        <v>30.0809530723581</v>
      </c>
      <c r="R629" s="0" t="n">
        <f aca="true">NORMINV(RAND(),$D$10,$D$15)</f>
        <v>10.1123773184892</v>
      </c>
      <c r="S629" s="0" t="n">
        <f aca="true">NORMINV(RAND(),$E$10,$E$15)</f>
        <v>3.73611446326591</v>
      </c>
      <c r="T629" s="0" t="n">
        <f aca="false">MEDIAN(INDEX(Avaliadores!$B$17:$B$22,$B629),INDEX(Avaliadores!$B$17:$B$22,$C629),INDEX(Avaliadores!$B$17:$B$22,$D629),INDEX(Avaliadores!$B$17:$B$22,$E629),INDEX(Avaliadores!$B$17:$B$22,$F629),INDEX(Avaliadores!$B$17:$B$22,$G629))</f>
        <v>3.29166666666667</v>
      </c>
      <c r="U629" s="0" t="n">
        <f aca="false">MEDIAN(INDEX(Avaliadores!$C$17:$C$22,$B629),INDEX(Avaliadores!$C$17:$C$22,$C629),INDEX(Avaliadores!$C$17:$C$22,$D629),INDEX(Avaliadores!$C$17:$C$22,$E629),INDEX(Avaliadores!$C$17:$C$22,$F629),INDEX(Avaliadores!$C$17:$C$22,$G629))</f>
        <v>5.29166666666667</v>
      </c>
      <c r="V629" s="0" t="n">
        <f aca="false">MEDIAN(INDEX(Avaliadores!$D$17:$D$22,$B629),INDEX(Avaliadores!$D$17:$D$22,$C629),INDEX(Avaliadores!$D$17:$D$22,$D629),INDEX(Avaliadores!$D$17:$D$22,$E629),INDEX(Avaliadores!$D$17:$D$22,$F629),INDEX(Avaliadores!$D$17:$D$22,$G629))</f>
        <v>5.79166666666667</v>
      </c>
      <c r="W629" s="0" t="n">
        <f aca="false">MEDIAN(INDEX(Avaliadores!$E$17:$E$22,$B629),INDEX(Avaliadores!$E$17:$E$22,$C629),INDEX(Avaliadores!$E$17:$E$22,$D629),INDEX(Avaliadores!$E$17:$E$22,$E629),INDEX(Avaliadores!$E$17:$E$22,$F629),INDEX(Avaliadores!$E$17:$E$22,$G629))</f>
        <v>6.54166666666667</v>
      </c>
      <c r="X629" s="0" t="n">
        <f aca="false">MEDIAN(INDEX(Avaliadores!$F$17:$F$22,$B629),INDEX(Avaliadores!$F$17:$F$22,$C629),INDEX(Avaliadores!$F$17:$F$22,$D629),INDEX(Avaliadores!$F$17:$F$22,$E629),INDEX(Avaliadores!$F$17:$F$22,$F629),INDEX(Avaliadores!$F$17:$F$22,$G629))</f>
        <v>2.79166666666667</v>
      </c>
      <c r="Y629" s="0" t="n">
        <f aca="false">MEDIAN(INDEX(Avaliadores!$G$17:$G$22,$B629),INDEX(Avaliadores!$G$17:$G$22,$C629),INDEX(Avaliadores!$G$17:$G$22,$D629),INDEX(Avaliadores!$G$17:$G$22,$E629),INDEX(Avaliadores!$G$17:$G$22,$F629),INDEX(Avaliadores!$G$17:$G$22,$G629))</f>
        <v>4.79166666666667</v>
      </c>
      <c r="Z629" s="0" t="n">
        <f aca="false">MEDIAN(INDEX(Avaliadores!$H$17:$H$22,$B629),INDEX(Avaliadores!$H$17:$H$22,$C629),INDEX(Avaliadores!$H$17:$H$22,$D629),INDEX(Avaliadores!$H$17:$H$22,$E629),INDEX(Avaliadores!$H$17:$H$22,$F629),INDEX(Avaliadores!$H$17:$H$22,$G629))</f>
        <v>3.79166666666667</v>
      </c>
      <c r="AA629" s="0" t="n">
        <f aca="false">MEDIAN(INDEX(Avaliadores!$I$17:$I$22,$B629),INDEX(Avaliadores!$I$17:$I$22,$C629),INDEX(Avaliadores!$I$17:$I$22,$D629),INDEX(Avaliadores!$I$17:$I$22,$E629),INDEX(Avaliadores!$I$17:$I$22,$F629),INDEX(Avaliadores!$I$17:$I$22,$G629))</f>
        <v>5.79166666666667</v>
      </c>
      <c r="AB629" s="0" t="n">
        <f aca="false">IF(MAX(H629:K629)=MIN(H629:K629),0,IF($B$17="custo",(MAX(H629:K629)-H629)/(MAX(H629:K629)-MIN(H629:K629)),(H629-MIN(H629:K629))/(MAX(H629:K629)-MIN(H629:K629))))</f>
        <v>0.0420377937959784</v>
      </c>
      <c r="AC629" s="0" t="n">
        <f aca="false">IF(MAX(H629:K629)=MIN(H629:K629),0,IF($B$17="custo",(MAX(H629:K629)-I629)/(MAX(H629:K629)-MIN(H629:K629)),(I629-MIN(H629:K629))/(MAX(H629:K629)-MIN(H629:K629))))</f>
        <v>0</v>
      </c>
      <c r="AD629" s="0" t="n">
        <f aca="false">IF(MAX(H629:K629)=MIN(H629:K629),0,IF($B$17="custo",(MAX(H629:K629)-J629)/(MAX(H629:K629)-MIN(H629:K629)),(J629-MIN(H629:K629))/(MAX(H629:K629)-MIN(H629:K629))))</f>
        <v>0.76944373186602</v>
      </c>
      <c r="AE629" s="0" t="n">
        <f aca="false">IF(MAX(H629:K629)=MIN(H629:K629),0,IF($B$17="custo",(MAX(H629:K629)-K629)/(MAX(H629:K629)-MIN(H629:K629)),(K629-MIN(H629:K629))/(MAX(H629:K629)-MIN(H629:K629))))</f>
        <v>1</v>
      </c>
      <c r="AF629" s="0" t="n">
        <f aca="false">IF(MAX(L629:O629)=MIN(L629:O629),0,IF($C$17="custo",(MAX(L629:O629)-L629)/(MAX(L629:O629)-MIN(L629:O629)),(L629-MIN(L629:O629))/(MAX(L629:O629)-MIN(L629:O629))))</f>
        <v>0.874950541976933</v>
      </c>
      <c r="AG629" s="0" t="n">
        <f aca="false">IF(MAX(L629:O629)=MIN(L629:O629),0,IF($C$17="custo",(MAX(L629:O629)-M629)/(MAX(L629:O629)-MIN(L629:O629)),(M629-MIN(L629:O629))/(MAX(L629:O629)-MIN(L629:O629))))</f>
        <v>1</v>
      </c>
      <c r="AH629" s="0" t="n">
        <f aca="false">IF(MAX(L629:O629)=MIN(L629:O629),0,IF($C$17="custo",(MAX(L629:O629)-N629)/(MAX(L629:O629)-MIN(L629:O629)),(N629-MIN(L629:O629))/(MAX(L629:O629)-MIN(L629:O629))))</f>
        <v>0.535882004049105</v>
      </c>
      <c r="AI629" s="0" t="n">
        <f aca="false">IF(MAX(L629:O629)=MIN(L629:O629),0,IF($C$17="custo",(MAX(L629:O629)-O629)/(MAX(L629:O629)-MIN(L629:O629)),(O629-MIN(L629:O629))/(MAX(L629:O629)-MIN(L629:O629))))</f>
        <v>0</v>
      </c>
      <c r="AJ629" s="0" t="n">
        <f aca="false">IF(MAX(P629:S629)=MIN(P629:S629),0,IF($D$17="custo",(MAX(P629:S629)-P629)/(MAX(P629:S629)-MIN(P629:S629)),(P629-MIN(P629:S629))/(MAX(P629:S629)-MIN(P629:S629))))</f>
        <v>0.220634958126587</v>
      </c>
      <c r="AK629" s="0" t="n">
        <f aca="false">IF(MAX(P629:S629)=MIN(P629:S629),0,IF($D$17="custo",(MAX(P629:S629)-Q629)/(MAX(P629:S629)-MIN(P629:S629)),(Q629-MIN(P629:S629))/(MAX(P629:S629)-MIN(P629:S629))))</f>
        <v>0</v>
      </c>
      <c r="AL629" s="0" t="n">
        <f aca="false">IF(MAX(P629:S629)=MIN(P629:S629),0,IF($D$17="custo",(MAX(P629:S629)-R629)/(MAX(P629:S629)-MIN(P629:S629)),(R629-MIN(P629:S629))/(MAX(P629:S629)-MIN(P629:S629))))</f>
        <v>0.7579691813704</v>
      </c>
      <c r="AM629" s="0" t="n">
        <f aca="false">IF(MAX(P629:S629)=MIN(P629:S629),0,IF($D$17="custo",(MAX(P629:S629)-S629)/(MAX(P629:S629)-MIN(P629:S629)),(S629-MIN(P629:S629))/(MAX(P629:S629)-MIN(P629:S629))))</f>
        <v>1</v>
      </c>
      <c r="AN629" s="0" t="n">
        <f aca="false">IF(MAX(T629:W629)=MIN(T629:W629),0,IF($E$17="custo",(MAX(T629:W629)-T629)/(MAX(T629:W629)-MIN(T629:W629)),(T629-MIN(T629:W629))/(MAX(T629:W629)-MIN(T629:W629))))</f>
        <v>0</v>
      </c>
      <c r="AO629" s="0" t="n">
        <f aca="false">IF(MAX(T629:W629)=MIN(T629:W629),0,IF($E$17="custo",(MAX(T629:W629)-U629)/(MAX(T629:W629)-MIN(T629:W629)),(U629-MIN(T629:W629))/(MAX(T629:W629)-MIN(T629:W629))))</f>
        <v>0.615384615384615</v>
      </c>
      <c r="AP629" s="0" t="n">
        <f aca="false">IF(MAX(T629:W629)=MIN(T629:W629),0,IF($E$17="custo",(MAX(T629:W629)-V629)/(MAX(T629:W629)-MIN(T629:W629)),(V629-MIN(T629:W629))/(MAX(T629:W629)-MIN(T629:W629))))</f>
        <v>0.769230769230769</v>
      </c>
      <c r="AQ629" s="0" t="n">
        <f aca="false">IF(MAX(T629:W629)=MIN(T629:W629),0,IF($E$17="custo",(MAX(T629:W629)-W629)/(MAX(T629:W629)-MIN(T629:W629)),(W629-MIN(T629:W629))/(MAX(T629:W629)-MIN(T629:W629))))</f>
        <v>1</v>
      </c>
      <c r="AR629" s="0" t="n">
        <f aca="false">IF(MAX(X629:AA629)=MIN(X629:AA629),0,IF($F$17="custo",(MAX(X629:AA629)-X629)/(MAX(X629:AA629)-MIN(X629:AA629)),(X629-MIN(X629:AA629))/(MAX(X629:AA629)-MIN(X629:AA629))))</f>
        <v>0</v>
      </c>
      <c r="AS629" s="0" t="n">
        <f aca="false">IF(MAX(X629:AA629)=MIN(X629:AA629),0,IF($F$17="custo",(MAX(X629:AA629)-Y629)/(MAX(X629:AA629)-MIN(X629:AA629)),(Y629-MIN(X629:AA629))/(MAX(X629:AA629)-MIN(X629:AA629))))</f>
        <v>0.666666666666667</v>
      </c>
      <c r="AT629" s="0" t="n">
        <f aca="false">IF(MAX(X629:AA629)=MIN(X629:AA629),0,IF($F$17="custo",(MAX(X629:AA629)-Z629)/(MAX(X629:AA629)-MIN(X629:AA629)),(Z629-MIN(X629:AA629))/(MAX(X629:AA629)-MIN(X629:AA629))))</f>
        <v>0.333333333333333</v>
      </c>
      <c r="AU629" s="0" t="n">
        <f aca="false">IF(MAX(X629:AA629)=MIN(X629:AA629),0,IF($F$17="custo",(MAX(X629:AA629)-AA629)/(MAX(X629:AA629)-MIN(X629:AA629)),(AA629-MIN(X629:AA629))/(MAX(X629:AA629)-MIN(X629:AA629))))</f>
        <v>1</v>
      </c>
      <c r="AV629" s="0" t="n">
        <f aca="false">STDEVP(AB629:AE629)</f>
        <v>0.439728468250994</v>
      </c>
      <c r="AW629" s="0" t="n">
        <f aca="false">STDEVP(AF629:AI629)</f>
        <v>0.387194906321357</v>
      </c>
      <c r="AX629" s="0" t="n">
        <f aca="false">STDEVP(AJ629:AM629)</f>
        <v>0.401397085018745</v>
      </c>
      <c r="AY629" s="0" t="n">
        <f aca="false">STDEVP(AN629:AQ629)</f>
        <v>0.370410774697274</v>
      </c>
      <c r="AZ629" s="0" t="n">
        <f aca="false">STDEVP(AR629:AU629)</f>
        <v>0.372677996249965</v>
      </c>
      <c r="BA629" s="0" t="n">
        <f aca="false">AV629*((1-IFERROR(CORREL(AB629:AE629,AF629:AI629),0))+(1-IFERROR(CORREL(AB629:AE629,AJ629:AM629),0))+(1-IFERROR(CORREL(AB629:AE629,AN629:AQ629),0))+(1-IFERROR(CORREL(AB629:AE629,AR629:AU629),0)))</f>
        <v>1.15929760871885</v>
      </c>
      <c r="BB629" s="0" t="n">
        <f aca="false">AW629*((1-IFERROR(CORREL(AF629:AI629,AB629:AE629),0))+(1-IFERROR(CORREL(AF629:AI629,AJ629:AM629),0))+(1-IFERROR(CORREL(AF629:AI629,AN629:AQ629),0))+(1-IFERROR(CORREL(AF629:AI629,AR629:AU629),0)))</f>
        <v>2.80172832801758</v>
      </c>
      <c r="BC629" s="0" t="n">
        <f aca="false">AX629*((1-IFERROR(CORREL(AJ629:AM629,AB629:AE629),0))+(1-IFERROR(CORREL(AJ629:AM629,AF629:AI629),0))+(1-IFERROR(CORREL(AJ629:AM629,AN629:AQ629),0))+(1-IFERROR(CORREL(AJ629:AM629,AR629:AU629),0)))</f>
        <v>1.14371558264888</v>
      </c>
      <c r="BD629" s="0" t="n">
        <f aca="false">AY629*((1-IFERROR(CORREL(AN629:AQ629,AB629:AE629),0))+(1-IFERROR(CORREL(AN629:AQ629,AF629:AI629),0))+(1-IFERROR(CORREL(AN629:AQ629,AJ629:AM629),0))+(1-IFERROR(CORREL(AN629:AQ629,AR629:AU629),0)))</f>
        <v>0.885541085522654</v>
      </c>
      <c r="BE629" s="0" t="n">
        <f aca="false">AZ629*((1-IFERROR(CORREL(AR629:AU629,AB629:AE629),0))+(1-IFERROR(CORREL(AR629:AU629,AF629:AI629),0))+(1-IFERROR(CORREL(AR629:AU629,AJ629:AM629),0))+(1-IFERROR(CORREL(AR629:AU629,AN629:AQ629),0)))</f>
        <v>1.03964363777749</v>
      </c>
      <c r="BF629" s="0" t="n">
        <f aca="false">IF(SUM(BA629:BE629)&gt;0,BA629/SUM(BA629:BE629),1/5)</f>
        <v>0.164908929154853</v>
      </c>
      <c r="BG629" s="0" t="n">
        <f aca="false">IF(SUM(BA629:BE629)&gt;0,BB629/SUM(BA629:BE629),1/5)</f>
        <v>0.398543061661954</v>
      </c>
      <c r="BH629" s="0" t="n">
        <f aca="false">IF(SUM(BA629:BE629)&gt;0,BC629/SUM(BA629:BE629),1/5)</f>
        <v>0.162692401479874</v>
      </c>
      <c r="BI629" s="0" t="n">
        <f aca="false">IF(SUM(BA629:BE629)&gt;0,BD629/SUM(BA629:BE629),1/5)</f>
        <v>0.12596733663373</v>
      </c>
      <c r="BJ629" s="0" t="n">
        <f aca="false">IF(SUM(BA629:BE629)&gt;0,BE629/SUM(BA629:BE629),1/5)</f>
        <v>0.14788827106959</v>
      </c>
      <c r="BK629" s="0" t="n">
        <f aca="false">BF629*AB629+BG629*AF629+BH629*AJ629+BI629*AN629+BJ629*AR629</f>
        <v>0.391533506549226</v>
      </c>
      <c r="BL629" s="0" t="n">
        <f aca="false">BF629*AC629+BG629*AG629+BH629*AK629+BI629*AO629+BJ629*AS629</f>
        <v>0.574653603380386</v>
      </c>
      <c r="BM629" s="0" t="n">
        <f aca="false">BF629*AD629+BG629*AH629+BH629*AL629+BI629*AP629+BJ629*AT629</f>
        <v>0.609970064428342</v>
      </c>
      <c r="BN629" s="0" t="n">
        <f aca="false">BF629*AE629+BG629*AI629+BH629*AM629+BI629*AQ629+BJ629*AU629</f>
        <v>0.601456938338046</v>
      </c>
      <c r="BO629" s="0" t="n">
        <f aca="false">RANK(BK629,$BK629:$BN629)</f>
        <v>4</v>
      </c>
      <c r="BP629" s="0" t="n">
        <f aca="false">RANK(BL629,$BK629:$BN629)</f>
        <v>3</v>
      </c>
      <c r="BQ629" s="0" t="n">
        <f aca="false">RANK(BM629,$BK629:$BN629)</f>
        <v>1</v>
      </c>
      <c r="BR629" s="0" t="n">
        <f aca="false">RANK(BN629,$BK629:$BN629)</f>
        <v>2</v>
      </c>
    </row>
    <row r="630" customFormat="false" ht="15" hidden="false" customHeight="false" outlineLevel="0" collapsed="false">
      <c r="A630" s="0" t="n">
        <v>607</v>
      </c>
      <c r="B630" s="0" t="n">
        <f aca="false">RANDBETWEEN(1,$B$5)</f>
        <v>4</v>
      </c>
      <c r="C630" s="0" t="n">
        <f aca="false">RANDBETWEEN(1,$B$5)</f>
        <v>3</v>
      </c>
      <c r="D630" s="0" t="n">
        <f aca="false">RANDBETWEEN(1,$B$5)</f>
        <v>5</v>
      </c>
      <c r="E630" s="0" t="n">
        <f aca="false">RANDBETWEEN(1,$B$5)</f>
        <v>6</v>
      </c>
      <c r="F630" s="0" t="n">
        <f aca="false">RANDBETWEEN(1,$B$5)</f>
        <v>5</v>
      </c>
      <c r="G630" s="0" t="n">
        <f aca="false">RANDBETWEEN(1,$B$5)</f>
        <v>4</v>
      </c>
      <c r="H630" s="0" t="n">
        <f aca="true">NORMINV(RAND(),$B$8,$B$13)</f>
        <v>50.6270131245799</v>
      </c>
      <c r="I630" s="0" t="n">
        <f aca="true">NORMINV(RAND(),$C$8,$C$13)</f>
        <v>63.5471395663727</v>
      </c>
      <c r="J630" s="0" t="n">
        <f aca="true">NORMINV(RAND(),$D$8,$D$13)</f>
        <v>14.4112730370585</v>
      </c>
      <c r="K630" s="0" t="n">
        <f aca="true">NORMINV(RAND(),$E$8,$E$13)</f>
        <v>3.01292078997325</v>
      </c>
      <c r="L630" s="0" t="n">
        <f aca="true">NORMINV(RAND(),$B$9,$B$14)</f>
        <v>53.7221259523246</v>
      </c>
      <c r="M630" s="0" t="n">
        <f aca="true">NORMINV(RAND(),$C$9,$C$14)</f>
        <v>46.5788699722133</v>
      </c>
      <c r="N630" s="0" t="n">
        <f aca="true">NORMINV(RAND(),$D$9,$D$14)</f>
        <v>47.6523148358217</v>
      </c>
      <c r="O630" s="0" t="n">
        <f aca="true">NORMINV(RAND(),$E$9,$E$14)</f>
        <v>22.9337793670939</v>
      </c>
      <c r="P630" s="0" t="n">
        <f aca="true">NORMINV(RAND(),$B$10,$B$15)</f>
        <v>24.8697393291452</v>
      </c>
      <c r="Q630" s="0" t="n">
        <f aca="true">NORMINV(RAND(),$C$10,$C$15)</f>
        <v>32.9185170248491</v>
      </c>
      <c r="R630" s="0" t="n">
        <f aca="true">NORMINV(RAND(),$D$10,$D$15)</f>
        <v>9.74669989310725</v>
      </c>
      <c r="S630" s="0" t="n">
        <f aca="true">NORMINV(RAND(),$E$10,$E$15)</f>
        <v>3.99702820182087</v>
      </c>
      <c r="T630" s="0" t="n">
        <f aca="false">MEDIAN(INDEX(Avaliadores!$B$17:$B$22,$B630),INDEX(Avaliadores!$B$17:$B$22,$C630),INDEX(Avaliadores!$B$17:$B$22,$D630),INDEX(Avaliadores!$B$17:$B$22,$E630),INDEX(Avaliadores!$B$17:$B$22,$F630),INDEX(Avaliadores!$B$17:$B$22,$G630))</f>
        <v>2.66666666666667</v>
      </c>
      <c r="U630" s="0" t="n">
        <f aca="false">MEDIAN(INDEX(Avaliadores!$C$17:$C$22,$B630),INDEX(Avaliadores!$C$17:$C$22,$C630),INDEX(Avaliadores!$C$17:$C$22,$D630),INDEX(Avaliadores!$C$17:$C$22,$E630),INDEX(Avaliadores!$C$17:$C$22,$F630),INDEX(Avaliadores!$C$17:$C$22,$G630))</f>
        <v>5.54166666666667</v>
      </c>
      <c r="V630" s="0" t="n">
        <f aca="false">MEDIAN(INDEX(Avaliadores!$D$17:$D$22,$B630),INDEX(Avaliadores!$D$17:$D$22,$C630),INDEX(Avaliadores!$D$17:$D$22,$D630),INDEX(Avaliadores!$D$17:$D$22,$E630),INDEX(Avaliadores!$D$17:$D$22,$F630),INDEX(Avaliadores!$D$17:$D$22,$G630))</f>
        <v>5.54166666666667</v>
      </c>
      <c r="W630" s="0" t="n">
        <f aca="false">MEDIAN(INDEX(Avaliadores!$E$17:$E$22,$B630),INDEX(Avaliadores!$E$17:$E$22,$C630),INDEX(Avaliadores!$E$17:$E$22,$D630),INDEX(Avaliadores!$E$17:$E$22,$E630),INDEX(Avaliadores!$E$17:$E$22,$F630),INDEX(Avaliadores!$E$17:$E$22,$G630))</f>
        <v>6.54166666666667</v>
      </c>
      <c r="X630" s="0" t="n">
        <f aca="false">MEDIAN(INDEX(Avaliadores!$F$17:$F$22,$B630),INDEX(Avaliadores!$F$17:$F$22,$C630),INDEX(Avaliadores!$F$17:$F$22,$D630),INDEX(Avaliadores!$F$17:$F$22,$E630),INDEX(Avaliadores!$F$17:$F$22,$F630),INDEX(Avaliadores!$F$17:$F$22,$G630))</f>
        <v>2.91666666666667</v>
      </c>
      <c r="Y630" s="0" t="n">
        <f aca="false">MEDIAN(INDEX(Avaliadores!$G$17:$G$22,$B630),INDEX(Avaliadores!$G$17:$G$22,$C630),INDEX(Avaliadores!$G$17:$G$22,$D630),INDEX(Avaliadores!$G$17:$G$22,$E630),INDEX(Avaliadores!$G$17:$G$22,$F630),INDEX(Avaliadores!$G$17:$G$22,$G630))</f>
        <v>4.54166666666667</v>
      </c>
      <c r="Z630" s="0" t="n">
        <f aca="false">MEDIAN(INDEX(Avaliadores!$H$17:$H$22,$B630),INDEX(Avaliadores!$H$17:$H$22,$C630),INDEX(Avaliadores!$H$17:$H$22,$D630),INDEX(Avaliadores!$H$17:$H$22,$E630),INDEX(Avaliadores!$H$17:$H$22,$F630),INDEX(Avaliadores!$H$17:$H$22,$G630))</f>
        <v>3.54166666666667</v>
      </c>
      <c r="AA630" s="0" t="n">
        <f aca="false">MEDIAN(INDEX(Avaliadores!$I$17:$I$22,$B630),INDEX(Avaliadores!$I$17:$I$22,$C630),INDEX(Avaliadores!$I$17:$I$22,$D630),INDEX(Avaliadores!$I$17:$I$22,$E630),INDEX(Avaliadores!$I$17:$I$22,$F630),INDEX(Avaliadores!$I$17:$I$22,$G630))</f>
        <v>6.54166666666667</v>
      </c>
      <c r="AB630" s="0" t="n">
        <f aca="false">IF(MAX(H630:K630)=MIN(H630:K630),0,IF($B$17="custo",(MAX(H630:K630)-H630)/(MAX(H630:K630)-MIN(H630:K630)),(H630-MIN(H630:K630))/(MAX(H630:K630)-MIN(H630:K630))))</f>
        <v>0.213435090151522</v>
      </c>
      <c r="AC630" s="0" t="n">
        <f aca="false">IF(MAX(H630:K630)=MIN(H630:K630),0,IF($B$17="custo",(MAX(H630:K630)-I630)/(MAX(H630:K630)-MIN(H630:K630)),(I630-MIN(H630:K630))/(MAX(H630:K630)-MIN(H630:K630))))</f>
        <v>0</v>
      </c>
      <c r="AD630" s="0" t="n">
        <f aca="false">IF(MAX(H630:K630)=MIN(H630:K630),0,IF($B$17="custo",(MAX(H630:K630)-J630)/(MAX(H630:K630)-MIN(H630:K630)),(J630-MIN(H630:K630))/(MAX(H630:K630)-MIN(H630:K630))))</f>
        <v>0.811703983672635</v>
      </c>
      <c r="AE630" s="0" t="n">
        <f aca="false">IF(MAX(H630:K630)=MIN(H630:K630),0,IF($B$17="custo",(MAX(H630:K630)-K630)/(MAX(H630:K630)-MIN(H630:K630)),(K630-MIN(H630:K630))/(MAX(H630:K630)-MIN(H630:K630))))</f>
        <v>1</v>
      </c>
      <c r="AF630" s="0" t="n">
        <f aca="false">IF(MAX(L630:O630)=MIN(L630:O630),0,IF($C$17="custo",(MAX(L630:O630)-L630)/(MAX(L630:O630)-MIN(L630:O630)),(L630-MIN(L630:O630))/(MAX(L630:O630)-MIN(L630:O630))))</f>
        <v>1</v>
      </c>
      <c r="AG630" s="0" t="n">
        <f aca="false">IF(MAX(L630:O630)=MIN(L630:O630),0,IF($C$17="custo",(MAX(L630:O630)-M630)/(MAX(L630:O630)-MIN(L630:O630)),(M630-MIN(L630:O630))/(MAX(L630:O630)-MIN(L630:O630))))</f>
        <v>0.767988321154669</v>
      </c>
      <c r="AH630" s="0" t="n">
        <f aca="false">IF(MAX(L630:O630)=MIN(L630:O630),0,IF($C$17="custo",(MAX(L630:O630)-N630)/(MAX(L630:O630)-MIN(L630:O630)),(N630-MIN(L630:O630))/(MAX(L630:O630)-MIN(L630:O630))))</f>
        <v>0.80285361866705</v>
      </c>
      <c r="AI630" s="0" t="n">
        <f aca="false">IF(MAX(L630:O630)=MIN(L630:O630),0,IF($C$17="custo",(MAX(L630:O630)-O630)/(MAX(L630:O630)-MIN(L630:O630)),(O630-MIN(L630:O630))/(MAX(L630:O630)-MIN(L630:O630))))</f>
        <v>0</v>
      </c>
      <c r="AJ630" s="0" t="n">
        <f aca="false">IF(MAX(P630:S630)=MIN(P630:S630),0,IF($D$17="custo",(MAX(P630:S630)-P630)/(MAX(P630:S630)-MIN(P630:S630)),(P630-MIN(P630:S630))/(MAX(P630:S630)-MIN(P630:S630))))</f>
        <v>0.278297488243247</v>
      </c>
      <c r="AK630" s="0" t="n">
        <f aca="false">IF(MAX(P630:S630)=MIN(P630:S630),0,IF($D$17="custo",(MAX(P630:S630)-Q630)/(MAX(P630:S630)-MIN(P630:S630)),(Q630-MIN(P630:S630))/(MAX(P630:S630)-MIN(P630:S630))))</f>
        <v>0</v>
      </c>
      <c r="AL630" s="0" t="n">
        <f aca="false">IF(MAX(P630:S630)=MIN(P630:S630),0,IF($D$17="custo",(MAX(P630:S630)-R630)/(MAX(P630:S630)-MIN(P630:S630)),(R630-MIN(P630:S630))/(MAX(P630:S630)-MIN(P630:S630))))</f>
        <v>0.80119724380481</v>
      </c>
      <c r="AM630" s="0" t="n">
        <f aca="false">IF(MAX(P630:S630)=MIN(P630:S630),0,IF($D$17="custo",(MAX(P630:S630)-S630)/(MAX(P630:S630)-MIN(P630:S630)),(S630-MIN(P630:S630))/(MAX(P630:S630)-MIN(P630:S630))))</f>
        <v>1</v>
      </c>
      <c r="AN630" s="0" t="n">
        <f aca="false">IF(MAX(T630:W630)=MIN(T630:W630),0,IF($E$17="custo",(MAX(T630:W630)-T630)/(MAX(T630:W630)-MIN(T630:W630)),(T630-MIN(T630:W630))/(MAX(T630:W630)-MIN(T630:W630))))</f>
        <v>0</v>
      </c>
      <c r="AO630" s="0" t="n">
        <f aca="false">IF(MAX(T630:W630)=MIN(T630:W630),0,IF($E$17="custo",(MAX(T630:W630)-U630)/(MAX(T630:W630)-MIN(T630:W630)),(U630-MIN(T630:W630))/(MAX(T630:W630)-MIN(T630:W630))))</f>
        <v>0.741935483870968</v>
      </c>
      <c r="AP630" s="0" t="n">
        <f aca="false">IF(MAX(T630:W630)=MIN(T630:W630),0,IF($E$17="custo",(MAX(T630:W630)-V630)/(MAX(T630:W630)-MIN(T630:W630)),(V630-MIN(T630:W630))/(MAX(T630:W630)-MIN(T630:W630))))</f>
        <v>0.741935483870968</v>
      </c>
      <c r="AQ630" s="0" t="n">
        <f aca="false">IF(MAX(T630:W630)=MIN(T630:W630),0,IF($E$17="custo",(MAX(T630:W630)-W630)/(MAX(T630:W630)-MIN(T630:W630)),(W630-MIN(T630:W630))/(MAX(T630:W630)-MIN(T630:W630))))</f>
        <v>1</v>
      </c>
      <c r="AR630" s="0" t="n">
        <f aca="false">IF(MAX(X630:AA630)=MIN(X630:AA630),0,IF($F$17="custo",(MAX(X630:AA630)-X630)/(MAX(X630:AA630)-MIN(X630:AA630)),(X630-MIN(X630:AA630))/(MAX(X630:AA630)-MIN(X630:AA630))))</f>
        <v>0</v>
      </c>
      <c r="AS630" s="0" t="n">
        <f aca="false">IF(MAX(X630:AA630)=MIN(X630:AA630),0,IF($F$17="custo",(MAX(X630:AA630)-Y630)/(MAX(X630:AA630)-MIN(X630:AA630)),(Y630-MIN(X630:AA630))/(MAX(X630:AA630)-MIN(X630:AA630))))</f>
        <v>0.448275862068966</v>
      </c>
      <c r="AT630" s="0" t="n">
        <f aca="false">IF(MAX(X630:AA630)=MIN(X630:AA630),0,IF($F$17="custo",(MAX(X630:AA630)-Z630)/(MAX(X630:AA630)-MIN(X630:AA630)),(Z630-MIN(X630:AA630))/(MAX(X630:AA630)-MIN(X630:AA630))))</f>
        <v>0.172413793103448</v>
      </c>
      <c r="AU630" s="0" t="n">
        <f aca="false">IF(MAX(X630:AA630)=MIN(X630:AA630),0,IF($F$17="custo",(MAX(X630:AA630)-AA630)/(MAX(X630:AA630)-MIN(X630:AA630)),(AA630-MIN(X630:AA630))/(MAX(X630:AA630)-MIN(X630:AA630))))</f>
        <v>1</v>
      </c>
      <c r="AV630" s="0" t="n">
        <f aca="false">STDEVP(AB630:AE630)</f>
        <v>0.412043938110874</v>
      </c>
      <c r="AW630" s="0" t="n">
        <f aca="false">STDEVP(AF630:AI630)</f>
        <v>0.381468519195939</v>
      </c>
      <c r="AX630" s="0" t="n">
        <f aca="false">STDEVP(AJ630:AM630)</f>
        <v>0.399465871598883</v>
      </c>
      <c r="AY630" s="0" t="n">
        <f aca="false">STDEVP(AN630:AQ630)</f>
        <v>0.373675252845261</v>
      </c>
      <c r="AZ630" s="0" t="n">
        <f aca="false">STDEVP(AR630:AU630)</f>
        <v>0.37882021625379</v>
      </c>
      <c r="BA630" s="0" t="n">
        <f aca="false">AV630*((1-IFERROR(CORREL(AB630:AE630,AF630:AI630),0))+(1-IFERROR(CORREL(AB630:AE630,AJ630:AM630),0))+(1-IFERROR(CORREL(AB630:AE630,AN630:AQ630),0))+(1-IFERROR(CORREL(AB630:AE630,AR630:AU630),0)))</f>
        <v>1.08169186130334</v>
      </c>
      <c r="BB630" s="0" t="n">
        <f aca="false">AW630*((1-IFERROR(CORREL(AF630:AI630,AB630:AE630),0))+(1-IFERROR(CORREL(AF630:AI630,AJ630:AM630),0))+(1-IFERROR(CORREL(AF630:AI630,AN630:AQ630),0))+(1-IFERROR(CORREL(AF630:AI630,AR630:AU630),0)))</f>
        <v>2.7075796797069</v>
      </c>
      <c r="BC630" s="0" t="n">
        <f aca="false">AX630*((1-IFERROR(CORREL(AJ630:AM630,AB630:AE630),0))+(1-IFERROR(CORREL(AJ630:AM630,AF630:AI630),0))+(1-IFERROR(CORREL(AJ630:AM630,AN630:AQ630),0))+(1-IFERROR(CORREL(AJ630:AM630,AR630:AU630),0)))</f>
        <v>1.07337128933592</v>
      </c>
      <c r="BD630" s="0" t="n">
        <f aca="false">AY630*((1-IFERROR(CORREL(AN630:AQ630,AB630:AE630),0))+(1-IFERROR(CORREL(AN630:AQ630,AF630:AI630),0))+(1-IFERROR(CORREL(AN630:AQ630,AJ630:AM630),0))+(1-IFERROR(CORREL(AN630:AQ630,AR630:AU630),0)))</f>
        <v>1.07859019254852</v>
      </c>
      <c r="BE630" s="0" t="n">
        <f aca="false">AZ630*((1-IFERROR(CORREL(AR630:AU630,AB630:AE630),0))+(1-IFERROR(CORREL(AR630:AU630,AF630:AI630),0))+(1-IFERROR(CORREL(AR630:AU630,AJ630:AM630),0))+(1-IFERROR(CORREL(AR630:AU630,AN630:AQ630),0)))</f>
        <v>1.1989842830526</v>
      </c>
      <c r="BF630" s="0" t="n">
        <f aca="false">IF(SUM(BA630:BE630)&gt;0,BA630/SUM(BA630:BE630),1/5)</f>
        <v>0.151492848880436</v>
      </c>
      <c r="BG630" s="0" t="n">
        <f aca="false">IF(SUM(BA630:BE630)&gt;0,BB630/SUM(BA630:BE630),1/5)</f>
        <v>0.379201299301029</v>
      </c>
      <c r="BH630" s="0" t="n">
        <f aca="false">IF(SUM(BA630:BE630)&gt;0,BC630/SUM(BA630:BE630),1/5)</f>
        <v>0.150327538132751</v>
      </c>
      <c r="BI630" s="0" t="n">
        <f aca="false">IF(SUM(BA630:BE630)&gt;0,BD630/SUM(BA630:BE630),1/5)</f>
        <v>0.151058454712594</v>
      </c>
      <c r="BJ630" s="0" t="n">
        <f aca="false">IF(SUM(BA630:BE630)&gt;0,BE630/SUM(BA630:BE630),1/5)</f>
        <v>0.16791985897319</v>
      </c>
      <c r="BK630" s="0" t="n">
        <f aca="false">BF630*AB630+BG630*AF630+BH630*AJ630+BI630*AN630+BJ630*AR630</f>
        <v>0.453370965435271</v>
      </c>
      <c r="BL630" s="0" t="n">
        <f aca="false">BF630*AC630+BG630*AG630+BH630*AK630+BI630*AO630+BJ630*AS630</f>
        <v>0.478572216459562</v>
      </c>
      <c r="BM630" s="0" t="n">
        <f aca="false">BF630*AD630+BG630*AH630+BH630*AL630+BI630*AP630+BJ630*AT630</f>
        <v>0.68887982101412</v>
      </c>
      <c r="BN630" s="0" t="n">
        <f aca="false">BF630*AE630+BG630*AI630+BH630*AM630+BI630*AQ630+BJ630*AU630</f>
        <v>0.620798700698971</v>
      </c>
      <c r="BO630" s="0" t="n">
        <f aca="false">RANK(BK630,$BK630:$BN630)</f>
        <v>4</v>
      </c>
      <c r="BP630" s="0" t="n">
        <f aca="false">RANK(BL630,$BK630:$BN630)</f>
        <v>3</v>
      </c>
      <c r="BQ630" s="0" t="n">
        <f aca="false">RANK(BM630,$BK630:$BN630)</f>
        <v>1</v>
      </c>
      <c r="BR630" s="0" t="n">
        <f aca="false">RANK(BN630,$BK630:$BN630)</f>
        <v>2</v>
      </c>
    </row>
    <row r="631" customFormat="false" ht="15" hidden="false" customHeight="false" outlineLevel="0" collapsed="false">
      <c r="A631" s="0" t="n">
        <v>608</v>
      </c>
      <c r="B631" s="0" t="n">
        <f aca="false">RANDBETWEEN(1,$B$5)</f>
        <v>4</v>
      </c>
      <c r="C631" s="0" t="n">
        <f aca="false">RANDBETWEEN(1,$B$5)</f>
        <v>4</v>
      </c>
      <c r="D631" s="0" t="n">
        <f aca="false">RANDBETWEEN(1,$B$5)</f>
        <v>2</v>
      </c>
      <c r="E631" s="0" t="n">
        <f aca="false">RANDBETWEEN(1,$B$5)</f>
        <v>2</v>
      </c>
      <c r="F631" s="0" t="n">
        <f aca="false">RANDBETWEEN(1,$B$5)</f>
        <v>4</v>
      </c>
      <c r="G631" s="0" t="n">
        <f aca="false">RANDBETWEEN(1,$B$5)</f>
        <v>5</v>
      </c>
      <c r="H631" s="0" t="n">
        <f aca="true">NORMINV(RAND(),$B$8,$B$13)</f>
        <v>44.9903441644406</v>
      </c>
      <c r="I631" s="0" t="n">
        <f aca="true">NORMINV(RAND(),$C$8,$C$13)</f>
        <v>65.0041528595269</v>
      </c>
      <c r="J631" s="0" t="n">
        <f aca="true">NORMINV(RAND(),$D$8,$D$13)</f>
        <v>14.3358331446852</v>
      </c>
      <c r="K631" s="0" t="n">
        <f aca="true">NORMINV(RAND(),$E$8,$E$13)</f>
        <v>3.1091318259734</v>
      </c>
      <c r="L631" s="0" t="n">
        <f aca="true">NORMINV(RAND(),$B$9,$B$14)</f>
        <v>44.846970081776</v>
      </c>
      <c r="M631" s="0" t="n">
        <f aca="true">NORMINV(RAND(),$C$9,$C$14)</f>
        <v>44.4041721529341</v>
      </c>
      <c r="N631" s="0" t="n">
        <f aca="true">NORMINV(RAND(),$D$9,$D$14)</f>
        <v>46.6948462620308</v>
      </c>
      <c r="O631" s="0" t="n">
        <f aca="true">NORMINV(RAND(),$E$9,$E$14)</f>
        <v>24.7758939974526</v>
      </c>
      <c r="P631" s="0" t="n">
        <f aca="true">NORMINV(RAND(),$B$10,$B$15)</f>
        <v>23.334934977875</v>
      </c>
      <c r="Q631" s="0" t="n">
        <f aca="true">NORMINV(RAND(),$C$10,$C$15)</f>
        <v>31.9372433032975</v>
      </c>
      <c r="R631" s="0" t="n">
        <f aca="true">NORMINV(RAND(),$D$10,$D$15)</f>
        <v>10.3093442425407</v>
      </c>
      <c r="S631" s="0" t="n">
        <f aca="true">NORMINV(RAND(),$E$10,$E$15)</f>
        <v>3.84379298288346</v>
      </c>
      <c r="T631" s="0" t="n">
        <f aca="false">MEDIAN(INDEX(Avaliadores!$B$17:$B$22,$B631),INDEX(Avaliadores!$B$17:$B$22,$C631),INDEX(Avaliadores!$B$17:$B$22,$D631),INDEX(Avaliadores!$B$17:$B$22,$E631),INDEX(Avaliadores!$B$17:$B$22,$F631),INDEX(Avaliadores!$B$17:$B$22,$G631))</f>
        <v>3.29166666666667</v>
      </c>
      <c r="U631" s="0" t="n">
        <f aca="false">MEDIAN(INDEX(Avaliadores!$C$17:$C$22,$B631),INDEX(Avaliadores!$C$17:$C$22,$C631),INDEX(Avaliadores!$C$17:$C$22,$D631),INDEX(Avaliadores!$C$17:$C$22,$E631),INDEX(Avaliadores!$C$17:$C$22,$F631),INDEX(Avaliadores!$C$17:$C$22,$G631))</f>
        <v>5.54166666666667</v>
      </c>
      <c r="V631" s="0" t="n">
        <f aca="false">MEDIAN(INDEX(Avaliadores!$D$17:$D$22,$B631),INDEX(Avaliadores!$D$17:$D$22,$C631),INDEX(Avaliadores!$D$17:$D$22,$D631),INDEX(Avaliadores!$D$17:$D$22,$E631),INDEX(Avaliadores!$D$17:$D$22,$F631),INDEX(Avaliadores!$D$17:$D$22,$G631))</f>
        <v>5.54166666666667</v>
      </c>
      <c r="W631" s="0" t="n">
        <f aca="false">MEDIAN(INDEX(Avaliadores!$E$17:$E$22,$B631),INDEX(Avaliadores!$E$17:$E$22,$C631),INDEX(Avaliadores!$E$17:$E$22,$D631),INDEX(Avaliadores!$E$17:$E$22,$E631),INDEX(Avaliadores!$E$17:$E$22,$F631),INDEX(Avaliadores!$E$17:$E$22,$G631))</f>
        <v>6.54166666666667</v>
      </c>
      <c r="X631" s="0" t="n">
        <f aca="false">MEDIAN(INDEX(Avaliadores!$F$17:$F$22,$B631),INDEX(Avaliadores!$F$17:$F$22,$C631),INDEX(Avaliadores!$F$17:$F$22,$D631),INDEX(Avaliadores!$F$17:$F$22,$E631),INDEX(Avaliadores!$F$17:$F$22,$F631),INDEX(Avaliadores!$F$17:$F$22,$G631))</f>
        <v>3.04166666666667</v>
      </c>
      <c r="Y631" s="0" t="n">
        <f aca="false">MEDIAN(INDEX(Avaliadores!$G$17:$G$22,$B631),INDEX(Avaliadores!$G$17:$G$22,$C631),INDEX(Avaliadores!$G$17:$G$22,$D631),INDEX(Avaliadores!$G$17:$G$22,$E631),INDEX(Avaliadores!$G$17:$G$22,$F631),INDEX(Avaliadores!$G$17:$G$22,$G631))</f>
        <v>4.54166666666667</v>
      </c>
      <c r="Z631" s="0" t="n">
        <f aca="false">MEDIAN(INDEX(Avaliadores!$H$17:$H$22,$B631),INDEX(Avaliadores!$H$17:$H$22,$C631),INDEX(Avaliadores!$H$17:$H$22,$D631),INDEX(Avaliadores!$H$17:$H$22,$E631),INDEX(Avaliadores!$H$17:$H$22,$F631),INDEX(Avaliadores!$H$17:$H$22,$G631))</f>
        <v>3.54166666666667</v>
      </c>
      <c r="AA631" s="0" t="n">
        <f aca="false">MEDIAN(INDEX(Avaliadores!$I$17:$I$22,$B631),INDEX(Avaliadores!$I$17:$I$22,$C631),INDEX(Avaliadores!$I$17:$I$22,$D631),INDEX(Avaliadores!$I$17:$I$22,$E631),INDEX(Avaliadores!$I$17:$I$22,$F631),INDEX(Avaliadores!$I$17:$I$22,$G631))</f>
        <v>5.79166666666667</v>
      </c>
      <c r="AB631" s="0" t="n">
        <f aca="false">IF(MAX(H631:K631)=MIN(H631:K631),0,IF($B$17="custo",(MAX(H631:K631)-H631)/(MAX(H631:K631)-MIN(H631:K631)),(H631-MIN(H631:K631))/(MAX(H631:K631)-MIN(H631:K631))))</f>
        <v>0.323350866691471</v>
      </c>
      <c r="AC631" s="0" t="n">
        <f aca="false">IF(MAX(H631:K631)=MIN(H631:K631),0,IF($B$17="custo",(MAX(H631:K631)-I631)/(MAX(H631:K631)-MIN(H631:K631)),(I631-MIN(H631:K631))/(MAX(H631:K631)-MIN(H631:K631))))</f>
        <v>0</v>
      </c>
      <c r="AD631" s="0" t="n">
        <f aca="false">IF(MAX(H631:K631)=MIN(H631:K631),0,IF($B$17="custo",(MAX(H631:K631)-J631)/(MAX(H631:K631)-MIN(H631:K631)),(J631-MIN(H631:K631))/(MAX(H631:K631)-MIN(H631:K631))))</f>
        <v>0.818617053015851</v>
      </c>
      <c r="AE631" s="0" t="n">
        <f aca="false">IF(MAX(H631:K631)=MIN(H631:K631),0,IF($B$17="custo",(MAX(H631:K631)-K631)/(MAX(H631:K631)-MIN(H631:K631)),(K631-MIN(H631:K631))/(MAX(H631:K631)-MIN(H631:K631))))</f>
        <v>1</v>
      </c>
      <c r="AF631" s="0" t="n">
        <f aca="false">IF(MAX(L631:O631)=MIN(L631:O631),0,IF($C$17="custo",(MAX(L631:O631)-L631)/(MAX(L631:O631)-MIN(L631:O631)),(L631-MIN(L631:O631))/(MAX(L631:O631)-MIN(L631:O631))))</f>
        <v>0.915695049747382</v>
      </c>
      <c r="AG631" s="0" t="n">
        <f aca="false">IF(MAX(L631:O631)=MIN(L631:O631),0,IF($C$17="custo",(MAX(L631:O631)-M631)/(MAX(L631:O631)-MIN(L631:O631)),(M631-MIN(L631:O631))/(MAX(L631:O631)-MIN(L631:O631))))</f>
        <v>0.89549344870838</v>
      </c>
      <c r="AH631" s="0" t="n">
        <f aca="false">IF(MAX(L631:O631)=MIN(L631:O631),0,IF($C$17="custo",(MAX(L631:O631)-N631)/(MAX(L631:O631)-MIN(L631:O631)),(N631-MIN(L631:O631))/(MAX(L631:O631)-MIN(L631:O631))))</f>
        <v>1</v>
      </c>
      <c r="AI631" s="0" t="n">
        <f aca="false">IF(MAX(L631:O631)=MIN(L631:O631),0,IF($C$17="custo",(MAX(L631:O631)-O631)/(MAX(L631:O631)-MIN(L631:O631)),(O631-MIN(L631:O631))/(MAX(L631:O631)-MIN(L631:O631))))</f>
        <v>0</v>
      </c>
      <c r="AJ631" s="0" t="n">
        <f aca="false">IF(MAX(P631:S631)=MIN(P631:S631),0,IF($D$17="custo",(MAX(P631:S631)-P631)/(MAX(P631:S631)-MIN(P631:S631)),(P631-MIN(P631:S631))/(MAX(P631:S631)-MIN(P631:S631))))</f>
        <v>0.306203340184658</v>
      </c>
      <c r="AK631" s="0" t="n">
        <f aca="false">IF(MAX(P631:S631)=MIN(P631:S631),0,IF($D$17="custo",(MAX(P631:S631)-Q631)/(MAX(P631:S631)-MIN(P631:S631)),(Q631-MIN(P631:S631))/(MAX(P631:S631)-MIN(P631:S631))))</f>
        <v>0</v>
      </c>
      <c r="AL631" s="0" t="n">
        <f aca="false">IF(MAX(P631:S631)=MIN(P631:S631),0,IF($D$17="custo",(MAX(P631:S631)-R631)/(MAX(P631:S631)-MIN(P631:S631)),(R631-MIN(P631:S631))/(MAX(P631:S631)-MIN(P631:S631))))</f>
        <v>0.769855564698686</v>
      </c>
      <c r="AM631" s="0" t="n">
        <f aca="false">IF(MAX(P631:S631)=MIN(P631:S631),0,IF($D$17="custo",(MAX(P631:S631)-S631)/(MAX(P631:S631)-MIN(P631:S631)),(S631-MIN(P631:S631))/(MAX(P631:S631)-MIN(P631:S631))))</f>
        <v>1</v>
      </c>
      <c r="AN631" s="0" t="n">
        <f aca="false">IF(MAX(T631:W631)=MIN(T631:W631),0,IF($E$17="custo",(MAX(T631:W631)-T631)/(MAX(T631:W631)-MIN(T631:W631)),(T631-MIN(T631:W631))/(MAX(T631:W631)-MIN(T631:W631))))</f>
        <v>0</v>
      </c>
      <c r="AO631" s="0" t="n">
        <f aca="false">IF(MAX(T631:W631)=MIN(T631:W631),0,IF($E$17="custo",(MAX(T631:W631)-U631)/(MAX(T631:W631)-MIN(T631:W631)),(U631-MIN(T631:W631))/(MAX(T631:W631)-MIN(T631:W631))))</f>
        <v>0.692307692307692</v>
      </c>
      <c r="AP631" s="0" t="n">
        <f aca="false">IF(MAX(T631:W631)=MIN(T631:W631),0,IF($E$17="custo",(MAX(T631:W631)-V631)/(MAX(T631:W631)-MIN(T631:W631)),(V631-MIN(T631:W631))/(MAX(T631:W631)-MIN(T631:W631))))</f>
        <v>0.692307692307692</v>
      </c>
      <c r="AQ631" s="0" t="n">
        <f aca="false">IF(MAX(T631:W631)=MIN(T631:W631),0,IF($E$17="custo",(MAX(T631:W631)-W631)/(MAX(T631:W631)-MIN(T631:W631)),(W631-MIN(T631:W631))/(MAX(T631:W631)-MIN(T631:W631))))</f>
        <v>1</v>
      </c>
      <c r="AR631" s="0" t="n">
        <f aca="false">IF(MAX(X631:AA631)=MIN(X631:AA631),0,IF($F$17="custo",(MAX(X631:AA631)-X631)/(MAX(X631:AA631)-MIN(X631:AA631)),(X631-MIN(X631:AA631))/(MAX(X631:AA631)-MIN(X631:AA631))))</f>
        <v>0</v>
      </c>
      <c r="AS631" s="0" t="n">
        <f aca="false">IF(MAX(X631:AA631)=MIN(X631:AA631),0,IF($F$17="custo",(MAX(X631:AA631)-Y631)/(MAX(X631:AA631)-MIN(X631:AA631)),(Y631-MIN(X631:AA631))/(MAX(X631:AA631)-MIN(X631:AA631))))</f>
        <v>0.545454545454545</v>
      </c>
      <c r="AT631" s="0" t="n">
        <f aca="false">IF(MAX(X631:AA631)=MIN(X631:AA631),0,IF($F$17="custo",(MAX(X631:AA631)-Z631)/(MAX(X631:AA631)-MIN(X631:AA631)),(Z631-MIN(X631:AA631))/(MAX(X631:AA631)-MIN(X631:AA631))))</f>
        <v>0.181818181818182</v>
      </c>
      <c r="AU631" s="0" t="n">
        <f aca="false">IF(MAX(X631:AA631)=MIN(X631:AA631),0,IF($F$17="custo",(MAX(X631:AA631)-AA631)/(MAX(X631:AA631)-MIN(X631:AA631)),(AA631-MIN(X631:AA631))/(MAX(X631:AA631)-MIN(X631:AA631))))</f>
        <v>1</v>
      </c>
      <c r="AV631" s="0" t="n">
        <f aca="false">STDEVP(AB631:AE631)</f>
        <v>0.396132244400356</v>
      </c>
      <c r="AW631" s="0" t="n">
        <f aca="false">STDEVP(AF631:AI631)</f>
        <v>0.407648975022935</v>
      </c>
      <c r="AX631" s="0" t="n">
        <f aca="false">STDEVP(AJ631:AM631)</f>
        <v>0.390170774117378</v>
      </c>
      <c r="AY631" s="0" t="n">
        <f aca="false">STDEVP(AN631:AQ631)</f>
        <v>0.36639536313957</v>
      </c>
      <c r="AZ631" s="0" t="n">
        <f aca="false">STDEVP(AR631:AU631)</f>
        <v>0.382331905483198</v>
      </c>
      <c r="BA631" s="0" t="n">
        <f aca="false">AV631*((1-IFERROR(CORREL(AB631:AE631,AF631:AI631),0))+(1-IFERROR(CORREL(AB631:AE631,AJ631:AM631),0))+(1-IFERROR(CORREL(AB631:AE631,AN631:AQ631),0))+(1-IFERROR(CORREL(AB631:AE631,AR631:AU631),0)))</f>
        <v>1.08430549750775</v>
      </c>
      <c r="BB631" s="0" t="n">
        <f aca="false">AW631*((1-IFERROR(CORREL(AF631:AI631,AB631:AE631),0))+(1-IFERROR(CORREL(AF631:AI631,AJ631:AM631),0))+(1-IFERROR(CORREL(AF631:AI631,AN631:AQ631),0))+(1-IFERROR(CORREL(AF631:AI631,AR631:AU631),0)))</f>
        <v>2.74268442526878</v>
      </c>
      <c r="BC631" s="0" t="n">
        <f aca="false">AX631*((1-IFERROR(CORREL(AJ631:AM631,AB631:AE631),0))+(1-IFERROR(CORREL(AJ631:AM631,AF631:AI631),0))+(1-IFERROR(CORREL(AJ631:AM631,AN631:AQ631),0))+(1-IFERROR(CORREL(AJ631:AM631,AR631:AU631),0)))</f>
        <v>1.06095180774298</v>
      </c>
      <c r="BD631" s="0" t="n">
        <f aca="false">AY631*((1-IFERROR(CORREL(AN631:AQ631,AB631:AE631),0))+(1-IFERROR(CORREL(AN631:AQ631,AF631:AI631),0))+(1-IFERROR(CORREL(AN631:AQ631,AJ631:AM631),0))+(1-IFERROR(CORREL(AN631:AQ631,AR631:AU631),0)))</f>
        <v>1.00667810737438</v>
      </c>
      <c r="BE631" s="0" t="n">
        <f aca="false">AZ631*((1-IFERROR(CORREL(AR631:AU631,AB631:AE631),0))+(1-IFERROR(CORREL(AR631:AU631,AF631:AI631),0))+(1-IFERROR(CORREL(AR631:AU631,AJ631:AM631),0))+(1-IFERROR(CORREL(AR631:AU631,AN631:AQ631),0)))</f>
        <v>1.24214636825357</v>
      </c>
      <c r="BF631" s="0" t="n">
        <f aca="false">IF(SUM(BA631:BE631)&gt;0,BA631/SUM(BA631:BE631),1/5)</f>
        <v>0.151932327077458</v>
      </c>
      <c r="BG631" s="0" t="n">
        <f aca="false">IF(SUM(BA631:BE631)&gt;0,BB631/SUM(BA631:BE631),1/5)</f>
        <v>0.384303527122171</v>
      </c>
      <c r="BH631" s="0" t="n">
        <f aca="false">IF(SUM(BA631:BE631)&gt;0,BC631/SUM(BA631:BE631),1/5)</f>
        <v>0.148660020112345</v>
      </c>
      <c r="BI631" s="0" t="n">
        <f aca="false">IF(SUM(BA631:BE631)&gt;0,BD631/SUM(BA631:BE631),1/5)</f>
        <v>0.141055217208495</v>
      </c>
      <c r="BJ631" s="0" t="n">
        <f aca="false">IF(SUM(BA631:BE631)&gt;0,BE631/SUM(BA631:BE631),1/5)</f>
        <v>0.174048908479531</v>
      </c>
      <c r="BK631" s="0" t="n">
        <f aca="false">BF631*AB631+BG631*AF631+BH631*AJ631+BI631*AN631+BJ631*AR631</f>
        <v>0.446552481735497</v>
      </c>
      <c r="BL631" s="0" t="n">
        <f aca="false">BF631*AC631+BG631*AG631+BH631*AK631+BI631*AO631+BJ631*AS631</f>
        <v>0.536730671028563</v>
      </c>
      <c r="BM631" s="0" t="n">
        <f aca="false">BF631*AD631+BG631*AH631+BH631*AL631+BI631*AP631+BJ631*AT631</f>
        <v>0.752423532704628</v>
      </c>
      <c r="BN631" s="0" t="n">
        <f aca="false">BF631*AE631+BG631*AI631+BH631*AM631+BI631*AQ631+BJ631*AU631</f>
        <v>0.61569647287783</v>
      </c>
      <c r="BO631" s="0" t="n">
        <f aca="false">RANK(BK631,$BK631:$BN631)</f>
        <v>4</v>
      </c>
      <c r="BP631" s="0" t="n">
        <f aca="false">RANK(BL631,$BK631:$BN631)</f>
        <v>3</v>
      </c>
      <c r="BQ631" s="0" t="n">
        <f aca="false">RANK(BM631,$BK631:$BN631)</f>
        <v>1</v>
      </c>
      <c r="BR631" s="0" t="n">
        <f aca="false">RANK(BN631,$BK631:$BN631)</f>
        <v>2</v>
      </c>
    </row>
    <row r="632" customFormat="false" ht="15" hidden="false" customHeight="false" outlineLevel="0" collapsed="false">
      <c r="A632" s="0" t="n">
        <v>609</v>
      </c>
      <c r="B632" s="0" t="n">
        <f aca="false">RANDBETWEEN(1,$B$5)</f>
        <v>5</v>
      </c>
      <c r="C632" s="0" t="n">
        <f aca="false">RANDBETWEEN(1,$B$5)</f>
        <v>4</v>
      </c>
      <c r="D632" s="0" t="n">
        <f aca="false">RANDBETWEEN(1,$B$5)</f>
        <v>5</v>
      </c>
      <c r="E632" s="0" t="n">
        <f aca="false">RANDBETWEEN(1,$B$5)</f>
        <v>3</v>
      </c>
      <c r="F632" s="0" t="n">
        <f aca="false">RANDBETWEEN(1,$B$5)</f>
        <v>1</v>
      </c>
      <c r="G632" s="0" t="n">
        <f aca="false">RANDBETWEEN(1,$B$5)</f>
        <v>1</v>
      </c>
      <c r="H632" s="0" t="n">
        <f aca="true">NORMINV(RAND(),$B$8,$B$13)</f>
        <v>47.3516343665771</v>
      </c>
      <c r="I632" s="0" t="n">
        <f aca="true">NORMINV(RAND(),$C$8,$C$13)</f>
        <v>59.4725412219746</v>
      </c>
      <c r="J632" s="0" t="n">
        <f aca="true">NORMINV(RAND(),$D$8,$D$13)</f>
        <v>14.5440679428094</v>
      </c>
      <c r="K632" s="0" t="n">
        <f aca="true">NORMINV(RAND(),$E$8,$E$13)</f>
        <v>2.94226058035712</v>
      </c>
      <c r="L632" s="0" t="n">
        <f aca="true">NORMINV(RAND(),$B$9,$B$14)</f>
        <v>45.2074045567384</v>
      </c>
      <c r="M632" s="0" t="n">
        <f aca="true">NORMINV(RAND(),$C$9,$C$14)</f>
        <v>53.4041308280655</v>
      </c>
      <c r="N632" s="0" t="n">
        <f aca="true">NORMINV(RAND(),$D$9,$D$14)</f>
        <v>41.0413768286332</v>
      </c>
      <c r="O632" s="0" t="n">
        <f aca="true">NORMINV(RAND(),$E$9,$E$14)</f>
        <v>26.0139714659798</v>
      </c>
      <c r="P632" s="0" t="n">
        <f aca="true">NORMINV(RAND(),$B$10,$B$15)</f>
        <v>24.6187245717851</v>
      </c>
      <c r="Q632" s="0" t="n">
        <f aca="true">NORMINV(RAND(),$C$10,$C$15)</f>
        <v>31.2574674038063</v>
      </c>
      <c r="R632" s="0" t="n">
        <f aca="true">NORMINV(RAND(),$D$10,$D$15)</f>
        <v>10.5603466296531</v>
      </c>
      <c r="S632" s="0" t="n">
        <f aca="true">NORMINV(RAND(),$E$10,$E$15)</f>
        <v>3.93392783314891</v>
      </c>
      <c r="T632" s="0" t="n">
        <f aca="false">MEDIAN(INDEX(Avaliadores!$B$17:$B$22,$B632),INDEX(Avaliadores!$B$17:$B$22,$C632),INDEX(Avaliadores!$B$17:$B$22,$D632),INDEX(Avaliadores!$B$17:$B$22,$E632),INDEX(Avaliadores!$B$17:$B$22,$F632),INDEX(Avaliadores!$B$17:$B$22,$G632))</f>
        <v>2.54166666666667</v>
      </c>
      <c r="U632" s="0" t="n">
        <f aca="false">MEDIAN(INDEX(Avaliadores!$C$17:$C$22,$B632),INDEX(Avaliadores!$C$17:$C$22,$C632),INDEX(Avaliadores!$C$17:$C$22,$D632),INDEX(Avaliadores!$C$17:$C$22,$E632),INDEX(Avaliadores!$C$17:$C$22,$F632),INDEX(Avaliadores!$C$17:$C$22,$G632))</f>
        <v>5.16666666666667</v>
      </c>
      <c r="V632" s="0" t="n">
        <f aca="false">MEDIAN(INDEX(Avaliadores!$D$17:$D$22,$B632),INDEX(Avaliadores!$D$17:$D$22,$C632),INDEX(Avaliadores!$D$17:$D$22,$D632),INDEX(Avaliadores!$D$17:$D$22,$E632),INDEX(Avaliadores!$D$17:$D$22,$F632),INDEX(Avaliadores!$D$17:$D$22,$G632))</f>
        <v>5.66666666666667</v>
      </c>
      <c r="W632" s="0" t="n">
        <f aca="false">MEDIAN(INDEX(Avaliadores!$E$17:$E$22,$B632),INDEX(Avaliadores!$E$17:$E$22,$C632),INDEX(Avaliadores!$E$17:$E$22,$D632),INDEX(Avaliadores!$E$17:$E$22,$E632),INDEX(Avaliadores!$E$17:$E$22,$F632),INDEX(Avaliadores!$E$17:$E$22,$G632))</f>
        <v>7.04166666666667</v>
      </c>
      <c r="X632" s="0" t="n">
        <f aca="false">MEDIAN(INDEX(Avaliadores!$F$17:$F$22,$B632),INDEX(Avaliadores!$F$17:$F$22,$C632),INDEX(Avaliadores!$F$17:$F$22,$D632),INDEX(Avaliadores!$F$17:$F$22,$E632),INDEX(Avaliadores!$F$17:$F$22,$F632),INDEX(Avaliadores!$F$17:$F$22,$G632))</f>
        <v>2.54166666666667</v>
      </c>
      <c r="Y632" s="0" t="n">
        <f aca="false">MEDIAN(INDEX(Avaliadores!$G$17:$G$22,$B632),INDEX(Avaliadores!$G$17:$G$22,$C632),INDEX(Avaliadores!$G$17:$G$22,$D632),INDEX(Avaliadores!$G$17:$G$22,$E632),INDEX(Avaliadores!$G$17:$G$22,$F632),INDEX(Avaliadores!$G$17:$G$22,$G632))</f>
        <v>4.79166666666667</v>
      </c>
      <c r="Z632" s="0" t="n">
        <f aca="false">MEDIAN(INDEX(Avaliadores!$H$17:$H$22,$B632),INDEX(Avaliadores!$H$17:$H$22,$C632),INDEX(Avaliadores!$H$17:$H$22,$D632),INDEX(Avaliadores!$H$17:$H$22,$E632),INDEX(Avaliadores!$H$17:$H$22,$F632),INDEX(Avaliadores!$H$17:$H$22,$G632))</f>
        <v>3.66666666666667</v>
      </c>
      <c r="AA632" s="0" t="n">
        <f aca="false">MEDIAN(INDEX(Avaliadores!$I$17:$I$22,$B632),INDEX(Avaliadores!$I$17:$I$22,$C632),INDEX(Avaliadores!$I$17:$I$22,$D632),INDEX(Avaliadores!$I$17:$I$22,$E632),INDEX(Avaliadores!$I$17:$I$22,$F632),INDEX(Avaliadores!$I$17:$I$22,$G632))</f>
        <v>6.66666666666667</v>
      </c>
      <c r="AB632" s="0" t="n">
        <f aca="false">IF(MAX(H632:K632)=MIN(H632:K632),0,IF($B$17="custo",(MAX(H632:K632)-H632)/(MAX(H632:K632)-MIN(H632:K632)),(H632-MIN(H632:K632))/(MAX(H632:K632)-MIN(H632:K632))))</f>
        <v>0.214414411494608</v>
      </c>
      <c r="AC632" s="0" t="n">
        <f aca="false">IF(MAX(H632:K632)=MIN(H632:K632),0,IF($B$17="custo",(MAX(H632:K632)-I632)/(MAX(H632:K632)-MIN(H632:K632)),(I632-MIN(H632:K632))/(MAX(H632:K632)-MIN(H632:K632))))</f>
        <v>0</v>
      </c>
      <c r="AD632" s="0" t="n">
        <f aca="false">IF(MAX(H632:K632)=MIN(H632:K632),0,IF($B$17="custo",(MAX(H632:K632)-J632)/(MAX(H632:K632)-MIN(H632:K632)),(J632-MIN(H632:K632))/(MAX(H632:K632)-MIN(H632:K632))))</f>
        <v>0.794768268779633</v>
      </c>
      <c r="AE632" s="0" t="n">
        <f aca="false">IF(MAX(H632:K632)=MIN(H632:K632),0,IF($B$17="custo",(MAX(H632:K632)-K632)/(MAX(H632:K632)-MIN(H632:K632)),(K632-MIN(H632:K632))/(MAX(H632:K632)-MIN(H632:K632))))</f>
        <v>1</v>
      </c>
      <c r="AF632" s="0" t="n">
        <f aca="false">IF(MAX(L632:O632)=MIN(L632:O632),0,IF($C$17="custo",(MAX(L632:O632)-L632)/(MAX(L632:O632)-MIN(L632:O632)),(L632-MIN(L632:O632))/(MAX(L632:O632)-MIN(L632:O632))))</f>
        <v>0.700741928406843</v>
      </c>
      <c r="AG632" s="0" t="n">
        <f aca="false">IF(MAX(L632:O632)=MIN(L632:O632),0,IF($C$17="custo",(MAX(L632:O632)-M632)/(MAX(L632:O632)-MIN(L632:O632)),(M632-MIN(L632:O632))/(MAX(L632:O632)-MIN(L632:O632))))</f>
        <v>1</v>
      </c>
      <c r="AH632" s="0" t="n">
        <f aca="false">IF(MAX(L632:O632)=MIN(L632:O632),0,IF($C$17="custo",(MAX(L632:O632)-N632)/(MAX(L632:O632)-MIN(L632:O632)),(N632-MIN(L632:O632))/(MAX(L632:O632)-MIN(L632:O632))))</f>
        <v>0.548642494700298</v>
      </c>
      <c r="AI632" s="0" t="n">
        <f aca="false">IF(MAX(L632:O632)=MIN(L632:O632),0,IF($C$17="custo",(MAX(L632:O632)-O632)/(MAX(L632:O632)-MIN(L632:O632)),(O632-MIN(L632:O632))/(MAX(L632:O632)-MIN(L632:O632))))</f>
        <v>0</v>
      </c>
      <c r="AJ632" s="0" t="n">
        <f aca="false">IF(MAX(P632:S632)=MIN(P632:S632),0,IF($D$17="custo",(MAX(P632:S632)-P632)/(MAX(P632:S632)-MIN(P632:S632)),(P632-MIN(P632:S632))/(MAX(P632:S632)-MIN(P632:S632))))</f>
        <v>0.242967892752463</v>
      </c>
      <c r="AK632" s="0" t="n">
        <f aca="false">IF(MAX(P632:S632)=MIN(P632:S632),0,IF($D$17="custo",(MAX(P632:S632)-Q632)/(MAX(P632:S632)-MIN(P632:S632)),(Q632-MIN(P632:S632))/(MAX(P632:S632)-MIN(P632:S632))))</f>
        <v>0</v>
      </c>
      <c r="AL632" s="0" t="n">
        <f aca="false">IF(MAX(P632:S632)=MIN(P632:S632),0,IF($D$17="custo",(MAX(P632:S632)-R632)/(MAX(P632:S632)-MIN(P632:S632)),(R632-MIN(P632:S632))/(MAX(P632:S632)-MIN(P632:S632))))</f>
        <v>0.757483148207478</v>
      </c>
      <c r="AM632" s="0" t="n">
        <f aca="false">IF(MAX(P632:S632)=MIN(P632:S632),0,IF($D$17="custo",(MAX(P632:S632)-S632)/(MAX(P632:S632)-MIN(P632:S632)),(S632-MIN(P632:S632))/(MAX(P632:S632)-MIN(P632:S632))))</f>
        <v>1</v>
      </c>
      <c r="AN632" s="0" t="n">
        <f aca="false">IF(MAX(T632:W632)=MIN(T632:W632),0,IF($E$17="custo",(MAX(T632:W632)-T632)/(MAX(T632:W632)-MIN(T632:W632)),(T632-MIN(T632:W632))/(MAX(T632:W632)-MIN(T632:W632))))</f>
        <v>0</v>
      </c>
      <c r="AO632" s="0" t="n">
        <f aca="false">IF(MAX(T632:W632)=MIN(T632:W632),0,IF($E$17="custo",(MAX(T632:W632)-U632)/(MAX(T632:W632)-MIN(T632:W632)),(U632-MIN(T632:W632))/(MAX(T632:W632)-MIN(T632:W632))))</f>
        <v>0.583333333333333</v>
      </c>
      <c r="AP632" s="0" t="n">
        <f aca="false">IF(MAX(T632:W632)=MIN(T632:W632),0,IF($E$17="custo",(MAX(T632:W632)-V632)/(MAX(T632:W632)-MIN(T632:W632)),(V632-MIN(T632:W632))/(MAX(T632:W632)-MIN(T632:W632))))</f>
        <v>0.694444444444444</v>
      </c>
      <c r="AQ632" s="0" t="n">
        <f aca="false">IF(MAX(T632:W632)=MIN(T632:W632),0,IF($E$17="custo",(MAX(T632:W632)-W632)/(MAX(T632:W632)-MIN(T632:W632)),(W632-MIN(T632:W632))/(MAX(T632:W632)-MIN(T632:W632))))</f>
        <v>1</v>
      </c>
      <c r="AR632" s="0" t="n">
        <f aca="false">IF(MAX(X632:AA632)=MIN(X632:AA632),0,IF($F$17="custo",(MAX(X632:AA632)-X632)/(MAX(X632:AA632)-MIN(X632:AA632)),(X632-MIN(X632:AA632))/(MAX(X632:AA632)-MIN(X632:AA632))))</f>
        <v>0</v>
      </c>
      <c r="AS632" s="0" t="n">
        <f aca="false">IF(MAX(X632:AA632)=MIN(X632:AA632),0,IF($F$17="custo",(MAX(X632:AA632)-Y632)/(MAX(X632:AA632)-MIN(X632:AA632)),(Y632-MIN(X632:AA632))/(MAX(X632:AA632)-MIN(X632:AA632))))</f>
        <v>0.545454545454545</v>
      </c>
      <c r="AT632" s="0" t="n">
        <f aca="false">IF(MAX(X632:AA632)=MIN(X632:AA632),0,IF($F$17="custo",(MAX(X632:AA632)-Z632)/(MAX(X632:AA632)-MIN(X632:AA632)),(Z632-MIN(X632:AA632))/(MAX(X632:AA632)-MIN(X632:AA632))))</f>
        <v>0.272727272727273</v>
      </c>
      <c r="AU632" s="0" t="n">
        <f aca="false">IF(MAX(X632:AA632)=MIN(X632:AA632),0,IF($F$17="custo",(MAX(X632:AA632)-AA632)/(MAX(X632:AA632)-MIN(X632:AA632)),(AA632-MIN(X632:AA632))/(MAX(X632:AA632)-MIN(X632:AA632))))</f>
        <v>1</v>
      </c>
      <c r="AV632" s="0" t="n">
        <f aca="false">STDEVP(AB632:AE632)</f>
        <v>0.408786735424799</v>
      </c>
      <c r="AW632" s="0" t="n">
        <f aca="false">STDEVP(AF632:AI632)</f>
        <v>0.363013521266442</v>
      </c>
      <c r="AX632" s="0" t="n">
        <f aca="false">STDEVP(AJ632:AM632)</f>
        <v>0.397606282931827</v>
      </c>
      <c r="AY632" s="0" t="n">
        <f aca="false">STDEVP(AN632:AQ632)</f>
        <v>0.362444120852775</v>
      </c>
      <c r="AZ632" s="0" t="n">
        <f aca="false">STDEVP(AR632:AU632)</f>
        <v>0.369274472937998</v>
      </c>
      <c r="BA632" s="0" t="n">
        <f aca="false">AV632*((1-IFERROR(CORREL(AB632:AE632,AF632:AI632),0))+(1-IFERROR(CORREL(AB632:AE632,AJ632:AM632),0))+(1-IFERROR(CORREL(AB632:AE632,AN632:AQ632),0))+(1-IFERROR(CORREL(AB632:AE632,AR632:AU632),0)))</f>
        <v>1.11447966220946</v>
      </c>
      <c r="BB632" s="0" t="n">
        <f aca="false">AW632*((1-IFERROR(CORREL(AF632:AI632,AB632:AE632),0))+(1-IFERROR(CORREL(AF632:AI632,AJ632:AM632),0))+(1-IFERROR(CORREL(AF632:AI632,AN632:AQ632),0))+(1-IFERROR(CORREL(AF632:AI632,AR632:AU632),0)))</f>
        <v>2.5634249845271</v>
      </c>
      <c r="BC632" s="0" t="n">
        <f aca="false">AX632*((1-IFERROR(CORREL(AJ632:AM632,AB632:AE632),0))+(1-IFERROR(CORREL(AJ632:AM632,AF632:AI632),0))+(1-IFERROR(CORREL(AJ632:AM632,AN632:AQ632),0))+(1-IFERROR(CORREL(AJ632:AM632,AR632:AU632),0)))</f>
        <v>1.09647772286247</v>
      </c>
      <c r="BD632" s="0" t="n">
        <f aca="false">AY632*((1-IFERROR(CORREL(AN632:AQ632,AB632:AE632),0))+(1-IFERROR(CORREL(AN632:AQ632,AF632:AI632),0))+(1-IFERROR(CORREL(AN632:AQ632,AJ632:AM632),0))+(1-IFERROR(CORREL(AN632:AQ632,AR632:AU632),0)))</f>
        <v>0.855434295395556</v>
      </c>
      <c r="BE632" s="0" t="n">
        <f aca="false">AZ632*((1-IFERROR(CORREL(AR632:AU632,AB632:AE632),0))+(1-IFERROR(CORREL(AR632:AU632,AF632:AI632),0))+(1-IFERROR(CORREL(AR632:AU632,AJ632:AM632),0))+(1-IFERROR(CORREL(AR632:AU632,AN632:AQ632),0)))</f>
        <v>1.00429620215734</v>
      </c>
      <c r="BF632" s="0" t="n">
        <f aca="false">IF(SUM(BA632:BE632)&gt;0,BA632/SUM(BA632:BE632),1/5)</f>
        <v>0.167992267319973</v>
      </c>
      <c r="BG632" s="0" t="n">
        <f aca="false">IF(SUM(BA632:BE632)&gt;0,BB632/SUM(BA632:BE632),1/5)</f>
        <v>0.386400568675823</v>
      </c>
      <c r="BH632" s="0" t="n">
        <f aca="false">IF(SUM(BA632:BE632)&gt;0,BC632/SUM(BA632:BE632),1/5)</f>
        <v>0.165278726005938</v>
      </c>
      <c r="BI632" s="0" t="n">
        <f aca="false">IF(SUM(BA632:BE632)&gt;0,BD632/SUM(BA632:BE632),1/5)</f>
        <v>0.128944790739263</v>
      </c>
      <c r="BJ632" s="0" t="n">
        <f aca="false">IF(SUM(BA632:BE632)&gt;0,BE632/SUM(BA632:BE632),1/5)</f>
        <v>0.151383647259003</v>
      </c>
      <c r="BK632" s="0" t="n">
        <f aca="false">BF632*AB632+BG632*AF632+BH632*AJ632+BI632*AN632+BJ632*AR632</f>
        <v>0.346944466538928</v>
      </c>
      <c r="BL632" s="0" t="n">
        <f aca="false">BF632*AC632+BG632*AG632+BH632*AK632+BI632*AO632+BJ632*AS632</f>
        <v>0.544191261778637</v>
      </c>
      <c r="BM632" s="0" t="n">
        <f aca="false">BF632*AD632+BG632*AH632+BH632*AL632+BI632*AP632+BJ632*AT632</f>
        <v>0.601537987946265</v>
      </c>
      <c r="BN632" s="0" t="n">
        <f aca="false">BF632*AE632+BG632*AI632+BH632*AM632+BI632*AQ632+BJ632*AU632</f>
        <v>0.613599431324177</v>
      </c>
      <c r="BO632" s="0" t="n">
        <f aca="false">RANK(BK632,$BK632:$BN632)</f>
        <v>4</v>
      </c>
      <c r="BP632" s="0" t="n">
        <f aca="false">RANK(BL632,$BK632:$BN632)</f>
        <v>3</v>
      </c>
      <c r="BQ632" s="0" t="n">
        <f aca="false">RANK(BM632,$BK632:$BN632)</f>
        <v>2</v>
      </c>
      <c r="BR632" s="0" t="n">
        <f aca="false">RANK(BN632,$BK632:$BN632)</f>
        <v>1</v>
      </c>
    </row>
    <row r="633" customFormat="false" ht="15" hidden="false" customHeight="false" outlineLevel="0" collapsed="false">
      <c r="A633" s="0" t="n">
        <v>610</v>
      </c>
      <c r="B633" s="0" t="n">
        <f aca="false">RANDBETWEEN(1,$B$5)</f>
        <v>2</v>
      </c>
      <c r="C633" s="0" t="n">
        <f aca="false">RANDBETWEEN(1,$B$5)</f>
        <v>4</v>
      </c>
      <c r="D633" s="0" t="n">
        <f aca="false">RANDBETWEEN(1,$B$5)</f>
        <v>4</v>
      </c>
      <c r="E633" s="0" t="n">
        <f aca="false">RANDBETWEEN(1,$B$5)</f>
        <v>3</v>
      </c>
      <c r="F633" s="0" t="n">
        <f aca="false">RANDBETWEEN(1,$B$5)</f>
        <v>5</v>
      </c>
      <c r="G633" s="0" t="n">
        <f aca="false">RANDBETWEEN(1,$B$5)</f>
        <v>5</v>
      </c>
      <c r="H633" s="0" t="n">
        <f aca="true">NORMINV(RAND(),$B$8,$B$13)</f>
        <v>49.8071848020331</v>
      </c>
      <c r="I633" s="0" t="n">
        <f aca="true">NORMINV(RAND(),$C$8,$C$13)</f>
        <v>58.903101972849</v>
      </c>
      <c r="J633" s="0" t="n">
        <f aca="true">NORMINV(RAND(),$D$8,$D$13)</f>
        <v>13.137267245202</v>
      </c>
      <c r="K633" s="0" t="n">
        <f aca="true">NORMINV(RAND(),$E$8,$E$13)</f>
        <v>2.96136065075894</v>
      </c>
      <c r="L633" s="0" t="n">
        <f aca="true">NORMINV(RAND(),$B$9,$B$14)</f>
        <v>44.1355897223415</v>
      </c>
      <c r="M633" s="0" t="n">
        <f aca="true">NORMINV(RAND(),$C$9,$C$14)</f>
        <v>59.4517678774883</v>
      </c>
      <c r="N633" s="0" t="n">
        <f aca="true">NORMINV(RAND(),$D$9,$D$14)</f>
        <v>44.8148856432347</v>
      </c>
      <c r="O633" s="0" t="n">
        <f aca="true">NORMINV(RAND(),$E$9,$E$14)</f>
        <v>26.0750989755934</v>
      </c>
      <c r="P633" s="0" t="n">
        <f aca="true">NORMINV(RAND(),$B$10,$B$15)</f>
        <v>22.1861632847209</v>
      </c>
      <c r="Q633" s="0" t="n">
        <f aca="true">NORMINV(RAND(),$C$10,$C$15)</f>
        <v>30.6688916641149</v>
      </c>
      <c r="R633" s="0" t="n">
        <f aca="true">NORMINV(RAND(),$D$10,$D$15)</f>
        <v>9.02851649180237</v>
      </c>
      <c r="S633" s="0" t="n">
        <f aca="true">NORMINV(RAND(),$E$10,$E$15)</f>
        <v>3.93111466212054</v>
      </c>
      <c r="T633" s="0" t="n">
        <f aca="false">MEDIAN(INDEX(Avaliadores!$B$17:$B$22,$B633),INDEX(Avaliadores!$B$17:$B$22,$C633),INDEX(Avaliadores!$B$17:$B$22,$D633),INDEX(Avaliadores!$B$17:$B$22,$E633),INDEX(Avaliadores!$B$17:$B$22,$F633),INDEX(Avaliadores!$B$17:$B$22,$G633))</f>
        <v>2.91666666666667</v>
      </c>
      <c r="U633" s="0" t="n">
        <f aca="false">MEDIAN(INDEX(Avaliadores!$C$17:$C$22,$B633),INDEX(Avaliadores!$C$17:$C$22,$C633),INDEX(Avaliadores!$C$17:$C$22,$D633),INDEX(Avaliadores!$C$17:$C$22,$E633),INDEX(Avaliadores!$C$17:$C$22,$F633),INDEX(Avaliadores!$C$17:$C$22,$G633))</f>
        <v>5.54166666666667</v>
      </c>
      <c r="V633" s="0" t="n">
        <f aca="false">MEDIAN(INDEX(Avaliadores!$D$17:$D$22,$B633),INDEX(Avaliadores!$D$17:$D$22,$C633),INDEX(Avaliadores!$D$17:$D$22,$D633),INDEX(Avaliadores!$D$17:$D$22,$E633),INDEX(Avaliadores!$D$17:$D$22,$F633),INDEX(Avaliadores!$D$17:$D$22,$G633))</f>
        <v>5.54166666666667</v>
      </c>
      <c r="W633" s="0" t="n">
        <f aca="false">MEDIAN(INDEX(Avaliadores!$E$17:$E$22,$B633),INDEX(Avaliadores!$E$17:$E$22,$C633),INDEX(Avaliadores!$E$17:$E$22,$D633),INDEX(Avaliadores!$E$17:$E$22,$E633),INDEX(Avaliadores!$E$17:$E$22,$F633),INDEX(Avaliadores!$E$17:$E$22,$G633))</f>
        <v>6.54166666666667</v>
      </c>
      <c r="X633" s="0" t="n">
        <f aca="false">MEDIAN(INDEX(Avaliadores!$F$17:$F$22,$B633),INDEX(Avaliadores!$F$17:$F$22,$C633),INDEX(Avaliadores!$F$17:$F$22,$D633),INDEX(Avaliadores!$F$17:$F$22,$E633),INDEX(Avaliadores!$F$17:$F$22,$F633),INDEX(Avaliadores!$F$17:$F$22,$G633))</f>
        <v>2.66666666666667</v>
      </c>
      <c r="Y633" s="0" t="n">
        <f aca="false">MEDIAN(INDEX(Avaliadores!$G$17:$G$22,$B633),INDEX(Avaliadores!$G$17:$G$22,$C633),INDEX(Avaliadores!$G$17:$G$22,$D633),INDEX(Avaliadores!$G$17:$G$22,$E633),INDEX(Avaliadores!$G$17:$G$22,$F633),INDEX(Avaliadores!$G$17:$G$22,$G633))</f>
        <v>4.54166666666667</v>
      </c>
      <c r="Z633" s="0" t="n">
        <f aca="false">MEDIAN(INDEX(Avaliadores!$H$17:$H$22,$B633),INDEX(Avaliadores!$H$17:$H$22,$C633),INDEX(Avaliadores!$H$17:$H$22,$D633),INDEX(Avaliadores!$H$17:$H$22,$E633),INDEX(Avaliadores!$H$17:$H$22,$F633),INDEX(Avaliadores!$H$17:$H$22,$G633))</f>
        <v>3.54166666666667</v>
      </c>
      <c r="AA633" s="0" t="n">
        <f aca="false">MEDIAN(INDEX(Avaliadores!$I$17:$I$22,$B633),INDEX(Avaliadores!$I$17:$I$22,$C633),INDEX(Avaliadores!$I$17:$I$22,$D633),INDEX(Avaliadores!$I$17:$I$22,$E633),INDEX(Avaliadores!$I$17:$I$22,$F633),INDEX(Avaliadores!$I$17:$I$22,$G633))</f>
        <v>6.29166666666667</v>
      </c>
      <c r="AB633" s="0" t="n">
        <f aca="false">IF(MAX(H633:K633)=MIN(H633:K633),0,IF($B$17="custo",(MAX(H633:K633)-H633)/(MAX(H633:K633)-MIN(H633:K633)),(H633-MIN(H633:K633))/(MAX(H633:K633)-MIN(H633:K633))))</f>
        <v>0.162596246663921</v>
      </c>
      <c r="AC633" s="0" t="n">
        <f aca="false">IF(MAX(H633:K633)=MIN(H633:K633),0,IF($B$17="custo",(MAX(H633:K633)-I633)/(MAX(H633:K633)-MIN(H633:K633)),(I633-MIN(H633:K633))/(MAX(H633:K633)-MIN(H633:K633))))</f>
        <v>0</v>
      </c>
      <c r="AD633" s="0" t="n">
        <f aca="false">IF(MAX(H633:K633)=MIN(H633:K633),0,IF($B$17="custo",(MAX(H633:K633)-J633)/(MAX(H633:K633)-MIN(H633:K633)),(J633-MIN(H633:K633))/(MAX(H633:K633)-MIN(H633:K633))))</f>
        <v>0.818098143641002</v>
      </c>
      <c r="AE633" s="0" t="n">
        <f aca="false">IF(MAX(H633:K633)=MIN(H633:K633),0,IF($B$17="custo",(MAX(H633:K633)-K633)/(MAX(H633:K633)-MIN(H633:K633)),(K633-MIN(H633:K633))/(MAX(H633:K633)-MIN(H633:K633))))</f>
        <v>1</v>
      </c>
      <c r="AF633" s="0" t="n">
        <f aca="false">IF(MAX(L633:O633)=MIN(L633:O633),0,IF($C$17="custo",(MAX(L633:O633)-L633)/(MAX(L633:O633)-MIN(L633:O633)),(L633-MIN(L633:O633))/(MAX(L633:O633)-MIN(L633:O633))))</f>
        <v>0.541111241503274</v>
      </c>
      <c r="AG633" s="0" t="n">
        <f aca="false">IF(MAX(L633:O633)=MIN(L633:O633),0,IF($C$17="custo",(MAX(L633:O633)-M633)/(MAX(L633:O633)-MIN(L633:O633)),(M633-MIN(L633:O633))/(MAX(L633:O633)-MIN(L633:O633))))</f>
        <v>1</v>
      </c>
      <c r="AH633" s="0" t="n">
        <f aca="false">IF(MAX(L633:O633)=MIN(L633:O633),0,IF($C$17="custo",(MAX(L633:O633)-N633)/(MAX(L633:O633)-MIN(L633:O633)),(N633-MIN(L633:O633))/(MAX(L633:O633)-MIN(L633:O633))))</f>
        <v>0.561463659621749</v>
      </c>
      <c r="AI633" s="0" t="n">
        <f aca="false">IF(MAX(L633:O633)=MIN(L633:O633),0,IF($C$17="custo",(MAX(L633:O633)-O633)/(MAX(L633:O633)-MIN(L633:O633)),(O633-MIN(L633:O633))/(MAX(L633:O633)-MIN(L633:O633))))</f>
        <v>0</v>
      </c>
      <c r="AJ633" s="0" t="n">
        <f aca="false">IF(MAX(P633:S633)=MIN(P633:S633),0,IF($D$17="custo",(MAX(P633:S633)-P633)/(MAX(P633:S633)-MIN(P633:S633)),(P633-MIN(P633:S633))/(MAX(P633:S633)-MIN(P633:S633))))</f>
        <v>0.317256306639151</v>
      </c>
      <c r="AK633" s="0" t="n">
        <f aca="false">IF(MAX(P633:S633)=MIN(P633:S633),0,IF($D$17="custo",(MAX(P633:S633)-Q633)/(MAX(P633:S633)-MIN(P633:S633)),(Q633-MIN(P633:S633))/(MAX(P633:S633)-MIN(P633:S633))))</f>
        <v>0</v>
      </c>
      <c r="AL633" s="0" t="n">
        <f aca="false">IF(MAX(P633:S633)=MIN(P633:S633),0,IF($D$17="custo",(MAX(P633:S633)-R633)/(MAX(P633:S633)-MIN(P633:S633)),(R633-MIN(P633:S633))/(MAX(P633:S633)-MIN(P633:S633))))</f>
        <v>0.809355810346476</v>
      </c>
      <c r="AM633" s="0" t="n">
        <f aca="false">IF(MAX(P633:S633)=MIN(P633:S633),0,IF($D$17="custo",(MAX(P633:S633)-S633)/(MAX(P633:S633)-MIN(P633:S633)),(S633-MIN(P633:S633))/(MAX(P633:S633)-MIN(P633:S633))))</f>
        <v>1</v>
      </c>
      <c r="AN633" s="0" t="n">
        <f aca="false">IF(MAX(T633:W633)=MIN(T633:W633),0,IF($E$17="custo",(MAX(T633:W633)-T633)/(MAX(T633:W633)-MIN(T633:W633)),(T633-MIN(T633:W633))/(MAX(T633:W633)-MIN(T633:W633))))</f>
        <v>0</v>
      </c>
      <c r="AO633" s="0" t="n">
        <f aca="false">IF(MAX(T633:W633)=MIN(T633:W633),0,IF($E$17="custo",(MAX(T633:W633)-U633)/(MAX(T633:W633)-MIN(T633:W633)),(U633-MIN(T633:W633))/(MAX(T633:W633)-MIN(T633:W633))))</f>
        <v>0.724137931034483</v>
      </c>
      <c r="AP633" s="0" t="n">
        <f aca="false">IF(MAX(T633:W633)=MIN(T633:W633),0,IF($E$17="custo",(MAX(T633:W633)-V633)/(MAX(T633:W633)-MIN(T633:W633)),(V633-MIN(T633:W633))/(MAX(T633:W633)-MIN(T633:W633))))</f>
        <v>0.724137931034483</v>
      </c>
      <c r="AQ633" s="0" t="n">
        <f aca="false">IF(MAX(T633:W633)=MIN(T633:W633),0,IF($E$17="custo",(MAX(T633:W633)-W633)/(MAX(T633:W633)-MIN(T633:W633)),(W633-MIN(T633:W633))/(MAX(T633:W633)-MIN(T633:W633))))</f>
        <v>1</v>
      </c>
      <c r="AR633" s="0" t="n">
        <f aca="false">IF(MAX(X633:AA633)=MIN(X633:AA633),0,IF($F$17="custo",(MAX(X633:AA633)-X633)/(MAX(X633:AA633)-MIN(X633:AA633)),(X633-MIN(X633:AA633))/(MAX(X633:AA633)-MIN(X633:AA633))))</f>
        <v>0</v>
      </c>
      <c r="AS633" s="0" t="n">
        <f aca="false">IF(MAX(X633:AA633)=MIN(X633:AA633),0,IF($F$17="custo",(MAX(X633:AA633)-Y633)/(MAX(X633:AA633)-MIN(X633:AA633)),(Y633-MIN(X633:AA633))/(MAX(X633:AA633)-MIN(X633:AA633))))</f>
        <v>0.517241379310345</v>
      </c>
      <c r="AT633" s="0" t="n">
        <f aca="false">IF(MAX(X633:AA633)=MIN(X633:AA633),0,IF($F$17="custo",(MAX(X633:AA633)-Z633)/(MAX(X633:AA633)-MIN(X633:AA633)),(Z633-MIN(X633:AA633))/(MAX(X633:AA633)-MIN(X633:AA633))))</f>
        <v>0.241379310344828</v>
      </c>
      <c r="AU633" s="0" t="n">
        <f aca="false">IF(MAX(X633:AA633)=MIN(X633:AA633),0,IF($F$17="custo",(MAX(X633:AA633)-AA633)/(MAX(X633:AA633)-MIN(X633:AA633)),(AA633-MIN(X633:AA633))/(MAX(X633:AA633)-MIN(X633:AA633))))</f>
        <v>1</v>
      </c>
      <c r="AV633" s="0" t="n">
        <f aca="false">STDEVP(AB633:AE633)</f>
        <v>0.42276901054586</v>
      </c>
      <c r="AW633" s="0" t="n">
        <f aca="false">STDEVP(AF633:AI633)</f>
        <v>0.354555183662162</v>
      </c>
      <c r="AX633" s="0" t="n">
        <f aca="false">STDEVP(AJ633:AM633)</f>
        <v>0.395312729941876</v>
      </c>
      <c r="AY633" s="0" t="n">
        <f aca="false">STDEVP(AN633:AQ633)</f>
        <v>0.370890082143085</v>
      </c>
      <c r="AZ633" s="0" t="n">
        <f aca="false">STDEVP(AR633:AU633)</f>
        <v>0.371690709263967</v>
      </c>
      <c r="BA633" s="0" t="n">
        <f aca="false">AV633*((1-IFERROR(CORREL(AB633:AE633,AF633:AI633),0))+(1-IFERROR(CORREL(AB633:AE633,AJ633:AM633),0))+(1-IFERROR(CORREL(AB633:AE633,AN633:AQ633),0))+(1-IFERROR(CORREL(AB633:AE633,AR633:AU633),0)))</f>
        <v>1.14554886516723</v>
      </c>
      <c r="BB633" s="0" t="n">
        <f aca="false">AW633*((1-IFERROR(CORREL(AF633:AI633,AB633:AE633),0))+(1-IFERROR(CORREL(AF633:AI633,AJ633:AM633),0))+(1-IFERROR(CORREL(AF633:AI633,AN633:AQ633),0))+(1-IFERROR(CORREL(AF633:AI633,AR633:AU633),0)))</f>
        <v>2.30922117246141</v>
      </c>
      <c r="BC633" s="0" t="n">
        <f aca="false">AX633*((1-IFERROR(CORREL(AJ633:AM633,AB633:AE633),0))+(1-IFERROR(CORREL(AJ633:AM633,AF633:AI633),0))+(1-IFERROR(CORREL(AJ633:AM633,AN633:AQ633),0))+(1-IFERROR(CORREL(AJ633:AM633,AR633:AU633),0)))</f>
        <v>1.17042976785707</v>
      </c>
      <c r="BD633" s="0" t="n">
        <f aca="false">AY633*((1-IFERROR(CORREL(AN633:AQ633,AB633:AE633),0))+(1-IFERROR(CORREL(AN633:AQ633,AF633:AI633),0))+(1-IFERROR(CORREL(AN633:AQ633,AJ633:AM633),0))+(1-IFERROR(CORREL(AN633:AQ633,AR633:AU633),0)))</f>
        <v>0.870940700172973</v>
      </c>
      <c r="BE633" s="0" t="n">
        <f aca="false">AZ633*((1-IFERROR(CORREL(AR633:AU633,AB633:AE633),0))+(1-IFERROR(CORREL(AR633:AU633,AF633:AI633),0))+(1-IFERROR(CORREL(AR633:AU633,AJ633:AM633),0))+(1-IFERROR(CORREL(AR633:AU633,AN633:AQ633),0)))</f>
        <v>1.00167462747657</v>
      </c>
      <c r="BF633" s="0" t="n">
        <f aca="false">IF(SUM(BA633:BE633)&gt;0,BA633/SUM(BA633:BE633),1/5)</f>
        <v>0.17629754643612</v>
      </c>
      <c r="BG633" s="0" t="n">
        <f aca="false">IF(SUM(BA633:BE633)&gt;0,BB633/SUM(BA633:BE633),1/5)</f>
        <v>0.355384252267452</v>
      </c>
      <c r="BH633" s="0" t="n">
        <f aca="false">IF(SUM(BA633:BE633)&gt;0,BC633/SUM(BA633:BE633),1/5)</f>
        <v>0.180126664713578</v>
      </c>
      <c r="BI633" s="0" t="n">
        <f aca="false">IF(SUM(BA633:BE633)&gt;0,BD633/SUM(BA633:BE633),1/5)</f>
        <v>0.134035930898012</v>
      </c>
      <c r="BJ633" s="0" t="n">
        <f aca="false">IF(SUM(BA633:BE633)&gt;0,BE633/SUM(BA633:BE633),1/5)</f>
        <v>0.154155605684838</v>
      </c>
      <c r="BK633" s="0" t="n">
        <f aca="false">BF633*AB633+BG633*AF633+BH633*AJ633+BI633*AN633+BJ633*AR633</f>
        <v>0.278114053675984</v>
      </c>
      <c r="BL633" s="0" t="n">
        <f aca="false">BF633*AC633+BG633*AG633+BH633*AK633+BI633*AO633+BJ633*AS633</f>
        <v>0.532180412065067</v>
      </c>
      <c r="BM633" s="0" t="n">
        <f aca="false">BF633*AD633+BG633*AH633+BH633*AL633+BI633*AP633+BJ633*AT633</f>
        <v>0.623821076472905</v>
      </c>
      <c r="BN633" s="0" t="n">
        <f aca="false">BF633*AE633+BG633*AI633+BH633*AM633+BI633*AQ633+BJ633*AU633</f>
        <v>0.644615747732548</v>
      </c>
      <c r="BO633" s="0" t="n">
        <f aca="false">RANK(BK633,$BK633:$BN633)</f>
        <v>4</v>
      </c>
      <c r="BP633" s="0" t="n">
        <f aca="false">RANK(BL633,$BK633:$BN633)</f>
        <v>3</v>
      </c>
      <c r="BQ633" s="0" t="n">
        <f aca="false">RANK(BM633,$BK633:$BN633)</f>
        <v>2</v>
      </c>
      <c r="BR633" s="0" t="n">
        <f aca="false">RANK(BN633,$BK633:$BN633)</f>
        <v>1</v>
      </c>
    </row>
    <row r="634" customFormat="false" ht="15" hidden="false" customHeight="false" outlineLevel="0" collapsed="false">
      <c r="A634" s="0" t="n">
        <v>611</v>
      </c>
      <c r="B634" s="0" t="n">
        <f aca="false">RANDBETWEEN(1,$B$5)</f>
        <v>6</v>
      </c>
      <c r="C634" s="0" t="n">
        <f aca="false">RANDBETWEEN(1,$B$5)</f>
        <v>3</v>
      </c>
      <c r="D634" s="0" t="n">
        <f aca="false">RANDBETWEEN(1,$B$5)</f>
        <v>4</v>
      </c>
      <c r="E634" s="0" t="n">
        <f aca="false">RANDBETWEEN(1,$B$5)</f>
        <v>2</v>
      </c>
      <c r="F634" s="0" t="n">
        <f aca="false">RANDBETWEEN(1,$B$5)</f>
        <v>2</v>
      </c>
      <c r="G634" s="0" t="n">
        <f aca="false">RANDBETWEEN(1,$B$5)</f>
        <v>5</v>
      </c>
      <c r="H634" s="0" t="n">
        <f aca="true">NORMINV(RAND(),$B$8,$B$13)</f>
        <v>48.4093080370926</v>
      </c>
      <c r="I634" s="0" t="n">
        <f aca="true">NORMINV(RAND(),$C$8,$C$13)</f>
        <v>64.037120427419</v>
      </c>
      <c r="J634" s="0" t="n">
        <f aca="true">NORMINV(RAND(),$D$8,$D$13)</f>
        <v>15.8730602943391</v>
      </c>
      <c r="K634" s="0" t="n">
        <f aca="true">NORMINV(RAND(),$E$8,$E$13)</f>
        <v>2.61198248548177</v>
      </c>
      <c r="L634" s="0" t="n">
        <f aca="true">NORMINV(RAND(),$B$9,$B$14)</f>
        <v>43.2774553134679</v>
      </c>
      <c r="M634" s="0" t="n">
        <f aca="true">NORMINV(RAND(),$C$9,$C$14)</f>
        <v>59.7307955575814</v>
      </c>
      <c r="N634" s="0" t="n">
        <f aca="true">NORMINV(RAND(),$D$9,$D$14)</f>
        <v>44.1931278432701</v>
      </c>
      <c r="O634" s="0" t="n">
        <f aca="true">NORMINV(RAND(),$E$9,$E$14)</f>
        <v>24.5317049693405</v>
      </c>
      <c r="P634" s="0" t="n">
        <f aca="true">NORMINV(RAND(),$B$10,$B$15)</f>
        <v>24.5714547730679</v>
      </c>
      <c r="Q634" s="0" t="n">
        <f aca="true">NORMINV(RAND(),$C$10,$C$15)</f>
        <v>31.532170772462</v>
      </c>
      <c r="R634" s="0" t="n">
        <f aca="true">NORMINV(RAND(),$D$10,$D$15)</f>
        <v>9.87336593299095</v>
      </c>
      <c r="S634" s="0" t="n">
        <f aca="true">NORMINV(RAND(),$E$10,$E$15)</f>
        <v>3.9368558494618</v>
      </c>
      <c r="T634" s="0" t="n">
        <f aca="false">MEDIAN(INDEX(Avaliadores!$B$17:$B$22,$B634),INDEX(Avaliadores!$B$17:$B$22,$C634),INDEX(Avaliadores!$B$17:$B$22,$D634),INDEX(Avaliadores!$B$17:$B$22,$E634),INDEX(Avaliadores!$B$17:$B$22,$F634),INDEX(Avaliadores!$B$17:$B$22,$G634))</f>
        <v>2.91666666666667</v>
      </c>
      <c r="U634" s="0" t="n">
        <f aca="false">MEDIAN(INDEX(Avaliadores!$C$17:$C$22,$B634),INDEX(Avaliadores!$C$17:$C$22,$C634),INDEX(Avaliadores!$C$17:$C$22,$D634),INDEX(Avaliadores!$C$17:$C$22,$E634),INDEX(Avaliadores!$C$17:$C$22,$F634),INDEX(Avaliadores!$C$17:$C$22,$G634))</f>
        <v>5.29166666666667</v>
      </c>
      <c r="V634" s="0" t="n">
        <f aca="false">MEDIAN(INDEX(Avaliadores!$D$17:$D$22,$B634),INDEX(Avaliadores!$D$17:$D$22,$C634),INDEX(Avaliadores!$D$17:$D$22,$D634),INDEX(Avaliadores!$D$17:$D$22,$E634),INDEX(Avaliadores!$D$17:$D$22,$F634),INDEX(Avaliadores!$D$17:$D$22,$G634))</f>
        <v>5.66666666666667</v>
      </c>
      <c r="W634" s="0" t="n">
        <f aca="false">MEDIAN(INDEX(Avaliadores!$E$17:$E$22,$B634),INDEX(Avaliadores!$E$17:$E$22,$C634),INDEX(Avaliadores!$E$17:$E$22,$D634),INDEX(Avaliadores!$E$17:$E$22,$E634),INDEX(Avaliadores!$E$17:$E$22,$F634),INDEX(Avaliadores!$E$17:$E$22,$G634))</f>
        <v>6.04166666666667</v>
      </c>
      <c r="X634" s="0" t="n">
        <f aca="false">MEDIAN(INDEX(Avaliadores!$F$17:$F$22,$B634),INDEX(Avaliadores!$F$17:$F$22,$C634),INDEX(Avaliadores!$F$17:$F$22,$D634),INDEX(Avaliadores!$F$17:$F$22,$E634),INDEX(Avaliadores!$F$17:$F$22,$F634),INDEX(Avaliadores!$F$17:$F$22,$G634))</f>
        <v>2.66666666666667</v>
      </c>
      <c r="Y634" s="0" t="n">
        <f aca="false">MEDIAN(INDEX(Avaliadores!$G$17:$G$22,$B634),INDEX(Avaliadores!$G$17:$G$22,$C634),INDEX(Avaliadores!$G$17:$G$22,$D634),INDEX(Avaliadores!$G$17:$G$22,$E634),INDEX(Avaliadores!$G$17:$G$22,$F634),INDEX(Avaliadores!$G$17:$G$22,$G634))</f>
        <v>5.41666666666667</v>
      </c>
      <c r="Z634" s="0" t="n">
        <f aca="false">MEDIAN(INDEX(Avaliadores!$H$17:$H$22,$B634),INDEX(Avaliadores!$H$17:$H$22,$C634),INDEX(Avaliadores!$H$17:$H$22,$D634),INDEX(Avaliadores!$H$17:$H$22,$E634),INDEX(Avaliadores!$H$17:$H$22,$F634),INDEX(Avaliadores!$H$17:$H$22,$G634))</f>
        <v>3.91666666666667</v>
      </c>
      <c r="AA634" s="0" t="n">
        <f aca="false">MEDIAN(INDEX(Avaliadores!$I$17:$I$22,$B634),INDEX(Avaliadores!$I$17:$I$22,$C634),INDEX(Avaliadores!$I$17:$I$22,$D634),INDEX(Avaliadores!$I$17:$I$22,$E634),INDEX(Avaliadores!$I$17:$I$22,$F634),INDEX(Avaliadores!$I$17:$I$22,$G634))</f>
        <v>6.29166666666667</v>
      </c>
      <c r="AB634" s="0" t="n">
        <f aca="false">IF(MAX(H634:K634)=MIN(H634:K634),0,IF($B$17="custo",(MAX(H634:K634)-H634)/(MAX(H634:K634)-MIN(H634:K634)),(H634-MIN(H634:K634))/(MAX(H634:K634)-MIN(H634:K634))))</f>
        <v>0.254420468784275</v>
      </c>
      <c r="AC634" s="0" t="n">
        <f aca="false">IF(MAX(H634:K634)=MIN(H634:K634),0,IF($B$17="custo",(MAX(H634:K634)-I634)/(MAX(H634:K634)-MIN(H634:K634)),(I634-MIN(H634:K634))/(MAX(H634:K634)-MIN(H634:K634))))</f>
        <v>0</v>
      </c>
      <c r="AD634" s="0" t="n">
        <f aca="false">IF(MAX(H634:K634)=MIN(H634:K634),0,IF($B$17="custo",(MAX(H634:K634)-J634)/(MAX(H634:K634)-MIN(H634:K634)),(J634-MIN(H634:K634))/(MAX(H634:K634)-MIN(H634:K634))))</f>
        <v>0.784109922204936</v>
      </c>
      <c r="AE634" s="0" t="n">
        <f aca="false">IF(MAX(H634:K634)=MIN(H634:K634),0,IF($B$17="custo",(MAX(H634:K634)-K634)/(MAX(H634:K634)-MIN(H634:K634)),(K634-MIN(H634:K634))/(MAX(H634:K634)-MIN(H634:K634))))</f>
        <v>1</v>
      </c>
      <c r="AF634" s="0" t="n">
        <f aca="false">IF(MAX(L634:O634)=MIN(L634:O634),0,IF($C$17="custo",(MAX(L634:O634)-L634)/(MAX(L634:O634)-MIN(L634:O634)),(L634-MIN(L634:O634))/(MAX(L634:O634)-MIN(L634:O634))))</f>
        <v>0.532563484762014</v>
      </c>
      <c r="AG634" s="0" t="n">
        <f aca="false">IF(MAX(L634:O634)=MIN(L634:O634),0,IF($C$17="custo",(MAX(L634:O634)-M634)/(MAX(L634:O634)-MIN(L634:O634)),(M634-MIN(L634:O634))/(MAX(L634:O634)-MIN(L634:O634))))</f>
        <v>1</v>
      </c>
      <c r="AH634" s="0" t="n">
        <f aca="false">IF(MAX(L634:O634)=MIN(L634:O634),0,IF($C$17="custo",(MAX(L634:O634)-N634)/(MAX(L634:O634)-MIN(L634:O634)),(N634-MIN(L634:O634))/(MAX(L634:O634)-MIN(L634:O634))))</f>
        <v>0.558577580992902</v>
      </c>
      <c r="AI634" s="0" t="n">
        <f aca="false">IF(MAX(L634:O634)=MIN(L634:O634),0,IF($C$17="custo",(MAX(L634:O634)-O634)/(MAX(L634:O634)-MIN(L634:O634)),(O634-MIN(L634:O634))/(MAX(L634:O634)-MIN(L634:O634))))</f>
        <v>0</v>
      </c>
      <c r="AJ634" s="0" t="n">
        <f aca="false">IF(MAX(P634:S634)=MIN(P634:S634),0,IF($D$17="custo",(MAX(P634:S634)-P634)/(MAX(P634:S634)-MIN(P634:S634)),(P634-MIN(P634:S634))/(MAX(P634:S634)-MIN(P634:S634))))</f>
        <v>0.252242673034054</v>
      </c>
      <c r="AK634" s="0" t="n">
        <f aca="false">IF(MAX(P634:S634)=MIN(P634:S634),0,IF($D$17="custo",(MAX(P634:S634)-Q634)/(MAX(P634:S634)-MIN(P634:S634)),(Q634-MIN(P634:S634))/(MAX(P634:S634)-MIN(P634:S634))))</f>
        <v>0</v>
      </c>
      <c r="AL634" s="0" t="n">
        <f aca="false">IF(MAX(P634:S634)=MIN(P634:S634),0,IF($D$17="custo",(MAX(P634:S634)-R634)/(MAX(P634:S634)-MIN(P634:S634)),(R634-MIN(P634:S634))/(MAX(P634:S634)-MIN(P634:S634))))</f>
        <v>0.784872537237066</v>
      </c>
      <c r="AM634" s="0" t="n">
        <f aca="false">IF(MAX(P634:S634)=MIN(P634:S634),0,IF($D$17="custo",(MAX(P634:S634)-S634)/(MAX(P634:S634)-MIN(P634:S634)),(S634-MIN(P634:S634))/(MAX(P634:S634)-MIN(P634:S634))))</f>
        <v>1</v>
      </c>
      <c r="AN634" s="0" t="n">
        <f aca="false">IF(MAX(T634:W634)=MIN(T634:W634),0,IF($E$17="custo",(MAX(T634:W634)-T634)/(MAX(T634:W634)-MIN(T634:W634)),(T634-MIN(T634:W634))/(MAX(T634:W634)-MIN(T634:W634))))</f>
        <v>0</v>
      </c>
      <c r="AO634" s="0" t="n">
        <f aca="false">IF(MAX(T634:W634)=MIN(T634:W634),0,IF($E$17="custo",(MAX(T634:W634)-U634)/(MAX(T634:W634)-MIN(T634:W634)),(U634-MIN(T634:W634))/(MAX(T634:W634)-MIN(T634:W634))))</f>
        <v>0.76</v>
      </c>
      <c r="AP634" s="0" t="n">
        <f aca="false">IF(MAX(T634:W634)=MIN(T634:W634),0,IF($E$17="custo",(MAX(T634:W634)-V634)/(MAX(T634:W634)-MIN(T634:W634)),(V634-MIN(T634:W634))/(MAX(T634:W634)-MIN(T634:W634))))</f>
        <v>0.88</v>
      </c>
      <c r="AQ634" s="0" t="n">
        <f aca="false">IF(MAX(T634:W634)=MIN(T634:W634),0,IF($E$17="custo",(MAX(T634:W634)-W634)/(MAX(T634:W634)-MIN(T634:W634)),(W634-MIN(T634:W634))/(MAX(T634:W634)-MIN(T634:W634))))</f>
        <v>1</v>
      </c>
      <c r="AR634" s="0" t="n">
        <f aca="false">IF(MAX(X634:AA634)=MIN(X634:AA634),0,IF($F$17="custo",(MAX(X634:AA634)-X634)/(MAX(X634:AA634)-MIN(X634:AA634)),(X634-MIN(X634:AA634))/(MAX(X634:AA634)-MIN(X634:AA634))))</f>
        <v>0</v>
      </c>
      <c r="AS634" s="0" t="n">
        <f aca="false">IF(MAX(X634:AA634)=MIN(X634:AA634),0,IF($F$17="custo",(MAX(X634:AA634)-Y634)/(MAX(X634:AA634)-MIN(X634:AA634)),(Y634-MIN(X634:AA634))/(MAX(X634:AA634)-MIN(X634:AA634))))</f>
        <v>0.758620689655172</v>
      </c>
      <c r="AT634" s="0" t="n">
        <f aca="false">IF(MAX(X634:AA634)=MIN(X634:AA634),0,IF($F$17="custo",(MAX(X634:AA634)-Z634)/(MAX(X634:AA634)-MIN(X634:AA634)),(Z634-MIN(X634:AA634))/(MAX(X634:AA634)-MIN(X634:AA634))))</f>
        <v>0.344827586206897</v>
      </c>
      <c r="AU634" s="0" t="n">
        <f aca="false">IF(MAX(X634:AA634)=MIN(X634:AA634),0,IF($F$17="custo",(MAX(X634:AA634)-AA634)/(MAX(X634:AA634)-MIN(X634:AA634)),(AA634-MIN(X634:AA634))/(MAX(X634:AA634)-MIN(X634:AA634))))</f>
        <v>1</v>
      </c>
      <c r="AV634" s="0" t="n">
        <f aca="false">STDEVP(AB634:AE634)</f>
        <v>0.400205136864204</v>
      </c>
      <c r="AW634" s="0" t="n">
        <f aca="false">STDEVP(AF634:AI634)</f>
        <v>0.354406207644593</v>
      </c>
      <c r="AX634" s="0" t="n">
        <f aca="false">STDEVP(AJ634:AM634)</f>
        <v>0.400684311780742</v>
      </c>
      <c r="AY634" s="0" t="n">
        <f aca="false">STDEVP(AN634:AQ634)</f>
        <v>0.390384425918863</v>
      </c>
      <c r="AZ634" s="0" t="n">
        <f aca="false">STDEVP(AR634:AU634)</f>
        <v>0.383499593440262</v>
      </c>
      <c r="BA634" s="0" t="n">
        <f aca="false">AV634*((1-IFERROR(CORREL(AB634:AE634,AF634:AI634),0))+(1-IFERROR(CORREL(AB634:AE634,AJ634:AM634),0))+(1-IFERROR(CORREL(AB634:AE634,AN634:AQ634),0))+(1-IFERROR(CORREL(AB634:AE634,AR634:AU634),0)))</f>
        <v>1.19783535503489</v>
      </c>
      <c r="BB634" s="0" t="n">
        <f aca="false">AW634*((1-IFERROR(CORREL(AF634:AI634,AB634:AE634),0))+(1-IFERROR(CORREL(AF634:AI634,AJ634:AM634),0))+(1-IFERROR(CORREL(AF634:AI634,AN634:AQ634),0))+(1-IFERROR(CORREL(AF634:AI634,AR634:AU634),0)))</f>
        <v>2.21133872865574</v>
      </c>
      <c r="BC634" s="0" t="n">
        <f aca="false">AX634*((1-IFERROR(CORREL(AJ634:AM634,AB634:AE634),0))+(1-IFERROR(CORREL(AJ634:AM634,AF634:AI634),0))+(1-IFERROR(CORREL(AJ634:AM634,AN634:AQ634),0))+(1-IFERROR(CORREL(AJ634:AM634,AR634:AU634),0)))</f>
        <v>1.19758417899088</v>
      </c>
      <c r="BD634" s="0" t="n">
        <f aca="false">AY634*((1-IFERROR(CORREL(AN634:AQ634,AB634:AE634),0))+(1-IFERROR(CORREL(AN634:AQ634,AF634:AI634),0))+(1-IFERROR(CORREL(AN634:AQ634,AJ634:AM634),0))+(1-IFERROR(CORREL(AN634:AQ634,AR634:AU634),0)))</f>
        <v>0.900448981571592</v>
      </c>
      <c r="BE634" s="0" t="n">
        <f aca="false">AZ634*((1-IFERROR(CORREL(AR634:AU634,AB634:AE634),0))+(1-IFERROR(CORREL(AR634:AU634,AF634:AI634),0))+(1-IFERROR(CORREL(AR634:AU634,AJ634:AM634),0))+(1-IFERROR(CORREL(AR634:AU634,AN634:AQ634),0)))</f>
        <v>1.07544668628304</v>
      </c>
      <c r="BF634" s="0" t="n">
        <f aca="false">IF(SUM(BA634:BE634)&gt;0,BA634/SUM(BA634:BE634),1/5)</f>
        <v>0.181968453404223</v>
      </c>
      <c r="BG634" s="0" t="n">
        <f aca="false">IF(SUM(BA634:BE634)&gt;0,BB634/SUM(BA634:BE634),1/5)</f>
        <v>0.335934222274332</v>
      </c>
      <c r="BH634" s="0" t="n">
        <f aca="false">IF(SUM(BA634:BE634)&gt;0,BC634/SUM(BA634:BE634),1/5)</f>
        <v>0.181930296143236</v>
      </c>
      <c r="BI634" s="0" t="n">
        <f aca="false">IF(SUM(BA634:BE634)&gt;0,BD634/SUM(BA634:BE634),1/5)</f>
        <v>0.136791177399516</v>
      </c>
      <c r="BJ634" s="0" t="n">
        <f aca="false">IF(SUM(BA634:BE634)&gt;0,BE634/SUM(BA634:BE634),1/5)</f>
        <v>0.163375850778692</v>
      </c>
      <c r="BK634" s="0" t="n">
        <f aca="false">BF634*AB634+BG634*AF634+BH634*AJ634+BI634*AN634+BJ634*AR634</f>
        <v>0.271093383489334</v>
      </c>
      <c r="BL634" s="0" t="n">
        <f aca="false">BF634*AC634+BG634*AG634+BH634*AK634+BI634*AO634+BJ634*AS634</f>
        <v>0.563835817688697</v>
      </c>
      <c r="BM634" s="0" t="n">
        <f aca="false">BF634*AD634+BG634*AH634+BH634*AL634+BI634*AP634+BJ634*AT634</f>
        <v>0.649833424607588</v>
      </c>
      <c r="BN634" s="0" t="n">
        <f aca="false">BF634*AE634+BG634*AI634+BH634*AM634+BI634*AQ634+BJ634*AU634</f>
        <v>0.664065777725668</v>
      </c>
      <c r="BO634" s="0" t="n">
        <f aca="false">RANK(BK634,$BK634:$BN634)</f>
        <v>4</v>
      </c>
      <c r="BP634" s="0" t="n">
        <f aca="false">RANK(BL634,$BK634:$BN634)</f>
        <v>3</v>
      </c>
      <c r="BQ634" s="0" t="n">
        <f aca="false">RANK(BM634,$BK634:$BN634)</f>
        <v>2</v>
      </c>
      <c r="BR634" s="0" t="n">
        <f aca="false">RANK(BN634,$BK634:$BN634)</f>
        <v>1</v>
      </c>
    </row>
    <row r="635" customFormat="false" ht="15" hidden="false" customHeight="false" outlineLevel="0" collapsed="false">
      <c r="A635" s="0" t="n">
        <v>612</v>
      </c>
      <c r="B635" s="0" t="n">
        <f aca="false">RANDBETWEEN(1,$B$5)</f>
        <v>4</v>
      </c>
      <c r="C635" s="0" t="n">
        <f aca="false">RANDBETWEEN(1,$B$5)</f>
        <v>2</v>
      </c>
      <c r="D635" s="0" t="n">
        <f aca="false">RANDBETWEEN(1,$B$5)</f>
        <v>2</v>
      </c>
      <c r="E635" s="0" t="n">
        <f aca="false">RANDBETWEEN(1,$B$5)</f>
        <v>1</v>
      </c>
      <c r="F635" s="0" t="n">
        <f aca="false">RANDBETWEEN(1,$B$5)</f>
        <v>2</v>
      </c>
      <c r="G635" s="0" t="n">
        <f aca="false">RANDBETWEEN(1,$B$5)</f>
        <v>3</v>
      </c>
      <c r="H635" s="0" t="n">
        <f aca="true">NORMINV(RAND(),$B$8,$B$13)</f>
        <v>43.8434111251461</v>
      </c>
      <c r="I635" s="0" t="n">
        <f aca="true">NORMINV(RAND(),$C$8,$C$13)</f>
        <v>63.6625384265173</v>
      </c>
      <c r="J635" s="0" t="n">
        <f aca="true">NORMINV(RAND(),$D$8,$D$13)</f>
        <v>14.0693636978948</v>
      </c>
      <c r="K635" s="0" t="n">
        <f aca="true">NORMINV(RAND(),$E$8,$E$13)</f>
        <v>3.12056137737237</v>
      </c>
      <c r="L635" s="0" t="n">
        <f aca="true">NORMINV(RAND(),$B$9,$B$14)</f>
        <v>39.249865744323</v>
      </c>
      <c r="M635" s="0" t="n">
        <f aca="true">NORMINV(RAND(),$C$9,$C$14)</f>
        <v>58.7419200095416</v>
      </c>
      <c r="N635" s="0" t="n">
        <f aca="true">NORMINV(RAND(),$D$9,$D$14)</f>
        <v>44.6394415173417</v>
      </c>
      <c r="O635" s="0" t="n">
        <f aca="true">NORMINV(RAND(),$E$9,$E$14)</f>
        <v>25.1286114723741</v>
      </c>
      <c r="P635" s="0" t="n">
        <f aca="true">NORMINV(RAND(),$B$10,$B$15)</f>
        <v>25.5564042956228</v>
      </c>
      <c r="Q635" s="0" t="n">
        <f aca="true">NORMINV(RAND(),$C$10,$C$15)</f>
        <v>29.970746972854</v>
      </c>
      <c r="R635" s="0" t="n">
        <f aca="true">NORMINV(RAND(),$D$10,$D$15)</f>
        <v>9.77061102163493</v>
      </c>
      <c r="S635" s="0" t="n">
        <f aca="true">NORMINV(RAND(),$E$10,$E$15)</f>
        <v>4.11586845962226</v>
      </c>
      <c r="T635" s="0" t="n">
        <f aca="false">MEDIAN(INDEX(Avaliadores!$B$17:$B$22,$B635),INDEX(Avaliadores!$B$17:$B$22,$C635),INDEX(Avaliadores!$B$17:$B$22,$D635),INDEX(Avaliadores!$B$17:$B$22,$E635),INDEX(Avaliadores!$B$17:$B$22,$F635),INDEX(Avaliadores!$B$17:$B$22,$G635))</f>
        <v>3.04166666666667</v>
      </c>
      <c r="U635" s="0" t="n">
        <f aca="false">MEDIAN(INDEX(Avaliadores!$C$17:$C$22,$B635),INDEX(Avaliadores!$C$17:$C$22,$C635),INDEX(Avaliadores!$C$17:$C$22,$D635),INDEX(Avaliadores!$C$17:$C$22,$E635),INDEX(Avaliadores!$C$17:$C$22,$F635),INDEX(Avaliadores!$C$17:$C$22,$G635))</f>
        <v>5.04166666666667</v>
      </c>
      <c r="V635" s="0" t="n">
        <f aca="false">MEDIAN(INDEX(Avaliadores!$D$17:$D$22,$B635),INDEX(Avaliadores!$D$17:$D$22,$C635),INDEX(Avaliadores!$D$17:$D$22,$D635),INDEX(Avaliadores!$D$17:$D$22,$E635),INDEX(Avaliadores!$D$17:$D$22,$F635),INDEX(Avaliadores!$D$17:$D$22,$G635))</f>
        <v>6.04166666666667</v>
      </c>
      <c r="W635" s="0" t="n">
        <f aca="false">MEDIAN(INDEX(Avaliadores!$E$17:$E$22,$B635),INDEX(Avaliadores!$E$17:$E$22,$C635),INDEX(Avaliadores!$E$17:$E$22,$D635),INDEX(Avaliadores!$E$17:$E$22,$E635),INDEX(Avaliadores!$E$17:$E$22,$F635),INDEX(Avaliadores!$E$17:$E$22,$G635))</f>
        <v>6.04166666666667</v>
      </c>
      <c r="X635" s="0" t="n">
        <f aca="false">MEDIAN(INDEX(Avaliadores!$F$17:$F$22,$B635),INDEX(Avaliadores!$F$17:$F$22,$C635),INDEX(Avaliadores!$F$17:$F$22,$D635),INDEX(Avaliadores!$F$17:$F$22,$E635),INDEX(Avaliadores!$F$17:$F$22,$F635),INDEX(Avaliadores!$F$17:$F$22,$G635))</f>
        <v>2.04166666666667</v>
      </c>
      <c r="Y635" s="0" t="n">
        <f aca="false">MEDIAN(INDEX(Avaliadores!$G$17:$G$22,$B635),INDEX(Avaliadores!$G$17:$G$22,$C635),INDEX(Avaliadores!$G$17:$G$22,$D635),INDEX(Avaliadores!$G$17:$G$22,$E635),INDEX(Avaliadores!$G$17:$G$22,$F635),INDEX(Avaliadores!$G$17:$G$22,$G635))</f>
        <v>5.91666666666667</v>
      </c>
      <c r="Z635" s="0" t="n">
        <f aca="false">MEDIAN(INDEX(Avaliadores!$H$17:$H$22,$B635),INDEX(Avaliadores!$H$17:$H$22,$C635),INDEX(Avaliadores!$H$17:$H$22,$D635),INDEX(Avaliadores!$H$17:$H$22,$E635),INDEX(Avaliadores!$H$17:$H$22,$F635),INDEX(Avaliadores!$H$17:$H$22,$G635))</f>
        <v>4.04166666666667</v>
      </c>
      <c r="AA635" s="0" t="n">
        <f aca="false">MEDIAN(INDEX(Avaliadores!$I$17:$I$22,$B635),INDEX(Avaliadores!$I$17:$I$22,$C635),INDEX(Avaliadores!$I$17:$I$22,$D635),INDEX(Avaliadores!$I$17:$I$22,$E635),INDEX(Avaliadores!$I$17:$I$22,$F635),INDEX(Avaliadores!$I$17:$I$22,$G635))</f>
        <v>6.04166666666667</v>
      </c>
      <c r="AB635" s="0" t="n">
        <f aca="false">IF(MAX(H635:K635)=MIN(H635:K635),0,IF($B$17="custo",(MAX(H635:K635)-H635)/(MAX(H635:K635)-MIN(H635:K635)),(H635-MIN(H635:K635))/(MAX(H635:K635)-MIN(H635:K635))))</f>
        <v>0.32736174580627</v>
      </c>
      <c r="AC635" s="0" t="n">
        <f aca="false">IF(MAX(H635:K635)=MIN(H635:K635),0,IF($B$17="custo",(MAX(H635:K635)-I635)/(MAX(H635:K635)-MIN(H635:K635)),(I635-MIN(H635:K635))/(MAX(H635:K635)-MIN(H635:K635))))</f>
        <v>0</v>
      </c>
      <c r="AD635" s="0" t="n">
        <f aca="false">IF(MAX(H635:K635)=MIN(H635:K635),0,IF($B$17="custo",(MAX(H635:K635)-J635)/(MAX(H635:K635)-MIN(H635:K635)),(J635-MIN(H635:K635))/(MAX(H635:K635)-MIN(H635:K635))))</f>
        <v>0.819153538517007</v>
      </c>
      <c r="AE635" s="0" t="n">
        <f aca="false">IF(MAX(H635:K635)=MIN(H635:K635),0,IF($B$17="custo",(MAX(H635:K635)-K635)/(MAX(H635:K635)-MIN(H635:K635)),(K635-MIN(H635:K635))/(MAX(H635:K635)-MIN(H635:K635))))</f>
        <v>1</v>
      </c>
      <c r="AF635" s="0" t="n">
        <f aca="false">IF(MAX(L635:O635)=MIN(L635:O635),0,IF($C$17="custo",(MAX(L635:O635)-L635)/(MAX(L635:O635)-MIN(L635:O635)),(L635-MIN(L635:O635))/(MAX(L635:O635)-MIN(L635:O635))))</f>
        <v>0.420109024862414</v>
      </c>
      <c r="AG635" s="0" t="n">
        <f aca="false">IF(MAX(L635:O635)=MIN(L635:O635),0,IF($C$17="custo",(MAX(L635:O635)-M635)/(MAX(L635:O635)-MIN(L635:O635)),(M635-MIN(L635:O635))/(MAX(L635:O635)-MIN(L635:O635))))</f>
        <v>1</v>
      </c>
      <c r="AH635" s="0" t="n">
        <f aca="false">IF(MAX(L635:O635)=MIN(L635:O635),0,IF($C$17="custo",(MAX(L635:O635)-N635)/(MAX(L635:O635)-MIN(L635:O635)),(N635-MIN(L635:O635))/(MAX(L635:O635)-MIN(L635:O635))))</f>
        <v>0.580449556859116</v>
      </c>
      <c r="AI635" s="0" t="n">
        <f aca="false">IF(MAX(L635:O635)=MIN(L635:O635),0,IF($C$17="custo",(MAX(L635:O635)-O635)/(MAX(L635:O635)-MIN(L635:O635)),(O635-MIN(L635:O635))/(MAX(L635:O635)-MIN(L635:O635))))</f>
        <v>0</v>
      </c>
      <c r="AJ635" s="0" t="n">
        <f aca="false">IF(MAX(P635:S635)=MIN(P635:S635),0,IF($D$17="custo",(MAX(P635:S635)-P635)/(MAX(P635:S635)-MIN(P635:S635)),(P635-MIN(P635:S635))/(MAX(P635:S635)-MIN(P635:S635))))</f>
        <v>0.170735386552756</v>
      </c>
      <c r="AK635" s="0" t="n">
        <f aca="false">IF(MAX(P635:S635)=MIN(P635:S635),0,IF($D$17="custo",(MAX(P635:S635)-Q635)/(MAX(P635:S635)-MIN(P635:S635)),(Q635-MIN(P635:S635))/(MAX(P635:S635)-MIN(P635:S635))))</f>
        <v>0</v>
      </c>
      <c r="AL635" s="0" t="n">
        <f aca="false">IF(MAX(P635:S635)=MIN(P635:S635),0,IF($D$17="custo",(MAX(P635:S635)-R635)/(MAX(P635:S635)-MIN(P635:S635)),(R635-MIN(P635:S635))/(MAX(P635:S635)-MIN(P635:S635))))</f>
        <v>0.781289145910365</v>
      </c>
      <c r="AM635" s="0" t="n">
        <f aca="false">IF(MAX(P635:S635)=MIN(P635:S635),0,IF($D$17="custo",(MAX(P635:S635)-S635)/(MAX(P635:S635)-MIN(P635:S635)),(S635-MIN(P635:S635))/(MAX(P635:S635)-MIN(P635:S635))))</f>
        <v>1</v>
      </c>
      <c r="AN635" s="0" t="n">
        <f aca="false">IF(MAX(T635:W635)=MIN(T635:W635),0,IF($E$17="custo",(MAX(T635:W635)-T635)/(MAX(T635:W635)-MIN(T635:W635)),(T635-MIN(T635:W635))/(MAX(T635:W635)-MIN(T635:W635))))</f>
        <v>0</v>
      </c>
      <c r="AO635" s="0" t="n">
        <f aca="false">IF(MAX(T635:W635)=MIN(T635:W635),0,IF($E$17="custo",(MAX(T635:W635)-U635)/(MAX(T635:W635)-MIN(T635:W635)),(U635-MIN(T635:W635))/(MAX(T635:W635)-MIN(T635:W635))))</f>
        <v>0.666666666666667</v>
      </c>
      <c r="AP635" s="0" t="n">
        <f aca="false">IF(MAX(T635:W635)=MIN(T635:W635),0,IF($E$17="custo",(MAX(T635:W635)-V635)/(MAX(T635:W635)-MIN(T635:W635)),(V635-MIN(T635:W635))/(MAX(T635:W635)-MIN(T635:W635))))</f>
        <v>1</v>
      </c>
      <c r="AQ635" s="0" t="n">
        <f aca="false">IF(MAX(T635:W635)=MIN(T635:W635),0,IF($E$17="custo",(MAX(T635:W635)-W635)/(MAX(T635:W635)-MIN(T635:W635)),(W635-MIN(T635:W635))/(MAX(T635:W635)-MIN(T635:W635))))</f>
        <v>1</v>
      </c>
      <c r="AR635" s="0" t="n">
        <f aca="false">IF(MAX(X635:AA635)=MIN(X635:AA635),0,IF($F$17="custo",(MAX(X635:AA635)-X635)/(MAX(X635:AA635)-MIN(X635:AA635)),(X635-MIN(X635:AA635))/(MAX(X635:AA635)-MIN(X635:AA635))))</f>
        <v>0</v>
      </c>
      <c r="AS635" s="0" t="n">
        <f aca="false">IF(MAX(X635:AA635)=MIN(X635:AA635),0,IF($F$17="custo",(MAX(X635:AA635)-Y635)/(MAX(X635:AA635)-MIN(X635:AA635)),(Y635-MIN(X635:AA635))/(MAX(X635:AA635)-MIN(X635:AA635))))</f>
        <v>0.96875</v>
      </c>
      <c r="AT635" s="0" t="n">
        <f aca="false">IF(MAX(X635:AA635)=MIN(X635:AA635),0,IF($F$17="custo",(MAX(X635:AA635)-Z635)/(MAX(X635:AA635)-MIN(X635:AA635)),(Z635-MIN(X635:AA635))/(MAX(X635:AA635)-MIN(X635:AA635))))</f>
        <v>0.5</v>
      </c>
      <c r="AU635" s="0" t="n">
        <f aca="false">IF(MAX(X635:AA635)=MIN(X635:AA635),0,IF($F$17="custo",(MAX(X635:AA635)-AA635)/(MAX(X635:AA635)-MIN(X635:AA635)),(AA635-MIN(X635:AA635))/(MAX(X635:AA635)-MIN(X635:AA635))))</f>
        <v>1</v>
      </c>
      <c r="AV635" s="0" t="n">
        <f aca="false">STDEVP(AB635:AE635)</f>
        <v>0.39569441044318</v>
      </c>
      <c r="AW635" s="0" t="n">
        <f aca="false">STDEVP(AF635:AI635)</f>
        <v>0.358069344228139</v>
      </c>
      <c r="AX635" s="0" t="n">
        <f aca="false">STDEVP(AJ635:AM635)</f>
        <v>0.414416263527446</v>
      </c>
      <c r="AY635" s="0" t="n">
        <f aca="false">STDEVP(AN635:AQ635)</f>
        <v>0.408248290463863</v>
      </c>
      <c r="AZ635" s="0" t="n">
        <f aca="false">STDEVP(AR635:AU635)</f>
        <v>0.407674785176555</v>
      </c>
      <c r="BA635" s="0" t="n">
        <f aca="false">AV635*((1-IFERROR(CORREL(AB635:AE635,AF635:AI635),0))+(1-IFERROR(CORREL(AB635:AE635,AJ635:AM635),0))+(1-IFERROR(CORREL(AB635:AE635,AN635:AQ635),0))+(1-IFERROR(CORREL(AB635:AE635,AR635:AU635),0)))</f>
        <v>1.22351765050981</v>
      </c>
      <c r="BB635" s="0" t="n">
        <f aca="false">AW635*((1-IFERROR(CORREL(AF635:AI635,AB635:AE635),0))+(1-IFERROR(CORREL(AF635:AI635,AJ635:AM635),0))+(1-IFERROR(CORREL(AF635:AI635,AN635:AQ635),0))+(1-IFERROR(CORREL(AF635:AI635,AR635:AU635),0)))</f>
        <v>2.03351044729271</v>
      </c>
      <c r="BC635" s="0" t="n">
        <f aca="false">AX635*((1-IFERROR(CORREL(AJ635:AM635,AB635:AE635),0))+(1-IFERROR(CORREL(AJ635:AM635,AF635:AI635),0))+(1-IFERROR(CORREL(AJ635:AM635,AN635:AQ635),0))+(1-IFERROR(CORREL(AJ635:AM635,AR635:AU635),0)))</f>
        <v>1.15505572575863</v>
      </c>
      <c r="BD635" s="0" t="n">
        <f aca="false">AY635*((1-IFERROR(CORREL(AN635:AQ635,AB635:AE635),0))+(1-IFERROR(CORREL(AN635:AQ635,AF635:AI635),0))+(1-IFERROR(CORREL(AN635:AQ635,AJ635:AM635),0))+(1-IFERROR(CORREL(AN635:AQ635,AR635:AU635),0)))</f>
        <v>0.852075389150027</v>
      </c>
      <c r="BE635" s="0" t="n">
        <f aca="false">AZ635*((1-IFERROR(CORREL(AR635:AU635,AB635:AE635),0))+(1-IFERROR(CORREL(AR635:AU635,AF635:AI635),0))+(1-IFERROR(CORREL(AR635:AU635,AJ635:AM635),0))+(1-IFERROR(CORREL(AR635:AU635,AN635:AQ635),0)))</f>
        <v>1.14188454310632</v>
      </c>
      <c r="BF635" s="0" t="n">
        <f aca="false">IF(SUM(BA635:BE635)&gt;0,BA635/SUM(BA635:BE635),1/5)</f>
        <v>0.190994269965562</v>
      </c>
      <c r="BG635" s="0" t="n">
        <f aca="false">IF(SUM(BA635:BE635)&gt;0,BB635/SUM(BA635:BE635),1/5)</f>
        <v>0.31743624065103</v>
      </c>
      <c r="BH635" s="0" t="n">
        <f aca="false">IF(SUM(BA635:BE635)&gt;0,BC635/SUM(BA635:BE635),1/5)</f>
        <v>0.180307186429954</v>
      </c>
      <c r="BI635" s="0" t="n">
        <f aca="false">IF(SUM(BA635:BE635)&gt;0,BD635/SUM(BA635:BE635),1/5)</f>
        <v>0.133011172203786</v>
      </c>
      <c r="BJ635" s="0" t="n">
        <f aca="false">IF(SUM(BA635:BE635)&gt;0,BE635/SUM(BA635:BE635),1/5)</f>
        <v>0.178251130749668</v>
      </c>
      <c r="BK635" s="0" t="n">
        <f aca="false">BF635*AB635+BG635*AF635+BH635*AJ635+BI635*AN635+BJ635*AR635</f>
        <v>0.226666864344173</v>
      </c>
      <c r="BL635" s="0" t="n">
        <f aca="false">BF635*AC635+BG635*AG635+BH635*AK635+BI635*AO635+BJ635*AS635</f>
        <v>0.578791138367295</v>
      </c>
      <c r="BM635" s="0" t="n">
        <f aca="false">BF635*AD635+BG635*AH635+BH635*AL635+BI635*AP635+BJ635*AT635</f>
        <v>0.703718142561656</v>
      </c>
      <c r="BN635" s="0" t="n">
        <f aca="false">BF635*AE635+BG635*AI635+BH635*AM635+BI635*AQ635+BJ635*AU635</f>
        <v>0.68256375934897</v>
      </c>
      <c r="BO635" s="0" t="n">
        <f aca="false">RANK(BK635,$BK635:$BN635)</f>
        <v>4</v>
      </c>
      <c r="BP635" s="0" t="n">
        <f aca="false">RANK(BL635,$BK635:$BN635)</f>
        <v>3</v>
      </c>
      <c r="BQ635" s="0" t="n">
        <f aca="false">RANK(BM635,$BK635:$BN635)</f>
        <v>1</v>
      </c>
      <c r="BR635" s="0" t="n">
        <f aca="false">RANK(BN635,$BK635:$BN635)</f>
        <v>2</v>
      </c>
    </row>
    <row r="636" customFormat="false" ht="15" hidden="false" customHeight="false" outlineLevel="0" collapsed="false">
      <c r="A636" s="0" t="n">
        <v>613</v>
      </c>
      <c r="B636" s="0" t="n">
        <f aca="false">RANDBETWEEN(1,$B$5)</f>
        <v>3</v>
      </c>
      <c r="C636" s="0" t="n">
        <f aca="false">RANDBETWEEN(1,$B$5)</f>
        <v>5</v>
      </c>
      <c r="D636" s="0" t="n">
        <f aca="false">RANDBETWEEN(1,$B$5)</f>
        <v>1</v>
      </c>
      <c r="E636" s="0" t="n">
        <f aca="false">RANDBETWEEN(1,$B$5)</f>
        <v>1</v>
      </c>
      <c r="F636" s="0" t="n">
        <f aca="false">RANDBETWEEN(1,$B$5)</f>
        <v>6</v>
      </c>
      <c r="G636" s="0" t="n">
        <f aca="false">RANDBETWEEN(1,$B$5)</f>
        <v>2</v>
      </c>
      <c r="H636" s="0" t="n">
        <f aca="true">NORMINV(RAND(),$B$8,$B$13)</f>
        <v>49.9203066756258</v>
      </c>
      <c r="I636" s="0" t="n">
        <f aca="true">NORMINV(RAND(),$C$8,$C$13)</f>
        <v>67.8737218356901</v>
      </c>
      <c r="J636" s="0" t="n">
        <f aca="true">NORMINV(RAND(),$D$8,$D$13)</f>
        <v>15.4655960988414</v>
      </c>
      <c r="K636" s="0" t="n">
        <f aca="true">NORMINV(RAND(),$E$8,$E$13)</f>
        <v>3.42519103150558</v>
      </c>
      <c r="L636" s="0" t="n">
        <f aca="true">NORMINV(RAND(),$B$9,$B$14)</f>
        <v>38.8851596989509</v>
      </c>
      <c r="M636" s="0" t="n">
        <f aca="true">NORMINV(RAND(),$C$9,$C$14)</f>
        <v>41.4673386486947</v>
      </c>
      <c r="N636" s="0" t="n">
        <f aca="true">NORMINV(RAND(),$D$9,$D$14)</f>
        <v>50.4231083192655</v>
      </c>
      <c r="O636" s="0" t="n">
        <f aca="true">NORMINV(RAND(),$E$9,$E$14)</f>
        <v>28.8572305934728</v>
      </c>
      <c r="P636" s="0" t="n">
        <f aca="true">NORMINV(RAND(),$B$10,$B$15)</f>
        <v>21.8396258847707</v>
      </c>
      <c r="Q636" s="0" t="n">
        <f aca="true">NORMINV(RAND(),$C$10,$C$15)</f>
        <v>31.0895939922851</v>
      </c>
      <c r="R636" s="0" t="n">
        <f aca="true">NORMINV(RAND(),$D$10,$D$15)</f>
        <v>9.80933104269448</v>
      </c>
      <c r="S636" s="0" t="n">
        <f aca="true">NORMINV(RAND(),$E$10,$E$15)</f>
        <v>4.02832193309546</v>
      </c>
      <c r="T636" s="0" t="n">
        <f aca="false">MEDIAN(INDEX(Avaliadores!$B$17:$B$22,$B636),INDEX(Avaliadores!$B$17:$B$22,$C636),INDEX(Avaliadores!$B$17:$B$22,$D636),INDEX(Avaliadores!$B$17:$B$22,$E636),INDEX(Avaliadores!$B$17:$B$22,$F636),INDEX(Avaliadores!$B$17:$B$22,$G636))</f>
        <v>2.29166666666667</v>
      </c>
      <c r="U636" s="0" t="n">
        <f aca="false">MEDIAN(INDEX(Avaliadores!$C$17:$C$22,$B636),INDEX(Avaliadores!$C$17:$C$22,$C636),INDEX(Avaliadores!$C$17:$C$22,$D636),INDEX(Avaliadores!$C$17:$C$22,$E636),INDEX(Avaliadores!$C$17:$C$22,$F636),INDEX(Avaliadores!$C$17:$C$22,$G636))</f>
        <v>4.91666666666667</v>
      </c>
      <c r="V636" s="0" t="n">
        <f aca="false">MEDIAN(INDEX(Avaliadores!$D$17:$D$22,$B636),INDEX(Avaliadores!$D$17:$D$22,$C636),INDEX(Avaliadores!$D$17:$D$22,$D636),INDEX(Avaliadores!$D$17:$D$22,$E636),INDEX(Avaliadores!$D$17:$D$22,$F636),INDEX(Avaliadores!$D$17:$D$22,$G636))</f>
        <v>5.91666666666667</v>
      </c>
      <c r="W636" s="0" t="n">
        <f aca="false">MEDIAN(INDEX(Avaliadores!$E$17:$E$22,$B636),INDEX(Avaliadores!$E$17:$E$22,$C636),INDEX(Avaliadores!$E$17:$E$22,$D636),INDEX(Avaliadores!$E$17:$E$22,$E636),INDEX(Avaliadores!$E$17:$E$22,$F636),INDEX(Avaliadores!$E$17:$E$22,$G636))</f>
        <v>6.54166666666667</v>
      </c>
      <c r="X636" s="0" t="n">
        <f aca="false">MEDIAN(INDEX(Avaliadores!$F$17:$F$22,$B636),INDEX(Avaliadores!$F$17:$F$22,$C636),INDEX(Avaliadores!$F$17:$F$22,$D636),INDEX(Avaliadores!$F$17:$F$22,$E636),INDEX(Avaliadores!$F$17:$F$22,$F636),INDEX(Avaliadores!$F$17:$F$22,$G636))</f>
        <v>2.29166666666667</v>
      </c>
      <c r="Y636" s="0" t="n">
        <f aca="false">MEDIAN(INDEX(Avaliadores!$G$17:$G$22,$B636),INDEX(Avaliadores!$G$17:$G$22,$C636),INDEX(Avaliadores!$G$17:$G$22,$D636),INDEX(Avaliadores!$G$17:$G$22,$E636),INDEX(Avaliadores!$G$17:$G$22,$F636),INDEX(Avaliadores!$G$17:$G$22,$G636))</f>
        <v>5.04166666666667</v>
      </c>
      <c r="Z636" s="0" t="n">
        <f aca="false">MEDIAN(INDEX(Avaliadores!$H$17:$H$22,$B636),INDEX(Avaliadores!$H$17:$H$22,$C636),INDEX(Avaliadores!$H$17:$H$22,$D636),INDEX(Avaliadores!$H$17:$H$22,$E636),INDEX(Avaliadores!$H$17:$H$22,$F636),INDEX(Avaliadores!$H$17:$H$22,$G636))</f>
        <v>4.04166666666667</v>
      </c>
      <c r="AA636" s="0" t="n">
        <f aca="false">MEDIAN(INDEX(Avaliadores!$I$17:$I$22,$B636),INDEX(Avaliadores!$I$17:$I$22,$C636),INDEX(Avaliadores!$I$17:$I$22,$D636),INDEX(Avaliadores!$I$17:$I$22,$E636),INDEX(Avaliadores!$I$17:$I$22,$F636),INDEX(Avaliadores!$I$17:$I$22,$G636))</f>
        <v>6.91666666666667</v>
      </c>
      <c r="AB636" s="0" t="n">
        <f aca="false">IF(MAX(H636:K636)=MIN(H636:K636),0,IF($B$17="custo",(MAX(H636:K636)-H636)/(MAX(H636:K636)-MIN(H636:K636)),(H636-MIN(H636:K636))/(MAX(H636:K636)-MIN(H636:K636))))</f>
        <v>0.278569812779947</v>
      </c>
      <c r="AC636" s="0" t="n">
        <f aca="false">IF(MAX(H636:K636)=MIN(H636:K636),0,IF($B$17="custo",(MAX(H636:K636)-I636)/(MAX(H636:K636)-MIN(H636:K636)),(I636-MIN(H636:K636))/(MAX(H636:K636)-MIN(H636:K636))))</f>
        <v>0</v>
      </c>
      <c r="AD636" s="0" t="n">
        <f aca="false">IF(MAX(H636:K636)=MIN(H636:K636),0,IF($B$17="custo",(MAX(H636:K636)-J636)/(MAX(H636:K636)-MIN(H636:K636)),(J636-MIN(H636:K636))/(MAX(H636:K636)-MIN(H636:K636))))</f>
        <v>0.813177974468984</v>
      </c>
      <c r="AE636" s="0" t="n">
        <f aca="false">IF(MAX(H636:K636)=MIN(H636:K636),0,IF($B$17="custo",(MAX(H636:K636)-K636)/(MAX(H636:K636)-MIN(H636:K636)),(K636-MIN(H636:K636))/(MAX(H636:K636)-MIN(H636:K636))))</f>
        <v>1</v>
      </c>
      <c r="AF636" s="0" t="n">
        <f aca="false">IF(MAX(L636:O636)=MIN(L636:O636),0,IF($C$17="custo",(MAX(L636:O636)-L636)/(MAX(L636:O636)-MIN(L636:O636)),(L636-MIN(L636:O636))/(MAX(L636:O636)-MIN(L636:O636))))</f>
        <v>0.464990538895836</v>
      </c>
      <c r="AG636" s="0" t="n">
        <f aca="false">IF(MAX(L636:O636)=MIN(L636:O636),0,IF($C$17="custo",(MAX(L636:O636)-M636)/(MAX(L636:O636)-MIN(L636:O636)),(M636-MIN(L636:O636))/(MAX(L636:O636)-MIN(L636:O636))))</f>
        <v>0.584725009367008</v>
      </c>
      <c r="AH636" s="0" t="n">
        <f aca="false">IF(MAX(L636:O636)=MIN(L636:O636),0,IF($C$17="custo",(MAX(L636:O636)-N636)/(MAX(L636:O636)-MIN(L636:O636)),(N636-MIN(L636:O636))/(MAX(L636:O636)-MIN(L636:O636))))</f>
        <v>1</v>
      </c>
      <c r="AI636" s="0" t="n">
        <f aca="false">IF(MAX(L636:O636)=MIN(L636:O636),0,IF($C$17="custo",(MAX(L636:O636)-O636)/(MAX(L636:O636)-MIN(L636:O636)),(O636-MIN(L636:O636))/(MAX(L636:O636)-MIN(L636:O636))))</f>
        <v>0</v>
      </c>
      <c r="AJ636" s="0" t="n">
        <f aca="false">IF(MAX(P636:S636)=MIN(P636:S636),0,IF($D$17="custo",(MAX(P636:S636)-P636)/(MAX(P636:S636)-MIN(P636:S636)),(P636-MIN(P636:S636))/(MAX(P636:S636)-MIN(P636:S636))))</f>
        <v>0.34181571684001</v>
      </c>
      <c r="AK636" s="0" t="n">
        <f aca="false">IF(MAX(P636:S636)=MIN(P636:S636),0,IF($D$17="custo",(MAX(P636:S636)-Q636)/(MAX(P636:S636)-MIN(P636:S636)),(Q636-MIN(P636:S636))/(MAX(P636:S636)-MIN(P636:S636))))</f>
        <v>0</v>
      </c>
      <c r="AL636" s="0" t="n">
        <f aca="false">IF(MAX(P636:S636)=MIN(P636:S636),0,IF($D$17="custo",(MAX(P636:S636)-R636)/(MAX(P636:S636)-MIN(P636:S636)),(R636-MIN(P636:S636))/(MAX(P636:S636)-MIN(P636:S636))))</f>
        <v>0.786373342060398</v>
      </c>
      <c r="AM636" s="0" t="n">
        <f aca="false">IF(MAX(P636:S636)=MIN(P636:S636),0,IF($D$17="custo",(MAX(P636:S636)-S636)/(MAX(P636:S636)-MIN(P636:S636)),(S636-MIN(P636:S636))/(MAX(P636:S636)-MIN(P636:S636))))</f>
        <v>1</v>
      </c>
      <c r="AN636" s="0" t="n">
        <f aca="false">IF(MAX(T636:W636)=MIN(T636:W636),0,IF($E$17="custo",(MAX(T636:W636)-T636)/(MAX(T636:W636)-MIN(T636:W636)),(T636-MIN(T636:W636))/(MAX(T636:W636)-MIN(T636:W636))))</f>
        <v>0</v>
      </c>
      <c r="AO636" s="0" t="n">
        <f aca="false">IF(MAX(T636:W636)=MIN(T636:W636),0,IF($E$17="custo",(MAX(T636:W636)-U636)/(MAX(T636:W636)-MIN(T636:W636)),(U636-MIN(T636:W636))/(MAX(T636:W636)-MIN(T636:W636))))</f>
        <v>0.617647058823529</v>
      </c>
      <c r="AP636" s="0" t="n">
        <f aca="false">IF(MAX(T636:W636)=MIN(T636:W636),0,IF($E$17="custo",(MAX(T636:W636)-V636)/(MAX(T636:W636)-MIN(T636:W636)),(V636-MIN(T636:W636))/(MAX(T636:W636)-MIN(T636:W636))))</f>
        <v>0.852941176470588</v>
      </c>
      <c r="AQ636" s="0" t="n">
        <f aca="false">IF(MAX(T636:W636)=MIN(T636:W636),0,IF($E$17="custo",(MAX(T636:W636)-W636)/(MAX(T636:W636)-MIN(T636:W636)),(W636-MIN(T636:W636))/(MAX(T636:W636)-MIN(T636:W636))))</f>
        <v>1</v>
      </c>
      <c r="AR636" s="0" t="n">
        <f aca="false">IF(MAX(X636:AA636)=MIN(X636:AA636),0,IF($F$17="custo",(MAX(X636:AA636)-X636)/(MAX(X636:AA636)-MIN(X636:AA636)),(X636-MIN(X636:AA636))/(MAX(X636:AA636)-MIN(X636:AA636))))</f>
        <v>0</v>
      </c>
      <c r="AS636" s="0" t="n">
        <f aca="false">IF(MAX(X636:AA636)=MIN(X636:AA636),0,IF($F$17="custo",(MAX(X636:AA636)-Y636)/(MAX(X636:AA636)-MIN(X636:AA636)),(Y636-MIN(X636:AA636))/(MAX(X636:AA636)-MIN(X636:AA636))))</f>
        <v>0.594594594594595</v>
      </c>
      <c r="AT636" s="0" t="n">
        <f aca="false">IF(MAX(X636:AA636)=MIN(X636:AA636),0,IF($F$17="custo",(MAX(X636:AA636)-Z636)/(MAX(X636:AA636)-MIN(X636:AA636)),(Z636-MIN(X636:AA636))/(MAX(X636:AA636)-MIN(X636:AA636))))</f>
        <v>0.378378378378378</v>
      </c>
      <c r="AU636" s="0" t="n">
        <f aca="false">IF(MAX(X636:AA636)=MIN(X636:AA636),0,IF($F$17="custo",(MAX(X636:AA636)-AA636)/(MAX(X636:AA636)-MIN(X636:AA636)),(AA636-MIN(X636:AA636))/(MAX(X636:AA636)-MIN(X636:AA636))))</f>
        <v>1</v>
      </c>
      <c r="AV636" s="0" t="n">
        <f aca="false">STDEVP(AB636:AE636)</f>
        <v>0.401561750353708</v>
      </c>
      <c r="AW636" s="0" t="n">
        <f aca="false">STDEVP(AF636:AI636)</f>
        <v>0.356295551699805</v>
      </c>
      <c r="AX636" s="0" t="n">
        <f aca="false">STDEVP(AJ636:AM636)</f>
        <v>0.388240856227239</v>
      </c>
      <c r="AY636" s="0" t="n">
        <f aca="false">STDEVP(AN636:AQ636)</f>
        <v>0.381786911345505</v>
      </c>
      <c r="AZ636" s="0" t="n">
        <f aca="false">STDEVP(AR636:AU636)</f>
        <v>0.361786311627772</v>
      </c>
      <c r="BA636" s="0" t="n">
        <f aca="false">AV636*((1-IFERROR(CORREL(AB636:AE636,AF636:AI636),0))+(1-IFERROR(CORREL(AB636:AE636,AJ636:AM636),0))+(1-IFERROR(CORREL(AB636:AE636,AN636:AQ636),0))+(1-IFERROR(CORREL(AB636:AE636,AR636:AU636),0)))</f>
        <v>0.842818212354944</v>
      </c>
      <c r="BB636" s="0" t="n">
        <f aca="false">AW636*((1-IFERROR(CORREL(AF636:AI636,AB636:AE636),0))+(1-IFERROR(CORREL(AF636:AI636,AJ636:AM636),0))+(1-IFERROR(CORREL(AF636:AI636,AN636:AQ636),0))+(1-IFERROR(CORREL(AF636:AI636,AR636:AU636),0)))</f>
        <v>1.83001061733525</v>
      </c>
      <c r="BC636" s="0" t="n">
        <f aca="false">AX636*((1-IFERROR(CORREL(AJ636:AM636,AB636:AE636),0))+(1-IFERROR(CORREL(AJ636:AM636,AF636:AI636),0))+(1-IFERROR(CORREL(AJ636:AM636,AN636:AQ636),0))+(1-IFERROR(CORREL(AJ636:AM636,AR636:AU636),0)))</f>
        <v>0.86323009134069</v>
      </c>
      <c r="BD636" s="0" t="n">
        <f aca="false">AY636*((1-IFERROR(CORREL(AN636:AQ636,AB636:AE636),0))+(1-IFERROR(CORREL(AN636:AQ636,AF636:AI636),0))+(1-IFERROR(CORREL(AN636:AQ636,AJ636:AM636),0))+(1-IFERROR(CORREL(AN636:AQ636,AR636:AU636),0)))</f>
        <v>0.758385009472103</v>
      </c>
      <c r="BE636" s="0" t="n">
        <f aca="false">AZ636*((1-IFERROR(CORREL(AR636:AU636,AB636:AE636),0))+(1-IFERROR(CORREL(AR636:AU636,AF636:AI636),0))+(1-IFERROR(CORREL(AR636:AU636,AJ636:AM636),0))+(1-IFERROR(CORREL(AR636:AU636,AN636:AQ636),0)))</f>
        <v>1.00703611813833</v>
      </c>
      <c r="BF636" s="0" t="n">
        <f aca="false">IF(SUM(BA636:BE636)&gt;0,BA636/SUM(BA636:BE636),1/5)</f>
        <v>0.158977908927705</v>
      </c>
      <c r="BG636" s="0" t="n">
        <f aca="false">IF(SUM(BA636:BE636)&gt;0,BB636/SUM(BA636:BE636),1/5)</f>
        <v>0.34518862667497</v>
      </c>
      <c r="BH636" s="0" t="n">
        <f aca="false">IF(SUM(BA636:BE636)&gt;0,BC636/SUM(BA636:BE636),1/5)</f>
        <v>0.162828131657672</v>
      </c>
      <c r="BI636" s="0" t="n">
        <f aca="false">IF(SUM(BA636:BE636)&gt;0,BD636/SUM(BA636:BE636),1/5)</f>
        <v>0.143051563433963</v>
      </c>
      <c r="BJ636" s="0" t="n">
        <f aca="false">IF(SUM(BA636:BE636)&gt;0,BE636/SUM(BA636:BE636),1/5)</f>
        <v>0.18995376930569</v>
      </c>
      <c r="BK636" s="0" t="n">
        <f aca="false">BF636*AB636+BG636*AF636+BH636*AJ636+BI636*AN636+BJ636*AR636</f>
        <v>0.260453106408733</v>
      </c>
      <c r="BL636" s="0" t="n">
        <f aca="false">BF636*AC636+BG636*AG636+BH636*AK636+BI636*AO636+BJ636*AS636</f>
        <v>0.403141284833033</v>
      </c>
      <c r="BM636" s="0" t="n">
        <f aca="false">BF636*AD636+BG636*AH636+BH636*AL636+BI636*AP636+BJ636*AT636</f>
        <v>0.796398630723279</v>
      </c>
      <c r="BN636" s="0" t="n">
        <f aca="false">BF636*AE636+BG636*AI636+BH636*AM636+BI636*AQ636+BJ636*AU636</f>
        <v>0.65481137332503</v>
      </c>
      <c r="BO636" s="0" t="n">
        <f aca="false">RANK(BK636,$BK636:$BN636)</f>
        <v>4</v>
      </c>
      <c r="BP636" s="0" t="n">
        <f aca="false">RANK(BL636,$BK636:$BN636)</f>
        <v>3</v>
      </c>
      <c r="BQ636" s="0" t="n">
        <f aca="false">RANK(BM636,$BK636:$BN636)</f>
        <v>1</v>
      </c>
      <c r="BR636" s="0" t="n">
        <f aca="false">RANK(BN636,$BK636:$BN636)</f>
        <v>2</v>
      </c>
    </row>
    <row r="637" customFormat="false" ht="15" hidden="false" customHeight="false" outlineLevel="0" collapsed="false">
      <c r="A637" s="0" t="n">
        <v>614</v>
      </c>
      <c r="B637" s="0" t="n">
        <f aca="false">RANDBETWEEN(1,$B$5)</f>
        <v>4</v>
      </c>
      <c r="C637" s="0" t="n">
        <f aca="false">RANDBETWEEN(1,$B$5)</f>
        <v>3</v>
      </c>
      <c r="D637" s="0" t="n">
        <f aca="false">RANDBETWEEN(1,$B$5)</f>
        <v>2</v>
      </c>
      <c r="E637" s="0" t="n">
        <f aca="false">RANDBETWEEN(1,$B$5)</f>
        <v>5</v>
      </c>
      <c r="F637" s="0" t="n">
        <f aca="false">RANDBETWEEN(1,$B$5)</f>
        <v>1</v>
      </c>
      <c r="G637" s="0" t="n">
        <f aca="false">RANDBETWEEN(1,$B$5)</f>
        <v>5</v>
      </c>
      <c r="H637" s="0" t="n">
        <f aca="true">NORMINV(RAND(),$B$8,$B$13)</f>
        <v>51.9240894397042</v>
      </c>
      <c r="I637" s="0" t="n">
        <f aca="true">NORMINV(RAND(),$C$8,$C$13)</f>
        <v>61.5762134667111</v>
      </c>
      <c r="J637" s="0" t="n">
        <f aca="true">NORMINV(RAND(),$D$8,$D$13)</f>
        <v>13.7683186887804</v>
      </c>
      <c r="K637" s="0" t="n">
        <f aca="true">NORMINV(RAND(),$E$8,$E$13)</f>
        <v>3.5175560497762</v>
      </c>
      <c r="L637" s="0" t="n">
        <f aca="true">NORMINV(RAND(),$B$9,$B$14)</f>
        <v>52.4102126156858</v>
      </c>
      <c r="M637" s="0" t="n">
        <f aca="true">NORMINV(RAND(),$C$9,$C$14)</f>
        <v>52.2532228866952</v>
      </c>
      <c r="N637" s="0" t="n">
        <f aca="true">NORMINV(RAND(),$D$9,$D$14)</f>
        <v>44.0237610738654</v>
      </c>
      <c r="O637" s="0" t="n">
        <f aca="true">NORMINV(RAND(),$E$9,$E$14)</f>
        <v>24.7962562671533</v>
      </c>
      <c r="P637" s="0" t="n">
        <f aca="true">NORMINV(RAND(),$B$10,$B$15)</f>
        <v>23.3541939385377</v>
      </c>
      <c r="Q637" s="0" t="n">
        <f aca="true">NORMINV(RAND(),$C$10,$C$15)</f>
        <v>30.1537112029143</v>
      </c>
      <c r="R637" s="0" t="n">
        <f aca="true">NORMINV(RAND(),$D$10,$D$15)</f>
        <v>10.1413702558124</v>
      </c>
      <c r="S637" s="0" t="n">
        <f aca="true">NORMINV(RAND(),$E$10,$E$15)</f>
        <v>4.09164909272473</v>
      </c>
      <c r="T637" s="0" t="n">
        <f aca="false">MEDIAN(INDEX(Avaliadores!$B$17:$B$22,$B637),INDEX(Avaliadores!$B$17:$B$22,$C637),INDEX(Avaliadores!$B$17:$B$22,$D637),INDEX(Avaliadores!$B$17:$B$22,$E637),INDEX(Avaliadores!$B$17:$B$22,$F637),INDEX(Avaliadores!$B$17:$B$22,$G637))</f>
        <v>2.66666666666667</v>
      </c>
      <c r="U637" s="0" t="n">
        <f aca="false">MEDIAN(INDEX(Avaliadores!$C$17:$C$22,$B637),INDEX(Avaliadores!$C$17:$C$22,$C637),INDEX(Avaliadores!$C$17:$C$22,$D637),INDEX(Avaliadores!$C$17:$C$22,$E637),INDEX(Avaliadores!$C$17:$C$22,$F637),INDEX(Avaliadores!$C$17:$C$22,$G637))</f>
        <v>5.29166666666667</v>
      </c>
      <c r="V637" s="0" t="n">
        <f aca="false">MEDIAN(INDEX(Avaliadores!$D$17:$D$22,$B637),INDEX(Avaliadores!$D$17:$D$22,$C637),INDEX(Avaliadores!$D$17:$D$22,$D637),INDEX(Avaliadores!$D$17:$D$22,$E637),INDEX(Avaliadores!$D$17:$D$22,$F637),INDEX(Avaliadores!$D$17:$D$22,$G637))</f>
        <v>5.66666666666667</v>
      </c>
      <c r="W637" s="0" t="n">
        <f aca="false">MEDIAN(INDEX(Avaliadores!$E$17:$E$22,$B637),INDEX(Avaliadores!$E$17:$E$22,$C637),INDEX(Avaliadores!$E$17:$E$22,$D637),INDEX(Avaliadores!$E$17:$E$22,$E637),INDEX(Avaliadores!$E$17:$E$22,$F637),INDEX(Avaliadores!$E$17:$E$22,$G637))</f>
        <v>6.79166666666667</v>
      </c>
      <c r="X637" s="0" t="n">
        <f aca="false">MEDIAN(INDEX(Avaliadores!$F$17:$F$22,$B637),INDEX(Avaliadores!$F$17:$F$22,$C637),INDEX(Avaliadores!$F$17:$F$22,$D637),INDEX(Avaliadores!$F$17:$F$22,$E637),INDEX(Avaliadores!$F$17:$F$22,$F637),INDEX(Avaliadores!$F$17:$F$22,$G637))</f>
        <v>2.54166666666667</v>
      </c>
      <c r="Y637" s="0" t="n">
        <f aca="false">MEDIAN(INDEX(Avaliadores!$G$17:$G$22,$B637),INDEX(Avaliadores!$G$17:$G$22,$C637),INDEX(Avaliadores!$G$17:$G$22,$D637),INDEX(Avaliadores!$G$17:$G$22,$E637),INDEX(Avaliadores!$G$17:$G$22,$F637),INDEX(Avaliadores!$G$17:$G$22,$G637))</f>
        <v>4.79166666666667</v>
      </c>
      <c r="Z637" s="0" t="n">
        <f aca="false">MEDIAN(INDEX(Avaliadores!$H$17:$H$22,$B637),INDEX(Avaliadores!$H$17:$H$22,$C637),INDEX(Avaliadores!$H$17:$H$22,$D637),INDEX(Avaliadores!$H$17:$H$22,$E637),INDEX(Avaliadores!$H$17:$H$22,$F637),INDEX(Avaliadores!$H$17:$H$22,$G637))</f>
        <v>3.66666666666667</v>
      </c>
      <c r="AA637" s="0" t="n">
        <f aca="false">MEDIAN(INDEX(Avaliadores!$I$17:$I$22,$B637),INDEX(Avaliadores!$I$17:$I$22,$C637),INDEX(Avaliadores!$I$17:$I$22,$D637),INDEX(Avaliadores!$I$17:$I$22,$E637),INDEX(Avaliadores!$I$17:$I$22,$F637),INDEX(Avaliadores!$I$17:$I$22,$G637))</f>
        <v>6.54166666666667</v>
      </c>
      <c r="AB637" s="0" t="n">
        <f aca="false">IF(MAX(H637:K637)=MIN(H637:K637),0,IF($B$17="custo",(MAX(H637:K637)-H637)/(MAX(H637:K637)-MIN(H637:K637)),(H637-MIN(H637:K637))/(MAX(H637:K637)-MIN(H637:K637))))</f>
        <v>0.166247799319443</v>
      </c>
      <c r="AC637" s="0" t="n">
        <f aca="false">IF(MAX(H637:K637)=MIN(H637:K637),0,IF($B$17="custo",(MAX(H637:K637)-I637)/(MAX(H637:K637)-MIN(H637:K637)),(I637-MIN(H637:K637))/(MAX(H637:K637)-MIN(H637:K637))))</f>
        <v>0</v>
      </c>
      <c r="AD637" s="0" t="n">
        <f aca="false">IF(MAX(H637:K637)=MIN(H637:K637),0,IF($B$17="custo",(MAX(H637:K637)-J637)/(MAX(H637:K637)-MIN(H637:K637)),(J637-MIN(H637:K637))/(MAX(H637:K637)-MIN(H637:K637))))</f>
        <v>0.823441273100914</v>
      </c>
      <c r="AE637" s="0" t="n">
        <f aca="false">IF(MAX(H637:K637)=MIN(H637:K637),0,IF($B$17="custo",(MAX(H637:K637)-K637)/(MAX(H637:K637)-MIN(H637:K637)),(K637-MIN(H637:K637))/(MAX(H637:K637)-MIN(H637:K637))))</f>
        <v>1</v>
      </c>
      <c r="AF637" s="0" t="n">
        <f aca="false">IF(MAX(L637:O637)=MIN(L637:O637),0,IF($C$17="custo",(MAX(L637:O637)-L637)/(MAX(L637:O637)-MIN(L637:O637)),(L637-MIN(L637:O637))/(MAX(L637:O637)-MIN(L637:O637))))</f>
        <v>1</v>
      </c>
      <c r="AG637" s="0" t="n">
        <f aca="false">IF(MAX(L637:O637)=MIN(L637:O637),0,IF($C$17="custo",(MAX(L637:O637)-M637)/(MAX(L637:O637)-MIN(L637:O637)),(M637-MIN(L637:O637))/(MAX(L637:O637)-MIN(L637:O637))))</f>
        <v>0.994314841125658</v>
      </c>
      <c r="AH637" s="0" t="n">
        <f aca="false">IF(MAX(L637:O637)=MIN(L637:O637),0,IF($C$17="custo",(MAX(L637:O637)-N637)/(MAX(L637:O637)-MIN(L637:O637)),(N637-MIN(L637:O637))/(MAX(L637:O637)-MIN(L637:O637))))</f>
        <v>0.696296632182295</v>
      </c>
      <c r="AI637" s="0" t="n">
        <f aca="false">IF(MAX(L637:O637)=MIN(L637:O637),0,IF($C$17="custo",(MAX(L637:O637)-O637)/(MAX(L637:O637)-MIN(L637:O637)),(O637-MIN(L637:O637))/(MAX(L637:O637)-MIN(L637:O637))))</f>
        <v>0</v>
      </c>
      <c r="AJ637" s="0" t="n">
        <f aca="false">IF(MAX(P637:S637)=MIN(P637:S637),0,IF($D$17="custo",(MAX(P637:S637)-P637)/(MAX(P637:S637)-MIN(P637:S637)),(P637-MIN(P637:S637))/(MAX(P637:S637)-MIN(P637:S637))))</f>
        <v>0.260897132223399</v>
      </c>
      <c r="AK637" s="0" t="n">
        <f aca="false">IF(MAX(P637:S637)=MIN(P637:S637),0,IF($D$17="custo",(MAX(P637:S637)-Q637)/(MAX(P637:S637)-MIN(P637:S637)),(Q637-MIN(P637:S637))/(MAX(P637:S637)-MIN(P637:S637))))</f>
        <v>0</v>
      </c>
      <c r="AL637" s="0" t="n">
        <f aca="false">IF(MAX(P637:S637)=MIN(P637:S637),0,IF($D$17="custo",(MAX(P637:S637)-R637)/(MAX(P637:S637)-MIN(P637:S637)),(R637-MIN(P637:S637))/(MAX(P637:S637)-MIN(P637:S637))))</f>
        <v>0.76787250611599</v>
      </c>
      <c r="AM637" s="0" t="n">
        <f aca="false">IF(MAX(P637:S637)=MIN(P637:S637),0,IF($D$17="custo",(MAX(P637:S637)-S637)/(MAX(P637:S637)-MIN(P637:S637)),(S637-MIN(P637:S637))/(MAX(P637:S637)-MIN(P637:S637))))</f>
        <v>1</v>
      </c>
      <c r="AN637" s="0" t="n">
        <f aca="false">IF(MAX(T637:W637)=MIN(T637:W637),0,IF($E$17="custo",(MAX(T637:W637)-T637)/(MAX(T637:W637)-MIN(T637:W637)),(T637-MIN(T637:W637))/(MAX(T637:W637)-MIN(T637:W637))))</f>
        <v>0</v>
      </c>
      <c r="AO637" s="0" t="n">
        <f aca="false">IF(MAX(T637:W637)=MIN(T637:W637),0,IF($E$17="custo",(MAX(T637:W637)-U637)/(MAX(T637:W637)-MIN(T637:W637)),(U637-MIN(T637:W637))/(MAX(T637:W637)-MIN(T637:W637))))</f>
        <v>0.636363636363636</v>
      </c>
      <c r="AP637" s="0" t="n">
        <f aca="false">IF(MAX(T637:W637)=MIN(T637:W637),0,IF($E$17="custo",(MAX(T637:W637)-V637)/(MAX(T637:W637)-MIN(T637:W637)),(V637-MIN(T637:W637))/(MAX(T637:W637)-MIN(T637:W637))))</f>
        <v>0.727272727272727</v>
      </c>
      <c r="AQ637" s="0" t="n">
        <f aca="false">IF(MAX(T637:W637)=MIN(T637:W637),0,IF($E$17="custo",(MAX(T637:W637)-W637)/(MAX(T637:W637)-MIN(T637:W637)),(W637-MIN(T637:W637))/(MAX(T637:W637)-MIN(T637:W637))))</f>
        <v>1</v>
      </c>
      <c r="AR637" s="0" t="n">
        <f aca="false">IF(MAX(X637:AA637)=MIN(X637:AA637),0,IF($F$17="custo",(MAX(X637:AA637)-X637)/(MAX(X637:AA637)-MIN(X637:AA637)),(X637-MIN(X637:AA637))/(MAX(X637:AA637)-MIN(X637:AA637))))</f>
        <v>0</v>
      </c>
      <c r="AS637" s="0" t="n">
        <f aca="false">IF(MAX(X637:AA637)=MIN(X637:AA637),0,IF($F$17="custo",(MAX(X637:AA637)-Y637)/(MAX(X637:AA637)-MIN(X637:AA637)),(Y637-MIN(X637:AA637))/(MAX(X637:AA637)-MIN(X637:AA637))))</f>
        <v>0.5625</v>
      </c>
      <c r="AT637" s="0" t="n">
        <f aca="false">IF(MAX(X637:AA637)=MIN(X637:AA637),0,IF($F$17="custo",(MAX(X637:AA637)-Z637)/(MAX(X637:AA637)-MIN(X637:AA637)),(Z637-MIN(X637:AA637))/(MAX(X637:AA637)-MIN(X637:AA637))))</f>
        <v>0.28125</v>
      </c>
      <c r="AU637" s="0" t="n">
        <f aca="false">IF(MAX(X637:AA637)=MIN(X637:AA637),0,IF($F$17="custo",(MAX(X637:AA637)-AA637)/(MAX(X637:AA637)-MIN(X637:AA637)),(AA637-MIN(X637:AA637))/(MAX(X637:AA637)-MIN(X637:AA637))))</f>
        <v>1</v>
      </c>
      <c r="AV637" s="0" t="n">
        <f aca="false">STDEVP(AB637:AE637)</f>
        <v>0.423077478069138</v>
      </c>
      <c r="AW637" s="0" t="n">
        <f aca="false">STDEVP(AF637:AI637)</f>
        <v>0.407321580019108</v>
      </c>
      <c r="AX637" s="0" t="n">
        <f aca="false">STDEVP(AJ637:AM637)</f>
        <v>0.396458994692172</v>
      </c>
      <c r="AY637" s="0" t="n">
        <f aca="false">STDEVP(AN637:AQ637)</f>
        <v>0.366466261286298</v>
      </c>
      <c r="AZ637" s="0" t="n">
        <f aca="false">STDEVP(AR637:AU637)</f>
        <v>0.36934208292415</v>
      </c>
      <c r="BA637" s="0" t="n">
        <f aca="false">AV637*((1-IFERROR(CORREL(AB637:AE637,AF637:AI637),0))+(1-IFERROR(CORREL(AB637:AE637,AJ637:AM637),0))+(1-IFERROR(CORREL(AB637:AE637,AN637:AQ637),0))+(1-IFERROR(CORREL(AB637:AE637,AR637:AU637),0)))</f>
        <v>1.13799506168016</v>
      </c>
      <c r="BB637" s="0" t="n">
        <f aca="false">AW637*((1-IFERROR(CORREL(AF637:AI637,AB637:AE637),0))+(1-IFERROR(CORREL(AF637:AI637,AJ637:AM637),0))+(1-IFERROR(CORREL(AF637:AI637,AN637:AQ637),0))+(1-IFERROR(CORREL(AF637:AI637,AR637:AU637),0)))</f>
        <v>2.97779994076183</v>
      </c>
      <c r="BC637" s="0" t="n">
        <f aca="false">AX637*((1-IFERROR(CORREL(AJ637:AM637,AB637:AE637),0))+(1-IFERROR(CORREL(AJ637:AM637,AF637:AI637),0))+(1-IFERROR(CORREL(AJ637:AM637,AN637:AQ637),0))+(1-IFERROR(CORREL(AJ637:AM637,AR637:AU637),0)))</f>
        <v>1.10584998729475</v>
      </c>
      <c r="BD637" s="0" t="n">
        <f aca="false">AY637*((1-IFERROR(CORREL(AN637:AQ637,AB637:AE637),0))+(1-IFERROR(CORREL(AN637:AQ637,AF637:AI637),0))+(1-IFERROR(CORREL(AN637:AQ637,AJ637:AM637),0))+(1-IFERROR(CORREL(AN637:AQ637,AR637:AU637),0)))</f>
        <v>0.945540013853532</v>
      </c>
      <c r="BE637" s="0" t="n">
        <f aca="false">AZ637*((1-IFERROR(CORREL(AR637:AU637,AB637:AE637),0))+(1-IFERROR(CORREL(AR637:AU637,AF637:AI637),0))+(1-IFERROR(CORREL(AR637:AU637,AJ637:AM637),0))+(1-IFERROR(CORREL(AR637:AU637,AN637:AQ637),0)))</f>
        <v>1.08949392443518</v>
      </c>
      <c r="BF637" s="0" t="n">
        <f aca="false">IF(SUM(BA637:BE637)&gt;0,BA637/SUM(BA637:BE637),1/5)</f>
        <v>0.156820368238313</v>
      </c>
      <c r="BG637" s="0" t="n">
        <f aca="false">IF(SUM(BA637:BE637)&gt;0,BB637/SUM(BA637:BE637),1/5)</f>
        <v>0.410352996225519</v>
      </c>
      <c r="BH637" s="0" t="n">
        <f aca="false">IF(SUM(BA637:BE637)&gt;0,BC637/SUM(BA637:BE637),1/5)</f>
        <v>0.152390645674557</v>
      </c>
      <c r="BI637" s="0" t="n">
        <f aca="false">IF(SUM(BA637:BE637)&gt;0,BD637/SUM(BA637:BE637),1/5)</f>
        <v>0.130299276464036</v>
      </c>
      <c r="BJ637" s="0" t="n">
        <f aca="false">IF(SUM(BA637:BE637)&gt;0,BE637/SUM(BA637:BE637),1/5)</f>
        <v>0.150136713397575</v>
      </c>
      <c r="BK637" s="0" t="n">
        <f aca="false">BF637*AB637+BG637*AF637+BH637*AJ637+BI637*AN637+BJ637*AR637</f>
        <v>0.476182319767767</v>
      </c>
      <c r="BL637" s="0" t="n">
        <f aca="false">BF637*AC637+BG637*AG637+BH637*AK637+BI637*AO637+BJ637*AS637</f>
        <v>0.575389696919756</v>
      </c>
      <c r="BM637" s="0" t="n">
        <f aca="false">BF637*AD637+BG637*AH637+BH637*AL637+BI637*AP637+BJ637*AT637</f>
        <v>0.66886542074954</v>
      </c>
      <c r="BN637" s="0" t="n">
        <f aca="false">BF637*AE637+BG637*AI637+BH637*AM637+BI637*AQ637+BJ637*AU637</f>
        <v>0.589647003774481</v>
      </c>
      <c r="BO637" s="0" t="n">
        <f aca="false">RANK(BK637,$BK637:$BN637)</f>
        <v>4</v>
      </c>
      <c r="BP637" s="0" t="n">
        <f aca="false">RANK(BL637,$BK637:$BN637)</f>
        <v>3</v>
      </c>
      <c r="BQ637" s="0" t="n">
        <f aca="false">RANK(BM637,$BK637:$BN637)</f>
        <v>1</v>
      </c>
      <c r="BR637" s="0" t="n">
        <f aca="false">RANK(BN637,$BK637:$BN637)</f>
        <v>2</v>
      </c>
    </row>
    <row r="638" customFormat="false" ht="15" hidden="false" customHeight="false" outlineLevel="0" collapsed="false">
      <c r="A638" s="0" t="n">
        <v>615</v>
      </c>
      <c r="B638" s="0" t="n">
        <f aca="false">RANDBETWEEN(1,$B$5)</f>
        <v>1</v>
      </c>
      <c r="C638" s="0" t="n">
        <f aca="false">RANDBETWEEN(1,$B$5)</f>
        <v>2</v>
      </c>
      <c r="D638" s="0" t="n">
        <f aca="false">RANDBETWEEN(1,$B$5)</f>
        <v>2</v>
      </c>
      <c r="E638" s="0" t="n">
        <f aca="false">RANDBETWEEN(1,$B$5)</f>
        <v>2</v>
      </c>
      <c r="F638" s="0" t="n">
        <f aca="false">RANDBETWEEN(1,$B$5)</f>
        <v>2</v>
      </c>
      <c r="G638" s="0" t="n">
        <f aca="false">RANDBETWEEN(1,$B$5)</f>
        <v>4</v>
      </c>
      <c r="H638" s="0" t="n">
        <f aca="true">NORMINV(RAND(),$B$8,$B$13)</f>
        <v>51.8459935068131</v>
      </c>
      <c r="I638" s="0" t="n">
        <f aca="true">NORMINV(RAND(),$C$8,$C$13)</f>
        <v>64.706667770808</v>
      </c>
      <c r="J638" s="0" t="n">
        <f aca="true">NORMINV(RAND(),$D$8,$D$13)</f>
        <v>16.3405918174905</v>
      </c>
      <c r="K638" s="0" t="n">
        <f aca="true">NORMINV(RAND(),$E$8,$E$13)</f>
        <v>3.23547544032776</v>
      </c>
      <c r="L638" s="0" t="n">
        <f aca="true">NORMINV(RAND(),$B$9,$B$14)</f>
        <v>38.4367883044105</v>
      </c>
      <c r="M638" s="0" t="n">
        <f aca="true">NORMINV(RAND(),$C$9,$C$14)</f>
        <v>47.7382420413415</v>
      </c>
      <c r="N638" s="0" t="n">
        <f aca="true">NORMINV(RAND(),$D$9,$D$14)</f>
        <v>49.4588287431076</v>
      </c>
      <c r="O638" s="0" t="n">
        <f aca="true">NORMINV(RAND(),$E$9,$E$14)</f>
        <v>20.6224454310898</v>
      </c>
      <c r="P638" s="0" t="n">
        <f aca="true">NORMINV(RAND(),$B$10,$B$15)</f>
        <v>21.694720747543</v>
      </c>
      <c r="Q638" s="0" t="n">
        <f aca="true">NORMINV(RAND(),$C$10,$C$15)</f>
        <v>28.5731624164274</v>
      </c>
      <c r="R638" s="0" t="n">
        <f aca="true">NORMINV(RAND(),$D$10,$D$15)</f>
        <v>9.49059983891303</v>
      </c>
      <c r="S638" s="0" t="n">
        <f aca="true">NORMINV(RAND(),$E$10,$E$15)</f>
        <v>4.05530390718025</v>
      </c>
      <c r="T638" s="0" t="n">
        <f aca="false">MEDIAN(INDEX(Avaliadores!$B$17:$B$22,$B638),INDEX(Avaliadores!$B$17:$B$22,$C638),INDEX(Avaliadores!$B$17:$B$22,$D638),INDEX(Avaliadores!$B$17:$B$22,$E638),INDEX(Avaliadores!$B$17:$B$22,$F638),INDEX(Avaliadores!$B$17:$B$22,$G638))</f>
        <v>3.04166666666667</v>
      </c>
      <c r="U638" s="0" t="n">
        <f aca="false">MEDIAN(INDEX(Avaliadores!$C$17:$C$22,$B638),INDEX(Avaliadores!$C$17:$C$22,$C638),INDEX(Avaliadores!$C$17:$C$22,$D638),INDEX(Avaliadores!$C$17:$C$22,$E638),INDEX(Avaliadores!$C$17:$C$22,$F638),INDEX(Avaliadores!$C$17:$C$22,$G638))</f>
        <v>5.04166666666667</v>
      </c>
      <c r="V638" s="0" t="n">
        <f aca="false">MEDIAN(INDEX(Avaliadores!$D$17:$D$22,$B638),INDEX(Avaliadores!$D$17:$D$22,$C638),INDEX(Avaliadores!$D$17:$D$22,$D638),INDEX(Avaliadores!$D$17:$D$22,$E638),INDEX(Avaliadores!$D$17:$D$22,$F638),INDEX(Avaliadores!$D$17:$D$22,$G638))</f>
        <v>6.04166666666667</v>
      </c>
      <c r="W638" s="0" t="n">
        <f aca="false">MEDIAN(INDEX(Avaliadores!$E$17:$E$22,$B638),INDEX(Avaliadores!$E$17:$E$22,$C638),INDEX(Avaliadores!$E$17:$E$22,$D638),INDEX(Avaliadores!$E$17:$E$22,$E638),INDEX(Avaliadores!$E$17:$E$22,$F638),INDEX(Avaliadores!$E$17:$E$22,$G638))</f>
        <v>6.04166666666667</v>
      </c>
      <c r="X638" s="0" t="n">
        <f aca="false">MEDIAN(INDEX(Avaliadores!$F$17:$F$22,$B638),INDEX(Avaliadores!$F$17:$F$22,$C638),INDEX(Avaliadores!$F$17:$F$22,$D638),INDEX(Avaliadores!$F$17:$F$22,$E638),INDEX(Avaliadores!$F$17:$F$22,$F638),INDEX(Avaliadores!$F$17:$F$22,$G638))</f>
        <v>2.04166666666667</v>
      </c>
      <c r="Y638" s="0" t="n">
        <f aca="false">MEDIAN(INDEX(Avaliadores!$G$17:$G$22,$B638),INDEX(Avaliadores!$G$17:$G$22,$C638),INDEX(Avaliadores!$G$17:$G$22,$D638),INDEX(Avaliadores!$G$17:$G$22,$E638),INDEX(Avaliadores!$G$17:$G$22,$F638),INDEX(Avaliadores!$G$17:$G$22,$G638))</f>
        <v>6.04166666666667</v>
      </c>
      <c r="Z638" s="0" t="n">
        <f aca="false">MEDIAN(INDEX(Avaliadores!$H$17:$H$22,$B638),INDEX(Avaliadores!$H$17:$H$22,$C638),INDEX(Avaliadores!$H$17:$H$22,$D638),INDEX(Avaliadores!$H$17:$H$22,$E638),INDEX(Avaliadores!$H$17:$H$22,$F638),INDEX(Avaliadores!$H$17:$H$22,$G638))</f>
        <v>4.04166666666667</v>
      </c>
      <c r="AA638" s="0" t="n">
        <f aca="false">MEDIAN(INDEX(Avaliadores!$I$17:$I$22,$B638),INDEX(Avaliadores!$I$17:$I$22,$C638),INDEX(Avaliadores!$I$17:$I$22,$D638),INDEX(Avaliadores!$I$17:$I$22,$E638),INDEX(Avaliadores!$I$17:$I$22,$F638),INDEX(Avaliadores!$I$17:$I$22,$G638))</f>
        <v>6.04166666666667</v>
      </c>
      <c r="AB638" s="0" t="n">
        <f aca="false">IF(MAX(H638:K638)=MIN(H638:K638),0,IF($B$17="custo",(MAX(H638:K638)-H638)/(MAX(H638:K638)-MIN(H638:K638)),(H638-MIN(H638:K638))/(MAX(H638:K638)-MIN(H638:K638))))</f>
        <v>0.209214654481623</v>
      </c>
      <c r="AC638" s="0" t="n">
        <f aca="false">IF(MAX(H638:K638)=MIN(H638:K638),0,IF($B$17="custo",(MAX(H638:K638)-I638)/(MAX(H638:K638)-MIN(H638:K638)),(I638-MIN(H638:K638))/(MAX(H638:K638)-MIN(H638:K638))))</f>
        <v>0</v>
      </c>
      <c r="AD638" s="0" t="n">
        <f aca="false">IF(MAX(H638:K638)=MIN(H638:K638),0,IF($B$17="custo",(MAX(H638:K638)-J638)/(MAX(H638:K638)-MIN(H638:K638)),(J638-MIN(H638:K638))/(MAX(H638:K638)-MIN(H638:K638))))</f>
        <v>0.78680881433522</v>
      </c>
      <c r="AE638" s="0" t="n">
        <f aca="false">IF(MAX(H638:K638)=MIN(H638:K638),0,IF($B$17="custo",(MAX(H638:K638)-K638)/(MAX(H638:K638)-MIN(H638:K638)),(K638-MIN(H638:K638))/(MAX(H638:K638)-MIN(H638:K638))))</f>
        <v>1</v>
      </c>
      <c r="AF638" s="0" t="n">
        <f aca="false">IF(MAX(L638:O638)=MIN(L638:O638),0,IF($C$17="custo",(MAX(L638:O638)-L638)/(MAX(L638:O638)-MIN(L638:O638)),(L638-MIN(L638:O638))/(MAX(L638:O638)-MIN(L638:O638))))</f>
        <v>0.617773133356028</v>
      </c>
      <c r="AG638" s="0" t="n">
        <f aca="false">IF(MAX(L638:O638)=MIN(L638:O638),0,IF($C$17="custo",(MAX(L638:O638)-M638)/(MAX(L638:O638)-MIN(L638:O638)),(M638-MIN(L638:O638))/(MAX(L638:O638)-MIN(L638:O638))))</f>
        <v>0.940332784345773</v>
      </c>
      <c r="AH638" s="0" t="n">
        <f aca="false">IF(MAX(L638:O638)=MIN(L638:O638),0,IF($C$17="custo",(MAX(L638:O638)-N638)/(MAX(L638:O638)-MIN(L638:O638)),(N638-MIN(L638:O638))/(MAX(L638:O638)-MIN(L638:O638))))</f>
        <v>1</v>
      </c>
      <c r="AI638" s="0" t="n">
        <f aca="false">IF(MAX(L638:O638)=MIN(L638:O638),0,IF($C$17="custo",(MAX(L638:O638)-O638)/(MAX(L638:O638)-MIN(L638:O638)),(O638-MIN(L638:O638))/(MAX(L638:O638)-MIN(L638:O638))))</f>
        <v>0</v>
      </c>
      <c r="AJ638" s="0" t="n">
        <f aca="false">IF(MAX(P638:S638)=MIN(P638:S638),0,IF($D$17="custo",(MAX(P638:S638)-P638)/(MAX(P638:S638)-MIN(P638:S638)),(P638-MIN(P638:S638))/(MAX(P638:S638)-MIN(P638:S638))))</f>
        <v>0.280548224319435</v>
      </c>
      <c r="AK638" s="0" t="n">
        <f aca="false">IF(MAX(P638:S638)=MIN(P638:S638),0,IF($D$17="custo",(MAX(P638:S638)-Q638)/(MAX(P638:S638)-MIN(P638:S638)),(Q638-MIN(P638:S638))/(MAX(P638:S638)-MIN(P638:S638))))</f>
        <v>0</v>
      </c>
      <c r="AL638" s="0" t="n">
        <f aca="false">IF(MAX(P638:S638)=MIN(P638:S638),0,IF($D$17="custo",(MAX(P638:S638)-R638)/(MAX(P638:S638)-MIN(P638:S638)),(R638-MIN(P638:S638))/(MAX(P638:S638)-MIN(P638:S638))))</f>
        <v>0.778312778431167</v>
      </c>
      <c r="AM638" s="0" t="n">
        <f aca="false">IF(MAX(P638:S638)=MIN(P638:S638),0,IF($D$17="custo",(MAX(P638:S638)-S638)/(MAX(P638:S638)-MIN(P638:S638)),(S638-MIN(P638:S638))/(MAX(P638:S638)-MIN(P638:S638))))</f>
        <v>1</v>
      </c>
      <c r="AN638" s="0" t="n">
        <f aca="false">IF(MAX(T638:W638)=MIN(T638:W638),0,IF($E$17="custo",(MAX(T638:W638)-T638)/(MAX(T638:W638)-MIN(T638:W638)),(T638-MIN(T638:W638))/(MAX(T638:W638)-MIN(T638:W638))))</f>
        <v>0</v>
      </c>
      <c r="AO638" s="0" t="n">
        <f aca="false">IF(MAX(T638:W638)=MIN(T638:W638),0,IF($E$17="custo",(MAX(T638:W638)-U638)/(MAX(T638:W638)-MIN(T638:W638)),(U638-MIN(T638:W638))/(MAX(T638:W638)-MIN(T638:W638))))</f>
        <v>0.666666666666667</v>
      </c>
      <c r="AP638" s="0" t="n">
        <f aca="false">IF(MAX(T638:W638)=MIN(T638:W638),0,IF($E$17="custo",(MAX(T638:W638)-V638)/(MAX(T638:W638)-MIN(T638:W638)),(V638-MIN(T638:W638))/(MAX(T638:W638)-MIN(T638:W638))))</f>
        <v>1</v>
      </c>
      <c r="AQ638" s="0" t="n">
        <f aca="false">IF(MAX(T638:W638)=MIN(T638:W638),0,IF($E$17="custo",(MAX(T638:W638)-W638)/(MAX(T638:W638)-MIN(T638:W638)),(W638-MIN(T638:W638))/(MAX(T638:W638)-MIN(T638:W638))))</f>
        <v>1</v>
      </c>
      <c r="AR638" s="0" t="n">
        <f aca="false">IF(MAX(X638:AA638)=MIN(X638:AA638),0,IF($F$17="custo",(MAX(X638:AA638)-X638)/(MAX(X638:AA638)-MIN(X638:AA638)),(X638-MIN(X638:AA638))/(MAX(X638:AA638)-MIN(X638:AA638))))</f>
        <v>0</v>
      </c>
      <c r="AS638" s="0" t="n">
        <f aca="false">IF(MAX(X638:AA638)=MIN(X638:AA638),0,IF($F$17="custo",(MAX(X638:AA638)-Y638)/(MAX(X638:AA638)-MIN(X638:AA638)),(Y638-MIN(X638:AA638))/(MAX(X638:AA638)-MIN(X638:AA638))))</f>
        <v>1</v>
      </c>
      <c r="AT638" s="0" t="n">
        <f aca="false">IF(MAX(X638:AA638)=MIN(X638:AA638),0,IF($F$17="custo",(MAX(X638:AA638)-Z638)/(MAX(X638:AA638)-MIN(X638:AA638)),(Z638-MIN(X638:AA638))/(MAX(X638:AA638)-MIN(X638:AA638))))</f>
        <v>0.5</v>
      </c>
      <c r="AU638" s="0" t="n">
        <f aca="false">IF(MAX(X638:AA638)=MIN(X638:AA638),0,IF($F$17="custo",(MAX(X638:AA638)-AA638)/(MAX(X638:AA638)-MIN(X638:AA638)),(AA638-MIN(X638:AA638))/(MAX(X638:AA638)-MIN(X638:AA638))))</f>
        <v>1</v>
      </c>
      <c r="AV638" s="0" t="n">
        <f aca="false">STDEVP(AB638:AE638)</f>
        <v>0.408292621764267</v>
      </c>
      <c r="AW638" s="0" t="n">
        <f aca="false">STDEVP(AF638:AI638)</f>
        <v>0.396828967587661</v>
      </c>
      <c r="AX638" s="0" t="n">
        <f aca="false">STDEVP(AJ638:AM638)</f>
        <v>0.395205936846926</v>
      </c>
      <c r="AY638" s="0" t="n">
        <f aca="false">STDEVP(AN638:AQ638)</f>
        <v>0.408248290463863</v>
      </c>
      <c r="AZ638" s="0" t="n">
        <f aca="false">STDEVP(AR638:AU638)</f>
        <v>0.414578098794425</v>
      </c>
      <c r="BA638" s="0" t="n">
        <f aca="false">AV638*((1-IFERROR(CORREL(AB638:AE638,AF638:AI638),0))+(1-IFERROR(CORREL(AB638:AE638,AJ638:AM638),0))+(1-IFERROR(CORREL(AB638:AE638,AN638:AQ638),0))+(1-IFERROR(CORREL(AB638:AE638,AR638:AU638),0)))</f>
        <v>1.08577100382218</v>
      </c>
      <c r="BB638" s="0" t="n">
        <f aca="false">AW638*((1-IFERROR(CORREL(AF638:AI638,AB638:AE638),0))+(1-IFERROR(CORREL(AF638:AI638,AJ638:AM638),0))+(1-IFERROR(CORREL(AF638:AI638,AN638:AQ638),0))+(1-IFERROR(CORREL(AF638:AI638,AR638:AU638),0)))</f>
        <v>2.18260910306571</v>
      </c>
      <c r="BC638" s="0" t="n">
        <f aca="false">AX638*((1-IFERROR(CORREL(AJ638:AM638,AB638:AE638),0))+(1-IFERROR(CORREL(AJ638:AM638,AF638:AI638),0))+(1-IFERROR(CORREL(AJ638:AM638,AN638:AQ638),0))+(1-IFERROR(CORREL(AJ638:AM638,AR638:AU638),0)))</f>
        <v>1.10648308333099</v>
      </c>
      <c r="BD638" s="0" t="n">
        <f aca="false">AY638*((1-IFERROR(CORREL(AN638:AQ638,AB638:AE638),0))+(1-IFERROR(CORREL(AN638:AQ638,AF638:AI638),0))+(1-IFERROR(CORREL(AN638:AQ638,AJ638:AM638),0))+(1-IFERROR(CORREL(AN638:AQ638,AR638:AU638),0)))</f>
        <v>0.844994238514049</v>
      </c>
      <c r="BE638" s="0" t="n">
        <f aca="false">AZ638*((1-IFERROR(CORREL(AR638:AU638,AB638:AE638),0))+(1-IFERROR(CORREL(AR638:AU638,AF638:AI638),0))+(1-IFERROR(CORREL(AR638:AU638,AJ638:AM638),0))+(1-IFERROR(CORREL(AR638:AU638,AN638:AQ638),0)))</f>
        <v>1.29788439684126</v>
      </c>
      <c r="BF638" s="0" t="n">
        <f aca="false">IF(SUM(BA638:BE638)&gt;0,BA638/SUM(BA638:BE638),1/5)</f>
        <v>0.166586991764824</v>
      </c>
      <c r="BG638" s="0" t="n">
        <f aca="false">IF(SUM(BA638:BE638)&gt;0,BB638/SUM(BA638:BE638),1/5)</f>
        <v>0.334871978896376</v>
      </c>
      <c r="BH638" s="0" t="n">
        <f aca="false">IF(SUM(BA638:BE638)&gt;0,BC638/SUM(BA638:BE638),1/5)</f>
        <v>0.169764791693558</v>
      </c>
      <c r="BI638" s="0" t="n">
        <f aca="false">IF(SUM(BA638:BE638)&gt;0,BD638/SUM(BA638:BE638),1/5)</f>
        <v>0.129645245412832</v>
      </c>
      <c r="BJ638" s="0" t="n">
        <f aca="false">IF(SUM(BA638:BE638)&gt;0,BE638/SUM(BA638:BE638),1/5)</f>
        <v>0.199130992232409</v>
      </c>
      <c r="BK638" s="0" t="n">
        <f aca="false">BF638*AB638+BG638*AF638+BH638*AJ638+BI638*AN638+BJ638*AR638</f>
        <v>0.289354562460745</v>
      </c>
      <c r="BL638" s="0" t="n">
        <f aca="false">BF638*AC638+BG638*AG638+BH638*AK638+BI638*AO638+BJ638*AS638</f>
        <v>0.600452256155973</v>
      </c>
      <c r="BM638" s="0" t="n">
        <f aca="false">BF638*AD638+BG638*AH638+BH638*AL638+BI638*AP638+BJ638*AT638</f>
        <v>0.827284940602367</v>
      </c>
      <c r="BN638" s="0" t="n">
        <f aca="false">BF638*AE638+BG638*AI638+BH638*AM638+BI638*AQ638+BJ638*AU638</f>
        <v>0.665128021103624</v>
      </c>
      <c r="BO638" s="0" t="n">
        <f aca="false">RANK(BK638,$BK638:$BN638)</f>
        <v>4</v>
      </c>
      <c r="BP638" s="0" t="n">
        <f aca="false">RANK(BL638,$BK638:$BN638)</f>
        <v>3</v>
      </c>
      <c r="BQ638" s="0" t="n">
        <f aca="false">RANK(BM638,$BK638:$BN638)</f>
        <v>1</v>
      </c>
      <c r="BR638" s="0" t="n">
        <f aca="false">RANK(BN638,$BK638:$BN638)</f>
        <v>2</v>
      </c>
    </row>
    <row r="639" customFormat="false" ht="15" hidden="false" customHeight="false" outlineLevel="0" collapsed="false">
      <c r="A639" s="0" t="n">
        <v>616</v>
      </c>
      <c r="B639" s="0" t="n">
        <f aca="false">RANDBETWEEN(1,$B$5)</f>
        <v>2</v>
      </c>
      <c r="C639" s="0" t="n">
        <f aca="false">RANDBETWEEN(1,$B$5)</f>
        <v>6</v>
      </c>
      <c r="D639" s="0" t="n">
        <f aca="false">RANDBETWEEN(1,$B$5)</f>
        <v>6</v>
      </c>
      <c r="E639" s="0" t="n">
        <f aca="false">RANDBETWEEN(1,$B$5)</f>
        <v>6</v>
      </c>
      <c r="F639" s="0" t="n">
        <f aca="false">RANDBETWEEN(1,$B$5)</f>
        <v>6</v>
      </c>
      <c r="G639" s="0" t="n">
        <f aca="false">RANDBETWEEN(1,$B$5)</f>
        <v>3</v>
      </c>
      <c r="H639" s="0" t="n">
        <f aca="true">NORMINV(RAND(),$B$8,$B$13)</f>
        <v>47.131090089397</v>
      </c>
      <c r="I639" s="0" t="n">
        <f aca="true">NORMINV(RAND(),$C$8,$C$13)</f>
        <v>61.9041208473113</v>
      </c>
      <c r="J639" s="0" t="n">
        <f aca="true">NORMINV(RAND(),$D$8,$D$13)</f>
        <v>14.1357174815227</v>
      </c>
      <c r="K639" s="0" t="n">
        <f aca="true">NORMINV(RAND(),$E$8,$E$13)</f>
        <v>3.28984582102371</v>
      </c>
      <c r="L639" s="0" t="n">
        <f aca="true">NORMINV(RAND(),$B$9,$B$14)</f>
        <v>46.2288298514268</v>
      </c>
      <c r="M639" s="0" t="n">
        <f aca="true">NORMINV(RAND(),$C$9,$C$14)</f>
        <v>57.1867437089275</v>
      </c>
      <c r="N639" s="0" t="n">
        <f aca="true">NORMINV(RAND(),$D$9,$D$14)</f>
        <v>40.029588551724</v>
      </c>
      <c r="O639" s="0" t="n">
        <f aca="true">NORMINV(RAND(),$E$9,$E$14)</f>
        <v>23.3789460376602</v>
      </c>
      <c r="P639" s="0" t="n">
        <f aca="true">NORMINV(RAND(),$B$10,$B$15)</f>
        <v>24.266841764628</v>
      </c>
      <c r="Q639" s="0" t="n">
        <f aca="true">NORMINV(RAND(),$C$10,$C$15)</f>
        <v>30.3048363062042</v>
      </c>
      <c r="R639" s="0" t="n">
        <f aca="true">NORMINV(RAND(),$D$10,$D$15)</f>
        <v>9.17335771738659</v>
      </c>
      <c r="S639" s="0" t="n">
        <f aca="true">NORMINV(RAND(),$E$10,$E$15)</f>
        <v>4.03677527700577</v>
      </c>
      <c r="T639" s="0" t="n">
        <f aca="false">MEDIAN(INDEX(Avaliadores!$B$17:$B$22,$B639),INDEX(Avaliadores!$B$17:$B$22,$C639),INDEX(Avaliadores!$B$17:$B$22,$D639),INDEX(Avaliadores!$B$17:$B$22,$E639),INDEX(Avaliadores!$B$17:$B$22,$F639),INDEX(Avaliadores!$B$17:$B$22,$G639))</f>
        <v>2.04166666666667</v>
      </c>
      <c r="U639" s="0" t="n">
        <f aca="false">MEDIAN(INDEX(Avaliadores!$C$17:$C$22,$B639),INDEX(Avaliadores!$C$17:$C$22,$C639),INDEX(Avaliadores!$C$17:$C$22,$D639),INDEX(Avaliadores!$C$17:$C$22,$E639),INDEX(Avaliadores!$C$17:$C$22,$F639),INDEX(Avaliadores!$C$17:$C$22,$G639))</f>
        <v>6.04166666666667</v>
      </c>
      <c r="V639" s="0" t="n">
        <f aca="false">MEDIAN(INDEX(Avaliadores!$D$17:$D$22,$B639),INDEX(Avaliadores!$D$17:$D$22,$C639),INDEX(Avaliadores!$D$17:$D$22,$D639),INDEX(Avaliadores!$D$17:$D$22,$E639),INDEX(Avaliadores!$D$17:$D$22,$F639),INDEX(Avaliadores!$D$17:$D$22,$G639))</f>
        <v>5.04166666666667</v>
      </c>
      <c r="W639" s="0" t="n">
        <f aca="false">MEDIAN(INDEX(Avaliadores!$E$17:$E$22,$B639),INDEX(Avaliadores!$E$17:$E$22,$C639),INDEX(Avaliadores!$E$17:$E$22,$D639),INDEX(Avaliadores!$E$17:$E$22,$E639),INDEX(Avaliadores!$E$17:$E$22,$F639),INDEX(Avaliadores!$E$17:$E$22,$G639))</f>
        <v>6.04166666666667</v>
      </c>
      <c r="X639" s="0" t="n">
        <f aca="false">MEDIAN(INDEX(Avaliadores!$F$17:$F$22,$B639),INDEX(Avaliadores!$F$17:$F$22,$C639),INDEX(Avaliadores!$F$17:$F$22,$D639),INDEX(Avaliadores!$F$17:$F$22,$E639),INDEX(Avaliadores!$F$17:$F$22,$F639),INDEX(Avaliadores!$F$17:$F$22,$G639))</f>
        <v>3.04166666666667</v>
      </c>
      <c r="Y639" s="0" t="n">
        <f aca="false">MEDIAN(INDEX(Avaliadores!$G$17:$G$22,$B639),INDEX(Avaliadores!$G$17:$G$22,$C639),INDEX(Avaliadores!$G$17:$G$22,$D639),INDEX(Avaliadores!$G$17:$G$22,$E639),INDEX(Avaliadores!$G$17:$G$22,$F639),INDEX(Avaliadores!$G$17:$G$22,$G639))</f>
        <v>5.04166666666667</v>
      </c>
      <c r="Z639" s="0" t="n">
        <f aca="false">MEDIAN(INDEX(Avaliadores!$H$17:$H$22,$B639),INDEX(Avaliadores!$H$17:$H$22,$C639),INDEX(Avaliadores!$H$17:$H$22,$D639),INDEX(Avaliadores!$H$17:$H$22,$E639),INDEX(Avaliadores!$H$17:$H$22,$F639),INDEX(Avaliadores!$H$17:$H$22,$G639))</f>
        <v>4.04166666666667</v>
      </c>
      <c r="AA639" s="0" t="n">
        <f aca="false">MEDIAN(INDEX(Avaliadores!$I$17:$I$22,$B639),INDEX(Avaliadores!$I$17:$I$22,$C639),INDEX(Avaliadores!$I$17:$I$22,$D639),INDEX(Avaliadores!$I$17:$I$22,$E639),INDEX(Avaliadores!$I$17:$I$22,$F639),INDEX(Avaliadores!$I$17:$I$22,$G639))</f>
        <v>7.04166666666667</v>
      </c>
      <c r="AB639" s="0" t="n">
        <f aca="false">IF(MAX(H639:K639)=MIN(H639:K639),0,IF($B$17="custo",(MAX(H639:K639)-H639)/(MAX(H639:K639)-MIN(H639:K639)),(H639-MIN(H639:K639))/(MAX(H639:K639)-MIN(H639:K639))))</f>
        <v>0.252038104221008</v>
      </c>
      <c r="AC639" s="0" t="n">
        <f aca="false">IF(MAX(H639:K639)=MIN(H639:K639),0,IF($B$17="custo",(MAX(H639:K639)-I639)/(MAX(H639:K639)-MIN(H639:K639)),(I639-MIN(H639:K639))/(MAX(H639:K639)-MIN(H639:K639))))</f>
        <v>0</v>
      </c>
      <c r="AD639" s="0" t="n">
        <f aca="false">IF(MAX(H639:K639)=MIN(H639:K639),0,IF($B$17="custo",(MAX(H639:K639)-J639)/(MAX(H639:K639)-MIN(H639:K639)),(J639-MIN(H639:K639))/(MAX(H639:K639)-MIN(H639:K639))))</f>
        <v>0.814961941342193</v>
      </c>
      <c r="AE639" s="0" t="n">
        <f aca="false">IF(MAX(H639:K639)=MIN(H639:K639),0,IF($B$17="custo",(MAX(H639:K639)-K639)/(MAX(H639:K639)-MIN(H639:K639)),(K639-MIN(H639:K639))/(MAX(H639:K639)-MIN(H639:K639))))</f>
        <v>1</v>
      </c>
      <c r="AF639" s="0" t="n">
        <f aca="false">IF(MAX(L639:O639)=MIN(L639:O639),0,IF($C$17="custo",(MAX(L639:O639)-L639)/(MAX(L639:O639)-MIN(L639:O639)),(L639-MIN(L639:O639))/(MAX(L639:O639)-MIN(L639:O639))))</f>
        <v>0.675876140645103</v>
      </c>
      <c r="AG639" s="0" t="n">
        <f aca="false">IF(MAX(L639:O639)=MIN(L639:O639),0,IF($C$17="custo",(MAX(L639:O639)-M639)/(MAX(L639:O639)-MIN(L639:O639)),(M639-MIN(L639:O639))/(MAX(L639:O639)-MIN(L639:O639))))</f>
        <v>1</v>
      </c>
      <c r="AH639" s="0" t="n">
        <f aca="false">IF(MAX(L639:O639)=MIN(L639:O639),0,IF($C$17="custo",(MAX(L639:O639)-N639)/(MAX(L639:O639)-MIN(L639:O639)),(N639-MIN(L639:O639))/(MAX(L639:O639)-MIN(L639:O639))))</f>
        <v>0.4925089376116</v>
      </c>
      <c r="AI639" s="0" t="n">
        <f aca="false">IF(MAX(L639:O639)=MIN(L639:O639),0,IF($C$17="custo",(MAX(L639:O639)-O639)/(MAX(L639:O639)-MIN(L639:O639)),(O639-MIN(L639:O639))/(MAX(L639:O639)-MIN(L639:O639))))</f>
        <v>0</v>
      </c>
      <c r="AJ639" s="0" t="n">
        <f aca="false">IF(MAX(P639:S639)=MIN(P639:S639),0,IF($D$17="custo",(MAX(P639:S639)-P639)/(MAX(P639:S639)-MIN(P639:S639)),(P639-MIN(P639:S639))/(MAX(P639:S639)-MIN(P639:S639))))</f>
        <v>0.229860686514496</v>
      </c>
      <c r="AK639" s="0" t="n">
        <f aca="false">IF(MAX(P639:S639)=MIN(P639:S639),0,IF($D$17="custo",(MAX(P639:S639)-Q639)/(MAX(P639:S639)-MIN(P639:S639)),(Q639-MIN(P639:S639))/(MAX(P639:S639)-MIN(P639:S639))))</f>
        <v>0</v>
      </c>
      <c r="AL639" s="0" t="n">
        <f aca="false">IF(MAX(P639:S639)=MIN(P639:S639),0,IF($D$17="custo",(MAX(P639:S639)-R639)/(MAX(P639:S639)-MIN(P639:S639)),(R639-MIN(P639:S639))/(MAX(P639:S639)-MIN(P639:S639))))</f>
        <v>0.804455211419251</v>
      </c>
      <c r="AM639" s="0" t="n">
        <f aca="false">IF(MAX(P639:S639)=MIN(P639:S639),0,IF($D$17="custo",(MAX(P639:S639)-S639)/(MAX(P639:S639)-MIN(P639:S639)),(S639-MIN(P639:S639))/(MAX(P639:S639)-MIN(P639:S639))))</f>
        <v>1</v>
      </c>
      <c r="AN639" s="0" t="n">
        <f aca="false">IF(MAX(T639:W639)=MIN(T639:W639),0,IF($E$17="custo",(MAX(T639:W639)-T639)/(MAX(T639:W639)-MIN(T639:W639)),(T639-MIN(T639:W639))/(MAX(T639:W639)-MIN(T639:W639))))</f>
        <v>0</v>
      </c>
      <c r="AO639" s="0" t="n">
        <f aca="false">IF(MAX(T639:W639)=MIN(T639:W639),0,IF($E$17="custo",(MAX(T639:W639)-U639)/(MAX(T639:W639)-MIN(T639:W639)),(U639-MIN(T639:W639))/(MAX(T639:W639)-MIN(T639:W639))))</f>
        <v>1</v>
      </c>
      <c r="AP639" s="0" t="n">
        <f aca="false">IF(MAX(T639:W639)=MIN(T639:W639),0,IF($E$17="custo",(MAX(T639:W639)-V639)/(MAX(T639:W639)-MIN(T639:W639)),(V639-MIN(T639:W639))/(MAX(T639:W639)-MIN(T639:W639))))</f>
        <v>0.75</v>
      </c>
      <c r="AQ639" s="0" t="n">
        <f aca="false">IF(MAX(T639:W639)=MIN(T639:W639),0,IF($E$17="custo",(MAX(T639:W639)-W639)/(MAX(T639:W639)-MIN(T639:W639)),(W639-MIN(T639:W639))/(MAX(T639:W639)-MIN(T639:W639))))</f>
        <v>1</v>
      </c>
      <c r="AR639" s="0" t="n">
        <f aca="false">IF(MAX(X639:AA639)=MIN(X639:AA639),0,IF($F$17="custo",(MAX(X639:AA639)-X639)/(MAX(X639:AA639)-MIN(X639:AA639)),(X639-MIN(X639:AA639))/(MAX(X639:AA639)-MIN(X639:AA639))))</f>
        <v>0</v>
      </c>
      <c r="AS639" s="0" t="n">
        <f aca="false">IF(MAX(X639:AA639)=MIN(X639:AA639),0,IF($F$17="custo",(MAX(X639:AA639)-Y639)/(MAX(X639:AA639)-MIN(X639:AA639)),(Y639-MIN(X639:AA639))/(MAX(X639:AA639)-MIN(X639:AA639))))</f>
        <v>0.5</v>
      </c>
      <c r="AT639" s="0" t="n">
        <f aca="false">IF(MAX(X639:AA639)=MIN(X639:AA639),0,IF($F$17="custo",(MAX(X639:AA639)-Z639)/(MAX(X639:AA639)-MIN(X639:AA639)),(Z639-MIN(X639:AA639))/(MAX(X639:AA639)-MIN(X639:AA639))))</f>
        <v>0.25</v>
      </c>
      <c r="AU639" s="0" t="n">
        <f aca="false">IF(MAX(X639:AA639)=MIN(X639:AA639),0,IF($F$17="custo",(MAX(X639:AA639)-AA639)/(MAX(X639:AA639)-MIN(X639:AA639)),(AA639-MIN(X639:AA639))/(MAX(X639:AA639)-MIN(X639:AA639))))</f>
        <v>1</v>
      </c>
      <c r="AV639" s="0" t="n">
        <f aca="false">STDEVP(AB639:AE639)</f>
        <v>0.406067689777821</v>
      </c>
      <c r="AW639" s="0" t="n">
        <f aca="false">STDEVP(AF639:AI639)</f>
        <v>0.361904735123431</v>
      </c>
      <c r="AX639" s="0" t="n">
        <f aca="false">STDEVP(AJ639:AM639)</f>
        <v>0.407852249361828</v>
      </c>
      <c r="AY639" s="0" t="n">
        <f aca="false">STDEVP(AN639:AQ639)</f>
        <v>0.409839907768875</v>
      </c>
      <c r="AZ639" s="0" t="n">
        <f aca="false">STDEVP(AR639:AU639)</f>
        <v>0.369754986443726</v>
      </c>
      <c r="BA639" s="0" t="n">
        <f aca="false">AV639*((1-IFERROR(CORREL(AB639:AE639,AF639:AI639),0))+(1-IFERROR(CORREL(AB639:AE639,AJ639:AM639),0))+(1-IFERROR(CORREL(AB639:AE639,AN639:AQ639),0))+(1-IFERROR(CORREL(AB639:AE639,AR639:AU639),0)))</f>
        <v>1.27895445850217</v>
      </c>
      <c r="BB639" s="0" t="n">
        <f aca="false">AW639*((1-IFERROR(CORREL(AF639:AI639,AB639:AE639),0))+(1-IFERROR(CORREL(AF639:AI639,AJ639:AM639),0))+(1-IFERROR(CORREL(AF639:AI639,AN639:AQ639),0))+(1-IFERROR(CORREL(AF639:AI639,AR639:AU639),0)))</f>
        <v>2.41752647849997</v>
      </c>
      <c r="BC639" s="0" t="n">
        <f aca="false">AX639*((1-IFERROR(CORREL(AJ639:AM639,AB639:AE639),0))+(1-IFERROR(CORREL(AJ639:AM639,AF639:AI639),0))+(1-IFERROR(CORREL(AJ639:AM639,AN639:AQ639),0))+(1-IFERROR(CORREL(AJ639:AM639,AR639:AU639),0)))</f>
        <v>1.26920602589145</v>
      </c>
      <c r="BD639" s="0" t="n">
        <f aca="false">AY639*((1-IFERROR(CORREL(AN639:AQ639,AB639:AE639),0))+(1-IFERROR(CORREL(AN639:AQ639,AF639:AI639),0))+(1-IFERROR(CORREL(AN639:AQ639,AJ639:AM639),0))+(1-IFERROR(CORREL(AN639:AQ639,AR639:AU639),0)))</f>
        <v>1.15313453787038</v>
      </c>
      <c r="BE639" s="0" t="n">
        <f aca="false">AZ639*((1-IFERROR(CORREL(AR639:AU639,AB639:AE639),0))+(1-IFERROR(CORREL(AR639:AU639,AF639:AI639),0))+(1-IFERROR(CORREL(AR639:AU639,AJ639:AM639),0))+(1-IFERROR(CORREL(AR639:AU639,AN639:AQ639),0)))</f>
        <v>1.03339392821465</v>
      </c>
      <c r="BF639" s="0" t="n">
        <f aca="false">IF(SUM(BA639:BE639)&gt;0,BA639/SUM(BA639:BE639),1/5)</f>
        <v>0.178819342230692</v>
      </c>
      <c r="BG639" s="0" t="n">
        <f aca="false">IF(SUM(BA639:BE639)&gt;0,BB639/SUM(BA639:BE639),1/5)</f>
        <v>0.338010858664139</v>
      </c>
      <c r="BH639" s="0" t="n">
        <f aca="false">IF(SUM(BA639:BE639)&gt;0,BC639/SUM(BA639:BE639),1/5)</f>
        <v>0.177456347406569</v>
      </c>
      <c r="BI639" s="0" t="n">
        <f aca="false">IF(SUM(BA639:BE639)&gt;0,BD639/SUM(BA639:BE639),1/5)</f>
        <v>0.161227601338493</v>
      </c>
      <c r="BJ639" s="0" t="n">
        <f aca="false">IF(SUM(BA639:BE639)&gt;0,BE639/SUM(BA639:BE639),1/5)</f>
        <v>0.144485850360107</v>
      </c>
      <c r="BK639" s="0" t="n">
        <f aca="false">BF639*AB639+BG639*AF639+BH639*AJ639+BI639*AN639+BJ639*AR639</f>
        <v>0.314313000505156</v>
      </c>
      <c r="BL639" s="0" t="n">
        <f aca="false">BF639*AC639+BG639*AG639+BH639*AK639+BI639*AO639+BJ639*AS639</f>
        <v>0.571481385182685</v>
      </c>
      <c r="BM639" s="0" t="n">
        <f aca="false">BF639*AD639+BG639*AH639+BH639*AL639+BI639*AP639+BJ639*AT639</f>
        <v>0.612002174260254</v>
      </c>
      <c r="BN639" s="0" t="n">
        <f aca="false">BF639*AE639+BG639*AI639+BH639*AM639+BI639*AQ639+BJ639*AU639</f>
        <v>0.661989141335861</v>
      </c>
      <c r="BO639" s="0" t="n">
        <f aca="false">RANK(BK639,$BK639:$BN639)</f>
        <v>4</v>
      </c>
      <c r="BP639" s="0" t="n">
        <f aca="false">RANK(BL639,$BK639:$BN639)</f>
        <v>3</v>
      </c>
      <c r="BQ639" s="0" t="n">
        <f aca="false">RANK(BM639,$BK639:$BN639)</f>
        <v>2</v>
      </c>
      <c r="BR639" s="0" t="n">
        <f aca="false">RANK(BN639,$BK639:$BN639)</f>
        <v>1</v>
      </c>
    </row>
    <row r="640" customFormat="false" ht="15" hidden="false" customHeight="false" outlineLevel="0" collapsed="false">
      <c r="A640" s="0" t="n">
        <v>617</v>
      </c>
      <c r="B640" s="0" t="n">
        <f aca="false">RANDBETWEEN(1,$B$5)</f>
        <v>1</v>
      </c>
      <c r="C640" s="0" t="n">
        <f aca="false">RANDBETWEEN(1,$B$5)</f>
        <v>5</v>
      </c>
      <c r="D640" s="0" t="n">
        <f aca="false">RANDBETWEEN(1,$B$5)</f>
        <v>3</v>
      </c>
      <c r="E640" s="0" t="n">
        <f aca="false">RANDBETWEEN(1,$B$5)</f>
        <v>4</v>
      </c>
      <c r="F640" s="0" t="n">
        <f aca="false">RANDBETWEEN(1,$B$5)</f>
        <v>4</v>
      </c>
      <c r="G640" s="0" t="n">
        <f aca="false">RANDBETWEEN(1,$B$5)</f>
        <v>1</v>
      </c>
      <c r="H640" s="0" t="n">
        <f aca="true">NORMINV(RAND(),$B$8,$B$13)</f>
        <v>53.5282062364486</v>
      </c>
      <c r="I640" s="0" t="n">
        <f aca="true">NORMINV(RAND(),$C$8,$C$13)</f>
        <v>63.3419495456175</v>
      </c>
      <c r="J640" s="0" t="n">
        <f aca="true">NORMINV(RAND(),$D$8,$D$13)</f>
        <v>14.545200105423</v>
      </c>
      <c r="K640" s="0" t="n">
        <f aca="true">NORMINV(RAND(),$E$8,$E$13)</f>
        <v>3.47003605131965</v>
      </c>
      <c r="L640" s="0" t="n">
        <f aca="true">NORMINV(RAND(),$B$9,$B$14)</f>
        <v>47.7861232134423</v>
      </c>
      <c r="M640" s="0" t="n">
        <f aca="true">NORMINV(RAND(),$C$9,$C$14)</f>
        <v>48.2049997135927</v>
      </c>
      <c r="N640" s="0" t="n">
        <f aca="true">NORMINV(RAND(),$D$9,$D$14)</f>
        <v>41.7874400709536</v>
      </c>
      <c r="O640" s="0" t="n">
        <f aca="true">NORMINV(RAND(),$E$9,$E$14)</f>
        <v>33.822034052611</v>
      </c>
      <c r="P640" s="0" t="n">
        <f aca="true">NORMINV(RAND(),$B$10,$B$15)</f>
        <v>23.5235312713939</v>
      </c>
      <c r="Q640" s="0" t="n">
        <f aca="true">NORMINV(RAND(),$C$10,$C$15)</f>
        <v>31.5505909673862</v>
      </c>
      <c r="R640" s="0" t="n">
        <f aca="true">NORMINV(RAND(),$D$10,$D$15)</f>
        <v>10.4670734550439</v>
      </c>
      <c r="S640" s="0" t="n">
        <f aca="true">NORMINV(RAND(),$E$10,$E$15)</f>
        <v>4.05039140775982</v>
      </c>
      <c r="T640" s="0" t="n">
        <f aca="false">MEDIAN(INDEX(Avaliadores!$B$17:$B$22,$B640),INDEX(Avaliadores!$B$17:$B$22,$C640),INDEX(Avaliadores!$B$17:$B$22,$D640),INDEX(Avaliadores!$B$17:$B$22,$E640),INDEX(Avaliadores!$B$17:$B$22,$F640),INDEX(Avaliadores!$B$17:$B$22,$G640))</f>
        <v>2.66666666666667</v>
      </c>
      <c r="U640" s="0" t="n">
        <f aca="false">MEDIAN(INDEX(Avaliadores!$C$17:$C$22,$B640),INDEX(Avaliadores!$C$17:$C$22,$C640),INDEX(Avaliadores!$C$17:$C$22,$D640),INDEX(Avaliadores!$C$17:$C$22,$E640),INDEX(Avaliadores!$C$17:$C$22,$F640),INDEX(Avaliadores!$C$17:$C$22,$G640))</f>
        <v>5.16666666666667</v>
      </c>
      <c r="V640" s="0" t="n">
        <f aca="false">MEDIAN(INDEX(Avaliadores!$D$17:$D$22,$B640),INDEX(Avaliadores!$D$17:$D$22,$C640),INDEX(Avaliadores!$D$17:$D$22,$D640),INDEX(Avaliadores!$D$17:$D$22,$E640),INDEX(Avaliadores!$D$17:$D$22,$F640),INDEX(Avaliadores!$D$17:$D$22,$G640))</f>
        <v>5.66666666666667</v>
      </c>
      <c r="W640" s="0" t="n">
        <f aca="false">MEDIAN(INDEX(Avaliadores!$E$17:$E$22,$B640),INDEX(Avaliadores!$E$17:$E$22,$C640),INDEX(Avaliadores!$E$17:$E$22,$D640),INDEX(Avaliadores!$E$17:$E$22,$E640),INDEX(Avaliadores!$E$17:$E$22,$F640),INDEX(Avaliadores!$E$17:$E$22,$G640))</f>
        <v>6.79166666666667</v>
      </c>
      <c r="X640" s="0" t="n">
        <f aca="false">MEDIAN(INDEX(Avaliadores!$F$17:$F$22,$B640),INDEX(Avaliadores!$F$17:$F$22,$C640),INDEX(Avaliadores!$F$17:$F$22,$D640),INDEX(Avaliadores!$F$17:$F$22,$E640),INDEX(Avaliadores!$F$17:$F$22,$F640),INDEX(Avaliadores!$F$17:$F$22,$G640))</f>
        <v>2.66666666666667</v>
      </c>
      <c r="Y640" s="0" t="n">
        <f aca="false">MEDIAN(INDEX(Avaliadores!$G$17:$G$22,$B640),INDEX(Avaliadores!$G$17:$G$22,$C640),INDEX(Avaliadores!$G$17:$G$22,$D640),INDEX(Avaliadores!$G$17:$G$22,$E640),INDEX(Avaliadores!$G$17:$G$22,$F640),INDEX(Avaliadores!$G$17:$G$22,$G640))</f>
        <v>4.79166666666667</v>
      </c>
      <c r="Z640" s="0" t="n">
        <f aca="false">MEDIAN(INDEX(Avaliadores!$H$17:$H$22,$B640),INDEX(Avaliadores!$H$17:$H$22,$C640),INDEX(Avaliadores!$H$17:$H$22,$D640),INDEX(Avaliadores!$H$17:$H$22,$E640),INDEX(Avaliadores!$H$17:$H$22,$F640),INDEX(Avaliadores!$H$17:$H$22,$G640))</f>
        <v>3.66666666666667</v>
      </c>
      <c r="AA640" s="0" t="n">
        <f aca="false">MEDIAN(INDEX(Avaliadores!$I$17:$I$22,$B640),INDEX(Avaliadores!$I$17:$I$22,$C640),INDEX(Avaliadores!$I$17:$I$22,$D640),INDEX(Avaliadores!$I$17:$I$22,$E640),INDEX(Avaliadores!$I$17:$I$22,$F640),INDEX(Avaliadores!$I$17:$I$22,$G640))</f>
        <v>6.66666666666667</v>
      </c>
      <c r="AB640" s="0" t="n">
        <f aca="false">IF(MAX(H640:K640)=MIN(H640:K640),0,IF($B$17="custo",(MAX(H640:K640)-H640)/(MAX(H640:K640)-MIN(H640:K640)),(H640-MIN(H640:K640))/(MAX(H640:K640)-MIN(H640:K640))))</f>
        <v>0.163912304391333</v>
      </c>
      <c r="AC640" s="0" t="n">
        <f aca="false">IF(MAX(H640:K640)=MIN(H640:K640),0,IF($B$17="custo",(MAX(H640:K640)-I640)/(MAX(H640:K640)-MIN(H640:K640)),(I640-MIN(H640:K640))/(MAX(H640:K640)-MIN(H640:K640))))</f>
        <v>0</v>
      </c>
      <c r="AD640" s="0" t="n">
        <f aca="false">IF(MAX(H640:K640)=MIN(H640:K640),0,IF($B$17="custo",(MAX(H640:K640)-J640)/(MAX(H640:K640)-MIN(H640:K640)),(J640-MIN(H640:K640))/(MAX(H640:K640)-MIN(H640:K640))))</f>
        <v>0.815019039684473</v>
      </c>
      <c r="AE640" s="0" t="n">
        <f aca="false">IF(MAX(H640:K640)=MIN(H640:K640),0,IF($B$17="custo",(MAX(H640:K640)-K640)/(MAX(H640:K640)-MIN(H640:K640)),(K640-MIN(H640:K640))/(MAX(H640:K640)-MIN(H640:K640))))</f>
        <v>1</v>
      </c>
      <c r="AF640" s="0" t="n">
        <f aca="false">IF(MAX(L640:O640)=MIN(L640:O640),0,IF($C$17="custo",(MAX(L640:O640)-L640)/(MAX(L640:O640)-MIN(L640:O640)),(L640-MIN(L640:O640))/(MAX(L640:O640)-MIN(L640:O640))))</f>
        <v>0.970876903274076</v>
      </c>
      <c r="AG640" s="0" t="n">
        <f aca="false">IF(MAX(L640:O640)=MIN(L640:O640),0,IF($C$17="custo",(MAX(L640:O640)-M640)/(MAX(L640:O640)-MIN(L640:O640)),(M640-MIN(L640:O640))/(MAX(L640:O640)-MIN(L640:O640))))</f>
        <v>1</v>
      </c>
      <c r="AH640" s="0" t="n">
        <f aca="false">IF(MAX(L640:O640)=MIN(L640:O640),0,IF($C$17="custo",(MAX(L640:O640)-N640)/(MAX(L640:O640)-MIN(L640:O640)),(N640-MIN(L640:O640))/(MAX(L640:O640)-MIN(L640:O640))))</f>
        <v>0.553808317845831</v>
      </c>
      <c r="AI640" s="0" t="n">
        <f aca="false">IF(MAX(L640:O640)=MIN(L640:O640),0,IF($C$17="custo",(MAX(L640:O640)-O640)/(MAX(L640:O640)-MIN(L640:O640)),(O640-MIN(L640:O640))/(MAX(L640:O640)-MIN(L640:O640))))</f>
        <v>0</v>
      </c>
      <c r="AJ640" s="0" t="n">
        <f aca="false">IF(MAX(P640:S640)=MIN(P640:S640),0,IF($D$17="custo",(MAX(P640:S640)-P640)/(MAX(P640:S640)-MIN(P640:S640)),(P640-MIN(P640:S640))/(MAX(P640:S640)-MIN(P640:S640))))</f>
        <v>0.29189096168513</v>
      </c>
      <c r="AK640" s="0" t="n">
        <f aca="false">IF(MAX(P640:S640)=MIN(P640:S640),0,IF($D$17="custo",(MAX(P640:S640)-Q640)/(MAX(P640:S640)-MIN(P640:S640)),(Q640-MIN(P640:S640))/(MAX(P640:S640)-MIN(P640:S640))))</f>
        <v>0</v>
      </c>
      <c r="AL640" s="0" t="n">
        <f aca="false">IF(MAX(P640:S640)=MIN(P640:S640),0,IF($D$17="custo",(MAX(P640:S640)-R640)/(MAX(P640:S640)-MIN(P640:S640)),(R640-MIN(P640:S640))/(MAX(P640:S640)-MIN(P640:S640))))</f>
        <v>0.766667800596453</v>
      </c>
      <c r="AM640" s="0" t="n">
        <f aca="false">IF(MAX(P640:S640)=MIN(P640:S640),0,IF($D$17="custo",(MAX(P640:S640)-S640)/(MAX(P640:S640)-MIN(P640:S640)),(S640-MIN(P640:S640))/(MAX(P640:S640)-MIN(P640:S640))))</f>
        <v>1</v>
      </c>
      <c r="AN640" s="0" t="n">
        <f aca="false">IF(MAX(T640:W640)=MIN(T640:W640),0,IF($E$17="custo",(MAX(T640:W640)-T640)/(MAX(T640:W640)-MIN(T640:W640)),(T640-MIN(T640:W640))/(MAX(T640:W640)-MIN(T640:W640))))</f>
        <v>0</v>
      </c>
      <c r="AO640" s="0" t="n">
        <f aca="false">IF(MAX(T640:W640)=MIN(T640:W640),0,IF($E$17="custo",(MAX(T640:W640)-U640)/(MAX(T640:W640)-MIN(T640:W640)),(U640-MIN(T640:W640))/(MAX(T640:W640)-MIN(T640:W640))))</f>
        <v>0.606060606060606</v>
      </c>
      <c r="AP640" s="0" t="n">
        <f aca="false">IF(MAX(T640:W640)=MIN(T640:W640),0,IF($E$17="custo",(MAX(T640:W640)-V640)/(MAX(T640:W640)-MIN(T640:W640)),(V640-MIN(T640:W640))/(MAX(T640:W640)-MIN(T640:W640))))</f>
        <v>0.727272727272727</v>
      </c>
      <c r="AQ640" s="0" t="n">
        <f aca="false">IF(MAX(T640:W640)=MIN(T640:W640),0,IF($E$17="custo",(MAX(T640:W640)-W640)/(MAX(T640:W640)-MIN(T640:W640)),(W640-MIN(T640:W640))/(MAX(T640:W640)-MIN(T640:W640))))</f>
        <v>1</v>
      </c>
      <c r="AR640" s="0" t="n">
        <f aca="false">IF(MAX(X640:AA640)=MIN(X640:AA640),0,IF($F$17="custo",(MAX(X640:AA640)-X640)/(MAX(X640:AA640)-MIN(X640:AA640)),(X640-MIN(X640:AA640))/(MAX(X640:AA640)-MIN(X640:AA640))))</f>
        <v>0</v>
      </c>
      <c r="AS640" s="0" t="n">
        <f aca="false">IF(MAX(X640:AA640)=MIN(X640:AA640),0,IF($F$17="custo",(MAX(X640:AA640)-Y640)/(MAX(X640:AA640)-MIN(X640:AA640)),(Y640-MIN(X640:AA640))/(MAX(X640:AA640)-MIN(X640:AA640))))</f>
        <v>0.53125</v>
      </c>
      <c r="AT640" s="0" t="n">
        <f aca="false">IF(MAX(X640:AA640)=MIN(X640:AA640),0,IF($F$17="custo",(MAX(X640:AA640)-Z640)/(MAX(X640:AA640)-MIN(X640:AA640)),(Z640-MIN(X640:AA640))/(MAX(X640:AA640)-MIN(X640:AA640))))</f>
        <v>0.25</v>
      </c>
      <c r="AU640" s="0" t="n">
        <f aca="false">IF(MAX(X640:AA640)=MIN(X640:AA640),0,IF($F$17="custo",(MAX(X640:AA640)-AA640)/(MAX(X640:AA640)-MIN(X640:AA640)),(AA640-MIN(X640:AA640))/(MAX(X640:AA640)-MIN(X640:AA640))))</f>
        <v>1</v>
      </c>
      <c r="AV640" s="0" t="n">
        <f aca="false">STDEVP(AB640:AE640)</f>
        <v>0.421924448935369</v>
      </c>
      <c r="AW640" s="0" t="n">
        <f aca="false">STDEVP(AF640:AI640)</f>
        <v>0.404906392821529</v>
      </c>
      <c r="AX640" s="0" t="n">
        <f aca="false">STDEVP(AJ640:AM640)</f>
        <v>0.391651568854033</v>
      </c>
      <c r="AY640" s="0" t="n">
        <f aca="false">STDEVP(AN640:AQ640)</f>
        <v>0.365760839532525</v>
      </c>
      <c r="AZ640" s="0" t="n">
        <f aca="false">STDEVP(AR640:AU640)</f>
        <v>0.37131983244738</v>
      </c>
      <c r="BA640" s="0" t="n">
        <f aca="false">AV640*((1-IFERROR(CORREL(AB640:AE640,AF640:AI640),0))+(1-IFERROR(CORREL(AB640:AE640,AJ640:AM640),0))+(1-IFERROR(CORREL(AB640:AE640,AN640:AQ640),0))+(1-IFERROR(CORREL(AB640:AE640,AR640:AU640),0)))</f>
        <v>1.14755967985495</v>
      </c>
      <c r="BB640" s="0" t="n">
        <f aca="false">AW640*((1-IFERROR(CORREL(AF640:AI640,AB640:AE640),0))+(1-IFERROR(CORREL(AF640:AI640,AJ640:AM640),0))+(1-IFERROR(CORREL(AF640:AI640,AN640:AQ640),0))+(1-IFERROR(CORREL(AF640:AI640,AR640:AU640),0)))</f>
        <v>2.99856504261761</v>
      </c>
      <c r="BC640" s="0" t="n">
        <f aca="false">AX640*((1-IFERROR(CORREL(AJ640:AM640,AB640:AE640),0))+(1-IFERROR(CORREL(AJ640:AM640,AF640:AI640),0))+(1-IFERROR(CORREL(AJ640:AM640,AN640:AQ640),0))+(1-IFERROR(CORREL(AJ640:AM640,AR640:AU640),0)))</f>
        <v>1.11507619253283</v>
      </c>
      <c r="BD640" s="0" t="n">
        <f aca="false">AY640*((1-IFERROR(CORREL(AN640:AQ640,AB640:AE640),0))+(1-IFERROR(CORREL(AN640:AQ640,AF640:AI640),0))+(1-IFERROR(CORREL(AN640:AQ640,AJ640:AM640),0))+(1-IFERROR(CORREL(AN640:AQ640,AR640:AU640),0)))</f>
        <v>0.949118692248666</v>
      </c>
      <c r="BE640" s="0" t="n">
        <f aca="false">AZ640*((1-IFERROR(CORREL(AR640:AU640,AB640:AE640),0))+(1-IFERROR(CORREL(AR640:AU640,AF640:AI640),0))+(1-IFERROR(CORREL(AR640:AU640,AJ640:AM640),0))+(1-IFERROR(CORREL(AR640:AU640,AN640:AQ640),0)))</f>
        <v>1.0816890484454</v>
      </c>
      <c r="BF640" s="0" t="n">
        <f aca="false">IF(SUM(BA640:BE640)&gt;0,BA640/SUM(BA640:BE640),1/5)</f>
        <v>0.157372232266622</v>
      </c>
      <c r="BG640" s="0" t="n">
        <f aca="false">IF(SUM(BA640:BE640)&gt;0,BB640/SUM(BA640:BE640),1/5)</f>
        <v>0.411212490851052</v>
      </c>
      <c r="BH640" s="0" t="n">
        <f aca="false">IF(SUM(BA640:BE640)&gt;0,BC640/SUM(BA640:BE640),1/5)</f>
        <v>0.152917562935322</v>
      </c>
      <c r="BI640" s="0" t="n">
        <f aca="false">IF(SUM(BA640:BE640)&gt;0,BD640/SUM(BA640:BE640),1/5)</f>
        <v>0.130158744601439</v>
      </c>
      <c r="BJ640" s="0" t="n">
        <f aca="false">IF(SUM(BA640:BE640)&gt;0,BE640/SUM(BA640:BE640),1/5)</f>
        <v>0.148338969345565</v>
      </c>
      <c r="BK640" s="0" t="n">
        <f aca="false">BF640*AB640+BG640*AF640+BH640*AJ640+BI640*AN640+BJ640*AR640</f>
        <v>0.469667209446856</v>
      </c>
      <c r="BL640" s="0" t="n">
        <f aca="false">BF640*AC640+BG640*AG640+BH640*AK640+BI640*AO640+BJ640*AS640</f>
        <v>0.56890165595312</v>
      </c>
      <c r="BM640" s="0" t="n">
        <f aca="false">BF640*AD640+BG640*AH640+BH640*AL640+BI640*AP640+BJ640*AT640</f>
        <v>0.604976882599626</v>
      </c>
      <c r="BN640" s="0" t="n">
        <f aca="false">BF640*AE640+BG640*AI640+BH640*AM640+BI640*AQ640+BJ640*AU640</f>
        <v>0.588787509148948</v>
      </c>
      <c r="BO640" s="0" t="n">
        <f aca="false">RANK(BK640,$BK640:$BN640)</f>
        <v>4</v>
      </c>
      <c r="BP640" s="0" t="n">
        <f aca="false">RANK(BL640,$BK640:$BN640)</f>
        <v>3</v>
      </c>
      <c r="BQ640" s="0" t="n">
        <f aca="false">RANK(BM640,$BK640:$BN640)</f>
        <v>1</v>
      </c>
      <c r="BR640" s="0" t="n">
        <f aca="false">RANK(BN640,$BK640:$BN640)</f>
        <v>2</v>
      </c>
    </row>
    <row r="641" customFormat="false" ht="15" hidden="false" customHeight="false" outlineLevel="0" collapsed="false">
      <c r="A641" s="0" t="n">
        <v>618</v>
      </c>
      <c r="B641" s="0" t="n">
        <f aca="false">RANDBETWEEN(1,$B$5)</f>
        <v>3</v>
      </c>
      <c r="C641" s="0" t="n">
        <f aca="false">RANDBETWEEN(1,$B$5)</f>
        <v>6</v>
      </c>
      <c r="D641" s="0" t="n">
        <f aca="false">RANDBETWEEN(1,$B$5)</f>
        <v>2</v>
      </c>
      <c r="E641" s="0" t="n">
        <f aca="false">RANDBETWEEN(1,$B$5)</f>
        <v>4</v>
      </c>
      <c r="F641" s="0" t="n">
        <f aca="false">RANDBETWEEN(1,$B$5)</f>
        <v>1</v>
      </c>
      <c r="G641" s="0" t="n">
        <f aca="false">RANDBETWEEN(1,$B$5)</f>
        <v>5</v>
      </c>
      <c r="H641" s="0" t="n">
        <f aca="true">NORMINV(RAND(),$B$8,$B$13)</f>
        <v>46.5718110041576</v>
      </c>
      <c r="I641" s="0" t="n">
        <f aca="true">NORMINV(RAND(),$C$8,$C$13)</f>
        <v>62.0140138655742</v>
      </c>
      <c r="J641" s="0" t="n">
        <f aca="true">NORMINV(RAND(),$D$8,$D$13)</f>
        <v>13.6586275214442</v>
      </c>
      <c r="K641" s="0" t="n">
        <f aca="true">NORMINV(RAND(),$E$8,$E$13)</f>
        <v>3.17182454158269</v>
      </c>
      <c r="L641" s="0" t="n">
        <f aca="true">NORMINV(RAND(),$B$9,$B$14)</f>
        <v>45.3921745444058</v>
      </c>
      <c r="M641" s="0" t="n">
        <f aca="true">NORMINV(RAND(),$C$9,$C$14)</f>
        <v>47.7628176917824</v>
      </c>
      <c r="N641" s="0" t="n">
        <f aca="true">NORMINV(RAND(),$D$9,$D$14)</f>
        <v>48.4847853434965</v>
      </c>
      <c r="O641" s="0" t="n">
        <f aca="true">NORMINV(RAND(),$E$9,$E$14)</f>
        <v>24.5859247299851</v>
      </c>
      <c r="P641" s="0" t="n">
        <f aca="true">NORMINV(RAND(),$B$10,$B$15)</f>
        <v>24.820109751188</v>
      </c>
      <c r="Q641" s="0" t="n">
        <f aca="true">NORMINV(RAND(),$C$10,$C$15)</f>
        <v>30.6550822727116</v>
      </c>
      <c r="R641" s="0" t="n">
        <f aca="true">NORMINV(RAND(),$D$10,$D$15)</f>
        <v>10.3930464595658</v>
      </c>
      <c r="S641" s="0" t="n">
        <f aca="true">NORMINV(RAND(),$E$10,$E$15)</f>
        <v>4.09306014058307</v>
      </c>
      <c r="T641" s="0" t="n">
        <f aca="false">MEDIAN(INDEX(Avaliadores!$B$17:$B$22,$B641),INDEX(Avaliadores!$B$17:$B$22,$C641),INDEX(Avaliadores!$B$17:$B$22,$D641),INDEX(Avaliadores!$B$17:$B$22,$E641),INDEX(Avaliadores!$B$17:$B$22,$F641),INDEX(Avaliadores!$B$17:$B$22,$G641))</f>
        <v>2.66666666666667</v>
      </c>
      <c r="U641" s="0" t="n">
        <f aca="false">MEDIAN(INDEX(Avaliadores!$C$17:$C$22,$B641),INDEX(Avaliadores!$C$17:$C$22,$C641),INDEX(Avaliadores!$C$17:$C$22,$D641),INDEX(Avaliadores!$C$17:$C$22,$E641),INDEX(Avaliadores!$C$17:$C$22,$F641),INDEX(Avaliadores!$C$17:$C$22,$G641))</f>
        <v>5.29166666666667</v>
      </c>
      <c r="V641" s="0" t="n">
        <f aca="false">MEDIAN(INDEX(Avaliadores!$D$17:$D$22,$B641),INDEX(Avaliadores!$D$17:$D$22,$C641),INDEX(Avaliadores!$D$17:$D$22,$D641),INDEX(Avaliadores!$D$17:$D$22,$E641),INDEX(Avaliadores!$D$17:$D$22,$F641),INDEX(Avaliadores!$D$17:$D$22,$G641))</f>
        <v>5.66666666666667</v>
      </c>
      <c r="W641" s="0" t="n">
        <f aca="false">MEDIAN(INDEX(Avaliadores!$E$17:$E$22,$B641),INDEX(Avaliadores!$E$17:$E$22,$C641),INDEX(Avaliadores!$E$17:$E$22,$D641),INDEX(Avaliadores!$E$17:$E$22,$E641),INDEX(Avaliadores!$E$17:$E$22,$F641),INDEX(Avaliadores!$E$17:$E$22,$G641))</f>
        <v>6.29166666666667</v>
      </c>
      <c r="X641" s="0" t="n">
        <f aca="false">MEDIAN(INDEX(Avaliadores!$F$17:$F$22,$B641),INDEX(Avaliadores!$F$17:$F$22,$C641),INDEX(Avaliadores!$F$17:$F$22,$D641),INDEX(Avaliadores!$F$17:$F$22,$E641),INDEX(Avaliadores!$F$17:$F$22,$F641),INDEX(Avaliadores!$F$17:$F$22,$G641))</f>
        <v>2.66666666666667</v>
      </c>
      <c r="Y641" s="0" t="n">
        <f aca="false">MEDIAN(INDEX(Avaliadores!$G$17:$G$22,$B641),INDEX(Avaliadores!$G$17:$G$22,$C641),INDEX(Avaliadores!$G$17:$G$22,$D641),INDEX(Avaliadores!$G$17:$G$22,$E641),INDEX(Avaliadores!$G$17:$G$22,$F641),INDEX(Avaliadores!$G$17:$G$22,$G641))</f>
        <v>5.04166666666667</v>
      </c>
      <c r="Z641" s="0" t="n">
        <f aca="false">MEDIAN(INDEX(Avaliadores!$H$17:$H$22,$B641),INDEX(Avaliadores!$H$17:$H$22,$C641),INDEX(Avaliadores!$H$17:$H$22,$D641),INDEX(Avaliadores!$H$17:$H$22,$E641),INDEX(Avaliadores!$H$17:$H$22,$F641),INDEX(Avaliadores!$H$17:$H$22,$G641))</f>
        <v>3.91666666666667</v>
      </c>
      <c r="AA641" s="0" t="n">
        <f aca="false">MEDIAN(INDEX(Avaliadores!$I$17:$I$22,$B641),INDEX(Avaliadores!$I$17:$I$22,$C641),INDEX(Avaliadores!$I$17:$I$22,$D641),INDEX(Avaliadores!$I$17:$I$22,$E641),INDEX(Avaliadores!$I$17:$I$22,$F641),INDEX(Avaliadores!$I$17:$I$22,$G641))</f>
        <v>6.66666666666667</v>
      </c>
      <c r="AB641" s="0" t="n">
        <f aca="false">IF(MAX(H641:K641)=MIN(H641:K641),0,IF($B$17="custo",(MAX(H641:K641)-H641)/(MAX(H641:K641)-MIN(H641:K641)),(H641-MIN(H641:K641))/(MAX(H641:K641)-MIN(H641:K641))))</f>
        <v>0.262434199658856</v>
      </c>
      <c r="AC641" s="0" t="n">
        <f aca="false">IF(MAX(H641:K641)=MIN(H641:K641),0,IF($B$17="custo",(MAX(H641:K641)-I641)/(MAX(H641:K641)-MIN(H641:K641)),(I641-MIN(H641:K641))/(MAX(H641:K641)-MIN(H641:K641))))</f>
        <v>0</v>
      </c>
      <c r="AD641" s="0" t="n">
        <f aca="false">IF(MAX(H641:K641)=MIN(H641:K641),0,IF($B$17="custo",(MAX(H641:K641)-J641)/(MAX(H641:K641)-MIN(H641:K641)),(J641-MIN(H641:K641))/(MAX(H641:K641)-MIN(H641:K641))))</f>
        <v>0.821780883744485</v>
      </c>
      <c r="AE641" s="0" t="n">
        <f aca="false">IF(MAX(H641:K641)=MIN(H641:K641),0,IF($B$17="custo",(MAX(H641:K641)-K641)/(MAX(H641:K641)-MIN(H641:K641)),(K641-MIN(H641:K641))/(MAX(H641:K641)-MIN(H641:K641))))</f>
        <v>1</v>
      </c>
      <c r="AF641" s="0" t="n">
        <f aca="false">IF(MAX(L641:O641)=MIN(L641:O641),0,IF($C$17="custo",(MAX(L641:O641)-L641)/(MAX(L641:O641)-MIN(L641:O641)),(L641-MIN(L641:O641))/(MAX(L641:O641)-MIN(L641:O641))))</f>
        <v>0.870595889523611</v>
      </c>
      <c r="AG641" s="0" t="n">
        <f aca="false">IF(MAX(L641:O641)=MIN(L641:O641),0,IF($C$17="custo",(MAX(L641:O641)-M641)/(MAX(L641:O641)-MIN(L641:O641)),(M641-MIN(L641:O641))/(MAX(L641:O641)-MIN(L641:O641))))</f>
        <v>0.969790708294024</v>
      </c>
      <c r="AH641" s="0" t="n">
        <f aca="false">IF(MAX(L641:O641)=MIN(L641:O641),0,IF($C$17="custo",(MAX(L641:O641)-N641)/(MAX(L641:O641)-MIN(L641:O641)),(N641-MIN(L641:O641))/(MAX(L641:O641)-MIN(L641:O641))))</f>
        <v>1</v>
      </c>
      <c r="AI641" s="0" t="n">
        <f aca="false">IF(MAX(L641:O641)=MIN(L641:O641),0,IF($C$17="custo",(MAX(L641:O641)-O641)/(MAX(L641:O641)-MIN(L641:O641)),(O641-MIN(L641:O641))/(MAX(L641:O641)-MIN(L641:O641))))</f>
        <v>0</v>
      </c>
      <c r="AJ641" s="0" t="n">
        <f aca="false">IF(MAX(P641:S641)=MIN(P641:S641),0,IF($D$17="custo",(MAX(P641:S641)-P641)/(MAX(P641:S641)-MIN(P641:S641)),(P641-MIN(P641:S641))/(MAX(P641:S641)-MIN(P641:S641))))</f>
        <v>0.219673505748111</v>
      </c>
      <c r="AK641" s="0" t="n">
        <f aca="false">IF(MAX(P641:S641)=MIN(P641:S641),0,IF($D$17="custo",(MAX(P641:S641)-Q641)/(MAX(P641:S641)-MIN(P641:S641)),(Q641-MIN(P641:S641))/(MAX(P641:S641)-MIN(P641:S641))))</f>
        <v>0</v>
      </c>
      <c r="AL641" s="0" t="n">
        <f aca="false">IF(MAX(P641:S641)=MIN(P641:S641),0,IF($D$17="custo",(MAX(P641:S641)-R641)/(MAX(P641:S641)-MIN(P641:S641)),(R641-MIN(P641:S641))/(MAX(P641:S641)-MIN(P641:S641))))</f>
        <v>0.76281977751376</v>
      </c>
      <c r="AM641" s="0" t="n">
        <f aca="false">IF(MAX(P641:S641)=MIN(P641:S641),0,IF($D$17="custo",(MAX(P641:S641)-S641)/(MAX(P641:S641)-MIN(P641:S641)),(S641-MIN(P641:S641))/(MAX(P641:S641)-MIN(P641:S641))))</f>
        <v>1</v>
      </c>
      <c r="AN641" s="0" t="n">
        <f aca="false">IF(MAX(T641:W641)=MIN(T641:W641),0,IF($E$17="custo",(MAX(T641:W641)-T641)/(MAX(T641:W641)-MIN(T641:W641)),(T641-MIN(T641:W641))/(MAX(T641:W641)-MIN(T641:W641))))</f>
        <v>0</v>
      </c>
      <c r="AO641" s="0" t="n">
        <f aca="false">IF(MAX(T641:W641)=MIN(T641:W641),0,IF($E$17="custo",(MAX(T641:W641)-U641)/(MAX(T641:W641)-MIN(T641:W641)),(U641-MIN(T641:W641))/(MAX(T641:W641)-MIN(T641:W641))))</f>
        <v>0.724137931034483</v>
      </c>
      <c r="AP641" s="0" t="n">
        <f aca="false">IF(MAX(T641:W641)=MIN(T641:W641),0,IF($E$17="custo",(MAX(T641:W641)-V641)/(MAX(T641:W641)-MIN(T641:W641)),(V641-MIN(T641:W641))/(MAX(T641:W641)-MIN(T641:W641))))</f>
        <v>0.827586206896552</v>
      </c>
      <c r="AQ641" s="0" t="n">
        <f aca="false">IF(MAX(T641:W641)=MIN(T641:W641),0,IF($E$17="custo",(MAX(T641:W641)-W641)/(MAX(T641:W641)-MIN(T641:W641)),(W641-MIN(T641:W641))/(MAX(T641:W641)-MIN(T641:W641))))</f>
        <v>1</v>
      </c>
      <c r="AR641" s="0" t="n">
        <f aca="false">IF(MAX(X641:AA641)=MIN(X641:AA641),0,IF($F$17="custo",(MAX(X641:AA641)-X641)/(MAX(X641:AA641)-MIN(X641:AA641)),(X641-MIN(X641:AA641))/(MAX(X641:AA641)-MIN(X641:AA641))))</f>
        <v>0</v>
      </c>
      <c r="AS641" s="0" t="n">
        <f aca="false">IF(MAX(X641:AA641)=MIN(X641:AA641),0,IF($F$17="custo",(MAX(X641:AA641)-Y641)/(MAX(X641:AA641)-MIN(X641:AA641)),(Y641-MIN(X641:AA641))/(MAX(X641:AA641)-MIN(X641:AA641))))</f>
        <v>0.59375</v>
      </c>
      <c r="AT641" s="0" t="n">
        <f aca="false">IF(MAX(X641:AA641)=MIN(X641:AA641),0,IF($F$17="custo",(MAX(X641:AA641)-Z641)/(MAX(X641:AA641)-MIN(X641:AA641)),(Z641-MIN(X641:AA641))/(MAX(X641:AA641)-MIN(X641:AA641))))</f>
        <v>0.3125</v>
      </c>
      <c r="AU641" s="0" t="n">
        <f aca="false">IF(MAX(X641:AA641)=MIN(X641:AA641),0,IF($F$17="custo",(MAX(X641:AA641)-AA641)/(MAX(X641:AA641)-MIN(X641:AA641)),(AA641-MIN(X641:AA641))/(MAX(X641:AA641)-MIN(X641:AA641))))</f>
        <v>1</v>
      </c>
      <c r="AV641" s="0" t="n">
        <f aca="false">STDEVP(AB641:AE641)</f>
        <v>0.405649911120091</v>
      </c>
      <c r="AW641" s="0" t="n">
        <f aca="false">STDEVP(AF641:AI641)</f>
        <v>0.412759680226679</v>
      </c>
      <c r="AX641" s="0" t="n">
        <f aca="false">STDEVP(AJ641:AM641)</f>
        <v>0.40236195072012</v>
      </c>
      <c r="AY641" s="0" t="n">
        <f aca="false">STDEVP(AN641:AQ641)</f>
        <v>0.381264558405103</v>
      </c>
      <c r="AZ641" s="0" t="n">
        <f aca="false">STDEVP(AR641:AU641)</f>
        <v>0.368017678541059</v>
      </c>
      <c r="BA641" s="0" t="n">
        <f aca="false">AV641*((1-IFERROR(CORREL(AB641:AE641,AF641:AI641),0))+(1-IFERROR(CORREL(AB641:AE641,AJ641:AM641),0))+(1-IFERROR(CORREL(AB641:AE641,AN641:AQ641),0))+(1-IFERROR(CORREL(AB641:AE641,AR641:AU641),0)))</f>
        <v>1.06919958177859</v>
      </c>
      <c r="BB641" s="0" t="n">
        <f aca="false">AW641*((1-IFERROR(CORREL(AF641:AI641,AB641:AE641),0))+(1-IFERROR(CORREL(AF641:AI641,AJ641:AM641),0))+(1-IFERROR(CORREL(AF641:AI641,AN641:AQ641),0))+(1-IFERROR(CORREL(AF641:AI641,AR641:AU641),0)))</f>
        <v>2.69886204800921</v>
      </c>
      <c r="BC641" s="0" t="n">
        <f aca="false">AX641*((1-IFERROR(CORREL(AJ641:AM641,AB641:AE641),0))+(1-IFERROR(CORREL(AJ641:AM641,AF641:AI641),0))+(1-IFERROR(CORREL(AJ641:AM641,AN641:AQ641),0))+(1-IFERROR(CORREL(AJ641:AM641,AR641:AU641),0)))</f>
        <v>1.04286984834945</v>
      </c>
      <c r="BD641" s="0" t="n">
        <f aca="false">AY641*((1-IFERROR(CORREL(AN641:AQ641,AB641:AE641),0))+(1-IFERROR(CORREL(AN641:AQ641,AF641:AI641),0))+(1-IFERROR(CORREL(AN641:AQ641,AJ641:AM641),0))+(1-IFERROR(CORREL(AN641:AQ641,AR641:AU641),0)))</f>
        <v>0.931142679734793</v>
      </c>
      <c r="BE641" s="0" t="n">
        <f aca="false">AZ641*((1-IFERROR(CORREL(AR641:AU641,AB641:AE641),0))+(1-IFERROR(CORREL(AR641:AU641,AF641:AI641),0))+(1-IFERROR(CORREL(AR641:AU641,AJ641:AM641),0))+(1-IFERROR(CORREL(AR641:AU641,AN641:AQ641),0)))</f>
        <v>1.09921458108794</v>
      </c>
      <c r="BF641" s="0" t="n">
        <f aca="false">IF(SUM(BA641:BE641)&gt;0,BA641/SUM(BA641:BE641),1/5)</f>
        <v>0.156286282099113</v>
      </c>
      <c r="BG641" s="0" t="n">
        <f aca="false">IF(SUM(BA641:BE641)&gt;0,BB641/SUM(BA641:BE641),1/5)</f>
        <v>0.394496146996347</v>
      </c>
      <c r="BH641" s="0" t="n">
        <f aca="false">IF(SUM(BA641:BE641)&gt;0,BC641/SUM(BA641:BE641),1/5)</f>
        <v>0.15243763099933</v>
      </c>
      <c r="BI641" s="0" t="n">
        <f aca="false">IF(SUM(BA641:BE641)&gt;0,BD641/SUM(BA641:BE641),1/5)</f>
        <v>0.136106326638736</v>
      </c>
      <c r="BJ641" s="0" t="n">
        <f aca="false">IF(SUM(BA641:BE641)&gt;0,BE641/SUM(BA641:BE641),1/5)</f>
        <v>0.160673613266474</v>
      </c>
      <c r="BK641" s="0" t="n">
        <f aca="false">BF641*AB641+BG641*AF641+BH641*AJ641+BI641*AN641+BJ641*AR641</f>
        <v>0.41794809817782</v>
      </c>
      <c r="BL641" s="0" t="n">
        <f aca="false">BF641*AC641+BG641*AG641+BH641*AK641+BI641*AO641+BJ641*AS641</f>
        <v>0.576538409464697</v>
      </c>
      <c r="BM641" s="0" t="n">
        <f aca="false">BF641*AD641+BG641*AH641+BH641*AL641+BI641*AP641+BJ641*AT641</f>
        <v>0.802061888523877</v>
      </c>
      <c r="BN641" s="0" t="n">
        <f aca="false">BF641*AE641+BG641*AI641+BH641*AM641+BI641*AQ641+BJ641*AU641</f>
        <v>0.605503853003653</v>
      </c>
      <c r="BO641" s="0" t="n">
        <f aca="false">RANK(BK641,$BK641:$BN641)</f>
        <v>4</v>
      </c>
      <c r="BP641" s="0" t="n">
        <f aca="false">RANK(BL641,$BK641:$BN641)</f>
        <v>3</v>
      </c>
      <c r="BQ641" s="0" t="n">
        <f aca="false">RANK(BM641,$BK641:$BN641)</f>
        <v>1</v>
      </c>
      <c r="BR641" s="0" t="n">
        <f aca="false">RANK(BN641,$BK641:$BN641)</f>
        <v>2</v>
      </c>
    </row>
    <row r="642" customFormat="false" ht="15" hidden="false" customHeight="false" outlineLevel="0" collapsed="false">
      <c r="A642" s="0" t="n">
        <v>619</v>
      </c>
      <c r="B642" s="0" t="n">
        <f aca="false">RANDBETWEEN(1,$B$5)</f>
        <v>6</v>
      </c>
      <c r="C642" s="0" t="n">
        <f aca="false">RANDBETWEEN(1,$B$5)</f>
        <v>3</v>
      </c>
      <c r="D642" s="0" t="n">
        <f aca="false">RANDBETWEEN(1,$B$5)</f>
        <v>4</v>
      </c>
      <c r="E642" s="0" t="n">
        <f aca="false">RANDBETWEEN(1,$B$5)</f>
        <v>2</v>
      </c>
      <c r="F642" s="0" t="n">
        <f aca="false">RANDBETWEEN(1,$B$5)</f>
        <v>1</v>
      </c>
      <c r="G642" s="0" t="n">
        <f aca="false">RANDBETWEEN(1,$B$5)</f>
        <v>4</v>
      </c>
      <c r="H642" s="0" t="n">
        <f aca="true">NORMINV(RAND(),$B$8,$B$13)</f>
        <v>44.1052334492425</v>
      </c>
      <c r="I642" s="0" t="n">
        <f aca="true">NORMINV(RAND(),$C$8,$C$13)</f>
        <v>58.8713112507066</v>
      </c>
      <c r="J642" s="0" t="n">
        <f aca="true">NORMINV(RAND(),$D$8,$D$13)</f>
        <v>13.312972728753</v>
      </c>
      <c r="K642" s="0" t="n">
        <f aca="true">NORMINV(RAND(),$E$8,$E$13)</f>
        <v>2.99596796777528</v>
      </c>
      <c r="L642" s="0" t="n">
        <f aca="true">NORMINV(RAND(),$B$9,$B$14)</f>
        <v>52.7869801542946</v>
      </c>
      <c r="M642" s="0" t="n">
        <f aca="true">NORMINV(RAND(),$C$9,$C$14)</f>
        <v>52.6608390057226</v>
      </c>
      <c r="N642" s="0" t="n">
        <f aca="true">NORMINV(RAND(),$D$9,$D$14)</f>
        <v>45.1374919109547</v>
      </c>
      <c r="O642" s="0" t="n">
        <f aca="true">NORMINV(RAND(),$E$9,$E$14)</f>
        <v>24.9212373132269</v>
      </c>
      <c r="P642" s="0" t="n">
        <f aca="true">NORMINV(RAND(),$B$10,$B$15)</f>
        <v>24.713642674463</v>
      </c>
      <c r="Q642" s="0" t="n">
        <f aca="true">NORMINV(RAND(),$C$10,$C$15)</f>
        <v>29.5864546421344</v>
      </c>
      <c r="R642" s="0" t="n">
        <f aca="true">NORMINV(RAND(),$D$10,$D$15)</f>
        <v>9.55943398088507</v>
      </c>
      <c r="S642" s="0" t="n">
        <f aca="true">NORMINV(RAND(),$E$10,$E$15)</f>
        <v>4.0495366142157</v>
      </c>
      <c r="T642" s="0" t="n">
        <f aca="false">MEDIAN(INDEX(Avaliadores!$B$17:$B$22,$B642),INDEX(Avaliadores!$B$17:$B$22,$C642),INDEX(Avaliadores!$B$17:$B$22,$D642),INDEX(Avaliadores!$B$17:$B$22,$E642),INDEX(Avaliadores!$B$17:$B$22,$F642),INDEX(Avaliadores!$B$17:$B$22,$G642))</f>
        <v>2.91666666666667</v>
      </c>
      <c r="U642" s="0" t="n">
        <f aca="false">MEDIAN(INDEX(Avaliadores!$C$17:$C$22,$B642),INDEX(Avaliadores!$C$17:$C$22,$C642),INDEX(Avaliadores!$C$17:$C$22,$D642),INDEX(Avaliadores!$C$17:$C$22,$E642),INDEX(Avaliadores!$C$17:$C$22,$F642),INDEX(Avaliadores!$C$17:$C$22,$G642))</f>
        <v>5.29166666666667</v>
      </c>
      <c r="V642" s="0" t="n">
        <f aca="false">MEDIAN(INDEX(Avaliadores!$D$17:$D$22,$B642),INDEX(Avaliadores!$D$17:$D$22,$C642),INDEX(Avaliadores!$D$17:$D$22,$D642),INDEX(Avaliadores!$D$17:$D$22,$E642),INDEX(Avaliadores!$D$17:$D$22,$F642),INDEX(Avaliadores!$D$17:$D$22,$G642))</f>
        <v>5.66666666666667</v>
      </c>
      <c r="W642" s="0" t="n">
        <f aca="false">MEDIAN(INDEX(Avaliadores!$E$17:$E$22,$B642),INDEX(Avaliadores!$E$17:$E$22,$C642),INDEX(Avaliadores!$E$17:$E$22,$D642),INDEX(Avaliadores!$E$17:$E$22,$E642),INDEX(Avaliadores!$E$17:$E$22,$F642),INDEX(Avaliadores!$E$17:$E$22,$G642))</f>
        <v>6.29166666666667</v>
      </c>
      <c r="X642" s="0" t="n">
        <f aca="false">MEDIAN(INDEX(Avaliadores!$F$17:$F$22,$B642),INDEX(Avaliadores!$F$17:$F$22,$C642),INDEX(Avaliadores!$F$17:$F$22,$D642),INDEX(Avaliadores!$F$17:$F$22,$E642),INDEX(Avaliadores!$F$17:$F$22,$F642),INDEX(Avaliadores!$F$17:$F$22,$G642))</f>
        <v>2.91666666666667</v>
      </c>
      <c r="Y642" s="0" t="n">
        <f aca="false">MEDIAN(INDEX(Avaliadores!$G$17:$G$22,$B642),INDEX(Avaliadores!$G$17:$G$22,$C642),INDEX(Avaliadores!$G$17:$G$22,$D642),INDEX(Avaliadores!$G$17:$G$22,$E642),INDEX(Avaliadores!$G$17:$G$22,$F642),INDEX(Avaliadores!$G$17:$G$22,$G642))</f>
        <v>5.04166666666667</v>
      </c>
      <c r="Z642" s="0" t="n">
        <f aca="false">MEDIAN(INDEX(Avaliadores!$H$17:$H$22,$B642),INDEX(Avaliadores!$H$17:$H$22,$C642),INDEX(Avaliadores!$H$17:$H$22,$D642),INDEX(Avaliadores!$H$17:$H$22,$E642),INDEX(Avaliadores!$H$17:$H$22,$F642),INDEX(Avaliadores!$H$17:$H$22,$G642))</f>
        <v>3.91666666666667</v>
      </c>
      <c r="AA642" s="0" t="n">
        <f aca="false">MEDIAN(INDEX(Avaliadores!$I$17:$I$22,$B642),INDEX(Avaliadores!$I$17:$I$22,$C642),INDEX(Avaliadores!$I$17:$I$22,$D642),INDEX(Avaliadores!$I$17:$I$22,$E642),INDEX(Avaliadores!$I$17:$I$22,$F642),INDEX(Avaliadores!$I$17:$I$22,$G642))</f>
        <v>6.41666666666667</v>
      </c>
      <c r="AB642" s="0" t="n">
        <f aca="false">IF(MAX(H642:K642)=MIN(H642:K642),0,IF($B$17="custo",(MAX(H642:K642)-H642)/(MAX(H642:K642)-MIN(H642:K642)),(H642-MIN(H642:K642))/(MAX(H642:K642)-MIN(H642:K642))))</f>
        <v>0.264268225193613</v>
      </c>
      <c r="AC642" s="0" t="n">
        <f aca="false">IF(MAX(H642:K642)=MIN(H642:K642),0,IF($B$17="custo",(MAX(H642:K642)-I642)/(MAX(H642:K642)-MIN(H642:K642)),(I642-MIN(H642:K642))/(MAX(H642:K642)-MIN(H642:K642))))</f>
        <v>0</v>
      </c>
      <c r="AD642" s="0" t="n">
        <f aca="false">IF(MAX(H642:K642)=MIN(H642:K642),0,IF($B$17="custo",(MAX(H642:K642)-J642)/(MAX(H642:K642)-MIN(H642:K642)),(J642-MIN(H642:K642))/(MAX(H642:K642)-MIN(H642:K642))))</f>
        <v>0.815356753895249</v>
      </c>
      <c r="AE642" s="0" t="n">
        <f aca="false">IF(MAX(H642:K642)=MIN(H642:K642),0,IF($B$17="custo",(MAX(H642:K642)-K642)/(MAX(H642:K642)-MIN(H642:K642)),(K642-MIN(H642:K642))/(MAX(H642:K642)-MIN(H642:K642))))</f>
        <v>1</v>
      </c>
      <c r="AF642" s="0" t="n">
        <f aca="false">IF(MAX(L642:O642)=MIN(L642:O642),0,IF($C$17="custo",(MAX(L642:O642)-L642)/(MAX(L642:O642)-MIN(L642:O642)),(L642-MIN(L642:O642))/(MAX(L642:O642)-MIN(L642:O642))))</f>
        <v>1</v>
      </c>
      <c r="AG642" s="0" t="n">
        <f aca="false">IF(MAX(L642:O642)=MIN(L642:O642),0,IF($C$17="custo",(MAX(L642:O642)-M642)/(MAX(L642:O642)-MIN(L642:O642)),(M642-MIN(L642:O642))/(MAX(L642:O642)-MIN(L642:O642))))</f>
        <v>0.995473253690331</v>
      </c>
      <c r="AH642" s="0" t="n">
        <f aca="false">IF(MAX(L642:O642)=MIN(L642:O642),0,IF($C$17="custo",(MAX(L642:O642)-N642)/(MAX(L642:O642)-MIN(L642:O642)),(N642-MIN(L642:O642))/(MAX(L642:O642)-MIN(L642:O642))))</f>
        <v>0.725487732842123</v>
      </c>
      <c r="AI642" s="0" t="n">
        <f aca="false">IF(MAX(L642:O642)=MIN(L642:O642),0,IF($C$17="custo",(MAX(L642:O642)-O642)/(MAX(L642:O642)-MIN(L642:O642)),(O642-MIN(L642:O642))/(MAX(L642:O642)-MIN(L642:O642))))</f>
        <v>0</v>
      </c>
      <c r="AJ642" s="0" t="n">
        <f aca="false">IF(MAX(P642:S642)=MIN(P642:S642),0,IF($D$17="custo",(MAX(P642:S642)-P642)/(MAX(P642:S642)-MIN(P642:S642)),(P642-MIN(P642:S642))/(MAX(P642:S642)-MIN(P642:S642))))</f>
        <v>0.190814410820606</v>
      </c>
      <c r="AK642" s="0" t="n">
        <f aca="false">IF(MAX(P642:S642)=MIN(P642:S642),0,IF($D$17="custo",(MAX(P642:S642)-Q642)/(MAX(P642:S642)-MIN(P642:S642)),(Q642-MIN(P642:S642))/(MAX(P642:S642)-MIN(P642:S642))))</f>
        <v>0</v>
      </c>
      <c r="AL642" s="0" t="n">
        <f aca="false">IF(MAX(P642:S642)=MIN(P642:S642),0,IF($D$17="custo",(MAX(P642:S642)-R642)/(MAX(P642:S642)-MIN(P642:S642)),(R642-MIN(P642:S642))/(MAX(P642:S642)-MIN(P642:S642))))</f>
        <v>0.784237966357351</v>
      </c>
      <c r="AM642" s="0" t="n">
        <f aca="false">IF(MAX(P642:S642)=MIN(P642:S642),0,IF($D$17="custo",(MAX(P642:S642)-S642)/(MAX(P642:S642)-MIN(P642:S642)),(S642-MIN(P642:S642))/(MAX(P642:S642)-MIN(P642:S642))))</f>
        <v>1</v>
      </c>
      <c r="AN642" s="0" t="n">
        <f aca="false">IF(MAX(T642:W642)=MIN(T642:W642),0,IF($E$17="custo",(MAX(T642:W642)-T642)/(MAX(T642:W642)-MIN(T642:W642)),(T642-MIN(T642:W642))/(MAX(T642:W642)-MIN(T642:W642))))</f>
        <v>0</v>
      </c>
      <c r="AO642" s="0" t="n">
        <f aca="false">IF(MAX(T642:W642)=MIN(T642:W642),0,IF($E$17="custo",(MAX(T642:W642)-U642)/(MAX(T642:W642)-MIN(T642:W642)),(U642-MIN(T642:W642))/(MAX(T642:W642)-MIN(T642:W642))))</f>
        <v>0.703703703703704</v>
      </c>
      <c r="AP642" s="0" t="n">
        <f aca="false">IF(MAX(T642:W642)=MIN(T642:W642),0,IF($E$17="custo",(MAX(T642:W642)-V642)/(MAX(T642:W642)-MIN(T642:W642)),(V642-MIN(T642:W642))/(MAX(T642:W642)-MIN(T642:W642))))</f>
        <v>0.814814814814815</v>
      </c>
      <c r="AQ642" s="0" t="n">
        <f aca="false">IF(MAX(T642:W642)=MIN(T642:W642),0,IF($E$17="custo",(MAX(T642:W642)-W642)/(MAX(T642:W642)-MIN(T642:W642)),(W642-MIN(T642:W642))/(MAX(T642:W642)-MIN(T642:W642))))</f>
        <v>1</v>
      </c>
      <c r="AR642" s="0" t="n">
        <f aca="false">IF(MAX(X642:AA642)=MIN(X642:AA642),0,IF($F$17="custo",(MAX(X642:AA642)-X642)/(MAX(X642:AA642)-MIN(X642:AA642)),(X642-MIN(X642:AA642))/(MAX(X642:AA642)-MIN(X642:AA642))))</f>
        <v>0</v>
      </c>
      <c r="AS642" s="0" t="n">
        <f aca="false">IF(MAX(X642:AA642)=MIN(X642:AA642),0,IF($F$17="custo",(MAX(X642:AA642)-Y642)/(MAX(X642:AA642)-MIN(X642:AA642)),(Y642-MIN(X642:AA642))/(MAX(X642:AA642)-MIN(X642:AA642))))</f>
        <v>0.607142857142857</v>
      </c>
      <c r="AT642" s="0" t="n">
        <f aca="false">IF(MAX(X642:AA642)=MIN(X642:AA642),0,IF($F$17="custo",(MAX(X642:AA642)-Z642)/(MAX(X642:AA642)-MIN(X642:AA642)),(Z642-MIN(X642:AA642))/(MAX(X642:AA642)-MIN(X642:AA642))))</f>
        <v>0.285714285714286</v>
      </c>
      <c r="AU642" s="0" t="n">
        <f aca="false">IF(MAX(X642:AA642)=MIN(X642:AA642),0,IF($F$17="custo",(MAX(X642:AA642)-AA642)/(MAX(X642:AA642)-MIN(X642:AA642)),(AA642-MIN(X642:AA642))/(MAX(X642:AA642)-MIN(X642:AA642))))</f>
        <v>1</v>
      </c>
      <c r="AV642" s="0" t="n">
        <f aca="false">STDEVP(AB642:AE642)</f>
        <v>0.404176421119847</v>
      </c>
      <c r="AW642" s="0" t="n">
        <f aca="false">STDEVP(AF642:AI642)</f>
        <v>0.408164267409367</v>
      </c>
      <c r="AX642" s="0" t="n">
        <f aca="false">STDEVP(AJ642:AM642)</f>
        <v>0.411166436526638</v>
      </c>
      <c r="AY642" s="0" t="n">
        <f aca="false">STDEVP(AN642:AQ642)</f>
        <v>0.378612005560387</v>
      </c>
      <c r="AZ642" s="0" t="n">
        <f aca="false">STDEVP(AR642:AU642)</f>
        <v>0.372333204678447</v>
      </c>
      <c r="BA642" s="0" t="n">
        <f aca="false">AV642*((1-IFERROR(CORREL(AB642:AE642,AF642:AI642),0))+(1-IFERROR(CORREL(AB642:AE642,AJ642:AM642),0))+(1-IFERROR(CORREL(AB642:AE642,AN642:AQ642),0))+(1-IFERROR(CORREL(AB642:AE642,AR642:AU642),0)))</f>
        <v>1.15438651747356</v>
      </c>
      <c r="BB642" s="0" t="n">
        <f aca="false">AW642*((1-IFERROR(CORREL(AF642:AI642,AB642:AE642),0))+(1-IFERROR(CORREL(AF642:AI642,AJ642:AM642),0))+(1-IFERROR(CORREL(AF642:AI642,AN642:AQ642),0))+(1-IFERROR(CORREL(AF642:AI642,AR642:AU642),0)))</f>
        <v>2.93115535350249</v>
      </c>
      <c r="BC642" s="0" t="n">
        <f aca="false">AX642*((1-IFERROR(CORREL(AJ642:AM642,AB642:AE642),0))+(1-IFERROR(CORREL(AJ642:AM642,AF642:AI642),0))+(1-IFERROR(CORREL(AJ642:AM642,AN642:AQ642),0))+(1-IFERROR(CORREL(AJ642:AM642,AR642:AU642),0)))</f>
        <v>1.13663339401101</v>
      </c>
      <c r="BD642" s="0" t="n">
        <f aca="false">AY642*((1-IFERROR(CORREL(AN642:AQ642,AB642:AE642),0))+(1-IFERROR(CORREL(AN642:AQ642,AF642:AI642),0))+(1-IFERROR(CORREL(AN642:AQ642,AJ642:AM642),0))+(1-IFERROR(CORREL(AN642:AQ642,AR642:AU642),0)))</f>
        <v>0.998223306144445</v>
      </c>
      <c r="BE642" s="0" t="n">
        <f aca="false">AZ642*((1-IFERROR(CORREL(AR642:AU642,AB642:AE642),0))+(1-IFERROR(CORREL(AR642:AU642,AF642:AI642),0))+(1-IFERROR(CORREL(AR642:AU642,AJ642:AM642),0))+(1-IFERROR(CORREL(AR642:AU642,AN642:AQ642),0)))</f>
        <v>1.14172770022275</v>
      </c>
      <c r="BF642" s="0" t="n">
        <f aca="false">IF(SUM(BA642:BE642)&gt;0,BA642/SUM(BA642:BE642),1/5)</f>
        <v>0.156800695196609</v>
      </c>
      <c r="BG642" s="0" t="n">
        <f aca="false">IF(SUM(BA642:BE642)&gt;0,BB642/SUM(BA642:BE642),1/5)</f>
        <v>0.39813978264778</v>
      </c>
      <c r="BH642" s="0" t="n">
        <f aca="false">IF(SUM(BA642:BE642)&gt;0,BC642/SUM(BA642:BE642),1/5)</f>
        <v>0.154389282676882</v>
      </c>
      <c r="BI642" s="0" t="n">
        <f aca="false">IF(SUM(BA642:BE642)&gt;0,BD642/SUM(BA642:BE642),1/5)</f>
        <v>0.135588995536316</v>
      </c>
      <c r="BJ642" s="0" t="n">
        <f aca="false">IF(SUM(BA642:BE642)&gt;0,BE642/SUM(BA642:BE642),1/5)</f>
        <v>0.155081243942414</v>
      </c>
      <c r="BK642" s="0" t="n">
        <f aca="false">BF642*AB642+BG642*AF642+BH642*AJ642+BI642*AN642+BJ642*AR642</f>
        <v>0.469036924087517</v>
      </c>
      <c r="BL642" s="0" t="n">
        <f aca="false">BF642*AC642+BG642*AG642+BH642*AK642+BI642*AO642+BJ642*AS642</f>
        <v>0.585908452732783</v>
      </c>
      <c r="BM642" s="0" t="n">
        <f aca="false">BF642*AD642+BG642*AH642+BH642*AL642+BI642*AP642+BJ642*AT642</f>
        <v>0.692560820314846</v>
      </c>
      <c r="BN642" s="0" t="n">
        <f aca="false">BF642*AE642+BG642*AI642+BH642*AM642+BI642*AQ642+BJ642*AU642</f>
        <v>0.60186021735222</v>
      </c>
      <c r="BO642" s="0" t="n">
        <f aca="false">RANK(BK642,$BK642:$BN642)</f>
        <v>4</v>
      </c>
      <c r="BP642" s="0" t="n">
        <f aca="false">RANK(BL642,$BK642:$BN642)</f>
        <v>3</v>
      </c>
      <c r="BQ642" s="0" t="n">
        <f aca="false">RANK(BM642,$BK642:$BN642)</f>
        <v>1</v>
      </c>
      <c r="BR642" s="0" t="n">
        <f aca="false">RANK(BN642,$BK642:$BN642)</f>
        <v>2</v>
      </c>
    </row>
    <row r="643" customFormat="false" ht="15" hidden="false" customHeight="false" outlineLevel="0" collapsed="false">
      <c r="A643" s="0" t="n">
        <v>620</v>
      </c>
      <c r="B643" s="0" t="n">
        <f aca="false">RANDBETWEEN(1,$B$5)</f>
        <v>5</v>
      </c>
      <c r="C643" s="0" t="n">
        <f aca="false">RANDBETWEEN(1,$B$5)</f>
        <v>3</v>
      </c>
      <c r="D643" s="0" t="n">
        <f aca="false">RANDBETWEEN(1,$B$5)</f>
        <v>3</v>
      </c>
      <c r="E643" s="0" t="n">
        <f aca="false">RANDBETWEEN(1,$B$5)</f>
        <v>5</v>
      </c>
      <c r="F643" s="0" t="n">
        <f aca="false">RANDBETWEEN(1,$B$5)</f>
        <v>1</v>
      </c>
      <c r="G643" s="0" t="n">
        <f aca="false">RANDBETWEEN(1,$B$5)</f>
        <v>3</v>
      </c>
      <c r="H643" s="0" t="n">
        <f aca="true">NORMINV(RAND(),$B$8,$B$13)</f>
        <v>50.8029683376065</v>
      </c>
      <c r="I643" s="0" t="n">
        <f aca="true">NORMINV(RAND(),$C$8,$C$13)</f>
        <v>62.4968789233358</v>
      </c>
      <c r="J643" s="0" t="n">
        <f aca="true">NORMINV(RAND(),$D$8,$D$13)</f>
        <v>12.7832835603177</v>
      </c>
      <c r="K643" s="0" t="n">
        <f aca="true">NORMINV(RAND(),$E$8,$E$13)</f>
        <v>3.43460850677426</v>
      </c>
      <c r="L643" s="0" t="n">
        <f aca="true">NORMINV(RAND(),$B$9,$B$14)</f>
        <v>45.7312869114222</v>
      </c>
      <c r="M643" s="0" t="n">
        <f aca="true">NORMINV(RAND(),$C$9,$C$14)</f>
        <v>48.5472078099982</v>
      </c>
      <c r="N643" s="0" t="n">
        <f aca="true">NORMINV(RAND(),$D$9,$D$14)</f>
        <v>38.5780728611098</v>
      </c>
      <c r="O643" s="0" t="n">
        <f aca="true">NORMINV(RAND(),$E$9,$E$14)</f>
        <v>21.0114938410918</v>
      </c>
      <c r="P643" s="0" t="n">
        <f aca="true">NORMINV(RAND(),$B$10,$B$15)</f>
        <v>24.6294765840043</v>
      </c>
      <c r="Q643" s="0" t="n">
        <f aca="true">NORMINV(RAND(),$C$10,$C$15)</f>
        <v>30.8966635662067</v>
      </c>
      <c r="R643" s="0" t="n">
        <f aca="true">NORMINV(RAND(),$D$10,$D$15)</f>
        <v>8.92146793500825</v>
      </c>
      <c r="S643" s="0" t="n">
        <f aca="true">NORMINV(RAND(),$E$10,$E$15)</f>
        <v>4.02218709501412</v>
      </c>
      <c r="T643" s="0" t="n">
        <f aca="false">MEDIAN(INDEX(Avaliadores!$B$17:$B$22,$B643),INDEX(Avaliadores!$B$17:$B$22,$C643),INDEX(Avaliadores!$B$17:$B$22,$D643),INDEX(Avaliadores!$B$17:$B$22,$E643),INDEX(Avaliadores!$B$17:$B$22,$F643),INDEX(Avaliadores!$B$17:$B$22,$G643))</f>
        <v>2.66666666666667</v>
      </c>
      <c r="U643" s="0" t="n">
        <f aca="false">MEDIAN(INDEX(Avaliadores!$C$17:$C$22,$B643),INDEX(Avaliadores!$C$17:$C$22,$C643),INDEX(Avaliadores!$C$17:$C$22,$D643),INDEX(Avaliadores!$C$17:$C$22,$E643),INDEX(Avaliadores!$C$17:$C$22,$F643),INDEX(Avaliadores!$C$17:$C$22,$G643))</f>
        <v>4.79166666666667</v>
      </c>
      <c r="V643" s="0" t="n">
        <f aca="false">MEDIAN(INDEX(Avaliadores!$D$17:$D$22,$B643),INDEX(Avaliadores!$D$17:$D$22,$C643),INDEX(Avaliadores!$D$17:$D$22,$D643),INDEX(Avaliadores!$D$17:$D$22,$E643),INDEX(Avaliadores!$D$17:$D$22,$F643),INDEX(Avaliadores!$D$17:$D$22,$G643))</f>
        <v>5.79166666666667</v>
      </c>
      <c r="W643" s="0" t="n">
        <f aca="false">MEDIAN(INDEX(Avaliadores!$E$17:$E$22,$B643),INDEX(Avaliadores!$E$17:$E$22,$C643),INDEX(Avaliadores!$E$17:$E$22,$D643),INDEX(Avaliadores!$E$17:$E$22,$E643),INDEX(Avaliadores!$E$17:$E$22,$F643),INDEX(Avaliadores!$E$17:$E$22,$G643))</f>
        <v>6.41666666666667</v>
      </c>
      <c r="X643" s="0" t="n">
        <f aca="false">MEDIAN(INDEX(Avaliadores!$F$17:$F$22,$B643),INDEX(Avaliadores!$F$17:$F$22,$C643),INDEX(Avaliadores!$F$17:$F$22,$D643),INDEX(Avaliadores!$F$17:$F$22,$E643),INDEX(Avaliadores!$F$17:$F$22,$F643),INDEX(Avaliadores!$F$17:$F$22,$G643))</f>
        <v>2.66666666666667</v>
      </c>
      <c r="Y643" s="0" t="n">
        <f aca="false">MEDIAN(INDEX(Avaliadores!$G$17:$G$22,$B643),INDEX(Avaliadores!$G$17:$G$22,$C643),INDEX(Avaliadores!$G$17:$G$22,$D643),INDEX(Avaliadores!$G$17:$G$22,$E643),INDEX(Avaliadores!$G$17:$G$22,$F643),INDEX(Avaliadores!$G$17:$G$22,$G643))</f>
        <v>5.41666666666667</v>
      </c>
      <c r="Z643" s="0" t="n">
        <f aca="false">MEDIAN(INDEX(Avaliadores!$H$17:$H$22,$B643),INDEX(Avaliadores!$H$17:$H$22,$C643),INDEX(Avaliadores!$H$17:$H$22,$D643),INDEX(Avaliadores!$H$17:$H$22,$E643),INDEX(Avaliadores!$H$17:$H$22,$F643),INDEX(Avaliadores!$H$17:$H$22,$G643))</f>
        <v>3.79166666666667</v>
      </c>
      <c r="AA643" s="0" t="n">
        <f aca="false">MEDIAN(INDEX(Avaliadores!$I$17:$I$22,$B643),INDEX(Avaliadores!$I$17:$I$22,$C643),INDEX(Avaliadores!$I$17:$I$22,$D643),INDEX(Avaliadores!$I$17:$I$22,$E643),INDEX(Avaliadores!$I$17:$I$22,$F643),INDEX(Avaliadores!$I$17:$I$22,$G643))</f>
        <v>6.79166666666667</v>
      </c>
      <c r="AB643" s="0" t="n">
        <f aca="false">IF(MAX(H643:K643)=MIN(H643:K643),0,IF($B$17="custo",(MAX(H643:K643)-H643)/(MAX(H643:K643)-MIN(H643:K643)),(H643-MIN(H643:K643))/(MAX(H643:K643)-MIN(H643:K643))))</f>
        <v>0.197992906524809</v>
      </c>
      <c r="AC643" s="0" t="n">
        <f aca="false">IF(MAX(H643:K643)=MIN(H643:K643),0,IF($B$17="custo",(MAX(H643:K643)-I643)/(MAX(H643:K643)-MIN(H643:K643)),(I643-MIN(H643:K643))/(MAX(H643:K643)-MIN(H643:K643))))</f>
        <v>0</v>
      </c>
      <c r="AD643" s="0" t="n">
        <f aca="false">IF(MAX(H643:K643)=MIN(H643:K643),0,IF($B$17="custo",(MAX(H643:K643)-J643)/(MAX(H643:K643)-MIN(H643:K643)),(J643-MIN(H643:K643))/(MAX(H643:K643)-MIN(H643:K643))))</f>
        <v>0.841714939374867</v>
      </c>
      <c r="AE643" s="0" t="n">
        <f aca="false">IF(MAX(H643:K643)=MIN(H643:K643),0,IF($B$17="custo",(MAX(H643:K643)-K643)/(MAX(H643:K643)-MIN(H643:K643)),(K643-MIN(H643:K643))/(MAX(H643:K643)-MIN(H643:K643))))</f>
        <v>1</v>
      </c>
      <c r="AF643" s="0" t="n">
        <f aca="false">IF(MAX(L643:O643)=MIN(L643:O643),0,IF($C$17="custo",(MAX(L643:O643)-L643)/(MAX(L643:O643)-MIN(L643:O643)),(L643-MIN(L643:O643))/(MAX(L643:O643)-MIN(L643:O643))))</f>
        <v>0.897735686034661</v>
      </c>
      <c r="AG643" s="0" t="n">
        <f aca="false">IF(MAX(L643:O643)=MIN(L643:O643),0,IF($C$17="custo",(MAX(L643:O643)-M643)/(MAX(L643:O643)-MIN(L643:O643)),(M643-MIN(L643:O643))/(MAX(L643:O643)-MIN(L643:O643))))</f>
        <v>1</v>
      </c>
      <c r="AH643" s="0" t="n">
        <f aca="false">IF(MAX(L643:O643)=MIN(L643:O643),0,IF($C$17="custo",(MAX(L643:O643)-N643)/(MAX(L643:O643)-MIN(L643:O643)),(N643-MIN(L643:O643))/(MAX(L643:O643)-MIN(L643:O643))))</f>
        <v>0.637956184461185</v>
      </c>
      <c r="AI643" s="0" t="n">
        <f aca="false">IF(MAX(L643:O643)=MIN(L643:O643),0,IF($C$17="custo",(MAX(L643:O643)-O643)/(MAX(L643:O643)-MIN(L643:O643)),(O643-MIN(L643:O643))/(MAX(L643:O643)-MIN(L643:O643))))</f>
        <v>0</v>
      </c>
      <c r="AJ643" s="0" t="n">
        <f aca="false">IF(MAX(P643:S643)=MIN(P643:S643),0,IF($D$17="custo",(MAX(P643:S643)-P643)/(MAX(P643:S643)-MIN(P643:S643)),(P643-MIN(P643:S643))/(MAX(P643:S643)-MIN(P643:S643))))</f>
        <v>0.23320219796357</v>
      </c>
      <c r="AK643" s="0" t="n">
        <f aca="false">IF(MAX(P643:S643)=MIN(P643:S643),0,IF($D$17="custo",(MAX(P643:S643)-Q643)/(MAX(P643:S643)-MIN(P643:S643)),(Q643-MIN(P643:S643))/(MAX(P643:S643)-MIN(P643:S643))))</f>
        <v>0</v>
      </c>
      <c r="AL643" s="0" t="n">
        <f aca="false">IF(MAX(P643:S643)=MIN(P643:S643),0,IF($D$17="custo",(MAX(P643:S643)-R643)/(MAX(P643:S643)-MIN(P643:S643)),(R643-MIN(P643:S643))/(MAX(P643:S643)-MIN(P643:S643))))</f>
        <v>0.817697626770672</v>
      </c>
      <c r="AM643" s="0" t="n">
        <f aca="false">IF(MAX(P643:S643)=MIN(P643:S643),0,IF($D$17="custo",(MAX(P643:S643)-S643)/(MAX(P643:S643)-MIN(P643:S643)),(S643-MIN(P643:S643))/(MAX(P643:S643)-MIN(P643:S643))))</f>
        <v>1</v>
      </c>
      <c r="AN643" s="0" t="n">
        <f aca="false">IF(MAX(T643:W643)=MIN(T643:W643),0,IF($E$17="custo",(MAX(T643:W643)-T643)/(MAX(T643:W643)-MIN(T643:W643)),(T643-MIN(T643:W643))/(MAX(T643:W643)-MIN(T643:W643))))</f>
        <v>0</v>
      </c>
      <c r="AO643" s="0" t="n">
        <f aca="false">IF(MAX(T643:W643)=MIN(T643:W643),0,IF($E$17="custo",(MAX(T643:W643)-U643)/(MAX(T643:W643)-MIN(T643:W643)),(U643-MIN(T643:W643))/(MAX(T643:W643)-MIN(T643:W643))))</f>
        <v>0.566666666666667</v>
      </c>
      <c r="AP643" s="0" t="n">
        <f aca="false">IF(MAX(T643:W643)=MIN(T643:W643),0,IF($E$17="custo",(MAX(T643:W643)-V643)/(MAX(T643:W643)-MIN(T643:W643)),(V643-MIN(T643:W643))/(MAX(T643:W643)-MIN(T643:W643))))</f>
        <v>0.833333333333333</v>
      </c>
      <c r="AQ643" s="0" t="n">
        <f aca="false">IF(MAX(T643:W643)=MIN(T643:W643),0,IF($E$17="custo",(MAX(T643:W643)-W643)/(MAX(T643:W643)-MIN(T643:W643)),(W643-MIN(T643:W643))/(MAX(T643:W643)-MIN(T643:W643))))</f>
        <v>1</v>
      </c>
      <c r="AR643" s="0" t="n">
        <f aca="false">IF(MAX(X643:AA643)=MIN(X643:AA643),0,IF($F$17="custo",(MAX(X643:AA643)-X643)/(MAX(X643:AA643)-MIN(X643:AA643)),(X643-MIN(X643:AA643))/(MAX(X643:AA643)-MIN(X643:AA643))))</f>
        <v>0</v>
      </c>
      <c r="AS643" s="0" t="n">
        <f aca="false">IF(MAX(X643:AA643)=MIN(X643:AA643),0,IF($F$17="custo",(MAX(X643:AA643)-Y643)/(MAX(X643:AA643)-MIN(X643:AA643)),(Y643-MIN(X643:AA643))/(MAX(X643:AA643)-MIN(X643:AA643))))</f>
        <v>0.666666666666667</v>
      </c>
      <c r="AT643" s="0" t="n">
        <f aca="false">IF(MAX(X643:AA643)=MIN(X643:AA643),0,IF($F$17="custo",(MAX(X643:AA643)-Z643)/(MAX(X643:AA643)-MIN(X643:AA643)),(Z643-MIN(X643:AA643))/(MAX(X643:AA643)-MIN(X643:AA643))))</f>
        <v>0.272727272727273</v>
      </c>
      <c r="AU643" s="0" t="n">
        <f aca="false">IF(MAX(X643:AA643)=MIN(X643:AA643),0,IF($F$17="custo",(MAX(X643:AA643)-AA643)/(MAX(X643:AA643)-MIN(X643:AA643)),(AA643-MIN(X643:AA643))/(MAX(X643:AA643)-MIN(X643:AA643))))</f>
        <v>1</v>
      </c>
      <c r="AV643" s="0" t="n">
        <f aca="false">STDEVP(AB643:AE643)</f>
        <v>0.420589825734291</v>
      </c>
      <c r="AW643" s="0" t="n">
        <f aca="false">STDEVP(AF643:AI643)</f>
        <v>0.389064306942861</v>
      </c>
      <c r="AX643" s="0" t="n">
        <f aca="false">STDEVP(AJ643:AM643)</f>
        <v>0.40971488598405</v>
      </c>
      <c r="AY643" s="0" t="n">
        <f aca="false">STDEVP(AN643:AQ643)</f>
        <v>0.379326889224701</v>
      </c>
      <c r="AZ643" s="0" t="n">
        <f aca="false">STDEVP(AR643:AU643)</f>
        <v>0.380300012060943</v>
      </c>
      <c r="BA643" s="0" t="n">
        <f aca="false">AV643*((1-IFERROR(CORREL(AB643:AE643,AF643:AI643),0))+(1-IFERROR(CORREL(AB643:AE643,AJ643:AM643),0))+(1-IFERROR(CORREL(AB643:AE643,AN643:AQ643),0))+(1-IFERROR(CORREL(AB643:AE643,AR643:AU643),0)))</f>
        <v>1.16082157246821</v>
      </c>
      <c r="BB643" s="0" t="n">
        <f aca="false">AW643*((1-IFERROR(CORREL(AF643:AI643,AB643:AE643),0))+(1-IFERROR(CORREL(AF643:AI643,AJ643:AM643),0))+(1-IFERROR(CORREL(AF643:AI643,AN643:AQ643),0))+(1-IFERROR(CORREL(AF643:AI643,AR643:AU643),0)))</f>
        <v>2.7816837754774</v>
      </c>
      <c r="BC643" s="0" t="n">
        <f aca="false">AX643*((1-IFERROR(CORREL(AJ643:AM643,AB643:AE643),0))+(1-IFERROR(CORREL(AJ643:AM643,AF643:AI643),0))+(1-IFERROR(CORREL(AJ643:AM643,AN643:AQ643),0))+(1-IFERROR(CORREL(AJ643:AM643,AR643:AU643),0)))</f>
        <v>1.1477696546776</v>
      </c>
      <c r="BD643" s="0" t="n">
        <f aca="false">AY643*((1-IFERROR(CORREL(AN643:AQ643,AB643:AE643),0))+(1-IFERROR(CORREL(AN643:AQ643,AF643:AI643),0))+(1-IFERROR(CORREL(AN643:AQ643,AJ643:AM643),0))+(1-IFERROR(CORREL(AN643:AQ643,AR643:AU643),0)))</f>
        <v>0.940009965891899</v>
      </c>
      <c r="BE643" s="0" t="n">
        <f aca="false">AZ643*((1-IFERROR(CORREL(AR643:AU643,AB643:AE643),0))+(1-IFERROR(CORREL(AR643:AU643,AF643:AI643),0))+(1-IFERROR(CORREL(AR643:AU643,AJ643:AM643),0))+(1-IFERROR(CORREL(AR643:AU643,AN643:AQ643),0)))</f>
        <v>1.19756638505941</v>
      </c>
      <c r="BF643" s="0" t="n">
        <f aca="false">IF(SUM(BA643:BE643)&gt;0,BA643/SUM(BA643:BE643),1/5)</f>
        <v>0.160603963153466</v>
      </c>
      <c r="BG643" s="0" t="n">
        <f aca="false">IF(SUM(BA643:BE643)&gt;0,BB643/SUM(BA643:BE643),1/5)</f>
        <v>0.384856251104517</v>
      </c>
      <c r="BH643" s="0" t="n">
        <f aca="false">IF(SUM(BA643:BE643)&gt;0,BC643/SUM(BA643:BE643),1/5)</f>
        <v>0.158798181994982</v>
      </c>
      <c r="BI643" s="0" t="n">
        <f aca="false">IF(SUM(BA643:BE643)&gt;0,BD643/SUM(BA643:BE643),1/5)</f>
        <v>0.130053859702997</v>
      </c>
      <c r="BJ643" s="0" t="n">
        <f aca="false">IF(SUM(BA643:BE643)&gt;0,BE643/SUM(BA643:BE643),1/5)</f>
        <v>0.165687744044038</v>
      </c>
      <c r="BK643" s="0" t="n">
        <f aca="false">BF643*AB643+BG643*AF643+BH643*AJ643+BI643*AN643+BJ643*AR643</f>
        <v>0.414329721148049</v>
      </c>
      <c r="BL643" s="0" t="n">
        <f aca="false">BF643*AC643+BG643*AG643+BH643*AK643+BI643*AO643+BJ643*AS643</f>
        <v>0.569011934298907</v>
      </c>
      <c r="BM643" s="0" t="n">
        <f aca="false">BF643*AD643+BG643*AH643+BH643*AL643+BI643*AP643+BJ643*AT643</f>
        <v>0.66411886015918</v>
      </c>
      <c r="BN643" s="0" t="n">
        <f aca="false">BF643*AE643+BG643*AI643+BH643*AM643+BI643*AQ643+BJ643*AU643</f>
        <v>0.615143748895483</v>
      </c>
      <c r="BO643" s="0" t="n">
        <f aca="false">RANK(BK643,$BK643:$BN643)</f>
        <v>4</v>
      </c>
      <c r="BP643" s="0" t="n">
        <f aca="false">RANK(BL643,$BK643:$BN643)</f>
        <v>3</v>
      </c>
      <c r="BQ643" s="0" t="n">
        <f aca="false">RANK(BM643,$BK643:$BN643)</f>
        <v>1</v>
      </c>
      <c r="BR643" s="0" t="n">
        <f aca="false">RANK(BN643,$BK643:$BN643)</f>
        <v>2</v>
      </c>
    </row>
    <row r="644" customFormat="false" ht="15" hidden="false" customHeight="false" outlineLevel="0" collapsed="false">
      <c r="A644" s="0" t="n">
        <v>621</v>
      </c>
      <c r="B644" s="0" t="n">
        <f aca="false">RANDBETWEEN(1,$B$5)</f>
        <v>5</v>
      </c>
      <c r="C644" s="0" t="n">
        <f aca="false">RANDBETWEEN(1,$B$5)</f>
        <v>5</v>
      </c>
      <c r="D644" s="0" t="n">
        <f aca="false">RANDBETWEEN(1,$B$5)</f>
        <v>2</v>
      </c>
      <c r="E644" s="0" t="n">
        <f aca="false">RANDBETWEEN(1,$B$5)</f>
        <v>5</v>
      </c>
      <c r="F644" s="0" t="n">
        <f aca="false">RANDBETWEEN(1,$B$5)</f>
        <v>5</v>
      </c>
      <c r="G644" s="0" t="n">
        <f aca="false">RANDBETWEEN(1,$B$5)</f>
        <v>3</v>
      </c>
      <c r="H644" s="0" t="n">
        <f aca="true">NORMINV(RAND(),$B$8,$B$13)</f>
        <v>40.4878292283897</v>
      </c>
      <c r="I644" s="0" t="n">
        <f aca="true">NORMINV(RAND(),$C$8,$C$13)</f>
        <v>58.9936830316748</v>
      </c>
      <c r="J644" s="0" t="n">
        <f aca="true">NORMINV(RAND(),$D$8,$D$13)</f>
        <v>13.8851347678056</v>
      </c>
      <c r="K644" s="0" t="n">
        <f aca="true">NORMINV(RAND(),$E$8,$E$13)</f>
        <v>3.38393316917164</v>
      </c>
      <c r="L644" s="0" t="n">
        <f aca="true">NORMINV(RAND(),$B$9,$B$14)</f>
        <v>54.9432868633817</v>
      </c>
      <c r="M644" s="0" t="n">
        <f aca="true">NORMINV(RAND(),$C$9,$C$14)</f>
        <v>44.4264934766685</v>
      </c>
      <c r="N644" s="0" t="n">
        <f aca="true">NORMINV(RAND(),$D$9,$D$14)</f>
        <v>43.4042068042582</v>
      </c>
      <c r="O644" s="0" t="n">
        <f aca="true">NORMINV(RAND(),$E$9,$E$14)</f>
        <v>27.7948287277342</v>
      </c>
      <c r="P644" s="0" t="n">
        <f aca="true">NORMINV(RAND(),$B$10,$B$15)</f>
        <v>24.836120172291</v>
      </c>
      <c r="Q644" s="0" t="n">
        <f aca="true">NORMINV(RAND(),$C$10,$C$15)</f>
        <v>30.8240783973595</v>
      </c>
      <c r="R644" s="0" t="n">
        <f aca="true">NORMINV(RAND(),$D$10,$D$15)</f>
        <v>10.0152554968192</v>
      </c>
      <c r="S644" s="0" t="n">
        <f aca="true">NORMINV(RAND(),$E$10,$E$15)</f>
        <v>3.77394111822402</v>
      </c>
      <c r="T644" s="0" t="n">
        <f aca="false">MEDIAN(INDEX(Avaliadores!$B$17:$B$22,$B644),INDEX(Avaliadores!$B$17:$B$22,$C644),INDEX(Avaliadores!$B$17:$B$22,$D644),INDEX(Avaliadores!$B$17:$B$22,$E644),INDEX(Avaliadores!$B$17:$B$22,$F644),INDEX(Avaliadores!$B$17:$B$22,$G644))</f>
        <v>2.54166666666667</v>
      </c>
      <c r="U644" s="0" t="n">
        <f aca="false">MEDIAN(INDEX(Avaliadores!$C$17:$C$22,$B644),INDEX(Avaliadores!$C$17:$C$22,$C644),INDEX(Avaliadores!$C$17:$C$22,$D644),INDEX(Avaliadores!$C$17:$C$22,$E644),INDEX(Avaliadores!$C$17:$C$22,$F644),INDEX(Avaliadores!$C$17:$C$22,$G644))</f>
        <v>5.54166666666667</v>
      </c>
      <c r="V644" s="0" t="n">
        <f aca="false">MEDIAN(INDEX(Avaliadores!$D$17:$D$22,$B644),INDEX(Avaliadores!$D$17:$D$22,$C644),INDEX(Avaliadores!$D$17:$D$22,$D644),INDEX(Avaliadores!$D$17:$D$22,$E644),INDEX(Avaliadores!$D$17:$D$22,$F644),INDEX(Avaliadores!$D$17:$D$22,$G644))</f>
        <v>5.54166666666667</v>
      </c>
      <c r="W644" s="0" t="n">
        <f aca="false">MEDIAN(INDEX(Avaliadores!$E$17:$E$22,$B644),INDEX(Avaliadores!$E$17:$E$22,$C644),INDEX(Avaliadores!$E$17:$E$22,$D644),INDEX(Avaliadores!$E$17:$E$22,$E644),INDEX(Avaliadores!$E$17:$E$22,$F644),INDEX(Avaliadores!$E$17:$E$22,$G644))</f>
        <v>7.54166666666667</v>
      </c>
      <c r="X644" s="0" t="n">
        <f aca="false">MEDIAN(INDEX(Avaliadores!$F$17:$F$22,$B644),INDEX(Avaliadores!$F$17:$F$22,$C644),INDEX(Avaliadores!$F$17:$F$22,$D644),INDEX(Avaliadores!$F$17:$F$22,$E644),INDEX(Avaliadores!$F$17:$F$22,$F644),INDEX(Avaliadores!$F$17:$F$22,$G644))</f>
        <v>2.54166666666667</v>
      </c>
      <c r="Y644" s="0" t="n">
        <f aca="false">MEDIAN(INDEX(Avaliadores!$G$17:$G$22,$B644),INDEX(Avaliadores!$G$17:$G$22,$C644),INDEX(Avaliadores!$G$17:$G$22,$D644),INDEX(Avaliadores!$G$17:$G$22,$E644),INDEX(Avaliadores!$G$17:$G$22,$F644),INDEX(Avaliadores!$G$17:$G$22,$G644))</f>
        <v>4.54166666666667</v>
      </c>
      <c r="Z644" s="0" t="n">
        <f aca="false">MEDIAN(INDEX(Avaliadores!$H$17:$H$22,$B644),INDEX(Avaliadores!$H$17:$H$22,$C644),INDEX(Avaliadores!$H$17:$H$22,$D644),INDEX(Avaliadores!$H$17:$H$22,$E644),INDEX(Avaliadores!$H$17:$H$22,$F644),INDEX(Avaliadores!$H$17:$H$22,$G644))</f>
        <v>3.54166666666667</v>
      </c>
      <c r="AA644" s="0" t="n">
        <f aca="false">MEDIAN(INDEX(Avaliadores!$I$17:$I$22,$B644),INDEX(Avaliadores!$I$17:$I$22,$C644),INDEX(Avaliadores!$I$17:$I$22,$D644),INDEX(Avaliadores!$I$17:$I$22,$E644),INDEX(Avaliadores!$I$17:$I$22,$F644),INDEX(Avaliadores!$I$17:$I$22,$G644))</f>
        <v>6.54166666666667</v>
      </c>
      <c r="AB644" s="0" t="n">
        <f aca="false">IF(MAX(H644:K644)=MIN(H644:K644),0,IF($B$17="custo",(MAX(H644:K644)-H644)/(MAX(H644:K644)-MIN(H644:K644)),(H644-MIN(H644:K644))/(MAX(H644:K644)-MIN(H644:K644))))</f>
        <v>0.332780741669248</v>
      </c>
      <c r="AC644" s="0" t="n">
        <f aca="false">IF(MAX(H644:K644)=MIN(H644:K644),0,IF($B$17="custo",(MAX(H644:K644)-I644)/(MAX(H644:K644)-MIN(H644:K644)),(I644-MIN(H644:K644))/(MAX(H644:K644)-MIN(H644:K644))))</f>
        <v>0</v>
      </c>
      <c r="AD644" s="0" t="n">
        <f aca="false">IF(MAX(H644:K644)=MIN(H644:K644),0,IF($B$17="custo",(MAX(H644:K644)-J644)/(MAX(H644:K644)-MIN(H644:K644)),(J644-MIN(H644:K644))/(MAX(H644:K644)-MIN(H644:K644))))</f>
        <v>0.81116258165882</v>
      </c>
      <c r="AE644" s="0" t="n">
        <f aca="false">IF(MAX(H644:K644)=MIN(H644:K644),0,IF($B$17="custo",(MAX(H644:K644)-K644)/(MAX(H644:K644)-MIN(H644:K644)),(K644-MIN(H644:K644))/(MAX(H644:K644)-MIN(H644:K644))))</f>
        <v>1</v>
      </c>
      <c r="AF644" s="0" t="n">
        <f aca="false">IF(MAX(L644:O644)=MIN(L644:O644),0,IF($C$17="custo",(MAX(L644:O644)-L644)/(MAX(L644:O644)-MIN(L644:O644)),(L644-MIN(L644:O644))/(MAX(L644:O644)-MIN(L644:O644))))</f>
        <v>1</v>
      </c>
      <c r="AG644" s="0" t="n">
        <f aca="false">IF(MAX(L644:O644)=MIN(L644:O644),0,IF($C$17="custo",(MAX(L644:O644)-M644)/(MAX(L644:O644)-MIN(L644:O644)),(M644-MIN(L644:O644))/(MAX(L644:O644)-MIN(L644:O644))))</f>
        <v>0.612619127975299</v>
      </c>
      <c r="AH644" s="0" t="n">
        <f aca="false">IF(MAX(L644:O644)=MIN(L644:O644),0,IF($C$17="custo",(MAX(L644:O644)-N644)/(MAX(L644:O644)-MIN(L644:O644)),(N644-MIN(L644:O644))/(MAX(L644:O644)-MIN(L644:O644))))</f>
        <v>0.574963705066845</v>
      </c>
      <c r="AI644" s="0" t="n">
        <f aca="false">IF(MAX(L644:O644)=MIN(L644:O644),0,IF($C$17="custo",(MAX(L644:O644)-O644)/(MAX(L644:O644)-MIN(L644:O644)),(O644-MIN(L644:O644))/(MAX(L644:O644)-MIN(L644:O644))))</f>
        <v>0</v>
      </c>
      <c r="AJ644" s="0" t="n">
        <f aca="false">IF(MAX(P644:S644)=MIN(P644:S644),0,IF($D$17="custo",(MAX(P644:S644)-P644)/(MAX(P644:S644)-MIN(P644:S644)),(P644-MIN(P644:S644))/(MAX(P644:S644)-MIN(P644:S644))))</f>
        <v>0.221365169547112</v>
      </c>
      <c r="AK644" s="0" t="n">
        <f aca="false">IF(MAX(P644:S644)=MIN(P644:S644),0,IF($D$17="custo",(MAX(P644:S644)-Q644)/(MAX(P644:S644)-MIN(P644:S644)),(Q644-MIN(P644:S644))/(MAX(P644:S644)-MIN(P644:S644))))</f>
        <v>0</v>
      </c>
      <c r="AL644" s="0" t="n">
        <f aca="false">IF(MAX(P644:S644)=MIN(P644:S644),0,IF($D$17="custo",(MAX(P644:S644)-R644)/(MAX(P644:S644)-MIN(P644:S644)),(R644-MIN(P644:S644))/(MAX(P644:S644)-MIN(P644:S644))))</f>
        <v>0.769268661589777</v>
      </c>
      <c r="AM644" s="0" t="n">
        <f aca="false">IF(MAX(P644:S644)=MIN(P644:S644),0,IF($D$17="custo",(MAX(P644:S644)-S644)/(MAX(P644:S644)-MIN(P644:S644)),(S644-MIN(P644:S644))/(MAX(P644:S644)-MIN(P644:S644))))</f>
        <v>1</v>
      </c>
      <c r="AN644" s="0" t="n">
        <f aca="false">IF(MAX(T644:W644)=MIN(T644:W644),0,IF($E$17="custo",(MAX(T644:W644)-T644)/(MAX(T644:W644)-MIN(T644:W644)),(T644-MIN(T644:W644))/(MAX(T644:W644)-MIN(T644:W644))))</f>
        <v>0</v>
      </c>
      <c r="AO644" s="0" t="n">
        <f aca="false">IF(MAX(T644:W644)=MIN(T644:W644),0,IF($E$17="custo",(MAX(T644:W644)-U644)/(MAX(T644:W644)-MIN(T644:W644)),(U644-MIN(T644:W644))/(MAX(T644:W644)-MIN(T644:W644))))</f>
        <v>0.6</v>
      </c>
      <c r="AP644" s="0" t="n">
        <f aca="false">IF(MAX(T644:W644)=MIN(T644:W644),0,IF($E$17="custo",(MAX(T644:W644)-V644)/(MAX(T644:W644)-MIN(T644:W644)),(V644-MIN(T644:W644))/(MAX(T644:W644)-MIN(T644:W644))))</f>
        <v>0.6</v>
      </c>
      <c r="AQ644" s="0" t="n">
        <f aca="false">IF(MAX(T644:W644)=MIN(T644:W644),0,IF($E$17="custo",(MAX(T644:W644)-W644)/(MAX(T644:W644)-MIN(T644:W644)),(W644-MIN(T644:W644))/(MAX(T644:W644)-MIN(T644:W644))))</f>
        <v>1</v>
      </c>
      <c r="AR644" s="0" t="n">
        <f aca="false">IF(MAX(X644:AA644)=MIN(X644:AA644),0,IF($F$17="custo",(MAX(X644:AA644)-X644)/(MAX(X644:AA644)-MIN(X644:AA644)),(X644-MIN(X644:AA644))/(MAX(X644:AA644)-MIN(X644:AA644))))</f>
        <v>0</v>
      </c>
      <c r="AS644" s="0" t="n">
        <f aca="false">IF(MAX(X644:AA644)=MIN(X644:AA644),0,IF($F$17="custo",(MAX(X644:AA644)-Y644)/(MAX(X644:AA644)-MIN(X644:AA644)),(Y644-MIN(X644:AA644))/(MAX(X644:AA644)-MIN(X644:AA644))))</f>
        <v>0.5</v>
      </c>
      <c r="AT644" s="0" t="n">
        <f aca="false">IF(MAX(X644:AA644)=MIN(X644:AA644),0,IF($F$17="custo",(MAX(X644:AA644)-Z644)/(MAX(X644:AA644)-MIN(X644:AA644)),(Z644-MIN(X644:AA644))/(MAX(X644:AA644)-MIN(X644:AA644))))</f>
        <v>0.25</v>
      </c>
      <c r="AU644" s="0" t="n">
        <f aca="false">IF(MAX(X644:AA644)=MIN(X644:AA644),0,IF($F$17="custo",(MAX(X644:AA644)-AA644)/(MAX(X644:AA644)-MIN(X644:AA644)),(AA644-MIN(X644:AA644))/(MAX(X644:AA644)-MIN(X644:AA644))))</f>
        <v>1</v>
      </c>
      <c r="AV644" s="0" t="n">
        <f aca="false">STDEVP(AB644:AE644)</f>
        <v>0.393574806262604</v>
      </c>
      <c r="AW644" s="0" t="n">
        <f aca="false">STDEVP(AF644:AI644)</f>
        <v>0.356898373227673</v>
      </c>
      <c r="AX644" s="0" t="n">
        <f aca="false">STDEVP(AJ644:AM644)</f>
        <v>0.403150421547611</v>
      </c>
      <c r="AY644" s="0" t="n">
        <f aca="false">STDEVP(AN644:AQ644)</f>
        <v>0.357071421427143</v>
      </c>
      <c r="AZ644" s="0" t="n">
        <f aca="false">STDEVP(AR644:AU644)</f>
        <v>0.369754986443726</v>
      </c>
      <c r="BA644" s="0" t="n">
        <f aca="false">AV644*((1-IFERROR(CORREL(AB644:AE644,AF644:AI644),0))+(1-IFERROR(CORREL(AB644:AE644,AJ644:AM644),0))+(1-IFERROR(CORREL(AB644:AE644,AN644:AQ644),0))+(1-IFERROR(CORREL(AB644:AE644,AR644:AU644),0)))</f>
        <v>1.05034034665759</v>
      </c>
      <c r="BB644" s="0" t="n">
        <f aca="false">AW644*((1-IFERROR(CORREL(AF644:AI644,AB644:AE644),0))+(1-IFERROR(CORREL(AF644:AI644,AJ644:AM644),0))+(1-IFERROR(CORREL(AF644:AI644,AN644:AQ644),0))+(1-IFERROR(CORREL(AF644:AI644,AR644:AU644),0)))</f>
        <v>2.61460268448951</v>
      </c>
      <c r="BC644" s="0" t="n">
        <f aca="false">AX644*((1-IFERROR(CORREL(AJ644:AM644,AB644:AE644),0))+(1-IFERROR(CORREL(AJ644:AM644,AF644:AI644),0))+(1-IFERROR(CORREL(AJ644:AM644,AN644:AQ644),0))+(1-IFERROR(CORREL(AJ644:AM644,AR644:AU644),0)))</f>
        <v>1.03560768931154</v>
      </c>
      <c r="BD644" s="0" t="n">
        <f aca="false">AY644*((1-IFERROR(CORREL(AN644:AQ644,AB644:AE644),0))+(1-IFERROR(CORREL(AN644:AQ644,AF644:AI644),0))+(1-IFERROR(CORREL(AN644:AQ644,AJ644:AM644),0))+(1-IFERROR(CORREL(AN644:AQ644,AR644:AU644),0)))</f>
        <v>1.01959782191467</v>
      </c>
      <c r="BE644" s="0" t="n">
        <f aca="false">AZ644*((1-IFERROR(CORREL(AR644:AU644,AB644:AE644),0))+(1-IFERROR(CORREL(AR644:AU644,AF644:AI644),0))+(1-IFERROR(CORREL(AR644:AU644,AJ644:AM644),0))+(1-IFERROR(CORREL(AR644:AU644,AN644:AQ644),0)))</f>
        <v>1.12533058754742</v>
      </c>
      <c r="BF644" s="0" t="n">
        <f aca="false">IF(SUM(BA644:BE644)&gt;0,BA644/SUM(BA644:BE644),1/5)</f>
        <v>0.153435621776522</v>
      </c>
      <c r="BG644" s="0" t="n">
        <f aca="false">IF(SUM(BA644:BE644)&gt;0,BB644/SUM(BA644:BE644),1/5)</f>
        <v>0.381945899602763</v>
      </c>
      <c r="BH644" s="0" t="n">
        <f aca="false">IF(SUM(BA644:BE644)&gt;0,BC644/SUM(BA644:BE644),1/5)</f>
        <v>0.151283448485735</v>
      </c>
      <c r="BI644" s="0" t="n">
        <f aca="false">IF(SUM(BA644:BE644)&gt;0,BD644/SUM(BA644:BE644),1/5)</f>
        <v>0.148944698035545</v>
      </c>
      <c r="BJ644" s="0" t="n">
        <f aca="false">IF(SUM(BA644:BE644)&gt;0,BE644/SUM(BA644:BE644),1/5)</f>
        <v>0.164390332099435</v>
      </c>
      <c r="BK644" s="0" t="n">
        <f aca="false">BF644*AB644+BG644*AF644+BH644*AJ644+BI644*AN644+BJ644*AR644</f>
        <v>0.466495205839752</v>
      </c>
      <c r="BL644" s="0" t="n">
        <f aca="false">BF644*AC644+BG644*AG644+BH644*AK644+BI644*AO644+BJ644*AS644</f>
        <v>0.40554934881943</v>
      </c>
      <c r="BM644" s="0" t="n">
        <f aca="false">BF644*AD644+BG644*AH644+BH644*AL644+BI644*AP644+BJ644*AT644</f>
        <v>0.590908282432856</v>
      </c>
      <c r="BN644" s="0" t="n">
        <f aca="false">BF644*AE644+BG644*AI644+BH644*AM644+BI644*AQ644+BJ644*AU644</f>
        <v>0.618054100397237</v>
      </c>
      <c r="BO644" s="0" t="n">
        <f aca="false">RANK(BK644,$BK644:$BN644)</f>
        <v>3</v>
      </c>
      <c r="BP644" s="0" t="n">
        <f aca="false">RANK(BL644,$BK644:$BN644)</f>
        <v>4</v>
      </c>
      <c r="BQ644" s="0" t="n">
        <f aca="false">RANK(BM644,$BK644:$BN644)</f>
        <v>2</v>
      </c>
      <c r="BR644" s="0" t="n">
        <f aca="false">RANK(BN644,$BK644:$BN644)</f>
        <v>1</v>
      </c>
    </row>
    <row r="645" customFormat="false" ht="15" hidden="false" customHeight="false" outlineLevel="0" collapsed="false">
      <c r="A645" s="0" t="n">
        <v>622</v>
      </c>
      <c r="B645" s="0" t="n">
        <f aca="false">RANDBETWEEN(1,$B$5)</f>
        <v>6</v>
      </c>
      <c r="C645" s="0" t="n">
        <f aca="false">RANDBETWEEN(1,$B$5)</f>
        <v>4</v>
      </c>
      <c r="D645" s="0" t="n">
        <f aca="false">RANDBETWEEN(1,$B$5)</f>
        <v>1</v>
      </c>
      <c r="E645" s="0" t="n">
        <f aca="false">RANDBETWEEN(1,$B$5)</f>
        <v>6</v>
      </c>
      <c r="F645" s="0" t="n">
        <f aca="false">RANDBETWEEN(1,$B$5)</f>
        <v>6</v>
      </c>
      <c r="G645" s="0" t="n">
        <f aca="false">RANDBETWEEN(1,$B$5)</f>
        <v>4</v>
      </c>
      <c r="H645" s="0" t="n">
        <f aca="true">NORMINV(RAND(),$B$8,$B$13)</f>
        <v>44.8079025430352</v>
      </c>
      <c r="I645" s="0" t="n">
        <f aca="true">NORMINV(RAND(),$C$8,$C$13)</f>
        <v>61.2256364319358</v>
      </c>
      <c r="J645" s="0" t="n">
        <f aca="true">NORMINV(RAND(),$D$8,$D$13)</f>
        <v>14.4671118117977</v>
      </c>
      <c r="K645" s="0" t="n">
        <f aca="true">NORMINV(RAND(),$E$8,$E$13)</f>
        <v>2.81114969977755</v>
      </c>
      <c r="L645" s="0" t="n">
        <f aca="true">NORMINV(RAND(),$B$9,$B$14)</f>
        <v>44.4457993636168</v>
      </c>
      <c r="M645" s="0" t="n">
        <f aca="true">NORMINV(RAND(),$C$9,$C$14)</f>
        <v>51.5533230274238</v>
      </c>
      <c r="N645" s="0" t="n">
        <f aca="true">NORMINV(RAND(),$D$9,$D$14)</f>
        <v>45.7583478411629</v>
      </c>
      <c r="O645" s="0" t="n">
        <f aca="true">NORMINV(RAND(),$E$9,$E$14)</f>
        <v>23.2133780444968</v>
      </c>
      <c r="P645" s="0" t="n">
        <f aca="true">NORMINV(RAND(),$B$10,$B$15)</f>
        <v>23.5909732989191</v>
      </c>
      <c r="Q645" s="0" t="n">
        <f aca="true">NORMINV(RAND(),$C$10,$C$15)</f>
        <v>28.8874114858829</v>
      </c>
      <c r="R645" s="0" t="n">
        <f aca="true">NORMINV(RAND(),$D$10,$D$15)</f>
        <v>10.5330834891727</v>
      </c>
      <c r="S645" s="0" t="n">
        <f aca="true">NORMINV(RAND(),$E$10,$E$15)</f>
        <v>4.05663584087112</v>
      </c>
      <c r="T645" s="0" t="n">
        <f aca="false">MEDIAN(INDEX(Avaliadores!$B$17:$B$22,$B645),INDEX(Avaliadores!$B$17:$B$22,$C645),INDEX(Avaliadores!$B$17:$B$22,$D645),INDEX(Avaliadores!$B$17:$B$22,$E645),INDEX(Avaliadores!$B$17:$B$22,$F645),INDEX(Avaliadores!$B$17:$B$22,$G645))</f>
        <v>2.04166666666667</v>
      </c>
      <c r="U645" s="0" t="n">
        <f aca="false">MEDIAN(INDEX(Avaliadores!$C$17:$C$22,$B645),INDEX(Avaliadores!$C$17:$C$22,$C645),INDEX(Avaliadores!$C$17:$C$22,$D645),INDEX(Avaliadores!$C$17:$C$22,$E645),INDEX(Avaliadores!$C$17:$C$22,$F645),INDEX(Avaliadores!$C$17:$C$22,$G645))</f>
        <v>5.79166666666667</v>
      </c>
      <c r="V645" s="0" t="n">
        <f aca="false">MEDIAN(INDEX(Avaliadores!$D$17:$D$22,$B645),INDEX(Avaliadores!$D$17:$D$22,$C645),INDEX(Avaliadores!$D$17:$D$22,$D645),INDEX(Avaliadores!$D$17:$D$22,$E645),INDEX(Avaliadores!$D$17:$D$22,$F645),INDEX(Avaliadores!$D$17:$D$22,$G645))</f>
        <v>5.29166666666667</v>
      </c>
      <c r="W645" s="0" t="n">
        <f aca="false">MEDIAN(INDEX(Avaliadores!$E$17:$E$22,$B645),INDEX(Avaliadores!$E$17:$E$22,$C645),INDEX(Avaliadores!$E$17:$E$22,$D645),INDEX(Avaliadores!$E$17:$E$22,$E645),INDEX(Avaliadores!$E$17:$E$22,$F645),INDEX(Avaliadores!$E$17:$E$22,$G645))</f>
        <v>6.29166666666667</v>
      </c>
      <c r="X645" s="0" t="n">
        <f aca="false">MEDIAN(INDEX(Avaliadores!$F$17:$F$22,$B645),INDEX(Avaliadores!$F$17:$F$22,$C645),INDEX(Avaliadores!$F$17:$F$22,$D645),INDEX(Avaliadores!$F$17:$F$22,$E645),INDEX(Avaliadores!$F$17:$F$22,$F645),INDEX(Avaliadores!$F$17:$F$22,$G645))</f>
        <v>3.04166666666667</v>
      </c>
      <c r="Y645" s="0" t="n">
        <f aca="false">MEDIAN(INDEX(Avaliadores!$G$17:$G$22,$B645),INDEX(Avaliadores!$G$17:$G$22,$C645),INDEX(Avaliadores!$G$17:$G$22,$D645),INDEX(Avaliadores!$G$17:$G$22,$E645),INDEX(Avaliadores!$G$17:$G$22,$F645),INDEX(Avaliadores!$G$17:$G$22,$G645))</f>
        <v>5.04166666666667</v>
      </c>
      <c r="Z645" s="0" t="n">
        <f aca="false">MEDIAN(INDEX(Avaliadores!$H$17:$H$22,$B645),INDEX(Avaliadores!$H$17:$H$22,$C645),INDEX(Avaliadores!$H$17:$H$22,$D645),INDEX(Avaliadores!$H$17:$H$22,$E645),INDEX(Avaliadores!$H$17:$H$22,$F645),INDEX(Avaliadores!$H$17:$H$22,$G645))</f>
        <v>4.04166666666667</v>
      </c>
      <c r="AA645" s="0" t="n">
        <f aca="false">MEDIAN(INDEX(Avaliadores!$I$17:$I$22,$B645),INDEX(Avaliadores!$I$17:$I$22,$C645),INDEX(Avaliadores!$I$17:$I$22,$D645),INDEX(Avaliadores!$I$17:$I$22,$E645),INDEX(Avaliadores!$I$17:$I$22,$F645),INDEX(Avaliadores!$I$17:$I$22,$G645))</f>
        <v>7.04166666666667</v>
      </c>
      <c r="AB645" s="0" t="n">
        <f aca="false">IF(MAX(H645:K645)=MIN(H645:K645),0,IF($B$17="custo",(MAX(H645:K645)-H645)/(MAX(H645:K645)-MIN(H645:K645)),(H645-MIN(H645:K645))/(MAX(H645:K645)-MIN(H645:K645))))</f>
        <v>0.281055861436892</v>
      </c>
      <c r="AC645" s="0" t="n">
        <f aca="false">IF(MAX(H645:K645)=MIN(H645:K645),0,IF($B$17="custo",(MAX(H645:K645)-I645)/(MAX(H645:K645)-MIN(H645:K645)),(I645-MIN(H645:K645))/(MAX(H645:K645)-MIN(H645:K645))))</f>
        <v>0</v>
      </c>
      <c r="AD645" s="0" t="n">
        <f aca="false">IF(MAX(H645:K645)=MIN(H645:K645),0,IF($B$17="custo",(MAX(H645:K645)-J645)/(MAX(H645:K645)-MIN(H645:K645)),(J645-MIN(H645:K645))/(MAX(H645:K645)-MIN(H645:K645))))</f>
        <v>0.800461105385297</v>
      </c>
      <c r="AE645" s="0" t="n">
        <f aca="false">IF(MAX(H645:K645)=MIN(H645:K645),0,IF($B$17="custo",(MAX(H645:K645)-K645)/(MAX(H645:K645)-MIN(H645:K645)),(K645-MIN(H645:K645))/(MAX(H645:K645)-MIN(H645:K645))))</f>
        <v>1</v>
      </c>
      <c r="AF645" s="0" t="n">
        <f aca="false">IF(MAX(L645:O645)=MIN(L645:O645),0,IF($C$17="custo",(MAX(L645:O645)-L645)/(MAX(L645:O645)-MIN(L645:O645)),(L645-MIN(L645:O645))/(MAX(L645:O645)-MIN(L645:O645))))</f>
        <v>0.749204747289071</v>
      </c>
      <c r="AG645" s="0" t="n">
        <f aca="false">IF(MAX(L645:O645)=MIN(L645:O645),0,IF($C$17="custo",(MAX(L645:O645)-M645)/(MAX(L645:O645)-MIN(L645:O645)),(M645-MIN(L645:O645))/(MAX(L645:O645)-MIN(L645:O645))))</f>
        <v>1</v>
      </c>
      <c r="AH645" s="0" t="n">
        <f aca="false">IF(MAX(L645:O645)=MIN(L645:O645),0,IF($C$17="custo",(MAX(L645:O645)-N645)/(MAX(L645:O645)-MIN(L645:O645)),(N645-MIN(L645:O645))/(MAX(L645:O645)-MIN(L645:O645))))</f>
        <v>0.795519180091844</v>
      </c>
      <c r="AI645" s="0" t="n">
        <f aca="false">IF(MAX(L645:O645)=MIN(L645:O645),0,IF($C$17="custo",(MAX(L645:O645)-O645)/(MAX(L645:O645)-MIN(L645:O645)),(O645-MIN(L645:O645))/(MAX(L645:O645)-MIN(L645:O645))))</f>
        <v>0</v>
      </c>
      <c r="AJ645" s="0" t="n">
        <f aca="false">IF(MAX(P645:S645)=MIN(P645:S645),0,IF($D$17="custo",(MAX(P645:S645)-P645)/(MAX(P645:S645)-MIN(P645:S645)),(P645-MIN(P645:S645))/(MAX(P645:S645)-MIN(P645:S645))))</f>
        <v>0.213301358873491</v>
      </c>
      <c r="AK645" s="0" t="n">
        <f aca="false">IF(MAX(P645:S645)=MIN(P645:S645),0,IF($D$17="custo",(MAX(P645:S645)-Q645)/(MAX(P645:S645)-MIN(P645:S645)),(Q645-MIN(P645:S645))/(MAX(P645:S645)-MIN(P645:S645))))</f>
        <v>0</v>
      </c>
      <c r="AL645" s="0" t="n">
        <f aca="false">IF(MAX(P645:S645)=MIN(P645:S645),0,IF($D$17="custo",(MAX(P645:S645)-R645)/(MAX(P645:S645)-MIN(P645:S645)),(R645-MIN(P645:S645))/(MAX(P645:S645)-MIN(P645:S645))))</f>
        <v>0.739176587115488</v>
      </c>
      <c r="AM645" s="0" t="n">
        <f aca="false">IF(MAX(P645:S645)=MIN(P645:S645),0,IF($D$17="custo",(MAX(P645:S645)-S645)/(MAX(P645:S645)-MIN(P645:S645)),(S645-MIN(P645:S645))/(MAX(P645:S645)-MIN(P645:S645))))</f>
        <v>1</v>
      </c>
      <c r="AN645" s="0" t="n">
        <f aca="false">IF(MAX(T645:W645)=MIN(T645:W645),0,IF($E$17="custo",(MAX(T645:W645)-T645)/(MAX(T645:W645)-MIN(T645:W645)),(T645-MIN(T645:W645))/(MAX(T645:W645)-MIN(T645:W645))))</f>
        <v>0</v>
      </c>
      <c r="AO645" s="0" t="n">
        <f aca="false">IF(MAX(T645:W645)=MIN(T645:W645),0,IF($E$17="custo",(MAX(T645:W645)-U645)/(MAX(T645:W645)-MIN(T645:W645)),(U645-MIN(T645:W645))/(MAX(T645:W645)-MIN(T645:W645))))</f>
        <v>0.882352941176471</v>
      </c>
      <c r="AP645" s="0" t="n">
        <f aca="false">IF(MAX(T645:W645)=MIN(T645:W645),0,IF($E$17="custo",(MAX(T645:W645)-V645)/(MAX(T645:W645)-MIN(T645:W645)),(V645-MIN(T645:W645))/(MAX(T645:W645)-MIN(T645:W645))))</f>
        <v>0.764705882352941</v>
      </c>
      <c r="AQ645" s="0" t="n">
        <f aca="false">IF(MAX(T645:W645)=MIN(T645:W645),0,IF($E$17="custo",(MAX(T645:W645)-W645)/(MAX(T645:W645)-MIN(T645:W645)),(W645-MIN(T645:W645))/(MAX(T645:W645)-MIN(T645:W645))))</f>
        <v>1</v>
      </c>
      <c r="AR645" s="0" t="n">
        <f aca="false">IF(MAX(X645:AA645)=MIN(X645:AA645),0,IF($F$17="custo",(MAX(X645:AA645)-X645)/(MAX(X645:AA645)-MIN(X645:AA645)),(X645-MIN(X645:AA645))/(MAX(X645:AA645)-MIN(X645:AA645))))</f>
        <v>0</v>
      </c>
      <c r="AS645" s="0" t="n">
        <f aca="false">IF(MAX(X645:AA645)=MIN(X645:AA645),0,IF($F$17="custo",(MAX(X645:AA645)-Y645)/(MAX(X645:AA645)-MIN(X645:AA645)),(Y645-MIN(X645:AA645))/(MAX(X645:AA645)-MIN(X645:AA645))))</f>
        <v>0.5</v>
      </c>
      <c r="AT645" s="0" t="n">
        <f aca="false">IF(MAX(X645:AA645)=MIN(X645:AA645),0,IF($F$17="custo",(MAX(X645:AA645)-Z645)/(MAX(X645:AA645)-MIN(X645:AA645)),(Z645-MIN(X645:AA645))/(MAX(X645:AA645)-MIN(X645:AA645))))</f>
        <v>0.25</v>
      </c>
      <c r="AU645" s="0" t="n">
        <f aca="false">IF(MAX(X645:AA645)=MIN(X645:AA645),0,IF($F$17="custo",(MAX(X645:AA645)-AA645)/(MAX(X645:AA645)-MIN(X645:AA645)),(AA645-MIN(X645:AA645))/(MAX(X645:AA645)-MIN(X645:AA645))))</f>
        <v>1</v>
      </c>
      <c r="AV645" s="0" t="n">
        <f aca="false">STDEVP(AB645:AE645)</f>
        <v>0.398921094231216</v>
      </c>
      <c r="AW645" s="0" t="n">
        <f aca="false">STDEVP(AF645:AI645)</f>
        <v>0.379227356808631</v>
      </c>
      <c r="AX645" s="0" t="n">
        <f aca="false">STDEVP(AJ645:AM645)</f>
        <v>0.399636386057264</v>
      </c>
      <c r="AY645" s="0" t="n">
        <f aca="false">STDEVP(AN645:AQ645)</f>
        <v>0.391021641185539</v>
      </c>
      <c r="AZ645" s="0" t="n">
        <f aca="false">STDEVP(AR645:AU645)</f>
        <v>0.369754986443726</v>
      </c>
      <c r="BA645" s="0" t="n">
        <f aca="false">AV645*((1-IFERROR(CORREL(AB645:AE645,AF645:AI645),0))+(1-IFERROR(CORREL(AB645:AE645,AJ645:AM645),0))+(1-IFERROR(CORREL(AB645:AE645,AN645:AQ645),0))+(1-IFERROR(CORREL(AB645:AE645,AR645:AU645),0)))</f>
        <v>1.16671723265801</v>
      </c>
      <c r="BB645" s="0" t="n">
        <f aca="false">AW645*((1-IFERROR(CORREL(AF645:AI645,AB645:AE645),0))+(1-IFERROR(CORREL(AF645:AI645,AJ645:AM645),0))+(1-IFERROR(CORREL(AF645:AI645,AN645:AQ645),0))+(1-IFERROR(CORREL(AF645:AI645,AR645:AU645),0)))</f>
        <v>2.52878266554408</v>
      </c>
      <c r="BC645" s="0" t="n">
        <f aca="false">AX645*((1-IFERROR(CORREL(AJ645:AM645,AB645:AE645),0))+(1-IFERROR(CORREL(AJ645:AM645,AF645:AI645),0))+(1-IFERROR(CORREL(AJ645:AM645,AN645:AQ645),0))+(1-IFERROR(CORREL(AJ645:AM645,AR645:AU645),0)))</f>
        <v>1.12790647126763</v>
      </c>
      <c r="BD645" s="0" t="n">
        <f aca="false">AY645*((1-IFERROR(CORREL(AN645:AQ645,AB645:AE645),0))+(1-IFERROR(CORREL(AN645:AQ645,AF645:AI645),0))+(1-IFERROR(CORREL(AN645:AQ645,AJ645:AM645),0))+(1-IFERROR(CORREL(AN645:AQ645,AR645:AU645),0)))</f>
        <v>1.05293062303823</v>
      </c>
      <c r="BE645" s="0" t="n">
        <f aca="false">AZ645*((1-IFERROR(CORREL(AR645:AU645,AB645:AE645),0))+(1-IFERROR(CORREL(AR645:AU645,AF645:AI645),0))+(1-IFERROR(CORREL(AR645:AU645,AJ645:AM645),0))+(1-IFERROR(CORREL(AR645:AU645,AN645:AQ645),0)))</f>
        <v>1.0608096374416</v>
      </c>
      <c r="BF645" s="0" t="n">
        <f aca="false">IF(SUM(BA645:BE645)&gt;0,BA645/SUM(BA645:BE645),1/5)</f>
        <v>0.168184023618727</v>
      </c>
      <c r="BG645" s="0" t="n">
        <f aca="false">IF(SUM(BA645:BE645)&gt;0,BB645/SUM(BA645:BE645),1/5)</f>
        <v>0.364527780719906</v>
      </c>
      <c r="BH645" s="0" t="n">
        <f aca="false">IF(SUM(BA645:BE645)&gt;0,BC645/SUM(BA645:BE645),1/5)</f>
        <v>0.162589394665258</v>
      </c>
      <c r="BI645" s="0" t="n">
        <f aca="false">IF(SUM(BA645:BE645)&gt;0,BD645/SUM(BA645:BE645),1/5)</f>
        <v>0.151781514678159</v>
      </c>
      <c r="BJ645" s="0" t="n">
        <f aca="false">IF(SUM(BA645:BE645)&gt;0,BE645/SUM(BA645:BE645),1/5)</f>
        <v>0.15291728631795</v>
      </c>
      <c r="BK645" s="0" t="n">
        <f aca="false">BF645*AB645+BG645*AF645+BH645*AJ645+BI645*AN645+BJ645*AR645</f>
        <v>0.355055588292704</v>
      </c>
      <c r="BL645" s="0" t="n">
        <f aca="false">BF645*AC645+BG645*AG645+BH645*AK645+BI645*AO645+BJ645*AS645</f>
        <v>0.574911289771374</v>
      </c>
      <c r="BM645" s="0" t="n">
        <f aca="false">BF645*AD645+BG645*AH645+BH645*AL645+BI645*AP645+BJ645*AT645</f>
        <v>0.699093423229146</v>
      </c>
      <c r="BN645" s="0" t="n">
        <f aca="false">BF645*AE645+BG645*AI645+BH645*AM645+BI645*AQ645+BJ645*AU645</f>
        <v>0.635472219280094</v>
      </c>
      <c r="BO645" s="0" t="n">
        <f aca="false">RANK(BK645,$BK645:$BN645)</f>
        <v>4</v>
      </c>
      <c r="BP645" s="0" t="n">
        <f aca="false">RANK(BL645,$BK645:$BN645)</f>
        <v>3</v>
      </c>
      <c r="BQ645" s="0" t="n">
        <f aca="false">RANK(BM645,$BK645:$BN645)</f>
        <v>1</v>
      </c>
      <c r="BR645" s="0" t="n">
        <f aca="false">RANK(BN645,$BK645:$BN645)</f>
        <v>2</v>
      </c>
    </row>
    <row r="646" customFormat="false" ht="15" hidden="false" customHeight="false" outlineLevel="0" collapsed="false">
      <c r="A646" s="0" t="n">
        <v>623</v>
      </c>
      <c r="B646" s="0" t="n">
        <f aca="false">RANDBETWEEN(1,$B$5)</f>
        <v>2</v>
      </c>
      <c r="C646" s="0" t="n">
        <f aca="false">RANDBETWEEN(1,$B$5)</f>
        <v>4</v>
      </c>
      <c r="D646" s="0" t="n">
        <f aca="false">RANDBETWEEN(1,$B$5)</f>
        <v>3</v>
      </c>
      <c r="E646" s="0" t="n">
        <f aca="false">RANDBETWEEN(1,$B$5)</f>
        <v>2</v>
      </c>
      <c r="F646" s="0" t="n">
        <f aca="false">RANDBETWEEN(1,$B$5)</f>
        <v>3</v>
      </c>
      <c r="G646" s="0" t="n">
        <f aca="false">RANDBETWEEN(1,$B$5)</f>
        <v>6</v>
      </c>
      <c r="H646" s="0" t="n">
        <f aca="true">NORMINV(RAND(),$B$8,$B$13)</f>
        <v>47.622826000189</v>
      </c>
      <c r="I646" s="0" t="n">
        <f aca="true">NORMINV(RAND(),$C$8,$C$13)</f>
        <v>58.7725671373479</v>
      </c>
      <c r="J646" s="0" t="n">
        <f aca="true">NORMINV(RAND(),$D$8,$D$13)</f>
        <v>14.3686127802876</v>
      </c>
      <c r="K646" s="0" t="n">
        <f aca="true">NORMINV(RAND(),$E$8,$E$13)</f>
        <v>3.44261578290257</v>
      </c>
      <c r="L646" s="0" t="n">
        <f aca="true">NORMINV(RAND(),$B$9,$B$14)</f>
        <v>46.5595077298312</v>
      </c>
      <c r="M646" s="0" t="n">
        <f aca="true">NORMINV(RAND(),$C$9,$C$14)</f>
        <v>53.4124581095289</v>
      </c>
      <c r="N646" s="0" t="n">
        <f aca="true">NORMINV(RAND(),$D$9,$D$14)</f>
        <v>56.1615449741217</v>
      </c>
      <c r="O646" s="0" t="n">
        <f aca="true">NORMINV(RAND(),$E$9,$E$14)</f>
        <v>25.4866051086886</v>
      </c>
      <c r="P646" s="0" t="n">
        <f aca="true">NORMINV(RAND(),$B$10,$B$15)</f>
        <v>26.3721355808583</v>
      </c>
      <c r="Q646" s="0" t="n">
        <f aca="true">NORMINV(RAND(),$C$10,$C$15)</f>
        <v>28.9651431695668</v>
      </c>
      <c r="R646" s="0" t="n">
        <f aca="true">NORMINV(RAND(),$D$10,$D$15)</f>
        <v>9.30845999668694</v>
      </c>
      <c r="S646" s="0" t="n">
        <f aca="true">NORMINV(RAND(),$E$10,$E$15)</f>
        <v>4.1594997396529</v>
      </c>
      <c r="T646" s="0" t="n">
        <f aca="false">MEDIAN(INDEX(Avaliadores!$B$17:$B$22,$B646),INDEX(Avaliadores!$B$17:$B$22,$C646),INDEX(Avaliadores!$B$17:$B$22,$D646),INDEX(Avaliadores!$B$17:$B$22,$E646),INDEX(Avaliadores!$B$17:$B$22,$F646),INDEX(Avaliadores!$B$17:$B$22,$G646))</f>
        <v>2.91666666666667</v>
      </c>
      <c r="U646" s="0" t="n">
        <f aca="false">MEDIAN(INDEX(Avaliadores!$C$17:$C$22,$B646),INDEX(Avaliadores!$C$17:$C$22,$C646),INDEX(Avaliadores!$C$17:$C$22,$D646),INDEX(Avaliadores!$C$17:$C$22,$E646),INDEX(Avaliadores!$C$17:$C$22,$F646),INDEX(Avaliadores!$C$17:$C$22,$G646))</f>
        <v>5.04166666666667</v>
      </c>
      <c r="V646" s="0" t="n">
        <f aca="false">MEDIAN(INDEX(Avaliadores!$D$17:$D$22,$B646),INDEX(Avaliadores!$D$17:$D$22,$C646),INDEX(Avaliadores!$D$17:$D$22,$D646),INDEX(Avaliadores!$D$17:$D$22,$E646),INDEX(Avaliadores!$D$17:$D$22,$F646),INDEX(Avaliadores!$D$17:$D$22,$G646))</f>
        <v>5.79166666666667</v>
      </c>
      <c r="W646" s="0" t="n">
        <f aca="false">MEDIAN(INDEX(Avaliadores!$E$17:$E$22,$B646),INDEX(Avaliadores!$E$17:$E$22,$C646),INDEX(Avaliadores!$E$17:$E$22,$D646),INDEX(Avaliadores!$E$17:$E$22,$E646),INDEX(Avaliadores!$E$17:$E$22,$F646),INDEX(Avaliadores!$E$17:$E$22,$G646))</f>
        <v>6.04166666666667</v>
      </c>
      <c r="X646" s="0" t="n">
        <f aca="false">MEDIAN(INDEX(Avaliadores!$F$17:$F$22,$B646),INDEX(Avaliadores!$F$17:$F$22,$C646),INDEX(Avaliadores!$F$17:$F$22,$D646),INDEX(Avaliadores!$F$17:$F$22,$E646),INDEX(Avaliadores!$F$17:$F$22,$F646),INDEX(Avaliadores!$F$17:$F$22,$G646))</f>
        <v>2.79166666666667</v>
      </c>
      <c r="Y646" s="0" t="n">
        <f aca="false">MEDIAN(INDEX(Avaliadores!$G$17:$G$22,$B646),INDEX(Avaliadores!$G$17:$G$22,$C646),INDEX(Avaliadores!$G$17:$G$22,$D646),INDEX(Avaliadores!$G$17:$G$22,$E646),INDEX(Avaliadores!$G$17:$G$22,$F646),INDEX(Avaliadores!$G$17:$G$22,$G646))</f>
        <v>5.79166666666667</v>
      </c>
      <c r="Z646" s="0" t="n">
        <f aca="false">MEDIAN(INDEX(Avaliadores!$H$17:$H$22,$B646),INDEX(Avaliadores!$H$17:$H$22,$C646),INDEX(Avaliadores!$H$17:$H$22,$D646),INDEX(Avaliadores!$H$17:$H$22,$E646),INDEX(Avaliadores!$H$17:$H$22,$F646),INDEX(Avaliadores!$H$17:$H$22,$G646))</f>
        <v>3.91666666666667</v>
      </c>
      <c r="AA646" s="0" t="n">
        <f aca="false">MEDIAN(INDEX(Avaliadores!$I$17:$I$22,$B646),INDEX(Avaliadores!$I$17:$I$22,$C646),INDEX(Avaliadores!$I$17:$I$22,$D646),INDEX(Avaliadores!$I$17:$I$22,$E646),INDEX(Avaliadores!$I$17:$I$22,$F646),INDEX(Avaliadores!$I$17:$I$22,$G646))</f>
        <v>6.41666666666667</v>
      </c>
      <c r="AB646" s="0" t="n">
        <f aca="false">IF(MAX(H646:K646)=MIN(H646:K646),0,IF($B$17="custo",(MAX(H646:K646)-H646)/(MAX(H646:K646)-MIN(H646:K646)),(H646-MIN(H646:K646))/(MAX(H646:K646)-MIN(H646:K646))))</f>
        <v>0.201513662387544</v>
      </c>
      <c r="AC646" s="0" t="n">
        <f aca="false">IF(MAX(H646:K646)=MIN(H646:K646),0,IF($B$17="custo",(MAX(H646:K646)-I646)/(MAX(H646:K646)-MIN(H646:K646)),(I646-MIN(H646:K646))/(MAX(H646:K646)-MIN(H646:K646))))</f>
        <v>0</v>
      </c>
      <c r="AD646" s="0" t="n">
        <f aca="false">IF(MAX(H646:K646)=MIN(H646:K646),0,IF($B$17="custo",(MAX(H646:K646)-J646)/(MAX(H646:K646)-MIN(H646:K646)),(J646-MIN(H646:K646))/(MAX(H646:K646)-MIN(H646:K646))))</f>
        <v>0.802530153561987</v>
      </c>
      <c r="AE646" s="0" t="n">
        <f aca="false">IF(MAX(H646:K646)=MIN(H646:K646),0,IF($B$17="custo",(MAX(H646:K646)-K646)/(MAX(H646:K646)-MIN(H646:K646)),(K646-MIN(H646:K646))/(MAX(H646:K646)-MIN(H646:K646))))</f>
        <v>1</v>
      </c>
      <c r="AF646" s="0" t="n">
        <f aca="false">IF(MAX(L646:O646)=MIN(L646:O646),0,IF($C$17="custo",(MAX(L646:O646)-L646)/(MAX(L646:O646)-MIN(L646:O646)),(L646-MIN(L646:O646))/(MAX(L646:O646)-MIN(L646:O646))))</f>
        <v>0.686974537312434</v>
      </c>
      <c r="AG646" s="0" t="n">
        <f aca="false">IF(MAX(L646:O646)=MIN(L646:O646),0,IF($C$17="custo",(MAX(L646:O646)-M646)/(MAX(L646:O646)-MIN(L646:O646)),(M646-MIN(L646:O646))/(MAX(L646:O646)-MIN(L646:O646))))</f>
        <v>0.910380040624278</v>
      </c>
      <c r="AH646" s="0" t="n">
        <f aca="false">IF(MAX(L646:O646)=MIN(L646:O646),0,IF($C$17="custo",(MAX(L646:O646)-N646)/(MAX(L646:O646)-MIN(L646:O646)),(N646-MIN(L646:O646))/(MAX(L646:O646)-MIN(L646:O646))))</f>
        <v>1</v>
      </c>
      <c r="AI646" s="0" t="n">
        <f aca="false">IF(MAX(L646:O646)=MIN(L646:O646),0,IF($C$17="custo",(MAX(L646:O646)-O646)/(MAX(L646:O646)-MIN(L646:O646)),(O646-MIN(L646:O646))/(MAX(L646:O646)-MIN(L646:O646))))</f>
        <v>0</v>
      </c>
      <c r="AJ646" s="0" t="n">
        <f aca="false">IF(MAX(P646:S646)=MIN(P646:S646),0,IF($D$17="custo",(MAX(P646:S646)-P646)/(MAX(P646:S646)-MIN(P646:S646)),(P646-MIN(P646:S646))/(MAX(P646:S646)-MIN(P646:S646))))</f>
        <v>0.10453297033132</v>
      </c>
      <c r="AK646" s="0" t="n">
        <f aca="false">IF(MAX(P646:S646)=MIN(P646:S646),0,IF($D$17="custo",(MAX(P646:S646)-Q646)/(MAX(P646:S646)-MIN(P646:S646)),(Q646-MIN(P646:S646))/(MAX(P646:S646)-MIN(P646:S646))))</f>
        <v>0</v>
      </c>
      <c r="AL646" s="0" t="n">
        <f aca="false">IF(MAX(P646:S646)=MIN(P646:S646),0,IF($D$17="custo",(MAX(P646:S646)-R646)/(MAX(P646:S646)-MIN(P646:S646)),(R646-MIN(P646:S646))/(MAX(P646:S646)-MIN(P646:S646))))</f>
        <v>0.792427869424876</v>
      </c>
      <c r="AM646" s="0" t="n">
        <f aca="false">IF(MAX(P646:S646)=MIN(P646:S646),0,IF($D$17="custo",(MAX(P646:S646)-S646)/(MAX(P646:S646)-MIN(P646:S646)),(S646-MIN(P646:S646))/(MAX(P646:S646)-MIN(P646:S646))))</f>
        <v>1</v>
      </c>
      <c r="AN646" s="0" t="n">
        <f aca="false">IF(MAX(T646:W646)=MIN(T646:W646),0,IF($E$17="custo",(MAX(T646:W646)-T646)/(MAX(T646:W646)-MIN(T646:W646)),(T646-MIN(T646:W646))/(MAX(T646:W646)-MIN(T646:W646))))</f>
        <v>0</v>
      </c>
      <c r="AO646" s="0" t="n">
        <f aca="false">IF(MAX(T646:W646)=MIN(T646:W646),0,IF($E$17="custo",(MAX(T646:W646)-U646)/(MAX(T646:W646)-MIN(T646:W646)),(U646-MIN(T646:W646))/(MAX(T646:W646)-MIN(T646:W646))))</f>
        <v>0.68</v>
      </c>
      <c r="AP646" s="0" t="n">
        <f aca="false">IF(MAX(T646:W646)=MIN(T646:W646),0,IF($E$17="custo",(MAX(T646:W646)-V646)/(MAX(T646:W646)-MIN(T646:W646)),(V646-MIN(T646:W646))/(MAX(T646:W646)-MIN(T646:W646))))</f>
        <v>0.92</v>
      </c>
      <c r="AQ646" s="0" t="n">
        <f aca="false">IF(MAX(T646:W646)=MIN(T646:W646),0,IF($E$17="custo",(MAX(T646:W646)-W646)/(MAX(T646:W646)-MIN(T646:W646)),(W646-MIN(T646:W646))/(MAX(T646:W646)-MIN(T646:W646))))</f>
        <v>1</v>
      </c>
      <c r="AR646" s="0" t="n">
        <f aca="false">IF(MAX(X646:AA646)=MIN(X646:AA646),0,IF($F$17="custo",(MAX(X646:AA646)-X646)/(MAX(X646:AA646)-MIN(X646:AA646)),(X646-MIN(X646:AA646))/(MAX(X646:AA646)-MIN(X646:AA646))))</f>
        <v>0</v>
      </c>
      <c r="AS646" s="0" t="n">
        <f aca="false">IF(MAX(X646:AA646)=MIN(X646:AA646),0,IF($F$17="custo",(MAX(X646:AA646)-Y646)/(MAX(X646:AA646)-MIN(X646:AA646)),(Y646-MIN(X646:AA646))/(MAX(X646:AA646)-MIN(X646:AA646))))</f>
        <v>0.827586206896552</v>
      </c>
      <c r="AT646" s="0" t="n">
        <f aca="false">IF(MAX(X646:AA646)=MIN(X646:AA646),0,IF($F$17="custo",(MAX(X646:AA646)-Z646)/(MAX(X646:AA646)-MIN(X646:AA646)),(Z646-MIN(X646:AA646))/(MAX(X646:AA646)-MIN(X646:AA646))))</f>
        <v>0.310344827586207</v>
      </c>
      <c r="AU646" s="0" t="n">
        <f aca="false">IF(MAX(X646:AA646)=MIN(X646:AA646),0,IF($F$17="custo",(MAX(X646:AA646)-AA646)/(MAX(X646:AA646)-MIN(X646:AA646)),(AA646-MIN(X646:AA646))/(MAX(X646:AA646)-MIN(X646:AA646))))</f>
        <v>1</v>
      </c>
      <c r="AV646" s="0" t="n">
        <f aca="false">STDEVP(AB646:AE646)</f>
        <v>0.412496818000963</v>
      </c>
      <c r="AW646" s="0" t="n">
        <f aca="false">STDEVP(AF646:AI646)</f>
        <v>0.39184280406832</v>
      </c>
      <c r="AX646" s="0" t="n">
        <f aca="false">STDEVP(AJ646:AM646)</f>
        <v>0.429899396148507</v>
      </c>
      <c r="AY646" s="0" t="n">
        <f aca="false">STDEVP(AN646:AQ646)</f>
        <v>0.393319208785943</v>
      </c>
      <c r="AZ646" s="0" t="n">
        <f aca="false">STDEVP(AR646:AU646)</f>
        <v>0.399538973319189</v>
      </c>
      <c r="BA646" s="0" t="n">
        <f aca="false">AV646*((1-IFERROR(CORREL(AB646:AE646,AF646:AI646),0))+(1-IFERROR(CORREL(AB646:AE646,AJ646:AM646),0))+(1-IFERROR(CORREL(AB646:AE646,AN646:AQ646),0))+(1-IFERROR(CORREL(AB646:AE646,AR646:AU646),0)))</f>
        <v>1.08069414510354</v>
      </c>
      <c r="BB646" s="0" t="n">
        <f aca="false">AW646*((1-IFERROR(CORREL(AF646:AI646,AB646:AE646),0))+(1-IFERROR(CORREL(AF646:AI646,AJ646:AM646),0))+(1-IFERROR(CORREL(AF646:AI646,AN646:AQ646),0))+(1-IFERROR(CORREL(AF646:AI646,AR646:AU646),0)))</f>
        <v>2.29737124660413</v>
      </c>
      <c r="BC646" s="0" t="n">
        <f aca="false">AX646*((1-IFERROR(CORREL(AJ646:AM646,AB646:AE646),0))+(1-IFERROR(CORREL(AJ646:AM646,AF646:AI646),0))+(1-IFERROR(CORREL(AJ646:AM646,AN646:AQ646),0))+(1-IFERROR(CORREL(AJ646:AM646,AR646:AU646),0)))</f>
        <v>1.06537266118162</v>
      </c>
      <c r="BD646" s="0" t="n">
        <f aca="false">AY646*((1-IFERROR(CORREL(AN646:AQ646,AB646:AE646),0))+(1-IFERROR(CORREL(AN646:AQ646,AF646:AI646),0))+(1-IFERROR(CORREL(AN646:AQ646,AJ646:AM646),0))+(1-IFERROR(CORREL(AN646:AQ646,AR646:AU646),0)))</f>
        <v>0.829006393711722</v>
      </c>
      <c r="BE646" s="0" t="n">
        <f aca="false">AZ646*((1-IFERROR(CORREL(AR646:AU646,AB646:AE646),0))+(1-IFERROR(CORREL(AR646:AU646,AF646:AI646),0))+(1-IFERROR(CORREL(AR646:AU646,AJ646:AM646),0))+(1-IFERROR(CORREL(AR646:AU646,AN646:AQ646),0)))</f>
        <v>1.27089578435564</v>
      </c>
      <c r="BF646" s="0" t="n">
        <f aca="false">IF(SUM(BA646:BE646)&gt;0,BA646/SUM(BA646:BE646),1/5)</f>
        <v>0.165159399780369</v>
      </c>
      <c r="BG646" s="0" t="n">
        <f aca="false">IF(SUM(BA646:BE646)&gt;0,BB646/SUM(BA646:BE646),1/5)</f>
        <v>0.351100686425449</v>
      </c>
      <c r="BH646" s="0" t="n">
        <f aca="false">IF(SUM(BA646:BE646)&gt;0,BC646/SUM(BA646:BE646),1/5)</f>
        <v>0.162817861150078</v>
      </c>
      <c r="BI646" s="0" t="n">
        <f aca="false">IF(SUM(BA646:BE646)&gt;0,BD646/SUM(BA646:BE646),1/5)</f>
        <v>0.126694679544505</v>
      </c>
      <c r="BJ646" s="0" t="n">
        <f aca="false">IF(SUM(BA646:BE646)&gt;0,BE646/SUM(BA646:BE646),1/5)</f>
        <v>0.1942273730996</v>
      </c>
      <c r="BK646" s="0" t="n">
        <f aca="false">BF646*AB646+BG646*AF646+BH646*AJ646+BI646*AN646+BJ646*AR646</f>
        <v>0.291498941783681</v>
      </c>
      <c r="BL646" s="0" t="n">
        <f aca="false">BF646*AC646+BG646*AG646+BH646*AK646+BI646*AO646+BJ646*AS646</f>
        <v>0.566527334240454</v>
      </c>
      <c r="BM646" s="0" t="n">
        <f aca="false">BF646*AD646+BG646*AH646+BH646*AL646+BI646*AP646+BJ646*AT646</f>
        <v>0.789504061506927</v>
      </c>
      <c r="BN646" s="0" t="n">
        <f aca="false">BF646*AE646+BG646*AI646+BH646*AM646+BI646*AQ646+BJ646*AU646</f>
        <v>0.648899313574551</v>
      </c>
      <c r="BO646" s="0" t="n">
        <f aca="false">RANK(BK646,$BK646:$BN646)</f>
        <v>4</v>
      </c>
      <c r="BP646" s="0" t="n">
        <f aca="false">RANK(BL646,$BK646:$BN646)</f>
        <v>3</v>
      </c>
      <c r="BQ646" s="0" t="n">
        <f aca="false">RANK(BM646,$BK646:$BN646)</f>
        <v>1</v>
      </c>
      <c r="BR646" s="0" t="n">
        <f aca="false">RANK(BN646,$BK646:$BN646)</f>
        <v>2</v>
      </c>
    </row>
    <row r="647" customFormat="false" ht="15" hidden="false" customHeight="false" outlineLevel="0" collapsed="false">
      <c r="A647" s="0" t="n">
        <v>624</v>
      </c>
      <c r="B647" s="0" t="n">
        <f aca="false">RANDBETWEEN(1,$B$5)</f>
        <v>4</v>
      </c>
      <c r="C647" s="0" t="n">
        <f aca="false">RANDBETWEEN(1,$B$5)</f>
        <v>1</v>
      </c>
      <c r="D647" s="0" t="n">
        <f aca="false">RANDBETWEEN(1,$B$5)</f>
        <v>6</v>
      </c>
      <c r="E647" s="0" t="n">
        <f aca="false">RANDBETWEEN(1,$B$5)</f>
        <v>2</v>
      </c>
      <c r="F647" s="0" t="n">
        <f aca="false">RANDBETWEEN(1,$B$5)</f>
        <v>3</v>
      </c>
      <c r="G647" s="0" t="n">
        <f aca="false">RANDBETWEEN(1,$B$5)</f>
        <v>1</v>
      </c>
      <c r="H647" s="0" t="n">
        <f aca="true">NORMINV(RAND(),$B$8,$B$13)</f>
        <v>47.067772804034</v>
      </c>
      <c r="I647" s="0" t="n">
        <f aca="true">NORMINV(RAND(),$C$8,$C$13)</f>
        <v>66.7619469559133</v>
      </c>
      <c r="J647" s="0" t="n">
        <f aca="true">NORMINV(RAND(),$D$8,$D$13)</f>
        <v>14.1871873033054</v>
      </c>
      <c r="K647" s="0" t="n">
        <f aca="true">NORMINV(RAND(),$E$8,$E$13)</f>
        <v>3.13265775117412</v>
      </c>
      <c r="L647" s="0" t="n">
        <f aca="true">NORMINV(RAND(),$B$9,$B$14)</f>
        <v>43.6488759536995</v>
      </c>
      <c r="M647" s="0" t="n">
        <f aca="true">NORMINV(RAND(),$C$9,$C$14)</f>
        <v>52.9833874813694</v>
      </c>
      <c r="N647" s="0" t="n">
        <f aca="true">NORMINV(RAND(),$D$9,$D$14)</f>
        <v>41.2483081356527</v>
      </c>
      <c r="O647" s="0" t="n">
        <f aca="true">NORMINV(RAND(),$E$9,$E$14)</f>
        <v>27.6353931963812</v>
      </c>
      <c r="P647" s="0" t="n">
        <f aca="true">NORMINV(RAND(),$B$10,$B$15)</f>
        <v>25.0418808043874</v>
      </c>
      <c r="Q647" s="0" t="n">
        <f aca="true">NORMINV(RAND(),$C$10,$C$15)</f>
        <v>31.369929358612</v>
      </c>
      <c r="R647" s="0" t="n">
        <f aca="true">NORMINV(RAND(),$D$10,$D$15)</f>
        <v>9.67441520683518</v>
      </c>
      <c r="S647" s="0" t="n">
        <f aca="true">NORMINV(RAND(),$E$10,$E$15)</f>
        <v>4.37037147543653</v>
      </c>
      <c r="T647" s="0" t="n">
        <f aca="false">MEDIAN(INDEX(Avaliadores!$B$17:$B$22,$B647),INDEX(Avaliadores!$B$17:$B$22,$C647),INDEX(Avaliadores!$B$17:$B$22,$D647),INDEX(Avaliadores!$B$17:$B$22,$E647),INDEX(Avaliadores!$B$17:$B$22,$F647),INDEX(Avaliadores!$B$17:$B$22,$G647))</f>
        <v>2.41666666666667</v>
      </c>
      <c r="U647" s="0" t="n">
        <f aca="false">MEDIAN(INDEX(Avaliadores!$C$17:$C$22,$B647),INDEX(Avaliadores!$C$17:$C$22,$C647),INDEX(Avaliadores!$C$17:$C$22,$D647),INDEX(Avaliadores!$C$17:$C$22,$E647),INDEX(Avaliadores!$C$17:$C$22,$F647),INDEX(Avaliadores!$C$17:$C$22,$G647))</f>
        <v>4.91666666666667</v>
      </c>
      <c r="V647" s="0" t="n">
        <f aca="false">MEDIAN(INDEX(Avaliadores!$D$17:$D$22,$B647),INDEX(Avaliadores!$D$17:$D$22,$C647),INDEX(Avaliadores!$D$17:$D$22,$D647),INDEX(Avaliadores!$D$17:$D$22,$E647),INDEX(Avaliadores!$D$17:$D$22,$F647),INDEX(Avaliadores!$D$17:$D$22,$G647))</f>
        <v>5.91666666666667</v>
      </c>
      <c r="W647" s="0" t="n">
        <f aca="false">MEDIAN(INDEX(Avaliadores!$E$17:$E$22,$B647),INDEX(Avaliadores!$E$17:$E$22,$C647),INDEX(Avaliadores!$E$17:$E$22,$D647),INDEX(Avaliadores!$E$17:$E$22,$E647),INDEX(Avaliadores!$E$17:$E$22,$F647),INDEX(Avaliadores!$E$17:$E$22,$G647))</f>
        <v>6.29166666666667</v>
      </c>
      <c r="X647" s="0" t="n">
        <f aca="false">MEDIAN(INDEX(Avaliadores!$F$17:$F$22,$B647),INDEX(Avaliadores!$F$17:$F$22,$C647),INDEX(Avaliadores!$F$17:$F$22,$D647),INDEX(Avaliadores!$F$17:$F$22,$E647),INDEX(Avaliadores!$F$17:$F$22,$F647),INDEX(Avaliadores!$F$17:$F$22,$G647))</f>
        <v>2.41666666666667</v>
      </c>
      <c r="Y647" s="0" t="n">
        <f aca="false">MEDIAN(INDEX(Avaliadores!$G$17:$G$22,$B647),INDEX(Avaliadores!$G$17:$G$22,$C647),INDEX(Avaliadores!$G$17:$G$22,$D647),INDEX(Avaliadores!$G$17:$G$22,$E647),INDEX(Avaliadores!$G$17:$G$22,$F647),INDEX(Avaliadores!$G$17:$G$22,$G647))</f>
        <v>5.04166666666667</v>
      </c>
      <c r="Z647" s="0" t="n">
        <f aca="false">MEDIAN(INDEX(Avaliadores!$H$17:$H$22,$B647),INDEX(Avaliadores!$H$17:$H$22,$C647),INDEX(Avaliadores!$H$17:$H$22,$D647),INDEX(Avaliadores!$H$17:$H$22,$E647),INDEX(Avaliadores!$H$17:$H$22,$F647),INDEX(Avaliadores!$H$17:$H$22,$G647))</f>
        <v>4.04166666666667</v>
      </c>
      <c r="AA647" s="0" t="n">
        <f aca="false">MEDIAN(INDEX(Avaliadores!$I$17:$I$22,$B647),INDEX(Avaliadores!$I$17:$I$22,$C647),INDEX(Avaliadores!$I$17:$I$22,$D647),INDEX(Avaliadores!$I$17:$I$22,$E647),INDEX(Avaliadores!$I$17:$I$22,$F647),INDEX(Avaliadores!$I$17:$I$22,$G647))</f>
        <v>6.91666666666667</v>
      </c>
      <c r="AB647" s="0" t="n">
        <f aca="false">IF(MAX(H647:K647)=MIN(H647:K647),0,IF($B$17="custo",(MAX(H647:K647)-H647)/(MAX(H647:K647)-MIN(H647:K647)),(H647-MIN(H647:K647))/(MAX(H647:K647)-MIN(H647:K647))))</f>
        <v>0.309514288121459</v>
      </c>
      <c r="AC647" s="0" t="n">
        <f aca="false">IF(MAX(H647:K647)=MIN(H647:K647),0,IF($B$17="custo",(MAX(H647:K647)-I647)/(MAX(H647:K647)-MIN(H647:K647)),(I647-MIN(H647:K647))/(MAX(H647:K647)-MIN(H647:K647))))</f>
        <v>0</v>
      </c>
      <c r="AD647" s="0" t="n">
        <f aca="false">IF(MAX(H647:K647)=MIN(H647:K647),0,IF($B$17="custo",(MAX(H647:K647)-J647)/(MAX(H647:K647)-MIN(H647:K647)),(J647-MIN(H647:K647))/(MAX(H647:K647)-MIN(H647:K647))))</f>
        <v>0.826266650306885</v>
      </c>
      <c r="AE647" s="0" t="n">
        <f aca="false">IF(MAX(H647:K647)=MIN(H647:K647),0,IF($B$17="custo",(MAX(H647:K647)-K647)/(MAX(H647:K647)-MIN(H647:K647)),(K647-MIN(H647:K647))/(MAX(H647:K647)-MIN(H647:K647))))</f>
        <v>1</v>
      </c>
      <c r="AF647" s="0" t="n">
        <f aca="false">IF(MAX(L647:O647)=MIN(L647:O647),0,IF($C$17="custo",(MAX(L647:O647)-L647)/(MAX(L647:O647)-MIN(L647:O647)),(L647-MIN(L647:O647))/(MAX(L647:O647)-MIN(L647:O647))))</f>
        <v>0.631745556562714</v>
      </c>
      <c r="AG647" s="0" t="n">
        <f aca="false">IF(MAX(L647:O647)=MIN(L647:O647),0,IF($C$17="custo",(MAX(L647:O647)-M647)/(MAX(L647:O647)-MIN(L647:O647)),(M647-MIN(L647:O647))/(MAX(L647:O647)-MIN(L647:O647))))</f>
        <v>1</v>
      </c>
      <c r="AH647" s="0" t="n">
        <f aca="false">IF(MAX(L647:O647)=MIN(L647:O647),0,IF($C$17="custo",(MAX(L647:O647)-N647)/(MAX(L647:O647)-MIN(L647:O647)),(N647-MIN(L647:O647))/(MAX(L647:O647)-MIN(L647:O647))))</f>
        <v>0.537041108113767</v>
      </c>
      <c r="AI647" s="0" t="n">
        <f aca="false">IF(MAX(L647:O647)=MIN(L647:O647),0,IF($C$17="custo",(MAX(L647:O647)-O647)/(MAX(L647:O647)-MIN(L647:O647)),(O647-MIN(L647:O647))/(MAX(L647:O647)-MIN(L647:O647))))</f>
        <v>0</v>
      </c>
      <c r="AJ647" s="0" t="n">
        <f aca="false">IF(MAX(P647:S647)=MIN(P647:S647),0,IF($D$17="custo",(MAX(P647:S647)-P647)/(MAX(P647:S647)-MIN(P647:S647)),(P647-MIN(P647:S647))/(MAX(P647:S647)-MIN(P647:S647))))</f>
        <v>0.234376006511125</v>
      </c>
      <c r="AK647" s="0" t="n">
        <f aca="false">IF(MAX(P647:S647)=MIN(P647:S647),0,IF($D$17="custo",(MAX(P647:S647)-Q647)/(MAX(P647:S647)-MIN(P647:S647)),(Q647-MIN(P647:S647))/(MAX(P647:S647)-MIN(P647:S647))))</f>
        <v>0</v>
      </c>
      <c r="AL647" s="0" t="n">
        <f aca="false">IF(MAX(P647:S647)=MIN(P647:S647),0,IF($D$17="custo",(MAX(P647:S647)-R647)/(MAX(P647:S647)-MIN(P647:S647)),(R647-MIN(P647:S647))/(MAX(P647:S647)-MIN(P647:S647))))</f>
        <v>0.803550719076633</v>
      </c>
      <c r="AM647" s="0" t="n">
        <f aca="false">IF(MAX(P647:S647)=MIN(P647:S647),0,IF($D$17="custo",(MAX(P647:S647)-S647)/(MAX(P647:S647)-MIN(P647:S647)),(S647-MIN(P647:S647))/(MAX(P647:S647)-MIN(P647:S647))))</f>
        <v>1</v>
      </c>
      <c r="AN647" s="0" t="n">
        <f aca="false">IF(MAX(T647:W647)=MIN(T647:W647),0,IF($E$17="custo",(MAX(T647:W647)-T647)/(MAX(T647:W647)-MIN(T647:W647)),(T647-MIN(T647:W647))/(MAX(T647:W647)-MIN(T647:W647))))</f>
        <v>0</v>
      </c>
      <c r="AO647" s="0" t="n">
        <f aca="false">IF(MAX(T647:W647)=MIN(T647:W647),0,IF($E$17="custo",(MAX(T647:W647)-U647)/(MAX(T647:W647)-MIN(T647:W647)),(U647-MIN(T647:W647))/(MAX(T647:W647)-MIN(T647:W647))))</f>
        <v>0.645161290322581</v>
      </c>
      <c r="AP647" s="0" t="n">
        <f aca="false">IF(MAX(T647:W647)=MIN(T647:W647),0,IF($E$17="custo",(MAX(T647:W647)-V647)/(MAX(T647:W647)-MIN(T647:W647)),(V647-MIN(T647:W647))/(MAX(T647:W647)-MIN(T647:W647))))</f>
        <v>0.903225806451613</v>
      </c>
      <c r="AQ647" s="0" t="n">
        <f aca="false">IF(MAX(T647:W647)=MIN(T647:W647),0,IF($E$17="custo",(MAX(T647:W647)-W647)/(MAX(T647:W647)-MIN(T647:W647)),(W647-MIN(T647:W647))/(MAX(T647:W647)-MIN(T647:W647))))</f>
        <v>1</v>
      </c>
      <c r="AR647" s="0" t="n">
        <f aca="false">IF(MAX(X647:AA647)=MIN(X647:AA647),0,IF($F$17="custo",(MAX(X647:AA647)-X647)/(MAX(X647:AA647)-MIN(X647:AA647)),(X647-MIN(X647:AA647))/(MAX(X647:AA647)-MIN(X647:AA647))))</f>
        <v>0</v>
      </c>
      <c r="AS647" s="0" t="n">
        <f aca="false">IF(MAX(X647:AA647)=MIN(X647:AA647),0,IF($F$17="custo",(MAX(X647:AA647)-Y647)/(MAX(X647:AA647)-MIN(X647:AA647)),(Y647-MIN(X647:AA647))/(MAX(X647:AA647)-MIN(X647:AA647))))</f>
        <v>0.583333333333333</v>
      </c>
      <c r="AT647" s="0" t="n">
        <f aca="false">IF(MAX(X647:AA647)=MIN(X647:AA647),0,IF($F$17="custo",(MAX(X647:AA647)-Z647)/(MAX(X647:AA647)-MIN(X647:AA647)),(Z647-MIN(X647:AA647))/(MAX(X647:AA647)-MIN(X647:AA647))))</f>
        <v>0.361111111111111</v>
      </c>
      <c r="AU647" s="0" t="n">
        <f aca="false">IF(MAX(X647:AA647)=MIN(X647:AA647),0,IF($F$17="custo",(MAX(X647:AA647)-AA647)/(MAX(X647:AA647)-MIN(X647:AA647)),(AA647-MIN(X647:AA647))/(MAX(X647:AA647)-MIN(X647:AA647))))</f>
        <v>1</v>
      </c>
      <c r="AV647" s="0" t="n">
        <f aca="false">STDEVP(AB647:AE647)</f>
        <v>0.399413826038305</v>
      </c>
      <c r="AW647" s="0" t="n">
        <f aca="false">STDEVP(AF647:AI647)</f>
        <v>0.357633436922907</v>
      </c>
      <c r="AX647" s="0" t="n">
        <f aca="false">STDEVP(AJ647:AM647)</f>
        <v>0.406921225742915</v>
      </c>
      <c r="AY647" s="0" t="n">
        <f aca="false">STDEVP(AN647:AQ647)</f>
        <v>0.390025880301411</v>
      </c>
      <c r="AZ647" s="0" t="n">
        <f aca="false">STDEVP(AR647:AU647)</f>
        <v>0.362444120852775</v>
      </c>
      <c r="BA647" s="0" t="n">
        <f aca="false">AV647*((1-IFERROR(CORREL(AB647:AE647,AF647:AI647),0))+(1-IFERROR(CORREL(AB647:AE647,AJ647:AM647),0))+(1-IFERROR(CORREL(AB647:AE647,AN647:AQ647),0))+(1-IFERROR(CORREL(AB647:AE647,AR647:AU647),0)))</f>
        <v>1.13534286920714</v>
      </c>
      <c r="BB647" s="0" t="n">
        <f aca="false">AW647*((1-IFERROR(CORREL(AF647:AI647,AB647:AE647),0))+(1-IFERROR(CORREL(AF647:AI647,AJ647:AM647),0))+(1-IFERROR(CORREL(AF647:AI647,AN647:AQ647),0))+(1-IFERROR(CORREL(AF647:AI647,AR647:AU647),0)))</f>
        <v>2.43025507948658</v>
      </c>
      <c r="BC647" s="0" t="n">
        <f aca="false">AX647*((1-IFERROR(CORREL(AJ647:AM647,AB647:AE647),0))+(1-IFERROR(CORREL(AJ647:AM647,AF647:AI647),0))+(1-IFERROR(CORREL(AJ647:AM647,AN647:AQ647),0))+(1-IFERROR(CORREL(AJ647:AM647,AR647:AU647),0)))</f>
        <v>1.10854557599427</v>
      </c>
      <c r="BD647" s="0" t="n">
        <f aca="false">AY647*((1-IFERROR(CORREL(AN647:AQ647,AB647:AE647),0))+(1-IFERROR(CORREL(AN647:AQ647,AF647:AI647),0))+(1-IFERROR(CORREL(AN647:AQ647,AJ647:AM647),0))+(1-IFERROR(CORREL(AN647:AQ647,AR647:AU647),0)))</f>
        <v>0.912102081208336</v>
      </c>
      <c r="BE647" s="0" t="n">
        <f aca="false">AZ647*((1-IFERROR(CORREL(AR647:AU647,AB647:AE647),0))+(1-IFERROR(CORREL(AR647:AU647,AF647:AI647),0))+(1-IFERROR(CORREL(AR647:AU647,AJ647:AM647),0))+(1-IFERROR(CORREL(AR647:AU647,AN647:AQ647),0)))</f>
        <v>0.999343101545376</v>
      </c>
      <c r="BF647" s="0" t="n">
        <f aca="false">IF(SUM(BA647:BE647)&gt;0,BA647/SUM(BA647:BE647),1/5)</f>
        <v>0.172398083093802</v>
      </c>
      <c r="BG647" s="0" t="n">
        <f aca="false">IF(SUM(BA647:BE647)&gt;0,BB647/SUM(BA647:BE647),1/5)</f>
        <v>0.369026246163899</v>
      </c>
      <c r="BH647" s="0" t="n">
        <f aca="false">IF(SUM(BA647:BE647)&gt;0,BC647/SUM(BA647:BE647),1/5)</f>
        <v>0.1683290021956</v>
      </c>
      <c r="BI647" s="0" t="n">
        <f aca="false">IF(SUM(BA647:BE647)&gt;0,BD647/SUM(BA647:BE647),1/5)</f>
        <v>0.138499703174245</v>
      </c>
      <c r="BJ647" s="0" t="n">
        <f aca="false">IF(SUM(BA647:BE647)&gt;0,BE647/SUM(BA647:BE647),1/5)</f>
        <v>0.151746965372453</v>
      </c>
      <c r="BK647" s="0" t="n">
        <f aca="false">BF647*AB647+BG647*AF647+BH647*AJ647+BI647*AN647+BJ647*AR647</f>
        <v>0.325942640545951</v>
      </c>
      <c r="BL647" s="0" t="n">
        <f aca="false">BF647*AC647+BG647*AG647+BH647*AK647+BI647*AO647+BJ647*AS647</f>
        <v>0.546899956507021</v>
      </c>
      <c r="BM647" s="0" t="n">
        <f aca="false">BF647*AD647+BG647*AH647+BH647*AL647+BI647*AP647+BJ647*AT647</f>
        <v>0.655783962922147</v>
      </c>
      <c r="BN647" s="0" t="n">
        <f aca="false">BF647*AE647+BG647*AI647+BH647*AM647+BI647*AQ647+BJ647*AU647</f>
        <v>0.630973753836101</v>
      </c>
      <c r="BO647" s="0" t="n">
        <f aca="false">RANK(BK647,$BK647:$BN647)</f>
        <v>4</v>
      </c>
      <c r="BP647" s="0" t="n">
        <f aca="false">RANK(BL647,$BK647:$BN647)</f>
        <v>3</v>
      </c>
      <c r="BQ647" s="0" t="n">
        <f aca="false">RANK(BM647,$BK647:$BN647)</f>
        <v>1</v>
      </c>
      <c r="BR647" s="0" t="n">
        <f aca="false">RANK(BN647,$BK647:$BN647)</f>
        <v>2</v>
      </c>
    </row>
    <row r="648" customFormat="false" ht="15" hidden="false" customHeight="false" outlineLevel="0" collapsed="false">
      <c r="A648" s="0" t="n">
        <v>625</v>
      </c>
      <c r="B648" s="0" t="n">
        <f aca="false">RANDBETWEEN(1,$B$5)</f>
        <v>4</v>
      </c>
      <c r="C648" s="0" t="n">
        <f aca="false">RANDBETWEEN(1,$B$5)</f>
        <v>6</v>
      </c>
      <c r="D648" s="0" t="n">
        <f aca="false">RANDBETWEEN(1,$B$5)</f>
        <v>1</v>
      </c>
      <c r="E648" s="0" t="n">
        <f aca="false">RANDBETWEEN(1,$B$5)</f>
        <v>4</v>
      </c>
      <c r="F648" s="0" t="n">
        <f aca="false">RANDBETWEEN(1,$B$5)</f>
        <v>1</v>
      </c>
      <c r="G648" s="0" t="n">
        <f aca="false">RANDBETWEEN(1,$B$5)</f>
        <v>4</v>
      </c>
      <c r="H648" s="0" t="n">
        <f aca="true">NORMINV(RAND(),$B$8,$B$13)</f>
        <v>48.2207488669729</v>
      </c>
      <c r="I648" s="0" t="n">
        <f aca="true">NORMINV(RAND(),$C$8,$C$13)</f>
        <v>62.0426957548011</v>
      </c>
      <c r="J648" s="0" t="n">
        <f aca="true">NORMINV(RAND(),$D$8,$D$13)</f>
        <v>15.7678099611982</v>
      </c>
      <c r="K648" s="0" t="n">
        <f aca="true">NORMINV(RAND(),$E$8,$E$13)</f>
        <v>3.40420317052264</v>
      </c>
      <c r="L648" s="0" t="n">
        <f aca="true">NORMINV(RAND(),$B$9,$B$14)</f>
        <v>51.5402997001535</v>
      </c>
      <c r="M648" s="0" t="n">
        <f aca="true">NORMINV(RAND(),$C$9,$C$14)</f>
        <v>48.3300418848865</v>
      </c>
      <c r="N648" s="0" t="n">
        <f aca="true">NORMINV(RAND(),$D$9,$D$14)</f>
        <v>44.0227256059094</v>
      </c>
      <c r="O648" s="0" t="n">
        <f aca="true">NORMINV(RAND(),$E$9,$E$14)</f>
        <v>22.1247004167122</v>
      </c>
      <c r="P648" s="0" t="n">
        <f aca="true">NORMINV(RAND(),$B$10,$B$15)</f>
        <v>21.9952664546291</v>
      </c>
      <c r="Q648" s="0" t="n">
        <f aca="true">NORMINV(RAND(),$C$10,$C$15)</f>
        <v>30.4956223806492</v>
      </c>
      <c r="R648" s="0" t="n">
        <f aca="true">NORMINV(RAND(),$D$10,$D$15)</f>
        <v>10.0378356059873</v>
      </c>
      <c r="S648" s="0" t="n">
        <f aca="true">NORMINV(RAND(),$E$10,$E$15)</f>
        <v>3.86296623401715</v>
      </c>
      <c r="T648" s="0" t="n">
        <f aca="false">MEDIAN(INDEX(Avaliadores!$B$17:$B$22,$B648),INDEX(Avaliadores!$B$17:$B$22,$C648),INDEX(Avaliadores!$B$17:$B$22,$D648),INDEX(Avaliadores!$B$17:$B$22,$E648),INDEX(Avaliadores!$B$17:$B$22,$F648),INDEX(Avaliadores!$B$17:$B$22,$G648))</f>
        <v>2.79166666666667</v>
      </c>
      <c r="U648" s="0" t="n">
        <f aca="false">MEDIAN(INDEX(Avaliadores!$C$17:$C$22,$B648),INDEX(Avaliadores!$C$17:$C$22,$C648),INDEX(Avaliadores!$C$17:$C$22,$D648),INDEX(Avaliadores!$C$17:$C$22,$E648),INDEX(Avaliadores!$C$17:$C$22,$F648),INDEX(Avaliadores!$C$17:$C$22,$G648))</f>
        <v>5.54166666666667</v>
      </c>
      <c r="V648" s="0" t="n">
        <f aca="false">MEDIAN(INDEX(Avaliadores!$D$17:$D$22,$B648),INDEX(Avaliadores!$D$17:$D$22,$C648),INDEX(Avaliadores!$D$17:$D$22,$D648),INDEX(Avaliadores!$D$17:$D$22,$E648),INDEX(Avaliadores!$D$17:$D$22,$F648),INDEX(Avaliadores!$D$17:$D$22,$G648))</f>
        <v>5.54166666666667</v>
      </c>
      <c r="W648" s="0" t="n">
        <f aca="false">MEDIAN(INDEX(Avaliadores!$E$17:$E$22,$B648),INDEX(Avaliadores!$E$17:$E$22,$C648),INDEX(Avaliadores!$E$17:$E$22,$D648),INDEX(Avaliadores!$E$17:$E$22,$E648),INDEX(Avaliadores!$E$17:$E$22,$F648),INDEX(Avaliadores!$E$17:$E$22,$G648))</f>
        <v>6.54166666666667</v>
      </c>
      <c r="X648" s="0" t="n">
        <f aca="false">MEDIAN(INDEX(Avaliadores!$F$17:$F$22,$B648),INDEX(Avaliadores!$F$17:$F$22,$C648),INDEX(Avaliadores!$F$17:$F$22,$D648),INDEX(Avaliadores!$F$17:$F$22,$E648),INDEX(Avaliadores!$F$17:$F$22,$F648),INDEX(Avaliadores!$F$17:$F$22,$G648))</f>
        <v>3.29166666666667</v>
      </c>
      <c r="Y648" s="0" t="n">
        <f aca="false">MEDIAN(INDEX(Avaliadores!$G$17:$G$22,$B648),INDEX(Avaliadores!$G$17:$G$22,$C648),INDEX(Avaliadores!$G$17:$G$22,$D648),INDEX(Avaliadores!$G$17:$G$22,$E648),INDEX(Avaliadores!$G$17:$G$22,$F648),INDEX(Avaliadores!$G$17:$G$22,$G648))</f>
        <v>4.79166666666667</v>
      </c>
      <c r="Z648" s="0" t="n">
        <f aca="false">MEDIAN(INDEX(Avaliadores!$H$17:$H$22,$B648),INDEX(Avaliadores!$H$17:$H$22,$C648),INDEX(Avaliadores!$H$17:$H$22,$D648),INDEX(Avaliadores!$H$17:$H$22,$E648),INDEX(Avaliadores!$H$17:$H$22,$F648),INDEX(Avaliadores!$H$17:$H$22,$G648))</f>
        <v>3.79166666666667</v>
      </c>
      <c r="AA648" s="0" t="n">
        <f aca="false">MEDIAN(INDEX(Avaliadores!$I$17:$I$22,$B648),INDEX(Avaliadores!$I$17:$I$22,$C648),INDEX(Avaliadores!$I$17:$I$22,$D648),INDEX(Avaliadores!$I$17:$I$22,$E648),INDEX(Avaliadores!$I$17:$I$22,$F648),INDEX(Avaliadores!$I$17:$I$22,$G648))</f>
        <v>6.29166666666667</v>
      </c>
      <c r="AB648" s="0" t="n">
        <f aca="false">IF(MAX(H648:K648)=MIN(H648:K648),0,IF($B$17="custo",(MAX(H648:K648)-H648)/(MAX(H648:K648)-MIN(H648:K648)),(H648-MIN(H648:K648))/(MAX(H648:K648)-MIN(H648:K648))))</f>
        <v>0.235714566979405</v>
      </c>
      <c r="AC648" s="0" t="n">
        <f aca="false">IF(MAX(H648:K648)=MIN(H648:K648),0,IF($B$17="custo",(MAX(H648:K648)-I648)/(MAX(H648:K648)-MIN(H648:K648)),(I648-MIN(H648:K648))/(MAX(H648:K648)-MIN(H648:K648))))</f>
        <v>0</v>
      </c>
      <c r="AD648" s="0" t="n">
        <f aca="false">IF(MAX(H648:K648)=MIN(H648:K648),0,IF($B$17="custo",(MAX(H648:K648)-J648)/(MAX(H648:K648)-MIN(H648:K648)),(J648-MIN(H648:K648))/(MAX(H648:K648)-MIN(H648:K648))))</f>
        <v>0.789155446434679</v>
      </c>
      <c r="AE648" s="0" t="n">
        <f aca="false">IF(MAX(H648:K648)=MIN(H648:K648),0,IF($B$17="custo",(MAX(H648:K648)-K648)/(MAX(H648:K648)-MIN(H648:K648)),(K648-MIN(H648:K648))/(MAX(H648:K648)-MIN(H648:K648))))</f>
        <v>1</v>
      </c>
      <c r="AF648" s="0" t="n">
        <f aca="false">IF(MAX(L648:O648)=MIN(L648:O648),0,IF($C$17="custo",(MAX(L648:O648)-L648)/(MAX(L648:O648)-MIN(L648:O648)),(L648-MIN(L648:O648))/(MAX(L648:O648)-MIN(L648:O648))))</f>
        <v>1</v>
      </c>
      <c r="AG648" s="0" t="n">
        <f aca="false">IF(MAX(L648:O648)=MIN(L648:O648),0,IF($C$17="custo",(MAX(L648:O648)-M648)/(MAX(L648:O648)-MIN(L648:O648)),(M648-MIN(L648:O648))/(MAX(L648:O648)-MIN(L648:O648))))</f>
        <v>0.890865462765734</v>
      </c>
      <c r="AH648" s="0" t="n">
        <f aca="false">IF(MAX(L648:O648)=MIN(L648:O648),0,IF($C$17="custo",(MAX(L648:O648)-N648)/(MAX(L648:O648)-MIN(L648:O648)),(N648-MIN(L648:O648))/(MAX(L648:O648)-MIN(L648:O648))))</f>
        <v>0.744435800141054</v>
      </c>
      <c r="AI648" s="0" t="n">
        <f aca="false">IF(MAX(L648:O648)=MIN(L648:O648),0,IF($C$17="custo",(MAX(L648:O648)-O648)/(MAX(L648:O648)-MIN(L648:O648)),(O648-MIN(L648:O648))/(MAX(L648:O648)-MIN(L648:O648))))</f>
        <v>0</v>
      </c>
      <c r="AJ648" s="0" t="n">
        <f aca="false">IF(MAX(P648:S648)=MIN(P648:S648),0,IF($D$17="custo",(MAX(P648:S648)-P648)/(MAX(P648:S648)-MIN(P648:S648)),(P648-MIN(P648:S648))/(MAX(P648:S648)-MIN(P648:S648))))</f>
        <v>0.319170415418555</v>
      </c>
      <c r="AK648" s="0" t="n">
        <f aca="false">IF(MAX(P648:S648)=MIN(P648:S648),0,IF($D$17="custo",(MAX(P648:S648)-Q648)/(MAX(P648:S648)-MIN(P648:S648)),(Q648-MIN(P648:S648))/(MAX(P648:S648)-MIN(P648:S648))))</f>
        <v>0</v>
      </c>
      <c r="AL648" s="0" t="n">
        <f aca="false">IF(MAX(P648:S648)=MIN(P648:S648),0,IF($D$17="custo",(MAX(P648:S648)-R648)/(MAX(P648:S648)-MIN(P648:S648)),(R648-MIN(P648:S648))/(MAX(P648:S648)-MIN(P648:S648))))</f>
        <v>0.76814669411969</v>
      </c>
      <c r="AM648" s="0" t="n">
        <f aca="false">IF(MAX(P648:S648)=MIN(P648:S648),0,IF($D$17="custo",(MAX(P648:S648)-S648)/(MAX(P648:S648)-MIN(P648:S648)),(S648-MIN(P648:S648))/(MAX(P648:S648)-MIN(P648:S648))))</f>
        <v>1</v>
      </c>
      <c r="AN648" s="0" t="n">
        <f aca="false">IF(MAX(T648:W648)=MIN(T648:W648),0,IF($E$17="custo",(MAX(T648:W648)-T648)/(MAX(T648:W648)-MIN(T648:W648)),(T648-MIN(T648:W648))/(MAX(T648:W648)-MIN(T648:W648))))</f>
        <v>0</v>
      </c>
      <c r="AO648" s="0" t="n">
        <f aca="false">IF(MAX(T648:W648)=MIN(T648:W648),0,IF($E$17="custo",(MAX(T648:W648)-U648)/(MAX(T648:W648)-MIN(T648:W648)),(U648-MIN(T648:W648))/(MAX(T648:W648)-MIN(T648:W648))))</f>
        <v>0.733333333333333</v>
      </c>
      <c r="AP648" s="0" t="n">
        <f aca="false">IF(MAX(T648:W648)=MIN(T648:W648),0,IF($E$17="custo",(MAX(T648:W648)-V648)/(MAX(T648:W648)-MIN(T648:W648)),(V648-MIN(T648:W648))/(MAX(T648:W648)-MIN(T648:W648))))</f>
        <v>0.733333333333333</v>
      </c>
      <c r="AQ648" s="0" t="n">
        <f aca="false">IF(MAX(T648:W648)=MIN(T648:W648),0,IF($E$17="custo",(MAX(T648:W648)-W648)/(MAX(T648:W648)-MIN(T648:W648)),(W648-MIN(T648:W648))/(MAX(T648:W648)-MIN(T648:W648))))</f>
        <v>1</v>
      </c>
      <c r="AR648" s="0" t="n">
        <f aca="false">IF(MAX(X648:AA648)=MIN(X648:AA648),0,IF($F$17="custo",(MAX(X648:AA648)-X648)/(MAX(X648:AA648)-MIN(X648:AA648)),(X648-MIN(X648:AA648))/(MAX(X648:AA648)-MIN(X648:AA648))))</f>
        <v>0</v>
      </c>
      <c r="AS648" s="0" t="n">
        <f aca="false">IF(MAX(X648:AA648)=MIN(X648:AA648),0,IF($F$17="custo",(MAX(X648:AA648)-Y648)/(MAX(X648:AA648)-MIN(X648:AA648)),(Y648-MIN(X648:AA648))/(MAX(X648:AA648)-MIN(X648:AA648))))</f>
        <v>0.5</v>
      </c>
      <c r="AT648" s="0" t="n">
        <f aca="false">IF(MAX(X648:AA648)=MIN(X648:AA648),0,IF($F$17="custo",(MAX(X648:AA648)-Z648)/(MAX(X648:AA648)-MIN(X648:AA648)),(Z648-MIN(X648:AA648))/(MAX(X648:AA648)-MIN(X648:AA648))))</f>
        <v>0.166666666666667</v>
      </c>
      <c r="AU648" s="0" t="n">
        <f aca="false">IF(MAX(X648:AA648)=MIN(X648:AA648),0,IF($F$17="custo",(MAX(X648:AA648)-AA648)/(MAX(X648:AA648)-MIN(X648:AA648)),(AA648-MIN(X648:AA648))/(MAX(X648:AA648)-MIN(X648:AA648))))</f>
        <v>1</v>
      </c>
      <c r="AV648" s="0" t="n">
        <f aca="false">STDEVP(AB648:AE648)</f>
        <v>0.40413581656354</v>
      </c>
      <c r="AW648" s="0" t="n">
        <f aca="false">STDEVP(AF648:AI648)</f>
        <v>0.391031567367306</v>
      </c>
      <c r="AX648" s="0" t="n">
        <f aca="false">STDEVP(AJ648:AM648)</f>
        <v>0.388167463481514</v>
      </c>
      <c r="AY648" s="0" t="n">
        <f aca="false">STDEVP(AN648:AQ648)</f>
        <v>0.372305131728145</v>
      </c>
      <c r="AZ648" s="0" t="n">
        <f aca="false">STDEVP(AR648:AU648)</f>
        <v>0.381881307912987</v>
      </c>
      <c r="BA648" s="0" t="n">
        <f aca="false">AV648*((1-IFERROR(CORREL(AB648:AE648,AF648:AI648),0))+(1-IFERROR(CORREL(AB648:AE648,AJ648:AM648),0))+(1-IFERROR(CORREL(AB648:AE648,AN648:AQ648),0))+(1-IFERROR(CORREL(AB648:AE648,AR648:AU648),0)))</f>
        <v>1.1307001480706</v>
      </c>
      <c r="BB648" s="0" t="n">
        <f aca="false">AW648*((1-IFERROR(CORREL(AF648:AI648,AB648:AE648),0))+(1-IFERROR(CORREL(AF648:AI648,AJ648:AM648),0))+(1-IFERROR(CORREL(AF648:AI648,AN648:AQ648),0))+(1-IFERROR(CORREL(AF648:AI648,AR648:AU648),0)))</f>
        <v>2.82395328290767</v>
      </c>
      <c r="BC648" s="0" t="n">
        <f aca="false">AX648*((1-IFERROR(CORREL(AJ648:AM648,AB648:AE648),0))+(1-IFERROR(CORREL(AJ648:AM648,AF648:AI648),0))+(1-IFERROR(CORREL(AJ648:AM648,AN648:AQ648),0))+(1-IFERROR(CORREL(AJ648:AM648,AR648:AU648),0)))</f>
        <v>1.12120223162541</v>
      </c>
      <c r="BD648" s="0" t="n">
        <f aca="false">AY648*((1-IFERROR(CORREL(AN648:AQ648,AB648:AE648),0))+(1-IFERROR(CORREL(AN648:AQ648,AF648:AI648),0))+(1-IFERROR(CORREL(AN648:AQ648,AJ648:AM648),0))+(1-IFERROR(CORREL(AN648:AQ648,AR648:AU648),0)))</f>
        <v>1.07762540454869</v>
      </c>
      <c r="BE648" s="0" t="n">
        <f aca="false">AZ648*((1-IFERROR(CORREL(AR648:AU648,AB648:AE648),0))+(1-IFERROR(CORREL(AR648:AU648,AF648:AI648),0))+(1-IFERROR(CORREL(AR648:AU648,AJ648:AM648),0))+(1-IFERROR(CORREL(AR648:AU648,AN648:AQ648),0)))</f>
        <v>1.21138736701847</v>
      </c>
      <c r="BF648" s="0" t="n">
        <f aca="false">IF(SUM(BA648:BE648)&gt;0,BA648/SUM(BA648:BE648),1/5)</f>
        <v>0.153526184232224</v>
      </c>
      <c r="BG648" s="0" t="n">
        <f aca="false">IF(SUM(BA648:BE648)&gt;0,BB648/SUM(BA648:BE648),1/5)</f>
        <v>0.383435672768484</v>
      </c>
      <c r="BH648" s="0" t="n">
        <f aca="false">IF(SUM(BA648:BE648)&gt;0,BC648/SUM(BA648:BE648),1/5)</f>
        <v>0.152236559505035</v>
      </c>
      <c r="BI648" s="0" t="n">
        <f aca="false">IF(SUM(BA648:BE648)&gt;0,BD648/SUM(BA648:BE648),1/5)</f>
        <v>0.146319708787848</v>
      </c>
      <c r="BJ648" s="0" t="n">
        <f aca="false">IF(SUM(BA648:BE648)&gt;0,BE648/SUM(BA648:BE648),1/5)</f>
        <v>0.164481874706409</v>
      </c>
      <c r="BK648" s="0" t="n">
        <f aca="false">BF648*AB648+BG648*AF648+BH648*AJ648+BI648*AN648+BJ648*AR648</f>
        <v>0.468213436743897</v>
      </c>
      <c r="BL648" s="0" t="n">
        <f aca="false">BF648*AC648+BG648*AG648+BH648*AK648+BI648*AO648+BJ648*AS648</f>
        <v>0.531131655192746</v>
      </c>
      <c r="BM648" s="0" t="n">
        <f aca="false">BF648*AD648+BG648*AH648+BH648*AL648+BI648*AP648+BJ648*AT648</f>
        <v>0.658254041787328</v>
      </c>
      <c r="BN648" s="0" t="n">
        <f aca="false">BF648*AE648+BG648*AI648+BH648*AM648+BI648*AQ648+BJ648*AU648</f>
        <v>0.616564327231516</v>
      </c>
      <c r="BO648" s="0" t="n">
        <f aca="false">RANK(BK648,$BK648:$BN648)</f>
        <v>4</v>
      </c>
      <c r="BP648" s="0" t="n">
        <f aca="false">RANK(BL648,$BK648:$BN648)</f>
        <v>3</v>
      </c>
      <c r="BQ648" s="0" t="n">
        <f aca="false">RANK(BM648,$BK648:$BN648)</f>
        <v>1</v>
      </c>
      <c r="BR648" s="0" t="n">
        <f aca="false">RANK(BN648,$BK648:$BN648)</f>
        <v>2</v>
      </c>
    </row>
    <row r="649" customFormat="false" ht="15" hidden="false" customHeight="false" outlineLevel="0" collapsed="false">
      <c r="A649" s="0" t="n">
        <v>626</v>
      </c>
      <c r="B649" s="0" t="n">
        <f aca="false">RANDBETWEEN(1,$B$5)</f>
        <v>6</v>
      </c>
      <c r="C649" s="0" t="n">
        <f aca="false">RANDBETWEEN(1,$B$5)</f>
        <v>6</v>
      </c>
      <c r="D649" s="0" t="n">
        <f aca="false">RANDBETWEEN(1,$B$5)</f>
        <v>3</v>
      </c>
      <c r="E649" s="0" t="n">
        <f aca="false">RANDBETWEEN(1,$B$5)</f>
        <v>5</v>
      </c>
      <c r="F649" s="0" t="n">
        <f aca="false">RANDBETWEEN(1,$B$5)</f>
        <v>6</v>
      </c>
      <c r="G649" s="0" t="n">
        <f aca="false">RANDBETWEEN(1,$B$5)</f>
        <v>6</v>
      </c>
      <c r="H649" s="0" t="n">
        <f aca="true">NORMINV(RAND(),$B$8,$B$13)</f>
        <v>49.2536349492618</v>
      </c>
      <c r="I649" s="0" t="n">
        <f aca="true">NORMINV(RAND(),$C$8,$C$13)</f>
        <v>62.4923738886581</v>
      </c>
      <c r="J649" s="0" t="n">
        <f aca="true">NORMINV(RAND(),$D$8,$D$13)</f>
        <v>15.739073772929</v>
      </c>
      <c r="K649" s="0" t="n">
        <f aca="true">NORMINV(RAND(),$E$8,$E$13)</f>
        <v>3.59845533322665</v>
      </c>
      <c r="L649" s="0" t="n">
        <f aca="true">NORMINV(RAND(),$B$9,$B$14)</f>
        <v>37.4352649239755</v>
      </c>
      <c r="M649" s="0" t="n">
        <f aca="true">NORMINV(RAND(),$C$9,$C$14)</f>
        <v>48.6613756489674</v>
      </c>
      <c r="N649" s="0" t="n">
        <f aca="true">NORMINV(RAND(),$D$9,$D$14)</f>
        <v>45.6730286613039</v>
      </c>
      <c r="O649" s="0" t="n">
        <f aca="true">NORMINV(RAND(),$E$9,$E$14)</f>
        <v>24.2659833612173</v>
      </c>
      <c r="P649" s="0" t="n">
        <f aca="true">NORMINV(RAND(),$B$10,$B$15)</f>
        <v>22.7549608644862</v>
      </c>
      <c r="Q649" s="0" t="n">
        <f aca="true">NORMINV(RAND(),$C$10,$C$15)</f>
        <v>29.4811669480211</v>
      </c>
      <c r="R649" s="0" t="n">
        <f aca="true">NORMINV(RAND(),$D$10,$D$15)</f>
        <v>9.96090757009862</v>
      </c>
      <c r="S649" s="0" t="n">
        <f aca="true">NORMINV(RAND(),$E$10,$E$15)</f>
        <v>4.00524364395638</v>
      </c>
      <c r="T649" s="0" t="n">
        <f aca="false">MEDIAN(INDEX(Avaliadores!$B$17:$B$22,$B649),INDEX(Avaliadores!$B$17:$B$22,$C649),INDEX(Avaliadores!$B$17:$B$22,$D649),INDEX(Avaliadores!$B$17:$B$22,$E649),INDEX(Avaliadores!$B$17:$B$22,$F649),INDEX(Avaliadores!$B$17:$B$22,$G649))</f>
        <v>2.04166666666667</v>
      </c>
      <c r="U649" s="0" t="n">
        <f aca="false">MEDIAN(INDEX(Avaliadores!$C$17:$C$22,$B649),INDEX(Avaliadores!$C$17:$C$22,$C649),INDEX(Avaliadores!$C$17:$C$22,$D649),INDEX(Avaliadores!$C$17:$C$22,$E649),INDEX(Avaliadores!$C$17:$C$22,$F649),INDEX(Avaliadores!$C$17:$C$22,$G649))</f>
        <v>6.04166666666667</v>
      </c>
      <c r="V649" s="0" t="n">
        <f aca="false">MEDIAN(INDEX(Avaliadores!$D$17:$D$22,$B649),INDEX(Avaliadores!$D$17:$D$22,$C649),INDEX(Avaliadores!$D$17:$D$22,$D649),INDEX(Avaliadores!$D$17:$D$22,$E649),INDEX(Avaliadores!$D$17:$D$22,$F649),INDEX(Avaliadores!$D$17:$D$22,$G649))</f>
        <v>5.04166666666667</v>
      </c>
      <c r="W649" s="0" t="n">
        <f aca="false">MEDIAN(INDEX(Avaliadores!$E$17:$E$22,$B649),INDEX(Avaliadores!$E$17:$E$22,$C649),INDEX(Avaliadores!$E$17:$E$22,$D649),INDEX(Avaliadores!$E$17:$E$22,$E649),INDEX(Avaliadores!$E$17:$E$22,$F649),INDEX(Avaliadores!$E$17:$E$22,$G649))</f>
        <v>6.04166666666667</v>
      </c>
      <c r="X649" s="0" t="n">
        <f aca="false">MEDIAN(INDEX(Avaliadores!$F$17:$F$22,$B649),INDEX(Avaliadores!$F$17:$F$22,$C649),INDEX(Avaliadores!$F$17:$F$22,$D649),INDEX(Avaliadores!$F$17:$F$22,$E649),INDEX(Avaliadores!$F$17:$F$22,$F649),INDEX(Avaliadores!$F$17:$F$22,$G649))</f>
        <v>3.04166666666667</v>
      </c>
      <c r="Y649" s="0" t="n">
        <f aca="false">MEDIAN(INDEX(Avaliadores!$G$17:$G$22,$B649),INDEX(Avaliadores!$G$17:$G$22,$C649),INDEX(Avaliadores!$G$17:$G$22,$D649),INDEX(Avaliadores!$G$17:$G$22,$E649),INDEX(Avaliadores!$G$17:$G$22,$F649),INDEX(Avaliadores!$G$17:$G$22,$G649))</f>
        <v>5.04166666666667</v>
      </c>
      <c r="Z649" s="0" t="n">
        <f aca="false">MEDIAN(INDEX(Avaliadores!$H$17:$H$22,$B649),INDEX(Avaliadores!$H$17:$H$22,$C649),INDEX(Avaliadores!$H$17:$H$22,$D649),INDEX(Avaliadores!$H$17:$H$22,$E649),INDEX(Avaliadores!$H$17:$H$22,$F649),INDEX(Avaliadores!$H$17:$H$22,$G649))</f>
        <v>4.04166666666667</v>
      </c>
      <c r="AA649" s="0" t="n">
        <f aca="false">MEDIAN(INDEX(Avaliadores!$I$17:$I$22,$B649),INDEX(Avaliadores!$I$17:$I$22,$C649),INDEX(Avaliadores!$I$17:$I$22,$D649),INDEX(Avaliadores!$I$17:$I$22,$E649),INDEX(Avaliadores!$I$17:$I$22,$F649),INDEX(Avaliadores!$I$17:$I$22,$G649))</f>
        <v>7.04166666666667</v>
      </c>
      <c r="AB649" s="0" t="n">
        <f aca="false">IF(MAX(H649:K649)=MIN(H649:K649),0,IF($B$17="custo",(MAX(H649:K649)-H649)/(MAX(H649:K649)-MIN(H649:K649)),(H649-MIN(H649:K649))/(MAX(H649:K649)-MIN(H649:K649))))</f>
        <v>0.224789575292665</v>
      </c>
      <c r="AC649" s="0" t="n">
        <f aca="false">IF(MAX(H649:K649)=MIN(H649:K649),0,IF($B$17="custo",(MAX(H649:K649)-I649)/(MAX(H649:K649)-MIN(H649:K649)),(I649-MIN(H649:K649))/(MAX(H649:K649)-MIN(H649:K649))))</f>
        <v>0</v>
      </c>
      <c r="AD649" s="0" t="n">
        <f aca="false">IF(MAX(H649:K649)=MIN(H649:K649),0,IF($B$17="custo",(MAX(H649:K649)-J649)/(MAX(H649:K649)-MIN(H649:K649)),(J649-MIN(H649:K649))/(MAX(H649:K649)-MIN(H649:K649))))</f>
        <v>0.79385616142564</v>
      </c>
      <c r="AE649" s="0" t="n">
        <f aca="false">IF(MAX(H649:K649)=MIN(H649:K649),0,IF($B$17="custo",(MAX(H649:K649)-K649)/(MAX(H649:K649)-MIN(H649:K649)),(K649-MIN(H649:K649))/(MAX(H649:K649)-MIN(H649:K649))))</f>
        <v>1</v>
      </c>
      <c r="AF649" s="0" t="n">
        <f aca="false">IF(MAX(L649:O649)=MIN(L649:O649),0,IF($C$17="custo",(MAX(L649:O649)-L649)/(MAX(L649:O649)-MIN(L649:O649)),(L649-MIN(L649:O649))/(MAX(L649:O649)-MIN(L649:O649))))</f>
        <v>0.539826595425197</v>
      </c>
      <c r="AG649" s="0" t="n">
        <f aca="false">IF(MAX(L649:O649)=MIN(L649:O649),0,IF($C$17="custo",(MAX(L649:O649)-M649)/(MAX(L649:O649)-MIN(L649:O649)),(M649-MIN(L649:O649))/(MAX(L649:O649)-MIN(L649:O649))))</f>
        <v>1</v>
      </c>
      <c r="AH649" s="0" t="n">
        <f aca="false">IF(MAX(L649:O649)=MIN(L649:O649),0,IF($C$17="custo",(MAX(L649:O649)-N649)/(MAX(L649:O649)-MIN(L649:O649)),(N649-MIN(L649:O649))/(MAX(L649:O649)-MIN(L649:O649))))</f>
        <v>0.87750363050468</v>
      </c>
      <c r="AI649" s="0" t="n">
        <f aca="false">IF(MAX(L649:O649)=MIN(L649:O649),0,IF($C$17="custo",(MAX(L649:O649)-O649)/(MAX(L649:O649)-MIN(L649:O649)),(O649-MIN(L649:O649))/(MAX(L649:O649)-MIN(L649:O649))))</f>
        <v>0</v>
      </c>
      <c r="AJ649" s="0" t="n">
        <f aca="false">IF(MAX(P649:S649)=MIN(P649:S649),0,IF($D$17="custo",(MAX(P649:S649)-P649)/(MAX(P649:S649)-MIN(P649:S649)),(P649-MIN(P649:S649))/(MAX(P649:S649)-MIN(P649:S649))))</f>
        <v>0.264022073047365</v>
      </c>
      <c r="AK649" s="0" t="n">
        <f aca="false">IF(MAX(P649:S649)=MIN(P649:S649),0,IF($D$17="custo",(MAX(P649:S649)-Q649)/(MAX(P649:S649)-MIN(P649:S649)),(Q649-MIN(P649:S649))/(MAX(P649:S649)-MIN(P649:S649))))</f>
        <v>0</v>
      </c>
      <c r="AL649" s="0" t="n">
        <f aca="false">IF(MAX(P649:S649)=MIN(P649:S649),0,IF($D$17="custo",(MAX(P649:S649)-R649)/(MAX(P649:S649)-MIN(P649:S649)),(R649-MIN(P649:S649))/(MAX(P649:S649)-MIN(P649:S649))))</f>
        <v>0.766223824155099</v>
      </c>
      <c r="AM649" s="0" t="n">
        <f aca="false">IF(MAX(P649:S649)=MIN(P649:S649),0,IF($D$17="custo",(MAX(P649:S649)-S649)/(MAX(P649:S649)-MIN(P649:S649)),(S649-MIN(P649:S649))/(MAX(P649:S649)-MIN(P649:S649))))</f>
        <v>1</v>
      </c>
      <c r="AN649" s="0" t="n">
        <f aca="false">IF(MAX(T649:W649)=MIN(T649:W649),0,IF($E$17="custo",(MAX(T649:W649)-T649)/(MAX(T649:W649)-MIN(T649:W649)),(T649-MIN(T649:W649))/(MAX(T649:W649)-MIN(T649:W649))))</f>
        <v>0</v>
      </c>
      <c r="AO649" s="0" t="n">
        <f aca="false">IF(MAX(T649:W649)=MIN(T649:W649),0,IF($E$17="custo",(MAX(T649:W649)-U649)/(MAX(T649:W649)-MIN(T649:W649)),(U649-MIN(T649:W649))/(MAX(T649:W649)-MIN(T649:W649))))</f>
        <v>1</v>
      </c>
      <c r="AP649" s="0" t="n">
        <f aca="false">IF(MAX(T649:W649)=MIN(T649:W649),0,IF($E$17="custo",(MAX(T649:W649)-V649)/(MAX(T649:W649)-MIN(T649:W649)),(V649-MIN(T649:W649))/(MAX(T649:W649)-MIN(T649:W649))))</f>
        <v>0.75</v>
      </c>
      <c r="AQ649" s="0" t="n">
        <f aca="false">IF(MAX(T649:W649)=MIN(T649:W649),0,IF($E$17="custo",(MAX(T649:W649)-W649)/(MAX(T649:W649)-MIN(T649:W649)),(W649-MIN(T649:W649))/(MAX(T649:W649)-MIN(T649:W649))))</f>
        <v>1</v>
      </c>
      <c r="AR649" s="0" t="n">
        <f aca="false">IF(MAX(X649:AA649)=MIN(X649:AA649),0,IF($F$17="custo",(MAX(X649:AA649)-X649)/(MAX(X649:AA649)-MIN(X649:AA649)),(X649-MIN(X649:AA649))/(MAX(X649:AA649)-MIN(X649:AA649))))</f>
        <v>0</v>
      </c>
      <c r="AS649" s="0" t="n">
        <f aca="false">IF(MAX(X649:AA649)=MIN(X649:AA649),0,IF($F$17="custo",(MAX(X649:AA649)-Y649)/(MAX(X649:AA649)-MIN(X649:AA649)),(Y649-MIN(X649:AA649))/(MAX(X649:AA649)-MIN(X649:AA649))))</f>
        <v>0.5</v>
      </c>
      <c r="AT649" s="0" t="n">
        <f aca="false">IF(MAX(X649:AA649)=MIN(X649:AA649),0,IF($F$17="custo",(MAX(X649:AA649)-Z649)/(MAX(X649:AA649)-MIN(X649:AA649)),(Z649-MIN(X649:AA649))/(MAX(X649:AA649)-MIN(X649:AA649))))</f>
        <v>0.25</v>
      </c>
      <c r="AU649" s="0" t="n">
        <f aca="false">IF(MAX(X649:AA649)=MIN(X649:AA649),0,IF($F$17="custo",(MAX(X649:AA649)-AA649)/(MAX(X649:AA649)-MIN(X649:AA649)),(AA649-MIN(X649:AA649))/(MAX(X649:AA649)-MIN(X649:AA649))))</f>
        <v>1</v>
      </c>
      <c r="AV649" s="0" t="n">
        <f aca="false">STDEVP(AB649:AE649)</f>
        <v>0.406818542350567</v>
      </c>
      <c r="AW649" s="0" t="n">
        <f aca="false">STDEVP(AF649:AI649)</f>
        <v>0.38747710234887</v>
      </c>
      <c r="AX649" s="0" t="n">
        <f aca="false">STDEVP(AJ649:AM649)</f>
        <v>0.395705699662714</v>
      </c>
      <c r="AY649" s="0" t="n">
        <f aca="false">STDEVP(AN649:AQ649)</f>
        <v>0.409839907768875</v>
      </c>
      <c r="AZ649" s="0" t="n">
        <f aca="false">STDEVP(AR649:AU649)</f>
        <v>0.369754986443726</v>
      </c>
      <c r="BA649" s="0" t="n">
        <f aca="false">AV649*((1-IFERROR(CORREL(AB649:AE649,AF649:AI649),0))+(1-IFERROR(CORREL(AB649:AE649,AJ649:AM649),0))+(1-IFERROR(CORREL(AB649:AE649,AN649:AQ649),0))+(1-IFERROR(CORREL(AB649:AE649,AR649:AU649),0)))</f>
        <v>1.14056536721986</v>
      </c>
      <c r="BB649" s="0" t="n">
        <f aca="false">AW649*((1-IFERROR(CORREL(AF649:AI649,AB649:AE649),0))+(1-IFERROR(CORREL(AF649:AI649,AJ649:AM649),0))+(1-IFERROR(CORREL(AF649:AI649,AN649:AQ649),0))+(1-IFERROR(CORREL(AF649:AI649,AR649:AU649),0)))</f>
        <v>2.28823863502933</v>
      </c>
      <c r="BC649" s="0" t="n">
        <f aca="false">AX649*((1-IFERROR(CORREL(AJ649:AM649,AB649:AE649),0))+(1-IFERROR(CORREL(AJ649:AM649,AF649:AI649),0))+(1-IFERROR(CORREL(AJ649:AM649,AN649:AQ649),0))+(1-IFERROR(CORREL(AJ649:AM649,AR649:AU649),0)))</f>
        <v>1.13932308025416</v>
      </c>
      <c r="BD649" s="0" t="n">
        <f aca="false">AY649*((1-IFERROR(CORREL(AN649:AQ649,AB649:AE649),0))+(1-IFERROR(CORREL(AN649:AQ649,AF649:AI649),0))+(1-IFERROR(CORREL(AN649:AQ649,AJ649:AM649),0))+(1-IFERROR(CORREL(AN649:AQ649,AR649:AU649),0)))</f>
        <v>1.07373740663193</v>
      </c>
      <c r="BE649" s="0" t="n">
        <f aca="false">AZ649*((1-IFERROR(CORREL(AR649:AU649,AB649:AE649),0))+(1-IFERROR(CORREL(AR649:AU649,AF649:AI649),0))+(1-IFERROR(CORREL(AR649:AU649,AJ649:AM649),0))+(1-IFERROR(CORREL(AR649:AU649,AN649:AQ649),0)))</f>
        <v>1.01636625432362</v>
      </c>
      <c r="BF649" s="0" t="n">
        <f aca="false">IF(SUM(BA649:BE649)&gt;0,BA649/SUM(BA649:BE649),1/5)</f>
        <v>0.171301568114076</v>
      </c>
      <c r="BG649" s="0" t="n">
        <f aca="false">IF(SUM(BA649:BE649)&gt;0,BB649/SUM(BA649:BE649),1/5)</f>
        <v>0.34367067216427</v>
      </c>
      <c r="BH649" s="0" t="n">
        <f aca="false">IF(SUM(BA649:BE649)&gt;0,BC649/SUM(BA649:BE649),1/5)</f>
        <v>0.171114988974127</v>
      </c>
      <c r="BI649" s="0" t="n">
        <f aca="false">IF(SUM(BA649:BE649)&gt;0,BD649/SUM(BA649:BE649),1/5)</f>
        <v>0.161264673454999</v>
      </c>
      <c r="BJ649" s="0" t="n">
        <f aca="false">IF(SUM(BA649:BE649)&gt;0,BE649/SUM(BA649:BE649),1/5)</f>
        <v>0.152648097292529</v>
      </c>
      <c r="BK649" s="0" t="n">
        <f aca="false">BF649*AB649+BG649*AF649+BH649*AJ649+BI649*AN649+BJ649*AR649</f>
        <v>0.269207509763684</v>
      </c>
      <c r="BL649" s="0" t="n">
        <f aca="false">BF649*AC649+BG649*AG649+BH649*AK649+BI649*AO649+BJ649*AS649</f>
        <v>0.581259394265533</v>
      </c>
      <c r="BM649" s="0" t="n">
        <f aca="false">BF649*AD649+BG649*AH649+BH649*AL649+BI649*AP649+BJ649*AT649</f>
        <v>0.727783978467757</v>
      </c>
      <c r="BN649" s="0" t="n">
        <f aca="false">BF649*AE649+BG649*AI649+BH649*AM649+BI649*AQ649+BJ649*AU649</f>
        <v>0.65632932783573</v>
      </c>
      <c r="BO649" s="0" t="n">
        <f aca="false">RANK(BK649,$BK649:$BN649)</f>
        <v>4</v>
      </c>
      <c r="BP649" s="0" t="n">
        <f aca="false">RANK(BL649,$BK649:$BN649)</f>
        <v>3</v>
      </c>
      <c r="BQ649" s="0" t="n">
        <f aca="false">RANK(BM649,$BK649:$BN649)</f>
        <v>1</v>
      </c>
      <c r="BR649" s="0" t="n">
        <f aca="false">RANK(BN649,$BK649:$BN649)</f>
        <v>2</v>
      </c>
    </row>
    <row r="650" customFormat="false" ht="15" hidden="false" customHeight="false" outlineLevel="0" collapsed="false">
      <c r="A650" s="0" t="n">
        <v>627</v>
      </c>
      <c r="B650" s="0" t="n">
        <f aca="false">RANDBETWEEN(1,$B$5)</f>
        <v>3</v>
      </c>
      <c r="C650" s="0" t="n">
        <f aca="false">RANDBETWEEN(1,$B$5)</f>
        <v>5</v>
      </c>
      <c r="D650" s="0" t="n">
        <f aca="false">RANDBETWEEN(1,$B$5)</f>
        <v>1</v>
      </c>
      <c r="E650" s="0" t="n">
        <f aca="false">RANDBETWEEN(1,$B$5)</f>
        <v>2</v>
      </c>
      <c r="F650" s="0" t="n">
        <f aca="false">RANDBETWEEN(1,$B$5)</f>
        <v>2</v>
      </c>
      <c r="G650" s="0" t="n">
        <f aca="false">RANDBETWEEN(1,$B$5)</f>
        <v>5</v>
      </c>
      <c r="H650" s="0" t="n">
        <f aca="true">NORMINV(RAND(),$B$8,$B$13)</f>
        <v>42.3749418692801</v>
      </c>
      <c r="I650" s="0" t="n">
        <f aca="true">NORMINV(RAND(),$C$8,$C$13)</f>
        <v>61.4496868474419</v>
      </c>
      <c r="J650" s="0" t="n">
        <f aca="true">NORMINV(RAND(),$D$8,$D$13)</f>
        <v>14.0692255245287</v>
      </c>
      <c r="K650" s="0" t="n">
        <f aca="true">NORMINV(RAND(),$E$8,$E$13)</f>
        <v>2.75122649416872</v>
      </c>
      <c r="L650" s="0" t="n">
        <f aca="true">NORMINV(RAND(),$B$9,$B$14)</f>
        <v>42.3902511833584</v>
      </c>
      <c r="M650" s="0" t="n">
        <f aca="true">NORMINV(RAND(),$C$9,$C$14)</f>
        <v>50.0910621034868</v>
      </c>
      <c r="N650" s="0" t="n">
        <f aca="true">NORMINV(RAND(),$D$9,$D$14)</f>
        <v>40.2644420216879</v>
      </c>
      <c r="O650" s="0" t="n">
        <f aca="true">NORMINV(RAND(),$E$9,$E$14)</f>
        <v>21.4848035198936</v>
      </c>
      <c r="P650" s="0" t="n">
        <f aca="true">NORMINV(RAND(),$B$10,$B$15)</f>
        <v>24.3859331622096</v>
      </c>
      <c r="Q650" s="0" t="n">
        <f aca="true">NORMINV(RAND(),$C$10,$C$15)</f>
        <v>27.8386856145591</v>
      </c>
      <c r="R650" s="0" t="n">
        <f aca="true">NORMINV(RAND(),$D$10,$D$15)</f>
        <v>9.39447573162343</v>
      </c>
      <c r="S650" s="0" t="n">
        <f aca="true">NORMINV(RAND(),$E$10,$E$15)</f>
        <v>4.31275239187639</v>
      </c>
      <c r="T650" s="0" t="n">
        <f aca="false">MEDIAN(INDEX(Avaliadores!$B$17:$B$22,$B650),INDEX(Avaliadores!$B$17:$B$22,$C650),INDEX(Avaliadores!$B$17:$B$22,$D650),INDEX(Avaliadores!$B$17:$B$22,$E650),INDEX(Avaliadores!$B$17:$B$22,$F650),INDEX(Avaliadores!$B$17:$B$22,$G650))</f>
        <v>2.66666666666667</v>
      </c>
      <c r="U650" s="0" t="n">
        <f aca="false">MEDIAN(INDEX(Avaliadores!$C$17:$C$22,$B650),INDEX(Avaliadores!$C$17:$C$22,$C650),INDEX(Avaliadores!$C$17:$C$22,$D650),INDEX(Avaliadores!$C$17:$C$22,$E650),INDEX(Avaliadores!$C$17:$C$22,$F650),INDEX(Avaliadores!$C$17:$C$22,$G650))</f>
        <v>5.04166666666667</v>
      </c>
      <c r="V650" s="0" t="n">
        <f aca="false">MEDIAN(INDEX(Avaliadores!$D$17:$D$22,$B650),INDEX(Avaliadores!$D$17:$D$22,$C650),INDEX(Avaliadores!$D$17:$D$22,$D650),INDEX(Avaliadores!$D$17:$D$22,$E650),INDEX(Avaliadores!$D$17:$D$22,$F650),INDEX(Avaliadores!$D$17:$D$22,$G650))</f>
        <v>5.91666666666667</v>
      </c>
      <c r="W650" s="0" t="n">
        <f aca="false">MEDIAN(INDEX(Avaliadores!$E$17:$E$22,$B650),INDEX(Avaliadores!$E$17:$E$22,$C650),INDEX(Avaliadores!$E$17:$E$22,$D650),INDEX(Avaliadores!$E$17:$E$22,$E650),INDEX(Avaliadores!$E$17:$E$22,$F650),INDEX(Avaliadores!$E$17:$E$22,$G650))</f>
        <v>6.54166666666667</v>
      </c>
      <c r="X650" s="0" t="n">
        <f aca="false">MEDIAN(INDEX(Avaliadores!$F$17:$F$22,$B650),INDEX(Avaliadores!$F$17:$F$22,$C650),INDEX(Avaliadores!$F$17:$F$22,$D650),INDEX(Avaliadores!$F$17:$F$22,$E650),INDEX(Avaliadores!$F$17:$F$22,$F650),INDEX(Avaliadores!$F$17:$F$22,$G650))</f>
        <v>2.29166666666667</v>
      </c>
      <c r="Y650" s="0" t="n">
        <f aca="false">MEDIAN(INDEX(Avaliadores!$G$17:$G$22,$B650),INDEX(Avaliadores!$G$17:$G$22,$C650),INDEX(Avaliadores!$G$17:$G$22,$D650),INDEX(Avaliadores!$G$17:$G$22,$E650),INDEX(Avaliadores!$G$17:$G$22,$F650),INDEX(Avaliadores!$G$17:$G$22,$G650))</f>
        <v>5.41666666666667</v>
      </c>
      <c r="Z650" s="0" t="n">
        <f aca="false">MEDIAN(INDEX(Avaliadores!$H$17:$H$22,$B650),INDEX(Avaliadores!$H$17:$H$22,$C650),INDEX(Avaliadores!$H$17:$H$22,$D650),INDEX(Avaliadores!$H$17:$H$22,$E650),INDEX(Avaliadores!$H$17:$H$22,$F650),INDEX(Avaliadores!$H$17:$H$22,$G650))</f>
        <v>3.91666666666667</v>
      </c>
      <c r="AA650" s="0" t="n">
        <f aca="false">MEDIAN(INDEX(Avaliadores!$I$17:$I$22,$B650),INDEX(Avaliadores!$I$17:$I$22,$C650),INDEX(Avaliadores!$I$17:$I$22,$D650),INDEX(Avaliadores!$I$17:$I$22,$E650),INDEX(Avaliadores!$I$17:$I$22,$F650),INDEX(Avaliadores!$I$17:$I$22,$G650))</f>
        <v>6.54166666666667</v>
      </c>
      <c r="AB650" s="0" t="n">
        <f aca="false">IF(MAX(H650:K650)=MIN(H650:K650),0,IF($B$17="custo",(MAX(H650:K650)-H650)/(MAX(H650:K650)-MIN(H650:K650)),(H650-MIN(H650:K650))/(MAX(H650:K650)-MIN(H650:K650))))</f>
        <v>0.324961589509531</v>
      </c>
      <c r="AC650" s="0" t="n">
        <f aca="false">IF(MAX(H650:K650)=MIN(H650:K650),0,IF($B$17="custo",(MAX(H650:K650)-I650)/(MAX(H650:K650)-MIN(H650:K650)),(I650-MIN(H650:K650))/(MAX(H650:K650)-MIN(H650:K650))))</f>
        <v>0</v>
      </c>
      <c r="AD650" s="0" t="n">
        <f aca="false">IF(MAX(H650:K650)=MIN(H650:K650),0,IF($B$17="custo",(MAX(H650:K650)-J650)/(MAX(H650:K650)-MIN(H650:K650)),(J650-MIN(H650:K650))/(MAX(H650:K650)-MIN(H650:K650))))</f>
        <v>0.807184056238558</v>
      </c>
      <c r="AE650" s="0" t="n">
        <f aca="false">IF(MAX(H650:K650)=MIN(H650:K650),0,IF($B$17="custo",(MAX(H650:K650)-K650)/(MAX(H650:K650)-MIN(H650:K650)),(K650-MIN(H650:K650))/(MAX(H650:K650)-MIN(H650:K650))))</f>
        <v>1</v>
      </c>
      <c r="AF650" s="0" t="n">
        <f aca="false">IF(MAX(L650:O650)=MIN(L650:O650),0,IF($C$17="custo",(MAX(L650:O650)-L650)/(MAX(L650:O650)-MIN(L650:O650)),(L650-MIN(L650:O650))/(MAX(L650:O650)-MIN(L650:O650))))</f>
        <v>0.730799786430471</v>
      </c>
      <c r="AG650" s="0" t="n">
        <f aca="false">IF(MAX(L650:O650)=MIN(L650:O650),0,IF($C$17="custo",(MAX(L650:O650)-M650)/(MAX(L650:O650)-MIN(L650:O650)),(M650-MIN(L650:O650))/(MAX(L650:O650)-MIN(L650:O650))))</f>
        <v>1</v>
      </c>
      <c r="AH650" s="0" t="n">
        <f aca="false">IF(MAX(L650:O650)=MIN(L650:O650),0,IF($C$17="custo",(MAX(L650:O650)-N650)/(MAX(L650:O650)-MIN(L650:O650)),(N650-MIN(L650:O650))/(MAX(L650:O650)-MIN(L650:O650))))</f>
        <v>0.656487056736779</v>
      </c>
      <c r="AI650" s="0" t="n">
        <f aca="false">IF(MAX(L650:O650)=MIN(L650:O650),0,IF($C$17="custo",(MAX(L650:O650)-O650)/(MAX(L650:O650)-MIN(L650:O650)),(O650-MIN(L650:O650))/(MAX(L650:O650)-MIN(L650:O650))))</f>
        <v>0</v>
      </c>
      <c r="AJ650" s="0" t="n">
        <f aca="false">IF(MAX(P650:S650)=MIN(P650:S650),0,IF($D$17="custo",(MAX(P650:S650)-P650)/(MAX(P650:S650)-MIN(P650:S650)),(P650-MIN(P650:S650))/(MAX(P650:S650)-MIN(P650:S650))))</f>
        <v>0.146763676478536</v>
      </c>
      <c r="AK650" s="0" t="n">
        <f aca="false">IF(MAX(P650:S650)=MIN(P650:S650),0,IF($D$17="custo",(MAX(P650:S650)-Q650)/(MAX(P650:S650)-MIN(P650:S650)),(Q650-MIN(P650:S650))/(MAX(P650:S650)-MIN(P650:S650))))</f>
        <v>0</v>
      </c>
      <c r="AL650" s="0" t="n">
        <f aca="false">IF(MAX(P650:S650)=MIN(P650:S650),0,IF($D$17="custo",(MAX(P650:S650)-R650)/(MAX(P650:S650)-MIN(P650:S650)),(R650-MIN(P650:S650))/(MAX(P650:S650)-MIN(P650:S650))))</f>
        <v>0.78399482427981</v>
      </c>
      <c r="AM650" s="0" t="n">
        <f aca="false">IF(MAX(P650:S650)=MIN(P650:S650),0,IF($D$17="custo",(MAX(P650:S650)-S650)/(MAX(P650:S650)-MIN(P650:S650)),(S650-MIN(P650:S650))/(MAX(P650:S650)-MIN(P650:S650))))</f>
        <v>1</v>
      </c>
      <c r="AN650" s="0" t="n">
        <f aca="false">IF(MAX(T650:W650)=MIN(T650:W650),0,IF($E$17="custo",(MAX(T650:W650)-T650)/(MAX(T650:W650)-MIN(T650:W650)),(T650-MIN(T650:W650))/(MAX(T650:W650)-MIN(T650:W650))))</f>
        <v>0</v>
      </c>
      <c r="AO650" s="0" t="n">
        <f aca="false">IF(MAX(T650:W650)=MIN(T650:W650),0,IF($E$17="custo",(MAX(T650:W650)-U650)/(MAX(T650:W650)-MIN(T650:W650)),(U650-MIN(T650:W650))/(MAX(T650:W650)-MIN(T650:W650))))</f>
        <v>0.612903225806452</v>
      </c>
      <c r="AP650" s="0" t="n">
        <f aca="false">IF(MAX(T650:W650)=MIN(T650:W650),0,IF($E$17="custo",(MAX(T650:W650)-V650)/(MAX(T650:W650)-MIN(T650:W650)),(V650-MIN(T650:W650))/(MAX(T650:W650)-MIN(T650:W650))))</f>
        <v>0.838709677419355</v>
      </c>
      <c r="AQ650" s="0" t="n">
        <f aca="false">IF(MAX(T650:W650)=MIN(T650:W650),0,IF($E$17="custo",(MAX(T650:W650)-W650)/(MAX(T650:W650)-MIN(T650:W650)),(W650-MIN(T650:W650))/(MAX(T650:W650)-MIN(T650:W650))))</f>
        <v>1</v>
      </c>
      <c r="AR650" s="0" t="n">
        <f aca="false">IF(MAX(X650:AA650)=MIN(X650:AA650),0,IF($F$17="custo",(MAX(X650:AA650)-X650)/(MAX(X650:AA650)-MIN(X650:AA650)),(X650-MIN(X650:AA650))/(MAX(X650:AA650)-MIN(X650:AA650))))</f>
        <v>0</v>
      </c>
      <c r="AS650" s="0" t="n">
        <f aca="false">IF(MAX(X650:AA650)=MIN(X650:AA650),0,IF($F$17="custo",(MAX(X650:AA650)-Y650)/(MAX(X650:AA650)-MIN(X650:AA650)),(Y650-MIN(X650:AA650))/(MAX(X650:AA650)-MIN(X650:AA650))))</f>
        <v>0.735294117647059</v>
      </c>
      <c r="AT650" s="0" t="n">
        <f aca="false">IF(MAX(X650:AA650)=MIN(X650:AA650),0,IF($F$17="custo",(MAX(X650:AA650)-Z650)/(MAX(X650:AA650)-MIN(X650:AA650)),(Z650-MIN(X650:AA650))/(MAX(X650:AA650)-MIN(X650:AA650))))</f>
        <v>0.382352941176471</v>
      </c>
      <c r="AU650" s="0" t="n">
        <f aca="false">IF(MAX(X650:AA650)=MIN(X650:AA650),0,IF($F$17="custo",(MAX(X650:AA650)-AA650)/(MAX(X650:AA650)-MIN(X650:AA650)),(AA650-MIN(X650:AA650))/(MAX(X650:AA650)-MIN(X650:AA650))))</f>
        <v>1</v>
      </c>
      <c r="AV650" s="0" t="n">
        <f aca="false">STDEVP(AB650:AE650)</f>
        <v>0.39390191406988</v>
      </c>
      <c r="AW650" s="0" t="n">
        <f aca="false">STDEVP(AF650:AI650)</f>
        <v>0.367511552750345</v>
      </c>
      <c r="AX650" s="0" t="n">
        <f aca="false">STDEVP(AJ650:AM650)</f>
        <v>0.419592172284104</v>
      </c>
      <c r="AY650" s="0" t="n">
        <f aca="false">STDEVP(AN650:AQ650)</f>
        <v>0.379632332127091</v>
      </c>
      <c r="AZ650" s="0" t="n">
        <f aca="false">STDEVP(AR650:AU650)</f>
        <v>0.376079760368954</v>
      </c>
      <c r="BA650" s="0" t="n">
        <f aca="false">AV650*((1-IFERROR(CORREL(AB650:AE650,AF650:AI650),0))+(1-IFERROR(CORREL(AB650:AE650,AJ650:AM650),0))+(1-IFERROR(CORREL(AB650:AE650,AN650:AQ650),0))+(1-IFERROR(CORREL(AB650:AE650,AR650:AU650),0)))</f>
        <v>1.1677913020059</v>
      </c>
      <c r="BB650" s="0" t="n">
        <f aca="false">AW650*((1-IFERROR(CORREL(AF650:AI650,AB650:AE650),0))+(1-IFERROR(CORREL(AF650:AI650,AJ650:AM650),0))+(1-IFERROR(CORREL(AF650:AI650,AN650:AQ650),0))+(1-IFERROR(CORREL(AF650:AI650,AR650:AU650),0)))</f>
        <v>2.48849283202676</v>
      </c>
      <c r="BC650" s="0" t="n">
        <f aca="false">AX650*((1-IFERROR(CORREL(AJ650:AM650,AB650:AE650),0))+(1-IFERROR(CORREL(AJ650:AM650,AF650:AI650),0))+(1-IFERROR(CORREL(AJ650:AM650,AN650:AQ650),0))+(1-IFERROR(CORREL(AJ650:AM650,AR650:AU650),0)))</f>
        <v>1.12896805543828</v>
      </c>
      <c r="BD650" s="0" t="n">
        <f aca="false">AY650*((1-IFERROR(CORREL(AN650:AQ650,AB650:AE650),0))+(1-IFERROR(CORREL(AN650:AQ650,AF650:AI650),0))+(1-IFERROR(CORREL(AN650:AQ650,AJ650:AM650),0))+(1-IFERROR(CORREL(AN650:AQ650,AR650:AU650),0)))</f>
        <v>0.890188425865377</v>
      </c>
      <c r="BE650" s="0" t="n">
        <f aca="false">AZ650*((1-IFERROR(CORREL(AR650:AU650,AB650:AE650),0))+(1-IFERROR(CORREL(AR650:AU650,AF650:AI650),0))+(1-IFERROR(CORREL(AR650:AU650,AJ650:AM650),0))+(1-IFERROR(CORREL(AR650:AU650,AN650:AQ650),0)))</f>
        <v>1.10181289385611</v>
      </c>
      <c r="BF650" s="0" t="n">
        <f aca="false">IF(SUM(BA650:BE650)&gt;0,BA650/SUM(BA650:BE650),1/5)</f>
        <v>0.172310405745033</v>
      </c>
      <c r="BG650" s="0" t="n">
        <f aca="false">IF(SUM(BA650:BE650)&gt;0,BB650/SUM(BA650:BE650),1/5)</f>
        <v>0.367183082151413</v>
      </c>
      <c r="BH650" s="0" t="n">
        <f aca="false">IF(SUM(BA650:BE650)&gt;0,BC650/SUM(BA650:BE650),1/5)</f>
        <v>0.166581942656711</v>
      </c>
      <c r="BI650" s="0" t="n">
        <f aca="false">IF(SUM(BA650:BE650)&gt;0,BD650/SUM(BA650:BE650),1/5)</f>
        <v>0.13134943597107</v>
      </c>
      <c r="BJ650" s="0" t="n">
        <f aca="false">IF(SUM(BA650:BE650)&gt;0,BE650/SUM(BA650:BE650),1/5)</f>
        <v>0.162575133475773</v>
      </c>
      <c r="BK650" s="0" t="n">
        <f aca="false">BF650*AB650+BG650*AF650+BH650*AJ650+BI650*AN650+BJ650*AR650</f>
        <v>0.348779759696309</v>
      </c>
      <c r="BL650" s="0" t="n">
        <f aca="false">BF650*AC650+BG650*AG650+BH650*AK650+BI650*AO650+BJ650*AS650</f>
        <v>0.567228114486361</v>
      </c>
      <c r="BM650" s="0" t="n">
        <f aca="false">BF650*AD650+BG650*AH650+BH650*AL650+BI650*AP650+BJ650*AT650</f>
        <v>0.683061657506974</v>
      </c>
      <c r="BN650" s="0" t="n">
        <f aca="false">BF650*AE650+BG650*AI650+BH650*AM650+BI650*AQ650+BJ650*AU650</f>
        <v>0.632816917848587</v>
      </c>
      <c r="BO650" s="0" t="n">
        <f aca="false">RANK(BK650,$BK650:$BN650)</f>
        <v>4</v>
      </c>
      <c r="BP650" s="0" t="n">
        <f aca="false">RANK(BL650,$BK650:$BN650)</f>
        <v>3</v>
      </c>
      <c r="BQ650" s="0" t="n">
        <f aca="false">RANK(BM650,$BK650:$BN650)</f>
        <v>1</v>
      </c>
      <c r="BR650" s="0" t="n">
        <f aca="false">RANK(BN650,$BK650:$BN650)</f>
        <v>2</v>
      </c>
    </row>
    <row r="651" customFormat="false" ht="15" hidden="false" customHeight="false" outlineLevel="0" collapsed="false">
      <c r="A651" s="0" t="n">
        <v>628</v>
      </c>
      <c r="B651" s="0" t="n">
        <f aca="false">RANDBETWEEN(1,$B$5)</f>
        <v>4</v>
      </c>
      <c r="C651" s="0" t="n">
        <f aca="false">RANDBETWEEN(1,$B$5)</f>
        <v>3</v>
      </c>
      <c r="D651" s="0" t="n">
        <f aca="false">RANDBETWEEN(1,$B$5)</f>
        <v>1</v>
      </c>
      <c r="E651" s="0" t="n">
        <f aca="false">RANDBETWEEN(1,$B$5)</f>
        <v>1</v>
      </c>
      <c r="F651" s="0" t="n">
        <f aca="false">RANDBETWEEN(1,$B$5)</f>
        <v>1</v>
      </c>
      <c r="G651" s="0" t="n">
        <f aca="false">RANDBETWEEN(1,$B$5)</f>
        <v>6</v>
      </c>
      <c r="H651" s="0" t="n">
        <f aca="true">NORMINV(RAND(),$B$8,$B$13)</f>
        <v>53.3452782001906</v>
      </c>
      <c r="I651" s="0" t="n">
        <f aca="true">NORMINV(RAND(),$C$8,$C$13)</f>
        <v>63.8869602887949</v>
      </c>
      <c r="J651" s="0" t="n">
        <f aca="true">NORMINV(RAND(),$D$8,$D$13)</f>
        <v>15.4553148544289</v>
      </c>
      <c r="K651" s="0" t="n">
        <f aca="true">NORMINV(RAND(),$E$8,$E$13)</f>
        <v>2.72416245459182</v>
      </c>
      <c r="L651" s="0" t="n">
        <f aca="true">NORMINV(RAND(),$B$9,$B$14)</f>
        <v>48.9330627103824</v>
      </c>
      <c r="M651" s="0" t="n">
        <f aca="true">NORMINV(RAND(),$C$9,$C$14)</f>
        <v>53.5610976371019</v>
      </c>
      <c r="N651" s="0" t="n">
        <f aca="true">NORMINV(RAND(),$D$9,$D$14)</f>
        <v>44.2231772326647</v>
      </c>
      <c r="O651" s="0" t="n">
        <f aca="true">NORMINV(RAND(),$E$9,$E$14)</f>
        <v>19.6862168663845</v>
      </c>
      <c r="P651" s="0" t="n">
        <f aca="true">NORMINV(RAND(),$B$10,$B$15)</f>
        <v>23.0590694751719</v>
      </c>
      <c r="Q651" s="0" t="n">
        <f aca="true">NORMINV(RAND(),$C$10,$C$15)</f>
        <v>30.9206313094925</v>
      </c>
      <c r="R651" s="0" t="n">
        <f aca="true">NORMINV(RAND(),$D$10,$D$15)</f>
        <v>10.4106628735686</v>
      </c>
      <c r="S651" s="0" t="n">
        <f aca="true">NORMINV(RAND(),$E$10,$E$15)</f>
        <v>3.57492168136704</v>
      </c>
      <c r="T651" s="0" t="n">
        <f aca="false">MEDIAN(INDEX(Avaliadores!$B$17:$B$22,$B651),INDEX(Avaliadores!$B$17:$B$22,$C651),INDEX(Avaliadores!$B$17:$B$22,$D651),INDEX(Avaliadores!$B$17:$B$22,$E651),INDEX(Avaliadores!$B$17:$B$22,$F651),INDEX(Avaliadores!$B$17:$B$22,$G651))</f>
        <v>2.04166666666667</v>
      </c>
      <c r="U651" s="0" t="n">
        <f aca="false">MEDIAN(INDEX(Avaliadores!$C$17:$C$22,$B651),INDEX(Avaliadores!$C$17:$C$22,$C651),INDEX(Avaliadores!$C$17:$C$22,$D651),INDEX(Avaliadores!$C$17:$C$22,$E651),INDEX(Avaliadores!$C$17:$C$22,$F651),INDEX(Avaliadores!$C$17:$C$22,$G651))</f>
        <v>4.41666666666667</v>
      </c>
      <c r="V651" s="0" t="n">
        <f aca="false">MEDIAN(INDEX(Avaliadores!$D$17:$D$22,$B651),INDEX(Avaliadores!$D$17:$D$22,$C651),INDEX(Avaliadores!$D$17:$D$22,$D651),INDEX(Avaliadores!$D$17:$D$22,$E651),INDEX(Avaliadores!$D$17:$D$22,$F651),INDEX(Avaliadores!$D$17:$D$22,$G651))</f>
        <v>6.41666666666667</v>
      </c>
      <c r="W651" s="0" t="n">
        <f aca="false">MEDIAN(INDEX(Avaliadores!$E$17:$E$22,$B651),INDEX(Avaliadores!$E$17:$E$22,$C651),INDEX(Avaliadores!$E$17:$E$22,$D651),INDEX(Avaliadores!$E$17:$E$22,$E651),INDEX(Avaliadores!$E$17:$E$22,$F651),INDEX(Avaliadores!$E$17:$E$22,$G651))</f>
        <v>6.79166666666667</v>
      </c>
      <c r="X651" s="0" t="n">
        <f aca="false">MEDIAN(INDEX(Avaliadores!$F$17:$F$22,$B651),INDEX(Avaliadores!$F$17:$F$22,$C651),INDEX(Avaliadores!$F$17:$F$22,$D651),INDEX(Avaliadores!$F$17:$F$22,$E651),INDEX(Avaliadores!$F$17:$F$22,$F651),INDEX(Avaliadores!$F$17:$F$22,$G651))</f>
        <v>2.41666666666667</v>
      </c>
      <c r="Y651" s="0" t="n">
        <f aca="false">MEDIAN(INDEX(Avaliadores!$G$17:$G$22,$B651),INDEX(Avaliadores!$G$17:$G$22,$C651),INDEX(Avaliadores!$G$17:$G$22,$D651),INDEX(Avaliadores!$G$17:$G$22,$E651),INDEX(Avaliadores!$G$17:$G$22,$F651),INDEX(Avaliadores!$G$17:$G$22,$G651))</f>
        <v>5.04166666666667</v>
      </c>
      <c r="Z651" s="0" t="n">
        <f aca="false">MEDIAN(INDEX(Avaliadores!$H$17:$H$22,$B651),INDEX(Avaliadores!$H$17:$H$22,$C651),INDEX(Avaliadores!$H$17:$H$22,$D651),INDEX(Avaliadores!$H$17:$H$22,$E651),INDEX(Avaliadores!$H$17:$H$22,$F651),INDEX(Avaliadores!$H$17:$H$22,$G651))</f>
        <v>4.04166666666667</v>
      </c>
      <c r="AA651" s="0" t="n">
        <f aca="false">MEDIAN(INDEX(Avaliadores!$I$17:$I$22,$B651),INDEX(Avaliadores!$I$17:$I$22,$C651),INDEX(Avaliadores!$I$17:$I$22,$D651),INDEX(Avaliadores!$I$17:$I$22,$E651),INDEX(Avaliadores!$I$17:$I$22,$F651),INDEX(Avaliadores!$I$17:$I$22,$G651))</f>
        <v>7.04166666666667</v>
      </c>
      <c r="AB651" s="0" t="n">
        <f aca="false">IF(MAX(H651:K651)=MIN(H651:K651),0,IF($B$17="custo",(MAX(H651:K651)-H651)/(MAX(H651:K651)-MIN(H651:K651)),(H651-MIN(H651:K651))/(MAX(H651:K651)-MIN(H651:K651))))</f>
        <v>0.172354477916136</v>
      </c>
      <c r="AC651" s="0" t="n">
        <f aca="false">IF(MAX(H651:K651)=MIN(H651:K651),0,IF($B$17="custo",(MAX(H651:K651)-I651)/(MAX(H651:K651)-MIN(H651:K651)),(I651-MIN(H651:K651))/(MAX(H651:K651)-MIN(H651:K651))))</f>
        <v>0</v>
      </c>
      <c r="AD651" s="0" t="n">
        <f aca="false">IF(MAX(H651:K651)=MIN(H651:K651),0,IF($B$17="custo",(MAX(H651:K651)-J651)/(MAX(H651:K651)-MIN(H651:K651)),(J651-MIN(H651:K651))/(MAX(H651:K651)-MIN(H651:K651))))</f>
        <v>0.79184810292119</v>
      </c>
      <c r="AE651" s="0" t="n">
        <f aca="false">IF(MAX(H651:K651)=MIN(H651:K651),0,IF($B$17="custo",(MAX(H651:K651)-K651)/(MAX(H651:K651)-MIN(H651:K651)),(K651-MIN(H651:K651))/(MAX(H651:K651)-MIN(H651:K651))))</f>
        <v>1</v>
      </c>
      <c r="AF651" s="0" t="n">
        <f aca="false">IF(MAX(L651:O651)=MIN(L651:O651),0,IF($C$17="custo",(MAX(L651:O651)-L651)/(MAX(L651:O651)-MIN(L651:O651)),(L651-MIN(L651:O651))/(MAX(L651:O651)-MIN(L651:O651))))</f>
        <v>0.863378561889431</v>
      </c>
      <c r="AG651" s="0" t="n">
        <f aca="false">IF(MAX(L651:O651)=MIN(L651:O651),0,IF($C$17="custo",(MAX(L651:O651)-M651)/(MAX(L651:O651)-MIN(L651:O651)),(M651-MIN(L651:O651))/(MAX(L651:O651)-MIN(L651:O651))))</f>
        <v>1</v>
      </c>
      <c r="AH651" s="0" t="n">
        <f aca="false">IF(MAX(L651:O651)=MIN(L651:O651),0,IF($C$17="custo",(MAX(L651:O651)-N651)/(MAX(L651:O651)-MIN(L651:O651)),(N651-MIN(L651:O651))/(MAX(L651:O651)-MIN(L651:O651))))</f>
        <v>0.724340862846397</v>
      </c>
      <c r="AI651" s="0" t="n">
        <f aca="false">IF(MAX(L651:O651)=MIN(L651:O651),0,IF($C$17="custo",(MAX(L651:O651)-O651)/(MAX(L651:O651)-MIN(L651:O651)),(O651-MIN(L651:O651))/(MAX(L651:O651)-MIN(L651:O651))))</f>
        <v>0</v>
      </c>
      <c r="AJ651" s="0" t="n">
        <f aca="false">IF(MAX(P651:S651)=MIN(P651:S651),0,IF($D$17="custo",(MAX(P651:S651)-P651)/(MAX(P651:S651)-MIN(P651:S651)),(P651-MIN(P651:S651))/(MAX(P651:S651)-MIN(P651:S651))))</f>
        <v>0.28748794385774</v>
      </c>
      <c r="AK651" s="0" t="n">
        <f aca="false">IF(MAX(P651:S651)=MIN(P651:S651),0,IF($D$17="custo",(MAX(P651:S651)-Q651)/(MAX(P651:S651)-MIN(P651:S651)),(Q651-MIN(P651:S651))/(MAX(P651:S651)-MIN(P651:S651))))</f>
        <v>0</v>
      </c>
      <c r="AL651" s="0" t="n">
        <f aca="false">IF(MAX(P651:S651)=MIN(P651:S651),0,IF($D$17="custo",(MAX(P651:S651)-R651)/(MAX(P651:S651)-MIN(P651:S651)),(R651-MIN(P651:S651))/(MAX(P651:S651)-MIN(P651:S651))))</f>
        <v>0.750025094058233</v>
      </c>
      <c r="AM651" s="0" t="n">
        <f aca="false">IF(MAX(P651:S651)=MIN(P651:S651),0,IF($D$17="custo",(MAX(P651:S651)-S651)/(MAX(P651:S651)-MIN(P651:S651)),(S651-MIN(P651:S651))/(MAX(P651:S651)-MIN(P651:S651))))</f>
        <v>1</v>
      </c>
      <c r="AN651" s="0" t="n">
        <f aca="false">IF(MAX(T651:W651)=MIN(T651:W651),0,IF($E$17="custo",(MAX(T651:W651)-T651)/(MAX(T651:W651)-MIN(T651:W651)),(T651-MIN(T651:W651))/(MAX(T651:W651)-MIN(T651:W651))))</f>
        <v>0</v>
      </c>
      <c r="AO651" s="0" t="n">
        <f aca="false">IF(MAX(T651:W651)=MIN(T651:W651),0,IF($E$17="custo",(MAX(T651:W651)-U651)/(MAX(T651:W651)-MIN(T651:W651)),(U651-MIN(T651:W651))/(MAX(T651:W651)-MIN(T651:W651))))</f>
        <v>0.5</v>
      </c>
      <c r="AP651" s="0" t="n">
        <f aca="false">IF(MAX(T651:W651)=MIN(T651:W651),0,IF($E$17="custo",(MAX(T651:W651)-V651)/(MAX(T651:W651)-MIN(T651:W651)),(V651-MIN(T651:W651))/(MAX(T651:W651)-MIN(T651:W651))))</f>
        <v>0.921052631578947</v>
      </c>
      <c r="AQ651" s="0" t="n">
        <f aca="false">IF(MAX(T651:W651)=MIN(T651:W651),0,IF($E$17="custo",(MAX(T651:W651)-W651)/(MAX(T651:W651)-MIN(T651:W651)),(W651-MIN(T651:W651))/(MAX(T651:W651)-MIN(T651:W651))))</f>
        <v>1</v>
      </c>
      <c r="AR651" s="0" t="n">
        <f aca="false">IF(MAX(X651:AA651)=MIN(X651:AA651),0,IF($F$17="custo",(MAX(X651:AA651)-X651)/(MAX(X651:AA651)-MIN(X651:AA651)),(X651-MIN(X651:AA651))/(MAX(X651:AA651)-MIN(X651:AA651))))</f>
        <v>0</v>
      </c>
      <c r="AS651" s="0" t="n">
        <f aca="false">IF(MAX(X651:AA651)=MIN(X651:AA651),0,IF($F$17="custo",(MAX(X651:AA651)-Y651)/(MAX(X651:AA651)-MIN(X651:AA651)),(Y651-MIN(X651:AA651))/(MAX(X651:AA651)-MIN(X651:AA651))))</f>
        <v>0.567567567567568</v>
      </c>
      <c r="AT651" s="0" t="n">
        <f aca="false">IF(MAX(X651:AA651)=MIN(X651:AA651),0,IF($F$17="custo",(MAX(X651:AA651)-Z651)/(MAX(X651:AA651)-MIN(X651:AA651)),(Z651-MIN(X651:AA651))/(MAX(X651:AA651)-MIN(X651:AA651))))</f>
        <v>0.351351351351351</v>
      </c>
      <c r="AU651" s="0" t="n">
        <f aca="false">IF(MAX(X651:AA651)=MIN(X651:AA651),0,IF($F$17="custo",(MAX(X651:AA651)-AA651)/(MAX(X651:AA651)-MIN(X651:AA651)),(AA651-MIN(X651:AA651))/(MAX(X651:AA651)-MIN(X651:AA651))))</f>
        <v>1</v>
      </c>
      <c r="AV651" s="0" t="n">
        <f aca="false">STDEVP(AB651:AE651)</f>
        <v>0.41599475342714</v>
      </c>
      <c r="AW651" s="0" t="n">
        <f aca="false">STDEVP(AF651:AI651)</f>
        <v>0.386011421926393</v>
      </c>
      <c r="AX651" s="0" t="n">
        <f aca="false">STDEVP(AJ651:AM651)</f>
        <v>0.389654370776596</v>
      </c>
      <c r="AY651" s="0" t="n">
        <f aca="false">STDEVP(AN651:AQ651)</f>
        <v>0.39779516994292</v>
      </c>
      <c r="AZ651" s="0" t="n">
        <f aca="false">STDEVP(AR651:AU651)</f>
        <v>0.36229071941769</v>
      </c>
      <c r="BA651" s="0" t="n">
        <f aca="false">AV651*((1-IFERROR(CORREL(AB651:AE651,AF651:AI651),0))+(1-IFERROR(CORREL(AB651:AE651,AJ651:AM651),0))+(1-IFERROR(CORREL(AB651:AE651,AN651:AQ651),0))+(1-IFERROR(CORREL(AB651:AE651,AR651:AU651),0)))</f>
        <v>1.03512071101925</v>
      </c>
      <c r="BB651" s="0" t="n">
        <f aca="false">AW651*((1-IFERROR(CORREL(AF651:AI651,AB651:AE651),0))+(1-IFERROR(CORREL(AF651:AI651,AJ651:AM651),0))+(1-IFERROR(CORREL(AF651:AI651,AN651:AQ651),0))+(1-IFERROR(CORREL(AF651:AI651,AR651:AU651),0)))</f>
        <v>2.75164830650561</v>
      </c>
      <c r="BC651" s="0" t="n">
        <f aca="false">AX651*((1-IFERROR(CORREL(AJ651:AM651,AB651:AE651),0))+(1-IFERROR(CORREL(AJ651:AM651,AF651:AI651),0))+(1-IFERROR(CORREL(AJ651:AM651,AN651:AQ651),0))+(1-IFERROR(CORREL(AJ651:AM651,AR651:AU651),0)))</f>
        <v>1.02833965837831</v>
      </c>
      <c r="BD651" s="0" t="n">
        <f aca="false">AY651*((1-IFERROR(CORREL(AN651:AQ651,AB651:AE651),0))+(1-IFERROR(CORREL(AN651:AQ651,AF651:AI651),0))+(1-IFERROR(CORREL(AN651:AQ651,AJ651:AM651),0))+(1-IFERROR(CORREL(AN651:AQ651,AR651:AU651),0)))</f>
        <v>0.923538056483738</v>
      </c>
      <c r="BE651" s="0" t="n">
        <f aca="false">AZ651*((1-IFERROR(CORREL(AR651:AU651,AB651:AE651),0))+(1-IFERROR(CORREL(AR651:AU651,AF651:AI651),0))+(1-IFERROR(CORREL(AR651:AU651,AJ651:AM651),0))+(1-IFERROR(CORREL(AR651:AU651,AN651:AQ651),0)))</f>
        <v>1.05506456656963</v>
      </c>
      <c r="BF651" s="0" t="n">
        <f aca="false">IF(SUM(BA651:BE651)&gt;0,BA651/SUM(BA651:BE651),1/5)</f>
        <v>0.152364542069699</v>
      </c>
      <c r="BG651" s="0" t="n">
        <f aca="false">IF(SUM(BA651:BE651)&gt;0,BB651/SUM(BA651:BE651),1/5)</f>
        <v>0.405028736933263</v>
      </c>
      <c r="BH651" s="0" t="n">
        <f aca="false">IF(SUM(BA651:BE651)&gt;0,BC651/SUM(BA651:BE651),1/5)</f>
        <v>0.151366405360242</v>
      </c>
      <c r="BI651" s="0" t="n">
        <f aca="false">IF(SUM(BA651:BE651)&gt;0,BD651/SUM(BA651:BE651),1/5)</f>
        <v>0.135940138731769</v>
      </c>
      <c r="BJ651" s="0" t="n">
        <f aca="false">IF(SUM(BA651:BE651)&gt;0,BE651/SUM(BA651:BE651),1/5)</f>
        <v>0.155300176905027</v>
      </c>
      <c r="BK651" s="0" t="n">
        <f aca="false">BF651*AB651+BG651*AF651+BH651*AJ651+BI651*AN651+BJ651*AR651</f>
        <v>0.419469856164841</v>
      </c>
      <c r="BL651" s="0" t="n">
        <f aca="false">BF651*AC651+BG651*AG651+BH651*AK651+BI651*AO651+BJ651*AS651</f>
        <v>0.561142149947947</v>
      </c>
      <c r="BM651" s="0" t="n">
        <f aca="false">BF651*AD651+BG651*AH651+BH651*AL651+BI651*AP651+BJ651*AT651</f>
        <v>0.707329990332533</v>
      </c>
      <c r="BN651" s="0" t="n">
        <f aca="false">BF651*AE651+BG651*AI651+BH651*AM651+BI651*AQ651+BJ651*AU651</f>
        <v>0.594971263066737</v>
      </c>
      <c r="BO651" s="0" t="n">
        <f aca="false">RANK(BK651,$BK651:$BN651)</f>
        <v>4</v>
      </c>
      <c r="BP651" s="0" t="n">
        <f aca="false">RANK(BL651,$BK651:$BN651)</f>
        <v>3</v>
      </c>
      <c r="BQ651" s="0" t="n">
        <f aca="false">RANK(BM651,$BK651:$BN651)</f>
        <v>1</v>
      </c>
      <c r="BR651" s="0" t="n">
        <f aca="false">RANK(BN651,$BK651:$BN651)</f>
        <v>2</v>
      </c>
    </row>
    <row r="652" customFormat="false" ht="15" hidden="false" customHeight="false" outlineLevel="0" collapsed="false">
      <c r="A652" s="0" t="n">
        <v>629</v>
      </c>
      <c r="B652" s="0" t="n">
        <f aca="false">RANDBETWEEN(1,$B$5)</f>
        <v>1</v>
      </c>
      <c r="C652" s="0" t="n">
        <f aca="false">RANDBETWEEN(1,$B$5)</f>
        <v>4</v>
      </c>
      <c r="D652" s="0" t="n">
        <f aca="false">RANDBETWEEN(1,$B$5)</f>
        <v>2</v>
      </c>
      <c r="E652" s="0" t="n">
        <f aca="false">RANDBETWEEN(1,$B$5)</f>
        <v>4</v>
      </c>
      <c r="F652" s="0" t="n">
        <f aca="false">RANDBETWEEN(1,$B$5)</f>
        <v>6</v>
      </c>
      <c r="G652" s="0" t="n">
        <f aca="false">RANDBETWEEN(1,$B$5)</f>
        <v>4</v>
      </c>
      <c r="H652" s="0" t="n">
        <f aca="true">NORMINV(RAND(),$B$8,$B$13)</f>
        <v>48.7572651523787</v>
      </c>
      <c r="I652" s="0" t="n">
        <f aca="true">NORMINV(RAND(),$C$8,$C$13)</f>
        <v>63.6003241192959</v>
      </c>
      <c r="J652" s="0" t="n">
        <f aca="true">NORMINV(RAND(),$D$8,$D$13)</f>
        <v>14.2160587187993</v>
      </c>
      <c r="K652" s="0" t="n">
        <f aca="true">NORMINV(RAND(),$E$8,$E$13)</f>
        <v>3.00000410605346</v>
      </c>
      <c r="L652" s="0" t="n">
        <f aca="true">NORMINV(RAND(),$B$9,$B$14)</f>
        <v>49.3864219455496</v>
      </c>
      <c r="M652" s="0" t="n">
        <f aca="true">NORMINV(RAND(),$C$9,$C$14)</f>
        <v>55.0480930480855</v>
      </c>
      <c r="N652" s="0" t="n">
        <f aca="true">NORMINV(RAND(),$D$9,$D$14)</f>
        <v>45.0969009551568</v>
      </c>
      <c r="O652" s="0" t="n">
        <f aca="true">NORMINV(RAND(),$E$9,$E$14)</f>
        <v>22.9558475038189</v>
      </c>
      <c r="P652" s="0" t="n">
        <f aca="true">NORMINV(RAND(),$B$10,$B$15)</f>
        <v>25.2084386296524</v>
      </c>
      <c r="Q652" s="0" t="n">
        <f aca="true">NORMINV(RAND(),$C$10,$C$15)</f>
        <v>29.3486792192223</v>
      </c>
      <c r="R652" s="0" t="n">
        <f aca="true">NORMINV(RAND(),$D$10,$D$15)</f>
        <v>10.6118329189319</v>
      </c>
      <c r="S652" s="0" t="n">
        <f aca="true">NORMINV(RAND(),$E$10,$E$15)</f>
        <v>4.01490988273961</v>
      </c>
      <c r="T652" s="0" t="n">
        <f aca="false">MEDIAN(INDEX(Avaliadores!$B$17:$B$22,$B652),INDEX(Avaliadores!$B$17:$B$22,$C652),INDEX(Avaliadores!$B$17:$B$22,$D652),INDEX(Avaliadores!$B$17:$B$22,$E652),INDEX(Avaliadores!$B$17:$B$22,$F652),INDEX(Avaliadores!$B$17:$B$22,$G652))</f>
        <v>3.29166666666667</v>
      </c>
      <c r="U652" s="0" t="n">
        <f aca="false">MEDIAN(INDEX(Avaliadores!$C$17:$C$22,$B652),INDEX(Avaliadores!$C$17:$C$22,$C652),INDEX(Avaliadores!$C$17:$C$22,$D652),INDEX(Avaliadores!$C$17:$C$22,$E652),INDEX(Avaliadores!$C$17:$C$22,$F652),INDEX(Avaliadores!$C$17:$C$22,$G652))</f>
        <v>5.54166666666667</v>
      </c>
      <c r="V652" s="0" t="n">
        <f aca="false">MEDIAN(INDEX(Avaliadores!$D$17:$D$22,$B652),INDEX(Avaliadores!$D$17:$D$22,$C652),INDEX(Avaliadores!$D$17:$D$22,$D652),INDEX(Avaliadores!$D$17:$D$22,$E652),INDEX(Avaliadores!$D$17:$D$22,$F652),INDEX(Avaliadores!$D$17:$D$22,$G652))</f>
        <v>5.54166666666667</v>
      </c>
      <c r="W652" s="0" t="n">
        <f aca="false">MEDIAN(INDEX(Avaliadores!$E$17:$E$22,$B652),INDEX(Avaliadores!$E$17:$E$22,$C652),INDEX(Avaliadores!$E$17:$E$22,$D652),INDEX(Avaliadores!$E$17:$E$22,$E652),INDEX(Avaliadores!$E$17:$E$22,$F652),INDEX(Avaliadores!$E$17:$E$22,$G652))</f>
        <v>6.54166666666667</v>
      </c>
      <c r="X652" s="0" t="n">
        <f aca="false">MEDIAN(INDEX(Avaliadores!$F$17:$F$22,$B652),INDEX(Avaliadores!$F$17:$F$22,$C652),INDEX(Avaliadores!$F$17:$F$22,$D652),INDEX(Avaliadores!$F$17:$F$22,$E652),INDEX(Avaliadores!$F$17:$F$22,$F652),INDEX(Avaliadores!$F$17:$F$22,$G652))</f>
        <v>3.29166666666667</v>
      </c>
      <c r="Y652" s="0" t="n">
        <f aca="false">MEDIAN(INDEX(Avaliadores!$G$17:$G$22,$B652),INDEX(Avaliadores!$G$17:$G$22,$C652),INDEX(Avaliadores!$G$17:$G$22,$D652),INDEX(Avaliadores!$G$17:$G$22,$E652),INDEX(Avaliadores!$G$17:$G$22,$F652),INDEX(Avaliadores!$G$17:$G$22,$G652))</f>
        <v>4.79166666666667</v>
      </c>
      <c r="Z652" s="0" t="n">
        <f aca="false">MEDIAN(INDEX(Avaliadores!$H$17:$H$22,$B652),INDEX(Avaliadores!$H$17:$H$22,$C652),INDEX(Avaliadores!$H$17:$H$22,$D652),INDEX(Avaliadores!$H$17:$H$22,$E652),INDEX(Avaliadores!$H$17:$H$22,$F652),INDEX(Avaliadores!$H$17:$H$22,$G652))</f>
        <v>3.79166666666667</v>
      </c>
      <c r="AA652" s="0" t="n">
        <f aca="false">MEDIAN(INDEX(Avaliadores!$I$17:$I$22,$B652),INDEX(Avaliadores!$I$17:$I$22,$C652),INDEX(Avaliadores!$I$17:$I$22,$D652),INDEX(Avaliadores!$I$17:$I$22,$E652),INDEX(Avaliadores!$I$17:$I$22,$F652),INDEX(Avaliadores!$I$17:$I$22,$G652))</f>
        <v>5.79166666666667</v>
      </c>
      <c r="AB652" s="0" t="n">
        <f aca="false">IF(MAX(H652:K652)=MIN(H652:K652),0,IF($B$17="custo",(MAX(H652:K652)-H652)/(MAX(H652:K652)-MIN(H652:K652)),(H652-MIN(H652:K652))/(MAX(H652:K652)-MIN(H652:K652))))</f>
        <v>0.244933673018123</v>
      </c>
      <c r="AC652" s="0" t="n">
        <f aca="false">IF(MAX(H652:K652)=MIN(H652:K652),0,IF($B$17="custo",(MAX(H652:K652)-I652)/(MAX(H652:K652)-MIN(H652:K652)),(I652-MIN(H652:K652))/(MAX(H652:K652)-MIN(H652:K652))))</f>
        <v>0</v>
      </c>
      <c r="AD652" s="0" t="n">
        <f aca="false">IF(MAX(H652:K652)=MIN(H652:K652),0,IF($B$17="custo",(MAX(H652:K652)-J652)/(MAX(H652:K652)-MIN(H652:K652)),(J652-MIN(H652:K652))/(MAX(H652:K652)-MIN(H652:K652))))</f>
        <v>0.814917567922167</v>
      </c>
      <c r="AE652" s="0" t="n">
        <f aca="false">IF(MAX(H652:K652)=MIN(H652:K652),0,IF($B$17="custo",(MAX(H652:K652)-K652)/(MAX(H652:K652)-MIN(H652:K652)),(K652-MIN(H652:K652))/(MAX(H652:K652)-MIN(H652:K652))))</f>
        <v>1</v>
      </c>
      <c r="AF652" s="0" t="n">
        <f aca="false">IF(MAX(L652:O652)=MIN(L652:O652),0,IF($C$17="custo",(MAX(L652:O652)-L652)/(MAX(L652:O652)-MIN(L652:O652)),(L652-MIN(L652:O652))/(MAX(L652:O652)-MIN(L652:O652))))</f>
        <v>0.823581335412432</v>
      </c>
      <c r="AG652" s="0" t="n">
        <f aca="false">IF(MAX(L652:O652)=MIN(L652:O652),0,IF($C$17="custo",(MAX(L652:O652)-M652)/(MAX(L652:O652)-MIN(L652:O652)),(M652-MIN(L652:O652))/(MAX(L652:O652)-MIN(L652:O652))))</f>
        <v>1</v>
      </c>
      <c r="AH652" s="0" t="n">
        <f aca="false">IF(MAX(L652:O652)=MIN(L652:O652),0,IF($C$17="custo",(MAX(L652:O652)-N652)/(MAX(L652:O652)-MIN(L652:O652)),(N652-MIN(L652:O652))/(MAX(L652:O652)-MIN(L652:O652))))</f>
        <v>0.68991910898842</v>
      </c>
      <c r="AI652" s="0" t="n">
        <f aca="false">IF(MAX(L652:O652)=MIN(L652:O652),0,IF($C$17="custo",(MAX(L652:O652)-O652)/(MAX(L652:O652)-MIN(L652:O652)),(O652-MIN(L652:O652))/(MAX(L652:O652)-MIN(L652:O652))))</f>
        <v>0</v>
      </c>
      <c r="AJ652" s="0" t="n">
        <f aca="false">IF(MAX(P652:S652)=MIN(P652:S652),0,IF($D$17="custo",(MAX(P652:S652)-P652)/(MAX(P652:S652)-MIN(P652:S652)),(P652-MIN(P652:S652))/(MAX(P652:S652)-MIN(P652:S652))))</f>
        <v>0.163427736890603</v>
      </c>
      <c r="AK652" s="0" t="n">
        <f aca="false">IF(MAX(P652:S652)=MIN(P652:S652),0,IF($D$17="custo",(MAX(P652:S652)-Q652)/(MAX(P652:S652)-MIN(P652:S652)),(Q652-MIN(P652:S652))/(MAX(P652:S652)-MIN(P652:S652))))</f>
        <v>0</v>
      </c>
      <c r="AL652" s="0" t="n">
        <f aca="false">IF(MAX(P652:S652)=MIN(P652:S652),0,IF($D$17="custo",(MAX(P652:S652)-R652)/(MAX(P652:S652)-MIN(P652:S652)),(R652-MIN(P652:S652))/(MAX(P652:S652)-MIN(P652:S652))))</f>
        <v>0.739599624968077</v>
      </c>
      <c r="AM652" s="0" t="n">
        <f aca="false">IF(MAX(P652:S652)=MIN(P652:S652),0,IF($D$17="custo",(MAX(P652:S652)-S652)/(MAX(P652:S652)-MIN(P652:S652)),(S652-MIN(P652:S652))/(MAX(P652:S652)-MIN(P652:S652))))</f>
        <v>1</v>
      </c>
      <c r="AN652" s="0" t="n">
        <f aca="false">IF(MAX(T652:W652)=MIN(T652:W652),0,IF($E$17="custo",(MAX(T652:W652)-T652)/(MAX(T652:W652)-MIN(T652:W652)),(T652-MIN(T652:W652))/(MAX(T652:W652)-MIN(T652:W652))))</f>
        <v>0</v>
      </c>
      <c r="AO652" s="0" t="n">
        <f aca="false">IF(MAX(T652:W652)=MIN(T652:W652),0,IF($E$17="custo",(MAX(T652:W652)-U652)/(MAX(T652:W652)-MIN(T652:W652)),(U652-MIN(T652:W652))/(MAX(T652:W652)-MIN(T652:W652))))</f>
        <v>0.692307692307692</v>
      </c>
      <c r="AP652" s="0" t="n">
        <f aca="false">IF(MAX(T652:W652)=MIN(T652:W652),0,IF($E$17="custo",(MAX(T652:W652)-V652)/(MAX(T652:W652)-MIN(T652:W652)),(V652-MIN(T652:W652))/(MAX(T652:W652)-MIN(T652:W652))))</f>
        <v>0.692307692307692</v>
      </c>
      <c r="AQ652" s="0" t="n">
        <f aca="false">IF(MAX(T652:W652)=MIN(T652:W652),0,IF($E$17="custo",(MAX(T652:W652)-W652)/(MAX(T652:W652)-MIN(T652:W652)),(W652-MIN(T652:W652))/(MAX(T652:W652)-MIN(T652:W652))))</f>
        <v>1</v>
      </c>
      <c r="AR652" s="0" t="n">
        <f aca="false">IF(MAX(X652:AA652)=MIN(X652:AA652),0,IF($F$17="custo",(MAX(X652:AA652)-X652)/(MAX(X652:AA652)-MIN(X652:AA652)),(X652-MIN(X652:AA652))/(MAX(X652:AA652)-MIN(X652:AA652))))</f>
        <v>0</v>
      </c>
      <c r="AS652" s="0" t="n">
        <f aca="false">IF(MAX(X652:AA652)=MIN(X652:AA652),0,IF($F$17="custo",(MAX(X652:AA652)-Y652)/(MAX(X652:AA652)-MIN(X652:AA652)),(Y652-MIN(X652:AA652))/(MAX(X652:AA652)-MIN(X652:AA652))))</f>
        <v>0.6</v>
      </c>
      <c r="AT652" s="0" t="n">
        <f aca="false">IF(MAX(X652:AA652)=MIN(X652:AA652),0,IF($F$17="custo",(MAX(X652:AA652)-Z652)/(MAX(X652:AA652)-MIN(X652:AA652)),(Z652-MIN(X652:AA652))/(MAX(X652:AA652)-MIN(X652:AA652))))</f>
        <v>0.2</v>
      </c>
      <c r="AU652" s="0" t="n">
        <f aca="false">IF(MAX(X652:AA652)=MIN(X652:AA652),0,IF($F$17="custo",(MAX(X652:AA652)-AA652)/(MAX(X652:AA652)-MIN(X652:AA652)),(AA652-MIN(X652:AA652))/(MAX(X652:AA652)-MIN(X652:AA652))))</f>
        <v>1</v>
      </c>
      <c r="AV652" s="0" t="n">
        <f aca="false">STDEVP(AB652:AE652)</f>
        <v>0.407227320726862</v>
      </c>
      <c r="AW652" s="0" t="n">
        <f aca="false">STDEVP(AF652:AI652)</f>
        <v>0.379095460269007</v>
      </c>
      <c r="AX652" s="0" t="n">
        <f aca="false">STDEVP(AJ652:AM652)</f>
        <v>0.408759692680921</v>
      </c>
      <c r="AY652" s="0" t="n">
        <f aca="false">STDEVP(AN652:AQ652)</f>
        <v>0.36639536313957</v>
      </c>
      <c r="AZ652" s="0" t="n">
        <f aca="false">STDEVP(AR652:AU652)</f>
        <v>0.38405728739343</v>
      </c>
      <c r="BA652" s="0" t="n">
        <f aca="false">AV652*((1-IFERROR(CORREL(AB652:AE652,AF652:AI652),0))+(1-IFERROR(CORREL(AB652:AE652,AJ652:AM652),0))+(1-IFERROR(CORREL(AB652:AE652,AN652:AQ652),0))+(1-IFERROR(CORREL(AB652:AE652,AR652:AU652),0)))</f>
        <v>1.19030838094291</v>
      </c>
      <c r="BB652" s="0" t="n">
        <f aca="false">AW652*((1-IFERROR(CORREL(AF652:AI652,AB652:AE652),0))+(1-IFERROR(CORREL(AF652:AI652,AJ652:AM652),0))+(1-IFERROR(CORREL(AF652:AI652,AN652:AQ652),0))+(1-IFERROR(CORREL(AF652:AI652,AR652:AU652),0)))</f>
        <v>2.65898805235184</v>
      </c>
      <c r="BC652" s="0" t="n">
        <f aca="false">AX652*((1-IFERROR(CORREL(AJ652:AM652,AB652:AE652),0))+(1-IFERROR(CORREL(AJ652:AM652,AF652:AI652),0))+(1-IFERROR(CORREL(AJ652:AM652,AN652:AQ652),0))+(1-IFERROR(CORREL(AJ652:AM652,AR652:AU652),0)))</f>
        <v>1.14411707832959</v>
      </c>
      <c r="BD652" s="0" t="n">
        <f aca="false">AY652*((1-IFERROR(CORREL(AN652:AQ652,AB652:AE652),0))+(1-IFERROR(CORREL(AN652:AQ652,AF652:AI652),0))+(1-IFERROR(CORREL(AN652:AQ652,AJ652:AM652),0))+(1-IFERROR(CORREL(AN652:AQ652,AR652:AU652),0)))</f>
        <v>0.931965474571665</v>
      </c>
      <c r="BE652" s="0" t="n">
        <f aca="false">AZ652*((1-IFERROR(CORREL(AR652:AU652,AB652:AE652),0))+(1-IFERROR(CORREL(AR652:AU652,AF652:AI652),0))+(1-IFERROR(CORREL(AR652:AU652,AJ652:AM652),0))+(1-IFERROR(CORREL(AR652:AU652,AN652:AQ652),0)))</f>
        <v>1.1441873658122</v>
      </c>
      <c r="BF652" s="0" t="n">
        <f aca="false">IF(SUM(BA652:BE652)&gt;0,BA652/SUM(BA652:BE652),1/5)</f>
        <v>0.168370777170057</v>
      </c>
      <c r="BG652" s="0" t="n">
        <f aca="false">IF(SUM(BA652:BE652)&gt;0,BB652/SUM(BA652:BE652),1/5)</f>
        <v>0.376117560817082</v>
      </c>
      <c r="BH652" s="0" t="n">
        <f aca="false">IF(SUM(BA652:BE652)&gt;0,BC652/SUM(BA652:BE652),1/5)</f>
        <v>0.161836953125786</v>
      </c>
      <c r="BI652" s="0" t="n">
        <f aca="false">IF(SUM(BA652:BE652)&gt;0,BD652/SUM(BA652:BE652),1/5)</f>
        <v>0.131827813499046</v>
      </c>
      <c r="BJ652" s="0" t="n">
        <f aca="false">IF(SUM(BA652:BE652)&gt;0,BE652/SUM(BA652:BE652),1/5)</f>
        <v>0.161846895388029</v>
      </c>
      <c r="BK652" s="0" t="n">
        <f aca="false">BF652*AB652+BG652*AF652+BH652*AJ652+BI652*AN652+BJ652*AR652</f>
        <v>0.377451722885595</v>
      </c>
      <c r="BL652" s="0" t="n">
        <f aca="false">BF652*AC652+BG652*AG652+BH652*AK652+BI652*AO652+BJ652*AS652</f>
        <v>0.564491107395393</v>
      </c>
      <c r="BM652" s="0" t="n">
        <f aca="false">BF652*AD652+BG652*AH652+BH652*AL652+BI652*AP652+BJ652*AT652</f>
        <v>0.640028334935314</v>
      </c>
      <c r="BN652" s="0" t="n">
        <f aca="false">BF652*AE652+BG652*AI652+BH652*AM652+BI652*AQ652+BJ652*AU652</f>
        <v>0.623882439182918</v>
      </c>
      <c r="BO652" s="0" t="n">
        <f aca="false">RANK(BK652,$BK652:$BN652)</f>
        <v>4</v>
      </c>
      <c r="BP652" s="0" t="n">
        <f aca="false">RANK(BL652,$BK652:$BN652)</f>
        <v>3</v>
      </c>
      <c r="BQ652" s="0" t="n">
        <f aca="false">RANK(BM652,$BK652:$BN652)</f>
        <v>1</v>
      </c>
      <c r="BR652" s="0" t="n">
        <f aca="false">RANK(BN652,$BK652:$BN652)</f>
        <v>2</v>
      </c>
    </row>
    <row r="653" customFormat="false" ht="15" hidden="false" customHeight="false" outlineLevel="0" collapsed="false">
      <c r="A653" s="0" t="n">
        <v>630</v>
      </c>
      <c r="B653" s="0" t="n">
        <f aca="false">RANDBETWEEN(1,$B$5)</f>
        <v>5</v>
      </c>
      <c r="C653" s="0" t="n">
        <f aca="false">RANDBETWEEN(1,$B$5)</f>
        <v>2</v>
      </c>
      <c r="D653" s="0" t="n">
        <f aca="false">RANDBETWEEN(1,$B$5)</f>
        <v>5</v>
      </c>
      <c r="E653" s="0" t="n">
        <f aca="false">RANDBETWEEN(1,$B$5)</f>
        <v>2</v>
      </c>
      <c r="F653" s="0" t="n">
        <f aca="false">RANDBETWEEN(1,$B$5)</f>
        <v>4</v>
      </c>
      <c r="G653" s="0" t="n">
        <f aca="false">RANDBETWEEN(1,$B$5)</f>
        <v>3</v>
      </c>
      <c r="H653" s="0" t="n">
        <f aca="true">NORMINV(RAND(),$B$8,$B$13)</f>
        <v>45.4208407156141</v>
      </c>
      <c r="I653" s="0" t="n">
        <f aca="true">NORMINV(RAND(),$C$8,$C$13)</f>
        <v>63.0419642730336</v>
      </c>
      <c r="J653" s="0" t="n">
        <f aca="true">NORMINV(RAND(),$D$8,$D$13)</f>
        <v>16.1930310537179</v>
      </c>
      <c r="K653" s="0" t="n">
        <f aca="true">NORMINV(RAND(),$E$8,$E$13)</f>
        <v>3.3704571599487</v>
      </c>
      <c r="L653" s="0" t="n">
        <f aca="true">NORMINV(RAND(),$B$9,$B$14)</f>
        <v>43.6452340364132</v>
      </c>
      <c r="M653" s="0" t="n">
        <f aca="true">NORMINV(RAND(),$C$9,$C$14)</f>
        <v>51.4793479565062</v>
      </c>
      <c r="N653" s="0" t="n">
        <f aca="true">NORMINV(RAND(),$D$9,$D$14)</f>
        <v>40.9310412871719</v>
      </c>
      <c r="O653" s="0" t="n">
        <f aca="true">NORMINV(RAND(),$E$9,$E$14)</f>
        <v>24.7065261452351</v>
      </c>
      <c r="P653" s="0" t="n">
        <f aca="true">NORMINV(RAND(),$B$10,$B$15)</f>
        <v>25.7379150464721</v>
      </c>
      <c r="Q653" s="0" t="n">
        <f aca="true">NORMINV(RAND(),$C$10,$C$15)</f>
        <v>28.3437676982003</v>
      </c>
      <c r="R653" s="0" t="n">
        <f aca="true">NORMINV(RAND(),$D$10,$D$15)</f>
        <v>10.0129454784457</v>
      </c>
      <c r="S653" s="0" t="n">
        <f aca="true">NORMINV(RAND(),$E$10,$E$15)</f>
        <v>4.02334809650168</v>
      </c>
      <c r="T653" s="0" t="n">
        <f aca="false">MEDIAN(INDEX(Avaliadores!$B$17:$B$22,$B653),INDEX(Avaliadores!$B$17:$B$22,$C653),INDEX(Avaliadores!$B$17:$B$22,$D653),INDEX(Avaliadores!$B$17:$B$22,$E653),INDEX(Avaliadores!$B$17:$B$22,$F653),INDEX(Avaliadores!$B$17:$B$22,$G653))</f>
        <v>2.91666666666667</v>
      </c>
      <c r="U653" s="0" t="n">
        <f aca="false">MEDIAN(INDEX(Avaliadores!$C$17:$C$22,$B653),INDEX(Avaliadores!$C$17:$C$22,$C653),INDEX(Avaliadores!$C$17:$C$22,$D653),INDEX(Avaliadores!$C$17:$C$22,$E653),INDEX(Avaliadores!$C$17:$C$22,$F653),INDEX(Avaliadores!$C$17:$C$22,$G653))</f>
        <v>5.29166666666667</v>
      </c>
      <c r="V653" s="0" t="n">
        <f aca="false">MEDIAN(INDEX(Avaliadores!$D$17:$D$22,$B653),INDEX(Avaliadores!$D$17:$D$22,$C653),INDEX(Avaliadores!$D$17:$D$22,$D653),INDEX(Avaliadores!$D$17:$D$22,$E653),INDEX(Avaliadores!$D$17:$D$22,$F653),INDEX(Avaliadores!$D$17:$D$22,$G653))</f>
        <v>5.66666666666667</v>
      </c>
      <c r="W653" s="0" t="n">
        <f aca="false">MEDIAN(INDEX(Avaliadores!$E$17:$E$22,$B653),INDEX(Avaliadores!$E$17:$E$22,$C653),INDEX(Avaliadores!$E$17:$E$22,$D653),INDEX(Avaliadores!$E$17:$E$22,$E653),INDEX(Avaliadores!$E$17:$E$22,$F653),INDEX(Avaliadores!$E$17:$E$22,$G653))</f>
        <v>6.29166666666667</v>
      </c>
      <c r="X653" s="0" t="n">
        <f aca="false">MEDIAN(INDEX(Avaliadores!$F$17:$F$22,$B653),INDEX(Avaliadores!$F$17:$F$22,$C653),INDEX(Avaliadores!$F$17:$F$22,$D653),INDEX(Avaliadores!$F$17:$F$22,$E653),INDEX(Avaliadores!$F$17:$F$22,$F653),INDEX(Avaliadores!$F$17:$F$22,$G653))</f>
        <v>2.54166666666667</v>
      </c>
      <c r="Y653" s="0" t="n">
        <f aca="false">MEDIAN(INDEX(Avaliadores!$G$17:$G$22,$B653),INDEX(Avaliadores!$G$17:$G$22,$C653),INDEX(Avaliadores!$G$17:$G$22,$D653),INDEX(Avaliadores!$G$17:$G$22,$E653),INDEX(Avaliadores!$G$17:$G$22,$F653),INDEX(Avaliadores!$G$17:$G$22,$G653))</f>
        <v>5.16666666666667</v>
      </c>
      <c r="Z653" s="0" t="n">
        <f aca="false">MEDIAN(INDEX(Avaliadores!$H$17:$H$22,$B653),INDEX(Avaliadores!$H$17:$H$22,$C653),INDEX(Avaliadores!$H$17:$H$22,$D653),INDEX(Avaliadores!$H$17:$H$22,$E653),INDEX(Avaliadores!$H$17:$H$22,$F653),INDEX(Avaliadores!$H$17:$H$22,$G653))</f>
        <v>3.66666666666667</v>
      </c>
      <c r="AA653" s="0" t="n">
        <f aca="false">MEDIAN(INDEX(Avaliadores!$I$17:$I$22,$B653),INDEX(Avaliadores!$I$17:$I$22,$C653),INDEX(Avaliadores!$I$17:$I$22,$D653),INDEX(Avaliadores!$I$17:$I$22,$E653),INDEX(Avaliadores!$I$17:$I$22,$F653),INDEX(Avaliadores!$I$17:$I$22,$G653))</f>
        <v>6.29166666666667</v>
      </c>
      <c r="AB653" s="0" t="n">
        <f aca="false">IF(MAX(H653:K653)=MIN(H653:K653),0,IF($B$17="custo",(MAX(H653:K653)-H653)/(MAX(H653:K653)-MIN(H653:K653)),(H653-MIN(H653:K653))/(MAX(H653:K653)-MIN(H653:K653))))</f>
        <v>0.295302136814231</v>
      </c>
      <c r="AC653" s="0" t="n">
        <f aca="false">IF(MAX(H653:K653)=MIN(H653:K653),0,IF($B$17="custo",(MAX(H653:K653)-I653)/(MAX(H653:K653)-MIN(H653:K653)),(I653-MIN(H653:K653))/(MAX(H653:K653)-MIN(H653:K653))))</f>
        <v>0</v>
      </c>
      <c r="AD653" s="0" t="n">
        <f aca="false">IF(MAX(H653:K653)=MIN(H653:K653),0,IF($B$17="custo",(MAX(H653:K653)-J653)/(MAX(H653:K653)-MIN(H653:K653)),(J653-MIN(H653:K653))/(MAX(H653:K653)-MIN(H653:K653))))</f>
        <v>0.785113959507193</v>
      </c>
      <c r="AE653" s="0" t="n">
        <f aca="false">IF(MAX(H653:K653)=MIN(H653:K653),0,IF($B$17="custo",(MAX(H653:K653)-K653)/(MAX(H653:K653)-MIN(H653:K653)),(K653-MIN(H653:K653))/(MAX(H653:K653)-MIN(H653:K653))))</f>
        <v>1</v>
      </c>
      <c r="AF653" s="0" t="n">
        <f aca="false">IF(MAX(L653:O653)=MIN(L653:O653),0,IF($C$17="custo",(MAX(L653:O653)-L653)/(MAX(L653:O653)-MIN(L653:O653)),(L653-MIN(L653:O653))/(MAX(L653:O653)-MIN(L653:O653))))</f>
        <v>0.707385572752926</v>
      </c>
      <c r="AG653" s="0" t="n">
        <f aca="false">IF(MAX(L653:O653)=MIN(L653:O653),0,IF($C$17="custo",(MAX(L653:O653)-M653)/(MAX(L653:O653)-MIN(L653:O653)),(M653-MIN(L653:O653))/(MAX(L653:O653)-MIN(L653:O653))))</f>
        <v>1</v>
      </c>
      <c r="AH653" s="0" t="n">
        <f aca="false">IF(MAX(L653:O653)=MIN(L653:O653),0,IF($C$17="custo",(MAX(L653:O653)-N653)/(MAX(L653:O653)-MIN(L653:O653)),(N653-MIN(L653:O653))/(MAX(L653:O653)-MIN(L653:O653))))</f>
        <v>0.606006914635587</v>
      </c>
      <c r="AI653" s="0" t="n">
        <f aca="false">IF(MAX(L653:O653)=MIN(L653:O653),0,IF($C$17="custo",(MAX(L653:O653)-O653)/(MAX(L653:O653)-MIN(L653:O653)),(O653-MIN(L653:O653))/(MAX(L653:O653)-MIN(L653:O653))))</f>
        <v>0</v>
      </c>
      <c r="AJ653" s="0" t="n">
        <f aca="false">IF(MAX(P653:S653)=MIN(P653:S653),0,IF($D$17="custo",(MAX(P653:S653)-P653)/(MAX(P653:S653)-MIN(P653:S653)),(P653-MIN(P653:S653))/(MAX(P653:S653)-MIN(P653:S653))))</f>
        <v>0.107146697894398</v>
      </c>
      <c r="AK653" s="0" t="n">
        <f aca="false">IF(MAX(P653:S653)=MIN(P653:S653),0,IF($D$17="custo",(MAX(P653:S653)-Q653)/(MAX(P653:S653)-MIN(P653:S653)),(Q653-MIN(P653:S653))/(MAX(P653:S653)-MIN(P653:S653))))</f>
        <v>0</v>
      </c>
      <c r="AL653" s="0" t="n">
        <f aca="false">IF(MAX(P653:S653)=MIN(P653:S653),0,IF($D$17="custo",(MAX(P653:S653)-R653)/(MAX(P653:S653)-MIN(P653:S653)),(R653-MIN(P653:S653))/(MAX(P653:S653)-MIN(P653:S653))))</f>
        <v>0.753721462045595</v>
      </c>
      <c r="AM653" s="0" t="n">
        <f aca="false">IF(MAX(P653:S653)=MIN(P653:S653),0,IF($D$17="custo",(MAX(P653:S653)-S653)/(MAX(P653:S653)-MIN(P653:S653)),(S653-MIN(P653:S653))/(MAX(P653:S653)-MIN(P653:S653))))</f>
        <v>1</v>
      </c>
      <c r="AN653" s="0" t="n">
        <f aca="false">IF(MAX(T653:W653)=MIN(T653:W653),0,IF($E$17="custo",(MAX(T653:W653)-T653)/(MAX(T653:W653)-MIN(T653:W653)),(T653-MIN(T653:W653))/(MAX(T653:W653)-MIN(T653:W653))))</f>
        <v>0</v>
      </c>
      <c r="AO653" s="0" t="n">
        <f aca="false">IF(MAX(T653:W653)=MIN(T653:W653),0,IF($E$17="custo",(MAX(T653:W653)-U653)/(MAX(T653:W653)-MIN(T653:W653)),(U653-MIN(T653:W653))/(MAX(T653:W653)-MIN(T653:W653))))</f>
        <v>0.703703703703704</v>
      </c>
      <c r="AP653" s="0" t="n">
        <f aca="false">IF(MAX(T653:W653)=MIN(T653:W653),0,IF($E$17="custo",(MAX(T653:W653)-V653)/(MAX(T653:W653)-MIN(T653:W653)),(V653-MIN(T653:W653))/(MAX(T653:W653)-MIN(T653:W653))))</f>
        <v>0.814814814814815</v>
      </c>
      <c r="AQ653" s="0" t="n">
        <f aca="false">IF(MAX(T653:W653)=MIN(T653:W653),0,IF($E$17="custo",(MAX(T653:W653)-W653)/(MAX(T653:W653)-MIN(T653:W653)),(W653-MIN(T653:W653))/(MAX(T653:W653)-MIN(T653:W653))))</f>
        <v>1</v>
      </c>
      <c r="AR653" s="0" t="n">
        <f aca="false">IF(MAX(X653:AA653)=MIN(X653:AA653),0,IF($F$17="custo",(MAX(X653:AA653)-X653)/(MAX(X653:AA653)-MIN(X653:AA653)),(X653-MIN(X653:AA653))/(MAX(X653:AA653)-MIN(X653:AA653))))</f>
        <v>0</v>
      </c>
      <c r="AS653" s="0" t="n">
        <f aca="false">IF(MAX(X653:AA653)=MIN(X653:AA653),0,IF($F$17="custo",(MAX(X653:AA653)-Y653)/(MAX(X653:AA653)-MIN(X653:AA653)),(Y653-MIN(X653:AA653))/(MAX(X653:AA653)-MIN(X653:AA653))))</f>
        <v>0.7</v>
      </c>
      <c r="AT653" s="0" t="n">
        <f aca="false">IF(MAX(X653:AA653)=MIN(X653:AA653),0,IF($F$17="custo",(MAX(X653:AA653)-Z653)/(MAX(X653:AA653)-MIN(X653:AA653)),(Z653-MIN(X653:AA653))/(MAX(X653:AA653)-MIN(X653:AA653))))</f>
        <v>0.3</v>
      </c>
      <c r="AU653" s="0" t="n">
        <f aca="false">IF(MAX(X653:AA653)=MIN(X653:AA653),0,IF($F$17="custo",(MAX(X653:AA653)-AA653)/(MAX(X653:AA653)-MIN(X653:AA653)),(AA653-MIN(X653:AA653))/(MAX(X653:AA653)-MIN(X653:AA653))))</f>
        <v>1</v>
      </c>
      <c r="AV653" s="0" t="n">
        <f aca="false">STDEVP(AB653:AE653)</f>
        <v>0.394199980327814</v>
      </c>
      <c r="AW653" s="0" t="n">
        <f aca="false">STDEVP(AF653:AI653)</f>
        <v>0.363899893153573</v>
      </c>
      <c r="AX653" s="0" t="n">
        <f aca="false">STDEVP(AJ653:AM653)</f>
        <v>0.422453808140076</v>
      </c>
      <c r="AY653" s="0" t="n">
        <f aca="false">STDEVP(AN653:AQ653)</f>
        <v>0.378612005560387</v>
      </c>
      <c r="AZ653" s="0" t="n">
        <f aca="false">STDEVP(AR653:AU653)</f>
        <v>0.380788655293195</v>
      </c>
      <c r="BA653" s="0" t="n">
        <f aca="false">AV653*((1-IFERROR(CORREL(AB653:AE653,AF653:AI653),0))+(1-IFERROR(CORREL(AB653:AE653,AJ653:AM653),0))+(1-IFERROR(CORREL(AB653:AE653,AN653:AQ653),0))+(1-IFERROR(CORREL(AB653:AE653,AR653:AU653),0)))</f>
        <v>1.19905870064614</v>
      </c>
      <c r="BB653" s="0" t="n">
        <f aca="false">AW653*((1-IFERROR(CORREL(AF653:AI653,AB653:AE653),0))+(1-IFERROR(CORREL(AF653:AI653,AJ653:AM653),0))+(1-IFERROR(CORREL(AF653:AI653,AN653:AQ653),0))+(1-IFERROR(CORREL(AF653:AI653,AR653:AU653),0)))</f>
        <v>2.45774210634469</v>
      </c>
      <c r="BC653" s="0" t="n">
        <f aca="false">AX653*((1-IFERROR(CORREL(AJ653:AM653,AB653:AE653),0))+(1-IFERROR(CORREL(AJ653:AM653,AF653:AI653),0))+(1-IFERROR(CORREL(AJ653:AM653,AN653:AQ653),0))+(1-IFERROR(CORREL(AJ653:AM653,AR653:AU653),0)))</f>
        <v>1.16127110891223</v>
      </c>
      <c r="BD653" s="0" t="n">
        <f aca="false">AY653*((1-IFERROR(CORREL(AN653:AQ653,AB653:AE653),0))+(1-IFERROR(CORREL(AN653:AQ653,AF653:AI653),0))+(1-IFERROR(CORREL(AN653:AQ653,AJ653:AM653),0))+(1-IFERROR(CORREL(AN653:AQ653,AR653:AU653),0)))</f>
        <v>0.907737366454712</v>
      </c>
      <c r="BE653" s="0" t="n">
        <f aca="false">AZ653*((1-IFERROR(CORREL(AR653:AU653,AB653:AE653),0))+(1-IFERROR(CORREL(AR653:AU653,AF653:AI653),0))+(1-IFERROR(CORREL(AR653:AU653,AJ653:AM653),0))+(1-IFERROR(CORREL(AR653:AU653,AN653:AQ653),0)))</f>
        <v>1.097673550112</v>
      </c>
      <c r="BF653" s="0" t="n">
        <f aca="false">IF(SUM(BA653:BE653)&gt;0,BA653/SUM(BA653:BE653),1/5)</f>
        <v>0.175725319471807</v>
      </c>
      <c r="BG653" s="0" t="n">
        <f aca="false">IF(SUM(BA653:BE653)&gt;0,BB653/SUM(BA653:BE653),1/5)</f>
        <v>0.360188801919371</v>
      </c>
      <c r="BH653" s="0" t="n">
        <f aca="false">IF(SUM(BA653:BE653)&gt;0,BC653/SUM(BA653:BE653),1/5)</f>
        <v>0.170187444949122</v>
      </c>
      <c r="BI653" s="0" t="n">
        <f aca="false">IF(SUM(BA653:BE653)&gt;0,BD653/SUM(BA653:BE653),1/5)</f>
        <v>0.133031384227306</v>
      </c>
      <c r="BJ653" s="0" t="n">
        <f aca="false">IF(SUM(BA653:BE653)&gt;0,BE653/SUM(BA653:BE653),1/5)</f>
        <v>0.160867049432394</v>
      </c>
      <c r="BK653" s="0" t="n">
        <f aca="false">BF653*AB653+BG653*AF653+BH653*AJ653+BI653*AN653+BJ653*AR653</f>
        <v>0.324919447026696</v>
      </c>
      <c r="BL653" s="0" t="n">
        <f aca="false">BF653*AC653+BG653*AG653+BH653*AK653+BI653*AO653+BJ653*AS653</f>
        <v>0.566410414311632</v>
      </c>
      <c r="BM653" s="0" t="n">
        <f aca="false">BF653*AD653+BG653*AH653+BH653*AL653+BI653*AP653+BJ653*AT653</f>
        <v>0.641171293255929</v>
      </c>
      <c r="BN653" s="0" t="n">
        <f aca="false">BF653*AE653+BG653*AI653+BH653*AM653+BI653*AQ653+BJ653*AU653</f>
        <v>0.639811198080629</v>
      </c>
      <c r="BO653" s="0" t="n">
        <f aca="false">RANK(BK653,$BK653:$BN653)</f>
        <v>4</v>
      </c>
      <c r="BP653" s="0" t="n">
        <f aca="false">RANK(BL653,$BK653:$BN653)</f>
        <v>3</v>
      </c>
      <c r="BQ653" s="0" t="n">
        <f aca="false">RANK(BM653,$BK653:$BN653)</f>
        <v>1</v>
      </c>
      <c r="BR653" s="0" t="n">
        <f aca="false">RANK(BN653,$BK653:$BN653)</f>
        <v>2</v>
      </c>
    </row>
    <row r="654" customFormat="false" ht="15" hidden="false" customHeight="false" outlineLevel="0" collapsed="false">
      <c r="A654" s="0" t="n">
        <v>631</v>
      </c>
      <c r="B654" s="0" t="n">
        <f aca="false">RANDBETWEEN(1,$B$5)</f>
        <v>6</v>
      </c>
      <c r="C654" s="0" t="n">
        <f aca="false">RANDBETWEEN(1,$B$5)</f>
        <v>4</v>
      </c>
      <c r="D654" s="0" t="n">
        <f aca="false">RANDBETWEEN(1,$B$5)</f>
        <v>2</v>
      </c>
      <c r="E654" s="0" t="n">
        <f aca="false">RANDBETWEEN(1,$B$5)</f>
        <v>1</v>
      </c>
      <c r="F654" s="0" t="n">
        <f aca="false">RANDBETWEEN(1,$B$5)</f>
        <v>4</v>
      </c>
      <c r="G654" s="0" t="n">
        <f aca="false">RANDBETWEEN(1,$B$5)</f>
        <v>6</v>
      </c>
      <c r="H654" s="0" t="n">
        <f aca="true">NORMINV(RAND(),$B$8,$B$13)</f>
        <v>50.9024772880703</v>
      </c>
      <c r="I654" s="0" t="n">
        <f aca="true">NORMINV(RAND(),$C$8,$C$13)</f>
        <v>63.1218163733369</v>
      </c>
      <c r="J654" s="0" t="n">
        <f aca="true">NORMINV(RAND(),$D$8,$D$13)</f>
        <v>13.7060212711755</v>
      </c>
      <c r="K654" s="0" t="n">
        <f aca="true">NORMINV(RAND(),$E$8,$E$13)</f>
        <v>3.13840414607735</v>
      </c>
      <c r="L654" s="0" t="n">
        <f aca="true">NORMINV(RAND(),$B$9,$B$14)</f>
        <v>47.3904145317756</v>
      </c>
      <c r="M654" s="0" t="n">
        <f aca="true">NORMINV(RAND(),$C$9,$C$14)</f>
        <v>59.7845352125331</v>
      </c>
      <c r="N654" s="0" t="n">
        <f aca="true">NORMINV(RAND(),$D$9,$D$14)</f>
        <v>42.1554327956353</v>
      </c>
      <c r="O654" s="0" t="n">
        <f aca="true">NORMINV(RAND(),$E$9,$E$14)</f>
        <v>28.1056899905823</v>
      </c>
      <c r="P654" s="0" t="n">
        <f aca="true">NORMINV(RAND(),$B$10,$B$15)</f>
        <v>25.8033515531241</v>
      </c>
      <c r="Q654" s="0" t="n">
        <f aca="true">NORMINV(RAND(),$C$10,$C$15)</f>
        <v>31.326345898693</v>
      </c>
      <c r="R654" s="0" t="n">
        <f aca="true">NORMINV(RAND(),$D$10,$D$15)</f>
        <v>9.61907404357414</v>
      </c>
      <c r="S654" s="0" t="n">
        <f aca="true">NORMINV(RAND(),$E$10,$E$15)</f>
        <v>3.95756258946345</v>
      </c>
      <c r="T654" s="0" t="n">
        <f aca="false">MEDIAN(INDEX(Avaliadores!$B$17:$B$22,$B654),INDEX(Avaliadores!$B$17:$B$22,$C654),INDEX(Avaliadores!$B$17:$B$22,$D654),INDEX(Avaliadores!$B$17:$B$22,$E654),INDEX(Avaliadores!$B$17:$B$22,$F654),INDEX(Avaliadores!$B$17:$B$22,$G654))</f>
        <v>2.54166666666667</v>
      </c>
      <c r="U654" s="0" t="n">
        <f aca="false">MEDIAN(INDEX(Avaliadores!$C$17:$C$22,$B654),INDEX(Avaliadores!$C$17:$C$22,$C654),INDEX(Avaliadores!$C$17:$C$22,$D654),INDEX(Avaliadores!$C$17:$C$22,$E654),INDEX(Avaliadores!$C$17:$C$22,$F654),INDEX(Avaliadores!$C$17:$C$22,$G654))</f>
        <v>5.54166666666667</v>
      </c>
      <c r="V654" s="0" t="n">
        <f aca="false">MEDIAN(INDEX(Avaliadores!$D$17:$D$22,$B654),INDEX(Avaliadores!$D$17:$D$22,$C654),INDEX(Avaliadores!$D$17:$D$22,$D654),INDEX(Avaliadores!$D$17:$D$22,$E654),INDEX(Avaliadores!$D$17:$D$22,$F654),INDEX(Avaliadores!$D$17:$D$22,$G654))</f>
        <v>5.54166666666667</v>
      </c>
      <c r="W654" s="0" t="n">
        <f aca="false">MEDIAN(INDEX(Avaliadores!$E$17:$E$22,$B654),INDEX(Avaliadores!$E$17:$E$22,$C654),INDEX(Avaliadores!$E$17:$E$22,$D654),INDEX(Avaliadores!$E$17:$E$22,$E654),INDEX(Avaliadores!$E$17:$E$22,$F654),INDEX(Avaliadores!$E$17:$E$22,$G654))</f>
        <v>6.29166666666667</v>
      </c>
      <c r="X654" s="0" t="n">
        <f aca="false">MEDIAN(INDEX(Avaliadores!$F$17:$F$22,$B654),INDEX(Avaliadores!$F$17:$F$22,$C654),INDEX(Avaliadores!$F$17:$F$22,$D654),INDEX(Avaliadores!$F$17:$F$22,$E654),INDEX(Avaliadores!$F$17:$F$22,$F654),INDEX(Avaliadores!$F$17:$F$22,$G654))</f>
        <v>3.04166666666667</v>
      </c>
      <c r="Y654" s="0" t="n">
        <f aca="false">MEDIAN(INDEX(Avaliadores!$G$17:$G$22,$B654),INDEX(Avaliadores!$G$17:$G$22,$C654),INDEX(Avaliadores!$G$17:$G$22,$D654),INDEX(Avaliadores!$G$17:$G$22,$E654),INDEX(Avaliadores!$G$17:$G$22,$F654),INDEX(Avaliadores!$G$17:$G$22,$G654))</f>
        <v>5.04166666666667</v>
      </c>
      <c r="Z654" s="0" t="n">
        <f aca="false">MEDIAN(INDEX(Avaliadores!$H$17:$H$22,$B654),INDEX(Avaliadores!$H$17:$H$22,$C654),INDEX(Avaliadores!$H$17:$H$22,$D654),INDEX(Avaliadores!$H$17:$H$22,$E654),INDEX(Avaliadores!$H$17:$H$22,$F654),INDEX(Avaliadores!$H$17:$H$22,$G654))</f>
        <v>4.04166666666667</v>
      </c>
      <c r="AA654" s="0" t="n">
        <f aca="false">MEDIAN(INDEX(Avaliadores!$I$17:$I$22,$B654),INDEX(Avaliadores!$I$17:$I$22,$C654),INDEX(Avaliadores!$I$17:$I$22,$D654),INDEX(Avaliadores!$I$17:$I$22,$E654),INDEX(Avaliadores!$I$17:$I$22,$F654),INDEX(Avaliadores!$I$17:$I$22,$G654))</f>
        <v>6.54166666666667</v>
      </c>
      <c r="AB654" s="0" t="n">
        <f aca="false">IF(MAX(H654:K654)=MIN(H654:K654),0,IF($B$17="custo",(MAX(H654:K654)-H654)/(MAX(H654:K654)-MIN(H654:K654)),(H654-MIN(H654:K654))/(MAX(H654:K654)-MIN(H654:K654))))</f>
        <v>0.203711970218885</v>
      </c>
      <c r="AC654" s="0" t="n">
        <f aca="false">IF(MAX(H654:K654)=MIN(H654:K654),0,IF($B$17="custo",(MAX(H654:K654)-I654)/(MAX(H654:K654)-MIN(H654:K654)),(I654-MIN(H654:K654))/(MAX(H654:K654)-MIN(H654:K654))))</f>
        <v>0</v>
      </c>
      <c r="AD654" s="0" t="n">
        <f aca="false">IF(MAX(H654:K654)=MIN(H654:K654),0,IF($B$17="custo",(MAX(H654:K654)-J654)/(MAX(H654:K654)-MIN(H654:K654)),(J654-MIN(H654:K654))/(MAX(H654:K654)-MIN(H654:K654))))</f>
        <v>0.823824341885377</v>
      </c>
      <c r="AE654" s="0" t="n">
        <f aca="false">IF(MAX(H654:K654)=MIN(H654:K654),0,IF($B$17="custo",(MAX(H654:K654)-K654)/(MAX(H654:K654)-MIN(H654:K654)),(K654-MIN(H654:K654))/(MAX(H654:K654)-MIN(H654:K654))))</f>
        <v>1</v>
      </c>
      <c r="AF654" s="0" t="n">
        <f aca="false">IF(MAX(L654:O654)=MIN(L654:O654),0,IF($C$17="custo",(MAX(L654:O654)-L654)/(MAX(L654:O654)-MIN(L654:O654)),(L654-MIN(L654:O654))/(MAX(L654:O654)-MIN(L654:O654))))</f>
        <v>0.608757181837885</v>
      </c>
      <c r="AG654" s="0" t="n">
        <f aca="false">IF(MAX(L654:O654)=MIN(L654:O654),0,IF($C$17="custo",(MAX(L654:O654)-M654)/(MAX(L654:O654)-MIN(L654:O654)),(M654-MIN(L654:O654))/(MAX(L654:O654)-MIN(L654:O654))))</f>
        <v>1</v>
      </c>
      <c r="AH654" s="0" t="n">
        <f aca="false">IF(MAX(L654:O654)=MIN(L654:O654),0,IF($C$17="custo",(MAX(L654:O654)-N654)/(MAX(L654:O654)-MIN(L654:O654)),(N654-MIN(L654:O654))/(MAX(L654:O654)-MIN(L654:O654))))</f>
        <v>0.443505522585076</v>
      </c>
      <c r="AI654" s="0" t="n">
        <f aca="false">IF(MAX(L654:O654)=MIN(L654:O654),0,IF($C$17="custo",(MAX(L654:O654)-O654)/(MAX(L654:O654)-MIN(L654:O654)),(O654-MIN(L654:O654))/(MAX(L654:O654)-MIN(L654:O654))))</f>
        <v>0</v>
      </c>
      <c r="AJ654" s="0" t="n">
        <f aca="false">IF(MAX(P654:S654)=MIN(P654:S654),0,IF($D$17="custo",(MAX(P654:S654)-P654)/(MAX(P654:S654)-MIN(P654:S654)),(P654-MIN(P654:S654))/(MAX(P654:S654)-MIN(P654:S654))))</f>
        <v>0.201799045400256</v>
      </c>
      <c r="AK654" s="0" t="n">
        <f aca="false">IF(MAX(P654:S654)=MIN(P654:S654),0,IF($D$17="custo",(MAX(P654:S654)-Q654)/(MAX(P654:S654)-MIN(P654:S654)),(Q654-MIN(P654:S654))/(MAX(P654:S654)-MIN(P654:S654))))</f>
        <v>0</v>
      </c>
      <c r="AL654" s="0" t="n">
        <f aca="false">IF(MAX(P654:S654)=MIN(P654:S654),0,IF($D$17="custo",(MAX(P654:S654)-R654)/(MAX(P654:S654)-MIN(P654:S654)),(R654-MIN(P654:S654))/(MAX(P654:S654)-MIN(P654:S654))))</f>
        <v>0.79313981954757</v>
      </c>
      <c r="AM654" s="0" t="n">
        <f aca="false">IF(MAX(P654:S654)=MIN(P654:S654),0,IF($D$17="custo",(MAX(P654:S654)-S654)/(MAX(P654:S654)-MIN(P654:S654)),(S654-MIN(P654:S654))/(MAX(P654:S654)-MIN(P654:S654))))</f>
        <v>1</v>
      </c>
      <c r="AN654" s="0" t="n">
        <f aca="false">IF(MAX(T654:W654)=MIN(T654:W654),0,IF($E$17="custo",(MAX(T654:W654)-T654)/(MAX(T654:W654)-MIN(T654:W654)),(T654-MIN(T654:W654))/(MAX(T654:W654)-MIN(T654:W654))))</f>
        <v>0</v>
      </c>
      <c r="AO654" s="0" t="n">
        <f aca="false">IF(MAX(T654:W654)=MIN(T654:W654),0,IF($E$17="custo",(MAX(T654:W654)-U654)/(MAX(T654:W654)-MIN(T654:W654)),(U654-MIN(T654:W654))/(MAX(T654:W654)-MIN(T654:W654))))</f>
        <v>0.8</v>
      </c>
      <c r="AP654" s="0" t="n">
        <f aca="false">IF(MAX(T654:W654)=MIN(T654:W654),0,IF($E$17="custo",(MAX(T654:W654)-V654)/(MAX(T654:W654)-MIN(T654:W654)),(V654-MIN(T654:W654))/(MAX(T654:W654)-MIN(T654:W654))))</f>
        <v>0.8</v>
      </c>
      <c r="AQ654" s="0" t="n">
        <f aca="false">IF(MAX(T654:W654)=MIN(T654:W654),0,IF($E$17="custo",(MAX(T654:W654)-W654)/(MAX(T654:W654)-MIN(T654:W654)),(W654-MIN(T654:W654))/(MAX(T654:W654)-MIN(T654:W654))))</f>
        <v>1</v>
      </c>
      <c r="AR654" s="0" t="n">
        <f aca="false">IF(MAX(X654:AA654)=MIN(X654:AA654),0,IF($F$17="custo",(MAX(X654:AA654)-X654)/(MAX(X654:AA654)-MIN(X654:AA654)),(X654-MIN(X654:AA654))/(MAX(X654:AA654)-MIN(X654:AA654))))</f>
        <v>0</v>
      </c>
      <c r="AS654" s="0" t="n">
        <f aca="false">IF(MAX(X654:AA654)=MIN(X654:AA654),0,IF($F$17="custo",(MAX(X654:AA654)-Y654)/(MAX(X654:AA654)-MIN(X654:AA654)),(Y654-MIN(X654:AA654))/(MAX(X654:AA654)-MIN(X654:AA654))))</f>
        <v>0.571428571428571</v>
      </c>
      <c r="AT654" s="0" t="n">
        <f aca="false">IF(MAX(X654:AA654)=MIN(X654:AA654),0,IF($F$17="custo",(MAX(X654:AA654)-Z654)/(MAX(X654:AA654)-MIN(X654:AA654)),(Z654-MIN(X654:AA654))/(MAX(X654:AA654)-MIN(X654:AA654))))</f>
        <v>0.285714285714286</v>
      </c>
      <c r="AU654" s="0" t="n">
        <f aca="false">IF(MAX(X654:AA654)=MIN(X654:AA654),0,IF($F$17="custo",(MAX(X654:AA654)-AA654)/(MAX(X654:AA654)-MIN(X654:AA654)),(AA654-MIN(X654:AA654))/(MAX(X654:AA654)-MIN(X654:AA654))))</f>
        <v>1</v>
      </c>
      <c r="AV654" s="0" t="n">
        <f aca="false">STDEVP(AB654:AE654)</f>
        <v>0.416070678751819</v>
      </c>
      <c r="AW654" s="0" t="n">
        <f aca="false">STDEVP(AF654:AI654)</f>
        <v>0.358586427173179</v>
      </c>
      <c r="AX654" s="0" t="n">
        <f aca="false">STDEVP(AJ654:AM654)</f>
        <v>0.410745772758703</v>
      </c>
      <c r="AY654" s="0" t="n">
        <f aca="false">STDEVP(AN654:AQ654)</f>
        <v>0.38405728739343</v>
      </c>
      <c r="AZ654" s="0" t="n">
        <f aca="false">STDEVP(AR654:AU654)</f>
        <v>0.369431444028164</v>
      </c>
      <c r="BA654" s="0" t="n">
        <f aca="false">AV654*((1-IFERROR(CORREL(AB654:AE654,AF654:AI654),0))+(1-IFERROR(CORREL(AB654:AE654,AJ654:AM654),0))+(1-IFERROR(CORREL(AB654:AE654,AN654:AQ654),0))+(1-IFERROR(CORREL(AB654:AE654,AR654:AU654),0)))</f>
        <v>1.21139998092022</v>
      </c>
      <c r="BB654" s="0" t="n">
        <f aca="false">AW654*((1-IFERROR(CORREL(AF654:AI654,AB654:AE654),0))+(1-IFERROR(CORREL(AF654:AI654,AJ654:AM654),0))+(1-IFERROR(CORREL(AF654:AI654,AN654:AQ654),0))+(1-IFERROR(CORREL(AF654:AI654,AR654:AU654),0)))</f>
        <v>2.38843028609847</v>
      </c>
      <c r="BC654" s="0" t="n">
        <f aca="false">AX654*((1-IFERROR(CORREL(AJ654:AM654,AB654:AE654),0))+(1-IFERROR(CORREL(AJ654:AM654,AF654:AI654),0))+(1-IFERROR(CORREL(AJ654:AM654,AN654:AQ654),0))+(1-IFERROR(CORREL(AJ654:AM654,AR654:AU654),0)))</f>
        <v>1.19194030002606</v>
      </c>
      <c r="BD654" s="0" t="n">
        <f aca="false">AY654*((1-IFERROR(CORREL(AN654:AQ654,AB654:AE654),0))+(1-IFERROR(CORREL(AN654:AQ654,AF654:AI654),0))+(1-IFERROR(CORREL(AN654:AQ654,AJ654:AM654),0))+(1-IFERROR(CORREL(AN654:AQ654,AR654:AU654),0)))</f>
        <v>0.926691639001421</v>
      </c>
      <c r="BE654" s="0" t="n">
        <f aca="false">AZ654*((1-IFERROR(CORREL(AR654:AU654,AB654:AE654),0))+(1-IFERROR(CORREL(AR654:AU654,AF654:AI654),0))+(1-IFERROR(CORREL(AR654:AU654,AJ654:AM654),0))+(1-IFERROR(CORREL(AR654:AU654,AN654:AQ654),0)))</f>
        <v>0.984270895672164</v>
      </c>
      <c r="BF654" s="0" t="n">
        <f aca="false">IF(SUM(BA654:BE654)&gt;0,BA654/SUM(BA654:BE654),1/5)</f>
        <v>0.180732241987923</v>
      </c>
      <c r="BG654" s="0" t="n">
        <f aca="false">IF(SUM(BA654:BE654)&gt;0,BB654/SUM(BA654:BE654),1/5)</f>
        <v>0.356336773350883</v>
      </c>
      <c r="BH654" s="0" t="n">
        <f aca="false">IF(SUM(BA654:BE654)&gt;0,BC654/SUM(BA654:BE654),1/5)</f>
        <v>0.177828996312041</v>
      </c>
      <c r="BI654" s="0" t="n">
        <f aca="false">IF(SUM(BA654:BE654)&gt;0,BD654/SUM(BA654:BE654),1/5)</f>
        <v>0.13825578684669</v>
      </c>
      <c r="BJ654" s="0" t="n">
        <f aca="false">IF(SUM(BA654:BE654)&gt;0,BE654/SUM(BA654:BE654),1/5)</f>
        <v>0.146846201502464</v>
      </c>
      <c r="BK654" s="0" t="n">
        <f aca="false">BF654*AB654+BG654*AF654+BH654*AJ654+BI654*AN654+BJ654*AR654</f>
        <v>0.28962561272798</v>
      </c>
      <c r="BL654" s="0" t="n">
        <f aca="false">BF654*AC654+BG654*AG654+BH654*AK654+BI654*AO654+BJ654*AS654</f>
        <v>0.5508535179725</v>
      </c>
      <c r="BM654" s="0" t="n">
        <f aca="false">BF654*AD654+BG654*AH654+BH654*AL654+BI654*AP654+BJ654*AT654</f>
        <v>0.600532892289174</v>
      </c>
      <c r="BN654" s="0" t="n">
        <f aca="false">BF654*AE654+BG654*AI654+BH654*AM654+BI654*AQ654+BJ654*AU654</f>
        <v>0.643663226649117</v>
      </c>
      <c r="BO654" s="0" t="n">
        <f aca="false">RANK(BK654,$BK654:$BN654)</f>
        <v>4</v>
      </c>
      <c r="BP654" s="0" t="n">
        <f aca="false">RANK(BL654,$BK654:$BN654)</f>
        <v>3</v>
      </c>
      <c r="BQ654" s="0" t="n">
        <f aca="false">RANK(BM654,$BK654:$BN654)</f>
        <v>2</v>
      </c>
      <c r="BR654" s="0" t="n">
        <f aca="false">RANK(BN654,$BK654:$BN654)</f>
        <v>1</v>
      </c>
    </row>
    <row r="655" customFormat="false" ht="15" hidden="false" customHeight="false" outlineLevel="0" collapsed="false">
      <c r="A655" s="0" t="n">
        <v>632</v>
      </c>
      <c r="B655" s="0" t="n">
        <f aca="false">RANDBETWEEN(1,$B$5)</f>
        <v>3</v>
      </c>
      <c r="C655" s="0" t="n">
        <f aca="false">RANDBETWEEN(1,$B$5)</f>
        <v>3</v>
      </c>
      <c r="D655" s="0" t="n">
        <f aca="false">RANDBETWEEN(1,$B$5)</f>
        <v>1</v>
      </c>
      <c r="E655" s="0" t="n">
        <f aca="false">RANDBETWEEN(1,$B$5)</f>
        <v>2</v>
      </c>
      <c r="F655" s="0" t="n">
        <f aca="false">RANDBETWEEN(1,$B$5)</f>
        <v>3</v>
      </c>
      <c r="G655" s="0" t="n">
        <f aca="false">RANDBETWEEN(1,$B$5)</f>
        <v>6</v>
      </c>
      <c r="H655" s="0" t="n">
        <f aca="true">NORMINV(RAND(),$B$8,$B$13)</f>
        <v>56.8225204786533</v>
      </c>
      <c r="I655" s="0" t="n">
        <f aca="true">NORMINV(RAND(),$C$8,$C$13)</f>
        <v>64.7889242725509</v>
      </c>
      <c r="J655" s="0" t="n">
        <f aca="true">NORMINV(RAND(),$D$8,$D$13)</f>
        <v>13.2946667533097</v>
      </c>
      <c r="K655" s="0" t="n">
        <f aca="true">NORMINV(RAND(),$E$8,$E$13)</f>
        <v>3.10182307611509</v>
      </c>
      <c r="L655" s="0" t="n">
        <f aca="true">NORMINV(RAND(),$B$9,$B$14)</f>
        <v>45.248316344718</v>
      </c>
      <c r="M655" s="0" t="n">
        <f aca="true">NORMINV(RAND(),$C$9,$C$14)</f>
        <v>51.0597366766211</v>
      </c>
      <c r="N655" s="0" t="n">
        <f aca="true">NORMINV(RAND(),$D$9,$D$14)</f>
        <v>39.2275555110363</v>
      </c>
      <c r="O655" s="0" t="n">
        <f aca="true">NORMINV(RAND(),$E$9,$E$14)</f>
        <v>24.7590127250449</v>
      </c>
      <c r="P655" s="0" t="n">
        <f aca="true">NORMINV(RAND(),$B$10,$B$15)</f>
        <v>24.1147389227613</v>
      </c>
      <c r="Q655" s="0" t="n">
        <f aca="true">NORMINV(RAND(),$C$10,$C$15)</f>
        <v>28.2859286917884</v>
      </c>
      <c r="R655" s="0" t="n">
        <f aca="true">NORMINV(RAND(),$D$10,$D$15)</f>
        <v>9.42745067761808</v>
      </c>
      <c r="S655" s="0" t="n">
        <f aca="true">NORMINV(RAND(),$E$10,$E$15)</f>
        <v>3.85653079538365</v>
      </c>
      <c r="T655" s="0" t="n">
        <f aca="false">MEDIAN(INDEX(Avaliadores!$B$17:$B$22,$B655),INDEX(Avaliadores!$B$17:$B$22,$C655),INDEX(Avaliadores!$B$17:$B$22,$D655),INDEX(Avaliadores!$B$17:$B$22,$E655),INDEX(Avaliadores!$B$17:$B$22,$F655),INDEX(Avaliadores!$B$17:$B$22,$G655))</f>
        <v>2.79166666666667</v>
      </c>
      <c r="U655" s="0" t="n">
        <f aca="false">MEDIAN(INDEX(Avaliadores!$C$17:$C$22,$B655),INDEX(Avaliadores!$C$17:$C$22,$C655),INDEX(Avaliadores!$C$17:$C$22,$D655),INDEX(Avaliadores!$C$17:$C$22,$E655),INDEX(Avaliadores!$C$17:$C$22,$F655),INDEX(Avaliadores!$C$17:$C$22,$G655))</f>
        <v>4.79166666666667</v>
      </c>
      <c r="V655" s="0" t="n">
        <f aca="false">MEDIAN(INDEX(Avaliadores!$D$17:$D$22,$B655),INDEX(Avaliadores!$D$17:$D$22,$C655),INDEX(Avaliadores!$D$17:$D$22,$D655),INDEX(Avaliadores!$D$17:$D$22,$E655),INDEX(Avaliadores!$D$17:$D$22,$F655),INDEX(Avaliadores!$D$17:$D$22,$G655))</f>
        <v>5.79166666666667</v>
      </c>
      <c r="W655" s="0" t="n">
        <f aca="false">MEDIAN(INDEX(Avaliadores!$E$17:$E$22,$B655),INDEX(Avaliadores!$E$17:$E$22,$C655),INDEX(Avaliadores!$E$17:$E$22,$D655),INDEX(Avaliadores!$E$17:$E$22,$E655),INDEX(Avaliadores!$E$17:$E$22,$F655),INDEX(Avaliadores!$E$17:$E$22,$G655))</f>
        <v>5.91666666666667</v>
      </c>
      <c r="X655" s="0" t="n">
        <f aca="false">MEDIAN(INDEX(Avaliadores!$F$17:$F$22,$B655),INDEX(Avaliadores!$F$17:$F$22,$C655),INDEX(Avaliadores!$F$17:$F$22,$D655),INDEX(Avaliadores!$F$17:$F$22,$E655),INDEX(Avaliadores!$F$17:$F$22,$F655),INDEX(Avaliadores!$F$17:$F$22,$G655))</f>
        <v>2.79166666666667</v>
      </c>
      <c r="Y655" s="0" t="n">
        <f aca="false">MEDIAN(INDEX(Avaliadores!$G$17:$G$22,$B655),INDEX(Avaliadores!$G$17:$G$22,$C655),INDEX(Avaliadores!$G$17:$G$22,$D655),INDEX(Avaliadores!$G$17:$G$22,$E655),INDEX(Avaliadores!$G$17:$G$22,$F655),INDEX(Avaliadores!$G$17:$G$22,$G655))</f>
        <v>5.79166666666667</v>
      </c>
      <c r="Z655" s="0" t="n">
        <f aca="false">MEDIAN(INDEX(Avaliadores!$H$17:$H$22,$B655),INDEX(Avaliadores!$H$17:$H$22,$C655),INDEX(Avaliadores!$H$17:$H$22,$D655),INDEX(Avaliadores!$H$17:$H$22,$E655),INDEX(Avaliadores!$H$17:$H$22,$F655),INDEX(Avaliadores!$H$17:$H$22,$G655))</f>
        <v>3.91666666666667</v>
      </c>
      <c r="AA655" s="0" t="n">
        <f aca="false">MEDIAN(INDEX(Avaliadores!$I$17:$I$22,$B655),INDEX(Avaliadores!$I$17:$I$22,$C655),INDEX(Avaliadores!$I$17:$I$22,$D655),INDEX(Avaliadores!$I$17:$I$22,$E655),INDEX(Avaliadores!$I$17:$I$22,$F655),INDEX(Avaliadores!$I$17:$I$22,$G655))</f>
        <v>6.79166666666667</v>
      </c>
      <c r="AB655" s="0" t="n">
        <f aca="false">IF(MAX(H655:K655)=MIN(H655:K655),0,IF($B$17="custo",(MAX(H655:K655)-H655)/(MAX(H655:K655)-MIN(H655:K655)),(H655-MIN(H655:K655))/(MAX(H655:K655)-MIN(H655:K655))))</f>
        <v>0.12914213246185</v>
      </c>
      <c r="AC655" s="0" t="n">
        <f aca="false">IF(MAX(H655:K655)=MIN(H655:K655),0,IF($B$17="custo",(MAX(H655:K655)-I655)/(MAX(H655:K655)-MIN(H655:K655)),(I655-MIN(H655:K655))/(MAX(H655:K655)-MIN(H655:K655))))</f>
        <v>0</v>
      </c>
      <c r="AD655" s="0" t="n">
        <f aca="false">IF(MAX(H655:K655)=MIN(H655:K655),0,IF($B$17="custo",(MAX(H655:K655)-J655)/(MAX(H655:K655)-MIN(H655:K655)),(J655-MIN(H655:K655))/(MAX(H655:K655)-MIN(H655:K655))))</f>
        <v>0.834765396987345</v>
      </c>
      <c r="AE655" s="0" t="n">
        <f aca="false">IF(MAX(H655:K655)=MIN(H655:K655),0,IF($B$17="custo",(MAX(H655:K655)-K655)/(MAX(H655:K655)-MIN(H655:K655)),(K655-MIN(H655:K655))/(MAX(H655:K655)-MIN(H655:K655))))</f>
        <v>1</v>
      </c>
      <c r="AF655" s="0" t="n">
        <f aca="false">IF(MAX(L655:O655)=MIN(L655:O655),0,IF($C$17="custo",(MAX(L655:O655)-L655)/(MAX(L655:O655)-MIN(L655:O655)),(L655-MIN(L655:O655))/(MAX(L655:O655)-MIN(L655:O655))))</f>
        <v>0.779039529763406</v>
      </c>
      <c r="AG655" s="0" t="n">
        <f aca="false">IF(MAX(L655:O655)=MIN(L655:O655),0,IF($C$17="custo",(MAX(L655:O655)-M655)/(MAX(L655:O655)-MIN(L655:O655)),(M655-MIN(L655:O655))/(MAX(L655:O655)-MIN(L655:O655))))</f>
        <v>1</v>
      </c>
      <c r="AH655" s="0" t="n">
        <f aca="false">IF(MAX(L655:O655)=MIN(L655:O655),0,IF($C$17="custo",(MAX(L655:O655)-N655)/(MAX(L655:O655)-MIN(L655:O655)),(N655-MIN(L655:O655))/(MAX(L655:O655)-MIN(L655:O655))))</f>
        <v>0.550119563728751</v>
      </c>
      <c r="AI655" s="0" t="n">
        <f aca="false">IF(MAX(L655:O655)=MIN(L655:O655),0,IF($C$17="custo",(MAX(L655:O655)-O655)/(MAX(L655:O655)-MIN(L655:O655)),(O655-MIN(L655:O655))/(MAX(L655:O655)-MIN(L655:O655))))</f>
        <v>0</v>
      </c>
      <c r="AJ655" s="0" t="n">
        <f aca="false">IF(MAX(P655:S655)=MIN(P655:S655),0,IF($D$17="custo",(MAX(P655:S655)-P655)/(MAX(P655:S655)-MIN(P655:S655)),(P655-MIN(P655:S655))/(MAX(P655:S655)-MIN(P655:S655))))</f>
        <v>0.170744681744325</v>
      </c>
      <c r="AK655" s="0" t="n">
        <f aca="false">IF(MAX(P655:S655)=MIN(P655:S655),0,IF($D$17="custo",(MAX(P655:S655)-Q655)/(MAX(P655:S655)-MIN(P655:S655)),(Q655-MIN(P655:S655))/(MAX(P655:S655)-MIN(P655:S655))))</f>
        <v>0</v>
      </c>
      <c r="AL655" s="0" t="n">
        <f aca="false">IF(MAX(P655:S655)=MIN(P655:S655),0,IF($D$17="custo",(MAX(P655:S655)-R655)/(MAX(P655:S655)-MIN(P655:S655)),(R655-MIN(P655:S655))/(MAX(P655:S655)-MIN(P655:S655))))</f>
        <v>0.771958363204101</v>
      </c>
      <c r="AM655" s="0" t="n">
        <f aca="false">IF(MAX(P655:S655)=MIN(P655:S655),0,IF($D$17="custo",(MAX(P655:S655)-S655)/(MAX(P655:S655)-MIN(P655:S655)),(S655-MIN(P655:S655))/(MAX(P655:S655)-MIN(P655:S655))))</f>
        <v>1</v>
      </c>
      <c r="AN655" s="0" t="n">
        <f aca="false">IF(MAX(T655:W655)=MIN(T655:W655),0,IF($E$17="custo",(MAX(T655:W655)-T655)/(MAX(T655:W655)-MIN(T655:W655)),(T655-MIN(T655:W655))/(MAX(T655:W655)-MIN(T655:W655))))</f>
        <v>0</v>
      </c>
      <c r="AO655" s="0" t="n">
        <f aca="false">IF(MAX(T655:W655)=MIN(T655:W655),0,IF($E$17="custo",(MAX(T655:W655)-U655)/(MAX(T655:W655)-MIN(T655:W655)),(U655-MIN(T655:W655))/(MAX(T655:W655)-MIN(T655:W655))))</f>
        <v>0.64</v>
      </c>
      <c r="AP655" s="0" t="n">
        <f aca="false">IF(MAX(T655:W655)=MIN(T655:W655),0,IF($E$17="custo",(MAX(T655:W655)-V655)/(MAX(T655:W655)-MIN(T655:W655)),(V655-MIN(T655:W655))/(MAX(T655:W655)-MIN(T655:W655))))</f>
        <v>0.96</v>
      </c>
      <c r="AQ655" s="0" t="n">
        <f aca="false">IF(MAX(T655:W655)=MIN(T655:W655),0,IF($E$17="custo",(MAX(T655:W655)-W655)/(MAX(T655:W655)-MIN(T655:W655)),(W655-MIN(T655:W655))/(MAX(T655:W655)-MIN(T655:W655))))</f>
        <v>1</v>
      </c>
      <c r="AR655" s="0" t="n">
        <f aca="false">IF(MAX(X655:AA655)=MIN(X655:AA655),0,IF($F$17="custo",(MAX(X655:AA655)-X655)/(MAX(X655:AA655)-MIN(X655:AA655)),(X655-MIN(X655:AA655))/(MAX(X655:AA655)-MIN(X655:AA655))))</f>
        <v>0</v>
      </c>
      <c r="AS655" s="0" t="n">
        <f aca="false">IF(MAX(X655:AA655)=MIN(X655:AA655),0,IF($F$17="custo",(MAX(X655:AA655)-Y655)/(MAX(X655:AA655)-MIN(X655:AA655)),(Y655-MIN(X655:AA655))/(MAX(X655:AA655)-MIN(X655:AA655))))</f>
        <v>0.75</v>
      </c>
      <c r="AT655" s="0" t="n">
        <f aca="false">IF(MAX(X655:AA655)=MIN(X655:AA655),0,IF($F$17="custo",(MAX(X655:AA655)-Z655)/(MAX(X655:AA655)-MIN(X655:AA655)),(Z655-MIN(X655:AA655))/(MAX(X655:AA655)-MIN(X655:AA655))))</f>
        <v>0.28125</v>
      </c>
      <c r="AU655" s="0" t="n">
        <f aca="false">IF(MAX(X655:AA655)=MIN(X655:AA655),0,IF($F$17="custo",(MAX(X655:AA655)-AA655)/(MAX(X655:AA655)-MIN(X655:AA655)),(AA655-MIN(X655:AA655))/(MAX(X655:AA655)-MIN(X655:AA655))))</f>
        <v>1</v>
      </c>
      <c r="AV655" s="0" t="n">
        <f aca="false">STDEVP(AB655:AE655)</f>
        <v>0.43280415961709</v>
      </c>
      <c r="AW655" s="0" t="n">
        <f aca="false">STDEVP(AF655:AI655)</f>
        <v>0.371916859873211</v>
      </c>
      <c r="AX655" s="0" t="n">
        <f aca="false">STDEVP(AJ655:AM655)</f>
        <v>0.412780111152341</v>
      </c>
      <c r="AY655" s="0" t="n">
        <f aca="false">STDEVP(AN655:AQ655)</f>
        <v>0.400374824383352</v>
      </c>
      <c r="AZ655" s="0" t="n">
        <f aca="false">STDEVP(AR655:AU655)</f>
        <v>0.390546867185937</v>
      </c>
      <c r="BA655" s="0" t="n">
        <f aca="false">AV655*((1-IFERROR(CORREL(AB655:AE655,AF655:AI655),0))+(1-IFERROR(CORREL(AB655:AE655,AJ655:AM655),0))+(1-IFERROR(CORREL(AB655:AE655,AN655:AQ655),0))+(1-IFERROR(CORREL(AB655:AE655,AR655:AU655),0)))</f>
        <v>1.21226165855245</v>
      </c>
      <c r="BB655" s="0" t="n">
        <f aca="false">AW655*((1-IFERROR(CORREL(AF655:AI655,AB655:AE655),0))+(1-IFERROR(CORREL(AF655:AI655,AJ655:AM655),0))+(1-IFERROR(CORREL(AF655:AI655,AN655:AQ655),0))+(1-IFERROR(CORREL(AF655:AI655,AR655:AU655),0)))</f>
        <v>2.56614532734929</v>
      </c>
      <c r="BC655" s="0" t="n">
        <f aca="false">AX655*((1-IFERROR(CORREL(AJ655:AM655,AB655:AE655),0))+(1-IFERROR(CORREL(AJ655:AM655,AF655:AI655),0))+(1-IFERROR(CORREL(AJ655:AM655,AN655:AQ655),0))+(1-IFERROR(CORREL(AJ655:AM655,AR655:AU655),0)))</f>
        <v>1.17873114340148</v>
      </c>
      <c r="BD655" s="0" t="n">
        <f aca="false">AY655*((1-IFERROR(CORREL(AN655:AQ655,AB655:AE655),0))+(1-IFERROR(CORREL(AN655:AQ655,AF655:AI655),0))+(1-IFERROR(CORREL(AN655:AQ655,AJ655:AM655),0))+(1-IFERROR(CORREL(AN655:AQ655,AR655:AU655),0)))</f>
        <v>0.96605906655737</v>
      </c>
      <c r="BE655" s="0" t="n">
        <f aca="false">AZ655*((1-IFERROR(CORREL(AR655:AU655,AB655:AE655),0))+(1-IFERROR(CORREL(AR655:AU655,AF655:AI655),0))+(1-IFERROR(CORREL(AR655:AU655,AJ655:AM655),0))+(1-IFERROR(CORREL(AR655:AU655,AN655:AQ655),0)))</f>
        <v>1.20396181441826</v>
      </c>
      <c r="BF655" s="0" t="n">
        <f aca="false">IF(SUM(BA655:BE655)&gt;0,BA655/SUM(BA655:BE655),1/5)</f>
        <v>0.170090446530535</v>
      </c>
      <c r="BG655" s="0" t="n">
        <f aca="false">IF(SUM(BA655:BE655)&gt;0,BB655/SUM(BA655:BE655),1/5)</f>
        <v>0.360051645213524</v>
      </c>
      <c r="BH655" s="0" t="n">
        <f aca="false">IF(SUM(BA655:BE655)&gt;0,BC655/SUM(BA655:BE655),1/5)</f>
        <v>0.16538583490301</v>
      </c>
      <c r="BI655" s="0" t="n">
        <f aca="false">IF(SUM(BA655:BE655)&gt;0,BD655/SUM(BA655:BE655),1/5)</f>
        <v>0.135546164350214</v>
      </c>
      <c r="BJ655" s="0" t="n">
        <f aca="false">IF(SUM(BA655:BE655)&gt;0,BE655/SUM(BA655:BE655),1/5)</f>
        <v>0.168925909002717</v>
      </c>
      <c r="BK655" s="0" t="n">
        <f aca="false">BF655*AB655+BG655*AF655+BH655*AJ655+BI655*AN655+BJ655*AR655</f>
        <v>0.33069905909956</v>
      </c>
      <c r="BL655" s="0" t="n">
        <f aca="false">BF655*AC655+BG655*AG655+BH655*AK655+BI655*AO655+BJ655*AS655</f>
        <v>0.573495622149699</v>
      </c>
      <c r="BM655" s="0" t="n">
        <f aca="false">BF655*AD655+BG655*AH655+BH655*AL655+BI655*AP655+BJ655*AT655</f>
        <v>0.645362781198591</v>
      </c>
      <c r="BN655" s="0" t="n">
        <f aca="false">BF655*AE655+BG655*AI655+BH655*AM655+BI655*AQ655+BJ655*AU655</f>
        <v>0.639948354786476</v>
      </c>
      <c r="BO655" s="0" t="n">
        <f aca="false">RANK(BK655,$BK655:$BN655)</f>
        <v>4</v>
      </c>
      <c r="BP655" s="0" t="n">
        <f aca="false">RANK(BL655,$BK655:$BN655)</f>
        <v>3</v>
      </c>
      <c r="BQ655" s="0" t="n">
        <f aca="false">RANK(BM655,$BK655:$BN655)</f>
        <v>1</v>
      </c>
      <c r="BR655" s="0" t="n">
        <f aca="false">RANK(BN655,$BK655:$BN655)</f>
        <v>2</v>
      </c>
    </row>
    <row r="656" customFormat="false" ht="15" hidden="false" customHeight="false" outlineLevel="0" collapsed="false">
      <c r="A656" s="0" t="n">
        <v>633</v>
      </c>
      <c r="B656" s="0" t="n">
        <f aca="false">RANDBETWEEN(1,$B$5)</f>
        <v>5</v>
      </c>
      <c r="C656" s="0" t="n">
        <f aca="false">RANDBETWEEN(1,$B$5)</f>
        <v>6</v>
      </c>
      <c r="D656" s="0" t="n">
        <f aca="false">RANDBETWEEN(1,$B$5)</f>
        <v>3</v>
      </c>
      <c r="E656" s="0" t="n">
        <f aca="false">RANDBETWEEN(1,$B$5)</f>
        <v>5</v>
      </c>
      <c r="F656" s="0" t="n">
        <f aca="false">RANDBETWEEN(1,$B$5)</f>
        <v>6</v>
      </c>
      <c r="G656" s="0" t="n">
        <f aca="false">RANDBETWEEN(1,$B$5)</f>
        <v>2</v>
      </c>
      <c r="H656" s="0" t="n">
        <f aca="true">NORMINV(RAND(),$B$8,$B$13)</f>
        <v>46.8368703420423</v>
      </c>
      <c r="I656" s="0" t="n">
        <f aca="true">NORMINV(RAND(),$C$8,$C$13)</f>
        <v>62.7519672527502</v>
      </c>
      <c r="J656" s="0" t="n">
        <f aca="true">NORMINV(RAND(),$D$8,$D$13)</f>
        <v>13.8652264771278</v>
      </c>
      <c r="K656" s="0" t="n">
        <f aca="true">NORMINV(RAND(),$E$8,$E$13)</f>
        <v>2.7987400656223</v>
      </c>
      <c r="L656" s="0" t="n">
        <f aca="true">NORMINV(RAND(),$B$9,$B$14)</f>
        <v>41.6645065503129</v>
      </c>
      <c r="M656" s="0" t="n">
        <f aca="true">NORMINV(RAND(),$C$9,$C$14)</f>
        <v>57.9487339952949</v>
      </c>
      <c r="N656" s="0" t="n">
        <f aca="true">NORMINV(RAND(),$D$9,$D$14)</f>
        <v>34.9219963540095</v>
      </c>
      <c r="O656" s="0" t="n">
        <f aca="true">NORMINV(RAND(),$E$9,$E$14)</f>
        <v>25.2240670142912</v>
      </c>
      <c r="P656" s="0" t="n">
        <f aca="true">NORMINV(RAND(),$B$10,$B$15)</f>
        <v>22.7305827102254</v>
      </c>
      <c r="Q656" s="0" t="n">
        <f aca="true">NORMINV(RAND(),$C$10,$C$15)</f>
        <v>28.2271395980991</v>
      </c>
      <c r="R656" s="0" t="n">
        <f aca="true">NORMINV(RAND(),$D$10,$D$15)</f>
        <v>9.27690439421774</v>
      </c>
      <c r="S656" s="0" t="n">
        <f aca="true">NORMINV(RAND(),$E$10,$E$15)</f>
        <v>4.1167604578342</v>
      </c>
      <c r="T656" s="0" t="n">
        <f aca="false">MEDIAN(INDEX(Avaliadores!$B$17:$B$22,$B656),INDEX(Avaliadores!$B$17:$B$22,$C656),INDEX(Avaliadores!$B$17:$B$22,$D656),INDEX(Avaliadores!$B$17:$B$22,$E656),INDEX(Avaliadores!$B$17:$B$22,$F656),INDEX(Avaliadores!$B$17:$B$22,$G656))</f>
        <v>2.54166666666667</v>
      </c>
      <c r="U656" s="0" t="n">
        <f aca="false">MEDIAN(INDEX(Avaliadores!$C$17:$C$22,$B656),INDEX(Avaliadores!$C$17:$C$22,$C656),INDEX(Avaliadores!$C$17:$C$22,$D656),INDEX(Avaliadores!$C$17:$C$22,$E656),INDEX(Avaliadores!$C$17:$C$22,$F656),INDEX(Avaliadores!$C$17:$C$22,$G656))</f>
        <v>5.54166666666667</v>
      </c>
      <c r="V656" s="0" t="n">
        <f aca="false">MEDIAN(INDEX(Avaliadores!$D$17:$D$22,$B656),INDEX(Avaliadores!$D$17:$D$22,$C656),INDEX(Avaliadores!$D$17:$D$22,$D656),INDEX(Avaliadores!$D$17:$D$22,$E656),INDEX(Avaliadores!$D$17:$D$22,$F656),INDEX(Avaliadores!$D$17:$D$22,$G656))</f>
        <v>5.54166666666667</v>
      </c>
      <c r="W656" s="0" t="n">
        <f aca="false">MEDIAN(INDEX(Avaliadores!$E$17:$E$22,$B656),INDEX(Avaliadores!$E$17:$E$22,$C656),INDEX(Avaliadores!$E$17:$E$22,$D656),INDEX(Avaliadores!$E$17:$E$22,$E656),INDEX(Avaliadores!$E$17:$E$22,$F656),INDEX(Avaliadores!$E$17:$E$22,$G656))</f>
        <v>6.04166666666667</v>
      </c>
      <c r="X656" s="0" t="n">
        <f aca="false">MEDIAN(INDEX(Avaliadores!$F$17:$F$22,$B656),INDEX(Avaliadores!$F$17:$F$22,$C656),INDEX(Avaliadores!$F$17:$F$22,$D656),INDEX(Avaliadores!$F$17:$F$22,$E656),INDEX(Avaliadores!$F$17:$F$22,$F656),INDEX(Avaliadores!$F$17:$F$22,$G656))</f>
        <v>2.66666666666667</v>
      </c>
      <c r="Y656" s="0" t="n">
        <f aca="false">MEDIAN(INDEX(Avaliadores!$G$17:$G$22,$B656),INDEX(Avaliadores!$G$17:$G$22,$C656),INDEX(Avaliadores!$G$17:$G$22,$D656),INDEX(Avaliadores!$G$17:$G$22,$E656),INDEX(Avaliadores!$G$17:$G$22,$F656),INDEX(Avaliadores!$G$17:$G$22,$G656))</f>
        <v>5.04166666666667</v>
      </c>
      <c r="Z656" s="0" t="n">
        <f aca="false">MEDIAN(INDEX(Avaliadores!$H$17:$H$22,$B656),INDEX(Avaliadores!$H$17:$H$22,$C656),INDEX(Avaliadores!$H$17:$H$22,$D656),INDEX(Avaliadores!$H$17:$H$22,$E656),INDEX(Avaliadores!$H$17:$H$22,$F656),INDEX(Avaliadores!$H$17:$H$22,$G656))</f>
        <v>3.91666666666667</v>
      </c>
      <c r="AA656" s="0" t="n">
        <f aca="false">MEDIAN(INDEX(Avaliadores!$I$17:$I$22,$B656),INDEX(Avaliadores!$I$17:$I$22,$C656),INDEX(Avaliadores!$I$17:$I$22,$D656),INDEX(Avaliadores!$I$17:$I$22,$E656),INDEX(Avaliadores!$I$17:$I$22,$F656),INDEX(Avaliadores!$I$17:$I$22,$G656))</f>
        <v>6.66666666666667</v>
      </c>
      <c r="AB656" s="0" t="n">
        <f aca="false">IF(MAX(H656:K656)=MIN(H656:K656),0,IF($B$17="custo",(MAX(H656:K656)-H656)/(MAX(H656:K656)-MIN(H656:K656)),(H656-MIN(H656:K656))/(MAX(H656:K656)-MIN(H656:K656))))</f>
        <v>0.265458552565206</v>
      </c>
      <c r="AC656" s="0" t="n">
        <f aca="false">IF(MAX(H656:K656)=MIN(H656:K656),0,IF($B$17="custo",(MAX(H656:K656)-I656)/(MAX(H656:K656)-MIN(H656:K656)),(I656-MIN(H656:K656))/(MAX(H656:K656)-MIN(H656:K656))))</f>
        <v>0</v>
      </c>
      <c r="AD656" s="0" t="n">
        <f aca="false">IF(MAX(H656:K656)=MIN(H656:K656),0,IF($B$17="custo",(MAX(H656:K656)-J656)/(MAX(H656:K656)-MIN(H656:K656)),(J656-MIN(H656:K656))/(MAX(H656:K656)-MIN(H656:K656))))</f>
        <v>0.815414666887498</v>
      </c>
      <c r="AE656" s="0" t="n">
        <f aca="false">IF(MAX(H656:K656)=MIN(H656:K656),0,IF($B$17="custo",(MAX(H656:K656)-K656)/(MAX(H656:K656)-MIN(H656:K656)),(K656-MIN(H656:K656))/(MAX(H656:K656)-MIN(H656:K656))))</f>
        <v>1</v>
      </c>
      <c r="AF656" s="0" t="n">
        <f aca="false">IF(MAX(L656:O656)=MIN(L656:O656),0,IF($C$17="custo",(MAX(L656:O656)-L656)/(MAX(L656:O656)-MIN(L656:O656)),(L656-MIN(L656:O656))/(MAX(L656:O656)-MIN(L656:O656))))</f>
        <v>0.502386763647289</v>
      </c>
      <c r="AG656" s="0" t="n">
        <f aca="false">IF(MAX(L656:O656)=MIN(L656:O656),0,IF($C$17="custo",(MAX(L656:O656)-M656)/(MAX(L656:O656)-MIN(L656:O656)),(M656-MIN(L656:O656))/(MAX(L656:O656)-MIN(L656:O656))))</f>
        <v>1</v>
      </c>
      <c r="AH656" s="0" t="n">
        <f aca="false">IF(MAX(L656:O656)=MIN(L656:O656),0,IF($C$17="custo",(MAX(L656:O656)-N656)/(MAX(L656:O656)-MIN(L656:O656)),(N656-MIN(L656:O656))/(MAX(L656:O656)-MIN(L656:O656))))</f>
        <v>0.296349214045413</v>
      </c>
      <c r="AI656" s="0" t="n">
        <f aca="false">IF(MAX(L656:O656)=MIN(L656:O656),0,IF($C$17="custo",(MAX(L656:O656)-O656)/(MAX(L656:O656)-MIN(L656:O656)),(O656-MIN(L656:O656))/(MAX(L656:O656)-MIN(L656:O656))))</f>
        <v>0</v>
      </c>
      <c r="AJ656" s="0" t="n">
        <f aca="false">IF(MAX(P656:S656)=MIN(P656:S656),0,IF($D$17="custo",(MAX(P656:S656)-P656)/(MAX(P656:S656)-MIN(P656:S656)),(P656-MIN(P656:S656))/(MAX(P656:S656)-MIN(P656:S656))))</f>
        <v>0.227974718103634</v>
      </c>
      <c r="AK656" s="0" t="n">
        <f aca="false">IF(MAX(P656:S656)=MIN(P656:S656),0,IF($D$17="custo",(MAX(P656:S656)-Q656)/(MAX(P656:S656)-MIN(P656:S656)),(Q656-MIN(P656:S656))/(MAX(P656:S656)-MIN(P656:S656))))</f>
        <v>0</v>
      </c>
      <c r="AL656" s="0" t="n">
        <f aca="false">IF(MAX(P656:S656)=MIN(P656:S656),0,IF($D$17="custo",(MAX(P656:S656)-R656)/(MAX(P656:S656)-MIN(P656:S656)),(R656-MIN(P656:S656))/(MAX(P656:S656)-MIN(P656:S656))))</f>
        <v>0.785978316377199</v>
      </c>
      <c r="AM656" s="0" t="n">
        <f aca="false">IF(MAX(P656:S656)=MIN(P656:S656),0,IF($D$17="custo",(MAX(P656:S656)-S656)/(MAX(P656:S656)-MIN(P656:S656)),(S656-MIN(P656:S656))/(MAX(P656:S656)-MIN(P656:S656))))</f>
        <v>1</v>
      </c>
      <c r="AN656" s="0" t="n">
        <f aca="false">IF(MAX(T656:W656)=MIN(T656:W656),0,IF($E$17="custo",(MAX(T656:W656)-T656)/(MAX(T656:W656)-MIN(T656:W656)),(T656-MIN(T656:W656))/(MAX(T656:W656)-MIN(T656:W656))))</f>
        <v>0</v>
      </c>
      <c r="AO656" s="0" t="n">
        <f aca="false">IF(MAX(T656:W656)=MIN(T656:W656),0,IF($E$17="custo",(MAX(T656:W656)-U656)/(MAX(T656:W656)-MIN(T656:W656)),(U656-MIN(T656:W656))/(MAX(T656:W656)-MIN(T656:W656))))</f>
        <v>0.857142857142857</v>
      </c>
      <c r="AP656" s="0" t="n">
        <f aca="false">IF(MAX(T656:W656)=MIN(T656:W656),0,IF($E$17="custo",(MAX(T656:W656)-V656)/(MAX(T656:W656)-MIN(T656:W656)),(V656-MIN(T656:W656))/(MAX(T656:W656)-MIN(T656:W656))))</f>
        <v>0.857142857142857</v>
      </c>
      <c r="AQ656" s="0" t="n">
        <f aca="false">IF(MAX(T656:W656)=MIN(T656:W656),0,IF($E$17="custo",(MAX(T656:W656)-W656)/(MAX(T656:W656)-MIN(T656:W656)),(W656-MIN(T656:W656))/(MAX(T656:W656)-MIN(T656:W656))))</f>
        <v>1</v>
      </c>
      <c r="AR656" s="0" t="n">
        <f aca="false">IF(MAX(X656:AA656)=MIN(X656:AA656),0,IF($F$17="custo",(MAX(X656:AA656)-X656)/(MAX(X656:AA656)-MIN(X656:AA656)),(X656-MIN(X656:AA656))/(MAX(X656:AA656)-MIN(X656:AA656))))</f>
        <v>0</v>
      </c>
      <c r="AS656" s="0" t="n">
        <f aca="false">IF(MAX(X656:AA656)=MIN(X656:AA656),0,IF($F$17="custo",(MAX(X656:AA656)-Y656)/(MAX(X656:AA656)-MIN(X656:AA656)),(Y656-MIN(X656:AA656))/(MAX(X656:AA656)-MIN(X656:AA656))))</f>
        <v>0.59375</v>
      </c>
      <c r="AT656" s="0" t="n">
        <f aca="false">IF(MAX(X656:AA656)=MIN(X656:AA656),0,IF($F$17="custo",(MAX(X656:AA656)-Z656)/(MAX(X656:AA656)-MIN(X656:AA656)),(Z656-MIN(X656:AA656))/(MAX(X656:AA656)-MIN(X656:AA656))))</f>
        <v>0.3125</v>
      </c>
      <c r="AU656" s="0" t="n">
        <f aca="false">IF(MAX(X656:AA656)=MIN(X656:AA656),0,IF($F$17="custo",(MAX(X656:AA656)-AA656)/(MAX(X656:AA656)-MIN(X656:AA656)),(AA656-MIN(X656:AA656))/(MAX(X656:AA656)-MIN(X656:AA656))))</f>
        <v>1</v>
      </c>
      <c r="AV656" s="0" t="n">
        <f aca="false">STDEVP(AB656:AE656)</f>
        <v>0.403999066597436</v>
      </c>
      <c r="AW656" s="0" t="n">
        <f aca="false">STDEVP(AF656:AI656)</f>
        <v>0.364469661834768</v>
      </c>
      <c r="AX656" s="0" t="n">
        <f aca="false">STDEVP(AJ656:AM656)</f>
        <v>0.404886613645082</v>
      </c>
      <c r="AY656" s="0" t="n">
        <f aca="false">STDEVP(AN656:AQ656)</f>
        <v>0.396090589514622</v>
      </c>
      <c r="AZ656" s="0" t="n">
        <f aca="false">STDEVP(AR656:AU656)</f>
        <v>0.368017678541059</v>
      </c>
      <c r="BA656" s="0" t="n">
        <f aca="false">AV656*((1-IFERROR(CORREL(AB656:AE656,AF656:AI656),0))+(1-IFERROR(CORREL(AB656:AE656,AJ656:AM656),0))+(1-IFERROR(CORREL(AB656:AE656,AN656:AQ656),0))+(1-IFERROR(CORREL(AB656:AE656,AR656:AU656),0)))</f>
        <v>1.2371205759282</v>
      </c>
      <c r="BB656" s="0" t="n">
        <f aca="false">AW656*((1-IFERROR(CORREL(AF656:AI656,AB656:AE656),0))+(1-IFERROR(CORREL(AF656:AI656,AJ656:AM656),0))+(1-IFERROR(CORREL(AF656:AI656,AN656:AQ656),0))+(1-IFERROR(CORREL(AF656:AI656,AR656:AU656),0)))</f>
        <v>2.33463966887199</v>
      </c>
      <c r="BC656" s="0" t="n">
        <f aca="false">AX656*((1-IFERROR(CORREL(AJ656:AM656,AB656:AE656),0))+(1-IFERROR(CORREL(AJ656:AM656,AF656:AI656),0))+(1-IFERROR(CORREL(AJ656:AM656,AN656:AQ656),0))+(1-IFERROR(CORREL(AJ656:AM656,AR656:AU656),0)))</f>
        <v>1.20989114048414</v>
      </c>
      <c r="BD656" s="0" t="n">
        <f aca="false">AY656*((1-IFERROR(CORREL(AN656:AQ656,AB656:AE656),0))+(1-IFERROR(CORREL(AN656:AQ656,AF656:AI656),0))+(1-IFERROR(CORREL(AN656:AQ656,AJ656:AM656),0))+(1-IFERROR(CORREL(AN656:AQ656,AR656:AU656),0)))</f>
        <v>0.963974981700186</v>
      </c>
      <c r="BE656" s="0" t="n">
        <f aca="false">AZ656*((1-IFERROR(CORREL(AR656:AU656,AB656:AE656),0))+(1-IFERROR(CORREL(AR656:AU656,AF656:AI656),0))+(1-IFERROR(CORREL(AR656:AU656,AJ656:AM656),0))+(1-IFERROR(CORREL(AR656:AU656,AN656:AQ656),0)))</f>
        <v>0.944906817978092</v>
      </c>
      <c r="BF656" s="0" t="n">
        <f aca="false">IF(SUM(BA656:BE656)&gt;0,BA656/SUM(BA656:BE656),1/5)</f>
        <v>0.184906126571304</v>
      </c>
      <c r="BG656" s="0" t="n">
        <f aca="false">IF(SUM(BA656:BE656)&gt;0,BB656/SUM(BA656:BE656),1/5)</f>
        <v>0.348946728807688</v>
      </c>
      <c r="BH656" s="0" t="n">
        <f aca="false">IF(SUM(BA656:BE656)&gt;0,BC656/SUM(BA656:BE656),1/5)</f>
        <v>0.180836281210509</v>
      </c>
      <c r="BI656" s="0" t="n">
        <f aca="false">IF(SUM(BA656:BE656)&gt;0,BD656/SUM(BA656:BE656),1/5)</f>
        <v>0.144080442477556</v>
      </c>
      <c r="BJ656" s="0" t="n">
        <f aca="false">IF(SUM(BA656:BE656)&gt;0,BE656/SUM(BA656:BE656),1/5)</f>
        <v>0.141230420932943</v>
      </c>
      <c r="BK656" s="0" t="n">
        <f aca="false">BF656*AB656+BG656*AF656+BH656*AJ656+BI656*AN656+BJ656*AR656</f>
        <v>0.265617230722935</v>
      </c>
      <c r="BL656" s="0" t="n">
        <f aca="false">BF656*AC656+BG656*AG656+BH656*AK656+BI656*AO656+BJ656*AS656</f>
        <v>0.556299813360243</v>
      </c>
      <c r="BM656" s="0" t="n">
        <f aca="false">BF656*AD656+BG656*AH656+BH656*AL656+BI656*AP656+BJ656*AT656</f>
        <v>0.563950680940387</v>
      </c>
      <c r="BN656" s="0" t="n">
        <f aca="false">BF656*AE656+BG656*AI656+BH656*AM656+BI656*AQ656+BJ656*AU656</f>
        <v>0.651053271192312</v>
      </c>
      <c r="BO656" s="0" t="n">
        <f aca="false">RANK(BK656,$BK656:$BN656)</f>
        <v>4</v>
      </c>
      <c r="BP656" s="0" t="n">
        <f aca="false">RANK(BL656,$BK656:$BN656)</f>
        <v>3</v>
      </c>
      <c r="BQ656" s="0" t="n">
        <f aca="false">RANK(BM656,$BK656:$BN656)</f>
        <v>2</v>
      </c>
      <c r="BR656" s="0" t="n">
        <f aca="false">RANK(BN656,$BK656:$BN656)</f>
        <v>1</v>
      </c>
    </row>
    <row r="657" customFormat="false" ht="15" hidden="false" customHeight="false" outlineLevel="0" collapsed="false">
      <c r="A657" s="0" t="n">
        <v>634</v>
      </c>
      <c r="B657" s="0" t="n">
        <f aca="false">RANDBETWEEN(1,$B$5)</f>
        <v>2</v>
      </c>
      <c r="C657" s="0" t="n">
        <f aca="false">RANDBETWEEN(1,$B$5)</f>
        <v>1</v>
      </c>
      <c r="D657" s="0" t="n">
        <f aca="false">RANDBETWEEN(1,$B$5)</f>
        <v>2</v>
      </c>
      <c r="E657" s="0" t="n">
        <f aca="false">RANDBETWEEN(1,$B$5)</f>
        <v>4</v>
      </c>
      <c r="F657" s="0" t="n">
        <f aca="false">RANDBETWEEN(1,$B$5)</f>
        <v>4</v>
      </c>
      <c r="G657" s="0" t="n">
        <f aca="false">RANDBETWEEN(1,$B$5)</f>
        <v>1</v>
      </c>
      <c r="H657" s="0" t="n">
        <f aca="true">NORMINV(RAND(),$B$8,$B$13)</f>
        <v>51.0704235877597</v>
      </c>
      <c r="I657" s="0" t="n">
        <f aca="true">NORMINV(RAND(),$C$8,$C$13)</f>
        <v>66.3199145902135</v>
      </c>
      <c r="J657" s="0" t="n">
        <f aca="true">NORMINV(RAND(),$D$8,$D$13)</f>
        <v>12.6988017979511</v>
      </c>
      <c r="K657" s="0" t="n">
        <f aca="true">NORMINV(RAND(),$E$8,$E$13)</f>
        <v>2.86091970938918</v>
      </c>
      <c r="L657" s="0" t="n">
        <f aca="true">NORMINV(RAND(),$B$9,$B$14)</f>
        <v>47.0687019301116</v>
      </c>
      <c r="M657" s="0" t="n">
        <f aca="true">NORMINV(RAND(),$C$9,$C$14)</f>
        <v>55.3943787085022</v>
      </c>
      <c r="N657" s="0" t="n">
        <f aca="true">NORMINV(RAND(),$D$9,$D$14)</f>
        <v>38.5977406076277</v>
      </c>
      <c r="O657" s="0" t="n">
        <f aca="true">NORMINV(RAND(),$E$9,$E$14)</f>
        <v>25.8095788361399</v>
      </c>
      <c r="P657" s="0" t="n">
        <f aca="true">NORMINV(RAND(),$B$10,$B$15)</f>
        <v>24.17363395318</v>
      </c>
      <c r="Q657" s="0" t="n">
        <f aca="true">NORMINV(RAND(),$C$10,$C$15)</f>
        <v>29.5751134523647</v>
      </c>
      <c r="R657" s="0" t="n">
        <f aca="true">NORMINV(RAND(),$D$10,$D$15)</f>
        <v>9.5440491392326</v>
      </c>
      <c r="S657" s="0" t="n">
        <f aca="true">NORMINV(RAND(),$E$10,$E$15)</f>
        <v>4.36990920038093</v>
      </c>
      <c r="T657" s="0" t="n">
        <f aca="false">MEDIAN(INDEX(Avaliadores!$B$17:$B$22,$B657),INDEX(Avaliadores!$B$17:$B$22,$C657),INDEX(Avaliadores!$B$17:$B$22,$D657),INDEX(Avaliadores!$B$17:$B$22,$E657),INDEX(Avaliadores!$B$17:$B$22,$F657),INDEX(Avaliadores!$B$17:$B$22,$G657))</f>
        <v>3.04166666666667</v>
      </c>
      <c r="U657" s="0" t="n">
        <f aca="false">MEDIAN(INDEX(Avaliadores!$C$17:$C$22,$B657),INDEX(Avaliadores!$C$17:$C$22,$C657),INDEX(Avaliadores!$C$17:$C$22,$D657),INDEX(Avaliadores!$C$17:$C$22,$E657),INDEX(Avaliadores!$C$17:$C$22,$F657),INDEX(Avaliadores!$C$17:$C$22,$G657))</f>
        <v>5.04166666666667</v>
      </c>
      <c r="V657" s="0" t="n">
        <f aca="false">MEDIAN(INDEX(Avaliadores!$D$17:$D$22,$B657),INDEX(Avaliadores!$D$17:$D$22,$C657),INDEX(Avaliadores!$D$17:$D$22,$D657),INDEX(Avaliadores!$D$17:$D$22,$E657),INDEX(Avaliadores!$D$17:$D$22,$F657),INDEX(Avaliadores!$D$17:$D$22,$G657))</f>
        <v>6.04166666666667</v>
      </c>
      <c r="W657" s="0" t="n">
        <f aca="false">MEDIAN(INDEX(Avaliadores!$E$17:$E$22,$B657),INDEX(Avaliadores!$E$17:$E$22,$C657),INDEX(Avaliadores!$E$17:$E$22,$D657),INDEX(Avaliadores!$E$17:$E$22,$E657),INDEX(Avaliadores!$E$17:$E$22,$F657),INDEX(Avaliadores!$E$17:$E$22,$G657))</f>
        <v>6.54166666666667</v>
      </c>
      <c r="X657" s="0" t="n">
        <f aca="false">MEDIAN(INDEX(Avaliadores!$F$17:$F$22,$B657),INDEX(Avaliadores!$F$17:$F$22,$C657),INDEX(Avaliadores!$F$17:$F$22,$D657),INDEX(Avaliadores!$F$17:$F$22,$E657),INDEX(Avaliadores!$F$17:$F$22,$F657),INDEX(Avaliadores!$F$17:$F$22,$G657))</f>
        <v>2.04166666666667</v>
      </c>
      <c r="Y657" s="0" t="n">
        <f aca="false">MEDIAN(INDEX(Avaliadores!$G$17:$G$22,$B657),INDEX(Avaliadores!$G$17:$G$22,$C657),INDEX(Avaliadores!$G$17:$G$22,$D657),INDEX(Avaliadores!$G$17:$G$22,$E657),INDEX(Avaliadores!$G$17:$G$22,$F657),INDEX(Avaliadores!$G$17:$G$22,$G657))</f>
        <v>5.04166666666667</v>
      </c>
      <c r="Z657" s="0" t="n">
        <f aca="false">MEDIAN(INDEX(Avaliadores!$H$17:$H$22,$B657),INDEX(Avaliadores!$H$17:$H$22,$C657),INDEX(Avaliadores!$H$17:$H$22,$D657),INDEX(Avaliadores!$H$17:$H$22,$E657),INDEX(Avaliadores!$H$17:$H$22,$F657),INDEX(Avaliadores!$H$17:$H$22,$G657))</f>
        <v>4.04166666666667</v>
      </c>
      <c r="AA657" s="0" t="n">
        <f aca="false">MEDIAN(INDEX(Avaliadores!$I$17:$I$22,$B657),INDEX(Avaliadores!$I$17:$I$22,$C657),INDEX(Avaliadores!$I$17:$I$22,$D657),INDEX(Avaliadores!$I$17:$I$22,$E657),INDEX(Avaliadores!$I$17:$I$22,$F657),INDEX(Avaliadores!$I$17:$I$22,$G657))</f>
        <v>6.04166666666667</v>
      </c>
      <c r="AB657" s="0" t="n">
        <f aca="false">IF(MAX(H657:K657)=MIN(H657:K657),0,IF($B$17="custo",(MAX(H657:K657)-H657)/(MAX(H657:K657)-MIN(H657:K657)),(H657-MIN(H657:K657))/(MAX(H657:K657)-MIN(H657:K657))))</f>
        <v>0.240304641305654</v>
      </c>
      <c r="AC657" s="0" t="n">
        <f aca="false">IF(MAX(H657:K657)=MIN(H657:K657),0,IF($B$17="custo",(MAX(H657:K657)-I657)/(MAX(H657:K657)-MIN(H657:K657)),(I657-MIN(H657:K657))/(MAX(H657:K657)-MIN(H657:K657))))</f>
        <v>0</v>
      </c>
      <c r="AD657" s="0" t="n">
        <f aca="false">IF(MAX(H657:K657)=MIN(H657:K657),0,IF($B$17="custo",(MAX(H657:K657)-J657)/(MAX(H657:K657)-MIN(H657:K657)),(J657-MIN(H657:K657))/(MAX(H657:K657)-MIN(H657:K657))))</f>
        <v>0.844972614094544</v>
      </c>
      <c r="AE657" s="0" t="n">
        <f aca="false">IF(MAX(H657:K657)=MIN(H657:K657),0,IF($B$17="custo",(MAX(H657:K657)-K657)/(MAX(H657:K657)-MIN(H657:K657)),(K657-MIN(H657:K657))/(MAX(H657:K657)-MIN(H657:K657))))</f>
        <v>1</v>
      </c>
      <c r="AF657" s="0" t="n">
        <f aca="false">IF(MAX(L657:O657)=MIN(L657:O657),0,IF($C$17="custo",(MAX(L657:O657)-L657)/(MAX(L657:O657)-MIN(L657:O657)),(L657-MIN(L657:O657))/(MAX(L657:O657)-MIN(L657:O657))))</f>
        <v>0.718582623025675</v>
      </c>
      <c r="AG657" s="0" t="n">
        <f aca="false">IF(MAX(L657:O657)=MIN(L657:O657),0,IF($C$17="custo",(MAX(L657:O657)-M657)/(MAX(L657:O657)-MIN(L657:O657)),(M657-MIN(L657:O657))/(MAX(L657:O657)-MIN(L657:O657))))</f>
        <v>1</v>
      </c>
      <c r="AH657" s="0" t="n">
        <f aca="false">IF(MAX(L657:O657)=MIN(L657:O657),0,IF($C$17="custo",(MAX(L657:O657)-N657)/(MAX(L657:O657)-MIN(L657:O657)),(N657-MIN(L657:O657))/(MAX(L657:O657)-MIN(L657:O657))))</f>
        <v>0.432254462651759</v>
      </c>
      <c r="AI657" s="0" t="n">
        <f aca="false">IF(MAX(L657:O657)=MIN(L657:O657),0,IF($C$17="custo",(MAX(L657:O657)-O657)/(MAX(L657:O657)-MIN(L657:O657)),(O657-MIN(L657:O657))/(MAX(L657:O657)-MIN(L657:O657))))</f>
        <v>0</v>
      </c>
      <c r="AJ657" s="0" t="n">
        <f aca="false">IF(MAX(P657:S657)=MIN(P657:S657),0,IF($D$17="custo",(MAX(P657:S657)-P657)/(MAX(P657:S657)-MIN(P657:S657)),(P657-MIN(P657:S657))/(MAX(P657:S657)-MIN(P657:S657))))</f>
        <v>0.214300167742522</v>
      </c>
      <c r="AK657" s="0" t="n">
        <f aca="false">IF(MAX(P657:S657)=MIN(P657:S657),0,IF($D$17="custo",(MAX(P657:S657)-Q657)/(MAX(P657:S657)-MIN(P657:S657)),(Q657-MIN(P657:S657))/(MAX(P657:S657)-MIN(P657:S657))))</f>
        <v>0</v>
      </c>
      <c r="AL657" s="0" t="n">
        <f aca="false">IF(MAX(P657:S657)=MIN(P657:S657),0,IF($D$17="custo",(MAX(P657:S657)-R657)/(MAX(P657:S657)-MIN(P657:S657)),(R657-MIN(P657:S657))/(MAX(P657:S657)-MIN(P657:S657))))</f>
        <v>0.794719380683279</v>
      </c>
      <c r="AM657" s="0" t="n">
        <f aca="false">IF(MAX(P657:S657)=MIN(P657:S657),0,IF($D$17="custo",(MAX(P657:S657)-S657)/(MAX(P657:S657)-MIN(P657:S657)),(S657-MIN(P657:S657))/(MAX(P657:S657)-MIN(P657:S657))))</f>
        <v>1</v>
      </c>
      <c r="AN657" s="0" t="n">
        <f aca="false">IF(MAX(T657:W657)=MIN(T657:W657),0,IF($E$17="custo",(MAX(T657:W657)-T657)/(MAX(T657:W657)-MIN(T657:W657)),(T657-MIN(T657:W657))/(MAX(T657:W657)-MIN(T657:W657))))</f>
        <v>0</v>
      </c>
      <c r="AO657" s="0" t="n">
        <f aca="false">IF(MAX(T657:W657)=MIN(T657:W657),0,IF($E$17="custo",(MAX(T657:W657)-U657)/(MAX(T657:W657)-MIN(T657:W657)),(U657-MIN(T657:W657))/(MAX(T657:W657)-MIN(T657:W657))))</f>
        <v>0.571428571428571</v>
      </c>
      <c r="AP657" s="0" t="n">
        <f aca="false">IF(MAX(T657:W657)=MIN(T657:W657),0,IF($E$17="custo",(MAX(T657:W657)-V657)/(MAX(T657:W657)-MIN(T657:W657)),(V657-MIN(T657:W657))/(MAX(T657:W657)-MIN(T657:W657))))</f>
        <v>0.857142857142857</v>
      </c>
      <c r="AQ657" s="0" t="n">
        <f aca="false">IF(MAX(T657:W657)=MIN(T657:W657),0,IF($E$17="custo",(MAX(T657:W657)-W657)/(MAX(T657:W657)-MIN(T657:W657)),(W657-MIN(T657:W657))/(MAX(T657:W657)-MIN(T657:W657))))</f>
        <v>1</v>
      </c>
      <c r="AR657" s="0" t="n">
        <f aca="false">IF(MAX(X657:AA657)=MIN(X657:AA657),0,IF($F$17="custo",(MAX(X657:AA657)-X657)/(MAX(X657:AA657)-MIN(X657:AA657)),(X657-MIN(X657:AA657))/(MAX(X657:AA657)-MIN(X657:AA657))))</f>
        <v>0</v>
      </c>
      <c r="AS657" s="0" t="n">
        <f aca="false">IF(MAX(X657:AA657)=MIN(X657:AA657),0,IF($F$17="custo",(MAX(X657:AA657)-Y657)/(MAX(X657:AA657)-MIN(X657:AA657)),(Y657-MIN(X657:AA657))/(MAX(X657:AA657)-MIN(X657:AA657))))</f>
        <v>0.75</v>
      </c>
      <c r="AT657" s="0" t="n">
        <f aca="false">IF(MAX(X657:AA657)=MIN(X657:AA657),0,IF($F$17="custo",(MAX(X657:AA657)-Z657)/(MAX(X657:AA657)-MIN(X657:AA657)),(Z657-MIN(X657:AA657))/(MAX(X657:AA657)-MIN(X657:AA657))))</f>
        <v>0.5</v>
      </c>
      <c r="AU657" s="0" t="n">
        <f aca="false">IF(MAX(X657:AA657)=MIN(X657:AA657),0,IF($F$17="custo",(MAX(X657:AA657)-AA657)/(MAX(X657:AA657)-MIN(X657:AA657)),(AA657-MIN(X657:AA657))/(MAX(X657:AA657)-MIN(X657:AA657))))</f>
        <v>1</v>
      </c>
      <c r="AV657" s="0" t="n">
        <f aca="false">STDEVP(AB657:AE657)</f>
        <v>0.413711775041048</v>
      </c>
      <c r="AW657" s="0" t="n">
        <f aca="false">STDEVP(AF657:AI657)</f>
        <v>0.369689012656405</v>
      </c>
      <c r="AX657" s="0" t="n">
        <f aca="false">STDEVP(AJ657:AM657)</f>
        <v>0.408798107089195</v>
      </c>
      <c r="AY657" s="0" t="n">
        <f aca="false">STDEVP(AN657:AQ657)</f>
        <v>0.382993046241557</v>
      </c>
      <c r="AZ657" s="0" t="n">
        <f aca="false">STDEVP(AR657:AU657)</f>
        <v>0.369754986443726</v>
      </c>
      <c r="BA657" s="0" t="n">
        <f aca="false">AV657*((1-IFERROR(CORREL(AB657:AE657,AF657:AI657),0))+(1-IFERROR(CORREL(AB657:AE657,AJ657:AM657),0))+(1-IFERROR(CORREL(AB657:AE657,AN657:AQ657),0))+(1-IFERROR(CORREL(AB657:AE657,AR657:AU657),0)))</f>
        <v>1.16833073845744</v>
      </c>
      <c r="BB657" s="0" t="n">
        <f aca="false">AW657*((1-IFERROR(CORREL(AF657:AI657,AB657:AE657),0))+(1-IFERROR(CORREL(AF657:AI657,AJ657:AM657),0))+(1-IFERROR(CORREL(AF657:AI657,AN657:AQ657),0))+(1-IFERROR(CORREL(AF657:AI657,AR657:AU657),0)))</f>
        <v>2.58999207346264</v>
      </c>
      <c r="BC657" s="0" t="n">
        <f aca="false">AX657*((1-IFERROR(CORREL(AJ657:AM657,AB657:AE657),0))+(1-IFERROR(CORREL(AJ657:AM657,AF657:AI657),0))+(1-IFERROR(CORREL(AJ657:AM657,AN657:AQ657),0))+(1-IFERROR(CORREL(AJ657:AM657,AR657:AU657),0)))</f>
        <v>1.13906194237316</v>
      </c>
      <c r="BD657" s="0" t="n">
        <f aca="false">AY657*((1-IFERROR(CORREL(AN657:AQ657,AB657:AE657),0))+(1-IFERROR(CORREL(AN657:AQ657,AF657:AI657),0))+(1-IFERROR(CORREL(AN657:AQ657,AJ657:AM657),0))+(1-IFERROR(CORREL(AN657:AQ657,AR657:AU657),0)))</f>
        <v>0.886985962431973</v>
      </c>
      <c r="BE657" s="0" t="n">
        <f aca="false">AZ657*((1-IFERROR(CORREL(AR657:AU657,AB657:AE657),0))+(1-IFERROR(CORREL(AR657:AU657,AF657:AI657),0))+(1-IFERROR(CORREL(AR657:AU657,AJ657:AM657),0))+(1-IFERROR(CORREL(AR657:AU657,AN657:AQ657),0)))</f>
        <v>1.00904613426983</v>
      </c>
      <c r="BF657" s="0" t="n">
        <f aca="false">IF(SUM(BA657:BE657)&gt;0,BA657/SUM(BA657:BE657),1/5)</f>
        <v>0.171979839318459</v>
      </c>
      <c r="BG657" s="0" t="n">
        <f aca="false">IF(SUM(BA657:BE657)&gt;0,BB657/SUM(BA657:BE657),1/5)</f>
        <v>0.381250279538386</v>
      </c>
      <c r="BH657" s="0" t="n">
        <f aca="false">IF(SUM(BA657:BE657)&gt;0,BC657/SUM(BA657:BE657),1/5)</f>
        <v>0.167671433588876</v>
      </c>
      <c r="BI657" s="0" t="n">
        <f aca="false">IF(SUM(BA657:BE657)&gt;0,BD657/SUM(BA657:BE657),1/5)</f>
        <v>0.130565513921327</v>
      </c>
      <c r="BJ657" s="0" t="n">
        <f aca="false">IF(SUM(BA657:BE657)&gt;0,BE657/SUM(BA657:BE657),1/5)</f>
        <v>0.148532933632953</v>
      </c>
      <c r="BK657" s="0" t="n">
        <f aca="false">BF657*AB657+BG657*AF657+BH657*AJ657+BI657*AN657+BJ657*AR657</f>
        <v>0.351219395842917</v>
      </c>
      <c r="BL657" s="0" t="n">
        <f aca="false">BF657*AC657+BG657*AG657+BH657*AK657+BI657*AO657+BJ657*AS657</f>
        <v>0.567258844861002</v>
      </c>
      <c r="BM657" s="0" t="n">
        <f aca="false">BF657*AD657+BG657*AH657+BH657*AL657+BI657*AP657+BJ657*AT657</f>
        <v>0.629546891441533</v>
      </c>
      <c r="BN657" s="0" t="n">
        <f aca="false">BF657*AE657+BG657*AI657+BH657*AM657+BI657*AQ657+BJ657*AU657</f>
        <v>0.618749720461614</v>
      </c>
      <c r="BO657" s="0" t="n">
        <f aca="false">RANK(BK657,$BK657:$BN657)</f>
        <v>4</v>
      </c>
      <c r="BP657" s="0" t="n">
        <f aca="false">RANK(BL657,$BK657:$BN657)</f>
        <v>3</v>
      </c>
      <c r="BQ657" s="0" t="n">
        <f aca="false">RANK(BM657,$BK657:$BN657)</f>
        <v>1</v>
      </c>
      <c r="BR657" s="0" t="n">
        <f aca="false">RANK(BN657,$BK657:$BN657)</f>
        <v>2</v>
      </c>
    </row>
    <row r="658" customFormat="false" ht="15" hidden="false" customHeight="false" outlineLevel="0" collapsed="false">
      <c r="A658" s="0" t="n">
        <v>635</v>
      </c>
      <c r="B658" s="0" t="n">
        <f aca="false">RANDBETWEEN(1,$B$5)</f>
        <v>2</v>
      </c>
      <c r="C658" s="0" t="n">
        <f aca="false">RANDBETWEEN(1,$B$5)</f>
        <v>1</v>
      </c>
      <c r="D658" s="0" t="n">
        <f aca="false">RANDBETWEEN(1,$B$5)</f>
        <v>6</v>
      </c>
      <c r="E658" s="0" t="n">
        <f aca="false">RANDBETWEEN(1,$B$5)</f>
        <v>3</v>
      </c>
      <c r="F658" s="0" t="n">
        <f aca="false">RANDBETWEEN(1,$B$5)</f>
        <v>3</v>
      </c>
      <c r="G658" s="0" t="n">
        <f aca="false">RANDBETWEEN(1,$B$5)</f>
        <v>6</v>
      </c>
      <c r="H658" s="0" t="n">
        <f aca="true">NORMINV(RAND(),$B$8,$B$13)</f>
        <v>51.373859735677</v>
      </c>
      <c r="I658" s="0" t="n">
        <f aca="true">NORMINV(RAND(),$C$8,$C$13)</f>
        <v>58.1082267153259</v>
      </c>
      <c r="J658" s="0" t="n">
        <f aca="true">NORMINV(RAND(),$D$8,$D$13)</f>
        <v>14.0998151726462</v>
      </c>
      <c r="K658" s="0" t="n">
        <f aca="true">NORMINV(RAND(),$E$8,$E$13)</f>
        <v>3.47640700344722</v>
      </c>
      <c r="L658" s="0" t="n">
        <f aca="true">NORMINV(RAND(),$B$9,$B$14)</f>
        <v>46.0379806462517</v>
      </c>
      <c r="M658" s="0" t="n">
        <f aca="true">NORMINV(RAND(),$C$9,$C$14)</f>
        <v>59.5889055120582</v>
      </c>
      <c r="N658" s="0" t="n">
        <f aca="true">NORMINV(RAND(),$D$9,$D$14)</f>
        <v>46.7419679746122</v>
      </c>
      <c r="O658" s="0" t="n">
        <f aca="true">NORMINV(RAND(),$E$9,$E$14)</f>
        <v>23.1033989880257</v>
      </c>
      <c r="P658" s="0" t="n">
        <f aca="true">NORMINV(RAND(),$B$10,$B$15)</f>
        <v>24.7488452838966</v>
      </c>
      <c r="Q658" s="0" t="n">
        <f aca="true">NORMINV(RAND(),$C$10,$C$15)</f>
        <v>27.9356935921512</v>
      </c>
      <c r="R658" s="0" t="n">
        <f aca="true">NORMINV(RAND(),$D$10,$D$15)</f>
        <v>11.058280915461</v>
      </c>
      <c r="S658" s="0" t="n">
        <f aca="true">NORMINV(RAND(),$E$10,$E$15)</f>
        <v>3.80998345306137</v>
      </c>
      <c r="T658" s="0" t="n">
        <f aca="false">MEDIAN(INDEX(Avaliadores!$B$17:$B$22,$B658),INDEX(Avaliadores!$B$17:$B$22,$C658),INDEX(Avaliadores!$B$17:$B$22,$D658),INDEX(Avaliadores!$B$17:$B$22,$E658),INDEX(Avaliadores!$B$17:$B$22,$F658),INDEX(Avaliadores!$B$17:$B$22,$G658))</f>
        <v>2.41666666666667</v>
      </c>
      <c r="U658" s="0" t="n">
        <f aca="false">MEDIAN(INDEX(Avaliadores!$C$17:$C$22,$B658),INDEX(Avaliadores!$C$17:$C$22,$C658),INDEX(Avaliadores!$C$17:$C$22,$D658),INDEX(Avaliadores!$C$17:$C$22,$E658),INDEX(Avaliadores!$C$17:$C$22,$F658),INDEX(Avaliadores!$C$17:$C$22,$G658))</f>
        <v>4.91666666666667</v>
      </c>
      <c r="V658" s="0" t="n">
        <f aca="false">MEDIAN(INDEX(Avaliadores!$D$17:$D$22,$B658),INDEX(Avaliadores!$D$17:$D$22,$C658),INDEX(Avaliadores!$D$17:$D$22,$D658),INDEX(Avaliadores!$D$17:$D$22,$E658),INDEX(Avaliadores!$D$17:$D$22,$F658),INDEX(Avaliadores!$D$17:$D$22,$G658))</f>
        <v>5.79166666666667</v>
      </c>
      <c r="W658" s="0" t="n">
        <f aca="false">MEDIAN(INDEX(Avaliadores!$E$17:$E$22,$B658),INDEX(Avaliadores!$E$17:$E$22,$C658),INDEX(Avaliadores!$E$17:$E$22,$D658),INDEX(Avaliadores!$E$17:$E$22,$E658),INDEX(Avaliadores!$E$17:$E$22,$F658),INDEX(Avaliadores!$E$17:$E$22,$G658))</f>
        <v>6.04166666666667</v>
      </c>
      <c r="X658" s="0" t="n">
        <f aca="false">MEDIAN(INDEX(Avaliadores!$F$17:$F$22,$B658),INDEX(Avaliadores!$F$17:$F$22,$C658),INDEX(Avaliadores!$F$17:$F$22,$D658),INDEX(Avaliadores!$F$17:$F$22,$E658),INDEX(Avaliadores!$F$17:$F$22,$F658),INDEX(Avaliadores!$F$17:$F$22,$G658))</f>
        <v>2.79166666666667</v>
      </c>
      <c r="Y658" s="0" t="n">
        <f aca="false">MEDIAN(INDEX(Avaliadores!$G$17:$G$22,$B658),INDEX(Avaliadores!$G$17:$G$22,$C658),INDEX(Avaliadores!$G$17:$G$22,$D658),INDEX(Avaliadores!$G$17:$G$22,$E658),INDEX(Avaliadores!$G$17:$G$22,$F658),INDEX(Avaliadores!$G$17:$G$22,$G658))</f>
        <v>5.41666666666667</v>
      </c>
      <c r="Z658" s="0" t="n">
        <f aca="false">MEDIAN(INDEX(Avaliadores!$H$17:$H$22,$B658),INDEX(Avaliadores!$H$17:$H$22,$C658),INDEX(Avaliadores!$H$17:$H$22,$D658),INDEX(Avaliadores!$H$17:$H$22,$E658),INDEX(Avaliadores!$H$17:$H$22,$F658),INDEX(Avaliadores!$H$17:$H$22,$G658))</f>
        <v>4.04166666666667</v>
      </c>
      <c r="AA658" s="0" t="n">
        <f aca="false">MEDIAN(INDEX(Avaliadores!$I$17:$I$22,$B658),INDEX(Avaliadores!$I$17:$I$22,$C658),INDEX(Avaliadores!$I$17:$I$22,$D658),INDEX(Avaliadores!$I$17:$I$22,$E658),INDEX(Avaliadores!$I$17:$I$22,$F658),INDEX(Avaliadores!$I$17:$I$22,$G658))</f>
        <v>6.91666666666667</v>
      </c>
      <c r="AB658" s="0" t="n">
        <f aca="false">IF(MAX(H658:K658)=MIN(H658:K658),0,IF($B$17="custo",(MAX(H658:K658)-H658)/(MAX(H658:K658)-MIN(H658:K658)),(H658-MIN(H658:K658))/(MAX(H658:K658)-MIN(H658:K658))))</f>
        <v>0.123268216492973</v>
      </c>
      <c r="AC658" s="0" t="n">
        <f aca="false">IF(MAX(H658:K658)=MIN(H658:K658),0,IF($B$17="custo",(MAX(H658:K658)-I658)/(MAX(H658:K658)-MIN(H658:K658)),(I658-MIN(H658:K658))/(MAX(H658:K658)-MIN(H658:K658))))</f>
        <v>0</v>
      </c>
      <c r="AD658" s="0" t="n">
        <f aca="false">IF(MAX(H658:K658)=MIN(H658:K658),0,IF($B$17="custo",(MAX(H658:K658)-J658)/(MAX(H658:K658)-MIN(H658:K658)),(J658-MIN(H658:K658))/(MAX(H658:K658)-MIN(H658:K658))))</f>
        <v>0.80554540878877</v>
      </c>
      <c r="AE658" s="0" t="n">
        <f aca="false">IF(MAX(H658:K658)=MIN(H658:K658),0,IF($B$17="custo",(MAX(H658:K658)-K658)/(MAX(H658:K658)-MIN(H658:K658)),(K658-MIN(H658:K658))/(MAX(H658:K658)-MIN(H658:K658))))</f>
        <v>1</v>
      </c>
      <c r="AF658" s="0" t="n">
        <f aca="false">IF(MAX(L658:O658)=MIN(L658:O658),0,IF($C$17="custo",(MAX(L658:O658)-L658)/(MAX(L658:O658)-MIN(L658:O658)),(L658-MIN(L658:O658))/(MAX(L658:O658)-MIN(L658:O658))))</f>
        <v>0.628594306156044</v>
      </c>
      <c r="AG658" s="0" t="n">
        <f aca="false">IF(MAX(L658:O658)=MIN(L658:O658),0,IF($C$17="custo",(MAX(L658:O658)-M658)/(MAX(L658:O658)-MIN(L658:O658)),(M658-MIN(L658:O658))/(MAX(L658:O658)-MIN(L658:O658))))</f>
        <v>1</v>
      </c>
      <c r="AH658" s="0" t="n">
        <f aca="false">IF(MAX(L658:O658)=MIN(L658:O658),0,IF($C$17="custo",(MAX(L658:O658)-N658)/(MAX(L658:O658)-MIN(L658:O658)),(N658-MIN(L658:O658))/(MAX(L658:O658)-MIN(L658:O658))))</f>
        <v>0.64788929190324</v>
      </c>
      <c r="AI658" s="0" t="n">
        <f aca="false">IF(MAX(L658:O658)=MIN(L658:O658),0,IF($C$17="custo",(MAX(L658:O658)-O658)/(MAX(L658:O658)-MIN(L658:O658)),(O658-MIN(L658:O658))/(MAX(L658:O658)-MIN(L658:O658))))</f>
        <v>0</v>
      </c>
      <c r="AJ658" s="0" t="n">
        <f aca="false">IF(MAX(P658:S658)=MIN(P658:S658),0,IF($D$17="custo",(MAX(P658:S658)-P658)/(MAX(P658:S658)-MIN(P658:S658)),(P658-MIN(P658:S658))/(MAX(P658:S658)-MIN(P658:S658))))</f>
        <v>0.13209345092359</v>
      </c>
      <c r="AK658" s="0" t="n">
        <f aca="false">IF(MAX(P658:S658)=MIN(P658:S658),0,IF($D$17="custo",(MAX(P658:S658)-Q658)/(MAX(P658:S658)-MIN(P658:S658)),(Q658-MIN(P658:S658))/(MAX(P658:S658)-MIN(P658:S658))))</f>
        <v>0</v>
      </c>
      <c r="AL658" s="0" t="n">
        <f aca="false">IF(MAX(P658:S658)=MIN(P658:S658),0,IF($D$17="custo",(MAX(P658:S658)-R658)/(MAX(P658:S658)-MIN(P658:S658)),(R658-MIN(P658:S658))/(MAX(P658:S658)-MIN(P658:S658))))</f>
        <v>0.699561280450951</v>
      </c>
      <c r="AM658" s="0" t="n">
        <f aca="false">IF(MAX(P658:S658)=MIN(P658:S658),0,IF($D$17="custo",(MAX(P658:S658)-S658)/(MAX(P658:S658)-MIN(P658:S658)),(S658-MIN(P658:S658))/(MAX(P658:S658)-MIN(P658:S658))))</f>
        <v>1</v>
      </c>
      <c r="AN658" s="0" t="n">
        <f aca="false">IF(MAX(T658:W658)=MIN(T658:W658),0,IF($E$17="custo",(MAX(T658:W658)-T658)/(MAX(T658:W658)-MIN(T658:W658)),(T658-MIN(T658:W658))/(MAX(T658:W658)-MIN(T658:W658))))</f>
        <v>0</v>
      </c>
      <c r="AO658" s="0" t="n">
        <f aca="false">IF(MAX(T658:W658)=MIN(T658:W658),0,IF($E$17="custo",(MAX(T658:W658)-U658)/(MAX(T658:W658)-MIN(T658:W658)),(U658-MIN(T658:W658))/(MAX(T658:W658)-MIN(T658:W658))))</f>
        <v>0.689655172413793</v>
      </c>
      <c r="AP658" s="0" t="n">
        <f aca="false">IF(MAX(T658:W658)=MIN(T658:W658),0,IF($E$17="custo",(MAX(T658:W658)-V658)/(MAX(T658:W658)-MIN(T658:W658)),(V658-MIN(T658:W658))/(MAX(T658:W658)-MIN(T658:W658))))</f>
        <v>0.931034482758621</v>
      </c>
      <c r="AQ658" s="0" t="n">
        <f aca="false">IF(MAX(T658:W658)=MIN(T658:W658),0,IF($E$17="custo",(MAX(T658:W658)-W658)/(MAX(T658:W658)-MIN(T658:W658)),(W658-MIN(T658:W658))/(MAX(T658:W658)-MIN(T658:W658))))</f>
        <v>1</v>
      </c>
      <c r="AR658" s="0" t="n">
        <f aca="false">IF(MAX(X658:AA658)=MIN(X658:AA658),0,IF($F$17="custo",(MAX(X658:AA658)-X658)/(MAX(X658:AA658)-MIN(X658:AA658)),(X658-MIN(X658:AA658))/(MAX(X658:AA658)-MIN(X658:AA658))))</f>
        <v>0</v>
      </c>
      <c r="AS658" s="0" t="n">
        <f aca="false">IF(MAX(X658:AA658)=MIN(X658:AA658),0,IF($F$17="custo",(MAX(X658:AA658)-Y658)/(MAX(X658:AA658)-MIN(X658:AA658)),(Y658-MIN(X658:AA658))/(MAX(X658:AA658)-MIN(X658:AA658))))</f>
        <v>0.636363636363636</v>
      </c>
      <c r="AT658" s="0" t="n">
        <f aca="false">IF(MAX(X658:AA658)=MIN(X658:AA658),0,IF($F$17="custo",(MAX(X658:AA658)-Z658)/(MAX(X658:AA658)-MIN(X658:AA658)),(Z658-MIN(X658:AA658))/(MAX(X658:AA658)-MIN(X658:AA658))))</f>
        <v>0.303030303030303</v>
      </c>
      <c r="AU658" s="0" t="n">
        <f aca="false">IF(MAX(X658:AA658)=MIN(X658:AA658),0,IF($F$17="custo",(MAX(X658:AA658)-AA658)/(MAX(X658:AA658)-MIN(X658:AA658)),(AA658-MIN(X658:AA658))/(MAX(X658:AA658)-MIN(X658:AA658))))</f>
        <v>1</v>
      </c>
      <c r="AV658" s="0" t="n">
        <f aca="false">STDEVP(AB658:AE658)</f>
        <v>0.428374240165623</v>
      </c>
      <c r="AW658" s="0" t="n">
        <f aca="false">STDEVP(AF658:AI658)</f>
        <v>0.36031130402627</v>
      </c>
      <c r="AX658" s="0" t="n">
        <f aca="false">STDEVP(AJ658:AM658)</f>
        <v>0.408685362210769</v>
      </c>
      <c r="AY658" s="0" t="n">
        <f aca="false">STDEVP(AN658:AQ658)</f>
        <v>0.395425687626887</v>
      </c>
      <c r="AZ658" s="0" t="n">
        <f aca="false">STDEVP(AR658:AU658)</f>
        <v>0.372985867427005</v>
      </c>
      <c r="BA658" s="0" t="n">
        <f aca="false">AV658*((1-IFERROR(CORREL(AB658:AE658,AF658:AI658),0))+(1-IFERROR(CORREL(AB658:AE658,AJ658:AM658),0))+(1-IFERROR(CORREL(AB658:AE658,AN658:AQ658),0))+(1-IFERROR(CORREL(AB658:AE658,AR658:AU658),0)))</f>
        <v>1.11865089459842</v>
      </c>
      <c r="BB658" s="0" t="n">
        <f aca="false">AW658*((1-IFERROR(CORREL(AF658:AI658,AB658:AE658),0))+(1-IFERROR(CORREL(AF658:AI658,AJ658:AM658),0))+(1-IFERROR(CORREL(AF658:AI658,AN658:AQ658),0))+(1-IFERROR(CORREL(AF658:AI658,AR658:AU658),0)))</f>
        <v>2.34896177163251</v>
      </c>
      <c r="BC658" s="0" t="n">
        <f aca="false">AX658*((1-IFERROR(CORREL(AJ658:AM658,AB658:AE658),0))+(1-IFERROR(CORREL(AJ658:AM658,AF658:AI658),0))+(1-IFERROR(CORREL(AJ658:AM658,AN658:AQ658),0))+(1-IFERROR(CORREL(AJ658:AM658,AR658:AU658),0)))</f>
        <v>1.07700057800632</v>
      </c>
      <c r="BD658" s="0" t="n">
        <f aca="false">AY658*((1-IFERROR(CORREL(AN658:AQ658,AB658:AE658),0))+(1-IFERROR(CORREL(AN658:AQ658,AF658:AI658),0))+(1-IFERROR(CORREL(AN658:AQ658,AJ658:AM658),0))+(1-IFERROR(CORREL(AN658:AQ658,AR658:AU658),0)))</f>
        <v>0.857809512671794</v>
      </c>
      <c r="BE658" s="0" t="n">
        <f aca="false">AZ658*((1-IFERROR(CORREL(AR658:AU658,AB658:AE658),0))+(1-IFERROR(CORREL(AR658:AU658,AF658:AI658),0))+(1-IFERROR(CORREL(AR658:AU658,AJ658:AM658),0))+(1-IFERROR(CORREL(AR658:AU658,AN658:AQ658),0)))</f>
        <v>1.01684831859711</v>
      </c>
      <c r="BF658" s="0" t="n">
        <f aca="false">IF(SUM(BA658:BE658)&gt;0,BA658/SUM(BA658:BE658),1/5)</f>
        <v>0.174264473557883</v>
      </c>
      <c r="BG658" s="0" t="n">
        <f aca="false">IF(SUM(BA658:BE658)&gt;0,BB658/SUM(BA658:BE658),1/5)</f>
        <v>0.365923442709155</v>
      </c>
      <c r="BH658" s="0" t="n">
        <f aca="false">IF(SUM(BA658:BE658)&gt;0,BC658/SUM(BA658:BE658),1/5)</f>
        <v>0.167776148621578</v>
      </c>
      <c r="BI658" s="0" t="n">
        <f aca="false">IF(SUM(BA658:BE658)&gt;0,BD658/SUM(BA658:BE658),1/5)</f>
        <v>0.1336303612329</v>
      </c>
      <c r="BJ658" s="0" t="n">
        <f aca="false">IF(SUM(BA658:BE658)&gt;0,BE658/SUM(BA658:BE658),1/5)</f>
        <v>0.158405573878484</v>
      </c>
      <c r="BK658" s="0" t="n">
        <f aca="false">BF658*AB658+BG658*AF658+BH658*AJ658+BI658*AN658+BJ658*AR658</f>
        <v>0.273660793883653</v>
      </c>
      <c r="BL658" s="0" t="n">
        <f aca="false">BF658*AC658+BG658*AG658+BH658*AK658+BI658*AO658+BJ658*AS658</f>
        <v>0.558885859538529</v>
      </c>
      <c r="BM658" s="0" t="n">
        <f aca="false">BF658*AD658+BG658*AH658+BH658*AL658+BI658*AP658+BJ658*AT658</f>
        <v>0.667241687441421</v>
      </c>
      <c r="BN658" s="0" t="n">
        <f aca="false">BF658*AE658+BG658*AI658+BH658*AM658+BI658*AQ658+BJ658*AU658</f>
        <v>0.634076557290845</v>
      </c>
      <c r="BO658" s="0" t="n">
        <f aca="false">RANK(BK658,$BK658:$BN658)</f>
        <v>4</v>
      </c>
      <c r="BP658" s="0" t="n">
        <f aca="false">RANK(BL658,$BK658:$BN658)</f>
        <v>3</v>
      </c>
      <c r="BQ658" s="0" t="n">
        <f aca="false">RANK(BM658,$BK658:$BN658)</f>
        <v>1</v>
      </c>
      <c r="BR658" s="0" t="n">
        <f aca="false">RANK(BN658,$BK658:$BN658)</f>
        <v>2</v>
      </c>
    </row>
    <row r="659" customFormat="false" ht="15" hidden="false" customHeight="false" outlineLevel="0" collapsed="false">
      <c r="A659" s="0" t="n">
        <v>636</v>
      </c>
      <c r="B659" s="0" t="n">
        <f aca="false">RANDBETWEEN(1,$B$5)</f>
        <v>6</v>
      </c>
      <c r="C659" s="0" t="n">
        <f aca="false">RANDBETWEEN(1,$B$5)</f>
        <v>4</v>
      </c>
      <c r="D659" s="0" t="n">
        <f aca="false">RANDBETWEEN(1,$B$5)</f>
        <v>5</v>
      </c>
      <c r="E659" s="0" t="n">
        <f aca="false">RANDBETWEEN(1,$B$5)</f>
        <v>6</v>
      </c>
      <c r="F659" s="0" t="n">
        <f aca="false">RANDBETWEEN(1,$B$5)</f>
        <v>1</v>
      </c>
      <c r="G659" s="0" t="n">
        <f aca="false">RANDBETWEEN(1,$B$5)</f>
        <v>3</v>
      </c>
      <c r="H659" s="0" t="n">
        <f aca="true">NORMINV(RAND(),$B$8,$B$13)</f>
        <v>53.3751083828589</v>
      </c>
      <c r="I659" s="0" t="n">
        <f aca="true">NORMINV(RAND(),$C$8,$C$13)</f>
        <v>55.3595801452861</v>
      </c>
      <c r="J659" s="0" t="n">
        <f aca="true">NORMINV(RAND(),$D$8,$D$13)</f>
        <v>14.0333756621046</v>
      </c>
      <c r="K659" s="0" t="n">
        <f aca="true">NORMINV(RAND(),$E$8,$E$13)</f>
        <v>3.05465566840523</v>
      </c>
      <c r="L659" s="0" t="n">
        <f aca="true">NORMINV(RAND(),$B$9,$B$14)</f>
        <v>51.9080460997484</v>
      </c>
      <c r="M659" s="0" t="n">
        <f aca="true">NORMINV(RAND(),$C$9,$C$14)</f>
        <v>49.782059434832</v>
      </c>
      <c r="N659" s="0" t="n">
        <f aca="true">NORMINV(RAND(),$D$9,$D$14)</f>
        <v>36.9853415720528</v>
      </c>
      <c r="O659" s="0" t="n">
        <f aca="true">NORMINV(RAND(),$E$9,$E$14)</f>
        <v>26.4798492034351</v>
      </c>
      <c r="P659" s="0" t="n">
        <f aca="true">NORMINV(RAND(),$B$10,$B$15)</f>
        <v>22.8663918402801</v>
      </c>
      <c r="Q659" s="0" t="n">
        <f aca="true">NORMINV(RAND(),$C$10,$C$15)</f>
        <v>30.5877748244397</v>
      </c>
      <c r="R659" s="0" t="n">
        <f aca="true">NORMINV(RAND(),$D$10,$D$15)</f>
        <v>10.0326565769018</v>
      </c>
      <c r="S659" s="0" t="n">
        <f aca="true">NORMINV(RAND(),$E$10,$E$15)</f>
        <v>4.0773585030614</v>
      </c>
      <c r="T659" s="0" t="n">
        <f aca="false">MEDIAN(INDEX(Avaliadores!$B$17:$B$22,$B659),INDEX(Avaliadores!$B$17:$B$22,$C659),INDEX(Avaliadores!$B$17:$B$22,$D659),INDEX(Avaliadores!$B$17:$B$22,$E659),INDEX(Avaliadores!$B$17:$B$22,$F659),INDEX(Avaliadores!$B$17:$B$22,$G659))</f>
        <v>2.29166666666667</v>
      </c>
      <c r="U659" s="0" t="n">
        <f aca="false">MEDIAN(INDEX(Avaliadores!$C$17:$C$22,$B659),INDEX(Avaliadores!$C$17:$C$22,$C659),INDEX(Avaliadores!$C$17:$C$22,$D659),INDEX(Avaliadores!$C$17:$C$22,$E659),INDEX(Avaliadores!$C$17:$C$22,$F659),INDEX(Avaliadores!$C$17:$C$22,$G659))</f>
        <v>5.54166666666667</v>
      </c>
      <c r="V659" s="0" t="n">
        <f aca="false">MEDIAN(INDEX(Avaliadores!$D$17:$D$22,$B659),INDEX(Avaliadores!$D$17:$D$22,$C659),INDEX(Avaliadores!$D$17:$D$22,$D659),INDEX(Avaliadores!$D$17:$D$22,$E659),INDEX(Avaliadores!$D$17:$D$22,$F659),INDEX(Avaliadores!$D$17:$D$22,$G659))</f>
        <v>5.54166666666667</v>
      </c>
      <c r="W659" s="0" t="n">
        <f aca="false">MEDIAN(INDEX(Avaliadores!$E$17:$E$22,$B659),INDEX(Avaliadores!$E$17:$E$22,$C659),INDEX(Avaliadores!$E$17:$E$22,$D659),INDEX(Avaliadores!$E$17:$E$22,$E659),INDEX(Avaliadores!$E$17:$E$22,$F659),INDEX(Avaliadores!$E$17:$E$22,$G659))</f>
        <v>6.29166666666667</v>
      </c>
      <c r="X659" s="0" t="n">
        <f aca="false">MEDIAN(INDEX(Avaliadores!$F$17:$F$22,$B659),INDEX(Avaliadores!$F$17:$F$22,$C659),INDEX(Avaliadores!$F$17:$F$22,$D659),INDEX(Avaliadores!$F$17:$F$22,$E659),INDEX(Avaliadores!$F$17:$F$22,$F659),INDEX(Avaliadores!$F$17:$F$22,$G659))</f>
        <v>2.91666666666667</v>
      </c>
      <c r="Y659" s="0" t="n">
        <f aca="false">MEDIAN(INDEX(Avaliadores!$G$17:$G$22,$B659),INDEX(Avaliadores!$G$17:$G$22,$C659),INDEX(Avaliadores!$G$17:$G$22,$D659),INDEX(Avaliadores!$G$17:$G$22,$E659),INDEX(Avaliadores!$G$17:$G$22,$F659),INDEX(Avaliadores!$G$17:$G$22,$G659))</f>
        <v>5.04166666666667</v>
      </c>
      <c r="Z659" s="0" t="n">
        <f aca="false">MEDIAN(INDEX(Avaliadores!$H$17:$H$22,$B659),INDEX(Avaliadores!$H$17:$H$22,$C659),INDEX(Avaliadores!$H$17:$H$22,$D659),INDEX(Avaliadores!$H$17:$H$22,$E659),INDEX(Avaliadores!$H$17:$H$22,$F659),INDEX(Avaliadores!$H$17:$H$22,$G659))</f>
        <v>3.91666666666667</v>
      </c>
      <c r="AA659" s="0" t="n">
        <f aca="false">MEDIAN(INDEX(Avaliadores!$I$17:$I$22,$B659),INDEX(Avaliadores!$I$17:$I$22,$C659),INDEX(Avaliadores!$I$17:$I$22,$D659),INDEX(Avaliadores!$I$17:$I$22,$E659),INDEX(Avaliadores!$I$17:$I$22,$F659),INDEX(Avaliadores!$I$17:$I$22,$G659))</f>
        <v>6.91666666666667</v>
      </c>
      <c r="AB659" s="0" t="n">
        <f aca="false">IF(MAX(H659:K659)=MIN(H659:K659),0,IF($B$17="custo",(MAX(H659:K659)-H659)/(MAX(H659:K659)-MIN(H659:K659)),(H659-MIN(H659:K659))/(MAX(H659:K659)-MIN(H659:K659))))</f>
        <v>0.0379404383482923</v>
      </c>
      <c r="AC659" s="0" t="n">
        <f aca="false">IF(MAX(H659:K659)=MIN(H659:K659),0,IF($B$17="custo",(MAX(H659:K659)-I659)/(MAX(H659:K659)-MIN(H659:K659)),(I659-MIN(H659:K659))/(MAX(H659:K659)-MIN(H659:K659))))</f>
        <v>0</v>
      </c>
      <c r="AD659" s="0" t="n">
        <f aca="false">IF(MAX(H659:K659)=MIN(H659:K659),0,IF($B$17="custo",(MAX(H659:K659)-J659)/(MAX(H659:K659)-MIN(H659:K659)),(J659-MIN(H659:K659))/(MAX(H659:K659)-MIN(H659:K659))))</f>
        <v>0.790101599352236</v>
      </c>
      <c r="AE659" s="0" t="n">
        <f aca="false">IF(MAX(H659:K659)=MIN(H659:K659),0,IF($B$17="custo",(MAX(H659:K659)-K659)/(MAX(H659:K659)-MIN(H659:K659)),(K659-MIN(H659:K659))/(MAX(H659:K659)-MIN(H659:K659))))</f>
        <v>1</v>
      </c>
      <c r="AF659" s="0" t="n">
        <f aca="false">IF(MAX(L659:O659)=MIN(L659:O659),0,IF($C$17="custo",(MAX(L659:O659)-L659)/(MAX(L659:O659)-MIN(L659:O659)),(L659-MIN(L659:O659))/(MAX(L659:O659)-MIN(L659:O659))))</f>
        <v>1</v>
      </c>
      <c r="AG659" s="0" t="n">
        <f aca="false">IF(MAX(L659:O659)=MIN(L659:O659),0,IF($C$17="custo",(MAX(L659:O659)-M659)/(MAX(L659:O659)-MIN(L659:O659)),(M659-MIN(L659:O659))/(MAX(L659:O659)-MIN(L659:O659))))</f>
        <v>0.916392551403256</v>
      </c>
      <c r="AH659" s="0" t="n">
        <f aca="false">IF(MAX(L659:O659)=MIN(L659:O659),0,IF($C$17="custo",(MAX(L659:O659)-N659)/(MAX(L659:O659)-MIN(L659:O659)),(N659-MIN(L659:O659))/(MAX(L659:O659)-MIN(L659:O659))))</f>
        <v>0.413143425444403</v>
      </c>
      <c r="AI659" s="0" t="n">
        <f aca="false">IF(MAX(L659:O659)=MIN(L659:O659),0,IF($C$17="custo",(MAX(L659:O659)-O659)/(MAX(L659:O659)-MIN(L659:O659)),(O659-MIN(L659:O659))/(MAX(L659:O659)-MIN(L659:O659))))</f>
        <v>0</v>
      </c>
      <c r="AJ659" s="0" t="n">
        <f aca="false">IF(MAX(P659:S659)=MIN(P659:S659),0,IF($D$17="custo",(MAX(P659:S659)-P659)/(MAX(P659:S659)-MIN(P659:S659)),(P659-MIN(P659:S659))/(MAX(P659:S659)-MIN(P659:S659))))</f>
        <v>0.291258458205842</v>
      </c>
      <c r="AK659" s="0" t="n">
        <f aca="false">IF(MAX(P659:S659)=MIN(P659:S659),0,IF($D$17="custo",(MAX(P659:S659)-Q659)/(MAX(P659:S659)-MIN(P659:S659)),(Q659-MIN(P659:S659))/(MAX(P659:S659)-MIN(P659:S659))))</f>
        <v>0</v>
      </c>
      <c r="AL659" s="0" t="n">
        <f aca="false">IF(MAX(P659:S659)=MIN(P659:S659),0,IF($D$17="custo",(MAX(P659:S659)-R659)/(MAX(P659:S659)-MIN(P659:S659)),(R659-MIN(P659:S659))/(MAX(P659:S659)-MIN(P659:S659))))</f>
        <v>0.775360069730857</v>
      </c>
      <c r="AM659" s="0" t="n">
        <f aca="false">IF(MAX(P659:S659)=MIN(P659:S659),0,IF($D$17="custo",(MAX(P659:S659)-S659)/(MAX(P659:S659)-MIN(P659:S659)),(S659-MIN(P659:S659))/(MAX(P659:S659)-MIN(P659:S659))))</f>
        <v>1</v>
      </c>
      <c r="AN659" s="0" t="n">
        <f aca="false">IF(MAX(T659:W659)=MIN(T659:W659),0,IF($E$17="custo",(MAX(T659:W659)-T659)/(MAX(T659:W659)-MIN(T659:W659)),(T659-MIN(T659:W659))/(MAX(T659:W659)-MIN(T659:W659))))</f>
        <v>0</v>
      </c>
      <c r="AO659" s="0" t="n">
        <f aca="false">IF(MAX(T659:W659)=MIN(T659:W659),0,IF($E$17="custo",(MAX(T659:W659)-U659)/(MAX(T659:W659)-MIN(T659:W659)),(U659-MIN(T659:W659))/(MAX(T659:W659)-MIN(T659:W659))))</f>
        <v>0.8125</v>
      </c>
      <c r="AP659" s="0" t="n">
        <f aca="false">IF(MAX(T659:W659)=MIN(T659:W659),0,IF($E$17="custo",(MAX(T659:W659)-V659)/(MAX(T659:W659)-MIN(T659:W659)),(V659-MIN(T659:W659))/(MAX(T659:W659)-MIN(T659:W659))))</f>
        <v>0.8125</v>
      </c>
      <c r="AQ659" s="0" t="n">
        <f aca="false">IF(MAX(T659:W659)=MIN(T659:W659),0,IF($E$17="custo",(MAX(T659:W659)-W659)/(MAX(T659:W659)-MIN(T659:W659)),(W659-MIN(T659:W659))/(MAX(T659:W659)-MIN(T659:W659))))</f>
        <v>1</v>
      </c>
      <c r="AR659" s="0" t="n">
        <f aca="false">IF(MAX(X659:AA659)=MIN(X659:AA659),0,IF($F$17="custo",(MAX(X659:AA659)-X659)/(MAX(X659:AA659)-MIN(X659:AA659)),(X659-MIN(X659:AA659))/(MAX(X659:AA659)-MIN(X659:AA659))))</f>
        <v>0</v>
      </c>
      <c r="AS659" s="0" t="n">
        <f aca="false">IF(MAX(X659:AA659)=MIN(X659:AA659),0,IF($F$17="custo",(MAX(X659:AA659)-Y659)/(MAX(X659:AA659)-MIN(X659:AA659)),(Y659-MIN(X659:AA659))/(MAX(X659:AA659)-MIN(X659:AA659))))</f>
        <v>0.53125</v>
      </c>
      <c r="AT659" s="0" t="n">
        <f aca="false">IF(MAX(X659:AA659)=MIN(X659:AA659),0,IF($F$17="custo",(MAX(X659:AA659)-Z659)/(MAX(X659:AA659)-MIN(X659:AA659)),(Z659-MIN(X659:AA659))/(MAX(X659:AA659)-MIN(X659:AA659))))</f>
        <v>0.25</v>
      </c>
      <c r="AU659" s="0" t="n">
        <f aca="false">IF(MAX(X659:AA659)=MIN(X659:AA659),0,IF($F$17="custo",(MAX(X659:AA659)-AA659)/(MAX(X659:AA659)-MIN(X659:AA659)),(AA659-MIN(X659:AA659))/(MAX(X659:AA659)-MIN(X659:AA659))))</f>
        <v>1</v>
      </c>
      <c r="AV659" s="0" t="n">
        <f aca="false">STDEVP(AB659:AE659)</f>
        <v>0.444484417966746</v>
      </c>
      <c r="AW659" s="0" t="n">
        <f aca="false">STDEVP(AF659:AI659)</f>
        <v>0.40428280058593</v>
      </c>
      <c r="AX659" s="0" t="n">
        <f aca="false">STDEVP(AJ659:AM659)</f>
        <v>0.393156041606469</v>
      </c>
      <c r="AY659" s="0" t="n">
        <f aca="false">STDEVP(AN659:AQ659)</f>
        <v>0.386541152401656</v>
      </c>
      <c r="AZ659" s="0" t="n">
        <f aca="false">STDEVP(AR659:AU659)</f>
        <v>0.37131983244738</v>
      </c>
      <c r="BA659" s="0" t="n">
        <f aca="false">AV659*((1-IFERROR(CORREL(AB659:AE659,AF659:AI659),0))+(1-IFERROR(CORREL(AB659:AE659,AJ659:AM659),0))+(1-IFERROR(CORREL(AB659:AE659,AN659:AQ659),0))+(1-IFERROR(CORREL(AB659:AE659,AR659:AU659),0)))</f>
        <v>1.23482389921466</v>
      </c>
      <c r="BB659" s="0" t="n">
        <f aca="false">AW659*((1-IFERROR(CORREL(AF659:AI659,AB659:AE659),0))+(1-IFERROR(CORREL(AF659:AI659,AJ659:AM659),0))+(1-IFERROR(CORREL(AF659:AI659,AN659:AQ659),0))+(1-IFERROR(CORREL(AF659:AI659,AR659:AU659),0)))</f>
        <v>2.97861564278302</v>
      </c>
      <c r="BC659" s="0" t="n">
        <f aca="false">AX659*((1-IFERROR(CORREL(AJ659:AM659,AB659:AE659),0))+(1-IFERROR(CORREL(AJ659:AM659,AF659:AI659),0))+(1-IFERROR(CORREL(AJ659:AM659,AN659:AQ659),0))+(1-IFERROR(CORREL(AJ659:AM659,AR659:AU659),0)))</f>
        <v>1.19544126014435</v>
      </c>
      <c r="BD659" s="0" t="n">
        <f aca="false">AY659*((1-IFERROR(CORREL(AN659:AQ659,AB659:AE659),0))+(1-IFERROR(CORREL(AN659:AQ659,AF659:AI659),0))+(1-IFERROR(CORREL(AN659:AQ659,AJ659:AM659),0))+(1-IFERROR(CORREL(AN659:AQ659,AR659:AU659),0)))</f>
        <v>1.08703538625476</v>
      </c>
      <c r="BE659" s="0" t="n">
        <f aca="false">AZ659*((1-IFERROR(CORREL(AR659:AU659,AB659:AE659),0))+(1-IFERROR(CORREL(AR659:AU659,AF659:AI659),0))+(1-IFERROR(CORREL(AR659:AU659,AJ659:AM659),0))+(1-IFERROR(CORREL(AR659:AU659,AN659:AQ659),0)))</f>
        <v>1.07094612003049</v>
      </c>
      <c r="BF659" s="0" t="n">
        <f aca="false">IF(SUM(BA659:BE659)&gt;0,BA659/SUM(BA659:BE659),1/5)</f>
        <v>0.163188366443437</v>
      </c>
      <c r="BG659" s="0" t="n">
        <f aca="false">IF(SUM(BA659:BE659)&gt;0,BB659/SUM(BA659:BE659),1/5)</f>
        <v>0.393639466581242</v>
      </c>
      <c r="BH659" s="0" t="n">
        <f aca="false">IF(SUM(BA659:BE659)&gt;0,BC659/SUM(BA659:BE659),1/5)</f>
        <v>0.157983746950566</v>
      </c>
      <c r="BI659" s="0" t="n">
        <f aca="false">IF(SUM(BA659:BE659)&gt;0,BD659/SUM(BA659:BE659),1/5)</f>
        <v>0.143657349895758</v>
      </c>
      <c r="BJ659" s="0" t="n">
        <f aca="false">IF(SUM(BA659:BE659)&gt;0,BE659/SUM(BA659:BE659),1/5)</f>
        <v>0.141531070128998</v>
      </c>
      <c r="BK659" s="0" t="n">
        <f aca="false">BF659*AB659+BG659*AF659+BH659*AJ659+BI659*AN659+BJ659*AR659</f>
        <v>0.445845007295851</v>
      </c>
      <c r="BL659" s="0" t="n">
        <f aca="false">BF659*AC659+BG659*AG659+BH659*AK659+BI659*AO659+BJ659*AS659</f>
        <v>0.552638252909735</v>
      </c>
      <c r="BM659" s="0" t="n">
        <f aca="false">BF659*AD659+BG659*AH659+BH659*AL659+BI659*AP659+BJ659*AT659</f>
        <v>0.566163600310606</v>
      </c>
      <c r="BN659" s="0" t="n">
        <f aca="false">BF659*AE659+BG659*AI659+BH659*AM659+BI659*AQ659+BJ659*AU659</f>
        <v>0.606360533418758</v>
      </c>
      <c r="BO659" s="0" t="n">
        <f aca="false">RANK(BK659,$BK659:$BN659)</f>
        <v>4</v>
      </c>
      <c r="BP659" s="0" t="n">
        <f aca="false">RANK(BL659,$BK659:$BN659)</f>
        <v>3</v>
      </c>
      <c r="BQ659" s="0" t="n">
        <f aca="false">RANK(BM659,$BK659:$BN659)</f>
        <v>2</v>
      </c>
      <c r="BR659" s="0" t="n">
        <f aca="false">RANK(BN659,$BK659:$BN659)</f>
        <v>1</v>
      </c>
    </row>
    <row r="660" customFormat="false" ht="15" hidden="false" customHeight="false" outlineLevel="0" collapsed="false">
      <c r="A660" s="0" t="n">
        <v>637</v>
      </c>
      <c r="B660" s="0" t="n">
        <f aca="false">RANDBETWEEN(1,$B$5)</f>
        <v>1</v>
      </c>
      <c r="C660" s="0" t="n">
        <f aca="false">RANDBETWEEN(1,$B$5)</f>
        <v>4</v>
      </c>
      <c r="D660" s="0" t="n">
        <f aca="false">RANDBETWEEN(1,$B$5)</f>
        <v>4</v>
      </c>
      <c r="E660" s="0" t="n">
        <f aca="false">RANDBETWEEN(1,$B$5)</f>
        <v>5</v>
      </c>
      <c r="F660" s="0" t="n">
        <f aca="false">RANDBETWEEN(1,$B$5)</f>
        <v>2</v>
      </c>
      <c r="G660" s="0" t="n">
        <f aca="false">RANDBETWEEN(1,$B$5)</f>
        <v>2</v>
      </c>
      <c r="H660" s="0" t="n">
        <f aca="true">NORMINV(RAND(),$B$8,$B$13)</f>
        <v>54.155060861675</v>
      </c>
      <c r="I660" s="0" t="n">
        <f aca="true">NORMINV(RAND(),$C$8,$C$13)</f>
        <v>61.1645844540536</v>
      </c>
      <c r="J660" s="0" t="n">
        <f aca="true">NORMINV(RAND(),$D$8,$D$13)</f>
        <v>16.2876303575</v>
      </c>
      <c r="K660" s="0" t="n">
        <f aca="true">NORMINV(RAND(),$E$8,$E$13)</f>
        <v>2.74592596130459</v>
      </c>
      <c r="L660" s="0" t="n">
        <f aca="true">NORMINV(RAND(),$B$9,$B$14)</f>
        <v>43.325984397266</v>
      </c>
      <c r="M660" s="0" t="n">
        <f aca="true">NORMINV(RAND(),$C$9,$C$14)</f>
        <v>60.2513865391889</v>
      </c>
      <c r="N660" s="0" t="n">
        <f aca="true">NORMINV(RAND(),$D$9,$D$14)</f>
        <v>43.8663833960489</v>
      </c>
      <c r="O660" s="0" t="n">
        <f aca="true">NORMINV(RAND(),$E$9,$E$14)</f>
        <v>21.1508260970357</v>
      </c>
      <c r="P660" s="0" t="n">
        <f aca="true">NORMINV(RAND(),$B$10,$B$15)</f>
        <v>23.5607725034512</v>
      </c>
      <c r="Q660" s="0" t="n">
        <f aca="true">NORMINV(RAND(),$C$10,$C$15)</f>
        <v>30.5320484380891</v>
      </c>
      <c r="R660" s="0" t="n">
        <f aca="true">NORMINV(RAND(),$D$10,$D$15)</f>
        <v>10.6548143350546</v>
      </c>
      <c r="S660" s="0" t="n">
        <f aca="true">NORMINV(RAND(),$E$10,$E$15)</f>
        <v>3.74047145868116</v>
      </c>
      <c r="T660" s="0" t="n">
        <f aca="false">MEDIAN(INDEX(Avaliadores!$B$17:$B$22,$B660),INDEX(Avaliadores!$B$17:$B$22,$C660),INDEX(Avaliadores!$B$17:$B$22,$D660),INDEX(Avaliadores!$B$17:$B$22,$E660),INDEX(Avaliadores!$B$17:$B$22,$F660),INDEX(Avaliadores!$B$17:$B$22,$G660))</f>
        <v>3.04166666666667</v>
      </c>
      <c r="U660" s="0" t="n">
        <f aca="false">MEDIAN(INDEX(Avaliadores!$C$17:$C$22,$B660),INDEX(Avaliadores!$C$17:$C$22,$C660),INDEX(Avaliadores!$C$17:$C$22,$D660),INDEX(Avaliadores!$C$17:$C$22,$E660),INDEX(Avaliadores!$C$17:$C$22,$F660),INDEX(Avaliadores!$C$17:$C$22,$G660))</f>
        <v>5.29166666666667</v>
      </c>
      <c r="V660" s="0" t="n">
        <f aca="false">MEDIAN(INDEX(Avaliadores!$D$17:$D$22,$B660),INDEX(Avaliadores!$D$17:$D$22,$C660),INDEX(Avaliadores!$D$17:$D$22,$D660),INDEX(Avaliadores!$D$17:$D$22,$E660),INDEX(Avaliadores!$D$17:$D$22,$F660),INDEX(Avaliadores!$D$17:$D$22,$G660))</f>
        <v>5.79166666666667</v>
      </c>
      <c r="W660" s="0" t="n">
        <f aca="false">MEDIAN(INDEX(Avaliadores!$E$17:$E$22,$B660),INDEX(Avaliadores!$E$17:$E$22,$C660),INDEX(Avaliadores!$E$17:$E$22,$D660),INDEX(Avaliadores!$E$17:$E$22,$E660),INDEX(Avaliadores!$E$17:$E$22,$F660),INDEX(Avaliadores!$E$17:$E$22,$G660))</f>
        <v>6.54166666666667</v>
      </c>
      <c r="X660" s="0" t="n">
        <f aca="false">MEDIAN(INDEX(Avaliadores!$F$17:$F$22,$B660),INDEX(Avaliadores!$F$17:$F$22,$C660),INDEX(Avaliadores!$F$17:$F$22,$D660),INDEX(Avaliadores!$F$17:$F$22,$E660),INDEX(Avaliadores!$F$17:$F$22,$F660),INDEX(Avaliadores!$F$17:$F$22,$G660))</f>
        <v>2.29166666666667</v>
      </c>
      <c r="Y660" s="0" t="n">
        <f aca="false">MEDIAN(INDEX(Avaliadores!$G$17:$G$22,$B660),INDEX(Avaliadores!$G$17:$G$22,$C660),INDEX(Avaliadores!$G$17:$G$22,$D660),INDEX(Avaliadores!$G$17:$G$22,$E660),INDEX(Avaliadores!$G$17:$G$22,$F660),INDEX(Avaliadores!$G$17:$G$22,$G660))</f>
        <v>4.79166666666667</v>
      </c>
      <c r="Z660" s="0" t="n">
        <f aca="false">MEDIAN(INDEX(Avaliadores!$H$17:$H$22,$B660),INDEX(Avaliadores!$H$17:$H$22,$C660),INDEX(Avaliadores!$H$17:$H$22,$D660),INDEX(Avaliadores!$H$17:$H$22,$E660),INDEX(Avaliadores!$H$17:$H$22,$F660),INDEX(Avaliadores!$H$17:$H$22,$G660))</f>
        <v>3.79166666666667</v>
      </c>
      <c r="AA660" s="0" t="n">
        <f aca="false">MEDIAN(INDEX(Avaliadores!$I$17:$I$22,$B660),INDEX(Avaliadores!$I$17:$I$22,$C660),INDEX(Avaliadores!$I$17:$I$22,$D660),INDEX(Avaliadores!$I$17:$I$22,$E660),INDEX(Avaliadores!$I$17:$I$22,$F660),INDEX(Avaliadores!$I$17:$I$22,$G660))</f>
        <v>6.04166666666667</v>
      </c>
      <c r="AB660" s="0" t="n">
        <f aca="false">IF(MAX(H660:K660)=MIN(H660:K660),0,IF($B$17="custo",(MAX(H660:K660)-H660)/(MAX(H660:K660)-MIN(H660:K660)),(H660-MIN(H660:K660))/(MAX(H660:K660)-MIN(H660:K660))))</f>
        <v>0.119987753454636</v>
      </c>
      <c r="AC660" s="0" t="n">
        <f aca="false">IF(MAX(H660:K660)=MIN(H660:K660),0,IF($B$17="custo",(MAX(H660:K660)-I660)/(MAX(H660:K660)-MIN(H660:K660)),(I660-MIN(H660:K660))/(MAX(H660:K660)-MIN(H660:K660))))</f>
        <v>0</v>
      </c>
      <c r="AD660" s="0" t="n">
        <f aca="false">IF(MAX(H660:K660)=MIN(H660:K660),0,IF($B$17="custo",(MAX(H660:K660)-J660)/(MAX(H660:K660)-MIN(H660:K660)),(J660-MIN(H660:K660))/(MAX(H660:K660)-MIN(H660:K660))))</f>
        <v>0.768195560364053</v>
      </c>
      <c r="AE660" s="0" t="n">
        <f aca="false">IF(MAX(H660:K660)=MIN(H660:K660),0,IF($B$17="custo",(MAX(H660:K660)-K660)/(MAX(H660:K660)-MIN(H660:K660)),(K660-MIN(H660:K660))/(MAX(H660:K660)-MIN(H660:K660))))</f>
        <v>1</v>
      </c>
      <c r="AF660" s="0" t="n">
        <f aca="false">IF(MAX(L660:O660)=MIN(L660:O660),0,IF($C$17="custo",(MAX(L660:O660)-L660)/(MAX(L660:O660)-MIN(L660:O660)),(L660-MIN(L660:O660))/(MAX(L660:O660)-MIN(L660:O660))))</f>
        <v>0.56713146945904</v>
      </c>
      <c r="AG660" s="0" t="n">
        <f aca="false">IF(MAX(L660:O660)=MIN(L660:O660),0,IF($C$17="custo",(MAX(L660:O660)-M660)/(MAX(L660:O660)-MIN(L660:O660)),(M660-MIN(L660:O660))/(MAX(L660:O660)-MIN(L660:O660))))</f>
        <v>1</v>
      </c>
      <c r="AH660" s="0" t="n">
        <f aca="false">IF(MAX(L660:O660)=MIN(L660:O660),0,IF($C$17="custo",(MAX(L660:O660)-N660)/(MAX(L660:O660)-MIN(L660:O660)),(N660-MIN(L660:O660))/(MAX(L660:O660)-MIN(L660:O660))))</f>
        <v>0.580952217618962</v>
      </c>
      <c r="AI660" s="0" t="n">
        <f aca="false">IF(MAX(L660:O660)=MIN(L660:O660),0,IF($C$17="custo",(MAX(L660:O660)-O660)/(MAX(L660:O660)-MIN(L660:O660)),(O660-MIN(L660:O660))/(MAX(L660:O660)-MIN(L660:O660))))</f>
        <v>0</v>
      </c>
      <c r="AJ660" s="0" t="n">
        <f aca="false">IF(MAX(P660:S660)=MIN(P660:S660),0,IF($D$17="custo",(MAX(P660:S660)-P660)/(MAX(P660:S660)-MIN(P660:S660)),(P660-MIN(P660:S660))/(MAX(P660:S660)-MIN(P660:S660))))</f>
        <v>0.260204016359173</v>
      </c>
      <c r="AK660" s="0" t="n">
        <f aca="false">IF(MAX(P660:S660)=MIN(P660:S660),0,IF($D$17="custo",(MAX(P660:S660)-Q660)/(MAX(P660:S660)-MIN(P660:S660)),(Q660-MIN(P660:S660))/(MAX(P660:S660)-MIN(P660:S660))))</f>
        <v>0</v>
      </c>
      <c r="AL660" s="0" t="n">
        <f aca="false">IF(MAX(P660:S660)=MIN(P660:S660),0,IF($D$17="custo",(MAX(P660:S660)-R660)/(MAX(P660:S660)-MIN(P660:S660)),(R660-MIN(P660:S660))/(MAX(P660:S660)-MIN(P660:S660))))</f>
        <v>0.741921019367847</v>
      </c>
      <c r="AM660" s="0" t="n">
        <f aca="false">IF(MAX(P660:S660)=MIN(P660:S660),0,IF($D$17="custo",(MAX(P660:S660)-S660)/(MAX(P660:S660)-MIN(P660:S660)),(S660-MIN(P660:S660))/(MAX(P660:S660)-MIN(P660:S660))))</f>
        <v>1</v>
      </c>
      <c r="AN660" s="0" t="n">
        <f aca="false">IF(MAX(T660:W660)=MIN(T660:W660),0,IF($E$17="custo",(MAX(T660:W660)-T660)/(MAX(T660:W660)-MIN(T660:W660)),(T660-MIN(T660:W660))/(MAX(T660:W660)-MIN(T660:W660))))</f>
        <v>0</v>
      </c>
      <c r="AO660" s="0" t="n">
        <f aca="false">IF(MAX(T660:W660)=MIN(T660:W660),0,IF($E$17="custo",(MAX(T660:W660)-U660)/(MAX(T660:W660)-MIN(T660:W660)),(U660-MIN(T660:W660))/(MAX(T660:W660)-MIN(T660:W660))))</f>
        <v>0.642857142857143</v>
      </c>
      <c r="AP660" s="0" t="n">
        <f aca="false">IF(MAX(T660:W660)=MIN(T660:W660),0,IF($E$17="custo",(MAX(T660:W660)-V660)/(MAX(T660:W660)-MIN(T660:W660)),(V660-MIN(T660:W660))/(MAX(T660:W660)-MIN(T660:W660))))</f>
        <v>0.785714285714286</v>
      </c>
      <c r="AQ660" s="0" t="n">
        <f aca="false">IF(MAX(T660:W660)=MIN(T660:W660),0,IF($E$17="custo",(MAX(T660:W660)-W660)/(MAX(T660:W660)-MIN(T660:W660)),(W660-MIN(T660:W660))/(MAX(T660:W660)-MIN(T660:W660))))</f>
        <v>1</v>
      </c>
      <c r="AR660" s="0" t="n">
        <f aca="false">IF(MAX(X660:AA660)=MIN(X660:AA660),0,IF($F$17="custo",(MAX(X660:AA660)-X660)/(MAX(X660:AA660)-MIN(X660:AA660)),(X660-MIN(X660:AA660))/(MAX(X660:AA660)-MIN(X660:AA660))))</f>
        <v>0</v>
      </c>
      <c r="AS660" s="0" t="n">
        <f aca="false">IF(MAX(X660:AA660)=MIN(X660:AA660),0,IF($F$17="custo",(MAX(X660:AA660)-Y660)/(MAX(X660:AA660)-MIN(X660:AA660)),(Y660-MIN(X660:AA660))/(MAX(X660:AA660)-MIN(X660:AA660))))</f>
        <v>0.666666666666667</v>
      </c>
      <c r="AT660" s="0" t="n">
        <f aca="false">IF(MAX(X660:AA660)=MIN(X660:AA660),0,IF($F$17="custo",(MAX(X660:AA660)-Z660)/(MAX(X660:AA660)-MIN(X660:AA660)),(Z660-MIN(X660:AA660))/(MAX(X660:AA660)-MIN(X660:AA660))))</f>
        <v>0.4</v>
      </c>
      <c r="AU660" s="0" t="n">
        <f aca="false">IF(MAX(X660:AA660)=MIN(X660:AA660),0,IF($F$17="custo",(MAX(X660:AA660)-AA660)/(MAX(X660:AA660)-MIN(X660:AA660)),(AA660-MIN(X660:AA660))/(MAX(X660:AA660)-MIN(X660:AA660))))</f>
        <v>1</v>
      </c>
      <c r="AV660" s="0" t="n">
        <f aca="false">STDEVP(AB660:AE660)</f>
        <v>0.422259524255019</v>
      </c>
      <c r="AW660" s="0" t="n">
        <f aca="false">STDEVP(AF660:AI660)</f>
        <v>0.355519936548748</v>
      </c>
      <c r="AX660" s="0" t="n">
        <f aca="false">STDEVP(AJ660:AM660)</f>
        <v>0.392436862577294</v>
      </c>
      <c r="AY660" s="0" t="n">
        <f aca="false">STDEVP(AN660:AQ660)</f>
        <v>0.372868089603948</v>
      </c>
      <c r="AZ660" s="0" t="n">
        <f aca="false">STDEVP(AR660:AU660)</f>
        <v>0.366287682930599</v>
      </c>
      <c r="BA660" s="0" t="n">
        <f aca="false">AV660*((1-IFERROR(CORREL(AB660:AE660,AF660:AI660),0))+(1-IFERROR(CORREL(AB660:AE660,AJ660:AM660),0))+(1-IFERROR(CORREL(AB660:AE660,AN660:AQ660),0))+(1-IFERROR(CORREL(AB660:AE660,AR660:AU660),0)))</f>
        <v>1.08951520225714</v>
      </c>
      <c r="BB660" s="0" t="n">
        <f aca="false">AW660*((1-IFERROR(CORREL(AF660:AI660,AB660:AE660),0))+(1-IFERROR(CORREL(AF660:AI660,AJ660:AM660),0))+(1-IFERROR(CORREL(AF660:AI660,AN660:AQ660),0))+(1-IFERROR(CORREL(AF660:AI660,AR660:AU660),0)))</f>
        <v>2.31549355140431</v>
      </c>
      <c r="BC660" s="0" t="n">
        <f aca="false">AX660*((1-IFERROR(CORREL(AJ660:AM660,AB660:AE660),0))+(1-IFERROR(CORREL(AJ660:AM660,AF660:AI660),0))+(1-IFERROR(CORREL(AJ660:AM660,AN660:AQ660),0))+(1-IFERROR(CORREL(AJ660:AM660,AR660:AU660),0)))</f>
        <v>1.10516303848585</v>
      </c>
      <c r="BD660" s="0" t="n">
        <f aca="false">AY660*((1-IFERROR(CORREL(AN660:AQ660,AB660:AE660),0))+(1-IFERROR(CORREL(AN660:AQ660,AF660:AI660),0))+(1-IFERROR(CORREL(AN660:AQ660,AJ660:AM660),0))+(1-IFERROR(CORREL(AN660:AQ660,AR660:AU660),0)))</f>
        <v>0.797698277552984</v>
      </c>
      <c r="BE660" s="0" t="n">
        <f aca="false">AZ660*((1-IFERROR(CORREL(AR660:AU660,AB660:AE660),0))+(1-IFERROR(CORREL(AR660:AU660,AF660:AI660),0))+(1-IFERROR(CORREL(AR660:AU660,AJ660:AM660),0))+(1-IFERROR(CORREL(AR660:AU660,AN660:AQ660),0)))</f>
        <v>0.922609441393742</v>
      </c>
      <c r="BF660" s="0" t="n">
        <f aca="false">IF(SUM(BA660:BE660)&gt;0,BA660/SUM(BA660:BE660),1/5)</f>
        <v>0.174868595638128</v>
      </c>
      <c r="BG660" s="0" t="n">
        <f aca="false">IF(SUM(BA660:BE660)&gt;0,BB660/SUM(BA660:BE660),1/5)</f>
        <v>0.371639702414771</v>
      </c>
      <c r="BH660" s="0" t="n">
        <f aca="false">IF(SUM(BA660:BE660)&gt;0,BC660/SUM(BA660:BE660),1/5)</f>
        <v>0.177380093541434</v>
      </c>
      <c r="BI660" s="0" t="n">
        <f aca="false">IF(SUM(BA660:BE660)&gt;0,BD660/SUM(BA660:BE660),1/5)</f>
        <v>0.128031602725376</v>
      </c>
      <c r="BJ660" s="0" t="n">
        <f aca="false">IF(SUM(BA660:BE660)&gt;0,BE660/SUM(BA660:BE660),1/5)</f>
        <v>0.148080005680291</v>
      </c>
      <c r="BK660" s="0" t="n">
        <f aca="false">BF660*AB660+BG660*AF660+BH660*AJ660+BI660*AN660+BJ660*AR660</f>
        <v>0.277905673241842</v>
      </c>
      <c r="BL660" s="0" t="n">
        <f aca="false">BF660*AC660+BG660*AG660+BH660*AK660+BI660*AO660+BJ660*AS660</f>
        <v>0.552665736525088</v>
      </c>
      <c r="BM660" s="0" t="n">
        <f aca="false">BF660*AD660+BG660*AH660+BH660*AL660+BI660*AP660+BJ660*AT660</f>
        <v>0.641668469461584</v>
      </c>
      <c r="BN660" s="0" t="n">
        <f aca="false">BF660*AE660+BG660*AI660+BH660*AM660+BI660*AQ660+BJ660*AU660</f>
        <v>0.628360297585229</v>
      </c>
      <c r="BO660" s="0" t="n">
        <f aca="false">RANK(BK660,$BK660:$BN660)</f>
        <v>4</v>
      </c>
      <c r="BP660" s="0" t="n">
        <f aca="false">RANK(BL660,$BK660:$BN660)</f>
        <v>3</v>
      </c>
      <c r="BQ660" s="0" t="n">
        <f aca="false">RANK(BM660,$BK660:$BN660)</f>
        <v>1</v>
      </c>
      <c r="BR660" s="0" t="n">
        <f aca="false">RANK(BN660,$BK660:$BN660)</f>
        <v>2</v>
      </c>
    </row>
    <row r="661" customFormat="false" ht="15" hidden="false" customHeight="false" outlineLevel="0" collapsed="false">
      <c r="A661" s="0" t="n">
        <v>638</v>
      </c>
      <c r="B661" s="0" t="n">
        <f aca="false">RANDBETWEEN(1,$B$5)</f>
        <v>2</v>
      </c>
      <c r="C661" s="0" t="n">
        <f aca="false">RANDBETWEEN(1,$B$5)</f>
        <v>1</v>
      </c>
      <c r="D661" s="0" t="n">
        <f aca="false">RANDBETWEEN(1,$B$5)</f>
        <v>3</v>
      </c>
      <c r="E661" s="0" t="n">
        <f aca="false">RANDBETWEEN(1,$B$5)</f>
        <v>6</v>
      </c>
      <c r="F661" s="0" t="n">
        <f aca="false">RANDBETWEEN(1,$B$5)</f>
        <v>4</v>
      </c>
      <c r="G661" s="0" t="n">
        <f aca="false">RANDBETWEEN(1,$B$5)</f>
        <v>5</v>
      </c>
      <c r="H661" s="0" t="n">
        <f aca="true">NORMINV(RAND(),$B$8,$B$13)</f>
        <v>49.5906529727646</v>
      </c>
      <c r="I661" s="0" t="n">
        <f aca="true">NORMINV(RAND(),$C$8,$C$13)</f>
        <v>60.4537889782259</v>
      </c>
      <c r="J661" s="0" t="n">
        <f aca="true">NORMINV(RAND(),$D$8,$D$13)</f>
        <v>13.4392327368516</v>
      </c>
      <c r="K661" s="0" t="n">
        <f aca="true">NORMINV(RAND(),$E$8,$E$13)</f>
        <v>2.9635548495999</v>
      </c>
      <c r="L661" s="0" t="n">
        <f aca="true">NORMINV(RAND(),$B$9,$B$14)</f>
        <v>42.732610329359</v>
      </c>
      <c r="M661" s="0" t="n">
        <f aca="true">NORMINV(RAND(),$C$9,$C$14)</f>
        <v>50.4721048512819</v>
      </c>
      <c r="N661" s="0" t="n">
        <f aca="true">NORMINV(RAND(),$D$9,$D$14)</f>
        <v>44.3064099478473</v>
      </c>
      <c r="O661" s="0" t="n">
        <f aca="true">NORMINV(RAND(),$E$9,$E$14)</f>
        <v>25.3809804044323</v>
      </c>
      <c r="P661" s="0" t="n">
        <f aca="true">NORMINV(RAND(),$B$10,$B$15)</f>
        <v>25.0832448013846</v>
      </c>
      <c r="Q661" s="0" t="n">
        <f aca="true">NORMINV(RAND(),$C$10,$C$15)</f>
        <v>33.084646401111</v>
      </c>
      <c r="R661" s="0" t="n">
        <f aca="true">NORMINV(RAND(),$D$10,$D$15)</f>
        <v>8.62148587553767</v>
      </c>
      <c r="S661" s="0" t="n">
        <f aca="true">NORMINV(RAND(),$E$10,$E$15)</f>
        <v>4.15754894117828</v>
      </c>
      <c r="T661" s="0" t="n">
        <f aca="false">MEDIAN(INDEX(Avaliadores!$B$17:$B$22,$B661),INDEX(Avaliadores!$B$17:$B$22,$C661),INDEX(Avaliadores!$B$17:$B$22,$D661),INDEX(Avaliadores!$B$17:$B$22,$E661),INDEX(Avaliadores!$B$17:$B$22,$F661),INDEX(Avaliadores!$B$17:$B$22,$G661))</f>
        <v>2.66666666666667</v>
      </c>
      <c r="U661" s="0" t="n">
        <f aca="false">MEDIAN(INDEX(Avaliadores!$C$17:$C$22,$B661),INDEX(Avaliadores!$C$17:$C$22,$C661),INDEX(Avaliadores!$C$17:$C$22,$D661),INDEX(Avaliadores!$C$17:$C$22,$E661),INDEX(Avaliadores!$C$17:$C$22,$F661),INDEX(Avaliadores!$C$17:$C$22,$G661))</f>
        <v>5.29166666666667</v>
      </c>
      <c r="V661" s="0" t="n">
        <f aca="false">MEDIAN(INDEX(Avaliadores!$D$17:$D$22,$B661),INDEX(Avaliadores!$D$17:$D$22,$C661),INDEX(Avaliadores!$D$17:$D$22,$D661),INDEX(Avaliadores!$D$17:$D$22,$E661),INDEX(Avaliadores!$D$17:$D$22,$F661),INDEX(Avaliadores!$D$17:$D$22,$G661))</f>
        <v>5.66666666666667</v>
      </c>
      <c r="W661" s="0" t="n">
        <f aca="false">MEDIAN(INDEX(Avaliadores!$E$17:$E$22,$B661),INDEX(Avaliadores!$E$17:$E$22,$C661),INDEX(Avaliadores!$E$17:$E$22,$D661),INDEX(Avaliadores!$E$17:$E$22,$E661),INDEX(Avaliadores!$E$17:$E$22,$F661),INDEX(Avaliadores!$E$17:$E$22,$G661))</f>
        <v>6.29166666666667</v>
      </c>
      <c r="X661" s="0" t="n">
        <f aca="false">MEDIAN(INDEX(Avaliadores!$F$17:$F$22,$B661),INDEX(Avaliadores!$F$17:$F$22,$C661),INDEX(Avaliadores!$F$17:$F$22,$D661),INDEX(Avaliadores!$F$17:$F$22,$E661),INDEX(Avaliadores!$F$17:$F$22,$F661),INDEX(Avaliadores!$F$17:$F$22,$G661))</f>
        <v>2.66666666666667</v>
      </c>
      <c r="Y661" s="0" t="n">
        <f aca="false">MEDIAN(INDEX(Avaliadores!$G$17:$G$22,$B661),INDEX(Avaliadores!$G$17:$G$22,$C661),INDEX(Avaliadores!$G$17:$G$22,$D661),INDEX(Avaliadores!$G$17:$G$22,$E661),INDEX(Avaliadores!$G$17:$G$22,$F661),INDEX(Avaliadores!$G$17:$G$22,$G661))</f>
        <v>5.04166666666667</v>
      </c>
      <c r="Z661" s="0" t="n">
        <f aca="false">MEDIAN(INDEX(Avaliadores!$H$17:$H$22,$B661),INDEX(Avaliadores!$H$17:$H$22,$C661),INDEX(Avaliadores!$H$17:$H$22,$D661),INDEX(Avaliadores!$H$17:$H$22,$E661),INDEX(Avaliadores!$H$17:$H$22,$F661),INDEX(Avaliadores!$H$17:$H$22,$G661))</f>
        <v>3.91666666666667</v>
      </c>
      <c r="AA661" s="0" t="n">
        <f aca="false">MEDIAN(INDEX(Avaliadores!$I$17:$I$22,$B661),INDEX(Avaliadores!$I$17:$I$22,$C661),INDEX(Avaliadores!$I$17:$I$22,$D661),INDEX(Avaliadores!$I$17:$I$22,$E661),INDEX(Avaliadores!$I$17:$I$22,$F661),INDEX(Avaliadores!$I$17:$I$22,$G661))</f>
        <v>6.66666666666667</v>
      </c>
      <c r="AB661" s="0" t="n">
        <f aca="false">IF(MAX(H661:K661)=MIN(H661:K661),0,IF($B$17="custo",(MAX(H661:K661)-H661)/(MAX(H661:K661)-MIN(H661:K661)),(H661-MIN(H661:K661))/(MAX(H661:K661)-MIN(H661:K661))))</f>
        <v>0.188956196997853</v>
      </c>
      <c r="AC661" s="0" t="n">
        <f aca="false">IF(MAX(H661:K661)=MIN(H661:K661),0,IF($B$17="custo",(MAX(H661:K661)-I661)/(MAX(H661:K661)-MIN(H661:K661)),(I661-MIN(H661:K661))/(MAX(H661:K661)-MIN(H661:K661))))</f>
        <v>0</v>
      </c>
      <c r="AD661" s="0" t="n">
        <f aca="false">IF(MAX(H661:K661)=MIN(H661:K661),0,IF($B$17="custo",(MAX(H661:K661)-J661)/(MAX(H661:K661)-MIN(H661:K661)),(J661-MIN(H661:K661))/(MAX(H661:K661)-MIN(H661:K661))))</f>
        <v>0.817783349710946</v>
      </c>
      <c r="AE661" s="0" t="n">
        <f aca="false">IF(MAX(H661:K661)=MIN(H661:K661),0,IF($B$17="custo",(MAX(H661:K661)-K661)/(MAX(H661:K661)-MIN(H661:K661)),(K661-MIN(H661:K661))/(MAX(H661:K661)-MIN(H661:K661))))</f>
        <v>1</v>
      </c>
      <c r="AF661" s="0" t="n">
        <f aca="false">IF(MAX(L661:O661)=MIN(L661:O661),0,IF($C$17="custo",(MAX(L661:O661)-L661)/(MAX(L661:O661)-MIN(L661:O661)),(L661-MIN(L661:O661))/(MAX(L661:O661)-MIN(L661:O661))))</f>
        <v>0.691544532477315</v>
      </c>
      <c r="AG661" s="0" t="n">
        <f aca="false">IF(MAX(L661:O661)=MIN(L661:O661),0,IF($C$17="custo",(MAX(L661:O661)-M661)/(MAX(L661:O661)-MIN(L661:O661)),(M661-MIN(L661:O661))/(MAX(L661:O661)-MIN(L661:O661))))</f>
        <v>1</v>
      </c>
      <c r="AH661" s="0" t="n">
        <f aca="false">IF(MAX(L661:O661)=MIN(L661:O661),0,IF($C$17="custo",(MAX(L661:O661)-N661)/(MAX(L661:O661)-MIN(L661:O661)),(N661-MIN(L661:O661))/(MAX(L661:O661)-MIN(L661:O661))))</f>
        <v>0.754267891959351</v>
      </c>
      <c r="AI661" s="0" t="n">
        <f aca="false">IF(MAX(L661:O661)=MIN(L661:O661),0,IF($C$17="custo",(MAX(L661:O661)-O661)/(MAX(L661:O661)-MIN(L661:O661)),(O661-MIN(L661:O661))/(MAX(L661:O661)-MIN(L661:O661))))</f>
        <v>0</v>
      </c>
      <c r="AJ661" s="0" t="n">
        <f aca="false">IF(MAX(P661:S661)=MIN(P661:S661),0,IF($D$17="custo",(MAX(P661:S661)-P661)/(MAX(P661:S661)-MIN(P661:S661)),(P661-MIN(P661:S661))/(MAX(P661:S661)-MIN(P661:S661))))</f>
        <v>0.276605753854467</v>
      </c>
      <c r="AK661" s="0" t="n">
        <f aca="false">IF(MAX(P661:S661)=MIN(P661:S661),0,IF($D$17="custo",(MAX(P661:S661)-Q661)/(MAX(P661:S661)-MIN(P661:S661)),(Q661-MIN(P661:S661))/(MAX(P661:S661)-MIN(P661:S661))))</f>
        <v>0</v>
      </c>
      <c r="AL661" s="0" t="n">
        <f aca="false">IF(MAX(P661:S661)=MIN(P661:S661),0,IF($D$17="custo",(MAX(P661:S661)-R661)/(MAX(P661:S661)-MIN(P661:S661)),(R661-MIN(P661:S661))/(MAX(P661:S661)-MIN(P661:S661))))</f>
        <v>0.845683206186087</v>
      </c>
      <c r="AM661" s="0" t="n">
        <f aca="false">IF(MAX(P661:S661)=MIN(P661:S661),0,IF($D$17="custo",(MAX(P661:S661)-S661)/(MAX(P661:S661)-MIN(P661:S661)),(S661-MIN(P661:S661))/(MAX(P661:S661)-MIN(P661:S661))))</f>
        <v>1</v>
      </c>
      <c r="AN661" s="0" t="n">
        <f aca="false">IF(MAX(T661:W661)=MIN(T661:W661),0,IF($E$17="custo",(MAX(T661:W661)-T661)/(MAX(T661:W661)-MIN(T661:W661)),(T661-MIN(T661:W661))/(MAX(T661:W661)-MIN(T661:W661))))</f>
        <v>0</v>
      </c>
      <c r="AO661" s="0" t="n">
        <f aca="false">IF(MAX(T661:W661)=MIN(T661:W661),0,IF($E$17="custo",(MAX(T661:W661)-U661)/(MAX(T661:W661)-MIN(T661:W661)),(U661-MIN(T661:W661))/(MAX(T661:W661)-MIN(T661:W661))))</f>
        <v>0.724137931034483</v>
      </c>
      <c r="AP661" s="0" t="n">
        <f aca="false">IF(MAX(T661:W661)=MIN(T661:W661),0,IF($E$17="custo",(MAX(T661:W661)-V661)/(MAX(T661:W661)-MIN(T661:W661)),(V661-MIN(T661:W661))/(MAX(T661:W661)-MIN(T661:W661))))</f>
        <v>0.827586206896552</v>
      </c>
      <c r="AQ661" s="0" t="n">
        <f aca="false">IF(MAX(T661:W661)=MIN(T661:W661),0,IF($E$17="custo",(MAX(T661:W661)-W661)/(MAX(T661:W661)-MIN(T661:W661)),(W661-MIN(T661:W661))/(MAX(T661:W661)-MIN(T661:W661))))</f>
        <v>1</v>
      </c>
      <c r="AR661" s="0" t="n">
        <f aca="false">IF(MAX(X661:AA661)=MIN(X661:AA661),0,IF($F$17="custo",(MAX(X661:AA661)-X661)/(MAX(X661:AA661)-MIN(X661:AA661)),(X661-MIN(X661:AA661))/(MAX(X661:AA661)-MIN(X661:AA661))))</f>
        <v>0</v>
      </c>
      <c r="AS661" s="0" t="n">
        <f aca="false">IF(MAX(X661:AA661)=MIN(X661:AA661),0,IF($F$17="custo",(MAX(X661:AA661)-Y661)/(MAX(X661:AA661)-MIN(X661:AA661)),(Y661-MIN(X661:AA661))/(MAX(X661:AA661)-MIN(X661:AA661))))</f>
        <v>0.59375</v>
      </c>
      <c r="AT661" s="0" t="n">
        <f aca="false">IF(MAX(X661:AA661)=MIN(X661:AA661),0,IF($F$17="custo",(MAX(X661:AA661)-Z661)/(MAX(X661:AA661)-MIN(X661:AA661)),(Z661-MIN(X661:AA661))/(MAX(X661:AA661)-MIN(X661:AA661))))</f>
        <v>0.3125</v>
      </c>
      <c r="AU661" s="0" t="n">
        <f aca="false">IF(MAX(X661:AA661)=MIN(X661:AA661),0,IF($F$17="custo",(MAX(X661:AA661)-AA661)/(MAX(X661:AA661)-MIN(X661:AA661)),(AA661-MIN(X661:AA661))/(MAX(X661:AA661)-MIN(X661:AA661))))</f>
        <v>1</v>
      </c>
      <c r="AV661" s="0" t="n">
        <f aca="false">STDEVP(AB661:AE661)</f>
        <v>0.417649119886265</v>
      </c>
      <c r="AW661" s="0" t="n">
        <f aca="false">STDEVP(AF661:AI661)</f>
        <v>0.371367166480116</v>
      </c>
      <c r="AX661" s="0" t="n">
        <f aca="false">STDEVP(AJ661:AM661)</f>
        <v>0.407940933473546</v>
      </c>
      <c r="AY661" s="0" t="n">
        <f aca="false">STDEVP(AN661:AQ661)</f>
        <v>0.381264558405103</v>
      </c>
      <c r="AZ661" s="0" t="n">
        <f aca="false">STDEVP(AR661:AU661)</f>
        <v>0.368017678541059</v>
      </c>
      <c r="BA661" s="0" t="n">
        <f aca="false">AV661*((1-IFERROR(CORREL(AB661:AE661,AF661:AI661),0))+(1-IFERROR(CORREL(AB661:AE661,AJ661:AM661),0))+(1-IFERROR(CORREL(AB661:AE661,AN661:AQ661),0))+(1-IFERROR(CORREL(AB661:AE661,AR661:AU661),0)))</f>
        <v>1.11387713081502</v>
      </c>
      <c r="BB661" s="0" t="n">
        <f aca="false">AW661*((1-IFERROR(CORREL(AF661:AI661,AB661:AE661),0))+(1-IFERROR(CORREL(AF661:AI661,AJ661:AM661),0))+(1-IFERROR(CORREL(AF661:AI661,AN661:AQ661),0))+(1-IFERROR(CORREL(AF661:AI661,AR661:AU661),0)))</f>
        <v>2.42691494950026</v>
      </c>
      <c r="BC661" s="0" t="n">
        <f aca="false">AX661*((1-IFERROR(CORREL(AJ661:AM661,AB661:AE661),0))+(1-IFERROR(CORREL(AJ661:AM661,AF661:AI661),0))+(1-IFERROR(CORREL(AJ661:AM661,AN661:AQ661),0))+(1-IFERROR(CORREL(AJ661:AM661,AR661:AU661),0)))</f>
        <v>1.14198960367044</v>
      </c>
      <c r="BD661" s="0" t="n">
        <f aca="false">AY661*((1-IFERROR(CORREL(AN661:AQ661,AB661:AE661),0))+(1-IFERROR(CORREL(AN661:AQ661,AF661:AI661),0))+(1-IFERROR(CORREL(AN661:AQ661,AJ661:AM661),0))+(1-IFERROR(CORREL(AN661:AQ661,AR661:AU661),0)))</f>
        <v>0.897259101946194</v>
      </c>
      <c r="BE661" s="0" t="n">
        <f aca="false">AZ661*((1-IFERROR(CORREL(AR661:AU661,AB661:AE661),0))+(1-IFERROR(CORREL(AR661:AU661,AF661:AI661),0))+(1-IFERROR(CORREL(AR661:AU661,AJ661:AM661),0))+(1-IFERROR(CORREL(AR661:AU661,AN661:AQ661),0)))</f>
        <v>1.05442801544933</v>
      </c>
      <c r="BF661" s="0" t="n">
        <f aca="false">IF(SUM(BA661:BE661)&gt;0,BA661/SUM(BA661:BE661),1/5)</f>
        <v>0.167892436329359</v>
      </c>
      <c r="BG661" s="0" t="n">
        <f aca="false">IF(SUM(BA661:BE661)&gt;0,BB661/SUM(BA661:BE661),1/5)</f>
        <v>0.365803958411108</v>
      </c>
      <c r="BH661" s="0" t="n">
        <f aca="false">IF(SUM(BA661:BE661)&gt;0,BC661/SUM(BA661:BE661),1/5)</f>
        <v>0.172129772233262</v>
      </c>
      <c r="BI661" s="0" t="n">
        <f aca="false">IF(SUM(BA661:BE661)&gt;0,BD661/SUM(BA661:BE661),1/5)</f>
        <v>0.135242041044702</v>
      </c>
      <c r="BJ661" s="0" t="n">
        <f aca="false">IF(SUM(BA661:BE661)&gt;0,BE661/SUM(BA661:BE661),1/5)</f>
        <v>0.158931791981569</v>
      </c>
      <c r="BK661" s="0" t="n">
        <f aca="false">BF661*AB661+BG661*AF661+BH661*AJ661+BI661*AN661+BJ661*AR661</f>
        <v>0.33230612908064</v>
      </c>
      <c r="BL661" s="0" t="n">
        <f aca="false">BF661*AC661+BG661*AG661+BH661*AK661+BI661*AO661+BJ661*AS661</f>
        <v>0.558103601691156</v>
      </c>
      <c r="BM661" s="0" t="n">
        <f aca="false">BF661*AD661+BG661*AH661+BH661*AL661+BI661*AP661+BJ661*AT661</f>
        <v>0.720371709971367</v>
      </c>
      <c r="BN661" s="0" t="n">
        <f aca="false">BF661*AE661+BG661*AI661+BH661*AM661+BI661*AQ661+BJ661*AU661</f>
        <v>0.634196041588891</v>
      </c>
      <c r="BO661" s="0" t="n">
        <f aca="false">RANK(BK661,$BK661:$BN661)</f>
        <v>4</v>
      </c>
      <c r="BP661" s="0" t="n">
        <f aca="false">RANK(BL661,$BK661:$BN661)</f>
        <v>3</v>
      </c>
      <c r="BQ661" s="0" t="n">
        <f aca="false">RANK(BM661,$BK661:$BN661)</f>
        <v>1</v>
      </c>
      <c r="BR661" s="0" t="n">
        <f aca="false">RANK(BN661,$BK661:$BN661)</f>
        <v>2</v>
      </c>
    </row>
    <row r="662" customFormat="false" ht="15" hidden="false" customHeight="false" outlineLevel="0" collapsed="false">
      <c r="A662" s="0" t="n">
        <v>639</v>
      </c>
      <c r="B662" s="0" t="n">
        <f aca="false">RANDBETWEEN(1,$B$5)</f>
        <v>3</v>
      </c>
      <c r="C662" s="0" t="n">
        <f aca="false">RANDBETWEEN(1,$B$5)</f>
        <v>4</v>
      </c>
      <c r="D662" s="0" t="n">
        <f aca="false">RANDBETWEEN(1,$B$5)</f>
        <v>1</v>
      </c>
      <c r="E662" s="0" t="n">
        <f aca="false">RANDBETWEEN(1,$B$5)</f>
        <v>1</v>
      </c>
      <c r="F662" s="0" t="n">
        <f aca="false">RANDBETWEEN(1,$B$5)</f>
        <v>5</v>
      </c>
      <c r="G662" s="0" t="n">
        <f aca="false">RANDBETWEEN(1,$B$5)</f>
        <v>3</v>
      </c>
      <c r="H662" s="0" t="n">
        <f aca="true">NORMINV(RAND(),$B$8,$B$13)</f>
        <v>49.601087061632</v>
      </c>
      <c r="I662" s="0" t="n">
        <f aca="true">NORMINV(RAND(),$C$8,$C$13)</f>
        <v>58.6532400060673</v>
      </c>
      <c r="J662" s="0" t="n">
        <f aca="true">NORMINV(RAND(),$D$8,$D$13)</f>
        <v>13.9393050354988</v>
      </c>
      <c r="K662" s="0" t="n">
        <f aca="true">NORMINV(RAND(),$E$8,$E$13)</f>
        <v>3.12334685168004</v>
      </c>
      <c r="L662" s="0" t="n">
        <f aca="true">NORMINV(RAND(),$B$9,$B$14)</f>
        <v>46.9179980448447</v>
      </c>
      <c r="M662" s="0" t="n">
        <f aca="true">NORMINV(RAND(),$C$9,$C$14)</f>
        <v>57.3783848798317</v>
      </c>
      <c r="N662" s="0" t="n">
        <f aca="true">NORMINV(RAND(),$D$9,$D$14)</f>
        <v>46.1709637335416</v>
      </c>
      <c r="O662" s="0" t="n">
        <f aca="true">NORMINV(RAND(),$E$9,$E$14)</f>
        <v>19.6923000475656</v>
      </c>
      <c r="P662" s="0" t="n">
        <f aca="true">NORMINV(RAND(),$B$10,$B$15)</f>
        <v>24.9022753006169</v>
      </c>
      <c r="Q662" s="0" t="n">
        <f aca="true">NORMINV(RAND(),$C$10,$C$15)</f>
        <v>29.860493002343</v>
      </c>
      <c r="R662" s="0" t="n">
        <f aca="true">NORMINV(RAND(),$D$10,$D$15)</f>
        <v>8.96959406057553</v>
      </c>
      <c r="S662" s="0" t="n">
        <f aca="true">NORMINV(RAND(),$E$10,$E$15)</f>
        <v>4.28731840842071</v>
      </c>
      <c r="T662" s="0" t="n">
        <f aca="false">MEDIAN(INDEX(Avaliadores!$B$17:$B$22,$B662),INDEX(Avaliadores!$B$17:$B$22,$C662),INDEX(Avaliadores!$B$17:$B$22,$D662),INDEX(Avaliadores!$B$17:$B$22,$E662),INDEX(Avaliadores!$B$17:$B$22,$F662),INDEX(Avaliadores!$B$17:$B$22,$G662))</f>
        <v>2.66666666666667</v>
      </c>
      <c r="U662" s="0" t="n">
        <f aca="false">MEDIAN(INDEX(Avaliadores!$C$17:$C$22,$B662),INDEX(Avaliadores!$C$17:$C$22,$C662),INDEX(Avaliadores!$C$17:$C$22,$D662),INDEX(Avaliadores!$C$17:$C$22,$E662),INDEX(Avaliadores!$C$17:$C$22,$F662),INDEX(Avaliadores!$C$17:$C$22,$G662))</f>
        <v>4.79166666666667</v>
      </c>
      <c r="V662" s="0" t="n">
        <f aca="false">MEDIAN(INDEX(Avaliadores!$D$17:$D$22,$B662),INDEX(Avaliadores!$D$17:$D$22,$C662),INDEX(Avaliadores!$D$17:$D$22,$D662),INDEX(Avaliadores!$D$17:$D$22,$E662),INDEX(Avaliadores!$D$17:$D$22,$F662),INDEX(Avaliadores!$D$17:$D$22,$G662))</f>
        <v>5.79166666666667</v>
      </c>
      <c r="W662" s="0" t="n">
        <f aca="false">MEDIAN(INDEX(Avaliadores!$E$17:$E$22,$B662),INDEX(Avaliadores!$E$17:$E$22,$C662),INDEX(Avaliadores!$E$17:$E$22,$D662),INDEX(Avaliadores!$E$17:$E$22,$E662),INDEX(Avaliadores!$E$17:$E$22,$F662),INDEX(Avaliadores!$E$17:$E$22,$G662))</f>
        <v>6.79166666666667</v>
      </c>
      <c r="X662" s="0" t="n">
        <f aca="false">MEDIAN(INDEX(Avaliadores!$F$17:$F$22,$B662),INDEX(Avaliadores!$F$17:$F$22,$C662),INDEX(Avaliadores!$F$17:$F$22,$D662),INDEX(Avaliadores!$F$17:$F$22,$E662),INDEX(Avaliadores!$F$17:$F$22,$F662),INDEX(Avaliadores!$F$17:$F$22,$G662))</f>
        <v>2.66666666666667</v>
      </c>
      <c r="Y662" s="0" t="n">
        <f aca="false">MEDIAN(INDEX(Avaliadores!$G$17:$G$22,$B662),INDEX(Avaliadores!$G$17:$G$22,$C662),INDEX(Avaliadores!$G$17:$G$22,$D662),INDEX(Avaliadores!$G$17:$G$22,$E662),INDEX(Avaliadores!$G$17:$G$22,$F662),INDEX(Avaliadores!$G$17:$G$22,$G662))</f>
        <v>5.04166666666667</v>
      </c>
      <c r="Z662" s="0" t="n">
        <f aca="false">MEDIAN(INDEX(Avaliadores!$H$17:$H$22,$B662),INDEX(Avaliadores!$H$17:$H$22,$C662),INDEX(Avaliadores!$H$17:$H$22,$D662),INDEX(Avaliadores!$H$17:$H$22,$E662),INDEX(Avaliadores!$H$17:$H$22,$F662),INDEX(Avaliadores!$H$17:$H$22,$G662))</f>
        <v>3.79166666666667</v>
      </c>
      <c r="AA662" s="0" t="n">
        <f aca="false">MEDIAN(INDEX(Avaliadores!$I$17:$I$22,$B662),INDEX(Avaliadores!$I$17:$I$22,$C662),INDEX(Avaliadores!$I$17:$I$22,$D662),INDEX(Avaliadores!$I$17:$I$22,$E662),INDEX(Avaliadores!$I$17:$I$22,$F662),INDEX(Avaliadores!$I$17:$I$22,$G662))</f>
        <v>6.79166666666667</v>
      </c>
      <c r="AB662" s="0" t="n">
        <f aca="false">IF(MAX(H662:K662)=MIN(H662:K662),0,IF($B$17="custo",(MAX(H662:K662)-H662)/(MAX(H662:K662)-MIN(H662:K662)),(H662-MIN(H662:K662))/(MAX(H662:K662)-MIN(H662:K662))))</f>
        <v>0.163014052976259</v>
      </c>
      <c r="AC662" s="0" t="n">
        <f aca="false">IF(MAX(H662:K662)=MIN(H662:K662),0,IF($B$17="custo",(MAX(H662:K662)-I662)/(MAX(H662:K662)-MIN(H662:K662)),(I662-MIN(H662:K662))/(MAX(H662:K662)-MIN(H662:K662))))</f>
        <v>0</v>
      </c>
      <c r="AD662" s="0" t="n">
        <f aca="false">IF(MAX(H662:K662)=MIN(H662:K662),0,IF($B$17="custo",(MAX(H662:K662)-J662)/(MAX(H662:K662)-MIN(H662:K662)),(J662-MIN(H662:K662))/(MAX(H662:K662)-MIN(H662:K662))))</f>
        <v>0.805222780570681</v>
      </c>
      <c r="AE662" s="0" t="n">
        <f aca="false">IF(MAX(H662:K662)=MIN(H662:K662),0,IF($B$17="custo",(MAX(H662:K662)-K662)/(MAX(H662:K662)-MIN(H662:K662)),(K662-MIN(H662:K662))/(MAX(H662:K662)-MIN(H662:K662))))</f>
        <v>1</v>
      </c>
      <c r="AF662" s="0" t="n">
        <f aca="false">IF(MAX(L662:O662)=MIN(L662:O662),0,IF($C$17="custo",(MAX(L662:O662)-L662)/(MAX(L662:O662)-MIN(L662:O662)),(L662-MIN(L662:O662))/(MAX(L662:O662)-MIN(L662:O662))))</f>
        <v>0.722433707785136</v>
      </c>
      <c r="AG662" s="0" t="n">
        <f aca="false">IF(MAX(L662:O662)=MIN(L662:O662),0,IF($C$17="custo",(MAX(L662:O662)-M662)/(MAX(L662:O662)-MIN(L662:O662)),(M662-MIN(L662:O662))/(MAX(L662:O662)-MIN(L662:O662))))</f>
        <v>1</v>
      </c>
      <c r="AH662" s="0" t="n">
        <f aca="false">IF(MAX(L662:O662)=MIN(L662:O662),0,IF($C$17="custo",(MAX(L662:O662)-N662)/(MAX(L662:O662)-MIN(L662:O662)),(N662-MIN(L662:O662))/(MAX(L662:O662)-MIN(L662:O662))))</f>
        <v>0.702611157508872</v>
      </c>
      <c r="AI662" s="0" t="n">
        <f aca="false">IF(MAX(L662:O662)=MIN(L662:O662),0,IF($C$17="custo",(MAX(L662:O662)-O662)/(MAX(L662:O662)-MIN(L662:O662)),(O662-MIN(L662:O662))/(MAX(L662:O662)-MIN(L662:O662))))</f>
        <v>0</v>
      </c>
      <c r="AJ662" s="0" t="n">
        <f aca="false">IF(MAX(P662:S662)=MIN(P662:S662),0,IF($D$17="custo",(MAX(P662:S662)-P662)/(MAX(P662:S662)-MIN(P662:S662)),(P662-MIN(P662:S662))/(MAX(P662:S662)-MIN(P662:S662))))</f>
        <v>0.193883543222847</v>
      </c>
      <c r="AK662" s="0" t="n">
        <f aca="false">IF(MAX(P662:S662)=MIN(P662:S662),0,IF($D$17="custo",(MAX(P662:S662)-Q662)/(MAX(P662:S662)-MIN(P662:S662)),(Q662-MIN(P662:S662))/(MAX(P662:S662)-MIN(P662:S662))))</f>
        <v>0</v>
      </c>
      <c r="AL662" s="0" t="n">
        <f aca="false">IF(MAX(P662:S662)=MIN(P662:S662),0,IF($D$17="custo",(MAX(P662:S662)-R662)/(MAX(P662:S662)-MIN(P662:S662)),(R662-MIN(P662:S662))/(MAX(P662:S662)-MIN(P662:S662))))</f>
        <v>0.816906749885186</v>
      </c>
      <c r="AM662" s="0" t="n">
        <f aca="false">IF(MAX(P662:S662)=MIN(P662:S662),0,IF($D$17="custo",(MAX(P662:S662)-S662)/(MAX(P662:S662)-MIN(P662:S662)),(S662-MIN(P662:S662))/(MAX(P662:S662)-MIN(P662:S662))))</f>
        <v>1</v>
      </c>
      <c r="AN662" s="0" t="n">
        <f aca="false">IF(MAX(T662:W662)=MIN(T662:W662),0,IF($E$17="custo",(MAX(T662:W662)-T662)/(MAX(T662:W662)-MIN(T662:W662)),(T662-MIN(T662:W662))/(MAX(T662:W662)-MIN(T662:W662))))</f>
        <v>0</v>
      </c>
      <c r="AO662" s="0" t="n">
        <f aca="false">IF(MAX(T662:W662)=MIN(T662:W662),0,IF($E$17="custo",(MAX(T662:W662)-U662)/(MAX(T662:W662)-MIN(T662:W662)),(U662-MIN(T662:W662))/(MAX(T662:W662)-MIN(T662:W662))))</f>
        <v>0.515151515151515</v>
      </c>
      <c r="AP662" s="0" t="n">
        <f aca="false">IF(MAX(T662:W662)=MIN(T662:W662),0,IF($E$17="custo",(MAX(T662:W662)-V662)/(MAX(T662:W662)-MIN(T662:W662)),(V662-MIN(T662:W662))/(MAX(T662:W662)-MIN(T662:W662))))</f>
        <v>0.757575757575758</v>
      </c>
      <c r="AQ662" s="0" t="n">
        <f aca="false">IF(MAX(T662:W662)=MIN(T662:W662),0,IF($E$17="custo",(MAX(T662:W662)-W662)/(MAX(T662:W662)-MIN(T662:W662)),(W662-MIN(T662:W662))/(MAX(T662:W662)-MIN(T662:W662))))</f>
        <v>1</v>
      </c>
      <c r="AR662" s="0" t="n">
        <f aca="false">IF(MAX(X662:AA662)=MIN(X662:AA662),0,IF($F$17="custo",(MAX(X662:AA662)-X662)/(MAX(X662:AA662)-MIN(X662:AA662)),(X662-MIN(X662:AA662))/(MAX(X662:AA662)-MIN(X662:AA662))))</f>
        <v>0</v>
      </c>
      <c r="AS662" s="0" t="n">
        <f aca="false">IF(MAX(X662:AA662)=MIN(X662:AA662),0,IF($F$17="custo",(MAX(X662:AA662)-Y662)/(MAX(X662:AA662)-MIN(X662:AA662)),(Y662-MIN(X662:AA662))/(MAX(X662:AA662)-MIN(X662:AA662))))</f>
        <v>0.575757575757576</v>
      </c>
      <c r="AT662" s="0" t="n">
        <f aca="false">IF(MAX(X662:AA662)=MIN(X662:AA662),0,IF($F$17="custo",(MAX(X662:AA662)-Z662)/(MAX(X662:AA662)-MIN(X662:AA662)),(Z662-MIN(X662:AA662))/(MAX(X662:AA662)-MIN(X662:AA662))))</f>
        <v>0.272727272727273</v>
      </c>
      <c r="AU662" s="0" t="n">
        <f aca="false">IF(MAX(X662:AA662)=MIN(X662:AA662),0,IF($F$17="custo",(MAX(X662:AA662)-AA662)/(MAX(X662:AA662)-MIN(X662:AA662)),(AA662-MIN(X662:AA662))/(MAX(X662:AA662)-MIN(X662:AA662))))</f>
        <v>1</v>
      </c>
      <c r="AV662" s="0" t="n">
        <f aca="false">STDEVP(AB662:AE662)</f>
        <v>0.420258328170009</v>
      </c>
      <c r="AW662" s="0" t="n">
        <f aca="false">STDEVP(AF662:AI662)</f>
        <v>0.369243229839062</v>
      </c>
      <c r="AX662" s="0" t="n">
        <f aca="false">STDEVP(AJ662:AM662)</f>
        <v>0.416565740797972</v>
      </c>
      <c r="AY662" s="0" t="n">
        <f aca="false">STDEVP(AN662:AQ662)</f>
        <v>0.370128287888064</v>
      </c>
      <c r="AZ662" s="0" t="n">
        <f aca="false">STDEVP(AR662:AU662)</f>
        <v>0.37136669632655</v>
      </c>
      <c r="BA662" s="0" t="n">
        <f aca="false">AV662*((1-IFERROR(CORREL(AB662:AE662,AF662:AI662),0))+(1-IFERROR(CORREL(AB662:AE662,AJ662:AM662),0))+(1-IFERROR(CORREL(AB662:AE662,AN662:AQ662),0))+(1-IFERROR(CORREL(AB662:AE662,AR662:AU662),0)))</f>
        <v>1.06524249850199</v>
      </c>
      <c r="BB662" s="0" t="n">
        <f aca="false">AW662*((1-IFERROR(CORREL(AF662:AI662,AB662:AE662),0))+(1-IFERROR(CORREL(AF662:AI662,AJ662:AM662),0))+(1-IFERROR(CORREL(AF662:AI662,AN662:AQ662),0))+(1-IFERROR(CORREL(AF662:AI662,AR662:AU662),0)))</f>
        <v>2.54431051095043</v>
      </c>
      <c r="BC662" s="0" t="n">
        <f aca="false">AX662*((1-IFERROR(CORREL(AJ662:AM662,AB662:AE662),0))+(1-IFERROR(CORREL(AJ662:AM662,AF662:AI662),0))+(1-IFERROR(CORREL(AJ662:AM662,AN662:AQ662),0))+(1-IFERROR(CORREL(AJ662:AM662,AR662:AU662),0)))</f>
        <v>1.07241818877446</v>
      </c>
      <c r="BD662" s="0" t="n">
        <f aca="false">AY662*((1-IFERROR(CORREL(AN662:AQ662,AB662:AE662),0))+(1-IFERROR(CORREL(AN662:AQ662,AF662:AI662),0))+(1-IFERROR(CORREL(AN662:AQ662,AJ662:AM662),0))+(1-IFERROR(CORREL(AN662:AQ662,AR662:AU662),0)))</f>
        <v>0.820930531506372</v>
      </c>
      <c r="BE662" s="0" t="n">
        <f aca="false">AZ662*((1-IFERROR(CORREL(AR662:AU662,AB662:AE662),0))+(1-IFERROR(CORREL(AR662:AU662,AF662:AI662),0))+(1-IFERROR(CORREL(AR662:AU662,AJ662:AM662),0))+(1-IFERROR(CORREL(AR662:AU662,AN662:AQ662),0)))</f>
        <v>1.05811273520185</v>
      </c>
      <c r="BF662" s="0" t="n">
        <f aca="false">IF(SUM(BA662:BE662)&gt;0,BA662/SUM(BA662:BE662),1/5)</f>
        <v>0.162359419293329</v>
      </c>
      <c r="BG662" s="0" t="n">
        <f aca="false">IF(SUM(BA662:BE662)&gt;0,BB662/SUM(BA662:BE662),1/5)</f>
        <v>0.387792242274167</v>
      </c>
      <c r="BH662" s="0" t="n">
        <f aca="false">IF(SUM(BA662:BE662)&gt;0,BC662/SUM(BA662:BE662),1/5)</f>
        <v>0.163453105385748</v>
      </c>
      <c r="BI662" s="0" t="n">
        <f aca="false">IF(SUM(BA662:BE662)&gt;0,BD662/SUM(BA662:BE662),1/5)</f>
        <v>0.125122499865498</v>
      </c>
      <c r="BJ662" s="0" t="n">
        <f aca="false">IF(SUM(BA662:BE662)&gt;0,BE662/SUM(BA662:BE662),1/5)</f>
        <v>0.161272733181257</v>
      </c>
      <c r="BK662" s="0" t="n">
        <f aca="false">BF662*AB662+BG662*AF662+BH662*AJ662+BI662*AN662+BJ662*AR662</f>
        <v>0.338311921637282</v>
      </c>
      <c r="BL662" s="0" t="n">
        <f aca="false">BF662*AC662+BG662*AG662+BH662*AK662+BI662*AO662+BJ662*AS662</f>
        <v>0.545103285551663</v>
      </c>
      <c r="BM662" s="0" t="n">
        <f aca="false">BF662*AD662+BG662*AH662+BH662*AL662+BI662*AP662+BJ662*AT662</f>
        <v>0.675501849662916</v>
      </c>
      <c r="BN662" s="0" t="n">
        <f aca="false">BF662*AE662+BG662*AI662+BH662*AM662+BI662*AQ662+BJ662*AU662</f>
        <v>0.612207757725833</v>
      </c>
      <c r="BO662" s="0" t="n">
        <f aca="false">RANK(BK662,$BK662:$BN662)</f>
        <v>4</v>
      </c>
      <c r="BP662" s="0" t="n">
        <f aca="false">RANK(BL662,$BK662:$BN662)</f>
        <v>3</v>
      </c>
      <c r="BQ662" s="0" t="n">
        <f aca="false">RANK(BM662,$BK662:$BN662)</f>
        <v>1</v>
      </c>
      <c r="BR662" s="0" t="n">
        <f aca="false">RANK(BN662,$BK662:$BN662)</f>
        <v>2</v>
      </c>
    </row>
    <row r="663" customFormat="false" ht="15" hidden="false" customHeight="false" outlineLevel="0" collapsed="false">
      <c r="A663" s="0" t="n">
        <v>640</v>
      </c>
      <c r="B663" s="0" t="n">
        <f aca="false">RANDBETWEEN(1,$B$5)</f>
        <v>6</v>
      </c>
      <c r="C663" s="0" t="n">
        <f aca="false">RANDBETWEEN(1,$B$5)</f>
        <v>1</v>
      </c>
      <c r="D663" s="0" t="n">
        <f aca="false">RANDBETWEEN(1,$B$5)</f>
        <v>5</v>
      </c>
      <c r="E663" s="0" t="n">
        <f aca="false">RANDBETWEEN(1,$B$5)</f>
        <v>4</v>
      </c>
      <c r="F663" s="0" t="n">
        <f aca="false">RANDBETWEEN(1,$B$5)</f>
        <v>5</v>
      </c>
      <c r="G663" s="0" t="n">
        <f aca="false">RANDBETWEEN(1,$B$5)</f>
        <v>6</v>
      </c>
      <c r="H663" s="0" t="n">
        <f aca="true">NORMINV(RAND(),$B$8,$B$13)</f>
        <v>54.5959464392885</v>
      </c>
      <c r="I663" s="0" t="n">
        <f aca="true">NORMINV(RAND(),$C$8,$C$13)</f>
        <v>55.9467943355297</v>
      </c>
      <c r="J663" s="0" t="n">
        <f aca="true">NORMINV(RAND(),$D$8,$D$13)</f>
        <v>14.6627098905118</v>
      </c>
      <c r="K663" s="0" t="n">
        <f aca="true">NORMINV(RAND(),$E$8,$E$13)</f>
        <v>3.06481611274459</v>
      </c>
      <c r="L663" s="0" t="n">
        <f aca="true">NORMINV(RAND(),$B$9,$B$14)</f>
        <v>45.6265141216658</v>
      </c>
      <c r="M663" s="0" t="n">
        <f aca="true">NORMINV(RAND(),$C$9,$C$14)</f>
        <v>57.2236707341714</v>
      </c>
      <c r="N663" s="0" t="n">
        <f aca="true">NORMINV(RAND(),$D$9,$D$14)</f>
        <v>48.2197606122026</v>
      </c>
      <c r="O663" s="0" t="n">
        <f aca="true">NORMINV(RAND(),$E$9,$E$14)</f>
        <v>25.9143642066595</v>
      </c>
      <c r="P663" s="0" t="n">
        <f aca="true">NORMINV(RAND(),$B$10,$B$15)</f>
        <v>24.304281212645</v>
      </c>
      <c r="Q663" s="0" t="n">
        <f aca="true">NORMINV(RAND(),$C$10,$C$15)</f>
        <v>29.1326398795072</v>
      </c>
      <c r="R663" s="0" t="n">
        <f aca="true">NORMINV(RAND(),$D$10,$D$15)</f>
        <v>10.6993407217396</v>
      </c>
      <c r="S663" s="0" t="n">
        <f aca="true">NORMINV(RAND(),$E$10,$E$15)</f>
        <v>3.82846084704402</v>
      </c>
      <c r="T663" s="0" t="n">
        <f aca="false">MEDIAN(INDEX(Avaliadores!$B$17:$B$22,$B663),INDEX(Avaliadores!$B$17:$B$22,$C663),INDEX(Avaliadores!$B$17:$B$22,$D663),INDEX(Avaliadores!$B$17:$B$22,$E663),INDEX(Avaliadores!$B$17:$B$22,$F663),INDEX(Avaliadores!$B$17:$B$22,$G663))</f>
        <v>2.29166666666667</v>
      </c>
      <c r="U663" s="0" t="n">
        <f aca="false">MEDIAN(INDEX(Avaliadores!$C$17:$C$22,$B663),INDEX(Avaliadores!$C$17:$C$22,$C663),INDEX(Avaliadores!$C$17:$C$22,$D663),INDEX(Avaliadores!$C$17:$C$22,$E663),INDEX(Avaliadores!$C$17:$C$22,$F663),INDEX(Avaliadores!$C$17:$C$22,$G663))</f>
        <v>5.54166666666667</v>
      </c>
      <c r="V663" s="0" t="n">
        <f aca="false">MEDIAN(INDEX(Avaliadores!$D$17:$D$22,$B663),INDEX(Avaliadores!$D$17:$D$22,$C663),INDEX(Avaliadores!$D$17:$D$22,$D663),INDEX(Avaliadores!$D$17:$D$22,$E663),INDEX(Avaliadores!$D$17:$D$22,$F663),INDEX(Avaliadores!$D$17:$D$22,$G663))</f>
        <v>5.54166666666667</v>
      </c>
      <c r="W663" s="0" t="n">
        <f aca="false">MEDIAN(INDEX(Avaliadores!$E$17:$E$22,$B663),INDEX(Avaliadores!$E$17:$E$22,$C663),INDEX(Avaliadores!$E$17:$E$22,$D663),INDEX(Avaliadores!$E$17:$E$22,$E663),INDEX(Avaliadores!$E$17:$E$22,$F663),INDEX(Avaliadores!$E$17:$E$22,$G663))</f>
        <v>6.79166666666667</v>
      </c>
      <c r="X663" s="0" t="n">
        <f aca="false">MEDIAN(INDEX(Avaliadores!$F$17:$F$22,$B663),INDEX(Avaliadores!$F$17:$F$22,$C663),INDEX(Avaliadores!$F$17:$F$22,$D663),INDEX(Avaliadores!$F$17:$F$22,$E663),INDEX(Avaliadores!$F$17:$F$22,$F663),INDEX(Avaliadores!$F$17:$F$22,$G663))</f>
        <v>2.79166666666667</v>
      </c>
      <c r="Y663" s="0" t="n">
        <f aca="false">MEDIAN(INDEX(Avaliadores!$G$17:$G$22,$B663),INDEX(Avaliadores!$G$17:$G$22,$C663),INDEX(Avaliadores!$G$17:$G$22,$D663),INDEX(Avaliadores!$G$17:$G$22,$E663),INDEX(Avaliadores!$G$17:$G$22,$F663),INDEX(Avaliadores!$G$17:$G$22,$G663))</f>
        <v>4.79166666666667</v>
      </c>
      <c r="Z663" s="0" t="n">
        <f aca="false">MEDIAN(INDEX(Avaliadores!$H$17:$H$22,$B663),INDEX(Avaliadores!$H$17:$H$22,$C663),INDEX(Avaliadores!$H$17:$H$22,$D663),INDEX(Avaliadores!$H$17:$H$22,$E663),INDEX(Avaliadores!$H$17:$H$22,$F663),INDEX(Avaliadores!$H$17:$H$22,$G663))</f>
        <v>3.79166666666667</v>
      </c>
      <c r="AA663" s="0" t="n">
        <f aca="false">MEDIAN(INDEX(Avaliadores!$I$17:$I$22,$B663),INDEX(Avaliadores!$I$17:$I$22,$C663),INDEX(Avaliadores!$I$17:$I$22,$D663),INDEX(Avaliadores!$I$17:$I$22,$E663),INDEX(Avaliadores!$I$17:$I$22,$F663),INDEX(Avaliadores!$I$17:$I$22,$G663))</f>
        <v>6.79166666666667</v>
      </c>
      <c r="AB663" s="0" t="n">
        <f aca="false">IF(MAX(H663:K663)=MIN(H663:K663),0,IF($B$17="custo",(MAX(H663:K663)-H663)/(MAX(H663:K663)-MIN(H663:K663)),(H663-MIN(H663:K663))/(MAX(H663:K663)-MIN(H663:K663))))</f>
        <v>0.0255445794888798</v>
      </c>
      <c r="AC663" s="0" t="n">
        <f aca="false">IF(MAX(H663:K663)=MIN(H663:K663),0,IF($B$17="custo",(MAX(H663:K663)-I663)/(MAX(H663:K663)-MIN(H663:K663)),(I663-MIN(H663:K663))/(MAX(H663:K663)-MIN(H663:K663))))</f>
        <v>0</v>
      </c>
      <c r="AD663" s="0" t="n">
        <f aca="false">IF(MAX(H663:K663)=MIN(H663:K663),0,IF($B$17="custo",(MAX(H663:K663)-J663)/(MAX(H663:K663)-MIN(H663:K663)),(J663-MIN(H663:K663))/(MAX(H663:K663)-MIN(H663:K663))))</f>
        <v>0.780683435689438</v>
      </c>
      <c r="AE663" s="0" t="n">
        <f aca="false">IF(MAX(H663:K663)=MIN(H663:K663),0,IF($B$17="custo",(MAX(H663:K663)-K663)/(MAX(H663:K663)-MIN(H663:K663)),(K663-MIN(H663:K663))/(MAX(H663:K663)-MIN(H663:K663))))</f>
        <v>1</v>
      </c>
      <c r="AF663" s="0" t="n">
        <f aca="false">IF(MAX(L663:O663)=MIN(L663:O663),0,IF($C$17="custo",(MAX(L663:O663)-L663)/(MAX(L663:O663)-MIN(L663:O663)),(L663-MIN(L663:O663))/(MAX(L663:O663)-MIN(L663:O663))))</f>
        <v>0.629593948294096</v>
      </c>
      <c r="AG663" s="0" t="n">
        <f aca="false">IF(MAX(L663:O663)=MIN(L663:O663),0,IF($C$17="custo",(MAX(L663:O663)-M663)/(MAX(L663:O663)-MIN(L663:O663)),(M663-MIN(L663:O663))/(MAX(L663:O663)-MIN(L663:O663))))</f>
        <v>1</v>
      </c>
      <c r="AH663" s="0" t="n">
        <f aca="false">IF(MAX(L663:O663)=MIN(L663:O663),0,IF($C$17="custo",(MAX(L663:O663)-N663)/(MAX(L663:O663)-MIN(L663:O663)),(N663-MIN(L663:O663))/(MAX(L663:O663)-MIN(L663:O663))))</f>
        <v>0.712420646747417</v>
      </c>
      <c r="AI663" s="0" t="n">
        <f aca="false">IF(MAX(L663:O663)=MIN(L663:O663),0,IF($C$17="custo",(MAX(L663:O663)-O663)/(MAX(L663:O663)-MIN(L663:O663)),(O663-MIN(L663:O663))/(MAX(L663:O663)-MIN(L663:O663))))</f>
        <v>0</v>
      </c>
      <c r="AJ663" s="0" t="n">
        <f aca="false">IF(MAX(P663:S663)=MIN(P663:S663),0,IF($D$17="custo",(MAX(P663:S663)-P663)/(MAX(P663:S663)-MIN(P663:S663)),(P663-MIN(P663:S663))/(MAX(P663:S663)-MIN(P663:S663))))</f>
        <v>0.190812697802518</v>
      </c>
      <c r="AK663" s="0" t="n">
        <f aca="false">IF(MAX(P663:S663)=MIN(P663:S663),0,IF($D$17="custo",(MAX(P663:S663)-Q663)/(MAX(P663:S663)-MIN(P663:S663)),(Q663-MIN(P663:S663))/(MAX(P663:S663)-MIN(P663:S663))))</f>
        <v>0</v>
      </c>
      <c r="AL663" s="0" t="n">
        <f aca="false">IF(MAX(P663:S663)=MIN(P663:S663),0,IF($D$17="custo",(MAX(P663:S663)-R663)/(MAX(P663:S663)-MIN(P663:S663)),(R663-MIN(P663:S663))/(MAX(P663:S663)-MIN(P663:S663))))</f>
        <v>0.728468571697949</v>
      </c>
      <c r="AM663" s="0" t="n">
        <f aca="false">IF(MAX(P663:S663)=MIN(P663:S663),0,IF($D$17="custo",(MAX(P663:S663)-S663)/(MAX(P663:S663)-MIN(P663:S663)),(S663-MIN(P663:S663))/(MAX(P663:S663)-MIN(P663:S663))))</f>
        <v>1</v>
      </c>
      <c r="AN663" s="0" t="n">
        <f aca="false">IF(MAX(T663:W663)=MIN(T663:W663),0,IF($E$17="custo",(MAX(T663:W663)-T663)/(MAX(T663:W663)-MIN(T663:W663)),(T663-MIN(T663:W663))/(MAX(T663:W663)-MIN(T663:W663))))</f>
        <v>0</v>
      </c>
      <c r="AO663" s="0" t="n">
        <f aca="false">IF(MAX(T663:W663)=MIN(T663:W663),0,IF($E$17="custo",(MAX(T663:W663)-U663)/(MAX(T663:W663)-MIN(T663:W663)),(U663-MIN(T663:W663))/(MAX(T663:W663)-MIN(T663:W663))))</f>
        <v>0.722222222222222</v>
      </c>
      <c r="AP663" s="0" t="n">
        <f aca="false">IF(MAX(T663:W663)=MIN(T663:W663),0,IF($E$17="custo",(MAX(T663:W663)-V663)/(MAX(T663:W663)-MIN(T663:W663)),(V663-MIN(T663:W663))/(MAX(T663:W663)-MIN(T663:W663))))</f>
        <v>0.722222222222222</v>
      </c>
      <c r="AQ663" s="0" t="n">
        <f aca="false">IF(MAX(T663:W663)=MIN(T663:W663),0,IF($E$17="custo",(MAX(T663:W663)-W663)/(MAX(T663:W663)-MIN(T663:W663)),(W663-MIN(T663:W663))/(MAX(T663:W663)-MIN(T663:W663))))</f>
        <v>1</v>
      </c>
      <c r="AR663" s="0" t="n">
        <f aca="false">IF(MAX(X663:AA663)=MIN(X663:AA663),0,IF($F$17="custo",(MAX(X663:AA663)-X663)/(MAX(X663:AA663)-MIN(X663:AA663)),(X663-MIN(X663:AA663))/(MAX(X663:AA663)-MIN(X663:AA663))))</f>
        <v>0</v>
      </c>
      <c r="AS663" s="0" t="n">
        <f aca="false">IF(MAX(X663:AA663)=MIN(X663:AA663),0,IF($F$17="custo",(MAX(X663:AA663)-Y663)/(MAX(X663:AA663)-MIN(X663:AA663)),(Y663-MIN(X663:AA663))/(MAX(X663:AA663)-MIN(X663:AA663))))</f>
        <v>0.5</v>
      </c>
      <c r="AT663" s="0" t="n">
        <f aca="false">IF(MAX(X663:AA663)=MIN(X663:AA663),0,IF($F$17="custo",(MAX(X663:AA663)-Z663)/(MAX(X663:AA663)-MIN(X663:AA663)),(Z663-MIN(X663:AA663))/(MAX(X663:AA663)-MIN(X663:AA663))))</f>
        <v>0.25</v>
      </c>
      <c r="AU663" s="0" t="n">
        <f aca="false">IF(MAX(X663:AA663)=MIN(X663:AA663),0,IF($F$17="custo",(MAX(X663:AA663)-AA663)/(MAX(X663:AA663)-MIN(X663:AA663)),(AA663-MIN(X663:AA663))/(MAX(X663:AA663)-MIN(X663:AA663))))</f>
        <v>1</v>
      </c>
      <c r="AV663" s="0" t="n">
        <f aca="false">STDEVP(AB663:AE663)</f>
        <v>0.445674837072214</v>
      </c>
      <c r="AW663" s="0" t="n">
        <f aca="false">STDEVP(AF663:AI663)</f>
        <v>0.364922466694533</v>
      </c>
      <c r="AX663" s="0" t="n">
        <f aca="false">STDEVP(AJ663:AM663)</f>
        <v>0.401922193257132</v>
      </c>
      <c r="AY663" s="0" t="n">
        <f aca="false">STDEVP(AN663:AQ663)</f>
        <v>0.370601779559065</v>
      </c>
      <c r="AZ663" s="0" t="n">
        <f aca="false">STDEVP(AR663:AU663)</f>
        <v>0.369754986443726</v>
      </c>
      <c r="BA663" s="0" t="n">
        <f aca="false">AV663*((1-IFERROR(CORREL(AB663:AE663,AF663:AI663),0))+(1-IFERROR(CORREL(AB663:AE663,AJ663:AM663),0))+(1-IFERROR(CORREL(AB663:AE663,AN663:AQ663),0))+(1-IFERROR(CORREL(AB663:AE663,AR663:AU663),0)))</f>
        <v>1.09134288485185</v>
      </c>
      <c r="BB663" s="0" t="n">
        <f aca="false">AW663*((1-IFERROR(CORREL(AF663:AI663,AB663:AE663),0))+(1-IFERROR(CORREL(AF663:AI663,AJ663:AM663),0))+(1-IFERROR(CORREL(AF663:AI663,AN663:AQ663),0))+(1-IFERROR(CORREL(AF663:AI663,AR663:AU663),0)))</f>
        <v>2.39885202384989</v>
      </c>
      <c r="BC663" s="0" t="n">
        <f aca="false">AX663*((1-IFERROR(CORREL(AJ663:AM663,AB663:AE663),0))+(1-IFERROR(CORREL(AJ663:AM663,AF663:AI663),0))+(1-IFERROR(CORREL(AJ663:AM663,AN663:AQ663),0))+(1-IFERROR(CORREL(AJ663:AM663,AR663:AU663),0)))</f>
        <v>1.07335885711332</v>
      </c>
      <c r="BD663" s="0" t="n">
        <f aca="false">AY663*((1-IFERROR(CORREL(AN663:AQ663,AB663:AE663),0))+(1-IFERROR(CORREL(AN663:AQ663,AF663:AI663),0))+(1-IFERROR(CORREL(AN663:AQ663,AJ663:AM663),0))+(1-IFERROR(CORREL(AN663:AQ663,AR663:AU663),0)))</f>
        <v>0.818606998042733</v>
      </c>
      <c r="BE663" s="0" t="n">
        <f aca="false">AZ663*((1-IFERROR(CORREL(AR663:AU663,AB663:AE663),0))+(1-IFERROR(CORREL(AR663:AU663,AF663:AI663),0))+(1-IFERROR(CORREL(AR663:AU663,AJ663:AM663),0))+(1-IFERROR(CORREL(AR663:AU663,AN663:AQ663),0)))</f>
        <v>0.957716606787721</v>
      </c>
      <c r="BF663" s="0" t="n">
        <f aca="false">IF(SUM(BA663:BE663)&gt;0,BA663/SUM(BA663:BE663),1/5)</f>
        <v>0.172139431261702</v>
      </c>
      <c r="BG663" s="0" t="n">
        <f aca="false">IF(SUM(BA663:BE663)&gt;0,BB663/SUM(BA663:BE663),1/5)</f>
        <v>0.378375145701855</v>
      </c>
      <c r="BH663" s="0" t="n">
        <f aca="false">IF(SUM(BA663:BE663)&gt;0,BC663/SUM(BA663:BE663),1/5)</f>
        <v>0.169302778959593</v>
      </c>
      <c r="BI663" s="0" t="n">
        <f aca="false">IF(SUM(BA663:BE663)&gt;0,BD663/SUM(BA663:BE663),1/5)</f>
        <v>0.129120320502253</v>
      </c>
      <c r="BJ663" s="0" t="n">
        <f aca="false">IF(SUM(BA663:BE663)&gt;0,BE663/SUM(BA663:BE663),1/5)</f>
        <v>0.151062323574597</v>
      </c>
      <c r="BK663" s="0" t="n">
        <f aca="false">BF663*AB663+BG663*AF663+BH663*AJ663+BI663*AN663+BJ663*AR663</f>
        <v>0.274925051302563</v>
      </c>
      <c r="BL663" s="0" t="n">
        <f aca="false">BF663*AC663+BG663*AG663+BH663*AK663+BI663*AO663+BJ663*AS663</f>
        <v>0.547159872296337</v>
      </c>
      <c r="BM663" s="0" t="n">
        <f aca="false">BF663*AD663+BG663*AH663+BH663*AL663+BI663*AP663+BJ663*AT663</f>
        <v>0.658299567903095</v>
      </c>
      <c r="BN663" s="0" t="n">
        <f aca="false">BF663*AE663+BG663*AI663+BH663*AM663+BI663*AQ663+BJ663*AU663</f>
        <v>0.621624854298145</v>
      </c>
      <c r="BO663" s="0" t="n">
        <f aca="false">RANK(BK663,$BK663:$BN663)</f>
        <v>4</v>
      </c>
      <c r="BP663" s="0" t="n">
        <f aca="false">RANK(BL663,$BK663:$BN663)</f>
        <v>3</v>
      </c>
      <c r="BQ663" s="0" t="n">
        <f aca="false">RANK(BM663,$BK663:$BN663)</f>
        <v>1</v>
      </c>
      <c r="BR663" s="0" t="n">
        <f aca="false">RANK(BN663,$BK663:$BN663)</f>
        <v>2</v>
      </c>
    </row>
    <row r="664" customFormat="false" ht="15" hidden="false" customHeight="false" outlineLevel="0" collapsed="false">
      <c r="A664" s="0" t="n">
        <v>641</v>
      </c>
      <c r="B664" s="0" t="n">
        <f aca="false">RANDBETWEEN(1,$B$5)</f>
        <v>4</v>
      </c>
      <c r="C664" s="0" t="n">
        <f aca="false">RANDBETWEEN(1,$B$5)</f>
        <v>2</v>
      </c>
      <c r="D664" s="0" t="n">
        <f aca="false">RANDBETWEEN(1,$B$5)</f>
        <v>4</v>
      </c>
      <c r="E664" s="0" t="n">
        <f aca="false">RANDBETWEEN(1,$B$5)</f>
        <v>5</v>
      </c>
      <c r="F664" s="0" t="n">
        <f aca="false">RANDBETWEEN(1,$B$5)</f>
        <v>1</v>
      </c>
      <c r="G664" s="0" t="n">
        <f aca="false">RANDBETWEEN(1,$B$5)</f>
        <v>3</v>
      </c>
      <c r="H664" s="0" t="n">
        <f aca="true">NORMINV(RAND(),$B$8,$B$13)</f>
        <v>50.1707025696486</v>
      </c>
      <c r="I664" s="0" t="n">
        <f aca="true">NORMINV(RAND(),$C$8,$C$13)</f>
        <v>61.9769546568371</v>
      </c>
      <c r="J664" s="0" t="n">
        <f aca="true">NORMINV(RAND(),$D$8,$D$13)</f>
        <v>15.0250542003119</v>
      </c>
      <c r="K664" s="0" t="n">
        <f aca="true">NORMINV(RAND(),$E$8,$E$13)</f>
        <v>2.95803622455083</v>
      </c>
      <c r="L664" s="0" t="n">
        <f aca="true">NORMINV(RAND(),$B$9,$B$14)</f>
        <v>39.5421609746979</v>
      </c>
      <c r="M664" s="0" t="n">
        <f aca="true">NORMINV(RAND(),$C$9,$C$14)</f>
        <v>59.5568828993624</v>
      </c>
      <c r="N664" s="0" t="n">
        <f aca="true">NORMINV(RAND(),$D$9,$D$14)</f>
        <v>41.851712670655</v>
      </c>
      <c r="O664" s="0" t="n">
        <f aca="true">NORMINV(RAND(),$E$9,$E$14)</f>
        <v>20.2562701085986</v>
      </c>
      <c r="P664" s="0" t="n">
        <f aca="true">NORMINV(RAND(),$B$10,$B$15)</f>
        <v>25.7852200364073</v>
      </c>
      <c r="Q664" s="0" t="n">
        <f aca="true">NORMINV(RAND(),$C$10,$C$15)</f>
        <v>29.7790952978293</v>
      </c>
      <c r="R664" s="0" t="n">
        <f aca="true">NORMINV(RAND(),$D$10,$D$15)</f>
        <v>9.21635498845415</v>
      </c>
      <c r="S664" s="0" t="n">
        <f aca="true">NORMINV(RAND(),$E$10,$E$15)</f>
        <v>4.25267546621296</v>
      </c>
      <c r="T664" s="0" t="n">
        <f aca="false">MEDIAN(INDEX(Avaliadores!$B$17:$B$22,$B664),INDEX(Avaliadores!$B$17:$B$22,$C664),INDEX(Avaliadores!$B$17:$B$22,$D664),INDEX(Avaliadores!$B$17:$B$22,$E664),INDEX(Avaliadores!$B$17:$B$22,$F664),INDEX(Avaliadores!$B$17:$B$22,$G664))</f>
        <v>2.91666666666667</v>
      </c>
      <c r="U664" s="0" t="n">
        <f aca="false">MEDIAN(INDEX(Avaliadores!$C$17:$C$22,$B664),INDEX(Avaliadores!$C$17:$C$22,$C664),INDEX(Avaliadores!$C$17:$C$22,$D664),INDEX(Avaliadores!$C$17:$C$22,$E664),INDEX(Avaliadores!$C$17:$C$22,$F664),INDEX(Avaliadores!$C$17:$C$22,$G664))</f>
        <v>5.29166666666667</v>
      </c>
      <c r="V664" s="0" t="n">
        <f aca="false">MEDIAN(INDEX(Avaliadores!$D$17:$D$22,$B664),INDEX(Avaliadores!$D$17:$D$22,$C664),INDEX(Avaliadores!$D$17:$D$22,$D664),INDEX(Avaliadores!$D$17:$D$22,$E664),INDEX(Avaliadores!$D$17:$D$22,$F664),INDEX(Avaliadores!$D$17:$D$22,$G664))</f>
        <v>5.66666666666667</v>
      </c>
      <c r="W664" s="0" t="n">
        <f aca="false">MEDIAN(INDEX(Avaliadores!$E$17:$E$22,$B664),INDEX(Avaliadores!$E$17:$E$22,$C664),INDEX(Avaliadores!$E$17:$E$22,$D664),INDEX(Avaliadores!$E$17:$E$22,$E664),INDEX(Avaliadores!$E$17:$E$22,$F664),INDEX(Avaliadores!$E$17:$E$22,$G664))</f>
        <v>6.54166666666667</v>
      </c>
      <c r="X664" s="0" t="n">
        <f aca="false">MEDIAN(INDEX(Avaliadores!$F$17:$F$22,$B664),INDEX(Avaliadores!$F$17:$F$22,$C664),INDEX(Avaliadores!$F$17:$F$22,$D664),INDEX(Avaliadores!$F$17:$F$22,$E664),INDEX(Avaliadores!$F$17:$F$22,$F664),INDEX(Avaliadores!$F$17:$F$22,$G664))</f>
        <v>2.66666666666667</v>
      </c>
      <c r="Y664" s="0" t="n">
        <f aca="false">MEDIAN(INDEX(Avaliadores!$G$17:$G$22,$B664),INDEX(Avaliadores!$G$17:$G$22,$C664),INDEX(Avaliadores!$G$17:$G$22,$D664),INDEX(Avaliadores!$G$17:$G$22,$E664),INDEX(Avaliadores!$G$17:$G$22,$F664),INDEX(Avaliadores!$G$17:$G$22,$G664))</f>
        <v>4.79166666666667</v>
      </c>
      <c r="Z664" s="0" t="n">
        <f aca="false">MEDIAN(INDEX(Avaliadores!$H$17:$H$22,$B664),INDEX(Avaliadores!$H$17:$H$22,$C664),INDEX(Avaliadores!$H$17:$H$22,$D664),INDEX(Avaliadores!$H$17:$H$22,$E664),INDEX(Avaliadores!$H$17:$H$22,$F664),INDEX(Avaliadores!$H$17:$H$22,$G664))</f>
        <v>3.66666666666667</v>
      </c>
      <c r="AA664" s="0" t="n">
        <f aca="false">MEDIAN(INDEX(Avaliadores!$I$17:$I$22,$B664),INDEX(Avaliadores!$I$17:$I$22,$C664),INDEX(Avaliadores!$I$17:$I$22,$D664),INDEX(Avaliadores!$I$17:$I$22,$E664),INDEX(Avaliadores!$I$17:$I$22,$F664),INDEX(Avaliadores!$I$17:$I$22,$G664))</f>
        <v>6.29166666666667</v>
      </c>
      <c r="AB664" s="0" t="n">
        <f aca="false">IF(MAX(H664:K664)=MIN(H664:K664),0,IF($B$17="custo",(MAX(H664:K664)-H664)/(MAX(H664:K664)-MIN(H664:K664)),(H664-MIN(H664:K664))/(MAX(H664:K664)-MIN(H664:K664))))</f>
        <v>0.200041823889641</v>
      </c>
      <c r="AC664" s="0" t="n">
        <f aca="false">IF(MAX(H664:K664)=MIN(H664:K664),0,IF($B$17="custo",(MAX(H664:K664)-I664)/(MAX(H664:K664)-MIN(H664:K664)),(I664-MIN(H664:K664))/(MAX(H664:K664)-MIN(H664:K664))))</f>
        <v>0</v>
      </c>
      <c r="AD664" s="0" t="n">
        <f aca="false">IF(MAX(H664:K664)=MIN(H664:K664),0,IF($B$17="custo",(MAX(H664:K664)-J664)/(MAX(H664:K664)-MIN(H664:K664)),(J664-MIN(H664:K664))/(MAX(H664:K664)-MIN(H664:K664))))</f>
        <v>0.795539832035286</v>
      </c>
      <c r="AE664" s="0" t="n">
        <f aca="false">IF(MAX(H664:K664)=MIN(H664:K664),0,IF($B$17="custo",(MAX(H664:K664)-K664)/(MAX(H664:K664)-MIN(H664:K664)),(K664-MIN(H664:K664))/(MAX(H664:K664)-MIN(H664:K664))))</f>
        <v>1</v>
      </c>
      <c r="AF664" s="0" t="n">
        <f aca="false">IF(MAX(L664:O664)=MIN(L664:O664),0,IF($C$17="custo",(MAX(L664:O664)-L664)/(MAX(L664:O664)-MIN(L664:O664)),(L664-MIN(L664:O664))/(MAX(L664:O664)-MIN(L664:O664))))</f>
        <v>0.490727484804813</v>
      </c>
      <c r="AG664" s="0" t="n">
        <f aca="false">IF(MAX(L664:O664)=MIN(L664:O664),0,IF($C$17="custo",(MAX(L664:O664)-M664)/(MAX(L664:O664)-MIN(L664:O664)),(M664-MIN(L664:O664))/(MAX(L664:O664)-MIN(L664:O664))))</f>
        <v>1</v>
      </c>
      <c r="AH664" s="0" t="n">
        <f aca="false">IF(MAX(L664:O664)=MIN(L664:O664),0,IF($C$17="custo",(MAX(L664:O664)-N664)/(MAX(L664:O664)-MIN(L664:O664)),(N664-MIN(L664:O664))/(MAX(L664:O664)-MIN(L664:O664))))</f>
        <v>0.549493787209641</v>
      </c>
      <c r="AI664" s="0" t="n">
        <f aca="false">IF(MAX(L664:O664)=MIN(L664:O664),0,IF($C$17="custo",(MAX(L664:O664)-O664)/(MAX(L664:O664)-MIN(L664:O664)),(O664-MIN(L664:O664))/(MAX(L664:O664)-MIN(L664:O664))))</f>
        <v>0</v>
      </c>
      <c r="AJ664" s="0" t="n">
        <f aca="false">IF(MAX(P664:S664)=MIN(P664:S664),0,IF($D$17="custo",(MAX(P664:S664)-P664)/(MAX(P664:S664)-MIN(P664:S664)),(P664-MIN(P664:S664))/(MAX(P664:S664)-MIN(P664:S664))))</f>
        <v>0.156460455001813</v>
      </c>
      <c r="AK664" s="0" t="n">
        <f aca="false">IF(MAX(P664:S664)=MIN(P664:S664),0,IF($D$17="custo",(MAX(P664:S664)-Q664)/(MAX(P664:S664)-MIN(P664:S664)),(Q664-MIN(P664:S664))/(MAX(P664:S664)-MIN(P664:S664))))</f>
        <v>0</v>
      </c>
      <c r="AL664" s="0" t="n">
        <f aca="false">IF(MAX(P664:S664)=MIN(P664:S664),0,IF($D$17="custo",(MAX(P664:S664)-R664)/(MAX(P664:S664)-MIN(P664:S664)),(R664-MIN(P664:S664))/(MAX(P664:S664)-MIN(P664:S664))))</f>
        <v>0.805547367982512</v>
      </c>
      <c r="AM664" s="0" t="n">
        <f aca="false">IF(MAX(P664:S664)=MIN(P664:S664),0,IF($D$17="custo",(MAX(P664:S664)-S664)/(MAX(P664:S664)-MIN(P664:S664)),(S664-MIN(P664:S664))/(MAX(P664:S664)-MIN(P664:S664))))</f>
        <v>1</v>
      </c>
      <c r="AN664" s="0" t="n">
        <f aca="false">IF(MAX(T664:W664)=MIN(T664:W664),0,IF($E$17="custo",(MAX(T664:W664)-T664)/(MAX(T664:W664)-MIN(T664:W664)),(T664-MIN(T664:W664))/(MAX(T664:W664)-MIN(T664:W664))))</f>
        <v>0</v>
      </c>
      <c r="AO664" s="0" t="n">
        <f aca="false">IF(MAX(T664:W664)=MIN(T664:W664),0,IF($E$17="custo",(MAX(T664:W664)-U664)/(MAX(T664:W664)-MIN(T664:W664)),(U664-MIN(T664:W664))/(MAX(T664:W664)-MIN(T664:W664))))</f>
        <v>0.655172413793103</v>
      </c>
      <c r="AP664" s="0" t="n">
        <f aca="false">IF(MAX(T664:W664)=MIN(T664:W664),0,IF($E$17="custo",(MAX(T664:W664)-V664)/(MAX(T664:W664)-MIN(T664:W664)),(V664-MIN(T664:W664))/(MAX(T664:W664)-MIN(T664:W664))))</f>
        <v>0.758620689655172</v>
      </c>
      <c r="AQ664" s="0" t="n">
        <f aca="false">IF(MAX(T664:W664)=MIN(T664:W664),0,IF($E$17="custo",(MAX(T664:W664)-W664)/(MAX(T664:W664)-MIN(T664:W664)),(W664-MIN(T664:W664))/(MAX(T664:W664)-MIN(T664:W664))))</f>
        <v>1</v>
      </c>
      <c r="AR664" s="0" t="n">
        <f aca="false">IF(MAX(X664:AA664)=MIN(X664:AA664),0,IF($F$17="custo",(MAX(X664:AA664)-X664)/(MAX(X664:AA664)-MIN(X664:AA664)),(X664-MIN(X664:AA664))/(MAX(X664:AA664)-MIN(X664:AA664))))</f>
        <v>0</v>
      </c>
      <c r="AS664" s="0" t="n">
        <f aca="false">IF(MAX(X664:AA664)=MIN(X664:AA664),0,IF($F$17="custo",(MAX(X664:AA664)-Y664)/(MAX(X664:AA664)-MIN(X664:AA664)),(Y664-MIN(X664:AA664))/(MAX(X664:AA664)-MIN(X664:AA664))))</f>
        <v>0.586206896551724</v>
      </c>
      <c r="AT664" s="0" t="n">
        <f aca="false">IF(MAX(X664:AA664)=MIN(X664:AA664),0,IF($F$17="custo",(MAX(X664:AA664)-Z664)/(MAX(X664:AA664)-MIN(X664:AA664)),(Z664-MIN(X664:AA664))/(MAX(X664:AA664)-MIN(X664:AA664))))</f>
        <v>0.275862068965517</v>
      </c>
      <c r="AU664" s="0" t="n">
        <f aca="false">IF(MAX(X664:AA664)=MIN(X664:AA664),0,IF($F$17="custo",(MAX(X664:AA664)-AA664)/(MAX(X664:AA664)-MIN(X664:AA664)),(AA664-MIN(X664:AA664))/(MAX(X664:AA664)-MIN(X664:AA664))))</f>
        <v>1</v>
      </c>
      <c r="AV664" s="0" t="n">
        <f aca="false">STDEVP(AB664:AE664)</f>
        <v>0.411495388581028</v>
      </c>
      <c r="AW664" s="0" t="n">
        <f aca="false">STDEVP(AF664:AI664)</f>
        <v>0.354306074189317</v>
      </c>
      <c r="AX664" s="0" t="n">
        <f aca="false">STDEVP(AJ664:AM664)</f>
        <v>0.421609345745562</v>
      </c>
      <c r="AY664" s="0" t="n">
        <f aca="false">STDEVP(AN664:AQ664)</f>
        <v>0.370188112992826</v>
      </c>
      <c r="AZ664" s="0" t="n">
        <f aca="false">STDEVP(AR664:AU664)</f>
        <v>0.371790666428411</v>
      </c>
      <c r="BA664" s="0" t="n">
        <f aca="false">AV664*((1-IFERROR(CORREL(AB664:AE664,AF664:AI664),0))+(1-IFERROR(CORREL(AB664:AE664,AJ664:AM664),0))+(1-IFERROR(CORREL(AB664:AE664,AN664:AQ664),0))+(1-IFERROR(CORREL(AB664:AE664,AR664:AU664),0)))</f>
        <v>1.11038684646456</v>
      </c>
      <c r="BB664" s="0" t="n">
        <f aca="false">AW664*((1-IFERROR(CORREL(AF664:AI664,AB664:AE664),0))+(1-IFERROR(CORREL(AF664:AI664,AJ664:AM664),0))+(1-IFERROR(CORREL(AF664:AI664,AN664:AQ664),0))+(1-IFERROR(CORREL(AF664:AI664,AR664:AU664),0)))</f>
        <v>2.245793442546</v>
      </c>
      <c r="BC664" s="0" t="n">
        <f aca="false">AX664*((1-IFERROR(CORREL(AJ664:AM664,AB664:AE664),0))+(1-IFERROR(CORREL(AJ664:AM664,AF664:AI664),0))+(1-IFERROR(CORREL(AJ664:AM664,AN664:AQ664),0))+(1-IFERROR(CORREL(AJ664:AM664,AR664:AU664),0)))</f>
        <v>1.10869029595118</v>
      </c>
      <c r="BD664" s="0" t="n">
        <f aca="false">AY664*((1-IFERROR(CORREL(AN664:AQ664,AB664:AE664),0))+(1-IFERROR(CORREL(AN664:AQ664,AF664:AI664),0))+(1-IFERROR(CORREL(AN664:AQ664,AJ664:AM664),0))+(1-IFERROR(CORREL(AN664:AQ664,AR664:AU664),0)))</f>
        <v>0.781362344056424</v>
      </c>
      <c r="BE664" s="0" t="n">
        <f aca="false">AZ664*((1-IFERROR(CORREL(AR664:AU664,AB664:AE664),0))+(1-IFERROR(CORREL(AR664:AU664,AF664:AI664),0))+(1-IFERROR(CORREL(AR664:AU664,AJ664:AM664),0))+(1-IFERROR(CORREL(AR664:AU664,AN664:AQ664),0)))</f>
        <v>0.959908485495258</v>
      </c>
      <c r="BF664" s="0" t="n">
        <f aca="false">IF(SUM(BA664:BE664)&gt;0,BA664/SUM(BA664:BE664),1/5)</f>
        <v>0.178917425869133</v>
      </c>
      <c r="BG664" s="0" t="n">
        <f aca="false">IF(SUM(BA664:BE664)&gt;0,BB664/SUM(BA664:BE664),1/5)</f>
        <v>0.361866301868998</v>
      </c>
      <c r="BH664" s="0" t="n">
        <f aca="false">IF(SUM(BA664:BE664)&gt;0,BC664/SUM(BA664:BE664),1/5)</f>
        <v>0.178644059472839</v>
      </c>
      <c r="BI664" s="0" t="n">
        <f aca="false">IF(SUM(BA664:BE664)&gt;0,BD664/SUM(BA664:BE664),1/5)</f>
        <v>0.125901472729764</v>
      </c>
      <c r="BJ664" s="0" t="n">
        <f aca="false">IF(SUM(BA664:BE664)&gt;0,BE664/SUM(BA664:BE664),1/5)</f>
        <v>0.154670740059267</v>
      </c>
      <c r="BK664" s="0" t="n">
        <f aca="false">BF664*AB664+BG664*AF664+BH664*AJ664+BI664*AN664+BJ664*AR664</f>
        <v>0.241319439176784</v>
      </c>
      <c r="BL664" s="0" t="n">
        <f aca="false">BF664*AC664+BG664*AG664+BH664*AK664+BI664*AO664+BJ664*AS664</f>
        <v>0.535022528174965</v>
      </c>
      <c r="BM664" s="0" t="n">
        <f aca="false">BF664*AD664+BG664*AH664+BH664*AL664+BI664*AP664+BJ664*AT664</f>
        <v>0.623264727947747</v>
      </c>
      <c r="BN664" s="0" t="n">
        <f aca="false">BF664*AE664+BG664*AI664+BH664*AM664+BI664*AQ664+BJ664*AU664</f>
        <v>0.638133698131002</v>
      </c>
      <c r="BO664" s="0" t="n">
        <f aca="false">RANK(BK664,$BK664:$BN664)</f>
        <v>4</v>
      </c>
      <c r="BP664" s="0" t="n">
        <f aca="false">RANK(BL664,$BK664:$BN664)</f>
        <v>3</v>
      </c>
      <c r="BQ664" s="0" t="n">
        <f aca="false">RANK(BM664,$BK664:$BN664)</f>
        <v>2</v>
      </c>
      <c r="BR664" s="0" t="n">
        <f aca="false">RANK(BN664,$BK664:$BN664)</f>
        <v>1</v>
      </c>
    </row>
    <row r="665" customFormat="false" ht="15" hidden="false" customHeight="false" outlineLevel="0" collapsed="false">
      <c r="A665" s="0" t="n">
        <v>642</v>
      </c>
      <c r="B665" s="0" t="n">
        <f aca="false">RANDBETWEEN(1,$B$5)</f>
        <v>5</v>
      </c>
      <c r="C665" s="0" t="n">
        <f aca="false">RANDBETWEEN(1,$B$5)</f>
        <v>2</v>
      </c>
      <c r="D665" s="0" t="n">
        <f aca="false">RANDBETWEEN(1,$B$5)</f>
        <v>5</v>
      </c>
      <c r="E665" s="0" t="n">
        <f aca="false">RANDBETWEEN(1,$B$5)</f>
        <v>4</v>
      </c>
      <c r="F665" s="0" t="n">
        <f aca="false">RANDBETWEEN(1,$B$5)</f>
        <v>3</v>
      </c>
      <c r="G665" s="0" t="n">
        <f aca="false">RANDBETWEEN(1,$B$5)</f>
        <v>6</v>
      </c>
      <c r="H665" s="0" t="n">
        <f aca="true">NORMINV(RAND(),$B$8,$B$13)</f>
        <v>46.9274118494312</v>
      </c>
      <c r="I665" s="0" t="n">
        <f aca="true">NORMINV(RAND(),$C$8,$C$13)</f>
        <v>66.6411013439837</v>
      </c>
      <c r="J665" s="0" t="n">
        <f aca="true">NORMINV(RAND(),$D$8,$D$13)</f>
        <v>11.9393294855924</v>
      </c>
      <c r="K665" s="0" t="n">
        <f aca="true">NORMINV(RAND(),$E$8,$E$13)</f>
        <v>3.43462415921074</v>
      </c>
      <c r="L665" s="0" t="n">
        <f aca="true">NORMINV(RAND(),$B$9,$B$14)</f>
        <v>43.0110579871267</v>
      </c>
      <c r="M665" s="0" t="n">
        <f aca="true">NORMINV(RAND(),$C$9,$C$14)</f>
        <v>53.0015284776675</v>
      </c>
      <c r="N665" s="0" t="n">
        <f aca="true">NORMINV(RAND(),$D$9,$D$14)</f>
        <v>46.8748082575112</v>
      </c>
      <c r="O665" s="0" t="n">
        <f aca="true">NORMINV(RAND(),$E$9,$E$14)</f>
        <v>19.5226805651098</v>
      </c>
      <c r="P665" s="0" t="n">
        <f aca="true">NORMINV(RAND(),$B$10,$B$15)</f>
        <v>24.5771505120049</v>
      </c>
      <c r="Q665" s="0" t="n">
        <f aca="true">NORMINV(RAND(),$C$10,$C$15)</f>
        <v>30.4580271321671</v>
      </c>
      <c r="R665" s="0" t="n">
        <f aca="true">NORMINV(RAND(),$D$10,$D$15)</f>
        <v>9.88857971403118</v>
      </c>
      <c r="S665" s="0" t="n">
        <f aca="true">NORMINV(RAND(),$E$10,$E$15)</f>
        <v>4.4285571923592</v>
      </c>
      <c r="T665" s="0" t="n">
        <f aca="false">MEDIAN(INDEX(Avaliadores!$B$17:$B$22,$B665),INDEX(Avaliadores!$B$17:$B$22,$C665),INDEX(Avaliadores!$B$17:$B$22,$D665),INDEX(Avaliadores!$B$17:$B$22,$E665),INDEX(Avaliadores!$B$17:$B$22,$F665),INDEX(Avaliadores!$B$17:$B$22,$G665))</f>
        <v>2.66666666666667</v>
      </c>
      <c r="U665" s="0" t="n">
        <f aca="false">MEDIAN(INDEX(Avaliadores!$C$17:$C$22,$B665),INDEX(Avaliadores!$C$17:$C$22,$C665),INDEX(Avaliadores!$C$17:$C$22,$D665),INDEX(Avaliadores!$C$17:$C$22,$E665),INDEX(Avaliadores!$C$17:$C$22,$F665),INDEX(Avaliadores!$C$17:$C$22,$G665))</f>
        <v>5.54166666666667</v>
      </c>
      <c r="V665" s="0" t="n">
        <f aca="false">MEDIAN(INDEX(Avaliadores!$D$17:$D$22,$B665),INDEX(Avaliadores!$D$17:$D$22,$C665),INDEX(Avaliadores!$D$17:$D$22,$D665),INDEX(Avaliadores!$D$17:$D$22,$E665),INDEX(Avaliadores!$D$17:$D$22,$F665),INDEX(Avaliadores!$D$17:$D$22,$G665))</f>
        <v>5.54166666666667</v>
      </c>
      <c r="W665" s="0" t="n">
        <f aca="false">MEDIAN(INDEX(Avaliadores!$E$17:$E$22,$B665),INDEX(Avaliadores!$E$17:$E$22,$C665),INDEX(Avaliadores!$E$17:$E$22,$D665),INDEX(Avaliadores!$E$17:$E$22,$E665),INDEX(Avaliadores!$E$17:$E$22,$F665),INDEX(Avaliadores!$E$17:$E$22,$G665))</f>
        <v>6.29166666666667</v>
      </c>
      <c r="X665" s="0" t="n">
        <f aca="false">MEDIAN(INDEX(Avaliadores!$F$17:$F$22,$B665),INDEX(Avaliadores!$F$17:$F$22,$C665),INDEX(Avaliadores!$F$17:$F$22,$D665),INDEX(Avaliadores!$F$17:$F$22,$E665),INDEX(Avaliadores!$F$17:$F$22,$F665),INDEX(Avaliadores!$F$17:$F$22,$G665))</f>
        <v>2.66666666666667</v>
      </c>
      <c r="Y665" s="0" t="n">
        <f aca="false">MEDIAN(INDEX(Avaliadores!$G$17:$G$22,$B665),INDEX(Avaliadores!$G$17:$G$22,$C665),INDEX(Avaliadores!$G$17:$G$22,$D665),INDEX(Avaliadores!$G$17:$G$22,$E665),INDEX(Avaliadores!$G$17:$G$22,$F665),INDEX(Avaliadores!$G$17:$G$22,$G665))</f>
        <v>4.79166666666667</v>
      </c>
      <c r="Z665" s="0" t="n">
        <f aca="false">MEDIAN(INDEX(Avaliadores!$H$17:$H$22,$B665),INDEX(Avaliadores!$H$17:$H$22,$C665),INDEX(Avaliadores!$H$17:$H$22,$D665),INDEX(Avaliadores!$H$17:$H$22,$E665),INDEX(Avaliadores!$H$17:$H$22,$F665),INDEX(Avaliadores!$H$17:$H$22,$G665))</f>
        <v>3.66666666666667</v>
      </c>
      <c r="AA665" s="0" t="n">
        <f aca="false">MEDIAN(INDEX(Avaliadores!$I$17:$I$22,$B665),INDEX(Avaliadores!$I$17:$I$22,$C665),INDEX(Avaliadores!$I$17:$I$22,$D665),INDEX(Avaliadores!$I$17:$I$22,$E665),INDEX(Avaliadores!$I$17:$I$22,$F665),INDEX(Avaliadores!$I$17:$I$22,$G665))</f>
        <v>6.54166666666667</v>
      </c>
      <c r="AB665" s="0" t="n">
        <f aca="false">IF(MAX(H665:K665)=MIN(H665:K665),0,IF($B$17="custo",(MAX(H665:K665)-H665)/(MAX(H665:K665)-MIN(H665:K665)),(H665-MIN(H665:K665))/(MAX(H665:K665)-MIN(H665:K665))))</f>
        <v>0.311893501625205</v>
      </c>
      <c r="AC665" s="0" t="n">
        <f aca="false">IF(MAX(H665:K665)=MIN(H665:K665),0,IF($B$17="custo",(MAX(H665:K665)-I665)/(MAX(H665:K665)-MIN(H665:K665)),(I665-MIN(H665:K665))/(MAX(H665:K665)-MIN(H665:K665))))</f>
        <v>0</v>
      </c>
      <c r="AD665" s="0" t="n">
        <f aca="false">IF(MAX(H665:K665)=MIN(H665:K665),0,IF($B$17="custo",(MAX(H665:K665)-J665)/(MAX(H665:K665)-MIN(H665:K665)),(J665-MIN(H665:K665))/(MAX(H665:K665)-MIN(H665:K665))))</f>
        <v>0.865445667830535</v>
      </c>
      <c r="AE665" s="0" t="n">
        <f aca="false">IF(MAX(H665:K665)=MIN(H665:K665),0,IF($B$17="custo",(MAX(H665:K665)-K665)/(MAX(H665:K665)-MIN(H665:K665)),(K665-MIN(H665:K665))/(MAX(H665:K665)-MIN(H665:K665))))</f>
        <v>1</v>
      </c>
      <c r="AF665" s="0" t="n">
        <f aca="false">IF(MAX(L665:O665)=MIN(L665:O665),0,IF($C$17="custo",(MAX(L665:O665)-L665)/(MAX(L665:O665)-MIN(L665:O665)),(L665-MIN(L665:O665))/(MAX(L665:O665)-MIN(L665:O665))))</f>
        <v>0.701588581643113</v>
      </c>
      <c r="AG665" s="0" t="n">
        <f aca="false">IF(MAX(L665:O665)=MIN(L665:O665),0,IF($C$17="custo",(MAX(L665:O665)-M665)/(MAX(L665:O665)-MIN(L665:O665)),(M665-MIN(L665:O665))/(MAX(L665:O665)-MIN(L665:O665))))</f>
        <v>1</v>
      </c>
      <c r="AH665" s="0" t="n">
        <f aca="false">IF(MAX(L665:O665)=MIN(L665:O665),0,IF($C$17="custo",(MAX(L665:O665)-N665)/(MAX(L665:O665)-MIN(L665:O665)),(N665-MIN(L665:O665))/(MAX(L665:O665)-MIN(L665:O665))))</f>
        <v>0.816997280307897</v>
      </c>
      <c r="AI665" s="0" t="n">
        <f aca="false">IF(MAX(L665:O665)=MIN(L665:O665),0,IF($C$17="custo",(MAX(L665:O665)-O665)/(MAX(L665:O665)-MIN(L665:O665)),(O665-MIN(L665:O665))/(MAX(L665:O665)-MIN(L665:O665))))</f>
        <v>0</v>
      </c>
      <c r="AJ665" s="0" t="n">
        <f aca="false">IF(MAX(P665:S665)=MIN(P665:S665),0,IF($D$17="custo",(MAX(P665:S665)-P665)/(MAX(P665:S665)-MIN(P665:S665)),(P665-MIN(P665:S665))/(MAX(P665:S665)-MIN(P665:S665))))</f>
        <v>0.225931478196118</v>
      </c>
      <c r="AK665" s="0" t="n">
        <f aca="false">IF(MAX(P665:S665)=MIN(P665:S665),0,IF($D$17="custo",(MAX(P665:S665)-Q665)/(MAX(P665:S665)-MIN(P665:S665)),(Q665-MIN(P665:S665))/(MAX(P665:S665)-MIN(P665:S665))))</f>
        <v>0</v>
      </c>
      <c r="AL665" s="0" t="n">
        <f aca="false">IF(MAX(P665:S665)=MIN(P665:S665),0,IF($D$17="custo",(MAX(P665:S665)-R665)/(MAX(P665:S665)-MIN(P665:S665)),(R665-MIN(P665:S665))/(MAX(P665:S665)-MIN(P665:S665))))</f>
        <v>0.790236891711661</v>
      </c>
      <c r="AM665" s="0" t="n">
        <f aca="false">IF(MAX(P665:S665)=MIN(P665:S665),0,IF($D$17="custo",(MAX(P665:S665)-S665)/(MAX(P665:S665)-MIN(P665:S665)),(S665-MIN(P665:S665))/(MAX(P665:S665)-MIN(P665:S665))))</f>
        <v>1</v>
      </c>
      <c r="AN665" s="0" t="n">
        <f aca="false">IF(MAX(T665:W665)=MIN(T665:W665),0,IF($E$17="custo",(MAX(T665:W665)-T665)/(MAX(T665:W665)-MIN(T665:W665)),(T665-MIN(T665:W665))/(MAX(T665:W665)-MIN(T665:W665))))</f>
        <v>0</v>
      </c>
      <c r="AO665" s="0" t="n">
        <f aca="false">IF(MAX(T665:W665)=MIN(T665:W665),0,IF($E$17="custo",(MAX(T665:W665)-U665)/(MAX(T665:W665)-MIN(T665:W665)),(U665-MIN(T665:W665))/(MAX(T665:W665)-MIN(T665:W665))))</f>
        <v>0.793103448275862</v>
      </c>
      <c r="AP665" s="0" t="n">
        <f aca="false">IF(MAX(T665:W665)=MIN(T665:W665),0,IF($E$17="custo",(MAX(T665:W665)-V665)/(MAX(T665:W665)-MIN(T665:W665)),(V665-MIN(T665:W665))/(MAX(T665:W665)-MIN(T665:W665))))</f>
        <v>0.793103448275862</v>
      </c>
      <c r="AQ665" s="0" t="n">
        <f aca="false">IF(MAX(T665:W665)=MIN(T665:W665),0,IF($E$17="custo",(MAX(T665:W665)-W665)/(MAX(T665:W665)-MIN(T665:W665)),(W665-MIN(T665:W665))/(MAX(T665:W665)-MIN(T665:W665))))</f>
        <v>1</v>
      </c>
      <c r="AR665" s="0" t="n">
        <f aca="false">IF(MAX(X665:AA665)=MIN(X665:AA665),0,IF($F$17="custo",(MAX(X665:AA665)-X665)/(MAX(X665:AA665)-MIN(X665:AA665)),(X665-MIN(X665:AA665))/(MAX(X665:AA665)-MIN(X665:AA665))))</f>
        <v>0</v>
      </c>
      <c r="AS665" s="0" t="n">
        <f aca="false">IF(MAX(X665:AA665)=MIN(X665:AA665),0,IF($F$17="custo",(MAX(X665:AA665)-Y665)/(MAX(X665:AA665)-MIN(X665:AA665)),(Y665-MIN(X665:AA665))/(MAX(X665:AA665)-MIN(X665:AA665))))</f>
        <v>0.548387096774194</v>
      </c>
      <c r="AT665" s="0" t="n">
        <f aca="false">IF(MAX(X665:AA665)=MIN(X665:AA665),0,IF($F$17="custo",(MAX(X665:AA665)-Z665)/(MAX(X665:AA665)-MIN(X665:AA665)),(Z665-MIN(X665:AA665))/(MAX(X665:AA665)-MIN(X665:AA665))))</f>
        <v>0.258064516129032</v>
      </c>
      <c r="AU665" s="0" t="n">
        <f aca="false">IF(MAX(X665:AA665)=MIN(X665:AA665),0,IF($F$17="custo",(MAX(X665:AA665)-AA665)/(MAX(X665:AA665)-MIN(X665:AA665)),(AA665-MIN(X665:AA665))/(MAX(X665:AA665)-MIN(X665:AA665))))</f>
        <v>1</v>
      </c>
      <c r="AV665" s="0" t="n">
        <f aca="false">STDEVP(AB665:AE665)</f>
        <v>0.406531762477152</v>
      </c>
      <c r="AW665" s="0" t="n">
        <f aca="false">STDEVP(AF665:AI665)</f>
        <v>0.378778433889001</v>
      </c>
      <c r="AX665" s="0" t="n">
        <f aca="false">STDEVP(AJ665:AM665)</f>
        <v>0.405982035904251</v>
      </c>
      <c r="AY665" s="0" t="n">
        <f aca="false">STDEVP(AN665:AQ665)</f>
        <v>0.382723670352123</v>
      </c>
      <c r="AZ665" s="0" t="n">
        <f aca="false">STDEVP(AR665:AU665)</f>
        <v>0.371318207523269</v>
      </c>
      <c r="BA665" s="0" t="n">
        <f aca="false">AV665*((1-IFERROR(CORREL(AB665:AE665,AF665:AI665),0))+(1-IFERROR(CORREL(AB665:AE665,AJ665:AM665),0))+(1-IFERROR(CORREL(AB665:AE665,AN665:AQ665),0))+(1-IFERROR(CORREL(AB665:AE665,AR665:AU665),0)))</f>
        <v>1.17175723878124</v>
      </c>
      <c r="BB665" s="0" t="n">
        <f aca="false">AW665*((1-IFERROR(CORREL(AF665:AI665,AB665:AE665),0))+(1-IFERROR(CORREL(AF665:AI665,AJ665:AM665),0))+(1-IFERROR(CORREL(AF665:AI665,AN665:AQ665),0))+(1-IFERROR(CORREL(AF665:AI665,AR665:AU665),0)))</f>
        <v>2.4523632116256</v>
      </c>
      <c r="BC665" s="0" t="n">
        <f aca="false">AX665*((1-IFERROR(CORREL(AJ665:AM665,AB665:AE665),0))+(1-IFERROR(CORREL(AJ665:AM665,AF665:AI665),0))+(1-IFERROR(CORREL(AJ665:AM665,AN665:AQ665),0))+(1-IFERROR(CORREL(AJ665:AM665,AR665:AU665),0)))</f>
        <v>1.11844358472384</v>
      </c>
      <c r="BD665" s="0" t="n">
        <f aca="false">AY665*((1-IFERROR(CORREL(AN665:AQ665,AB665:AE665),0))+(1-IFERROR(CORREL(AN665:AQ665,AF665:AI665),0))+(1-IFERROR(CORREL(AN665:AQ665,AJ665:AM665),0))+(1-IFERROR(CORREL(AN665:AQ665,AR665:AU665),0)))</f>
        <v>0.966638136904787</v>
      </c>
      <c r="BE665" s="0" t="n">
        <f aca="false">AZ665*((1-IFERROR(CORREL(AR665:AU665,AB665:AE665),0))+(1-IFERROR(CORREL(AR665:AU665,AF665:AI665),0))+(1-IFERROR(CORREL(AR665:AU665,AJ665:AM665),0))+(1-IFERROR(CORREL(AR665:AU665,AN665:AQ665),0)))</f>
        <v>1.09853153531153</v>
      </c>
      <c r="BF665" s="0" t="n">
        <f aca="false">IF(SUM(BA665:BE665)&gt;0,BA665/SUM(BA665:BE665),1/5)</f>
        <v>0.172121485527065</v>
      </c>
      <c r="BG665" s="0" t="n">
        <f aca="false">IF(SUM(BA665:BE665)&gt;0,BB665/SUM(BA665:BE665),1/5)</f>
        <v>0.360231953400142</v>
      </c>
      <c r="BH665" s="0" t="n">
        <f aca="false">IF(SUM(BA665:BE665)&gt;0,BC665/SUM(BA665:BE665),1/5)</f>
        <v>0.164290148939992</v>
      </c>
      <c r="BI665" s="0" t="n">
        <f aca="false">IF(SUM(BA665:BE665)&gt;0,BD665/SUM(BA665:BE665),1/5)</f>
        <v>0.14199117921748</v>
      </c>
      <c r="BJ665" s="0" t="n">
        <f aca="false">IF(SUM(BA665:BE665)&gt;0,BE665/SUM(BA665:BE665),1/5)</f>
        <v>0.161365232915321</v>
      </c>
      <c r="BK665" s="0" t="n">
        <f aca="false">BF665*AB665+BG665*AF665+BH665*AJ665+BI665*AN665+BJ665*AR665</f>
        <v>0.343536514277575</v>
      </c>
      <c r="BL665" s="0" t="n">
        <f aca="false">BF665*AC665+BG665*AG665+BH665*AK665+BI665*AO665+BJ665*AS665</f>
        <v>0.561336258861006</v>
      </c>
      <c r="BM665" s="0" t="n">
        <f aca="false">BF665*AD665+BG665*AH665+BH665*AL665+BI665*AP665+BJ665*AT665</f>
        <v>0.727354791449537</v>
      </c>
      <c r="BN665" s="0" t="n">
        <f aca="false">BF665*AE665+BG665*AI665+BH665*AM665+BI665*AQ665+BJ665*AU665</f>
        <v>0.639768046599858</v>
      </c>
      <c r="BO665" s="0" t="n">
        <f aca="false">RANK(BK665,$BK665:$BN665)</f>
        <v>4</v>
      </c>
      <c r="BP665" s="0" t="n">
        <f aca="false">RANK(BL665,$BK665:$BN665)</f>
        <v>3</v>
      </c>
      <c r="BQ665" s="0" t="n">
        <f aca="false">RANK(BM665,$BK665:$BN665)</f>
        <v>1</v>
      </c>
      <c r="BR665" s="0" t="n">
        <f aca="false">RANK(BN665,$BK665:$BN665)</f>
        <v>2</v>
      </c>
    </row>
    <row r="666" customFormat="false" ht="15" hidden="false" customHeight="false" outlineLevel="0" collapsed="false">
      <c r="A666" s="0" t="n">
        <v>643</v>
      </c>
      <c r="B666" s="0" t="n">
        <f aca="false">RANDBETWEEN(1,$B$5)</f>
        <v>4</v>
      </c>
      <c r="C666" s="0" t="n">
        <f aca="false">RANDBETWEEN(1,$B$5)</f>
        <v>3</v>
      </c>
      <c r="D666" s="0" t="n">
        <f aca="false">RANDBETWEEN(1,$B$5)</f>
        <v>6</v>
      </c>
      <c r="E666" s="0" t="n">
        <f aca="false">RANDBETWEEN(1,$B$5)</f>
        <v>6</v>
      </c>
      <c r="F666" s="0" t="n">
        <f aca="false">RANDBETWEEN(1,$B$5)</f>
        <v>2</v>
      </c>
      <c r="G666" s="0" t="n">
        <f aca="false">RANDBETWEEN(1,$B$5)</f>
        <v>6</v>
      </c>
      <c r="H666" s="0" t="n">
        <f aca="true">NORMINV(RAND(),$B$8,$B$13)</f>
        <v>42.1524557809736</v>
      </c>
      <c r="I666" s="0" t="n">
        <f aca="true">NORMINV(RAND(),$C$8,$C$13)</f>
        <v>59.7368264851256</v>
      </c>
      <c r="J666" s="0" t="n">
        <f aca="true">NORMINV(RAND(),$D$8,$D$13)</f>
        <v>13.8129680883857</v>
      </c>
      <c r="K666" s="0" t="n">
        <f aca="true">NORMINV(RAND(),$E$8,$E$13)</f>
        <v>2.98799223507118</v>
      </c>
      <c r="L666" s="0" t="n">
        <f aca="true">NORMINV(RAND(),$B$9,$B$14)</f>
        <v>46.3516768195351</v>
      </c>
      <c r="M666" s="0" t="n">
        <f aca="true">NORMINV(RAND(),$C$9,$C$14)</f>
        <v>57.0911702043213</v>
      </c>
      <c r="N666" s="0" t="n">
        <f aca="true">NORMINV(RAND(),$D$9,$D$14)</f>
        <v>32.854233735893</v>
      </c>
      <c r="O666" s="0" t="n">
        <f aca="true">NORMINV(RAND(),$E$9,$E$14)</f>
        <v>24.8885556264833</v>
      </c>
      <c r="P666" s="0" t="n">
        <f aca="true">NORMINV(RAND(),$B$10,$B$15)</f>
        <v>24.8669109175121</v>
      </c>
      <c r="Q666" s="0" t="n">
        <f aca="true">NORMINV(RAND(),$C$10,$C$15)</f>
        <v>29.1249050718511</v>
      </c>
      <c r="R666" s="0" t="n">
        <f aca="true">NORMINV(RAND(),$D$10,$D$15)</f>
        <v>9.96511039136034</v>
      </c>
      <c r="S666" s="0" t="n">
        <f aca="true">NORMINV(RAND(),$E$10,$E$15)</f>
        <v>4.01723196929098</v>
      </c>
      <c r="T666" s="0" t="n">
        <f aca="false">MEDIAN(INDEX(Avaliadores!$B$17:$B$22,$B666),INDEX(Avaliadores!$B$17:$B$22,$C666),INDEX(Avaliadores!$B$17:$B$22,$D666),INDEX(Avaliadores!$B$17:$B$22,$E666),INDEX(Avaliadores!$B$17:$B$22,$F666),INDEX(Avaliadores!$B$17:$B$22,$G666))</f>
        <v>2.41666666666667</v>
      </c>
      <c r="U666" s="0" t="n">
        <f aca="false">MEDIAN(INDEX(Avaliadores!$C$17:$C$22,$B666),INDEX(Avaliadores!$C$17:$C$22,$C666),INDEX(Avaliadores!$C$17:$C$22,$D666),INDEX(Avaliadores!$C$17:$C$22,$E666),INDEX(Avaliadores!$C$17:$C$22,$F666),INDEX(Avaliadores!$C$17:$C$22,$G666))</f>
        <v>5.79166666666667</v>
      </c>
      <c r="V666" s="0" t="n">
        <f aca="false">MEDIAN(INDEX(Avaliadores!$D$17:$D$22,$B666),INDEX(Avaliadores!$D$17:$D$22,$C666),INDEX(Avaliadores!$D$17:$D$22,$D666),INDEX(Avaliadores!$D$17:$D$22,$E666),INDEX(Avaliadores!$D$17:$D$22,$F666),INDEX(Avaliadores!$D$17:$D$22,$G666))</f>
        <v>5.29166666666667</v>
      </c>
      <c r="W666" s="0" t="n">
        <f aca="false">MEDIAN(INDEX(Avaliadores!$E$17:$E$22,$B666),INDEX(Avaliadores!$E$17:$E$22,$C666),INDEX(Avaliadores!$E$17:$E$22,$D666),INDEX(Avaliadores!$E$17:$E$22,$E666),INDEX(Avaliadores!$E$17:$E$22,$F666),INDEX(Avaliadores!$E$17:$E$22,$G666))</f>
        <v>6.04166666666667</v>
      </c>
      <c r="X666" s="0" t="n">
        <f aca="false">MEDIAN(INDEX(Avaliadores!$F$17:$F$22,$B666),INDEX(Avaliadores!$F$17:$F$22,$C666),INDEX(Avaliadores!$F$17:$F$22,$D666),INDEX(Avaliadores!$F$17:$F$22,$E666),INDEX(Avaliadores!$F$17:$F$22,$F666),INDEX(Avaliadores!$F$17:$F$22,$G666))</f>
        <v>3.04166666666667</v>
      </c>
      <c r="Y666" s="0" t="n">
        <f aca="false">MEDIAN(INDEX(Avaliadores!$G$17:$G$22,$B666),INDEX(Avaliadores!$G$17:$G$22,$C666),INDEX(Avaliadores!$G$17:$G$22,$D666),INDEX(Avaliadores!$G$17:$G$22,$E666),INDEX(Avaliadores!$G$17:$G$22,$F666),INDEX(Avaliadores!$G$17:$G$22,$G666))</f>
        <v>5.04166666666667</v>
      </c>
      <c r="Z666" s="0" t="n">
        <f aca="false">MEDIAN(INDEX(Avaliadores!$H$17:$H$22,$B666),INDEX(Avaliadores!$H$17:$H$22,$C666),INDEX(Avaliadores!$H$17:$H$22,$D666),INDEX(Avaliadores!$H$17:$H$22,$E666),INDEX(Avaliadores!$H$17:$H$22,$F666),INDEX(Avaliadores!$H$17:$H$22,$G666))</f>
        <v>4.04166666666667</v>
      </c>
      <c r="AA666" s="0" t="n">
        <f aca="false">MEDIAN(INDEX(Avaliadores!$I$17:$I$22,$B666),INDEX(Avaliadores!$I$17:$I$22,$C666),INDEX(Avaliadores!$I$17:$I$22,$D666),INDEX(Avaliadores!$I$17:$I$22,$E666),INDEX(Avaliadores!$I$17:$I$22,$F666),INDEX(Avaliadores!$I$17:$I$22,$G666))</f>
        <v>6.91666666666667</v>
      </c>
      <c r="AB666" s="0" t="n">
        <f aca="false">IF(MAX(H666:K666)=MIN(H666:K666),0,IF($B$17="custo",(MAX(H666:K666)-H666)/(MAX(H666:K666)-MIN(H666:K666)),(H666-MIN(H666:K666))/(MAX(H666:K666)-MIN(H666:K666))))</f>
        <v>0.309863117657525</v>
      </c>
      <c r="AC666" s="0" t="n">
        <f aca="false">IF(MAX(H666:K666)=MIN(H666:K666),0,IF($B$17="custo",(MAX(H666:K666)-I666)/(MAX(H666:K666)-MIN(H666:K666)),(I666-MIN(H666:K666))/(MAX(H666:K666)-MIN(H666:K666))))</f>
        <v>0</v>
      </c>
      <c r="AD666" s="0" t="n">
        <f aca="false">IF(MAX(H666:K666)=MIN(H666:K666),0,IF($B$17="custo",(MAX(H666:K666)-J666)/(MAX(H666:K666)-MIN(H666:K666)),(J666-MIN(H666:K666))/(MAX(H666:K666)-MIN(H666:K666))))</f>
        <v>0.809247608406967</v>
      </c>
      <c r="AE666" s="0" t="n">
        <f aca="false">IF(MAX(H666:K666)=MIN(H666:K666),0,IF($B$17="custo",(MAX(H666:K666)-K666)/(MAX(H666:K666)-MIN(H666:K666)),(K666-MIN(H666:K666))/(MAX(H666:K666)-MIN(H666:K666))))</f>
        <v>1</v>
      </c>
      <c r="AF666" s="0" t="n">
        <f aca="false">IF(MAX(L666:O666)=MIN(L666:O666),0,IF($C$17="custo",(MAX(L666:O666)-L666)/(MAX(L666:O666)-MIN(L666:O666)),(L666-MIN(L666:O666))/(MAX(L666:O666)-MIN(L666:O666))))</f>
        <v>0.666502440078974</v>
      </c>
      <c r="AG666" s="0" t="n">
        <f aca="false">IF(MAX(L666:O666)=MIN(L666:O666),0,IF($C$17="custo",(MAX(L666:O666)-M666)/(MAX(L666:O666)-MIN(L666:O666)),(M666-MIN(L666:O666))/(MAX(L666:O666)-MIN(L666:O666))))</f>
        <v>1</v>
      </c>
      <c r="AH666" s="0" t="n">
        <f aca="false">IF(MAX(L666:O666)=MIN(L666:O666),0,IF($C$17="custo",(MAX(L666:O666)-N666)/(MAX(L666:O666)-MIN(L666:O666)),(N666-MIN(L666:O666))/(MAX(L666:O666)-MIN(L666:O666))))</f>
        <v>0.247361222491908</v>
      </c>
      <c r="AI666" s="0" t="n">
        <f aca="false">IF(MAX(L666:O666)=MIN(L666:O666),0,IF($C$17="custo",(MAX(L666:O666)-O666)/(MAX(L666:O666)-MIN(L666:O666)),(O666-MIN(L666:O666))/(MAX(L666:O666)-MIN(L666:O666))))</f>
        <v>0</v>
      </c>
      <c r="AJ666" s="0" t="n">
        <f aca="false">IF(MAX(P666:S666)=MIN(P666:S666),0,IF($D$17="custo",(MAX(P666:S666)-P666)/(MAX(P666:S666)-MIN(P666:S666)),(P666-MIN(P666:S666))/(MAX(P666:S666)-MIN(P666:S666))))</f>
        <v>0.16958935768145</v>
      </c>
      <c r="AK666" s="0" t="n">
        <f aca="false">IF(MAX(P666:S666)=MIN(P666:S666),0,IF($D$17="custo",(MAX(P666:S666)-Q666)/(MAX(P666:S666)-MIN(P666:S666)),(Q666-MIN(P666:S666))/(MAX(P666:S666)-MIN(P666:S666))))</f>
        <v>0</v>
      </c>
      <c r="AL666" s="0" t="n">
        <f aca="false">IF(MAX(P666:S666)=MIN(P666:S666),0,IF($D$17="custo",(MAX(P666:S666)-R666)/(MAX(P666:S666)-MIN(P666:S666)),(R666-MIN(P666:S666))/(MAX(P666:S666)-MIN(P666:S666))))</f>
        <v>0.763105151251038</v>
      </c>
      <c r="AM666" s="0" t="n">
        <f aca="false">IF(MAX(P666:S666)=MIN(P666:S666),0,IF($D$17="custo",(MAX(P666:S666)-S666)/(MAX(P666:S666)-MIN(P666:S666)),(S666-MIN(P666:S666))/(MAX(P666:S666)-MIN(P666:S666))))</f>
        <v>1</v>
      </c>
      <c r="AN666" s="0" t="n">
        <f aca="false">IF(MAX(T666:W666)=MIN(T666:W666),0,IF($E$17="custo",(MAX(T666:W666)-T666)/(MAX(T666:W666)-MIN(T666:W666)),(T666-MIN(T666:W666))/(MAX(T666:W666)-MIN(T666:W666))))</f>
        <v>0</v>
      </c>
      <c r="AO666" s="0" t="n">
        <f aca="false">IF(MAX(T666:W666)=MIN(T666:W666),0,IF($E$17="custo",(MAX(T666:W666)-U666)/(MAX(T666:W666)-MIN(T666:W666)),(U666-MIN(T666:W666))/(MAX(T666:W666)-MIN(T666:W666))))</f>
        <v>0.931034482758621</v>
      </c>
      <c r="AP666" s="0" t="n">
        <f aca="false">IF(MAX(T666:W666)=MIN(T666:W666),0,IF($E$17="custo",(MAX(T666:W666)-V666)/(MAX(T666:W666)-MIN(T666:W666)),(V666-MIN(T666:W666))/(MAX(T666:W666)-MIN(T666:W666))))</f>
        <v>0.793103448275862</v>
      </c>
      <c r="AQ666" s="0" t="n">
        <f aca="false">IF(MAX(T666:W666)=MIN(T666:W666),0,IF($E$17="custo",(MAX(T666:W666)-W666)/(MAX(T666:W666)-MIN(T666:W666)),(W666-MIN(T666:W666))/(MAX(T666:W666)-MIN(T666:W666))))</f>
        <v>1</v>
      </c>
      <c r="AR666" s="0" t="n">
        <f aca="false">IF(MAX(X666:AA666)=MIN(X666:AA666),0,IF($F$17="custo",(MAX(X666:AA666)-X666)/(MAX(X666:AA666)-MIN(X666:AA666)),(X666-MIN(X666:AA666))/(MAX(X666:AA666)-MIN(X666:AA666))))</f>
        <v>0</v>
      </c>
      <c r="AS666" s="0" t="n">
        <f aca="false">IF(MAX(X666:AA666)=MIN(X666:AA666),0,IF($F$17="custo",(MAX(X666:AA666)-Y666)/(MAX(X666:AA666)-MIN(X666:AA666)),(Y666-MIN(X666:AA666))/(MAX(X666:AA666)-MIN(X666:AA666))))</f>
        <v>0.516129032258065</v>
      </c>
      <c r="AT666" s="0" t="n">
        <f aca="false">IF(MAX(X666:AA666)=MIN(X666:AA666),0,IF($F$17="custo",(MAX(X666:AA666)-Z666)/(MAX(X666:AA666)-MIN(X666:AA666)),(Z666-MIN(X666:AA666))/(MAX(X666:AA666)-MIN(X666:AA666))))</f>
        <v>0.258064516129032</v>
      </c>
      <c r="AU666" s="0" t="n">
        <f aca="false">IF(MAX(X666:AA666)=MIN(X666:AA666),0,IF($F$17="custo",(MAX(X666:AA666)-AA666)/(MAX(X666:AA666)-MIN(X666:AA666)),(AA666-MIN(X666:AA666))/(MAX(X666:AA666)-MIN(X666:AA666))))</f>
        <v>1</v>
      </c>
      <c r="AV666" s="0" t="n">
        <f aca="false">STDEVP(AB666:AE666)</f>
        <v>0.396307732723714</v>
      </c>
      <c r="AW666" s="0" t="n">
        <f aca="false">STDEVP(AF666:AI666)</f>
        <v>0.383957858135698</v>
      </c>
      <c r="AX666" s="0" t="n">
        <f aca="false">STDEVP(AJ666:AM666)</f>
        <v>0.411479952698254</v>
      </c>
      <c r="AY666" s="0" t="n">
        <f aca="false">STDEVP(AN666:AQ666)</f>
        <v>0.400189461670178</v>
      </c>
      <c r="AZ666" s="0" t="n">
        <f aca="false">STDEVP(AR666:AU666)</f>
        <v>0.369474554482429</v>
      </c>
      <c r="BA666" s="0" t="n">
        <f aca="false">AV666*((1-IFERROR(CORREL(AB666:AE666,AF666:AI666),0))+(1-IFERROR(CORREL(AB666:AE666,AJ666:AM666),0))+(1-IFERROR(CORREL(AB666:AE666,AN666:AQ666),0))+(1-IFERROR(CORREL(AB666:AE666,AR666:AU666),0)))</f>
        <v>1.28195921368656</v>
      </c>
      <c r="BB666" s="0" t="n">
        <f aca="false">AW666*((1-IFERROR(CORREL(AF666:AI666,AB666:AE666),0))+(1-IFERROR(CORREL(AF666:AI666,AJ666:AM666),0))+(1-IFERROR(CORREL(AF666:AI666,AN666:AQ666),0))+(1-IFERROR(CORREL(AF666:AI666,AR666:AU666),0)))</f>
        <v>2.58938443508628</v>
      </c>
      <c r="BC666" s="0" t="n">
        <f aca="false">AX666*((1-IFERROR(CORREL(AJ666:AM666,AB666:AE666),0))+(1-IFERROR(CORREL(AJ666:AM666,AF666:AI666),0))+(1-IFERROR(CORREL(AJ666:AM666,AN666:AQ666),0))+(1-IFERROR(CORREL(AJ666:AM666,AR666:AU666),0)))</f>
        <v>1.2335100002679</v>
      </c>
      <c r="BD666" s="0" t="n">
        <f aca="false">AY666*((1-IFERROR(CORREL(AN666:AQ666,AB666:AE666),0))+(1-IFERROR(CORREL(AN666:AQ666,AF666:AI666),0))+(1-IFERROR(CORREL(AN666:AQ666,AJ666:AM666),0))+(1-IFERROR(CORREL(AN666:AQ666,AR666:AU666),0)))</f>
        <v>1.09189695504226</v>
      </c>
      <c r="BE666" s="0" t="n">
        <f aca="false">AZ666*((1-IFERROR(CORREL(AR666:AU666,AB666:AE666),0))+(1-IFERROR(CORREL(AR666:AU666,AF666:AI666),0))+(1-IFERROR(CORREL(AR666:AU666,AJ666:AM666),0))+(1-IFERROR(CORREL(AR666:AU666,AN666:AQ666),0)))</f>
        <v>0.979051243552233</v>
      </c>
      <c r="BF666" s="0" t="n">
        <f aca="false">IF(SUM(BA666:BE666)&gt;0,BA666/SUM(BA666:BE666),1/5)</f>
        <v>0.178650308482114</v>
      </c>
      <c r="BG666" s="0" t="n">
        <f aca="false">IF(SUM(BA666:BE666)&gt;0,BB666/SUM(BA666:BE666),1/5)</f>
        <v>0.360849489724916</v>
      </c>
      <c r="BH666" s="0" t="n">
        <f aca="false">IF(SUM(BA666:BE666)&gt;0,BC666/SUM(BA666:BE666),1/5)</f>
        <v>0.17189855941666</v>
      </c>
      <c r="BI666" s="0" t="n">
        <f aca="false">IF(SUM(BA666:BE666)&gt;0,BD666/SUM(BA666:BE666),1/5)</f>
        <v>0.152163755107325</v>
      </c>
      <c r="BJ666" s="0" t="n">
        <f aca="false">IF(SUM(BA666:BE666)&gt;0,BE666/SUM(BA666:BE666),1/5)</f>
        <v>0.136437887268986</v>
      </c>
      <c r="BK666" s="0" t="n">
        <f aca="false">BF666*AB666+BG666*AF666+BH666*AJ666+BI666*AN666+BJ666*AR666</f>
        <v>0.325016373237493</v>
      </c>
      <c r="BL666" s="0" t="n">
        <f aca="false">BF666*AC666+BG666*AG666+BH666*AK666+BI666*AO666+BJ666*AS666</f>
        <v>0.57293874747535</v>
      </c>
      <c r="BM666" s="0" t="n">
        <f aca="false">BF666*AD666+BG666*AH666+BH666*AL666+BI666*AP666+BJ666*AT666</f>
        <v>0.520900558215701</v>
      </c>
      <c r="BN666" s="0" t="n">
        <f aca="false">BF666*AE666+BG666*AI666+BH666*AM666+BI666*AQ666+BJ666*AU666</f>
        <v>0.639150510275085</v>
      </c>
      <c r="BO666" s="0" t="n">
        <f aca="false">RANK(BK666,$BK666:$BN666)</f>
        <v>4</v>
      </c>
      <c r="BP666" s="0" t="n">
        <f aca="false">RANK(BL666,$BK666:$BN666)</f>
        <v>2</v>
      </c>
      <c r="BQ666" s="0" t="n">
        <f aca="false">RANK(BM666,$BK666:$BN666)</f>
        <v>3</v>
      </c>
      <c r="BR666" s="0" t="n">
        <f aca="false">RANK(BN666,$BK666:$BN666)</f>
        <v>1</v>
      </c>
    </row>
    <row r="667" customFormat="false" ht="15" hidden="false" customHeight="false" outlineLevel="0" collapsed="false">
      <c r="A667" s="0" t="n">
        <v>644</v>
      </c>
      <c r="B667" s="0" t="n">
        <f aca="false">RANDBETWEEN(1,$B$5)</f>
        <v>3</v>
      </c>
      <c r="C667" s="0" t="n">
        <f aca="false">RANDBETWEEN(1,$B$5)</f>
        <v>4</v>
      </c>
      <c r="D667" s="0" t="n">
        <f aca="false">RANDBETWEEN(1,$B$5)</f>
        <v>1</v>
      </c>
      <c r="E667" s="0" t="n">
        <f aca="false">RANDBETWEEN(1,$B$5)</f>
        <v>5</v>
      </c>
      <c r="F667" s="0" t="n">
        <f aca="false">RANDBETWEEN(1,$B$5)</f>
        <v>2</v>
      </c>
      <c r="G667" s="0" t="n">
        <f aca="false">RANDBETWEEN(1,$B$5)</f>
        <v>5</v>
      </c>
      <c r="H667" s="0" t="n">
        <f aca="true">NORMINV(RAND(),$B$8,$B$13)</f>
        <v>40.6525730247957</v>
      </c>
      <c r="I667" s="0" t="n">
        <f aca="true">NORMINV(RAND(),$C$8,$C$13)</f>
        <v>56.8633227074526</v>
      </c>
      <c r="J667" s="0" t="n">
        <f aca="true">NORMINV(RAND(),$D$8,$D$13)</f>
        <v>13.560533727111</v>
      </c>
      <c r="K667" s="0" t="n">
        <f aca="true">NORMINV(RAND(),$E$8,$E$13)</f>
        <v>2.9758869459696</v>
      </c>
      <c r="L667" s="0" t="n">
        <f aca="true">NORMINV(RAND(),$B$9,$B$14)</f>
        <v>53.4706418886441</v>
      </c>
      <c r="M667" s="0" t="n">
        <f aca="true">NORMINV(RAND(),$C$9,$C$14)</f>
        <v>51.3081225354743</v>
      </c>
      <c r="N667" s="0" t="n">
        <f aca="true">NORMINV(RAND(),$D$9,$D$14)</f>
        <v>43.7917309435511</v>
      </c>
      <c r="O667" s="0" t="n">
        <f aca="true">NORMINV(RAND(),$E$9,$E$14)</f>
        <v>29.0137636947712</v>
      </c>
      <c r="P667" s="0" t="n">
        <f aca="true">NORMINV(RAND(),$B$10,$B$15)</f>
        <v>23.4335810895387</v>
      </c>
      <c r="Q667" s="0" t="n">
        <f aca="true">NORMINV(RAND(),$C$10,$C$15)</f>
        <v>28.6986882777028</v>
      </c>
      <c r="R667" s="0" t="n">
        <f aca="true">NORMINV(RAND(),$D$10,$D$15)</f>
        <v>10.4376927680916</v>
      </c>
      <c r="S667" s="0" t="n">
        <f aca="true">NORMINV(RAND(),$E$10,$E$15)</f>
        <v>4.08892437857778</v>
      </c>
      <c r="T667" s="0" t="n">
        <f aca="false">MEDIAN(INDEX(Avaliadores!$B$17:$B$22,$B667),INDEX(Avaliadores!$B$17:$B$22,$C667),INDEX(Avaliadores!$B$17:$B$22,$D667),INDEX(Avaliadores!$B$17:$B$22,$E667),INDEX(Avaliadores!$B$17:$B$22,$F667),INDEX(Avaliadores!$B$17:$B$22,$G667))</f>
        <v>2.66666666666667</v>
      </c>
      <c r="U667" s="0" t="n">
        <f aca="false">MEDIAN(INDEX(Avaliadores!$C$17:$C$22,$B667),INDEX(Avaliadores!$C$17:$C$22,$C667),INDEX(Avaliadores!$C$17:$C$22,$D667),INDEX(Avaliadores!$C$17:$C$22,$E667),INDEX(Avaliadores!$C$17:$C$22,$F667),INDEX(Avaliadores!$C$17:$C$22,$G667))</f>
        <v>5.29166666666667</v>
      </c>
      <c r="V667" s="0" t="n">
        <f aca="false">MEDIAN(INDEX(Avaliadores!$D$17:$D$22,$B667),INDEX(Avaliadores!$D$17:$D$22,$C667),INDEX(Avaliadores!$D$17:$D$22,$D667),INDEX(Avaliadores!$D$17:$D$22,$E667),INDEX(Avaliadores!$D$17:$D$22,$F667),INDEX(Avaliadores!$D$17:$D$22,$G667))</f>
        <v>5.66666666666667</v>
      </c>
      <c r="W667" s="0" t="n">
        <f aca="false">MEDIAN(INDEX(Avaliadores!$E$17:$E$22,$B667),INDEX(Avaliadores!$E$17:$E$22,$C667),INDEX(Avaliadores!$E$17:$E$22,$D667),INDEX(Avaliadores!$E$17:$E$22,$E667),INDEX(Avaliadores!$E$17:$E$22,$F667),INDEX(Avaliadores!$E$17:$E$22,$G667))</f>
        <v>6.79166666666667</v>
      </c>
      <c r="X667" s="0" t="n">
        <f aca="false">MEDIAN(INDEX(Avaliadores!$F$17:$F$22,$B667),INDEX(Avaliadores!$F$17:$F$22,$C667),INDEX(Avaliadores!$F$17:$F$22,$D667),INDEX(Avaliadores!$F$17:$F$22,$E667),INDEX(Avaliadores!$F$17:$F$22,$F667),INDEX(Avaliadores!$F$17:$F$22,$G667))</f>
        <v>2.54166666666667</v>
      </c>
      <c r="Y667" s="0" t="n">
        <f aca="false">MEDIAN(INDEX(Avaliadores!$G$17:$G$22,$B667),INDEX(Avaliadores!$G$17:$G$22,$C667),INDEX(Avaliadores!$G$17:$G$22,$D667),INDEX(Avaliadores!$G$17:$G$22,$E667),INDEX(Avaliadores!$G$17:$G$22,$F667),INDEX(Avaliadores!$G$17:$G$22,$G667))</f>
        <v>4.79166666666667</v>
      </c>
      <c r="Z667" s="0" t="n">
        <f aca="false">MEDIAN(INDEX(Avaliadores!$H$17:$H$22,$B667),INDEX(Avaliadores!$H$17:$H$22,$C667),INDEX(Avaliadores!$H$17:$H$22,$D667),INDEX(Avaliadores!$H$17:$H$22,$E667),INDEX(Avaliadores!$H$17:$H$22,$F667),INDEX(Avaliadores!$H$17:$H$22,$G667))</f>
        <v>3.66666666666667</v>
      </c>
      <c r="AA667" s="0" t="n">
        <f aca="false">MEDIAN(INDEX(Avaliadores!$I$17:$I$22,$B667),INDEX(Avaliadores!$I$17:$I$22,$C667),INDEX(Avaliadores!$I$17:$I$22,$D667),INDEX(Avaliadores!$I$17:$I$22,$E667),INDEX(Avaliadores!$I$17:$I$22,$F667),INDEX(Avaliadores!$I$17:$I$22,$G667))</f>
        <v>6.54166666666667</v>
      </c>
      <c r="AB667" s="0" t="n">
        <f aca="false">IF(MAX(H667:K667)=MIN(H667:K667),0,IF($B$17="custo",(MAX(H667:K667)-H667)/(MAX(H667:K667)-MIN(H667:K667)),(H667-MIN(H667:K667))/(MAX(H667:K667)-MIN(H667:K667))))</f>
        <v>0.300826147200788</v>
      </c>
      <c r="AC667" s="0" t="n">
        <f aca="false">IF(MAX(H667:K667)=MIN(H667:K667),0,IF($B$17="custo",(MAX(H667:K667)-I667)/(MAX(H667:K667)-MIN(H667:K667)),(I667-MIN(H667:K667))/(MAX(H667:K667)-MIN(H667:K667))))</f>
        <v>0</v>
      </c>
      <c r="AD667" s="0" t="n">
        <f aca="false">IF(MAX(H667:K667)=MIN(H667:K667),0,IF($B$17="custo",(MAX(H667:K667)-J667)/(MAX(H667:K667)-MIN(H667:K667)),(J667-MIN(H667:K667))/(MAX(H667:K667)-MIN(H667:K667))))</f>
        <v>0.803578577611463</v>
      </c>
      <c r="AE667" s="0" t="n">
        <f aca="false">IF(MAX(H667:K667)=MIN(H667:K667),0,IF($B$17="custo",(MAX(H667:K667)-K667)/(MAX(H667:K667)-MIN(H667:K667)),(K667-MIN(H667:K667))/(MAX(H667:K667)-MIN(H667:K667))))</f>
        <v>1</v>
      </c>
      <c r="AF667" s="0" t="n">
        <f aca="false">IF(MAX(L667:O667)=MIN(L667:O667),0,IF($C$17="custo",(MAX(L667:O667)-L667)/(MAX(L667:O667)-MIN(L667:O667)),(L667-MIN(L667:O667))/(MAX(L667:O667)-MIN(L667:O667))))</f>
        <v>1</v>
      </c>
      <c r="AG667" s="0" t="n">
        <f aca="false">IF(MAX(L667:O667)=MIN(L667:O667),0,IF($C$17="custo",(MAX(L667:O667)-M667)/(MAX(L667:O667)-MIN(L667:O667)),(M667-MIN(L667:O667))/(MAX(L667:O667)-MIN(L667:O667))))</f>
        <v>0.911578275198201</v>
      </c>
      <c r="AH667" s="0" t="n">
        <f aca="false">IF(MAX(L667:O667)=MIN(L667:O667),0,IF($C$17="custo",(MAX(L667:O667)-N667)/(MAX(L667:O667)-MIN(L667:O667)),(N667-MIN(L667:O667))/(MAX(L667:O667)-MIN(L667:O667))))</f>
        <v>0.604245853932501</v>
      </c>
      <c r="AI667" s="0" t="n">
        <f aca="false">IF(MAX(L667:O667)=MIN(L667:O667),0,IF($C$17="custo",(MAX(L667:O667)-O667)/(MAX(L667:O667)-MIN(L667:O667)),(O667-MIN(L667:O667))/(MAX(L667:O667)-MIN(L667:O667))))</f>
        <v>0</v>
      </c>
      <c r="AJ667" s="0" t="n">
        <f aca="false">IF(MAX(P667:S667)=MIN(P667:S667),0,IF($D$17="custo",(MAX(P667:S667)-P667)/(MAX(P667:S667)-MIN(P667:S667)),(P667-MIN(P667:S667))/(MAX(P667:S667)-MIN(P667:S667))))</f>
        <v>0.213943831795612</v>
      </c>
      <c r="AK667" s="0" t="n">
        <f aca="false">IF(MAX(P667:S667)=MIN(P667:S667),0,IF($D$17="custo",(MAX(P667:S667)-Q667)/(MAX(P667:S667)-MIN(P667:S667)),(Q667-MIN(P667:S667))/(MAX(P667:S667)-MIN(P667:S667))))</f>
        <v>0</v>
      </c>
      <c r="AL667" s="0" t="n">
        <f aca="false">IF(MAX(P667:S667)=MIN(P667:S667),0,IF($D$17="custo",(MAX(P667:S667)-R667)/(MAX(P667:S667)-MIN(P667:S667)),(R667-MIN(P667:S667))/(MAX(P667:S667)-MIN(P667:S667))))</f>
        <v>0.74202237715334</v>
      </c>
      <c r="AM667" s="0" t="n">
        <f aca="false">IF(MAX(P667:S667)=MIN(P667:S667),0,IF($D$17="custo",(MAX(P667:S667)-S667)/(MAX(P667:S667)-MIN(P667:S667)),(S667-MIN(P667:S667))/(MAX(P667:S667)-MIN(P667:S667))))</f>
        <v>1</v>
      </c>
      <c r="AN667" s="0" t="n">
        <f aca="false">IF(MAX(T667:W667)=MIN(T667:W667),0,IF($E$17="custo",(MAX(T667:W667)-T667)/(MAX(T667:W667)-MIN(T667:W667)),(T667-MIN(T667:W667))/(MAX(T667:W667)-MIN(T667:W667))))</f>
        <v>0</v>
      </c>
      <c r="AO667" s="0" t="n">
        <f aca="false">IF(MAX(T667:W667)=MIN(T667:W667),0,IF($E$17="custo",(MAX(T667:W667)-U667)/(MAX(T667:W667)-MIN(T667:W667)),(U667-MIN(T667:W667))/(MAX(T667:W667)-MIN(T667:W667))))</f>
        <v>0.636363636363636</v>
      </c>
      <c r="AP667" s="0" t="n">
        <f aca="false">IF(MAX(T667:W667)=MIN(T667:W667),0,IF($E$17="custo",(MAX(T667:W667)-V667)/(MAX(T667:W667)-MIN(T667:W667)),(V667-MIN(T667:W667))/(MAX(T667:W667)-MIN(T667:W667))))</f>
        <v>0.727272727272727</v>
      </c>
      <c r="AQ667" s="0" t="n">
        <f aca="false">IF(MAX(T667:W667)=MIN(T667:W667),0,IF($E$17="custo",(MAX(T667:W667)-W667)/(MAX(T667:W667)-MIN(T667:W667)),(W667-MIN(T667:W667))/(MAX(T667:W667)-MIN(T667:W667))))</f>
        <v>1</v>
      </c>
      <c r="AR667" s="0" t="n">
        <f aca="false">IF(MAX(X667:AA667)=MIN(X667:AA667),0,IF($F$17="custo",(MAX(X667:AA667)-X667)/(MAX(X667:AA667)-MIN(X667:AA667)),(X667-MIN(X667:AA667))/(MAX(X667:AA667)-MIN(X667:AA667))))</f>
        <v>0</v>
      </c>
      <c r="AS667" s="0" t="n">
        <f aca="false">IF(MAX(X667:AA667)=MIN(X667:AA667),0,IF($F$17="custo",(MAX(X667:AA667)-Y667)/(MAX(X667:AA667)-MIN(X667:AA667)),(Y667-MIN(X667:AA667))/(MAX(X667:AA667)-MIN(X667:AA667))))</f>
        <v>0.5625</v>
      </c>
      <c r="AT667" s="0" t="n">
        <f aca="false">IF(MAX(X667:AA667)=MIN(X667:AA667),0,IF($F$17="custo",(MAX(X667:AA667)-Z667)/(MAX(X667:AA667)-MIN(X667:AA667)),(Z667-MIN(X667:AA667))/(MAX(X667:AA667)-MIN(X667:AA667))))</f>
        <v>0.28125</v>
      </c>
      <c r="AU667" s="0" t="n">
        <f aca="false">IF(MAX(X667:AA667)=MIN(X667:AA667),0,IF($F$17="custo",(MAX(X667:AA667)-AA667)/(MAX(X667:AA667)-MIN(X667:AA667)),(AA667-MIN(X667:AA667))/(MAX(X667:AA667)-MIN(X667:AA667))))</f>
        <v>1</v>
      </c>
      <c r="AV667" s="0" t="n">
        <f aca="false">STDEVP(AB667:AE667)</f>
        <v>0.396580726266009</v>
      </c>
      <c r="AW667" s="0" t="n">
        <f aca="false">STDEVP(AF667:AI667)</f>
        <v>0.391709471939625</v>
      </c>
      <c r="AX667" s="0" t="n">
        <f aca="false">STDEVP(AJ667:AM667)</f>
        <v>0.399974442534191</v>
      </c>
      <c r="AY667" s="0" t="n">
        <f aca="false">STDEVP(AN667:AQ667)</f>
        <v>0.366466261286298</v>
      </c>
      <c r="AZ667" s="0" t="n">
        <f aca="false">STDEVP(AR667:AU667)</f>
        <v>0.36934208292415</v>
      </c>
      <c r="BA667" s="0" t="n">
        <f aca="false">AV667*((1-IFERROR(CORREL(AB667:AE667,AF667:AI667),0))+(1-IFERROR(CORREL(AB667:AE667,AJ667:AM667),0))+(1-IFERROR(CORREL(AB667:AE667,AN667:AQ667),0))+(1-IFERROR(CORREL(AB667:AE667,AR667:AU667),0)))</f>
        <v>1.12855000778662</v>
      </c>
      <c r="BB667" s="0" t="n">
        <f aca="false">AW667*((1-IFERROR(CORREL(AF667:AI667,AB667:AE667),0))+(1-IFERROR(CORREL(AF667:AI667,AJ667:AM667),0))+(1-IFERROR(CORREL(AF667:AI667,AN667:AQ667),0))+(1-IFERROR(CORREL(AF667:AI667,AR667:AU667),0)))</f>
        <v>2.90190396398052</v>
      </c>
      <c r="BC667" s="0" t="n">
        <f aca="false">AX667*((1-IFERROR(CORREL(AJ667:AM667,AB667:AE667),0))+(1-IFERROR(CORREL(AJ667:AM667,AF667:AI667),0))+(1-IFERROR(CORREL(AJ667:AM667,AN667:AQ667),0))+(1-IFERROR(CORREL(AJ667:AM667,AR667:AU667),0)))</f>
        <v>1.09445936804031</v>
      </c>
      <c r="BD667" s="0" t="n">
        <f aca="false">AY667*((1-IFERROR(CORREL(AN667:AQ667,AB667:AE667),0))+(1-IFERROR(CORREL(AN667:AQ667,AF667:AI667),0))+(1-IFERROR(CORREL(AN667:AQ667,AJ667:AM667),0))+(1-IFERROR(CORREL(AN667:AQ667,AR667:AU667),0)))</f>
        <v>0.988965392422128</v>
      </c>
      <c r="BE667" s="0" t="n">
        <f aca="false">AZ667*((1-IFERROR(CORREL(AR667:AU667,AB667:AE667),0))+(1-IFERROR(CORREL(AR667:AU667,AF667:AI667),0))+(1-IFERROR(CORREL(AR667:AU667,AJ667:AM667),0))+(1-IFERROR(CORREL(AR667:AU667,AN667:AQ667),0)))</f>
        <v>1.1057311314009</v>
      </c>
      <c r="BF667" s="0" t="n">
        <f aca="false">IF(SUM(BA667:BE667)&gt;0,BA667/SUM(BA667:BE667),1/5)</f>
        <v>0.15631731202981</v>
      </c>
      <c r="BG667" s="0" t="n">
        <f aca="false">IF(SUM(BA667:BE667)&gt;0,BB667/SUM(BA667:BE667),1/5)</f>
        <v>0.40194747622017</v>
      </c>
      <c r="BH667" s="0" t="n">
        <f aca="false">IF(SUM(BA667:BE667)&gt;0,BC667/SUM(BA667:BE667),1/5)</f>
        <v>0.151595361621099</v>
      </c>
      <c r="BI667" s="0" t="n">
        <f aca="false">IF(SUM(BA667:BE667)&gt;0,BD667/SUM(BA667:BE667),1/5)</f>
        <v>0.136983218082758</v>
      </c>
      <c r="BJ667" s="0" t="n">
        <f aca="false">IF(SUM(BA667:BE667)&gt;0,BE667/SUM(BA667:BE667),1/5)</f>
        <v>0.153156632046163</v>
      </c>
      <c r="BK667" s="0" t="n">
        <f aca="false">BF667*AB667+BG667*AF667+BH667*AJ667+BI667*AN667+BJ667*AR667</f>
        <v>0.48140470348654</v>
      </c>
      <c r="BL667" s="0" t="n">
        <f aca="false">BF667*AC667+BG667*AG667+BH667*AK667+BI667*AO667+BJ667*AS667</f>
        <v>0.539728331398956</v>
      </c>
      <c r="BM667" s="0" t="n">
        <f aca="false">BF667*AD667+BG667*AH667+BH667*AL667+BI667*AP667+BJ667*AT667</f>
        <v>0.623674951225766</v>
      </c>
      <c r="BN667" s="0" t="n">
        <f aca="false">BF667*AE667+BG667*AI667+BH667*AM667+BI667*AQ667+BJ667*AU667</f>
        <v>0.59805252377983</v>
      </c>
      <c r="BO667" s="0" t="n">
        <f aca="false">RANK(BK667,$BK667:$BN667)</f>
        <v>4</v>
      </c>
      <c r="BP667" s="0" t="n">
        <f aca="false">RANK(BL667,$BK667:$BN667)</f>
        <v>3</v>
      </c>
      <c r="BQ667" s="0" t="n">
        <f aca="false">RANK(BM667,$BK667:$BN667)</f>
        <v>1</v>
      </c>
      <c r="BR667" s="0" t="n">
        <f aca="false">RANK(BN667,$BK667:$BN667)</f>
        <v>2</v>
      </c>
    </row>
    <row r="668" customFormat="false" ht="15" hidden="false" customHeight="false" outlineLevel="0" collapsed="false">
      <c r="A668" s="0" t="n">
        <v>645</v>
      </c>
      <c r="B668" s="0" t="n">
        <f aca="false">RANDBETWEEN(1,$B$5)</f>
        <v>5</v>
      </c>
      <c r="C668" s="0" t="n">
        <f aca="false">RANDBETWEEN(1,$B$5)</f>
        <v>6</v>
      </c>
      <c r="D668" s="0" t="n">
        <f aca="false">RANDBETWEEN(1,$B$5)</f>
        <v>5</v>
      </c>
      <c r="E668" s="0" t="n">
        <f aca="false">RANDBETWEEN(1,$B$5)</f>
        <v>6</v>
      </c>
      <c r="F668" s="0" t="n">
        <f aca="false">RANDBETWEEN(1,$B$5)</f>
        <v>5</v>
      </c>
      <c r="G668" s="0" t="n">
        <f aca="false">RANDBETWEEN(1,$B$5)</f>
        <v>1</v>
      </c>
      <c r="H668" s="0" t="n">
        <f aca="true">NORMINV(RAND(),$B$8,$B$13)</f>
        <v>51.1716561309809</v>
      </c>
      <c r="I668" s="0" t="n">
        <f aca="true">NORMINV(RAND(),$C$8,$C$13)</f>
        <v>59.7196091677471</v>
      </c>
      <c r="J668" s="0" t="n">
        <f aca="true">NORMINV(RAND(),$D$8,$D$13)</f>
        <v>16.4411727453059</v>
      </c>
      <c r="K668" s="0" t="n">
        <f aca="true">NORMINV(RAND(),$E$8,$E$13)</f>
        <v>3.24993113681242</v>
      </c>
      <c r="L668" s="0" t="n">
        <f aca="true">NORMINV(RAND(),$B$9,$B$14)</f>
        <v>46.6158858650044</v>
      </c>
      <c r="M668" s="0" t="n">
        <f aca="true">NORMINV(RAND(),$C$9,$C$14)</f>
        <v>52.5692444508437</v>
      </c>
      <c r="N668" s="0" t="n">
        <f aca="true">NORMINV(RAND(),$D$9,$D$14)</f>
        <v>44.8741573474234</v>
      </c>
      <c r="O668" s="0" t="n">
        <f aca="true">NORMINV(RAND(),$E$9,$E$14)</f>
        <v>22.2630841936631</v>
      </c>
      <c r="P668" s="0" t="n">
        <f aca="true">NORMINV(RAND(),$B$10,$B$15)</f>
        <v>23.0838436630838</v>
      </c>
      <c r="Q668" s="0" t="n">
        <f aca="true">NORMINV(RAND(),$C$10,$C$15)</f>
        <v>29.5857518470785</v>
      </c>
      <c r="R668" s="0" t="n">
        <f aca="true">NORMINV(RAND(),$D$10,$D$15)</f>
        <v>10.3501985627491</v>
      </c>
      <c r="S668" s="0" t="n">
        <f aca="true">NORMINV(RAND(),$E$10,$E$15)</f>
        <v>3.88762025054799</v>
      </c>
      <c r="T668" s="0" t="n">
        <f aca="false">MEDIAN(INDEX(Avaliadores!$B$17:$B$22,$B668),INDEX(Avaliadores!$B$17:$B$22,$C668),INDEX(Avaliadores!$B$17:$B$22,$D668),INDEX(Avaliadores!$B$17:$B$22,$E668),INDEX(Avaliadores!$B$17:$B$22,$F668),INDEX(Avaliadores!$B$17:$B$22,$G668))</f>
        <v>2.29166666666667</v>
      </c>
      <c r="U668" s="0" t="n">
        <f aca="false">MEDIAN(INDEX(Avaliadores!$C$17:$C$22,$B668),INDEX(Avaliadores!$C$17:$C$22,$C668),INDEX(Avaliadores!$C$17:$C$22,$D668),INDEX(Avaliadores!$C$17:$C$22,$E668),INDEX(Avaliadores!$C$17:$C$22,$F668),INDEX(Avaliadores!$C$17:$C$22,$G668))</f>
        <v>5.54166666666667</v>
      </c>
      <c r="V668" s="0" t="n">
        <f aca="false">MEDIAN(INDEX(Avaliadores!$D$17:$D$22,$B668),INDEX(Avaliadores!$D$17:$D$22,$C668),INDEX(Avaliadores!$D$17:$D$22,$D668),INDEX(Avaliadores!$D$17:$D$22,$E668),INDEX(Avaliadores!$D$17:$D$22,$F668),INDEX(Avaliadores!$D$17:$D$22,$G668))</f>
        <v>5.54166666666667</v>
      </c>
      <c r="W668" s="0" t="n">
        <f aca="false">MEDIAN(INDEX(Avaliadores!$E$17:$E$22,$B668),INDEX(Avaliadores!$E$17:$E$22,$C668),INDEX(Avaliadores!$E$17:$E$22,$D668),INDEX(Avaliadores!$E$17:$E$22,$E668),INDEX(Avaliadores!$E$17:$E$22,$F668),INDEX(Avaliadores!$E$17:$E$22,$G668))</f>
        <v>7.29166666666667</v>
      </c>
      <c r="X668" s="0" t="n">
        <f aca="false">MEDIAN(INDEX(Avaliadores!$F$17:$F$22,$B668),INDEX(Avaliadores!$F$17:$F$22,$C668),INDEX(Avaliadores!$F$17:$F$22,$D668),INDEX(Avaliadores!$F$17:$F$22,$E668),INDEX(Avaliadores!$F$17:$F$22,$F668),INDEX(Avaliadores!$F$17:$F$22,$G668))</f>
        <v>2.54166666666667</v>
      </c>
      <c r="Y668" s="0" t="n">
        <f aca="false">MEDIAN(INDEX(Avaliadores!$G$17:$G$22,$B668),INDEX(Avaliadores!$G$17:$G$22,$C668),INDEX(Avaliadores!$G$17:$G$22,$D668),INDEX(Avaliadores!$G$17:$G$22,$E668),INDEX(Avaliadores!$G$17:$G$22,$F668),INDEX(Avaliadores!$G$17:$G$22,$G668))</f>
        <v>4.79166666666667</v>
      </c>
      <c r="Z668" s="0" t="n">
        <f aca="false">MEDIAN(INDEX(Avaliadores!$H$17:$H$22,$B668),INDEX(Avaliadores!$H$17:$H$22,$C668),INDEX(Avaliadores!$H$17:$H$22,$D668),INDEX(Avaliadores!$H$17:$H$22,$E668),INDEX(Avaliadores!$H$17:$H$22,$F668),INDEX(Avaliadores!$H$17:$H$22,$G668))</f>
        <v>3.79166666666667</v>
      </c>
      <c r="AA668" s="0" t="n">
        <f aca="false">MEDIAN(INDEX(Avaliadores!$I$17:$I$22,$B668),INDEX(Avaliadores!$I$17:$I$22,$C668),INDEX(Avaliadores!$I$17:$I$22,$D668),INDEX(Avaliadores!$I$17:$I$22,$E668),INDEX(Avaliadores!$I$17:$I$22,$F668),INDEX(Avaliadores!$I$17:$I$22,$G668))</f>
        <v>6.79166666666667</v>
      </c>
      <c r="AB668" s="0" t="n">
        <f aca="false">IF(MAX(H668:K668)=MIN(H668:K668),0,IF($B$17="custo",(MAX(H668:K668)-H668)/(MAX(H668:K668)-MIN(H668:K668)),(H668-MIN(H668:K668))/(MAX(H668:K668)-MIN(H668:K668))))</f>
        <v>0.151372441544356</v>
      </c>
      <c r="AC668" s="0" t="n">
        <f aca="false">IF(MAX(H668:K668)=MIN(H668:K668),0,IF($B$17="custo",(MAX(H668:K668)-I668)/(MAX(H668:K668)-MIN(H668:K668)),(I668-MIN(H668:K668))/(MAX(H668:K668)-MIN(H668:K668))))</f>
        <v>0</v>
      </c>
      <c r="AD668" s="0" t="n">
        <f aca="false">IF(MAX(H668:K668)=MIN(H668:K668),0,IF($B$17="custo",(MAX(H668:K668)-J668)/(MAX(H668:K668)-MIN(H668:K668)),(J668-MIN(H668:K668))/(MAX(H668:K668)-MIN(H668:K668))))</f>
        <v>0.766401331325687</v>
      </c>
      <c r="AE668" s="0" t="n">
        <f aca="false">IF(MAX(H668:K668)=MIN(H668:K668),0,IF($B$17="custo",(MAX(H668:K668)-K668)/(MAX(H668:K668)-MIN(H668:K668)),(K668-MIN(H668:K668))/(MAX(H668:K668)-MIN(H668:K668))))</f>
        <v>1</v>
      </c>
      <c r="AF668" s="0" t="n">
        <f aca="false">IF(MAX(L668:O668)=MIN(L668:O668),0,IF($C$17="custo",(MAX(L668:O668)-L668)/(MAX(L668:O668)-MIN(L668:O668)),(L668-MIN(L668:O668))/(MAX(L668:O668)-MIN(L668:O668))))</f>
        <v>0.803559456713799</v>
      </c>
      <c r="AG668" s="0" t="n">
        <f aca="false">IF(MAX(L668:O668)=MIN(L668:O668),0,IF($C$17="custo",(MAX(L668:O668)-M668)/(MAX(L668:O668)-MIN(L668:O668)),(M668-MIN(L668:O668))/(MAX(L668:O668)-MIN(L668:O668))))</f>
        <v>1</v>
      </c>
      <c r="AH668" s="0" t="n">
        <f aca="false">IF(MAX(L668:O668)=MIN(L668:O668),0,IF($C$17="custo",(MAX(L668:O668)-N668)/(MAX(L668:O668)-MIN(L668:O668)),(N668-MIN(L668:O668))/(MAX(L668:O668)-MIN(L668:O668))))</f>
        <v>0.746088351737102</v>
      </c>
      <c r="AI668" s="0" t="n">
        <f aca="false">IF(MAX(L668:O668)=MIN(L668:O668),0,IF($C$17="custo",(MAX(L668:O668)-O668)/(MAX(L668:O668)-MIN(L668:O668)),(O668-MIN(L668:O668))/(MAX(L668:O668)-MIN(L668:O668))))</f>
        <v>0</v>
      </c>
      <c r="AJ668" s="0" t="n">
        <f aca="false">IF(MAX(P668:S668)=MIN(P668:S668),0,IF($D$17="custo",(MAX(P668:S668)-P668)/(MAX(P668:S668)-MIN(P668:S668)),(P668-MIN(P668:S668))/(MAX(P668:S668)-MIN(P668:S668))))</f>
        <v>0.253010930369449</v>
      </c>
      <c r="AK668" s="0" t="n">
        <f aca="false">IF(MAX(P668:S668)=MIN(P668:S668),0,IF($D$17="custo",(MAX(P668:S668)-Q668)/(MAX(P668:S668)-MIN(P668:S668)),(Q668-MIN(P668:S668))/(MAX(P668:S668)-MIN(P668:S668))))</f>
        <v>0</v>
      </c>
      <c r="AL668" s="0" t="n">
        <f aca="false">IF(MAX(P668:S668)=MIN(P668:S668),0,IF($D$17="custo",(MAX(P668:S668)-R668)/(MAX(P668:S668)-MIN(P668:S668)),(R668-MIN(P668:S668))/(MAX(P668:S668)-MIN(P668:S668))))</f>
        <v>0.748519526101517</v>
      </c>
      <c r="AM668" s="0" t="n">
        <f aca="false">IF(MAX(P668:S668)=MIN(P668:S668),0,IF($D$17="custo",(MAX(P668:S668)-S668)/(MAX(P668:S668)-MIN(P668:S668)),(S668-MIN(P668:S668))/(MAX(P668:S668)-MIN(P668:S668))))</f>
        <v>1</v>
      </c>
      <c r="AN668" s="0" t="n">
        <f aca="false">IF(MAX(T668:W668)=MIN(T668:W668),0,IF($E$17="custo",(MAX(T668:W668)-T668)/(MAX(T668:W668)-MIN(T668:W668)),(T668-MIN(T668:W668))/(MAX(T668:W668)-MIN(T668:W668))))</f>
        <v>0</v>
      </c>
      <c r="AO668" s="0" t="n">
        <f aca="false">IF(MAX(T668:W668)=MIN(T668:W668),0,IF($E$17="custo",(MAX(T668:W668)-U668)/(MAX(T668:W668)-MIN(T668:W668)),(U668-MIN(T668:W668))/(MAX(T668:W668)-MIN(T668:W668))))</f>
        <v>0.65</v>
      </c>
      <c r="AP668" s="0" t="n">
        <f aca="false">IF(MAX(T668:W668)=MIN(T668:W668),0,IF($E$17="custo",(MAX(T668:W668)-V668)/(MAX(T668:W668)-MIN(T668:W668)),(V668-MIN(T668:W668))/(MAX(T668:W668)-MIN(T668:W668))))</f>
        <v>0.65</v>
      </c>
      <c r="AQ668" s="0" t="n">
        <f aca="false">IF(MAX(T668:W668)=MIN(T668:W668),0,IF($E$17="custo",(MAX(T668:W668)-W668)/(MAX(T668:W668)-MIN(T668:W668)),(W668-MIN(T668:W668))/(MAX(T668:W668)-MIN(T668:W668))))</f>
        <v>1</v>
      </c>
      <c r="AR668" s="0" t="n">
        <f aca="false">IF(MAX(X668:AA668)=MIN(X668:AA668),0,IF($F$17="custo",(MAX(X668:AA668)-X668)/(MAX(X668:AA668)-MIN(X668:AA668)),(X668-MIN(X668:AA668))/(MAX(X668:AA668)-MIN(X668:AA668))))</f>
        <v>0</v>
      </c>
      <c r="AS668" s="0" t="n">
        <f aca="false">IF(MAX(X668:AA668)=MIN(X668:AA668),0,IF($F$17="custo",(MAX(X668:AA668)-Y668)/(MAX(X668:AA668)-MIN(X668:AA668)),(Y668-MIN(X668:AA668))/(MAX(X668:AA668)-MIN(X668:AA668))))</f>
        <v>0.529411764705882</v>
      </c>
      <c r="AT668" s="0" t="n">
        <f aca="false">IF(MAX(X668:AA668)=MIN(X668:AA668),0,IF($F$17="custo",(MAX(X668:AA668)-Z668)/(MAX(X668:AA668)-MIN(X668:AA668)),(Z668-MIN(X668:AA668))/(MAX(X668:AA668)-MIN(X668:AA668))))</f>
        <v>0.294117647058824</v>
      </c>
      <c r="AU668" s="0" t="n">
        <f aca="false">IF(MAX(X668:AA668)=MIN(X668:AA668),0,IF($F$17="custo",(MAX(X668:AA668)-AA668)/(MAX(X668:AA668)-MIN(X668:AA668)),(AA668-MIN(X668:AA668))/(MAX(X668:AA668)-MIN(X668:AA668))))</f>
        <v>1</v>
      </c>
      <c r="AV668" s="0" t="n">
        <f aca="false">STDEVP(AB668:AE668)</f>
        <v>0.415578078025007</v>
      </c>
      <c r="AW668" s="0" t="n">
        <f aca="false">STDEVP(AF668:AI668)</f>
        <v>0.379861699269399</v>
      </c>
      <c r="AX668" s="0" t="n">
        <f aca="false">STDEVP(AJ668:AM668)</f>
        <v>0.394577295911852</v>
      </c>
      <c r="AY668" s="0" t="n">
        <f aca="false">STDEVP(AN668:AQ668)</f>
        <v>0.361420807370024</v>
      </c>
      <c r="AZ668" s="0" t="n">
        <f aca="false">STDEVP(AR668:AU668)</f>
        <v>0.365878097194845</v>
      </c>
      <c r="BA668" s="0" t="n">
        <f aca="false">AV668*((1-IFERROR(CORREL(AB668:AE668,AF668:AI668),0))+(1-IFERROR(CORREL(AB668:AE668,AJ668:AM668),0))+(1-IFERROR(CORREL(AB668:AE668,AN668:AQ668),0))+(1-IFERROR(CORREL(AB668:AE668,AR668:AU668),0)))</f>
        <v>1.08367128534007</v>
      </c>
      <c r="BB668" s="0" t="n">
        <f aca="false">AW668*((1-IFERROR(CORREL(AF668:AI668,AB668:AE668),0))+(1-IFERROR(CORREL(AF668:AI668,AJ668:AM668),0))+(1-IFERROR(CORREL(AF668:AI668,AN668:AQ668),0))+(1-IFERROR(CORREL(AF668:AI668,AR668:AU668),0)))</f>
        <v>2.67489672897812</v>
      </c>
      <c r="BC668" s="0" t="n">
        <f aca="false">AX668*((1-IFERROR(CORREL(AJ668:AM668,AB668:AE668),0))+(1-IFERROR(CORREL(AJ668:AM668,AF668:AI668),0))+(1-IFERROR(CORREL(AJ668:AM668,AN668:AQ668),0))+(1-IFERROR(CORREL(AJ668:AM668,AR668:AU668),0)))</f>
        <v>1.08175654019799</v>
      </c>
      <c r="BD668" s="0" t="n">
        <f aca="false">AY668*((1-IFERROR(CORREL(AN668:AQ668,AB668:AE668),0))+(1-IFERROR(CORREL(AN668:AQ668,AF668:AI668),0))+(1-IFERROR(CORREL(AN668:AQ668,AJ668:AM668),0))+(1-IFERROR(CORREL(AN668:AQ668,AR668:AU668),0)))</f>
        <v>0.880429385532338</v>
      </c>
      <c r="BE668" s="0" t="n">
        <f aca="false">AZ668*((1-IFERROR(CORREL(AR668:AU668,AB668:AE668),0))+(1-IFERROR(CORREL(AR668:AU668,AF668:AI668),0))+(1-IFERROR(CORREL(AR668:AU668,AJ668:AM668),0))+(1-IFERROR(CORREL(AR668:AU668,AN668:AQ668),0)))</f>
        <v>0.992761087532331</v>
      </c>
      <c r="BF668" s="0" t="n">
        <f aca="false">IF(SUM(BA668:BE668)&gt;0,BA668/SUM(BA668:BE668),1/5)</f>
        <v>0.161416378884693</v>
      </c>
      <c r="BG668" s="0" t="n">
        <f aca="false">IF(SUM(BA668:BE668)&gt;0,BB668/SUM(BA668:BE668),1/5)</f>
        <v>0.398434608098582</v>
      </c>
      <c r="BH668" s="0" t="n">
        <f aca="false">IF(SUM(BA668:BE668)&gt;0,BC668/SUM(BA668:BE668),1/5)</f>
        <v>0.161131171339285</v>
      </c>
      <c r="BI668" s="0" t="n">
        <f aca="false">IF(SUM(BA668:BE668)&gt;0,BD668/SUM(BA668:BE668),1/5)</f>
        <v>0.131142833808416</v>
      </c>
      <c r="BJ668" s="0" t="n">
        <f aca="false">IF(SUM(BA668:BE668)&gt;0,BE668/SUM(BA668:BE668),1/5)</f>
        <v>0.147875007869024</v>
      </c>
      <c r="BK668" s="0" t="n">
        <f aca="false">BF668*AB668+BG668*AF668+BH668*AJ668+BI668*AN668+BJ668*AR668</f>
        <v>0.385367836168768</v>
      </c>
      <c r="BL668" s="0" t="n">
        <f aca="false">BF668*AC668+BG668*AG668+BH668*AK668+BI668*AO668+BJ668*AS668</f>
        <v>0.561964218945889</v>
      </c>
      <c r="BM668" s="0" t="n">
        <f aca="false">BF668*AD668+BG668*AH668+BH668*AL668+BI668*AP668+BJ668*AT668</f>
        <v>0.670322467066066</v>
      </c>
      <c r="BN668" s="0" t="n">
        <f aca="false">BF668*AE668+BG668*AI668+BH668*AM668+BI668*AQ668+BJ668*AU668</f>
        <v>0.601565391901418</v>
      </c>
      <c r="BO668" s="0" t="n">
        <f aca="false">RANK(BK668,$BK668:$BN668)</f>
        <v>4</v>
      </c>
      <c r="BP668" s="0" t="n">
        <f aca="false">RANK(BL668,$BK668:$BN668)</f>
        <v>3</v>
      </c>
      <c r="BQ668" s="0" t="n">
        <f aca="false">RANK(BM668,$BK668:$BN668)</f>
        <v>1</v>
      </c>
      <c r="BR668" s="0" t="n">
        <f aca="false">RANK(BN668,$BK668:$BN668)</f>
        <v>2</v>
      </c>
    </row>
    <row r="669" customFormat="false" ht="15" hidden="false" customHeight="false" outlineLevel="0" collapsed="false">
      <c r="A669" s="0" t="n">
        <v>646</v>
      </c>
      <c r="B669" s="0" t="n">
        <f aca="false">RANDBETWEEN(1,$B$5)</f>
        <v>6</v>
      </c>
      <c r="C669" s="0" t="n">
        <f aca="false">RANDBETWEEN(1,$B$5)</f>
        <v>3</v>
      </c>
      <c r="D669" s="0" t="n">
        <f aca="false">RANDBETWEEN(1,$B$5)</f>
        <v>1</v>
      </c>
      <c r="E669" s="0" t="n">
        <f aca="false">RANDBETWEEN(1,$B$5)</f>
        <v>5</v>
      </c>
      <c r="F669" s="0" t="n">
        <f aca="false">RANDBETWEEN(1,$B$5)</f>
        <v>4</v>
      </c>
      <c r="G669" s="0" t="n">
        <f aca="false">RANDBETWEEN(1,$B$5)</f>
        <v>2</v>
      </c>
      <c r="H669" s="0" t="n">
        <f aca="true">NORMINV(RAND(),$B$8,$B$13)</f>
        <v>52.0906816589006</v>
      </c>
      <c r="I669" s="0" t="n">
        <f aca="true">NORMINV(RAND(),$C$8,$C$13)</f>
        <v>68.9553117057105</v>
      </c>
      <c r="J669" s="0" t="n">
        <f aca="true">NORMINV(RAND(),$D$8,$D$13)</f>
        <v>15.8966350140538</v>
      </c>
      <c r="K669" s="0" t="n">
        <f aca="true">NORMINV(RAND(),$E$8,$E$13)</f>
        <v>2.98667133816597</v>
      </c>
      <c r="L669" s="0" t="n">
        <f aca="true">NORMINV(RAND(),$B$9,$B$14)</f>
        <v>49.2224078227277</v>
      </c>
      <c r="M669" s="0" t="n">
        <f aca="true">NORMINV(RAND(),$C$9,$C$14)</f>
        <v>50.6899715838694</v>
      </c>
      <c r="N669" s="0" t="n">
        <f aca="true">NORMINV(RAND(),$D$9,$D$14)</f>
        <v>40.4424990950754</v>
      </c>
      <c r="O669" s="0" t="n">
        <f aca="true">NORMINV(RAND(),$E$9,$E$14)</f>
        <v>20.0904459625052</v>
      </c>
      <c r="P669" s="0" t="n">
        <f aca="true">NORMINV(RAND(),$B$10,$B$15)</f>
        <v>23.9534013267552</v>
      </c>
      <c r="Q669" s="0" t="n">
        <f aca="true">NORMINV(RAND(),$C$10,$C$15)</f>
        <v>27.2018177331136</v>
      </c>
      <c r="R669" s="0" t="n">
        <f aca="true">NORMINV(RAND(),$D$10,$D$15)</f>
        <v>9.7370122828683</v>
      </c>
      <c r="S669" s="0" t="n">
        <f aca="true">NORMINV(RAND(),$E$10,$E$15)</f>
        <v>3.92316614193591</v>
      </c>
      <c r="T669" s="0" t="n">
        <f aca="false">MEDIAN(INDEX(Avaliadores!$B$17:$B$22,$B669),INDEX(Avaliadores!$B$17:$B$22,$C669),INDEX(Avaliadores!$B$17:$B$22,$D669),INDEX(Avaliadores!$B$17:$B$22,$E669),INDEX(Avaliadores!$B$17:$B$22,$F669),INDEX(Avaliadores!$B$17:$B$22,$G669))</f>
        <v>2.66666666666667</v>
      </c>
      <c r="U669" s="0" t="n">
        <f aca="false">MEDIAN(INDEX(Avaliadores!$C$17:$C$22,$B669),INDEX(Avaliadores!$C$17:$C$22,$C669),INDEX(Avaliadores!$C$17:$C$22,$D669),INDEX(Avaliadores!$C$17:$C$22,$E669),INDEX(Avaliadores!$C$17:$C$22,$F669),INDEX(Avaliadores!$C$17:$C$22,$G669))</f>
        <v>5.29166666666667</v>
      </c>
      <c r="V669" s="0" t="n">
        <f aca="false">MEDIAN(INDEX(Avaliadores!$D$17:$D$22,$B669),INDEX(Avaliadores!$D$17:$D$22,$C669),INDEX(Avaliadores!$D$17:$D$22,$D669),INDEX(Avaliadores!$D$17:$D$22,$E669),INDEX(Avaliadores!$D$17:$D$22,$F669),INDEX(Avaliadores!$D$17:$D$22,$G669))</f>
        <v>5.66666666666667</v>
      </c>
      <c r="W669" s="0" t="n">
        <f aca="false">MEDIAN(INDEX(Avaliadores!$E$17:$E$22,$B669),INDEX(Avaliadores!$E$17:$E$22,$C669),INDEX(Avaliadores!$E$17:$E$22,$D669),INDEX(Avaliadores!$E$17:$E$22,$E669),INDEX(Avaliadores!$E$17:$E$22,$F669),INDEX(Avaliadores!$E$17:$E$22,$G669))</f>
        <v>6.29166666666667</v>
      </c>
      <c r="X669" s="0" t="n">
        <f aca="false">MEDIAN(INDEX(Avaliadores!$F$17:$F$22,$B669),INDEX(Avaliadores!$F$17:$F$22,$C669),INDEX(Avaliadores!$F$17:$F$22,$D669),INDEX(Avaliadores!$F$17:$F$22,$E669),INDEX(Avaliadores!$F$17:$F$22,$F669),INDEX(Avaliadores!$F$17:$F$22,$G669))</f>
        <v>2.66666666666667</v>
      </c>
      <c r="Y669" s="0" t="n">
        <f aca="false">MEDIAN(INDEX(Avaliadores!$G$17:$G$22,$B669),INDEX(Avaliadores!$G$17:$G$22,$C669),INDEX(Avaliadores!$G$17:$G$22,$D669),INDEX(Avaliadores!$G$17:$G$22,$E669),INDEX(Avaliadores!$G$17:$G$22,$F669),INDEX(Avaliadores!$G$17:$G$22,$G669))</f>
        <v>5.04166666666667</v>
      </c>
      <c r="Z669" s="0" t="n">
        <f aca="false">MEDIAN(INDEX(Avaliadores!$H$17:$H$22,$B669),INDEX(Avaliadores!$H$17:$H$22,$C669),INDEX(Avaliadores!$H$17:$H$22,$D669),INDEX(Avaliadores!$H$17:$H$22,$E669),INDEX(Avaliadores!$H$17:$H$22,$F669),INDEX(Avaliadores!$H$17:$H$22,$G669))</f>
        <v>3.91666666666667</v>
      </c>
      <c r="AA669" s="0" t="n">
        <f aca="false">MEDIAN(INDEX(Avaliadores!$I$17:$I$22,$B669),INDEX(Avaliadores!$I$17:$I$22,$C669),INDEX(Avaliadores!$I$17:$I$22,$D669),INDEX(Avaliadores!$I$17:$I$22,$E669),INDEX(Avaliadores!$I$17:$I$22,$F669),INDEX(Avaliadores!$I$17:$I$22,$G669))</f>
        <v>6.66666666666667</v>
      </c>
      <c r="AB669" s="0" t="n">
        <f aca="false">IF(MAX(H669:K669)=MIN(H669:K669),0,IF($B$17="custo",(MAX(H669:K669)-H669)/(MAX(H669:K669)-MIN(H669:K669)),(H669-MIN(H669:K669))/(MAX(H669:K669)-MIN(H669:K669))))</f>
        <v>0.255646166918836</v>
      </c>
      <c r="AC669" s="0" t="n">
        <f aca="false">IF(MAX(H669:K669)=MIN(H669:K669),0,IF($B$17="custo",(MAX(H669:K669)-I669)/(MAX(H669:K669)-MIN(H669:K669)),(I669-MIN(H669:K669))/(MAX(H669:K669)-MIN(H669:K669))))</f>
        <v>0</v>
      </c>
      <c r="AD669" s="0" t="n">
        <f aca="false">IF(MAX(H669:K669)=MIN(H669:K669),0,IF($B$17="custo",(MAX(H669:K669)-J669)/(MAX(H669:K669)-MIN(H669:K669)),(J669-MIN(H669:K669))/(MAX(H669:K669)-MIN(H669:K669))))</f>
        <v>0.804301504412402</v>
      </c>
      <c r="AE669" s="0" t="n">
        <f aca="false">IF(MAX(H669:K669)=MIN(H669:K669),0,IF($B$17="custo",(MAX(H669:K669)-K669)/(MAX(H669:K669)-MIN(H669:K669)),(K669-MIN(H669:K669))/(MAX(H669:K669)-MIN(H669:K669))))</f>
        <v>1</v>
      </c>
      <c r="AF669" s="0" t="n">
        <f aca="false">IF(MAX(L669:O669)=MIN(L669:O669),0,IF($C$17="custo",(MAX(L669:O669)-L669)/(MAX(L669:O669)-MIN(L669:O669)),(L669-MIN(L669:O669))/(MAX(L669:O669)-MIN(L669:O669))))</f>
        <v>0.952039656454117</v>
      </c>
      <c r="AG669" s="0" t="n">
        <f aca="false">IF(MAX(L669:O669)=MIN(L669:O669),0,IF($C$17="custo",(MAX(L669:O669)-M669)/(MAX(L669:O669)-MIN(L669:O669)),(M669-MIN(L669:O669))/(MAX(L669:O669)-MIN(L669:O669))))</f>
        <v>1</v>
      </c>
      <c r="AH669" s="0" t="n">
        <f aca="false">IF(MAX(L669:O669)=MIN(L669:O669),0,IF($C$17="custo",(MAX(L669:O669)-N669)/(MAX(L669:O669)-MIN(L669:O669)),(N669-MIN(L669:O669))/(MAX(L669:O669)-MIN(L669:O669))))</f>
        <v>0.665110086489728</v>
      </c>
      <c r="AI669" s="0" t="n">
        <f aca="false">IF(MAX(L669:O669)=MIN(L669:O669),0,IF($C$17="custo",(MAX(L669:O669)-O669)/(MAX(L669:O669)-MIN(L669:O669)),(O669-MIN(L669:O669))/(MAX(L669:O669)-MIN(L669:O669))))</f>
        <v>0</v>
      </c>
      <c r="AJ669" s="0" t="n">
        <f aca="false">IF(MAX(P669:S669)=MIN(P669:S669),0,IF($D$17="custo",(MAX(P669:S669)-P669)/(MAX(P669:S669)-MIN(P669:S669)),(P669-MIN(P669:S669))/(MAX(P669:S669)-MIN(P669:S669))))</f>
        <v>0.13954486984072</v>
      </c>
      <c r="AK669" s="0" t="n">
        <f aca="false">IF(MAX(P669:S669)=MIN(P669:S669),0,IF($D$17="custo",(MAX(P669:S669)-Q669)/(MAX(P669:S669)-MIN(P669:S669)),(Q669-MIN(P669:S669))/(MAX(P669:S669)-MIN(P669:S669))))</f>
        <v>0</v>
      </c>
      <c r="AL669" s="0" t="n">
        <f aca="false">IF(MAX(P669:S669)=MIN(P669:S669),0,IF($D$17="custo",(MAX(P669:S669)-R669)/(MAX(P669:S669)-MIN(P669:S669)),(R669-MIN(P669:S669))/(MAX(P669:S669)-MIN(P669:S669))))</f>
        <v>0.750249875163055</v>
      </c>
      <c r="AM669" s="0" t="n">
        <f aca="false">IF(MAX(P669:S669)=MIN(P669:S669),0,IF($D$17="custo",(MAX(P669:S669)-S669)/(MAX(P669:S669)-MIN(P669:S669)),(S669-MIN(P669:S669))/(MAX(P669:S669)-MIN(P669:S669))))</f>
        <v>1</v>
      </c>
      <c r="AN669" s="0" t="n">
        <f aca="false">IF(MAX(T669:W669)=MIN(T669:W669),0,IF($E$17="custo",(MAX(T669:W669)-T669)/(MAX(T669:W669)-MIN(T669:W669)),(T669-MIN(T669:W669))/(MAX(T669:W669)-MIN(T669:W669))))</f>
        <v>0</v>
      </c>
      <c r="AO669" s="0" t="n">
        <f aca="false">IF(MAX(T669:W669)=MIN(T669:W669),0,IF($E$17="custo",(MAX(T669:W669)-U669)/(MAX(T669:W669)-MIN(T669:W669)),(U669-MIN(T669:W669))/(MAX(T669:W669)-MIN(T669:W669))))</f>
        <v>0.724137931034483</v>
      </c>
      <c r="AP669" s="0" t="n">
        <f aca="false">IF(MAX(T669:W669)=MIN(T669:W669),0,IF($E$17="custo",(MAX(T669:W669)-V669)/(MAX(T669:W669)-MIN(T669:W669)),(V669-MIN(T669:W669))/(MAX(T669:W669)-MIN(T669:W669))))</f>
        <v>0.827586206896552</v>
      </c>
      <c r="AQ669" s="0" t="n">
        <f aca="false">IF(MAX(T669:W669)=MIN(T669:W669),0,IF($E$17="custo",(MAX(T669:W669)-W669)/(MAX(T669:W669)-MIN(T669:W669)),(W669-MIN(T669:W669))/(MAX(T669:W669)-MIN(T669:W669))))</f>
        <v>1</v>
      </c>
      <c r="AR669" s="0" t="n">
        <f aca="false">IF(MAX(X669:AA669)=MIN(X669:AA669),0,IF($F$17="custo",(MAX(X669:AA669)-X669)/(MAX(X669:AA669)-MIN(X669:AA669)),(X669-MIN(X669:AA669))/(MAX(X669:AA669)-MIN(X669:AA669))))</f>
        <v>0</v>
      </c>
      <c r="AS669" s="0" t="n">
        <f aca="false">IF(MAX(X669:AA669)=MIN(X669:AA669),0,IF($F$17="custo",(MAX(X669:AA669)-Y669)/(MAX(X669:AA669)-MIN(X669:AA669)),(Y669-MIN(X669:AA669))/(MAX(X669:AA669)-MIN(X669:AA669))))</f>
        <v>0.59375</v>
      </c>
      <c r="AT669" s="0" t="n">
        <f aca="false">IF(MAX(X669:AA669)=MIN(X669:AA669),0,IF($F$17="custo",(MAX(X669:AA669)-Z669)/(MAX(X669:AA669)-MIN(X669:AA669)),(Z669-MIN(X669:AA669))/(MAX(X669:AA669)-MIN(X669:AA669))))</f>
        <v>0.3125</v>
      </c>
      <c r="AU669" s="0" t="n">
        <f aca="false">IF(MAX(X669:AA669)=MIN(X669:AA669),0,IF($F$17="custo",(MAX(X669:AA669)-AA669)/(MAX(X669:AA669)-MIN(X669:AA669)),(AA669-MIN(X669:AA669))/(MAX(X669:AA669)-MIN(X669:AA669))))</f>
        <v>1</v>
      </c>
      <c r="AV669" s="0" t="n">
        <f aca="false">STDEVP(AB669:AE669)</f>
        <v>0.403549801915637</v>
      </c>
      <c r="AW669" s="0" t="n">
        <f aca="false">STDEVP(AF669:AI669)</f>
        <v>0.398868004596724</v>
      </c>
      <c r="AX669" s="0" t="n">
        <f aca="false">STDEVP(AJ669:AM669)</f>
        <v>0.415185681749766</v>
      </c>
      <c r="AY669" s="0" t="n">
        <f aca="false">STDEVP(AN669:AQ669)</f>
        <v>0.381264558405103</v>
      </c>
      <c r="AZ669" s="0" t="n">
        <f aca="false">STDEVP(AR669:AU669)</f>
        <v>0.368017678541059</v>
      </c>
      <c r="BA669" s="0" t="n">
        <f aca="false">AV669*((1-IFERROR(CORREL(AB669:AE669,AF669:AI669),0))+(1-IFERROR(CORREL(AB669:AE669,AJ669:AM669),0))+(1-IFERROR(CORREL(AB669:AE669,AN669:AQ669),0))+(1-IFERROR(CORREL(AB669:AE669,AR669:AU669),0)))</f>
        <v>1.15649335220055</v>
      </c>
      <c r="BB669" s="0" t="n">
        <f aca="false">AW669*((1-IFERROR(CORREL(AF669:AI669,AB669:AE669),0))+(1-IFERROR(CORREL(AF669:AI669,AJ669:AM669),0))+(1-IFERROR(CORREL(AF669:AI669,AN669:AQ669),0))+(1-IFERROR(CORREL(AF669:AI669,AR669:AU669),0)))</f>
        <v>2.87404785471631</v>
      </c>
      <c r="BC669" s="0" t="n">
        <f aca="false">AX669*((1-IFERROR(CORREL(AJ669:AM669,AB669:AE669),0))+(1-IFERROR(CORREL(AJ669:AM669,AF669:AI669),0))+(1-IFERROR(CORREL(AJ669:AM669,AN669:AQ669),0))+(1-IFERROR(CORREL(AJ669:AM669,AR669:AU669),0)))</f>
        <v>1.12805615548897</v>
      </c>
      <c r="BD669" s="0" t="n">
        <f aca="false">AY669*((1-IFERROR(CORREL(AN669:AQ669,AB669:AE669),0))+(1-IFERROR(CORREL(AN669:AQ669,AF669:AI669),0))+(1-IFERROR(CORREL(AN669:AQ669,AJ669:AM669),0))+(1-IFERROR(CORREL(AN669:AQ669,AR669:AU669),0)))</f>
        <v>0.983773134499663</v>
      </c>
      <c r="BE669" s="0" t="n">
        <f aca="false">AZ669*((1-IFERROR(CORREL(AR669:AU669,AB669:AE669),0))+(1-IFERROR(CORREL(AR669:AU669,AF669:AI669),0))+(1-IFERROR(CORREL(AR669:AU669,AJ669:AM669),0))+(1-IFERROR(CORREL(AR669:AU669,AN669:AQ669),0)))</f>
        <v>1.07347467737376</v>
      </c>
      <c r="BF669" s="0" t="n">
        <f aca="false">IF(SUM(BA669:BE669)&gt;0,BA669/SUM(BA669:BE669),1/5)</f>
        <v>0.160271364513592</v>
      </c>
      <c r="BG669" s="0" t="n">
        <f aca="false">IF(SUM(BA669:BE669)&gt;0,BB669/SUM(BA669:BE669),1/5)</f>
        <v>0.398296774016272</v>
      </c>
      <c r="BH669" s="0" t="n">
        <f aca="false">IF(SUM(BA669:BE669)&gt;0,BC669/SUM(BA669:BE669),1/5)</f>
        <v>0.15633042675443</v>
      </c>
      <c r="BI669" s="0" t="n">
        <f aca="false">IF(SUM(BA669:BE669)&gt;0,BD669/SUM(BA669:BE669),1/5)</f>
        <v>0.136335122323065</v>
      </c>
      <c r="BJ669" s="0" t="n">
        <f aca="false">IF(SUM(BA669:BE669)&gt;0,BE669/SUM(BA669:BE669),1/5)</f>
        <v>0.148766312392641</v>
      </c>
      <c r="BK669" s="0" t="n">
        <f aca="false">BF669*AB669+BG669*AF669+BH669*AJ669+BI669*AN669+BJ669*AR669</f>
        <v>0.441982192959577</v>
      </c>
      <c r="BL669" s="0" t="n">
        <f aca="false">BF669*AC669+BG669*AG669+BH669*AK669+BI669*AO669+BJ669*AS669</f>
        <v>0.58535220540576</v>
      </c>
      <c r="BM669" s="0" t="n">
        <f aca="false">BF669*AD669+BG669*AH669+BH669*AL669+BI669*AP669+BJ669*AT669</f>
        <v>0.670423123936574</v>
      </c>
      <c r="BN669" s="0" t="n">
        <f aca="false">BF669*AE669+BG669*AI669+BH669*AM669+BI669*AQ669+BJ669*AU669</f>
        <v>0.601703225983728</v>
      </c>
      <c r="BO669" s="0" t="n">
        <f aca="false">RANK(BK669,$BK669:$BN669)</f>
        <v>4</v>
      </c>
      <c r="BP669" s="0" t="n">
        <f aca="false">RANK(BL669,$BK669:$BN669)</f>
        <v>3</v>
      </c>
      <c r="BQ669" s="0" t="n">
        <f aca="false">RANK(BM669,$BK669:$BN669)</f>
        <v>1</v>
      </c>
      <c r="BR669" s="0" t="n">
        <f aca="false">RANK(BN669,$BK669:$BN669)</f>
        <v>2</v>
      </c>
    </row>
    <row r="670" customFormat="false" ht="15" hidden="false" customHeight="false" outlineLevel="0" collapsed="false">
      <c r="A670" s="0" t="n">
        <v>647</v>
      </c>
      <c r="B670" s="0" t="n">
        <f aca="false">RANDBETWEEN(1,$B$5)</f>
        <v>4</v>
      </c>
      <c r="C670" s="0" t="n">
        <f aca="false">RANDBETWEEN(1,$B$5)</f>
        <v>2</v>
      </c>
      <c r="D670" s="0" t="n">
        <f aca="false">RANDBETWEEN(1,$B$5)</f>
        <v>1</v>
      </c>
      <c r="E670" s="0" t="n">
        <f aca="false">RANDBETWEEN(1,$B$5)</f>
        <v>4</v>
      </c>
      <c r="F670" s="0" t="n">
        <f aca="false">RANDBETWEEN(1,$B$5)</f>
        <v>5</v>
      </c>
      <c r="G670" s="0" t="n">
        <f aca="false">RANDBETWEEN(1,$B$5)</f>
        <v>5</v>
      </c>
      <c r="H670" s="0" t="n">
        <f aca="true">NORMINV(RAND(),$B$8,$B$13)</f>
        <v>49.2027711664482</v>
      </c>
      <c r="I670" s="0" t="n">
        <f aca="true">NORMINV(RAND(),$C$8,$C$13)</f>
        <v>61.1418841482454</v>
      </c>
      <c r="J670" s="0" t="n">
        <f aca="true">NORMINV(RAND(),$D$8,$D$13)</f>
        <v>13.9376362419902</v>
      </c>
      <c r="K670" s="0" t="n">
        <f aca="true">NORMINV(RAND(),$E$8,$E$13)</f>
        <v>3.03625304143554</v>
      </c>
      <c r="L670" s="0" t="n">
        <f aca="true">NORMINV(RAND(),$B$9,$B$14)</f>
        <v>44.1853356313141</v>
      </c>
      <c r="M670" s="0" t="n">
        <f aca="true">NORMINV(RAND(),$C$9,$C$14)</f>
        <v>53.0125422434618</v>
      </c>
      <c r="N670" s="0" t="n">
        <f aca="true">NORMINV(RAND(),$D$9,$D$14)</f>
        <v>42.7477016558704</v>
      </c>
      <c r="O670" s="0" t="n">
        <f aca="true">NORMINV(RAND(),$E$9,$E$14)</f>
        <v>18.2031554560419</v>
      </c>
      <c r="P670" s="0" t="n">
        <f aca="true">NORMINV(RAND(),$B$10,$B$15)</f>
        <v>25.4999216796664</v>
      </c>
      <c r="Q670" s="0" t="n">
        <f aca="true">NORMINV(RAND(),$C$10,$C$15)</f>
        <v>31.111854379474</v>
      </c>
      <c r="R670" s="0" t="n">
        <f aca="true">NORMINV(RAND(),$D$10,$D$15)</f>
        <v>10.0304082036643</v>
      </c>
      <c r="S670" s="0" t="n">
        <f aca="true">NORMINV(RAND(),$E$10,$E$15)</f>
        <v>4.18205582124467</v>
      </c>
      <c r="T670" s="0" t="n">
        <f aca="false">MEDIAN(INDEX(Avaliadores!$B$17:$B$22,$B670),INDEX(Avaliadores!$B$17:$B$22,$C670),INDEX(Avaliadores!$B$17:$B$22,$D670),INDEX(Avaliadores!$B$17:$B$22,$E670),INDEX(Avaliadores!$B$17:$B$22,$F670),INDEX(Avaliadores!$B$17:$B$22,$G670))</f>
        <v>2.79166666666667</v>
      </c>
      <c r="U670" s="0" t="n">
        <f aca="false">MEDIAN(INDEX(Avaliadores!$C$17:$C$22,$B670),INDEX(Avaliadores!$C$17:$C$22,$C670),INDEX(Avaliadores!$C$17:$C$22,$D670),INDEX(Avaliadores!$C$17:$C$22,$E670),INDEX(Avaliadores!$C$17:$C$22,$F670),INDEX(Avaliadores!$C$17:$C$22,$G670))</f>
        <v>5.54166666666667</v>
      </c>
      <c r="V670" s="0" t="n">
        <f aca="false">MEDIAN(INDEX(Avaliadores!$D$17:$D$22,$B670),INDEX(Avaliadores!$D$17:$D$22,$C670),INDEX(Avaliadores!$D$17:$D$22,$D670),INDEX(Avaliadores!$D$17:$D$22,$E670),INDEX(Avaliadores!$D$17:$D$22,$F670),INDEX(Avaliadores!$D$17:$D$22,$G670))</f>
        <v>5.54166666666667</v>
      </c>
      <c r="W670" s="0" t="n">
        <f aca="false">MEDIAN(INDEX(Avaliadores!$E$17:$E$22,$B670),INDEX(Avaliadores!$E$17:$E$22,$C670),INDEX(Avaliadores!$E$17:$E$22,$D670),INDEX(Avaliadores!$E$17:$E$22,$E670),INDEX(Avaliadores!$E$17:$E$22,$F670),INDEX(Avaliadores!$E$17:$E$22,$G670))</f>
        <v>6.79166666666667</v>
      </c>
      <c r="X670" s="0" t="n">
        <f aca="false">MEDIAN(INDEX(Avaliadores!$F$17:$F$22,$B670),INDEX(Avaliadores!$F$17:$F$22,$C670),INDEX(Avaliadores!$F$17:$F$22,$D670),INDEX(Avaliadores!$F$17:$F$22,$E670),INDEX(Avaliadores!$F$17:$F$22,$F670),INDEX(Avaliadores!$F$17:$F$22,$G670))</f>
        <v>2.54166666666667</v>
      </c>
      <c r="Y670" s="0" t="n">
        <f aca="false">MEDIAN(INDEX(Avaliadores!$G$17:$G$22,$B670),INDEX(Avaliadores!$G$17:$G$22,$C670),INDEX(Avaliadores!$G$17:$G$22,$D670),INDEX(Avaliadores!$G$17:$G$22,$E670),INDEX(Avaliadores!$G$17:$G$22,$F670),INDEX(Avaliadores!$G$17:$G$22,$G670))</f>
        <v>4.54166666666667</v>
      </c>
      <c r="Z670" s="0" t="n">
        <f aca="false">MEDIAN(INDEX(Avaliadores!$H$17:$H$22,$B670),INDEX(Avaliadores!$H$17:$H$22,$C670),INDEX(Avaliadores!$H$17:$H$22,$D670),INDEX(Avaliadores!$H$17:$H$22,$E670),INDEX(Avaliadores!$H$17:$H$22,$F670),INDEX(Avaliadores!$H$17:$H$22,$G670))</f>
        <v>3.54166666666667</v>
      </c>
      <c r="AA670" s="0" t="n">
        <f aca="false">MEDIAN(INDEX(Avaliadores!$I$17:$I$22,$B670),INDEX(Avaliadores!$I$17:$I$22,$C670),INDEX(Avaliadores!$I$17:$I$22,$D670),INDEX(Avaliadores!$I$17:$I$22,$E670),INDEX(Avaliadores!$I$17:$I$22,$F670),INDEX(Avaliadores!$I$17:$I$22,$G670))</f>
        <v>6.29166666666667</v>
      </c>
      <c r="AB670" s="0" t="n">
        <f aca="false">IF(MAX(H670:K670)=MIN(H670:K670),0,IF($B$17="custo",(MAX(H670:K670)-H670)/(MAX(H670:K670)-MIN(H670:K670)),(H670-MIN(H670:K670))/(MAX(H670:K670)-MIN(H670:K670))))</f>
        <v>0.20547256357737</v>
      </c>
      <c r="AC670" s="0" t="n">
        <f aca="false">IF(MAX(H670:K670)=MIN(H670:K670),0,IF($B$17="custo",(MAX(H670:K670)-I670)/(MAX(H670:K670)-MIN(H670:K670)),(I670-MIN(H670:K670))/(MAX(H670:K670)-MIN(H670:K670))))</f>
        <v>0</v>
      </c>
      <c r="AD670" s="0" t="n">
        <f aca="false">IF(MAX(H670:K670)=MIN(H670:K670),0,IF($B$17="custo",(MAX(H670:K670)-J670)/(MAX(H670:K670)-MIN(H670:K670)),(J670-MIN(H670:K670))/(MAX(H670:K670)-MIN(H670:K670))))</f>
        <v>0.812386803259812</v>
      </c>
      <c r="AE670" s="0" t="n">
        <f aca="false">IF(MAX(H670:K670)=MIN(H670:K670),0,IF($B$17="custo",(MAX(H670:K670)-K670)/(MAX(H670:K670)-MIN(H670:K670)),(K670-MIN(H670:K670))/(MAX(H670:K670)-MIN(H670:K670))))</f>
        <v>1</v>
      </c>
      <c r="AF670" s="0" t="n">
        <f aca="false">IF(MAX(L670:O670)=MIN(L670:O670),0,IF($C$17="custo",(MAX(L670:O670)-L670)/(MAX(L670:O670)-MIN(L670:O670)),(L670-MIN(L670:O670))/(MAX(L670:O670)-MIN(L670:O670))))</f>
        <v>0.746413038929549</v>
      </c>
      <c r="AG670" s="0" t="n">
        <f aca="false">IF(MAX(L670:O670)=MIN(L670:O670),0,IF($C$17="custo",(MAX(L670:O670)-M670)/(MAX(L670:O670)-MIN(L670:O670)),(M670-MIN(L670:O670))/(MAX(L670:O670)-MIN(L670:O670))))</f>
        <v>1</v>
      </c>
      <c r="AH670" s="0" t="n">
        <f aca="false">IF(MAX(L670:O670)=MIN(L670:O670),0,IF($C$17="custo",(MAX(L670:O670)-N670)/(MAX(L670:O670)-MIN(L670:O670)),(N670-MIN(L670:O670))/(MAX(L670:O670)-MIN(L670:O670))))</f>
        <v>0.705112857911617</v>
      </c>
      <c r="AI670" s="0" t="n">
        <f aca="false">IF(MAX(L670:O670)=MIN(L670:O670),0,IF($C$17="custo",(MAX(L670:O670)-O670)/(MAX(L670:O670)-MIN(L670:O670)),(O670-MIN(L670:O670))/(MAX(L670:O670)-MIN(L670:O670))))</f>
        <v>0</v>
      </c>
      <c r="AJ670" s="0" t="n">
        <f aca="false">IF(MAX(P670:S670)=MIN(P670:S670),0,IF($D$17="custo",(MAX(P670:S670)-P670)/(MAX(P670:S670)-MIN(P670:S670)),(P670-MIN(P670:S670))/(MAX(P670:S670)-MIN(P670:S670))))</f>
        <v>0.208391187467411</v>
      </c>
      <c r="AK670" s="0" t="n">
        <f aca="false">IF(MAX(P670:S670)=MIN(P670:S670),0,IF($D$17="custo",(MAX(P670:S670)-Q670)/(MAX(P670:S670)-MIN(P670:S670)),(Q670-MIN(P670:S670))/(MAX(P670:S670)-MIN(P670:S670))))</f>
        <v>0</v>
      </c>
      <c r="AL670" s="0" t="n">
        <f aca="false">IF(MAX(P670:S670)=MIN(P670:S670),0,IF($D$17="custo",(MAX(P670:S670)-R670)/(MAX(P670:S670)-MIN(P670:S670)),(R670-MIN(P670:S670))/(MAX(P670:S670)-MIN(P670:S670))))</f>
        <v>0.782829701834792</v>
      </c>
      <c r="AM670" s="0" t="n">
        <f aca="false">IF(MAX(P670:S670)=MIN(P670:S670),0,IF($D$17="custo",(MAX(P670:S670)-S670)/(MAX(P670:S670)-MIN(P670:S670)),(S670-MIN(P670:S670))/(MAX(P670:S670)-MIN(P670:S670))))</f>
        <v>1</v>
      </c>
      <c r="AN670" s="0" t="n">
        <f aca="false">IF(MAX(T670:W670)=MIN(T670:W670),0,IF($E$17="custo",(MAX(T670:W670)-T670)/(MAX(T670:W670)-MIN(T670:W670)),(T670-MIN(T670:W670))/(MAX(T670:W670)-MIN(T670:W670))))</f>
        <v>0</v>
      </c>
      <c r="AO670" s="0" t="n">
        <f aca="false">IF(MAX(T670:W670)=MIN(T670:W670),0,IF($E$17="custo",(MAX(T670:W670)-U670)/(MAX(T670:W670)-MIN(T670:W670)),(U670-MIN(T670:W670))/(MAX(T670:W670)-MIN(T670:W670))))</f>
        <v>0.6875</v>
      </c>
      <c r="AP670" s="0" t="n">
        <f aca="false">IF(MAX(T670:W670)=MIN(T670:W670),0,IF($E$17="custo",(MAX(T670:W670)-V670)/(MAX(T670:W670)-MIN(T670:W670)),(V670-MIN(T670:W670))/(MAX(T670:W670)-MIN(T670:W670))))</f>
        <v>0.6875</v>
      </c>
      <c r="AQ670" s="0" t="n">
        <f aca="false">IF(MAX(T670:W670)=MIN(T670:W670),0,IF($E$17="custo",(MAX(T670:W670)-W670)/(MAX(T670:W670)-MIN(T670:W670)),(W670-MIN(T670:W670))/(MAX(T670:W670)-MIN(T670:W670))))</f>
        <v>1</v>
      </c>
      <c r="AR670" s="0" t="n">
        <f aca="false">IF(MAX(X670:AA670)=MIN(X670:AA670),0,IF($F$17="custo",(MAX(X670:AA670)-X670)/(MAX(X670:AA670)-MIN(X670:AA670)),(X670-MIN(X670:AA670))/(MAX(X670:AA670)-MIN(X670:AA670))))</f>
        <v>0</v>
      </c>
      <c r="AS670" s="0" t="n">
        <f aca="false">IF(MAX(X670:AA670)=MIN(X670:AA670),0,IF($F$17="custo",(MAX(X670:AA670)-Y670)/(MAX(X670:AA670)-MIN(X670:AA670)),(Y670-MIN(X670:AA670))/(MAX(X670:AA670)-MIN(X670:AA670))))</f>
        <v>0.533333333333333</v>
      </c>
      <c r="AT670" s="0" t="n">
        <f aca="false">IF(MAX(X670:AA670)=MIN(X670:AA670),0,IF($F$17="custo",(MAX(X670:AA670)-Z670)/(MAX(X670:AA670)-MIN(X670:AA670)),(Z670-MIN(X670:AA670))/(MAX(X670:AA670)-MIN(X670:AA670))))</f>
        <v>0.266666666666667</v>
      </c>
      <c r="AU670" s="0" t="n">
        <f aca="false">IF(MAX(X670:AA670)=MIN(X670:AA670),0,IF($F$17="custo",(MAX(X670:AA670)-AA670)/(MAX(X670:AA670)-MIN(X670:AA670)),(AA670-MIN(X670:AA670))/(MAX(X670:AA670)-MIN(X670:AA670))))</f>
        <v>1</v>
      </c>
      <c r="AV670" s="0" t="n">
        <f aca="false">STDEVP(AB670:AE670)</f>
        <v>0.413597686892291</v>
      </c>
      <c r="AW670" s="0" t="n">
        <f aca="false">STDEVP(AF670:AI670)</f>
        <v>0.371423532290165</v>
      </c>
      <c r="AX670" s="0" t="n">
        <f aca="false">STDEVP(AJ670:AM670)</f>
        <v>0.40774044182251</v>
      </c>
      <c r="AY670" s="0" t="n">
        <f aca="false">STDEVP(AN670:AQ670)</f>
        <v>0.365771872209988</v>
      </c>
      <c r="AZ670" s="0" t="n">
        <f aca="false">STDEVP(AR670:AU670)</f>
        <v>0.369308663436006</v>
      </c>
      <c r="BA670" s="0" t="n">
        <f aca="false">AV670*((1-IFERROR(CORREL(AB670:AE670,AF670:AI670),0))+(1-IFERROR(CORREL(AB670:AE670,AJ670:AM670),0))+(1-IFERROR(CORREL(AB670:AE670,AN670:AQ670),0))+(1-IFERROR(CORREL(AB670:AE670,AR670:AU670),0)))</f>
        <v>1.12934856823624</v>
      </c>
      <c r="BB670" s="0" t="n">
        <f aca="false">AW670*((1-IFERROR(CORREL(AF670:AI670,AB670:AE670),0))+(1-IFERROR(CORREL(AF670:AI670,AJ670:AM670),0))+(1-IFERROR(CORREL(AF670:AI670,AN670:AQ670),0))+(1-IFERROR(CORREL(AF670:AI670,AR670:AU670),0)))</f>
        <v>2.56084810191368</v>
      </c>
      <c r="BC670" s="0" t="n">
        <f aca="false">AX670*((1-IFERROR(CORREL(AJ670:AM670,AB670:AE670),0))+(1-IFERROR(CORREL(AJ670:AM670,AF670:AI670),0))+(1-IFERROR(CORREL(AJ670:AM670,AN670:AQ670),0))+(1-IFERROR(CORREL(AJ670:AM670,AR670:AU670),0)))</f>
        <v>1.11364617802074</v>
      </c>
      <c r="BD670" s="0" t="n">
        <f aca="false">AY670*((1-IFERROR(CORREL(AN670:AQ670,AB670:AE670),0))+(1-IFERROR(CORREL(AN670:AQ670,AF670:AI670),0))+(1-IFERROR(CORREL(AN670:AQ670,AJ670:AM670),0))+(1-IFERROR(CORREL(AN670:AQ670,AR670:AU670),0)))</f>
        <v>0.891942791251499</v>
      </c>
      <c r="BE670" s="0" t="n">
        <f aca="false">AZ670*((1-IFERROR(CORREL(AR670:AU670,AB670:AE670),0))+(1-IFERROR(CORREL(AR670:AU670,AF670:AI670),0))+(1-IFERROR(CORREL(AR670:AU670,AJ670:AM670),0))+(1-IFERROR(CORREL(AR670:AU670,AN670:AQ670),0)))</f>
        <v>1.02704251581735</v>
      </c>
      <c r="BF670" s="0" t="n">
        <f aca="false">IF(SUM(BA670:BE670)&gt;0,BA670/SUM(BA670:BE670),1/5)</f>
        <v>0.167987124192082</v>
      </c>
      <c r="BG670" s="0" t="n">
        <f aca="false">IF(SUM(BA670:BE670)&gt;0,BB670/SUM(BA670:BE670),1/5)</f>
        <v>0.380918274687395</v>
      </c>
      <c r="BH670" s="0" t="n">
        <f aca="false">IF(SUM(BA670:BE670)&gt;0,BC670/SUM(BA670:BE670),1/5)</f>
        <v>0.165651441968335</v>
      </c>
      <c r="BI670" s="0" t="n">
        <f aca="false">IF(SUM(BA670:BE670)&gt;0,BD670/SUM(BA670:BE670),1/5)</f>
        <v>0.132673745432025</v>
      </c>
      <c r="BJ670" s="0" t="n">
        <f aca="false">IF(SUM(BA670:BE670)&gt;0,BE670/SUM(BA670:BE670),1/5)</f>
        <v>0.152769413720163</v>
      </c>
      <c r="BK670" s="0" t="n">
        <f aca="false">BF670*AB670+BG670*AF670+BH670*AJ670+BI670*AN670+BJ670*AR670</f>
        <v>0.353359412746427</v>
      </c>
      <c r="BL670" s="0" t="n">
        <f aca="false">BF670*AC670+BG670*AG670+BH670*AK670+BI670*AO670+BJ670*AS670</f>
        <v>0.553608495322666</v>
      </c>
      <c r="BM670" s="0" t="n">
        <f aca="false">BF670*AD670+BG670*AH670+BH670*AL670+BI670*AP670+BJ670*AT670</f>
        <v>0.666689475341275</v>
      </c>
      <c r="BN670" s="0" t="n">
        <f aca="false">BF670*AE670+BG670*AI670+BH670*AM670+BI670*AQ670+BJ670*AU670</f>
        <v>0.619081725312605</v>
      </c>
      <c r="BO670" s="0" t="n">
        <f aca="false">RANK(BK670,$BK670:$BN670)</f>
        <v>4</v>
      </c>
      <c r="BP670" s="0" t="n">
        <f aca="false">RANK(BL670,$BK670:$BN670)</f>
        <v>3</v>
      </c>
      <c r="BQ670" s="0" t="n">
        <f aca="false">RANK(BM670,$BK670:$BN670)</f>
        <v>1</v>
      </c>
      <c r="BR670" s="0" t="n">
        <f aca="false">RANK(BN670,$BK670:$BN670)</f>
        <v>2</v>
      </c>
    </row>
    <row r="671" customFormat="false" ht="15" hidden="false" customHeight="false" outlineLevel="0" collapsed="false">
      <c r="A671" s="0" t="n">
        <v>648</v>
      </c>
      <c r="B671" s="0" t="n">
        <f aca="false">RANDBETWEEN(1,$B$5)</f>
        <v>2</v>
      </c>
      <c r="C671" s="0" t="n">
        <f aca="false">RANDBETWEEN(1,$B$5)</f>
        <v>1</v>
      </c>
      <c r="D671" s="0" t="n">
        <f aca="false">RANDBETWEEN(1,$B$5)</f>
        <v>6</v>
      </c>
      <c r="E671" s="0" t="n">
        <f aca="false">RANDBETWEEN(1,$B$5)</f>
        <v>1</v>
      </c>
      <c r="F671" s="0" t="n">
        <f aca="false">RANDBETWEEN(1,$B$5)</f>
        <v>5</v>
      </c>
      <c r="G671" s="0" t="n">
        <f aca="false">RANDBETWEEN(1,$B$5)</f>
        <v>1</v>
      </c>
      <c r="H671" s="0" t="n">
        <f aca="true">NORMINV(RAND(),$B$8,$B$13)</f>
        <v>44.7356472622994</v>
      </c>
      <c r="I671" s="0" t="n">
        <f aca="true">NORMINV(RAND(),$C$8,$C$13)</f>
        <v>67.1817259308359</v>
      </c>
      <c r="J671" s="0" t="n">
        <f aca="true">NORMINV(RAND(),$D$8,$D$13)</f>
        <v>15.5321802495384</v>
      </c>
      <c r="K671" s="0" t="n">
        <f aca="true">NORMINV(RAND(),$E$8,$E$13)</f>
        <v>3.21479243080577</v>
      </c>
      <c r="L671" s="0" t="n">
        <f aca="true">NORMINV(RAND(),$B$9,$B$14)</f>
        <v>38.8382512170071</v>
      </c>
      <c r="M671" s="0" t="n">
        <f aca="true">NORMINV(RAND(),$C$9,$C$14)</f>
        <v>59.6234933528112</v>
      </c>
      <c r="N671" s="0" t="n">
        <f aca="true">NORMINV(RAND(),$D$9,$D$14)</f>
        <v>41.6301409612835</v>
      </c>
      <c r="O671" s="0" t="n">
        <f aca="true">NORMINV(RAND(),$E$9,$E$14)</f>
        <v>28.7218017601009</v>
      </c>
      <c r="P671" s="0" t="n">
        <f aca="true">NORMINV(RAND(),$B$10,$B$15)</f>
        <v>22.5265610225848</v>
      </c>
      <c r="Q671" s="0" t="n">
        <f aca="true">NORMINV(RAND(),$C$10,$C$15)</f>
        <v>26.9952834194805</v>
      </c>
      <c r="R671" s="0" t="n">
        <f aca="true">NORMINV(RAND(),$D$10,$D$15)</f>
        <v>10.6130502344826</v>
      </c>
      <c r="S671" s="0" t="n">
        <f aca="true">NORMINV(RAND(),$E$10,$E$15)</f>
        <v>3.97604090028793</v>
      </c>
      <c r="T671" s="0" t="n">
        <f aca="false">MEDIAN(INDEX(Avaliadores!$B$17:$B$22,$B671),INDEX(Avaliadores!$B$17:$B$22,$C671),INDEX(Avaliadores!$B$17:$B$22,$D671),INDEX(Avaliadores!$B$17:$B$22,$E671),INDEX(Avaliadores!$B$17:$B$22,$F671),INDEX(Avaliadores!$B$17:$B$22,$G671))</f>
        <v>2.04166666666667</v>
      </c>
      <c r="U671" s="0" t="n">
        <f aca="false">MEDIAN(INDEX(Avaliadores!$C$17:$C$22,$B671),INDEX(Avaliadores!$C$17:$C$22,$C671),INDEX(Avaliadores!$C$17:$C$22,$D671),INDEX(Avaliadores!$C$17:$C$22,$E671),INDEX(Avaliadores!$C$17:$C$22,$F671),INDEX(Avaliadores!$C$17:$C$22,$G671))</f>
        <v>4.54166666666667</v>
      </c>
      <c r="V671" s="0" t="n">
        <f aca="false">MEDIAN(INDEX(Avaliadores!$D$17:$D$22,$B671),INDEX(Avaliadores!$D$17:$D$22,$C671),INDEX(Avaliadores!$D$17:$D$22,$D671),INDEX(Avaliadores!$D$17:$D$22,$E671),INDEX(Avaliadores!$D$17:$D$22,$F671),INDEX(Avaliadores!$D$17:$D$22,$G671))</f>
        <v>6.54166666666667</v>
      </c>
      <c r="W671" s="0" t="n">
        <f aca="false">MEDIAN(INDEX(Avaliadores!$E$17:$E$22,$B671),INDEX(Avaliadores!$E$17:$E$22,$C671),INDEX(Avaliadores!$E$17:$E$22,$D671),INDEX(Avaliadores!$E$17:$E$22,$E671),INDEX(Avaliadores!$E$17:$E$22,$F671),INDEX(Avaliadores!$E$17:$E$22,$G671))</f>
        <v>7.04166666666667</v>
      </c>
      <c r="X671" s="0" t="n">
        <f aca="false">MEDIAN(INDEX(Avaliadores!$F$17:$F$22,$B671),INDEX(Avaliadores!$F$17:$F$22,$C671),INDEX(Avaliadores!$F$17:$F$22,$D671),INDEX(Avaliadores!$F$17:$F$22,$E671),INDEX(Avaliadores!$F$17:$F$22,$F671),INDEX(Avaliadores!$F$17:$F$22,$G671))</f>
        <v>2.04166666666667</v>
      </c>
      <c r="Y671" s="0" t="n">
        <f aca="false">MEDIAN(INDEX(Avaliadores!$G$17:$G$22,$B671),INDEX(Avaliadores!$G$17:$G$22,$C671),INDEX(Avaliadores!$G$17:$G$22,$D671),INDEX(Avaliadores!$G$17:$G$22,$E671),INDEX(Avaliadores!$G$17:$G$22,$F671),INDEX(Avaliadores!$G$17:$G$22,$G671))</f>
        <v>5.04166666666667</v>
      </c>
      <c r="Z671" s="0" t="n">
        <f aca="false">MEDIAN(INDEX(Avaliadores!$H$17:$H$22,$B671),INDEX(Avaliadores!$H$17:$H$22,$C671),INDEX(Avaliadores!$H$17:$H$22,$D671),INDEX(Avaliadores!$H$17:$H$22,$E671),INDEX(Avaliadores!$H$17:$H$22,$F671),INDEX(Avaliadores!$H$17:$H$22,$G671))</f>
        <v>4.04166666666667</v>
      </c>
      <c r="AA671" s="0" t="n">
        <f aca="false">MEDIAN(INDEX(Avaliadores!$I$17:$I$22,$B671),INDEX(Avaliadores!$I$17:$I$22,$C671),INDEX(Avaliadores!$I$17:$I$22,$D671),INDEX(Avaliadores!$I$17:$I$22,$E671),INDEX(Avaliadores!$I$17:$I$22,$F671),INDEX(Avaliadores!$I$17:$I$22,$G671))</f>
        <v>7.04166666666667</v>
      </c>
      <c r="AB671" s="0" t="n">
        <f aca="false">IF(MAX(H671:K671)=MIN(H671:K671),0,IF($B$17="custo",(MAX(H671:K671)-H671)/(MAX(H671:K671)-MIN(H671:K671)),(H671-MIN(H671:K671))/(MAX(H671:K671)-MIN(H671:K671))))</f>
        <v>0.350901277275171</v>
      </c>
      <c r="AC671" s="0" t="n">
        <f aca="false">IF(MAX(H671:K671)=MIN(H671:K671),0,IF($B$17="custo",(MAX(H671:K671)-I671)/(MAX(H671:K671)-MIN(H671:K671)),(I671-MIN(H671:K671))/(MAX(H671:K671)-MIN(H671:K671))))</f>
        <v>0</v>
      </c>
      <c r="AD671" s="0" t="n">
        <f aca="false">IF(MAX(H671:K671)=MIN(H671:K671),0,IF($B$17="custo",(MAX(H671:K671)-J671)/(MAX(H671:K671)-MIN(H671:K671)),(J671-MIN(H671:K671))/(MAX(H671:K671)-MIN(H671:K671))))</f>
        <v>0.807441327186227</v>
      </c>
      <c r="AE671" s="0" t="n">
        <f aca="false">IF(MAX(H671:K671)=MIN(H671:K671),0,IF($B$17="custo",(MAX(H671:K671)-K671)/(MAX(H671:K671)-MIN(H671:K671)),(K671-MIN(H671:K671))/(MAX(H671:K671)-MIN(H671:K671))))</f>
        <v>1</v>
      </c>
      <c r="AF671" s="0" t="n">
        <f aca="false">IF(MAX(L671:O671)=MIN(L671:O671),0,IF($C$17="custo",(MAX(L671:O671)-L671)/(MAX(L671:O671)-MIN(L671:O671)),(L671-MIN(L671:O671))/(MAX(L671:O671)-MIN(L671:O671))))</f>
        <v>0.327375264443214</v>
      </c>
      <c r="AG671" s="0" t="n">
        <f aca="false">IF(MAX(L671:O671)=MIN(L671:O671),0,IF($C$17="custo",(MAX(L671:O671)-M671)/(MAX(L671:O671)-MIN(L671:O671)),(M671-MIN(L671:O671))/(MAX(L671:O671)-MIN(L671:O671))))</f>
        <v>1</v>
      </c>
      <c r="AH671" s="0" t="n">
        <f aca="false">IF(MAX(L671:O671)=MIN(L671:O671),0,IF($C$17="custo",(MAX(L671:O671)-N671)/(MAX(L671:O671)-MIN(L671:O671)),(N671-MIN(L671:O671))/(MAX(L671:O671)-MIN(L671:O671))))</f>
        <v>0.417722737360683</v>
      </c>
      <c r="AI671" s="0" t="n">
        <f aca="false">IF(MAX(L671:O671)=MIN(L671:O671),0,IF($C$17="custo",(MAX(L671:O671)-O671)/(MAX(L671:O671)-MIN(L671:O671)),(O671-MIN(L671:O671))/(MAX(L671:O671)-MIN(L671:O671))))</f>
        <v>0</v>
      </c>
      <c r="AJ671" s="0" t="n">
        <f aca="false">IF(MAX(P671:S671)=MIN(P671:S671),0,IF($D$17="custo",(MAX(P671:S671)-P671)/(MAX(P671:S671)-MIN(P671:S671)),(P671-MIN(P671:S671))/(MAX(P671:S671)-MIN(P671:S671))))</f>
        <v>0.194129863012211</v>
      </c>
      <c r="AK671" s="0" t="n">
        <f aca="false">IF(MAX(P671:S671)=MIN(P671:S671),0,IF($D$17="custo",(MAX(P671:S671)-Q671)/(MAX(P671:S671)-MIN(P671:S671)),(Q671-MIN(P671:S671))/(MAX(P671:S671)-MIN(P671:S671))))</f>
        <v>0</v>
      </c>
      <c r="AL671" s="0" t="n">
        <f aca="false">IF(MAX(P671:S671)=MIN(P671:S671),0,IF($D$17="custo",(MAX(P671:S671)-R671)/(MAX(P671:S671)-MIN(P671:S671)),(R671-MIN(P671:S671))/(MAX(P671:S671)-MIN(P671:S671))))</f>
        <v>0.711675597984557</v>
      </c>
      <c r="AM671" s="0" t="n">
        <f aca="false">IF(MAX(P671:S671)=MIN(P671:S671),0,IF($D$17="custo",(MAX(P671:S671)-S671)/(MAX(P671:S671)-MIN(P671:S671)),(S671-MIN(P671:S671))/(MAX(P671:S671)-MIN(P671:S671))))</f>
        <v>1</v>
      </c>
      <c r="AN671" s="0" t="n">
        <f aca="false">IF(MAX(T671:W671)=MIN(T671:W671),0,IF($E$17="custo",(MAX(T671:W671)-T671)/(MAX(T671:W671)-MIN(T671:W671)),(T671-MIN(T671:W671))/(MAX(T671:W671)-MIN(T671:W671))))</f>
        <v>0</v>
      </c>
      <c r="AO671" s="0" t="n">
        <f aca="false">IF(MAX(T671:W671)=MIN(T671:W671),0,IF($E$17="custo",(MAX(T671:W671)-U671)/(MAX(T671:W671)-MIN(T671:W671)),(U671-MIN(T671:W671))/(MAX(T671:W671)-MIN(T671:W671))))</f>
        <v>0.5</v>
      </c>
      <c r="AP671" s="0" t="n">
        <f aca="false">IF(MAX(T671:W671)=MIN(T671:W671),0,IF($E$17="custo",(MAX(T671:W671)-V671)/(MAX(T671:W671)-MIN(T671:W671)),(V671-MIN(T671:W671))/(MAX(T671:W671)-MIN(T671:W671))))</f>
        <v>0.9</v>
      </c>
      <c r="AQ671" s="0" t="n">
        <f aca="false">IF(MAX(T671:W671)=MIN(T671:W671),0,IF($E$17="custo",(MAX(T671:W671)-W671)/(MAX(T671:W671)-MIN(T671:W671)),(W671-MIN(T671:W671))/(MAX(T671:W671)-MIN(T671:W671))))</f>
        <v>1</v>
      </c>
      <c r="AR671" s="0" t="n">
        <f aca="false">IF(MAX(X671:AA671)=MIN(X671:AA671),0,IF($F$17="custo",(MAX(X671:AA671)-X671)/(MAX(X671:AA671)-MIN(X671:AA671)),(X671-MIN(X671:AA671))/(MAX(X671:AA671)-MIN(X671:AA671))))</f>
        <v>0</v>
      </c>
      <c r="AS671" s="0" t="n">
        <f aca="false">IF(MAX(X671:AA671)=MIN(X671:AA671),0,IF($F$17="custo",(MAX(X671:AA671)-Y671)/(MAX(X671:AA671)-MIN(X671:AA671)),(Y671-MIN(X671:AA671))/(MAX(X671:AA671)-MIN(X671:AA671))))</f>
        <v>0.6</v>
      </c>
      <c r="AT671" s="0" t="n">
        <f aca="false">IF(MAX(X671:AA671)=MIN(X671:AA671),0,IF($F$17="custo",(MAX(X671:AA671)-Z671)/(MAX(X671:AA671)-MIN(X671:AA671)),(Z671-MIN(X671:AA671))/(MAX(X671:AA671)-MIN(X671:AA671))))</f>
        <v>0.4</v>
      </c>
      <c r="AU671" s="0" t="n">
        <f aca="false">IF(MAX(X671:AA671)=MIN(X671:AA671),0,IF($F$17="custo",(MAX(X671:AA671)-AA671)/(MAX(X671:AA671)-MIN(X671:AA671)),(AA671-MIN(X671:AA671))/(MAX(X671:AA671)-MIN(X671:AA671))))</f>
        <v>1</v>
      </c>
      <c r="AV671" s="0" t="n">
        <f aca="false">STDEVP(AB671:AE671)</f>
        <v>0.39066689893159</v>
      </c>
      <c r="AW671" s="0" t="n">
        <f aca="false">STDEVP(AF671:AI671)</f>
        <v>0.360667814651647</v>
      </c>
      <c r="AX671" s="0" t="n">
        <f aca="false">STDEVP(AJ671:AM671)</f>
        <v>0.398793476215616</v>
      </c>
      <c r="AY671" s="0" t="n">
        <f aca="false">STDEVP(AN671:AQ671)</f>
        <v>0.393700393700591</v>
      </c>
      <c r="AZ671" s="0" t="n">
        <f aca="false">STDEVP(AR671:AU671)</f>
        <v>0.360555127546399</v>
      </c>
      <c r="BA671" s="0" t="n">
        <f aca="false">AV671*((1-IFERROR(CORREL(AB671:AE671,AF671:AI671),0))+(1-IFERROR(CORREL(AB671:AE671,AJ671:AM671),0))+(1-IFERROR(CORREL(AB671:AE671,AN671:AQ671),0))+(1-IFERROR(CORREL(AB671:AE671,AR671:AU671),0)))</f>
        <v>1.07360384962051</v>
      </c>
      <c r="BB671" s="0" t="n">
        <f aca="false">AW671*((1-IFERROR(CORREL(AF671:AI671,AB671:AE671),0))+(1-IFERROR(CORREL(AF671:AI671,AJ671:AM671),0))+(1-IFERROR(CORREL(AF671:AI671,AN671:AQ671),0))+(1-IFERROR(CORREL(AF671:AI671,AR671:AU671),0)))</f>
        <v>2.23269972852439</v>
      </c>
      <c r="BC671" s="0" t="n">
        <f aca="false">AX671*((1-IFERROR(CORREL(AJ671:AM671,AB671:AE671),0))+(1-IFERROR(CORREL(AJ671:AM671,AF671:AI671),0))+(1-IFERROR(CORREL(AJ671:AM671,AN671:AQ671),0))+(1-IFERROR(CORREL(AJ671:AM671,AR671:AU671),0)))</f>
        <v>0.982555218300458</v>
      </c>
      <c r="BD671" s="0" t="n">
        <f aca="false">AY671*((1-IFERROR(CORREL(AN671:AQ671,AB671:AE671),0))+(1-IFERROR(CORREL(AN671:AQ671,AF671:AI671),0))+(1-IFERROR(CORREL(AN671:AQ671,AJ671:AM671),0))+(1-IFERROR(CORREL(AN671:AQ671,AR671:AU671),0)))</f>
        <v>0.786620867120633</v>
      </c>
      <c r="BE671" s="0" t="n">
        <f aca="false">AZ671*((1-IFERROR(CORREL(AR671:AU671,AB671:AE671),0))+(1-IFERROR(CORREL(AR671:AU671,AF671:AI671),0))+(1-IFERROR(CORREL(AR671:AU671,AJ671:AM671),0))+(1-IFERROR(CORREL(AR671:AU671,AN671:AQ671),0)))</f>
        <v>0.859220016913802</v>
      </c>
      <c r="BF671" s="0" t="n">
        <f aca="false">IF(SUM(BA671:BE671)&gt;0,BA671/SUM(BA671:BE671),1/5)</f>
        <v>0.180902810154281</v>
      </c>
      <c r="BG671" s="0" t="n">
        <f aca="false">IF(SUM(BA671:BE671)&gt;0,BB671/SUM(BA671:BE671),1/5)</f>
        <v>0.376211071955016</v>
      </c>
      <c r="BH671" s="0" t="n">
        <f aca="false">IF(SUM(BA671:BE671)&gt;0,BC671/SUM(BA671:BE671),1/5)</f>
        <v>0.165561068158553</v>
      </c>
      <c r="BI671" s="0" t="n">
        <f aca="false">IF(SUM(BA671:BE671)&gt;0,BD671/SUM(BA671:BE671),1/5)</f>
        <v>0.132546027511377</v>
      </c>
      <c r="BJ671" s="0" t="n">
        <f aca="false">IF(SUM(BA671:BE671)&gt;0,BE671/SUM(BA671:BE671),1/5)</f>
        <v>0.144779022220774</v>
      </c>
      <c r="BK671" s="0" t="n">
        <f aca="false">BF671*AB671+BG671*AF671+BH671*AJ671+BI671*AN671+BJ671*AR671</f>
        <v>0.218781573795318</v>
      </c>
      <c r="BL671" s="0" t="n">
        <f aca="false">BF671*AC671+BG671*AG671+BH671*AK671+BI671*AO671+BJ671*AS671</f>
        <v>0.529351499043169</v>
      </c>
      <c r="BM671" s="0" t="n">
        <f aca="false">BF671*AD671+BG671*AH671+BH671*AL671+BI671*AP671+BJ671*AT671</f>
        <v>0.598249129758385</v>
      </c>
      <c r="BN671" s="0" t="n">
        <f aca="false">BF671*AE671+BG671*AI671+BH671*AM671+BI671*AQ671+BJ671*AU671</f>
        <v>0.623788928044984</v>
      </c>
      <c r="BO671" s="0" t="n">
        <f aca="false">RANK(BK671,$BK671:$BN671)</f>
        <v>4</v>
      </c>
      <c r="BP671" s="0" t="n">
        <f aca="false">RANK(BL671,$BK671:$BN671)</f>
        <v>3</v>
      </c>
      <c r="BQ671" s="0" t="n">
        <f aca="false">RANK(BM671,$BK671:$BN671)</f>
        <v>2</v>
      </c>
      <c r="BR671" s="0" t="n">
        <f aca="false">RANK(BN671,$BK671:$BN671)</f>
        <v>1</v>
      </c>
    </row>
    <row r="672" customFormat="false" ht="15" hidden="false" customHeight="false" outlineLevel="0" collapsed="false">
      <c r="A672" s="0" t="n">
        <v>649</v>
      </c>
      <c r="B672" s="0" t="n">
        <f aca="false">RANDBETWEEN(1,$B$5)</f>
        <v>5</v>
      </c>
      <c r="C672" s="0" t="n">
        <f aca="false">RANDBETWEEN(1,$B$5)</f>
        <v>1</v>
      </c>
      <c r="D672" s="0" t="n">
        <f aca="false">RANDBETWEEN(1,$B$5)</f>
        <v>4</v>
      </c>
      <c r="E672" s="0" t="n">
        <f aca="false">RANDBETWEEN(1,$B$5)</f>
        <v>3</v>
      </c>
      <c r="F672" s="0" t="n">
        <f aca="false">RANDBETWEEN(1,$B$5)</f>
        <v>1</v>
      </c>
      <c r="G672" s="0" t="n">
        <f aca="false">RANDBETWEEN(1,$B$5)</f>
        <v>4</v>
      </c>
      <c r="H672" s="0" t="n">
        <f aca="true">NORMINV(RAND(),$B$8,$B$13)</f>
        <v>54.568333763449</v>
      </c>
      <c r="I672" s="0" t="n">
        <f aca="true">NORMINV(RAND(),$C$8,$C$13)</f>
        <v>68.1236102340366</v>
      </c>
      <c r="J672" s="0" t="n">
        <f aca="true">NORMINV(RAND(),$D$8,$D$13)</f>
        <v>15.5353037529528</v>
      </c>
      <c r="K672" s="0" t="n">
        <f aca="true">NORMINV(RAND(),$E$8,$E$13)</f>
        <v>3.05029275888006</v>
      </c>
      <c r="L672" s="0" t="n">
        <f aca="true">NORMINV(RAND(),$B$9,$B$14)</f>
        <v>49.6010677452722</v>
      </c>
      <c r="M672" s="0" t="n">
        <f aca="true">NORMINV(RAND(),$C$9,$C$14)</f>
        <v>57.3021608100851</v>
      </c>
      <c r="N672" s="0" t="n">
        <f aca="true">NORMINV(RAND(),$D$9,$D$14)</f>
        <v>41.0149530893121</v>
      </c>
      <c r="O672" s="0" t="n">
        <f aca="true">NORMINV(RAND(),$E$9,$E$14)</f>
        <v>25.7857347553924</v>
      </c>
      <c r="P672" s="0" t="n">
        <f aca="true">NORMINV(RAND(),$B$10,$B$15)</f>
        <v>23.0857267492954</v>
      </c>
      <c r="Q672" s="0" t="n">
        <f aca="true">NORMINV(RAND(),$C$10,$C$15)</f>
        <v>31.5685119593961</v>
      </c>
      <c r="R672" s="0" t="n">
        <f aca="true">NORMINV(RAND(),$D$10,$D$15)</f>
        <v>9.96360598986974</v>
      </c>
      <c r="S672" s="0" t="n">
        <f aca="true">NORMINV(RAND(),$E$10,$E$15)</f>
        <v>4.55842973042751</v>
      </c>
      <c r="T672" s="0" t="n">
        <f aca="false">MEDIAN(INDEX(Avaliadores!$B$17:$B$22,$B672),INDEX(Avaliadores!$B$17:$B$22,$C672),INDEX(Avaliadores!$B$17:$B$22,$D672),INDEX(Avaliadores!$B$17:$B$22,$E672),INDEX(Avaliadores!$B$17:$B$22,$F672),INDEX(Avaliadores!$B$17:$B$22,$G672))</f>
        <v>2.66666666666667</v>
      </c>
      <c r="U672" s="0" t="n">
        <f aca="false">MEDIAN(INDEX(Avaliadores!$C$17:$C$22,$B672),INDEX(Avaliadores!$C$17:$C$22,$C672),INDEX(Avaliadores!$C$17:$C$22,$D672),INDEX(Avaliadores!$C$17:$C$22,$E672),INDEX(Avaliadores!$C$17:$C$22,$F672),INDEX(Avaliadores!$C$17:$C$22,$G672))</f>
        <v>5.16666666666667</v>
      </c>
      <c r="V672" s="0" t="n">
        <f aca="false">MEDIAN(INDEX(Avaliadores!$D$17:$D$22,$B672),INDEX(Avaliadores!$D$17:$D$22,$C672),INDEX(Avaliadores!$D$17:$D$22,$D672),INDEX(Avaliadores!$D$17:$D$22,$E672),INDEX(Avaliadores!$D$17:$D$22,$F672),INDEX(Avaliadores!$D$17:$D$22,$G672))</f>
        <v>5.66666666666667</v>
      </c>
      <c r="W672" s="0" t="n">
        <f aca="false">MEDIAN(INDEX(Avaliadores!$E$17:$E$22,$B672),INDEX(Avaliadores!$E$17:$E$22,$C672),INDEX(Avaliadores!$E$17:$E$22,$D672),INDEX(Avaliadores!$E$17:$E$22,$E672),INDEX(Avaliadores!$E$17:$E$22,$F672),INDEX(Avaliadores!$E$17:$E$22,$G672))</f>
        <v>6.79166666666667</v>
      </c>
      <c r="X672" s="0" t="n">
        <f aca="false">MEDIAN(INDEX(Avaliadores!$F$17:$F$22,$B672),INDEX(Avaliadores!$F$17:$F$22,$C672),INDEX(Avaliadores!$F$17:$F$22,$D672),INDEX(Avaliadores!$F$17:$F$22,$E672),INDEX(Avaliadores!$F$17:$F$22,$F672),INDEX(Avaliadores!$F$17:$F$22,$G672))</f>
        <v>2.66666666666667</v>
      </c>
      <c r="Y672" s="0" t="n">
        <f aca="false">MEDIAN(INDEX(Avaliadores!$G$17:$G$22,$B672),INDEX(Avaliadores!$G$17:$G$22,$C672),INDEX(Avaliadores!$G$17:$G$22,$D672),INDEX(Avaliadores!$G$17:$G$22,$E672),INDEX(Avaliadores!$G$17:$G$22,$F672),INDEX(Avaliadores!$G$17:$G$22,$G672))</f>
        <v>4.79166666666667</v>
      </c>
      <c r="Z672" s="0" t="n">
        <f aca="false">MEDIAN(INDEX(Avaliadores!$H$17:$H$22,$B672),INDEX(Avaliadores!$H$17:$H$22,$C672),INDEX(Avaliadores!$H$17:$H$22,$D672),INDEX(Avaliadores!$H$17:$H$22,$E672),INDEX(Avaliadores!$H$17:$H$22,$F672),INDEX(Avaliadores!$H$17:$H$22,$G672))</f>
        <v>3.66666666666667</v>
      </c>
      <c r="AA672" s="0" t="n">
        <f aca="false">MEDIAN(INDEX(Avaliadores!$I$17:$I$22,$B672),INDEX(Avaliadores!$I$17:$I$22,$C672),INDEX(Avaliadores!$I$17:$I$22,$D672),INDEX(Avaliadores!$I$17:$I$22,$E672),INDEX(Avaliadores!$I$17:$I$22,$F672),INDEX(Avaliadores!$I$17:$I$22,$G672))</f>
        <v>6.66666666666667</v>
      </c>
      <c r="AB672" s="0" t="n">
        <f aca="false">IF(MAX(H672:K672)=MIN(H672:K672),0,IF($B$17="custo",(MAX(H672:K672)-H672)/(MAX(H672:K672)-MIN(H672:K672)),(H672-MIN(H672:K672))/(MAX(H672:K672)-MIN(H672:K672))))</f>
        <v>0.20830775187945</v>
      </c>
      <c r="AC672" s="0" t="n">
        <f aca="false">IF(MAX(H672:K672)=MIN(H672:K672),0,IF($B$17="custo",(MAX(H672:K672)-I672)/(MAX(H672:K672)-MIN(H672:K672)),(I672-MIN(H672:K672))/(MAX(H672:K672)-MIN(H672:K672))))</f>
        <v>0</v>
      </c>
      <c r="AD672" s="0" t="n">
        <f aca="false">IF(MAX(H672:K672)=MIN(H672:K672),0,IF($B$17="custo",(MAX(H672:K672)-J672)/(MAX(H672:K672)-MIN(H672:K672)),(J672-MIN(H672:K672))/(MAX(H672:K672)-MIN(H672:K672))))</f>
        <v>0.808139319178875</v>
      </c>
      <c r="AE672" s="0" t="n">
        <f aca="false">IF(MAX(H672:K672)=MIN(H672:K672),0,IF($B$17="custo",(MAX(H672:K672)-K672)/(MAX(H672:K672)-MIN(H672:K672)),(K672-MIN(H672:K672))/(MAX(H672:K672)-MIN(H672:K672))))</f>
        <v>1</v>
      </c>
      <c r="AF672" s="0" t="n">
        <f aca="false">IF(MAX(L672:O672)=MIN(L672:O672),0,IF($C$17="custo",(MAX(L672:O672)-L672)/(MAX(L672:O672)-MIN(L672:O672)),(L672-MIN(L672:O672))/(MAX(L672:O672)-MIN(L672:O672))))</f>
        <v>0.755648275237535</v>
      </c>
      <c r="AG672" s="0" t="n">
        <f aca="false">IF(MAX(L672:O672)=MIN(L672:O672),0,IF($C$17="custo",(MAX(L672:O672)-M672)/(MAX(L672:O672)-MIN(L672:O672)),(M672-MIN(L672:O672))/(MAX(L672:O672)-MIN(L672:O672))))</f>
        <v>1</v>
      </c>
      <c r="AH672" s="0" t="n">
        <f aca="false">IF(MAX(L672:O672)=MIN(L672:O672),0,IF($C$17="custo",(MAX(L672:O672)-N672)/(MAX(L672:O672)-MIN(L672:O672)),(N672-MIN(L672:O672))/(MAX(L672:O672)-MIN(L672:O672))))</f>
        <v>0.483215270268634</v>
      </c>
      <c r="AI672" s="0" t="n">
        <f aca="false">IF(MAX(L672:O672)=MIN(L672:O672),0,IF($C$17="custo",(MAX(L672:O672)-O672)/(MAX(L672:O672)-MIN(L672:O672)),(O672-MIN(L672:O672))/(MAX(L672:O672)-MIN(L672:O672))))</f>
        <v>0</v>
      </c>
      <c r="AJ672" s="0" t="n">
        <f aca="false">IF(MAX(P672:S672)=MIN(P672:S672),0,IF($D$17="custo",(MAX(P672:S672)-P672)/(MAX(P672:S672)-MIN(P672:S672)),(P672-MIN(P672:S672))/(MAX(P672:S672)-MIN(P672:S672))))</f>
        <v>0.314059955026822</v>
      </c>
      <c r="AK672" s="0" t="n">
        <f aca="false">IF(MAX(P672:S672)=MIN(P672:S672),0,IF($D$17="custo",(MAX(P672:S672)-Q672)/(MAX(P672:S672)-MIN(P672:S672)),(Q672-MIN(P672:S672))/(MAX(P672:S672)-MIN(P672:S672))))</f>
        <v>0</v>
      </c>
      <c r="AL672" s="0" t="n">
        <f aca="false">IF(MAX(P672:S672)=MIN(P672:S672),0,IF($D$17="custo",(MAX(P672:S672)-R672)/(MAX(P672:S672)-MIN(P672:S672)),(R672-MIN(P672:S672))/(MAX(P672:S672)-MIN(P672:S672))))</f>
        <v>0.799883013549469</v>
      </c>
      <c r="AM672" s="0" t="n">
        <f aca="false">IF(MAX(P672:S672)=MIN(P672:S672),0,IF($D$17="custo",(MAX(P672:S672)-S672)/(MAX(P672:S672)-MIN(P672:S672)),(S672-MIN(P672:S672))/(MAX(P672:S672)-MIN(P672:S672))))</f>
        <v>1</v>
      </c>
      <c r="AN672" s="0" t="n">
        <f aca="false">IF(MAX(T672:W672)=MIN(T672:W672),0,IF($E$17="custo",(MAX(T672:W672)-T672)/(MAX(T672:W672)-MIN(T672:W672)),(T672-MIN(T672:W672))/(MAX(T672:W672)-MIN(T672:W672))))</f>
        <v>0</v>
      </c>
      <c r="AO672" s="0" t="n">
        <f aca="false">IF(MAX(T672:W672)=MIN(T672:W672),0,IF($E$17="custo",(MAX(T672:W672)-U672)/(MAX(T672:W672)-MIN(T672:W672)),(U672-MIN(T672:W672))/(MAX(T672:W672)-MIN(T672:W672))))</f>
        <v>0.606060606060606</v>
      </c>
      <c r="AP672" s="0" t="n">
        <f aca="false">IF(MAX(T672:W672)=MIN(T672:W672),0,IF($E$17="custo",(MAX(T672:W672)-V672)/(MAX(T672:W672)-MIN(T672:W672)),(V672-MIN(T672:W672))/(MAX(T672:W672)-MIN(T672:W672))))</f>
        <v>0.727272727272727</v>
      </c>
      <c r="AQ672" s="0" t="n">
        <f aca="false">IF(MAX(T672:W672)=MIN(T672:W672),0,IF($E$17="custo",(MAX(T672:W672)-W672)/(MAX(T672:W672)-MIN(T672:W672)),(W672-MIN(T672:W672))/(MAX(T672:W672)-MIN(T672:W672))))</f>
        <v>1</v>
      </c>
      <c r="AR672" s="0" t="n">
        <f aca="false">IF(MAX(X672:AA672)=MIN(X672:AA672),0,IF($F$17="custo",(MAX(X672:AA672)-X672)/(MAX(X672:AA672)-MIN(X672:AA672)),(X672-MIN(X672:AA672))/(MAX(X672:AA672)-MIN(X672:AA672))))</f>
        <v>0</v>
      </c>
      <c r="AS672" s="0" t="n">
        <f aca="false">IF(MAX(X672:AA672)=MIN(X672:AA672),0,IF($F$17="custo",(MAX(X672:AA672)-Y672)/(MAX(X672:AA672)-MIN(X672:AA672)),(Y672-MIN(X672:AA672))/(MAX(X672:AA672)-MIN(X672:AA672))))</f>
        <v>0.53125</v>
      </c>
      <c r="AT672" s="0" t="n">
        <f aca="false">IF(MAX(X672:AA672)=MIN(X672:AA672),0,IF($F$17="custo",(MAX(X672:AA672)-Z672)/(MAX(X672:AA672)-MIN(X672:AA672)),(Z672-MIN(X672:AA672))/(MAX(X672:AA672)-MIN(X672:AA672))))</f>
        <v>0.25</v>
      </c>
      <c r="AU672" s="0" t="n">
        <f aca="false">IF(MAX(X672:AA672)=MIN(X672:AA672),0,IF($F$17="custo",(MAX(X672:AA672)-AA672)/(MAX(X672:AA672)-MIN(X672:AA672)),(AA672-MIN(X672:AA672))/(MAX(X672:AA672)-MIN(X672:AA672))))</f>
        <v>1</v>
      </c>
      <c r="AV672" s="0" t="n">
        <f aca="false">STDEVP(AB672:AE672)</f>
        <v>0.412300430845349</v>
      </c>
      <c r="AW672" s="0" t="n">
        <f aca="false">STDEVP(AF672:AI672)</f>
        <v>0.37127274995653</v>
      </c>
      <c r="AX672" s="0" t="n">
        <f aca="false">STDEVP(AJ672:AM672)</f>
        <v>0.394099534419334</v>
      </c>
      <c r="AY672" s="0" t="n">
        <f aca="false">STDEVP(AN672:AQ672)</f>
        <v>0.365760839532525</v>
      </c>
      <c r="AZ672" s="0" t="n">
        <f aca="false">STDEVP(AR672:AU672)</f>
        <v>0.37131983244738</v>
      </c>
      <c r="BA672" s="0" t="n">
        <f aca="false">AV672*((1-IFERROR(CORREL(AB672:AE672,AF672:AI672),0))+(1-IFERROR(CORREL(AB672:AE672,AJ672:AM672),0))+(1-IFERROR(CORREL(AB672:AE672,AN672:AQ672),0))+(1-IFERROR(CORREL(AB672:AE672,AR672:AU672),0)))</f>
        <v>1.14435231610255</v>
      </c>
      <c r="BB672" s="0" t="n">
        <f aca="false">AW672*((1-IFERROR(CORREL(AF672:AI672,AB672:AE672),0))+(1-IFERROR(CORREL(AF672:AI672,AJ672:AM672),0))+(1-IFERROR(CORREL(AF672:AI672,AN672:AQ672),0))+(1-IFERROR(CORREL(AF672:AI672,AR672:AU672),0)))</f>
        <v>2.66250897147524</v>
      </c>
      <c r="BC672" s="0" t="n">
        <f aca="false">AX672*((1-IFERROR(CORREL(AJ672:AM672,AB672:AE672),0))+(1-IFERROR(CORREL(AJ672:AM672,AF672:AI672),0))+(1-IFERROR(CORREL(AJ672:AM672,AN672:AQ672),0))+(1-IFERROR(CORREL(AJ672:AM672,AR672:AU672),0)))</f>
        <v>1.14886404618251</v>
      </c>
      <c r="BD672" s="0" t="n">
        <f aca="false">AY672*((1-IFERROR(CORREL(AN672:AQ672,AB672:AE672),0))+(1-IFERROR(CORREL(AN672:AQ672,AF672:AI672),0))+(1-IFERROR(CORREL(AN672:AQ672,AJ672:AM672),0))+(1-IFERROR(CORREL(AN672:AQ672,AR672:AU672),0)))</f>
        <v>0.914193418533849</v>
      </c>
      <c r="BE672" s="0" t="n">
        <f aca="false">AZ672*((1-IFERROR(CORREL(AR672:AU672,AB672:AE672),0))+(1-IFERROR(CORREL(AR672:AU672,AF672:AI672),0))+(1-IFERROR(CORREL(AR672:AU672,AJ672:AM672),0))+(1-IFERROR(CORREL(AR672:AU672,AN672:AQ672),0)))</f>
        <v>1.05147311271204</v>
      </c>
      <c r="BF672" s="0" t="n">
        <f aca="false">IF(SUM(BA672:BE672)&gt;0,BA672/SUM(BA672:BE672),1/5)</f>
        <v>0.165335576777305</v>
      </c>
      <c r="BG672" s="0" t="n">
        <f aca="false">IF(SUM(BA672:BE672)&gt;0,BB672/SUM(BA672:BE672),1/5)</f>
        <v>0.384678258853772</v>
      </c>
      <c r="BH672" s="0" t="n">
        <f aca="false">IF(SUM(BA672:BE672)&gt;0,BC672/SUM(BA672:BE672),1/5)</f>
        <v>0.165987429781435</v>
      </c>
      <c r="BI672" s="0" t="n">
        <f aca="false">IF(SUM(BA672:BE672)&gt;0,BD672/SUM(BA672:BE672),1/5)</f>
        <v>0.132082308929207</v>
      </c>
      <c r="BJ672" s="0" t="n">
        <f aca="false">IF(SUM(BA672:BE672)&gt;0,BE672/SUM(BA672:BE672),1/5)</f>
        <v>0.151916425658281</v>
      </c>
      <c r="BK672" s="0" t="n">
        <f aca="false">BF672*AB672+BG672*AF672+BH672*AJ672+BI672*AN672+BJ672*AR672</f>
        <v>0.377252149860578</v>
      </c>
      <c r="BL672" s="0" t="n">
        <f aca="false">BF672*AC672+BG672*AG672+BH672*AK672+BI672*AO672+BJ672*AS672</f>
        <v>0.545433744184253</v>
      </c>
      <c r="BM672" s="0" t="n">
        <f aca="false">BF672*AD672+BG672*AH672+BH672*AL672+BI672*AP672+BJ672*AT672</f>
        <v>0.586306082270249</v>
      </c>
      <c r="BN672" s="0" t="n">
        <f aca="false">BF672*AE672+BG672*AI672+BH672*AM672+BI672*AQ672+BJ672*AU672</f>
        <v>0.615321741146228</v>
      </c>
      <c r="BO672" s="0" t="n">
        <f aca="false">RANK(BK672,$BK672:$BN672)</f>
        <v>4</v>
      </c>
      <c r="BP672" s="0" t="n">
        <f aca="false">RANK(BL672,$BK672:$BN672)</f>
        <v>3</v>
      </c>
      <c r="BQ672" s="0" t="n">
        <f aca="false">RANK(BM672,$BK672:$BN672)</f>
        <v>2</v>
      </c>
      <c r="BR672" s="0" t="n">
        <f aca="false">RANK(BN672,$BK672:$BN672)</f>
        <v>1</v>
      </c>
    </row>
    <row r="673" customFormat="false" ht="15" hidden="false" customHeight="false" outlineLevel="0" collapsed="false">
      <c r="A673" s="0" t="n">
        <v>650</v>
      </c>
      <c r="B673" s="0" t="n">
        <f aca="false">RANDBETWEEN(1,$B$5)</f>
        <v>2</v>
      </c>
      <c r="C673" s="0" t="n">
        <f aca="false">RANDBETWEEN(1,$B$5)</f>
        <v>6</v>
      </c>
      <c r="D673" s="0" t="n">
        <f aca="false">RANDBETWEEN(1,$B$5)</f>
        <v>2</v>
      </c>
      <c r="E673" s="0" t="n">
        <f aca="false">RANDBETWEEN(1,$B$5)</f>
        <v>5</v>
      </c>
      <c r="F673" s="0" t="n">
        <f aca="false">RANDBETWEEN(1,$B$5)</f>
        <v>1</v>
      </c>
      <c r="G673" s="0" t="n">
        <f aca="false">RANDBETWEEN(1,$B$5)</f>
        <v>5</v>
      </c>
      <c r="H673" s="0" t="n">
        <f aca="true">NORMINV(RAND(),$B$8,$B$13)</f>
        <v>50.5950605793078</v>
      </c>
      <c r="I673" s="0" t="n">
        <f aca="true">NORMINV(RAND(),$C$8,$C$13)</f>
        <v>74.7644236939189</v>
      </c>
      <c r="J673" s="0" t="n">
        <f aca="true">NORMINV(RAND(),$D$8,$D$13)</f>
        <v>14.9649279162087</v>
      </c>
      <c r="K673" s="0" t="n">
        <f aca="true">NORMINV(RAND(),$E$8,$E$13)</f>
        <v>3.04494118163087</v>
      </c>
      <c r="L673" s="0" t="n">
        <f aca="true">NORMINV(RAND(),$B$9,$B$14)</f>
        <v>46.523018965288</v>
      </c>
      <c r="M673" s="0" t="n">
        <f aca="true">NORMINV(RAND(),$C$9,$C$14)</f>
        <v>56.4144481221397</v>
      </c>
      <c r="N673" s="0" t="n">
        <f aca="true">NORMINV(RAND(),$D$9,$D$14)</f>
        <v>44.5426711167297</v>
      </c>
      <c r="O673" s="0" t="n">
        <f aca="true">NORMINV(RAND(),$E$9,$E$14)</f>
        <v>28.7920040940979</v>
      </c>
      <c r="P673" s="0" t="n">
        <f aca="true">NORMINV(RAND(),$B$10,$B$15)</f>
        <v>25.6863279470315</v>
      </c>
      <c r="Q673" s="0" t="n">
        <f aca="true">NORMINV(RAND(),$C$10,$C$15)</f>
        <v>31.0805670553806</v>
      </c>
      <c r="R673" s="0" t="n">
        <f aca="true">NORMINV(RAND(),$D$10,$D$15)</f>
        <v>9.45556139196433</v>
      </c>
      <c r="S673" s="0" t="n">
        <f aca="true">NORMINV(RAND(),$E$10,$E$15)</f>
        <v>4.15766046437647</v>
      </c>
      <c r="T673" s="0" t="n">
        <f aca="false">MEDIAN(INDEX(Avaliadores!$B$17:$B$22,$B673),INDEX(Avaliadores!$B$17:$B$22,$C673),INDEX(Avaliadores!$B$17:$B$22,$D673),INDEX(Avaliadores!$B$17:$B$22,$E673),INDEX(Avaliadores!$B$17:$B$22,$F673),INDEX(Avaliadores!$B$17:$B$22,$G673))</f>
        <v>2.54166666666667</v>
      </c>
      <c r="U673" s="0" t="n">
        <f aca="false">MEDIAN(INDEX(Avaliadores!$C$17:$C$22,$B673),INDEX(Avaliadores!$C$17:$C$22,$C673),INDEX(Avaliadores!$C$17:$C$22,$D673),INDEX(Avaliadores!$C$17:$C$22,$E673),INDEX(Avaliadores!$C$17:$C$22,$F673),INDEX(Avaliadores!$C$17:$C$22,$G673))</f>
        <v>5.29166666666667</v>
      </c>
      <c r="V673" s="0" t="n">
        <f aca="false">MEDIAN(INDEX(Avaliadores!$D$17:$D$22,$B673),INDEX(Avaliadores!$D$17:$D$22,$C673),INDEX(Avaliadores!$D$17:$D$22,$D673),INDEX(Avaliadores!$D$17:$D$22,$E673),INDEX(Avaliadores!$D$17:$D$22,$F673),INDEX(Avaliadores!$D$17:$D$22,$G673))</f>
        <v>5.79166666666667</v>
      </c>
      <c r="W673" s="0" t="n">
        <f aca="false">MEDIAN(INDEX(Avaliadores!$E$17:$E$22,$B673),INDEX(Avaliadores!$E$17:$E$22,$C673),INDEX(Avaliadores!$E$17:$E$22,$D673),INDEX(Avaliadores!$E$17:$E$22,$E673),INDEX(Avaliadores!$E$17:$E$22,$F673),INDEX(Avaliadores!$E$17:$E$22,$G673))</f>
        <v>6.54166666666667</v>
      </c>
      <c r="X673" s="0" t="n">
        <f aca="false">MEDIAN(INDEX(Avaliadores!$F$17:$F$22,$B673),INDEX(Avaliadores!$F$17:$F$22,$C673),INDEX(Avaliadores!$F$17:$F$22,$D673),INDEX(Avaliadores!$F$17:$F$22,$E673),INDEX(Avaliadores!$F$17:$F$22,$F673),INDEX(Avaliadores!$F$17:$F$22,$G673))</f>
        <v>2.29166666666667</v>
      </c>
      <c r="Y673" s="0" t="n">
        <f aca="false">MEDIAN(INDEX(Avaliadores!$G$17:$G$22,$B673),INDEX(Avaliadores!$G$17:$G$22,$C673),INDEX(Avaliadores!$G$17:$G$22,$D673),INDEX(Avaliadores!$G$17:$G$22,$E673),INDEX(Avaliadores!$G$17:$G$22,$F673),INDEX(Avaliadores!$G$17:$G$22,$G673))</f>
        <v>5.04166666666667</v>
      </c>
      <c r="Z673" s="0" t="n">
        <f aca="false">MEDIAN(INDEX(Avaliadores!$H$17:$H$22,$B673),INDEX(Avaliadores!$H$17:$H$22,$C673),INDEX(Avaliadores!$H$17:$H$22,$D673),INDEX(Avaliadores!$H$17:$H$22,$E673),INDEX(Avaliadores!$H$17:$H$22,$F673),INDEX(Avaliadores!$H$17:$H$22,$G673))</f>
        <v>4.04166666666667</v>
      </c>
      <c r="AA673" s="0" t="n">
        <f aca="false">MEDIAN(INDEX(Avaliadores!$I$17:$I$22,$B673),INDEX(Avaliadores!$I$17:$I$22,$C673),INDEX(Avaliadores!$I$17:$I$22,$D673),INDEX(Avaliadores!$I$17:$I$22,$E673),INDEX(Avaliadores!$I$17:$I$22,$F673),INDEX(Avaliadores!$I$17:$I$22,$G673))</f>
        <v>6.54166666666667</v>
      </c>
      <c r="AB673" s="0" t="n">
        <f aca="false">IF(MAX(H673:K673)=MIN(H673:K673),0,IF($B$17="custo",(MAX(H673:K673)-H673)/(MAX(H673:K673)-MIN(H673:K673)),(H673-MIN(H673:K673))/(MAX(H673:K673)-MIN(H673:K673))))</f>
        <v>0.336998570931825</v>
      </c>
      <c r="AC673" s="0" t="n">
        <f aca="false">IF(MAX(H673:K673)=MIN(H673:K673),0,IF($B$17="custo",(MAX(H673:K673)-I673)/(MAX(H673:K673)-MIN(H673:K673)),(I673-MIN(H673:K673))/(MAX(H673:K673)-MIN(H673:K673))))</f>
        <v>0</v>
      </c>
      <c r="AD673" s="0" t="n">
        <f aca="false">IF(MAX(H673:K673)=MIN(H673:K673),0,IF($B$17="custo",(MAX(H673:K673)-J673)/(MAX(H673:K673)-MIN(H673:K673)),(J673-MIN(H673:K673))/(MAX(H673:K673)-MIN(H673:K673))))</f>
        <v>0.833797089479341</v>
      </c>
      <c r="AE673" s="0" t="n">
        <f aca="false">IF(MAX(H673:K673)=MIN(H673:K673),0,IF($B$17="custo",(MAX(H673:K673)-K673)/(MAX(H673:K673)-MIN(H673:K673)),(K673-MIN(H673:K673))/(MAX(H673:K673)-MIN(H673:K673))))</f>
        <v>1</v>
      </c>
      <c r="AF673" s="0" t="n">
        <f aca="false">IF(MAX(L673:O673)=MIN(L673:O673),0,IF($C$17="custo",(MAX(L673:O673)-L673)/(MAX(L673:O673)-MIN(L673:O673)),(L673-MIN(L673:O673))/(MAX(L673:O673)-MIN(L673:O673))))</f>
        <v>0.641906083805977</v>
      </c>
      <c r="AG673" s="0" t="n">
        <f aca="false">IF(MAX(L673:O673)=MIN(L673:O673),0,IF($C$17="custo",(MAX(L673:O673)-M673)/(MAX(L673:O673)-MIN(L673:O673)),(M673-MIN(L673:O673))/(MAX(L673:O673)-MIN(L673:O673))))</f>
        <v>1</v>
      </c>
      <c r="AH673" s="0" t="n">
        <f aca="false">IF(MAX(L673:O673)=MIN(L673:O673),0,IF($C$17="custo",(MAX(L673:O673)-N673)/(MAX(L673:O673)-MIN(L673:O673)),(N673-MIN(L673:O673))/(MAX(L673:O673)-MIN(L673:O673))))</f>
        <v>0.570212650504133</v>
      </c>
      <c r="AI673" s="0" t="n">
        <f aca="false">IF(MAX(L673:O673)=MIN(L673:O673),0,IF($C$17="custo",(MAX(L673:O673)-O673)/(MAX(L673:O673)-MIN(L673:O673)),(O673-MIN(L673:O673))/(MAX(L673:O673)-MIN(L673:O673))))</f>
        <v>0</v>
      </c>
      <c r="AJ673" s="0" t="n">
        <f aca="false">IF(MAX(P673:S673)=MIN(P673:S673),0,IF($D$17="custo",(MAX(P673:S673)-P673)/(MAX(P673:S673)-MIN(P673:S673)),(P673-MIN(P673:S673))/(MAX(P673:S673)-MIN(P673:S673))))</f>
        <v>0.200358720189279</v>
      </c>
      <c r="AK673" s="0" t="n">
        <f aca="false">IF(MAX(P673:S673)=MIN(P673:S673),0,IF($D$17="custo",(MAX(P673:S673)-Q673)/(MAX(P673:S673)-MIN(P673:S673)),(Q673-MIN(P673:S673))/(MAX(P673:S673)-MIN(P673:S673))))</f>
        <v>0</v>
      </c>
      <c r="AL673" s="0" t="n">
        <f aca="false">IF(MAX(P673:S673)=MIN(P673:S673),0,IF($D$17="custo",(MAX(P673:S673)-R673)/(MAX(P673:S673)-MIN(P673:S673)),(R673-MIN(P673:S673))/(MAX(P673:S673)-MIN(P673:S673))))</f>
        <v>0.803219577734669</v>
      </c>
      <c r="AM673" s="0" t="n">
        <f aca="false">IF(MAX(P673:S673)=MIN(P673:S673),0,IF($D$17="custo",(MAX(P673:S673)-S673)/(MAX(P673:S673)-MIN(P673:S673)),(S673-MIN(P673:S673))/(MAX(P673:S673)-MIN(P673:S673))))</f>
        <v>1</v>
      </c>
      <c r="AN673" s="0" t="n">
        <f aca="false">IF(MAX(T673:W673)=MIN(T673:W673),0,IF($E$17="custo",(MAX(T673:W673)-T673)/(MAX(T673:W673)-MIN(T673:W673)),(T673-MIN(T673:W673))/(MAX(T673:W673)-MIN(T673:W673))))</f>
        <v>0</v>
      </c>
      <c r="AO673" s="0" t="n">
        <f aca="false">IF(MAX(T673:W673)=MIN(T673:W673),0,IF($E$17="custo",(MAX(T673:W673)-U673)/(MAX(T673:W673)-MIN(T673:W673)),(U673-MIN(T673:W673))/(MAX(T673:W673)-MIN(T673:W673))))</f>
        <v>0.6875</v>
      </c>
      <c r="AP673" s="0" t="n">
        <f aca="false">IF(MAX(T673:W673)=MIN(T673:W673),0,IF($E$17="custo",(MAX(T673:W673)-V673)/(MAX(T673:W673)-MIN(T673:W673)),(V673-MIN(T673:W673))/(MAX(T673:W673)-MIN(T673:W673))))</f>
        <v>0.8125</v>
      </c>
      <c r="AQ673" s="0" t="n">
        <f aca="false">IF(MAX(T673:W673)=MIN(T673:W673),0,IF($E$17="custo",(MAX(T673:W673)-W673)/(MAX(T673:W673)-MIN(T673:W673)),(W673-MIN(T673:W673))/(MAX(T673:W673)-MIN(T673:W673))))</f>
        <v>1</v>
      </c>
      <c r="AR673" s="0" t="n">
        <f aca="false">IF(MAX(X673:AA673)=MIN(X673:AA673),0,IF($F$17="custo",(MAX(X673:AA673)-X673)/(MAX(X673:AA673)-MIN(X673:AA673)),(X673-MIN(X673:AA673))/(MAX(X673:AA673)-MIN(X673:AA673))))</f>
        <v>0</v>
      </c>
      <c r="AS673" s="0" t="n">
        <f aca="false">IF(MAX(X673:AA673)=MIN(X673:AA673),0,IF($F$17="custo",(MAX(X673:AA673)-Y673)/(MAX(X673:AA673)-MIN(X673:AA673)),(Y673-MIN(X673:AA673))/(MAX(X673:AA673)-MIN(X673:AA673))))</f>
        <v>0.647058823529412</v>
      </c>
      <c r="AT673" s="0" t="n">
        <f aca="false">IF(MAX(X673:AA673)=MIN(X673:AA673),0,IF($F$17="custo",(MAX(X673:AA673)-Z673)/(MAX(X673:AA673)-MIN(X673:AA673)),(Z673-MIN(X673:AA673))/(MAX(X673:AA673)-MIN(X673:AA673))))</f>
        <v>0.411764705882353</v>
      </c>
      <c r="AU673" s="0" t="n">
        <f aca="false">IF(MAX(X673:AA673)=MIN(X673:AA673),0,IF($F$17="custo",(MAX(X673:AA673)-AA673)/(MAX(X673:AA673)-MIN(X673:AA673)),(AA673-MIN(X673:AA673))/(MAX(X673:AA673)-MIN(X673:AA673))))</f>
        <v>1</v>
      </c>
      <c r="AV673" s="0" t="n">
        <f aca="false">STDEVP(AB673:AE673)</f>
        <v>0.397082224929335</v>
      </c>
      <c r="AW673" s="0" t="n">
        <f aca="false">STDEVP(AF673:AI673)</f>
        <v>0.358405693157431</v>
      </c>
      <c r="AX673" s="0" t="n">
        <f aca="false">STDEVP(AJ673:AM673)</f>
        <v>0.412832837790973</v>
      </c>
      <c r="AY673" s="0" t="n">
        <f aca="false">STDEVP(AN673:AQ673)</f>
        <v>0.37759518667483</v>
      </c>
      <c r="AZ673" s="0" t="n">
        <f aca="false">STDEVP(AR673:AU673)</f>
        <v>0.363506091009067</v>
      </c>
      <c r="BA673" s="0" t="n">
        <f aca="false">AV673*((1-IFERROR(CORREL(AB673:AE673,AF673:AI673),0))+(1-IFERROR(CORREL(AB673:AE673,AJ673:AM673),0))+(1-IFERROR(CORREL(AB673:AE673,AN673:AQ673),0))+(1-IFERROR(CORREL(AB673:AE673,AR673:AU673),0)))</f>
        <v>1.18186249616192</v>
      </c>
      <c r="BB673" s="0" t="n">
        <f aca="false">AW673*((1-IFERROR(CORREL(AF673:AI673,AB673:AE673),0))+(1-IFERROR(CORREL(AF673:AI673,AJ673:AM673),0))+(1-IFERROR(CORREL(AF673:AI673,AN673:AQ673),0))+(1-IFERROR(CORREL(AF673:AI673,AR673:AU673),0)))</f>
        <v>2.3997131052334</v>
      </c>
      <c r="BC673" s="0" t="n">
        <f aca="false">AX673*((1-IFERROR(CORREL(AJ673:AM673,AB673:AE673),0))+(1-IFERROR(CORREL(AJ673:AM673,AF673:AI673),0))+(1-IFERROR(CORREL(AJ673:AM673,AN673:AQ673),0))+(1-IFERROR(CORREL(AJ673:AM673,AR673:AU673),0)))</f>
        <v>1.13481169920356</v>
      </c>
      <c r="BD673" s="0" t="n">
        <f aca="false">AY673*((1-IFERROR(CORREL(AN673:AQ673,AB673:AE673),0))+(1-IFERROR(CORREL(AN673:AQ673,AF673:AI673),0))+(1-IFERROR(CORREL(AN673:AQ673,AJ673:AM673),0))+(1-IFERROR(CORREL(AN673:AQ673,AR673:AU673),0)))</f>
        <v>0.888859351438746</v>
      </c>
      <c r="BE673" s="0" t="n">
        <f aca="false">AZ673*((1-IFERROR(CORREL(AR673:AU673,AB673:AE673),0))+(1-IFERROR(CORREL(AR673:AU673,AF673:AI673),0))+(1-IFERROR(CORREL(AR673:AU673,AJ673:AM673),0))+(1-IFERROR(CORREL(AR673:AU673,AN673:AQ673),0)))</f>
        <v>0.983282482450863</v>
      </c>
      <c r="BF673" s="0" t="n">
        <f aca="false">IF(SUM(BA673:BE673)&gt;0,BA673/SUM(BA673:BE673),1/5)</f>
        <v>0.179381842599027</v>
      </c>
      <c r="BG673" s="0" t="n">
        <f aca="false">IF(SUM(BA673:BE673)&gt;0,BB673/SUM(BA673:BE673),1/5)</f>
        <v>0.364225923001812</v>
      </c>
      <c r="BH673" s="0" t="n">
        <f aca="false">IF(SUM(BA673:BE673)&gt;0,BC673/SUM(BA673:BE673),1/5)</f>
        <v>0.17224052228338</v>
      </c>
      <c r="BI673" s="0" t="n">
        <f aca="false">IF(SUM(BA673:BE673)&gt;0,BD673/SUM(BA673:BE673),1/5)</f>
        <v>0.134910134461712</v>
      </c>
      <c r="BJ673" s="0" t="n">
        <f aca="false">IF(SUM(BA673:BE673)&gt;0,BE673/SUM(BA673:BE673),1/5)</f>
        <v>0.14924157765407</v>
      </c>
      <c r="BK673" s="0" t="n">
        <f aca="false">BF673*AB673+BG673*AF673+BH673*AJ673+BI673*AN673+BJ673*AR673</f>
        <v>0.328760151071131</v>
      </c>
      <c r="BL673" s="0" t="n">
        <f aca="false">BF673*AC673+BG673*AG673+BH673*AK673+BI673*AO673+BJ673*AS673</f>
        <v>0.553544720102755</v>
      </c>
      <c r="BM673" s="0" t="n">
        <f aca="false">BF673*AD673+BG673*AH673+BH673*AL673+BI673*AP673+BJ673*AT673</f>
        <v>0.666668145357229</v>
      </c>
      <c r="BN673" s="0" t="n">
        <f aca="false">BF673*AE673+BG673*AI673+BH673*AM673+BI673*AQ673+BJ673*AU673</f>
        <v>0.635774076998188</v>
      </c>
      <c r="BO673" s="0" t="n">
        <f aca="false">RANK(BK673,$BK673:$BN673)</f>
        <v>4</v>
      </c>
      <c r="BP673" s="0" t="n">
        <f aca="false">RANK(BL673,$BK673:$BN673)</f>
        <v>3</v>
      </c>
      <c r="BQ673" s="0" t="n">
        <f aca="false">RANK(BM673,$BK673:$BN673)</f>
        <v>1</v>
      </c>
      <c r="BR673" s="0" t="n">
        <f aca="false">RANK(BN673,$BK673:$BN673)</f>
        <v>2</v>
      </c>
    </row>
    <row r="674" customFormat="false" ht="15" hidden="false" customHeight="false" outlineLevel="0" collapsed="false">
      <c r="A674" s="0" t="n">
        <v>651</v>
      </c>
      <c r="B674" s="0" t="n">
        <f aca="false">RANDBETWEEN(1,$B$5)</f>
        <v>1</v>
      </c>
      <c r="C674" s="0" t="n">
        <f aca="false">RANDBETWEEN(1,$B$5)</f>
        <v>4</v>
      </c>
      <c r="D674" s="0" t="n">
        <f aca="false">RANDBETWEEN(1,$B$5)</f>
        <v>4</v>
      </c>
      <c r="E674" s="0" t="n">
        <f aca="false">RANDBETWEEN(1,$B$5)</f>
        <v>1</v>
      </c>
      <c r="F674" s="0" t="n">
        <f aca="false">RANDBETWEEN(1,$B$5)</f>
        <v>1</v>
      </c>
      <c r="G674" s="0" t="n">
        <f aca="false">RANDBETWEEN(1,$B$5)</f>
        <v>4</v>
      </c>
      <c r="H674" s="0" t="n">
        <f aca="true">NORMINV(RAND(),$B$8,$B$13)</f>
        <v>48.8609271365027</v>
      </c>
      <c r="I674" s="0" t="n">
        <f aca="true">NORMINV(RAND(),$C$8,$C$13)</f>
        <v>59.540228716879</v>
      </c>
      <c r="J674" s="0" t="n">
        <f aca="true">NORMINV(RAND(),$D$8,$D$13)</f>
        <v>15.2859864564976</v>
      </c>
      <c r="K674" s="0" t="n">
        <f aca="true">NORMINV(RAND(),$E$8,$E$13)</f>
        <v>2.92924310449075</v>
      </c>
      <c r="L674" s="0" t="n">
        <f aca="true">NORMINV(RAND(),$B$9,$B$14)</f>
        <v>43.8007106870228</v>
      </c>
      <c r="M674" s="0" t="n">
        <f aca="true">NORMINV(RAND(),$C$9,$C$14)</f>
        <v>60.1771874422858</v>
      </c>
      <c r="N674" s="0" t="n">
        <f aca="true">NORMINV(RAND(),$D$9,$D$14)</f>
        <v>38.9214366862695</v>
      </c>
      <c r="O674" s="0" t="n">
        <f aca="true">NORMINV(RAND(),$E$9,$E$14)</f>
        <v>28.0572014622545</v>
      </c>
      <c r="P674" s="0" t="n">
        <f aca="true">NORMINV(RAND(),$B$10,$B$15)</f>
        <v>21.9470353113143</v>
      </c>
      <c r="Q674" s="0" t="n">
        <f aca="true">NORMINV(RAND(),$C$10,$C$15)</f>
        <v>26.2413386372437</v>
      </c>
      <c r="R674" s="0" t="n">
        <f aca="true">NORMINV(RAND(),$D$10,$D$15)</f>
        <v>9.5297176236021</v>
      </c>
      <c r="S674" s="0" t="n">
        <f aca="true">NORMINV(RAND(),$E$10,$E$15)</f>
        <v>4.25169987693257</v>
      </c>
      <c r="T674" s="0" t="n">
        <f aca="false">MEDIAN(INDEX(Avaliadores!$B$17:$B$22,$B674),INDEX(Avaliadores!$B$17:$B$22,$C674),INDEX(Avaliadores!$B$17:$B$22,$D674),INDEX(Avaliadores!$B$17:$B$22,$E674),INDEX(Avaliadores!$B$17:$B$22,$F674),INDEX(Avaliadores!$B$17:$B$22,$G674))</f>
        <v>2.79166666666667</v>
      </c>
      <c r="U674" s="0" t="n">
        <f aca="false">MEDIAN(INDEX(Avaliadores!$C$17:$C$22,$B674),INDEX(Avaliadores!$C$17:$C$22,$C674),INDEX(Avaliadores!$C$17:$C$22,$D674),INDEX(Avaliadores!$C$17:$C$22,$E674),INDEX(Avaliadores!$C$17:$C$22,$F674),INDEX(Avaliadores!$C$17:$C$22,$G674))</f>
        <v>4.79166666666667</v>
      </c>
      <c r="V674" s="0" t="n">
        <f aca="false">MEDIAN(INDEX(Avaliadores!$D$17:$D$22,$B674),INDEX(Avaliadores!$D$17:$D$22,$C674),INDEX(Avaliadores!$D$17:$D$22,$D674),INDEX(Avaliadores!$D$17:$D$22,$E674),INDEX(Avaliadores!$D$17:$D$22,$F674),INDEX(Avaliadores!$D$17:$D$22,$G674))</f>
        <v>6.29166666666667</v>
      </c>
      <c r="W674" s="0" t="n">
        <f aca="false">MEDIAN(INDEX(Avaliadores!$E$17:$E$22,$B674),INDEX(Avaliadores!$E$17:$E$22,$C674),INDEX(Avaliadores!$E$17:$E$22,$D674),INDEX(Avaliadores!$E$17:$E$22,$E674),INDEX(Avaliadores!$E$17:$E$22,$F674),INDEX(Avaliadores!$E$17:$E$22,$G674))</f>
        <v>6.79166666666667</v>
      </c>
      <c r="X674" s="0" t="n">
        <f aca="false">MEDIAN(INDEX(Avaliadores!$F$17:$F$22,$B674),INDEX(Avaliadores!$F$17:$F$22,$C674),INDEX(Avaliadores!$F$17:$F$22,$D674),INDEX(Avaliadores!$F$17:$F$22,$E674),INDEX(Avaliadores!$F$17:$F$22,$F674),INDEX(Avaliadores!$F$17:$F$22,$G674))</f>
        <v>2.79166666666667</v>
      </c>
      <c r="Y674" s="0" t="n">
        <f aca="false">MEDIAN(INDEX(Avaliadores!$G$17:$G$22,$B674),INDEX(Avaliadores!$G$17:$G$22,$C674),INDEX(Avaliadores!$G$17:$G$22,$D674),INDEX(Avaliadores!$G$17:$G$22,$E674),INDEX(Avaliadores!$G$17:$G$22,$F674),INDEX(Avaliadores!$G$17:$G$22,$G674))</f>
        <v>4.79166666666667</v>
      </c>
      <c r="Z674" s="0" t="n">
        <f aca="false">MEDIAN(INDEX(Avaliadores!$H$17:$H$22,$B674),INDEX(Avaliadores!$H$17:$H$22,$C674),INDEX(Avaliadores!$H$17:$H$22,$D674),INDEX(Avaliadores!$H$17:$H$22,$E674),INDEX(Avaliadores!$H$17:$H$22,$F674),INDEX(Avaliadores!$H$17:$H$22,$G674))</f>
        <v>3.79166666666667</v>
      </c>
      <c r="AA674" s="0" t="n">
        <f aca="false">MEDIAN(INDEX(Avaliadores!$I$17:$I$22,$B674),INDEX(Avaliadores!$I$17:$I$22,$C674),INDEX(Avaliadores!$I$17:$I$22,$D674),INDEX(Avaliadores!$I$17:$I$22,$E674),INDEX(Avaliadores!$I$17:$I$22,$F674),INDEX(Avaliadores!$I$17:$I$22,$G674))</f>
        <v>6.29166666666667</v>
      </c>
      <c r="AB674" s="0" t="n">
        <f aca="false">IF(MAX(H674:K674)=MIN(H674:K674),0,IF($B$17="custo",(MAX(H674:K674)-H674)/(MAX(H674:K674)-MIN(H674:K674)),(H674-MIN(H674:K674))/(MAX(H674:K674)-MIN(H674:K674))))</f>
        <v>0.188643625700086</v>
      </c>
      <c r="AC674" s="0" t="n">
        <f aca="false">IF(MAX(H674:K674)=MIN(H674:K674),0,IF($B$17="custo",(MAX(H674:K674)-I674)/(MAX(H674:K674)-MIN(H674:K674)),(I674-MIN(H674:K674))/(MAX(H674:K674)-MIN(H674:K674))))</f>
        <v>0</v>
      </c>
      <c r="AD674" s="0" t="n">
        <f aca="false">IF(MAX(H674:K674)=MIN(H674:K674),0,IF($B$17="custo",(MAX(H674:K674)-J674)/(MAX(H674:K674)-MIN(H674:K674)),(J674-MIN(H674:K674))/(MAX(H674:K674)-MIN(H674:K674))))</f>
        <v>0.781725345030863</v>
      </c>
      <c r="AE674" s="0" t="n">
        <f aca="false">IF(MAX(H674:K674)=MIN(H674:K674),0,IF($B$17="custo",(MAX(H674:K674)-K674)/(MAX(H674:K674)-MIN(H674:K674)),(K674-MIN(H674:K674))/(MAX(H674:K674)-MIN(H674:K674))))</f>
        <v>1</v>
      </c>
      <c r="AF674" s="0" t="n">
        <f aca="false">IF(MAX(L674:O674)=MIN(L674:O674),0,IF($C$17="custo",(MAX(L674:O674)-L674)/(MAX(L674:O674)-MIN(L674:O674)),(L674-MIN(L674:O674))/(MAX(L674:O674)-MIN(L674:O674))))</f>
        <v>0.490146827416298</v>
      </c>
      <c r="AG674" s="0" t="n">
        <f aca="false">IF(MAX(L674:O674)=MIN(L674:O674),0,IF($C$17="custo",(MAX(L674:O674)-M674)/(MAX(L674:O674)-MIN(L674:O674)),(M674-MIN(L674:O674))/(MAX(L674:O674)-MIN(L674:O674))))</f>
        <v>1</v>
      </c>
      <c r="AH674" s="0" t="n">
        <f aca="false">IF(MAX(L674:O674)=MIN(L674:O674),0,IF($C$17="custo",(MAX(L674:O674)-N674)/(MAX(L674:O674)-MIN(L674:O674)),(N674-MIN(L674:O674))/(MAX(L674:O674)-MIN(L674:O674))))</f>
        <v>0.338239102307492</v>
      </c>
      <c r="AI674" s="0" t="n">
        <f aca="false">IF(MAX(L674:O674)=MIN(L674:O674),0,IF($C$17="custo",(MAX(L674:O674)-O674)/(MAX(L674:O674)-MIN(L674:O674)),(O674-MIN(L674:O674))/(MAX(L674:O674)-MIN(L674:O674))))</f>
        <v>0</v>
      </c>
      <c r="AJ674" s="0" t="n">
        <f aca="false">IF(MAX(P674:S674)=MIN(P674:S674),0,IF($D$17="custo",(MAX(P674:S674)-P674)/(MAX(P674:S674)-MIN(P674:S674)),(P674-MIN(P674:S674))/(MAX(P674:S674)-MIN(P674:S674))))</f>
        <v>0.195287579424914</v>
      </c>
      <c r="AK674" s="0" t="n">
        <f aca="false">IF(MAX(P674:S674)=MIN(P674:S674),0,IF($D$17="custo",(MAX(P674:S674)-Q674)/(MAX(P674:S674)-MIN(P674:S674)),(Q674-MIN(P674:S674))/(MAX(P674:S674)-MIN(P674:S674))))</f>
        <v>0</v>
      </c>
      <c r="AL674" s="0" t="n">
        <f aca="false">IF(MAX(P674:S674)=MIN(P674:S674),0,IF($D$17="custo",(MAX(P674:S674)-R674)/(MAX(P674:S674)-MIN(P674:S674)),(R674-MIN(P674:S674))/(MAX(P674:S674)-MIN(P674:S674))))</f>
        <v>0.759977059914428</v>
      </c>
      <c r="AM674" s="0" t="n">
        <f aca="false">IF(MAX(P674:S674)=MIN(P674:S674),0,IF($D$17="custo",(MAX(P674:S674)-S674)/(MAX(P674:S674)-MIN(P674:S674)),(S674-MIN(P674:S674))/(MAX(P674:S674)-MIN(P674:S674))))</f>
        <v>1</v>
      </c>
      <c r="AN674" s="0" t="n">
        <f aca="false">IF(MAX(T674:W674)=MIN(T674:W674),0,IF($E$17="custo",(MAX(T674:W674)-T674)/(MAX(T674:W674)-MIN(T674:W674)),(T674-MIN(T674:W674))/(MAX(T674:W674)-MIN(T674:W674))))</f>
        <v>0</v>
      </c>
      <c r="AO674" s="0" t="n">
        <f aca="false">IF(MAX(T674:W674)=MIN(T674:W674),0,IF($E$17="custo",(MAX(T674:W674)-U674)/(MAX(T674:W674)-MIN(T674:W674)),(U674-MIN(T674:W674))/(MAX(T674:W674)-MIN(T674:W674))))</f>
        <v>0.5</v>
      </c>
      <c r="AP674" s="0" t="n">
        <f aca="false">IF(MAX(T674:W674)=MIN(T674:W674),0,IF($E$17="custo",(MAX(T674:W674)-V674)/(MAX(T674:W674)-MIN(T674:W674)),(V674-MIN(T674:W674))/(MAX(T674:W674)-MIN(T674:W674))))</f>
        <v>0.875</v>
      </c>
      <c r="AQ674" s="0" t="n">
        <f aca="false">IF(MAX(T674:W674)=MIN(T674:W674),0,IF($E$17="custo",(MAX(T674:W674)-W674)/(MAX(T674:W674)-MIN(T674:W674)),(W674-MIN(T674:W674))/(MAX(T674:W674)-MIN(T674:W674))))</f>
        <v>1</v>
      </c>
      <c r="AR674" s="0" t="n">
        <f aca="false">IF(MAX(X674:AA674)=MIN(X674:AA674),0,IF($F$17="custo",(MAX(X674:AA674)-X674)/(MAX(X674:AA674)-MIN(X674:AA674)),(X674-MIN(X674:AA674))/(MAX(X674:AA674)-MIN(X674:AA674))))</f>
        <v>0</v>
      </c>
      <c r="AS674" s="0" t="n">
        <f aca="false">IF(MAX(X674:AA674)=MIN(X674:AA674),0,IF($F$17="custo",(MAX(X674:AA674)-Y674)/(MAX(X674:AA674)-MIN(X674:AA674)),(Y674-MIN(X674:AA674))/(MAX(X674:AA674)-MIN(X674:AA674))))</f>
        <v>0.571428571428571</v>
      </c>
      <c r="AT674" s="0" t="n">
        <f aca="false">IF(MAX(X674:AA674)=MIN(X674:AA674),0,IF($F$17="custo",(MAX(X674:AA674)-Z674)/(MAX(X674:AA674)-MIN(X674:AA674)),(Z674-MIN(X674:AA674))/(MAX(X674:AA674)-MIN(X674:AA674))))</f>
        <v>0.285714285714286</v>
      </c>
      <c r="AU674" s="0" t="n">
        <f aca="false">IF(MAX(X674:AA674)=MIN(X674:AA674),0,IF($F$17="custo",(MAX(X674:AA674)-AA674)/(MAX(X674:AA674)-MIN(X674:AA674)),(AA674-MIN(X674:AA674))/(MAX(X674:AA674)-MIN(X674:AA674))))</f>
        <v>1</v>
      </c>
      <c r="AV674" s="0" t="n">
        <f aca="false">STDEVP(AB674:AE674)</f>
        <v>0.411124209447723</v>
      </c>
      <c r="AW674" s="0" t="n">
        <f aca="false">STDEVP(AF674:AI674)</f>
        <v>0.360173855850566</v>
      </c>
      <c r="AX674" s="0" t="n">
        <f aca="false">STDEVP(AJ674:AM674)</f>
        <v>0.406182661437905</v>
      </c>
      <c r="AY674" s="0" t="n">
        <f aca="false">STDEVP(AN674:AQ674)</f>
        <v>0.389059362437148</v>
      </c>
      <c r="AZ674" s="0" t="n">
        <f aca="false">STDEVP(AR674:AU674)</f>
        <v>0.369431444028164</v>
      </c>
      <c r="BA674" s="0" t="n">
        <f aca="false">AV674*((1-IFERROR(CORREL(AB674:AE674,AF674:AI674),0))+(1-IFERROR(CORREL(AB674:AE674,AJ674:AM674),0))+(1-IFERROR(CORREL(AB674:AE674,AN674:AQ674),0))+(1-IFERROR(CORREL(AB674:AE674,AR674:AU674),0)))</f>
        <v>1.07178270786685</v>
      </c>
      <c r="BB674" s="0" t="n">
        <f aca="false">AW674*((1-IFERROR(CORREL(AF674:AI674,AB674:AE674),0))+(1-IFERROR(CORREL(AF674:AI674,AJ674:AM674),0))+(1-IFERROR(CORREL(AF674:AI674,AN674:AQ674),0))+(1-IFERROR(CORREL(AF674:AI674,AR674:AU674),0)))</f>
        <v>2.41280558693281</v>
      </c>
      <c r="BC674" s="0" t="n">
        <f aca="false">AX674*((1-IFERROR(CORREL(AJ674:AM674,AB674:AE674),0))+(1-IFERROR(CORREL(AJ674:AM674,AF674:AI674),0))+(1-IFERROR(CORREL(AJ674:AM674,AN674:AQ674),0))+(1-IFERROR(CORREL(AJ674:AM674,AR674:AU674),0)))</f>
        <v>1.06093473253384</v>
      </c>
      <c r="BD674" s="0" t="n">
        <f aca="false">AY674*((1-IFERROR(CORREL(AN674:AQ674,AB674:AE674),0))+(1-IFERROR(CORREL(AN674:AQ674,AF674:AI674),0))+(1-IFERROR(CORREL(AN674:AQ674,AJ674:AM674),0))+(1-IFERROR(CORREL(AN674:AQ674,AR674:AU674),0)))</f>
        <v>0.841389533217791</v>
      </c>
      <c r="BE674" s="0" t="n">
        <f aca="false">AZ674*((1-IFERROR(CORREL(AR674:AU674,AB674:AE674),0))+(1-IFERROR(CORREL(AR674:AU674,AF674:AI674),0))+(1-IFERROR(CORREL(AR674:AU674,AJ674:AM674),0))+(1-IFERROR(CORREL(AR674:AU674,AN674:AQ674),0)))</f>
        <v>0.946971360281778</v>
      </c>
      <c r="BF674" s="0" t="n">
        <f aca="false">IF(SUM(BA674:BE674)&gt;0,BA674/SUM(BA674:BE674),1/5)</f>
        <v>0.16921413800174</v>
      </c>
      <c r="BG674" s="0" t="n">
        <f aca="false">IF(SUM(BA674:BE674)&gt;0,BB674/SUM(BA674:BE674),1/5)</f>
        <v>0.380936186562678</v>
      </c>
      <c r="BH674" s="0" t="n">
        <f aca="false">IF(SUM(BA674:BE674)&gt;0,BC674/SUM(BA674:BE674),1/5)</f>
        <v>0.167501448683685</v>
      </c>
      <c r="BI674" s="0" t="n">
        <f aca="false">IF(SUM(BA674:BE674)&gt;0,BD674/SUM(BA674:BE674),1/5)</f>
        <v>0.132839430550714</v>
      </c>
      <c r="BJ674" s="0" t="n">
        <f aca="false">IF(SUM(BA674:BE674)&gt;0,BE674/SUM(BA674:BE674),1/5)</f>
        <v>0.149508796201182</v>
      </c>
      <c r="BK674" s="0" t="n">
        <f aca="false">BF674*AB674+BG674*AF674+BH674*AJ674+BI674*AN674+BJ674*AR674</f>
        <v>0.251346784267726</v>
      </c>
      <c r="BL674" s="0" t="n">
        <f aca="false">BF674*AC674+BG674*AG674+BH674*AK674+BI674*AO674+BJ674*AS674</f>
        <v>0.532789499667282</v>
      </c>
      <c r="BM674" s="0" t="n">
        <f aca="false">BF674*AD674+BG674*AH674+BH674*AL674+BI674*AP674+BJ674*AT674</f>
        <v>0.547375053341443</v>
      </c>
      <c r="BN674" s="0" t="n">
        <f aca="false">BF674*AE674+BG674*AI674+BH674*AM674+BI674*AQ674+BJ674*AU674</f>
        <v>0.619063813437322</v>
      </c>
      <c r="BO674" s="0" t="n">
        <f aca="false">RANK(BK674,$BK674:$BN674)</f>
        <v>4</v>
      </c>
      <c r="BP674" s="0" t="n">
        <f aca="false">RANK(BL674,$BK674:$BN674)</f>
        <v>3</v>
      </c>
      <c r="BQ674" s="0" t="n">
        <f aca="false">RANK(BM674,$BK674:$BN674)</f>
        <v>2</v>
      </c>
      <c r="BR674" s="0" t="n">
        <f aca="false">RANK(BN674,$BK674:$BN674)</f>
        <v>1</v>
      </c>
    </row>
    <row r="675" customFormat="false" ht="15" hidden="false" customHeight="false" outlineLevel="0" collapsed="false">
      <c r="A675" s="0" t="n">
        <v>652</v>
      </c>
      <c r="B675" s="0" t="n">
        <f aca="false">RANDBETWEEN(1,$B$5)</f>
        <v>4</v>
      </c>
      <c r="C675" s="0" t="n">
        <f aca="false">RANDBETWEEN(1,$B$5)</f>
        <v>1</v>
      </c>
      <c r="D675" s="0" t="n">
        <f aca="false">RANDBETWEEN(1,$B$5)</f>
        <v>2</v>
      </c>
      <c r="E675" s="0" t="n">
        <f aca="false">RANDBETWEEN(1,$B$5)</f>
        <v>3</v>
      </c>
      <c r="F675" s="0" t="n">
        <f aca="false">RANDBETWEEN(1,$B$5)</f>
        <v>4</v>
      </c>
      <c r="G675" s="0" t="n">
        <f aca="false">RANDBETWEEN(1,$B$5)</f>
        <v>5</v>
      </c>
      <c r="H675" s="0" t="n">
        <f aca="true">NORMINV(RAND(),$B$8,$B$13)</f>
        <v>45.2916191538664</v>
      </c>
      <c r="I675" s="0" t="n">
        <f aca="true">NORMINV(RAND(),$C$8,$C$13)</f>
        <v>65.2686380074693</v>
      </c>
      <c r="J675" s="0" t="n">
        <f aca="true">NORMINV(RAND(),$D$8,$D$13)</f>
        <v>14.4185951185571</v>
      </c>
      <c r="K675" s="0" t="n">
        <f aca="true">NORMINV(RAND(),$E$8,$E$13)</f>
        <v>3.25263627459432</v>
      </c>
      <c r="L675" s="0" t="n">
        <f aca="true">NORMINV(RAND(),$B$9,$B$14)</f>
        <v>36.487937210291</v>
      </c>
      <c r="M675" s="0" t="n">
        <f aca="true">NORMINV(RAND(),$C$9,$C$14)</f>
        <v>54.1722982508249</v>
      </c>
      <c r="N675" s="0" t="n">
        <f aca="true">NORMINV(RAND(),$D$9,$D$14)</f>
        <v>41.4193939277529</v>
      </c>
      <c r="O675" s="0" t="n">
        <f aca="true">NORMINV(RAND(),$E$9,$E$14)</f>
        <v>24.4622064409627</v>
      </c>
      <c r="P675" s="0" t="n">
        <f aca="true">NORMINV(RAND(),$B$10,$B$15)</f>
        <v>23.9437133951996</v>
      </c>
      <c r="Q675" s="0" t="n">
        <f aca="true">NORMINV(RAND(),$C$10,$C$15)</f>
        <v>28.7783149432382</v>
      </c>
      <c r="R675" s="0" t="n">
        <f aca="true">NORMINV(RAND(),$D$10,$D$15)</f>
        <v>10.7436029625551</v>
      </c>
      <c r="S675" s="0" t="n">
        <f aca="true">NORMINV(RAND(),$E$10,$E$15)</f>
        <v>4.15362342063753</v>
      </c>
      <c r="T675" s="0" t="n">
        <f aca="false">MEDIAN(INDEX(Avaliadores!$B$17:$B$22,$B675),INDEX(Avaliadores!$B$17:$B$22,$C675),INDEX(Avaliadores!$B$17:$B$22,$D675),INDEX(Avaliadores!$B$17:$B$22,$E675),INDEX(Avaliadores!$B$17:$B$22,$F675),INDEX(Avaliadores!$B$17:$B$22,$G675))</f>
        <v>2.91666666666667</v>
      </c>
      <c r="U675" s="0" t="n">
        <f aca="false">MEDIAN(INDEX(Avaliadores!$C$17:$C$22,$B675),INDEX(Avaliadores!$C$17:$C$22,$C675),INDEX(Avaliadores!$C$17:$C$22,$D675),INDEX(Avaliadores!$C$17:$C$22,$E675),INDEX(Avaliadores!$C$17:$C$22,$F675),INDEX(Avaliadores!$C$17:$C$22,$G675))</f>
        <v>5.29166666666667</v>
      </c>
      <c r="V675" s="0" t="n">
        <f aca="false">MEDIAN(INDEX(Avaliadores!$D$17:$D$22,$B675),INDEX(Avaliadores!$D$17:$D$22,$C675),INDEX(Avaliadores!$D$17:$D$22,$D675),INDEX(Avaliadores!$D$17:$D$22,$E675),INDEX(Avaliadores!$D$17:$D$22,$F675),INDEX(Avaliadores!$D$17:$D$22,$G675))</f>
        <v>5.66666666666667</v>
      </c>
      <c r="W675" s="0" t="n">
        <f aca="false">MEDIAN(INDEX(Avaliadores!$E$17:$E$22,$B675),INDEX(Avaliadores!$E$17:$E$22,$C675),INDEX(Avaliadores!$E$17:$E$22,$D675),INDEX(Avaliadores!$E$17:$E$22,$E675),INDEX(Avaliadores!$E$17:$E$22,$F675),INDEX(Avaliadores!$E$17:$E$22,$G675))</f>
        <v>6.54166666666667</v>
      </c>
      <c r="X675" s="0" t="n">
        <f aca="false">MEDIAN(INDEX(Avaliadores!$F$17:$F$22,$B675),INDEX(Avaliadores!$F$17:$F$22,$C675),INDEX(Avaliadores!$F$17:$F$22,$D675),INDEX(Avaliadores!$F$17:$F$22,$E675),INDEX(Avaliadores!$F$17:$F$22,$F675),INDEX(Avaliadores!$F$17:$F$22,$G675))</f>
        <v>2.66666666666667</v>
      </c>
      <c r="Y675" s="0" t="n">
        <f aca="false">MEDIAN(INDEX(Avaliadores!$G$17:$G$22,$B675),INDEX(Avaliadores!$G$17:$G$22,$C675),INDEX(Avaliadores!$G$17:$G$22,$D675),INDEX(Avaliadores!$G$17:$G$22,$E675),INDEX(Avaliadores!$G$17:$G$22,$F675),INDEX(Avaliadores!$G$17:$G$22,$G675))</f>
        <v>4.79166666666667</v>
      </c>
      <c r="Z675" s="0" t="n">
        <f aca="false">MEDIAN(INDEX(Avaliadores!$H$17:$H$22,$B675),INDEX(Avaliadores!$H$17:$H$22,$C675),INDEX(Avaliadores!$H$17:$H$22,$D675),INDEX(Avaliadores!$H$17:$H$22,$E675),INDEX(Avaliadores!$H$17:$H$22,$F675),INDEX(Avaliadores!$H$17:$H$22,$G675))</f>
        <v>3.66666666666667</v>
      </c>
      <c r="AA675" s="0" t="n">
        <f aca="false">MEDIAN(INDEX(Avaliadores!$I$17:$I$22,$B675),INDEX(Avaliadores!$I$17:$I$22,$C675),INDEX(Avaliadores!$I$17:$I$22,$D675),INDEX(Avaliadores!$I$17:$I$22,$E675),INDEX(Avaliadores!$I$17:$I$22,$F675),INDEX(Avaliadores!$I$17:$I$22,$G675))</f>
        <v>6.29166666666667</v>
      </c>
      <c r="AB675" s="0" t="n">
        <f aca="false">IF(MAX(H675:K675)=MIN(H675:K675),0,IF($B$17="custo",(MAX(H675:K675)-H675)/(MAX(H675:K675)-MIN(H675:K675)),(H675-MIN(H675:K675))/(MAX(H675:K675)-MIN(H675:K675))))</f>
        <v>0.322126842998538</v>
      </c>
      <c r="AC675" s="0" t="n">
        <f aca="false">IF(MAX(H675:K675)=MIN(H675:K675),0,IF($B$17="custo",(MAX(H675:K675)-I675)/(MAX(H675:K675)-MIN(H675:K675)),(I675-MIN(H675:K675))/(MAX(H675:K675)-MIN(H675:K675))))</f>
        <v>0</v>
      </c>
      <c r="AD675" s="0" t="n">
        <f aca="false">IF(MAX(H675:K675)=MIN(H675:K675),0,IF($B$17="custo",(MAX(H675:K675)-J675)/(MAX(H675:K675)-MIN(H675:K675)),(J675-MIN(H675:K675))/(MAX(H675:K675)-MIN(H675:K675))))</f>
        <v>0.819950359069284</v>
      </c>
      <c r="AE675" s="0" t="n">
        <f aca="false">IF(MAX(H675:K675)=MIN(H675:K675),0,IF($B$17="custo",(MAX(H675:K675)-K675)/(MAX(H675:K675)-MIN(H675:K675)),(K675-MIN(H675:K675))/(MAX(H675:K675)-MIN(H675:K675))))</f>
        <v>1</v>
      </c>
      <c r="AF675" s="0" t="n">
        <f aca="false">IF(MAX(L675:O675)=MIN(L675:O675),0,IF($C$17="custo",(MAX(L675:O675)-L675)/(MAX(L675:O675)-MIN(L675:O675)),(L675-MIN(L675:O675))/(MAX(L675:O675)-MIN(L675:O675))))</f>
        <v>0.404769222737183</v>
      </c>
      <c r="AG675" s="0" t="n">
        <f aca="false">IF(MAX(L675:O675)=MIN(L675:O675),0,IF($C$17="custo",(MAX(L675:O675)-M675)/(MAX(L675:O675)-MIN(L675:O675)),(M675-MIN(L675:O675))/(MAX(L675:O675)-MIN(L675:O675))))</f>
        <v>1</v>
      </c>
      <c r="AH675" s="0" t="n">
        <f aca="false">IF(MAX(L675:O675)=MIN(L675:O675),0,IF($C$17="custo",(MAX(L675:O675)-N675)/(MAX(L675:O675)-MIN(L675:O675)),(N675-MIN(L675:O675))/(MAX(L675:O675)-MIN(L675:O675))))</f>
        <v>0.570755135841124</v>
      </c>
      <c r="AI675" s="0" t="n">
        <f aca="false">IF(MAX(L675:O675)=MIN(L675:O675),0,IF($C$17="custo",(MAX(L675:O675)-O675)/(MAX(L675:O675)-MIN(L675:O675)),(O675-MIN(L675:O675))/(MAX(L675:O675)-MIN(L675:O675))))</f>
        <v>0</v>
      </c>
      <c r="AJ675" s="0" t="n">
        <f aca="false">IF(MAX(P675:S675)=MIN(P675:S675),0,IF($D$17="custo",(MAX(P675:S675)-P675)/(MAX(P675:S675)-MIN(P675:S675)),(P675-MIN(P675:S675))/(MAX(P675:S675)-MIN(P675:S675))))</f>
        <v>0.196331456319011</v>
      </c>
      <c r="AK675" s="0" t="n">
        <f aca="false">IF(MAX(P675:S675)=MIN(P675:S675),0,IF($D$17="custo",(MAX(P675:S675)-Q675)/(MAX(P675:S675)-MIN(P675:S675)),(Q675-MIN(P675:S675))/(MAX(P675:S675)-MIN(P675:S675))))</f>
        <v>0</v>
      </c>
      <c r="AL675" s="0" t="n">
        <f aca="false">IF(MAX(P675:S675)=MIN(P675:S675),0,IF($D$17="custo",(MAX(P675:S675)-R675)/(MAX(P675:S675)-MIN(P675:S675)),(R675-MIN(P675:S675))/(MAX(P675:S675)-MIN(P675:S675))))</f>
        <v>0.732383265152</v>
      </c>
      <c r="AM675" s="0" t="n">
        <f aca="false">IF(MAX(P675:S675)=MIN(P675:S675),0,IF($D$17="custo",(MAX(P675:S675)-S675)/(MAX(P675:S675)-MIN(P675:S675)),(S675-MIN(P675:S675))/(MAX(P675:S675)-MIN(P675:S675))))</f>
        <v>1</v>
      </c>
      <c r="AN675" s="0" t="n">
        <f aca="false">IF(MAX(T675:W675)=MIN(T675:W675),0,IF($E$17="custo",(MAX(T675:W675)-T675)/(MAX(T675:W675)-MIN(T675:W675)),(T675-MIN(T675:W675))/(MAX(T675:W675)-MIN(T675:W675))))</f>
        <v>0</v>
      </c>
      <c r="AO675" s="0" t="n">
        <f aca="false">IF(MAX(T675:W675)=MIN(T675:W675),0,IF($E$17="custo",(MAX(T675:W675)-U675)/(MAX(T675:W675)-MIN(T675:W675)),(U675-MIN(T675:W675))/(MAX(T675:W675)-MIN(T675:W675))))</f>
        <v>0.655172413793103</v>
      </c>
      <c r="AP675" s="0" t="n">
        <f aca="false">IF(MAX(T675:W675)=MIN(T675:W675),0,IF($E$17="custo",(MAX(T675:W675)-V675)/(MAX(T675:W675)-MIN(T675:W675)),(V675-MIN(T675:W675))/(MAX(T675:W675)-MIN(T675:W675))))</f>
        <v>0.758620689655172</v>
      </c>
      <c r="AQ675" s="0" t="n">
        <f aca="false">IF(MAX(T675:W675)=MIN(T675:W675),0,IF($E$17="custo",(MAX(T675:W675)-W675)/(MAX(T675:W675)-MIN(T675:W675)),(W675-MIN(T675:W675))/(MAX(T675:W675)-MIN(T675:W675))))</f>
        <v>1</v>
      </c>
      <c r="AR675" s="0" t="n">
        <f aca="false">IF(MAX(X675:AA675)=MIN(X675:AA675),0,IF($F$17="custo",(MAX(X675:AA675)-X675)/(MAX(X675:AA675)-MIN(X675:AA675)),(X675-MIN(X675:AA675))/(MAX(X675:AA675)-MIN(X675:AA675))))</f>
        <v>0</v>
      </c>
      <c r="AS675" s="0" t="n">
        <f aca="false">IF(MAX(X675:AA675)=MIN(X675:AA675),0,IF($F$17="custo",(MAX(X675:AA675)-Y675)/(MAX(X675:AA675)-MIN(X675:AA675)),(Y675-MIN(X675:AA675))/(MAX(X675:AA675)-MIN(X675:AA675))))</f>
        <v>0.586206896551724</v>
      </c>
      <c r="AT675" s="0" t="n">
        <f aca="false">IF(MAX(X675:AA675)=MIN(X675:AA675),0,IF($F$17="custo",(MAX(X675:AA675)-Z675)/(MAX(X675:AA675)-MIN(X675:AA675)),(Z675-MIN(X675:AA675))/(MAX(X675:AA675)-MIN(X675:AA675))))</f>
        <v>0.275862068965517</v>
      </c>
      <c r="AU675" s="0" t="n">
        <f aca="false">IF(MAX(X675:AA675)=MIN(X675:AA675),0,IF($F$17="custo",(MAX(X675:AA675)-AA675)/(MAX(X675:AA675)-MIN(X675:AA675)),(AA675-MIN(X675:AA675))/(MAX(X675:AA675)-MIN(X675:AA675))))</f>
        <v>1</v>
      </c>
      <c r="AV675" s="0" t="n">
        <f aca="false">STDEVP(AB675:AE675)</f>
        <v>0.396535184256509</v>
      </c>
      <c r="AW675" s="0" t="n">
        <f aca="false">STDEVP(AF675:AI675)</f>
        <v>0.358442961267977</v>
      </c>
      <c r="AX675" s="0" t="n">
        <f aca="false">STDEVP(AJ675:AM675)</f>
        <v>0.4015427027759</v>
      </c>
      <c r="AY675" s="0" t="n">
        <f aca="false">STDEVP(AN675:AQ675)</f>
        <v>0.370188112992826</v>
      </c>
      <c r="AZ675" s="0" t="n">
        <f aca="false">STDEVP(AR675:AU675)</f>
        <v>0.371790666428411</v>
      </c>
      <c r="BA675" s="0" t="n">
        <f aca="false">AV675*((1-IFERROR(CORREL(AB675:AE675,AF675:AI675),0))+(1-IFERROR(CORREL(AB675:AE675,AJ675:AM675),0))+(1-IFERROR(CORREL(AB675:AE675,AN675:AQ675),0))+(1-IFERROR(CORREL(AB675:AE675,AR675:AU675),0)))</f>
        <v>1.13741436493001</v>
      </c>
      <c r="BB675" s="0" t="n">
        <f aca="false">AW675*((1-IFERROR(CORREL(AF675:AI675,AB675:AE675),0))+(1-IFERROR(CORREL(AF675:AI675,AJ675:AM675),0))+(1-IFERROR(CORREL(AF675:AI675,AN675:AQ675),0))+(1-IFERROR(CORREL(AF675:AI675,AR675:AU675),0)))</f>
        <v>2.19537996697797</v>
      </c>
      <c r="BC675" s="0" t="n">
        <f aca="false">AX675*((1-IFERROR(CORREL(AJ675:AM675,AB675:AE675),0))+(1-IFERROR(CORREL(AJ675:AM675,AF675:AI675),0))+(1-IFERROR(CORREL(AJ675:AM675,AN675:AQ675),0))+(1-IFERROR(CORREL(AJ675:AM675,AR675:AU675),0)))</f>
        <v>1.05672778872294</v>
      </c>
      <c r="BD675" s="0" t="n">
        <f aca="false">AY675*((1-IFERROR(CORREL(AN675:AQ675,AB675:AE675),0))+(1-IFERROR(CORREL(AN675:AQ675,AF675:AI675),0))+(1-IFERROR(CORREL(AN675:AQ675,AJ675:AM675),0))+(1-IFERROR(CORREL(AN675:AQ675,AR675:AU675),0)))</f>
        <v>0.785885404878027</v>
      </c>
      <c r="BE675" s="0" t="n">
        <f aca="false">AZ675*((1-IFERROR(CORREL(AR675:AU675,AB675:AE675),0))+(1-IFERROR(CORREL(AR675:AU675,AF675:AI675),0))+(1-IFERROR(CORREL(AR675:AU675,AJ675:AM675),0))+(1-IFERROR(CORREL(AR675:AU675,AN675:AQ675),0)))</f>
        <v>0.958941198021885</v>
      </c>
      <c r="BF675" s="0" t="n">
        <f aca="false">IF(SUM(BA675:BE675)&gt;0,BA675/SUM(BA675:BE675),1/5)</f>
        <v>0.185417297938571</v>
      </c>
      <c r="BG675" s="0" t="n">
        <f aca="false">IF(SUM(BA675:BE675)&gt;0,BB675/SUM(BA675:BE675),1/5)</f>
        <v>0.357883137382894</v>
      </c>
      <c r="BH675" s="0" t="n">
        <f aca="false">IF(SUM(BA675:BE675)&gt;0,BC675/SUM(BA675:BE675),1/5)</f>
        <v>0.172264055460268</v>
      </c>
      <c r="BI675" s="0" t="n">
        <f aca="false">IF(SUM(BA675:BE675)&gt;0,BD675/SUM(BA675:BE675),1/5)</f>
        <v>0.128112280585458</v>
      </c>
      <c r="BJ675" s="0" t="n">
        <f aca="false">IF(SUM(BA675:BE675)&gt;0,BE675/SUM(BA675:BE675),1/5)</f>
        <v>0.156323228632808</v>
      </c>
      <c r="BK675" s="0" t="n">
        <f aca="false">BF675*AB675+BG675*AF675+BH675*AJ675+BI675*AN675+BJ675*AR675</f>
        <v>0.238408821051423</v>
      </c>
      <c r="BL675" s="0" t="n">
        <f aca="false">BF675*AC675+BG675*AG675+BH675*AK675+BI675*AO675+BJ675*AS675</f>
        <v>0.533456524206392</v>
      </c>
      <c r="BM675" s="0" t="n">
        <f aca="false">BF675*AD675+BG675*AH675+BH675*AL675+BI675*AP675+BJ675*AT675</f>
        <v>0.622772206049979</v>
      </c>
      <c r="BN675" s="0" t="n">
        <f aca="false">BF675*AE675+BG675*AI675+BH675*AM675+BI675*AQ675+BJ675*AU675</f>
        <v>0.642116862617106</v>
      </c>
      <c r="BO675" s="0" t="n">
        <f aca="false">RANK(BK675,$BK675:$BN675)</f>
        <v>4</v>
      </c>
      <c r="BP675" s="0" t="n">
        <f aca="false">RANK(BL675,$BK675:$BN675)</f>
        <v>3</v>
      </c>
      <c r="BQ675" s="0" t="n">
        <f aca="false">RANK(BM675,$BK675:$BN675)</f>
        <v>2</v>
      </c>
      <c r="BR675" s="0" t="n">
        <f aca="false">RANK(BN675,$BK675:$BN675)</f>
        <v>1</v>
      </c>
    </row>
    <row r="676" customFormat="false" ht="15" hidden="false" customHeight="false" outlineLevel="0" collapsed="false">
      <c r="A676" s="0" t="n">
        <v>653</v>
      </c>
      <c r="B676" s="0" t="n">
        <f aca="false">RANDBETWEEN(1,$B$5)</f>
        <v>1</v>
      </c>
      <c r="C676" s="0" t="n">
        <f aca="false">RANDBETWEEN(1,$B$5)</f>
        <v>6</v>
      </c>
      <c r="D676" s="0" t="n">
        <f aca="false">RANDBETWEEN(1,$B$5)</f>
        <v>3</v>
      </c>
      <c r="E676" s="0" t="n">
        <f aca="false">RANDBETWEEN(1,$B$5)</f>
        <v>3</v>
      </c>
      <c r="F676" s="0" t="n">
        <f aca="false">RANDBETWEEN(1,$B$5)</f>
        <v>2</v>
      </c>
      <c r="G676" s="0" t="n">
        <f aca="false">RANDBETWEEN(1,$B$5)</f>
        <v>1</v>
      </c>
      <c r="H676" s="0" t="n">
        <f aca="true">NORMINV(RAND(),$B$8,$B$13)</f>
        <v>50.4837507342349</v>
      </c>
      <c r="I676" s="0" t="n">
        <f aca="true">NORMINV(RAND(),$C$8,$C$13)</f>
        <v>58.6164378229635</v>
      </c>
      <c r="J676" s="0" t="n">
        <f aca="true">NORMINV(RAND(),$D$8,$D$13)</f>
        <v>14.1949299008237</v>
      </c>
      <c r="K676" s="0" t="n">
        <f aca="true">NORMINV(RAND(),$E$8,$E$13)</f>
        <v>3.28831080361821</v>
      </c>
      <c r="L676" s="0" t="n">
        <f aca="true">NORMINV(RAND(),$B$9,$B$14)</f>
        <v>49.6167139802189</v>
      </c>
      <c r="M676" s="0" t="n">
        <f aca="true">NORMINV(RAND(),$C$9,$C$14)</f>
        <v>54.7447384237476</v>
      </c>
      <c r="N676" s="0" t="n">
        <f aca="true">NORMINV(RAND(),$D$9,$D$14)</f>
        <v>53.1491095120499</v>
      </c>
      <c r="O676" s="0" t="n">
        <f aca="true">NORMINV(RAND(),$E$9,$E$14)</f>
        <v>27.0752972851479</v>
      </c>
      <c r="P676" s="0" t="n">
        <f aca="true">NORMINV(RAND(),$B$10,$B$15)</f>
        <v>24.5047717453863</v>
      </c>
      <c r="Q676" s="0" t="n">
        <f aca="true">NORMINV(RAND(),$C$10,$C$15)</f>
        <v>30.5554158043678</v>
      </c>
      <c r="R676" s="0" t="n">
        <f aca="true">NORMINV(RAND(),$D$10,$D$15)</f>
        <v>10.0093376727499</v>
      </c>
      <c r="S676" s="0" t="n">
        <f aca="true">NORMINV(RAND(),$E$10,$E$15)</f>
        <v>4.10412159583545</v>
      </c>
      <c r="T676" s="0" t="n">
        <f aca="false">MEDIAN(INDEX(Avaliadores!$B$17:$B$22,$B676),INDEX(Avaliadores!$B$17:$B$22,$C676),INDEX(Avaliadores!$B$17:$B$22,$D676),INDEX(Avaliadores!$B$17:$B$22,$E676),INDEX(Avaliadores!$B$17:$B$22,$F676),INDEX(Avaliadores!$B$17:$B$22,$G676))</f>
        <v>2.41666666666667</v>
      </c>
      <c r="U676" s="0" t="n">
        <f aca="false">MEDIAN(INDEX(Avaliadores!$C$17:$C$22,$B676),INDEX(Avaliadores!$C$17:$C$22,$C676),INDEX(Avaliadores!$C$17:$C$22,$D676),INDEX(Avaliadores!$C$17:$C$22,$E676),INDEX(Avaliadores!$C$17:$C$22,$F676),INDEX(Avaliadores!$C$17:$C$22,$G676))</f>
        <v>4.79166666666667</v>
      </c>
      <c r="V676" s="0" t="n">
        <f aca="false">MEDIAN(INDEX(Avaliadores!$D$17:$D$22,$B676),INDEX(Avaliadores!$D$17:$D$22,$C676),INDEX(Avaliadores!$D$17:$D$22,$D676),INDEX(Avaliadores!$D$17:$D$22,$E676),INDEX(Avaliadores!$D$17:$D$22,$F676),INDEX(Avaliadores!$D$17:$D$22,$G676))</f>
        <v>5.91666666666667</v>
      </c>
      <c r="W676" s="0" t="n">
        <f aca="false">MEDIAN(INDEX(Avaliadores!$E$17:$E$22,$B676),INDEX(Avaliadores!$E$17:$E$22,$C676),INDEX(Avaliadores!$E$17:$E$22,$D676),INDEX(Avaliadores!$E$17:$E$22,$E676),INDEX(Avaliadores!$E$17:$E$22,$F676),INDEX(Avaliadores!$E$17:$E$22,$G676))</f>
        <v>6.04166666666667</v>
      </c>
      <c r="X676" s="0" t="n">
        <f aca="false">MEDIAN(INDEX(Avaliadores!$F$17:$F$22,$B676),INDEX(Avaliadores!$F$17:$F$22,$C676),INDEX(Avaliadores!$F$17:$F$22,$D676),INDEX(Avaliadores!$F$17:$F$22,$E676),INDEX(Avaliadores!$F$17:$F$22,$F676),INDEX(Avaliadores!$F$17:$F$22,$G676))</f>
        <v>2.41666666666667</v>
      </c>
      <c r="Y676" s="0" t="n">
        <f aca="false">MEDIAN(INDEX(Avaliadores!$G$17:$G$22,$B676),INDEX(Avaliadores!$G$17:$G$22,$C676),INDEX(Avaliadores!$G$17:$G$22,$D676),INDEX(Avaliadores!$G$17:$G$22,$E676),INDEX(Avaliadores!$G$17:$G$22,$F676),INDEX(Avaliadores!$G$17:$G$22,$G676))</f>
        <v>5.41666666666667</v>
      </c>
      <c r="Z676" s="0" t="n">
        <f aca="false">MEDIAN(INDEX(Avaliadores!$H$17:$H$22,$B676),INDEX(Avaliadores!$H$17:$H$22,$C676),INDEX(Avaliadores!$H$17:$H$22,$D676),INDEX(Avaliadores!$H$17:$H$22,$E676),INDEX(Avaliadores!$H$17:$H$22,$F676),INDEX(Avaliadores!$H$17:$H$22,$G676))</f>
        <v>4.04166666666667</v>
      </c>
      <c r="AA676" s="0" t="n">
        <f aca="false">MEDIAN(INDEX(Avaliadores!$I$17:$I$22,$B676),INDEX(Avaliadores!$I$17:$I$22,$C676),INDEX(Avaliadores!$I$17:$I$22,$D676),INDEX(Avaliadores!$I$17:$I$22,$E676),INDEX(Avaliadores!$I$17:$I$22,$F676),INDEX(Avaliadores!$I$17:$I$22,$G676))</f>
        <v>6.91666666666667</v>
      </c>
      <c r="AB676" s="0" t="n">
        <f aca="false">IF(MAX(H676:K676)=MIN(H676:K676),0,IF($B$17="custo",(MAX(H676:K676)-H676)/(MAX(H676:K676)-MIN(H676:K676)),(H676-MIN(H676:K676))/(MAX(H676:K676)-MIN(H676:K676))))</f>
        <v>0.146990102988396</v>
      </c>
      <c r="AC676" s="0" t="n">
        <f aca="false">IF(MAX(H676:K676)=MIN(H676:K676),0,IF($B$17="custo",(MAX(H676:K676)-I676)/(MAX(H676:K676)-MIN(H676:K676)),(I676-MIN(H676:K676))/(MAX(H676:K676)-MIN(H676:K676))))</f>
        <v>0</v>
      </c>
      <c r="AD676" s="0" t="n">
        <f aca="false">IF(MAX(H676:K676)=MIN(H676:K676),0,IF($B$17="custo",(MAX(H676:K676)-J676)/(MAX(H676:K676)-MIN(H676:K676)),(J676-MIN(H676:K676))/(MAX(H676:K676)-MIN(H676:K676))))</f>
        <v>0.802873878355</v>
      </c>
      <c r="AE676" s="0" t="n">
        <f aca="false">IF(MAX(H676:K676)=MIN(H676:K676),0,IF($B$17="custo",(MAX(H676:K676)-K676)/(MAX(H676:K676)-MIN(H676:K676)),(K676-MIN(H676:K676))/(MAX(H676:K676)-MIN(H676:K676))))</f>
        <v>1</v>
      </c>
      <c r="AF676" s="0" t="n">
        <f aca="false">IF(MAX(L676:O676)=MIN(L676:O676),0,IF($C$17="custo",(MAX(L676:O676)-L676)/(MAX(L676:O676)-MIN(L676:O676)),(L676-MIN(L676:O676))/(MAX(L676:O676)-MIN(L676:O676))))</f>
        <v>0.814668304363585</v>
      </c>
      <c r="AG676" s="0" t="n">
        <f aca="false">IF(MAX(L676:O676)=MIN(L676:O676),0,IF($C$17="custo",(MAX(L676:O676)-M676)/(MAX(L676:O676)-MIN(L676:O676)),(M676-MIN(L676:O676))/(MAX(L676:O676)-MIN(L676:O676))))</f>
        <v>1</v>
      </c>
      <c r="AH676" s="0" t="n">
        <f aca="false">IF(MAX(L676:O676)=MIN(L676:O676),0,IF($C$17="custo",(MAX(L676:O676)-N676)/(MAX(L676:O676)-MIN(L676:O676)),(N676-MIN(L676:O676))/(MAX(L676:O676)-MIN(L676:O676))))</f>
        <v>0.942332448866421</v>
      </c>
      <c r="AI676" s="0" t="n">
        <f aca="false">IF(MAX(L676:O676)=MIN(L676:O676),0,IF($C$17="custo",(MAX(L676:O676)-O676)/(MAX(L676:O676)-MIN(L676:O676)),(O676-MIN(L676:O676))/(MAX(L676:O676)-MIN(L676:O676))))</f>
        <v>0</v>
      </c>
      <c r="AJ676" s="0" t="n">
        <f aca="false">IF(MAX(P676:S676)=MIN(P676:S676),0,IF($D$17="custo",(MAX(P676:S676)-P676)/(MAX(P676:S676)-MIN(P676:S676)),(P676-MIN(P676:S676))/(MAX(P676:S676)-MIN(P676:S676))))</f>
        <v>0.228746616754569</v>
      </c>
      <c r="AK676" s="0" t="n">
        <f aca="false">IF(MAX(P676:S676)=MIN(P676:S676),0,IF($D$17="custo",(MAX(P676:S676)-Q676)/(MAX(P676:S676)-MIN(P676:S676)),(Q676-MIN(P676:S676))/(MAX(P676:S676)-MIN(P676:S676))))</f>
        <v>0</v>
      </c>
      <c r="AL676" s="0" t="n">
        <f aca="false">IF(MAX(P676:S676)=MIN(P676:S676),0,IF($D$17="custo",(MAX(P676:S676)-R676)/(MAX(P676:S676)-MIN(P676:S676)),(R676-MIN(P676:S676))/(MAX(P676:S676)-MIN(P676:S676))))</f>
        <v>0.776751336612874</v>
      </c>
      <c r="AM676" s="0" t="n">
        <f aca="false">IF(MAX(P676:S676)=MIN(P676:S676),0,IF($D$17="custo",(MAX(P676:S676)-S676)/(MAX(P676:S676)-MIN(P676:S676)),(S676-MIN(P676:S676))/(MAX(P676:S676)-MIN(P676:S676))))</f>
        <v>1</v>
      </c>
      <c r="AN676" s="0" t="n">
        <f aca="false">IF(MAX(T676:W676)=MIN(T676:W676),0,IF($E$17="custo",(MAX(T676:W676)-T676)/(MAX(T676:W676)-MIN(T676:W676)),(T676-MIN(T676:W676))/(MAX(T676:W676)-MIN(T676:W676))))</f>
        <v>0</v>
      </c>
      <c r="AO676" s="0" t="n">
        <f aca="false">IF(MAX(T676:W676)=MIN(T676:W676),0,IF($E$17="custo",(MAX(T676:W676)-U676)/(MAX(T676:W676)-MIN(T676:W676)),(U676-MIN(T676:W676))/(MAX(T676:W676)-MIN(T676:W676))))</f>
        <v>0.655172413793103</v>
      </c>
      <c r="AP676" s="0" t="n">
        <f aca="false">IF(MAX(T676:W676)=MIN(T676:W676),0,IF($E$17="custo",(MAX(T676:W676)-V676)/(MAX(T676:W676)-MIN(T676:W676)),(V676-MIN(T676:W676))/(MAX(T676:W676)-MIN(T676:W676))))</f>
        <v>0.96551724137931</v>
      </c>
      <c r="AQ676" s="0" t="n">
        <f aca="false">IF(MAX(T676:W676)=MIN(T676:W676),0,IF($E$17="custo",(MAX(T676:W676)-W676)/(MAX(T676:W676)-MIN(T676:W676)),(W676-MIN(T676:W676))/(MAX(T676:W676)-MIN(T676:W676))))</f>
        <v>1</v>
      </c>
      <c r="AR676" s="0" t="n">
        <f aca="false">IF(MAX(X676:AA676)=MIN(X676:AA676),0,IF($F$17="custo",(MAX(X676:AA676)-X676)/(MAX(X676:AA676)-MIN(X676:AA676)),(X676-MIN(X676:AA676))/(MAX(X676:AA676)-MIN(X676:AA676))))</f>
        <v>0</v>
      </c>
      <c r="AS676" s="0" t="n">
        <f aca="false">IF(MAX(X676:AA676)=MIN(X676:AA676),0,IF($F$17="custo",(MAX(X676:AA676)-Y676)/(MAX(X676:AA676)-MIN(X676:AA676)),(Y676-MIN(X676:AA676))/(MAX(X676:AA676)-MIN(X676:AA676))))</f>
        <v>0.666666666666667</v>
      </c>
      <c r="AT676" s="0" t="n">
        <f aca="false">IF(MAX(X676:AA676)=MIN(X676:AA676),0,IF($F$17="custo",(MAX(X676:AA676)-Z676)/(MAX(X676:AA676)-MIN(X676:AA676)),(Z676-MIN(X676:AA676))/(MAX(X676:AA676)-MIN(X676:AA676))))</f>
        <v>0.361111111111111</v>
      </c>
      <c r="AU676" s="0" t="n">
        <f aca="false">IF(MAX(X676:AA676)=MIN(X676:AA676),0,IF($F$17="custo",(MAX(X676:AA676)-AA676)/(MAX(X676:AA676)-MIN(X676:AA676)),(AA676-MIN(X676:AA676))/(MAX(X676:AA676)-MIN(X676:AA676))))</f>
        <v>1</v>
      </c>
      <c r="AV676" s="0" t="n">
        <f aca="false">STDEVP(AB676:AE676)</f>
        <v>0.423001231820387</v>
      </c>
      <c r="AW676" s="0" t="n">
        <f aca="false">STDEVP(AF676:AI676)</f>
        <v>0.403550369220968</v>
      </c>
      <c r="AX676" s="0" t="n">
        <f aca="false">STDEVP(AJ676:AM676)</f>
        <v>0.403163162803318</v>
      </c>
      <c r="AY676" s="0" t="n">
        <f aca="false">STDEVP(AN676:AQ676)</f>
        <v>0.401394714718028</v>
      </c>
      <c r="AZ676" s="0" t="n">
        <f aca="false">STDEVP(AR676:AU676)</f>
        <v>0.369754986443726</v>
      </c>
      <c r="BA676" s="0" t="n">
        <f aca="false">AV676*((1-IFERROR(CORREL(AB676:AE676,AF676:AI676),0))+(1-IFERROR(CORREL(AB676:AE676,AJ676:AM676),0))+(1-IFERROR(CORREL(AB676:AE676,AN676:AQ676),0))+(1-IFERROR(CORREL(AB676:AE676,AR676:AU676),0)))</f>
        <v>1.04645560430128</v>
      </c>
      <c r="BB676" s="0" t="n">
        <f aca="false">AW676*((1-IFERROR(CORREL(AF676:AI676,AB676:AE676),0))+(1-IFERROR(CORREL(AF676:AI676,AJ676:AM676),0))+(1-IFERROR(CORREL(AF676:AI676,AN676:AQ676),0))+(1-IFERROR(CORREL(AF676:AI676,AR676:AU676),0)))</f>
        <v>2.59272990154746</v>
      </c>
      <c r="BC676" s="0" t="n">
        <f aca="false">AX676*((1-IFERROR(CORREL(AJ676:AM676,AB676:AE676),0))+(1-IFERROR(CORREL(AJ676:AM676,AF676:AI676),0))+(1-IFERROR(CORREL(AJ676:AM676,AN676:AQ676),0))+(1-IFERROR(CORREL(AJ676:AM676,AR676:AU676),0)))</f>
        <v>1.04846955588056</v>
      </c>
      <c r="BD676" s="0" t="n">
        <f aca="false">AY676*((1-IFERROR(CORREL(AN676:AQ676,AB676:AE676),0))+(1-IFERROR(CORREL(AN676:AQ676,AF676:AI676),0))+(1-IFERROR(CORREL(AN676:AQ676,AJ676:AM676),0))+(1-IFERROR(CORREL(AN676:AQ676,AR676:AU676),0)))</f>
        <v>0.881628836276314</v>
      </c>
      <c r="BE676" s="0" t="n">
        <f aca="false">AZ676*((1-IFERROR(CORREL(AR676:AU676,AB676:AE676),0))+(1-IFERROR(CORREL(AR676:AU676,AF676:AI676),0))+(1-IFERROR(CORREL(AR676:AU676,AJ676:AM676),0))+(1-IFERROR(CORREL(AR676:AU676,AN676:AQ676),0)))</f>
        <v>1.0947305431076</v>
      </c>
      <c r="BF676" s="0" t="n">
        <f aca="false">IF(SUM(BA676:BE676)&gt;0,BA676/SUM(BA676:BE676),1/5)</f>
        <v>0.157030812815356</v>
      </c>
      <c r="BG676" s="0" t="n">
        <f aca="false">IF(SUM(BA676:BE676)&gt;0,BB676/SUM(BA676:BE676),1/5)</f>
        <v>0.389064268161212</v>
      </c>
      <c r="BH676" s="0" t="n">
        <f aca="false">IF(SUM(BA676:BE676)&gt;0,BC676/SUM(BA676:BE676),1/5)</f>
        <v>0.157333025782792</v>
      </c>
      <c r="BI676" s="0" t="n">
        <f aca="false">IF(SUM(BA676:BE676)&gt;0,BD676/SUM(BA676:BE676),1/5)</f>
        <v>0.132296957647204</v>
      </c>
      <c r="BJ676" s="0" t="n">
        <f aca="false">IF(SUM(BA676:BE676)&gt;0,BE676/SUM(BA676:BE676),1/5)</f>
        <v>0.164274935593436</v>
      </c>
      <c r="BK676" s="0" t="n">
        <f aca="false">BF676*AB676+BG676*AF676+BH676*AJ676+BI676*AN676+BJ676*AR676</f>
        <v>0.376029700331007</v>
      </c>
      <c r="BL676" s="0" t="n">
        <f aca="false">BF676*AC676+BG676*AG676+BH676*AK676+BI676*AO676+BJ676*AS676</f>
        <v>0.585258208969372</v>
      </c>
      <c r="BM676" s="0" t="n">
        <f aca="false">BF676*AD676+BG676*AH676+BH676*AL676+BI676*AP676+BJ676*AT676</f>
        <v>0.801968958469467</v>
      </c>
      <c r="BN676" s="0" t="n">
        <f aca="false">BF676*AE676+BG676*AI676+BH676*AM676+BI676*AQ676+BJ676*AU676</f>
        <v>0.610935731838788</v>
      </c>
      <c r="BO676" s="0" t="n">
        <f aca="false">RANK(BK676,$BK676:$BN676)</f>
        <v>4</v>
      </c>
      <c r="BP676" s="0" t="n">
        <f aca="false">RANK(BL676,$BK676:$BN676)</f>
        <v>3</v>
      </c>
      <c r="BQ676" s="0" t="n">
        <f aca="false">RANK(BM676,$BK676:$BN676)</f>
        <v>1</v>
      </c>
      <c r="BR676" s="0" t="n">
        <f aca="false">RANK(BN676,$BK676:$BN676)</f>
        <v>2</v>
      </c>
    </row>
    <row r="677" customFormat="false" ht="15" hidden="false" customHeight="false" outlineLevel="0" collapsed="false">
      <c r="A677" s="0" t="n">
        <v>654</v>
      </c>
      <c r="B677" s="0" t="n">
        <f aca="false">RANDBETWEEN(1,$B$5)</f>
        <v>5</v>
      </c>
      <c r="C677" s="0" t="n">
        <f aca="false">RANDBETWEEN(1,$B$5)</f>
        <v>6</v>
      </c>
      <c r="D677" s="0" t="n">
        <f aca="false">RANDBETWEEN(1,$B$5)</f>
        <v>2</v>
      </c>
      <c r="E677" s="0" t="n">
        <f aca="false">RANDBETWEEN(1,$B$5)</f>
        <v>2</v>
      </c>
      <c r="F677" s="0" t="n">
        <f aca="false">RANDBETWEEN(1,$B$5)</f>
        <v>4</v>
      </c>
      <c r="G677" s="0" t="n">
        <f aca="false">RANDBETWEEN(1,$B$5)</f>
        <v>4</v>
      </c>
      <c r="H677" s="0" t="n">
        <f aca="true">NORMINV(RAND(),$B$8,$B$13)</f>
        <v>45.0607727060005</v>
      </c>
      <c r="I677" s="0" t="n">
        <f aca="true">NORMINV(RAND(),$C$8,$C$13)</f>
        <v>59.0565828255803</v>
      </c>
      <c r="J677" s="0" t="n">
        <f aca="true">NORMINV(RAND(),$D$8,$D$13)</f>
        <v>14.6138367524002</v>
      </c>
      <c r="K677" s="0" t="n">
        <f aca="true">NORMINV(RAND(),$E$8,$E$13)</f>
        <v>3.0490487917188</v>
      </c>
      <c r="L677" s="0" t="n">
        <f aca="true">NORMINV(RAND(),$B$9,$B$14)</f>
        <v>47.325583608867</v>
      </c>
      <c r="M677" s="0" t="n">
        <f aca="true">NORMINV(RAND(),$C$9,$C$14)</f>
        <v>49.8282557629626</v>
      </c>
      <c r="N677" s="0" t="n">
        <f aca="true">NORMINV(RAND(),$D$9,$D$14)</f>
        <v>49.8803987298793</v>
      </c>
      <c r="O677" s="0" t="n">
        <f aca="true">NORMINV(RAND(),$E$9,$E$14)</f>
        <v>26.1774663741541</v>
      </c>
      <c r="P677" s="0" t="n">
        <f aca="true">NORMINV(RAND(),$B$10,$B$15)</f>
        <v>24.2925126770101</v>
      </c>
      <c r="Q677" s="0" t="n">
        <f aca="true">NORMINV(RAND(),$C$10,$C$15)</f>
        <v>29.470594900844</v>
      </c>
      <c r="R677" s="0" t="n">
        <f aca="true">NORMINV(RAND(),$D$10,$D$15)</f>
        <v>9.73812517841078</v>
      </c>
      <c r="S677" s="0" t="n">
        <f aca="true">NORMINV(RAND(),$E$10,$E$15)</f>
        <v>4.2054723893199</v>
      </c>
      <c r="T677" s="0" t="n">
        <f aca="false">MEDIAN(INDEX(Avaliadores!$B$17:$B$22,$B677),INDEX(Avaliadores!$B$17:$B$22,$C677),INDEX(Avaliadores!$B$17:$B$22,$D677),INDEX(Avaliadores!$B$17:$B$22,$E677),INDEX(Avaliadores!$B$17:$B$22,$F677),INDEX(Avaliadores!$B$17:$B$22,$G677))</f>
        <v>3.04166666666667</v>
      </c>
      <c r="U677" s="0" t="n">
        <f aca="false">MEDIAN(INDEX(Avaliadores!$C$17:$C$22,$B677),INDEX(Avaliadores!$C$17:$C$22,$C677),INDEX(Avaliadores!$C$17:$C$22,$D677),INDEX(Avaliadores!$C$17:$C$22,$E677),INDEX(Avaliadores!$C$17:$C$22,$F677),INDEX(Avaliadores!$C$17:$C$22,$G677))</f>
        <v>5.54166666666667</v>
      </c>
      <c r="V677" s="0" t="n">
        <f aca="false">MEDIAN(INDEX(Avaliadores!$D$17:$D$22,$B677),INDEX(Avaliadores!$D$17:$D$22,$C677),INDEX(Avaliadores!$D$17:$D$22,$D677),INDEX(Avaliadores!$D$17:$D$22,$E677),INDEX(Avaliadores!$D$17:$D$22,$F677),INDEX(Avaliadores!$D$17:$D$22,$G677))</f>
        <v>5.54166666666667</v>
      </c>
      <c r="W677" s="0" t="n">
        <f aca="false">MEDIAN(INDEX(Avaliadores!$E$17:$E$22,$B677),INDEX(Avaliadores!$E$17:$E$22,$C677),INDEX(Avaliadores!$E$17:$E$22,$D677),INDEX(Avaliadores!$E$17:$E$22,$E677),INDEX(Avaliadores!$E$17:$E$22,$F677),INDEX(Avaliadores!$E$17:$E$22,$G677))</f>
        <v>6.29166666666667</v>
      </c>
      <c r="X677" s="0" t="n">
        <f aca="false">MEDIAN(INDEX(Avaliadores!$F$17:$F$22,$B677),INDEX(Avaliadores!$F$17:$F$22,$C677),INDEX(Avaliadores!$F$17:$F$22,$D677),INDEX(Avaliadores!$F$17:$F$22,$E677),INDEX(Avaliadores!$F$17:$F$22,$F677),INDEX(Avaliadores!$F$17:$F$22,$G677))</f>
        <v>2.79166666666667</v>
      </c>
      <c r="Y677" s="0" t="n">
        <f aca="false">MEDIAN(INDEX(Avaliadores!$G$17:$G$22,$B677),INDEX(Avaliadores!$G$17:$G$22,$C677),INDEX(Avaliadores!$G$17:$G$22,$D677),INDEX(Avaliadores!$G$17:$G$22,$E677),INDEX(Avaliadores!$G$17:$G$22,$F677),INDEX(Avaliadores!$G$17:$G$22,$G677))</f>
        <v>4.79166666666667</v>
      </c>
      <c r="Z677" s="0" t="n">
        <f aca="false">MEDIAN(INDEX(Avaliadores!$H$17:$H$22,$B677),INDEX(Avaliadores!$H$17:$H$22,$C677),INDEX(Avaliadores!$H$17:$H$22,$D677),INDEX(Avaliadores!$H$17:$H$22,$E677),INDEX(Avaliadores!$H$17:$H$22,$F677),INDEX(Avaliadores!$H$17:$H$22,$G677))</f>
        <v>3.79166666666667</v>
      </c>
      <c r="AA677" s="0" t="n">
        <f aca="false">MEDIAN(INDEX(Avaliadores!$I$17:$I$22,$B677),INDEX(Avaliadores!$I$17:$I$22,$C677),INDEX(Avaliadores!$I$17:$I$22,$D677),INDEX(Avaliadores!$I$17:$I$22,$E677),INDEX(Avaliadores!$I$17:$I$22,$F677),INDEX(Avaliadores!$I$17:$I$22,$G677))</f>
        <v>6.04166666666667</v>
      </c>
      <c r="AB677" s="0" t="n">
        <f aca="false">IF(MAX(H677:K677)=MIN(H677:K677),0,IF($B$17="custo",(MAX(H677:K677)-H677)/(MAX(H677:K677)-MIN(H677:K677)),(H677-MIN(H677:K677))/(MAX(H677:K677)-MIN(H677:K677))))</f>
        <v>0.249891561215998</v>
      </c>
      <c r="AC677" s="0" t="n">
        <f aca="false">IF(MAX(H677:K677)=MIN(H677:K677),0,IF($B$17="custo",(MAX(H677:K677)-I677)/(MAX(H677:K677)-MIN(H677:K677)),(I677-MIN(H677:K677))/(MAX(H677:K677)-MIN(H677:K677))))</f>
        <v>0</v>
      </c>
      <c r="AD677" s="0" t="n">
        <f aca="false">IF(MAX(H677:K677)=MIN(H677:K677),0,IF($B$17="custo",(MAX(H677:K677)-J677)/(MAX(H677:K677)-MIN(H677:K677)),(J677-MIN(H677:K677))/(MAX(H677:K677)-MIN(H677:K677))))</f>
        <v>0.793513709179029</v>
      </c>
      <c r="AE677" s="0" t="n">
        <f aca="false">IF(MAX(H677:K677)=MIN(H677:K677),0,IF($B$17="custo",(MAX(H677:K677)-K677)/(MAX(H677:K677)-MIN(H677:K677)),(K677-MIN(H677:K677))/(MAX(H677:K677)-MIN(H677:K677))))</f>
        <v>1</v>
      </c>
      <c r="AF677" s="0" t="n">
        <f aca="false">IF(MAX(L677:O677)=MIN(L677:O677),0,IF($C$17="custo",(MAX(L677:O677)-L677)/(MAX(L677:O677)-MIN(L677:O677)),(L677-MIN(L677:O677))/(MAX(L677:O677)-MIN(L677:O677))))</f>
        <v>0.892215229631906</v>
      </c>
      <c r="AG677" s="0" t="n">
        <f aca="false">IF(MAX(L677:O677)=MIN(L677:O677),0,IF($C$17="custo",(MAX(L677:O677)-M677)/(MAX(L677:O677)-MIN(L677:O677)),(M677-MIN(L677:O677))/(MAX(L677:O677)-MIN(L677:O677))))</f>
        <v>0.997800146997252</v>
      </c>
      <c r="AH677" s="0" t="n">
        <f aca="false">IF(MAX(L677:O677)=MIN(L677:O677),0,IF($C$17="custo",(MAX(L677:O677)-N677)/(MAX(L677:O677)-MIN(L677:O677)),(N677-MIN(L677:O677))/(MAX(L677:O677)-MIN(L677:O677))))</f>
        <v>1</v>
      </c>
      <c r="AI677" s="0" t="n">
        <f aca="false">IF(MAX(L677:O677)=MIN(L677:O677),0,IF($C$17="custo",(MAX(L677:O677)-O677)/(MAX(L677:O677)-MIN(L677:O677)),(O677-MIN(L677:O677))/(MAX(L677:O677)-MIN(L677:O677))))</f>
        <v>0</v>
      </c>
      <c r="AJ677" s="0" t="n">
        <f aca="false">IF(MAX(P677:S677)=MIN(P677:S677),0,IF($D$17="custo",(MAX(P677:S677)-P677)/(MAX(P677:S677)-MIN(P677:S677)),(P677-MIN(P677:S677))/(MAX(P677:S677)-MIN(P677:S677))))</f>
        <v>0.204949816549358</v>
      </c>
      <c r="AK677" s="0" t="n">
        <f aca="false">IF(MAX(P677:S677)=MIN(P677:S677),0,IF($D$17="custo",(MAX(P677:S677)-Q677)/(MAX(P677:S677)-MIN(P677:S677)),(Q677-MIN(P677:S677))/(MAX(P677:S677)-MIN(P677:S677))))</f>
        <v>0</v>
      </c>
      <c r="AL677" s="0" t="n">
        <f aca="false">IF(MAX(P677:S677)=MIN(P677:S677),0,IF($D$17="custo",(MAX(P677:S677)-R677)/(MAX(P677:S677)-MIN(P677:S677)),(R677-MIN(P677:S677))/(MAX(P677:S677)-MIN(P677:S677))))</f>
        <v>0.781016189944566</v>
      </c>
      <c r="AM677" s="0" t="n">
        <f aca="false">IF(MAX(P677:S677)=MIN(P677:S677),0,IF($D$17="custo",(MAX(P677:S677)-S677)/(MAX(P677:S677)-MIN(P677:S677)),(S677-MIN(P677:S677))/(MAX(P677:S677)-MIN(P677:S677))))</f>
        <v>1</v>
      </c>
      <c r="AN677" s="0" t="n">
        <f aca="false">IF(MAX(T677:W677)=MIN(T677:W677),0,IF($E$17="custo",(MAX(T677:W677)-T677)/(MAX(T677:W677)-MIN(T677:W677)),(T677-MIN(T677:W677))/(MAX(T677:W677)-MIN(T677:W677))))</f>
        <v>0</v>
      </c>
      <c r="AO677" s="0" t="n">
        <f aca="false">IF(MAX(T677:W677)=MIN(T677:W677),0,IF($E$17="custo",(MAX(T677:W677)-U677)/(MAX(T677:W677)-MIN(T677:W677)),(U677-MIN(T677:W677))/(MAX(T677:W677)-MIN(T677:W677))))</f>
        <v>0.769230769230769</v>
      </c>
      <c r="AP677" s="0" t="n">
        <f aca="false">IF(MAX(T677:W677)=MIN(T677:W677),0,IF($E$17="custo",(MAX(T677:W677)-V677)/(MAX(T677:W677)-MIN(T677:W677)),(V677-MIN(T677:W677))/(MAX(T677:W677)-MIN(T677:W677))))</f>
        <v>0.769230769230769</v>
      </c>
      <c r="AQ677" s="0" t="n">
        <f aca="false">IF(MAX(T677:W677)=MIN(T677:W677),0,IF($E$17="custo",(MAX(T677:W677)-W677)/(MAX(T677:W677)-MIN(T677:W677)),(W677-MIN(T677:W677))/(MAX(T677:W677)-MIN(T677:W677))))</f>
        <v>1</v>
      </c>
      <c r="AR677" s="0" t="n">
        <f aca="false">IF(MAX(X677:AA677)=MIN(X677:AA677),0,IF($F$17="custo",(MAX(X677:AA677)-X677)/(MAX(X677:AA677)-MIN(X677:AA677)),(X677-MIN(X677:AA677))/(MAX(X677:AA677)-MIN(X677:AA677))))</f>
        <v>0</v>
      </c>
      <c r="AS677" s="0" t="n">
        <f aca="false">IF(MAX(X677:AA677)=MIN(X677:AA677),0,IF($F$17="custo",(MAX(X677:AA677)-Y677)/(MAX(X677:AA677)-MIN(X677:AA677)),(Y677-MIN(X677:AA677))/(MAX(X677:AA677)-MIN(X677:AA677))))</f>
        <v>0.615384615384615</v>
      </c>
      <c r="AT677" s="0" t="n">
        <f aca="false">IF(MAX(X677:AA677)=MIN(X677:AA677),0,IF($F$17="custo",(MAX(X677:AA677)-Z677)/(MAX(X677:AA677)-MIN(X677:AA677)),(Z677-MIN(X677:AA677))/(MAX(X677:AA677)-MIN(X677:AA677))))</f>
        <v>0.307692307692308</v>
      </c>
      <c r="AU677" s="0" t="n">
        <f aca="false">IF(MAX(X677:AA677)=MIN(X677:AA677),0,IF($F$17="custo",(MAX(X677:AA677)-AA677)/(MAX(X677:AA677)-MIN(X677:AA677)),(AA677-MIN(X677:AA677))/(MAX(X677:AA677)-MIN(X677:AA677))))</f>
        <v>1</v>
      </c>
      <c r="AV677" s="0" t="n">
        <f aca="false">STDEVP(AB677:AE677)</f>
        <v>0.402564753875847</v>
      </c>
      <c r="AW677" s="0" t="n">
        <f aca="false">STDEVP(AF677:AI677)</f>
        <v>0.419406106907914</v>
      </c>
      <c r="AX677" s="0" t="n">
        <f aca="false">STDEVP(AJ677:AM677)</f>
        <v>0.408036601152944</v>
      </c>
      <c r="AY677" s="0" t="n">
        <f aca="false">STDEVP(AN677:AQ677)</f>
        <v>0.378313761017423</v>
      </c>
      <c r="AZ677" s="0" t="n">
        <f aca="false">STDEVP(AR677:AU677)</f>
        <v>0.370410774697273</v>
      </c>
      <c r="BA677" s="0" t="n">
        <f aca="false">AV677*((1-IFERROR(CORREL(AB677:AE677,AF677:AI677),0))+(1-IFERROR(CORREL(AB677:AE677,AJ677:AM677),0))+(1-IFERROR(CORREL(AB677:AE677,AN677:AQ677),0))+(1-IFERROR(CORREL(AB677:AE677,AR677:AU677),0)))</f>
        <v>1.09829668398897</v>
      </c>
      <c r="BB677" s="0" t="n">
        <f aca="false">AW677*((1-IFERROR(CORREL(AF677:AI677,AB677:AE677),0))+(1-IFERROR(CORREL(AF677:AI677,AJ677:AM677),0))+(1-IFERROR(CORREL(AF677:AI677,AN677:AQ677),0))+(1-IFERROR(CORREL(AF677:AI677,AR677:AU677),0)))</f>
        <v>2.76391945852775</v>
      </c>
      <c r="BC677" s="0" t="n">
        <f aca="false">AX677*((1-IFERROR(CORREL(AJ677:AM677,AB677:AE677),0))+(1-IFERROR(CORREL(AJ677:AM677,AF677:AI677),0))+(1-IFERROR(CORREL(AJ677:AM677,AN677:AQ677),0))+(1-IFERROR(CORREL(AJ677:AM677,AR677:AU677),0)))</f>
        <v>1.08755267821945</v>
      </c>
      <c r="BD677" s="0" t="n">
        <f aca="false">AY677*((1-IFERROR(CORREL(AN677:AQ677,AB677:AE677),0))+(1-IFERROR(CORREL(AN677:AQ677,AF677:AI677),0))+(1-IFERROR(CORREL(AN677:AQ677,AJ677:AM677),0))+(1-IFERROR(CORREL(AN677:AQ677,AR677:AU677),0)))</f>
        <v>0.956625399220738</v>
      </c>
      <c r="BE677" s="0" t="n">
        <f aca="false">AZ677*((1-IFERROR(CORREL(AR677:AU677,AB677:AE677),0))+(1-IFERROR(CORREL(AR677:AU677,AF677:AI677),0))+(1-IFERROR(CORREL(AR677:AU677,AJ677:AM677),0))+(1-IFERROR(CORREL(AR677:AU677,AN677:AQ677),0)))</f>
        <v>1.09937520439091</v>
      </c>
      <c r="BF677" s="0" t="n">
        <f aca="false">IF(SUM(BA677:BE677)&gt;0,BA677/SUM(BA677:BE677),1/5)</f>
        <v>0.156770315644696</v>
      </c>
      <c r="BG677" s="0" t="n">
        <f aca="false">IF(SUM(BA677:BE677)&gt;0,BB677/SUM(BA677:BE677),1/5)</f>
        <v>0.394520471787444</v>
      </c>
      <c r="BH677" s="0" t="n">
        <f aca="false">IF(SUM(BA677:BE677)&gt;0,BC677/SUM(BA677:BE677),1/5)</f>
        <v>0.155236721671109</v>
      </c>
      <c r="BI677" s="0" t="n">
        <f aca="false">IF(SUM(BA677:BE677)&gt;0,BD677/SUM(BA677:BE677),1/5)</f>
        <v>0.136548227792951</v>
      </c>
      <c r="BJ677" s="0" t="n">
        <f aca="false">IF(SUM(BA677:BE677)&gt;0,BE677/SUM(BA677:BE677),1/5)</f>
        <v>0.156924263103799</v>
      </c>
      <c r="BK677" s="0" t="n">
        <f aca="false">BF677*AB677+BG677*AF677+BH677*AJ677+BI677*AN677+BJ677*AR677</f>
        <v>0.422988489887318</v>
      </c>
      <c r="BL677" s="0" t="n">
        <f aca="false">BF677*AC677+BG677*AG677+BH677*AK677+BI677*AO677+BJ677*AS677</f>
        <v>0.595258460339852</v>
      </c>
      <c r="BM677" s="0" t="n">
        <f aca="false">BF677*AD677+BG677*AH677+BH677*AL677+BI677*AP677+BJ677*AT677</f>
        <v>0.793483746292482</v>
      </c>
      <c r="BN677" s="0" t="n">
        <f aca="false">BF677*AE677+BG677*AI677+BH677*AM677+BI677*AQ677+BJ677*AU677</f>
        <v>0.605479528212556</v>
      </c>
      <c r="BO677" s="0" t="n">
        <f aca="false">RANK(BK677,$BK677:$BN677)</f>
        <v>4</v>
      </c>
      <c r="BP677" s="0" t="n">
        <f aca="false">RANK(BL677,$BK677:$BN677)</f>
        <v>3</v>
      </c>
      <c r="BQ677" s="0" t="n">
        <f aca="false">RANK(BM677,$BK677:$BN677)</f>
        <v>1</v>
      </c>
      <c r="BR677" s="0" t="n">
        <f aca="false">RANK(BN677,$BK677:$BN677)</f>
        <v>2</v>
      </c>
    </row>
    <row r="678" customFormat="false" ht="15" hidden="false" customHeight="false" outlineLevel="0" collapsed="false">
      <c r="A678" s="0" t="n">
        <v>655</v>
      </c>
      <c r="B678" s="0" t="n">
        <f aca="false">RANDBETWEEN(1,$B$5)</f>
        <v>5</v>
      </c>
      <c r="C678" s="0" t="n">
        <f aca="false">RANDBETWEEN(1,$B$5)</f>
        <v>2</v>
      </c>
      <c r="D678" s="0" t="n">
        <f aca="false">RANDBETWEEN(1,$B$5)</f>
        <v>5</v>
      </c>
      <c r="E678" s="0" t="n">
        <f aca="false">RANDBETWEEN(1,$B$5)</f>
        <v>4</v>
      </c>
      <c r="F678" s="0" t="n">
        <f aca="false">RANDBETWEEN(1,$B$5)</f>
        <v>4</v>
      </c>
      <c r="G678" s="0" t="n">
        <f aca="false">RANDBETWEEN(1,$B$5)</f>
        <v>6</v>
      </c>
      <c r="H678" s="0" t="n">
        <f aca="true">NORMINV(RAND(),$B$8,$B$13)</f>
        <v>47.115561056653</v>
      </c>
      <c r="I678" s="0" t="n">
        <f aca="true">NORMINV(RAND(),$C$8,$C$13)</f>
        <v>61.9750482853202</v>
      </c>
      <c r="J678" s="0" t="n">
        <f aca="true">NORMINV(RAND(),$D$8,$D$13)</f>
        <v>14.6074894419501</v>
      </c>
      <c r="K678" s="0" t="n">
        <f aca="true">NORMINV(RAND(),$E$8,$E$13)</f>
        <v>2.96663354696198</v>
      </c>
      <c r="L678" s="0" t="n">
        <f aca="true">NORMINV(RAND(),$B$9,$B$14)</f>
        <v>50.7776013531893</v>
      </c>
      <c r="M678" s="0" t="n">
        <f aca="true">NORMINV(RAND(),$C$9,$C$14)</f>
        <v>60.8425280154175</v>
      </c>
      <c r="N678" s="0" t="n">
        <f aca="true">NORMINV(RAND(),$D$9,$D$14)</f>
        <v>39.6612368469462</v>
      </c>
      <c r="O678" s="0" t="n">
        <f aca="true">NORMINV(RAND(),$E$9,$E$14)</f>
        <v>24.2684043716096</v>
      </c>
      <c r="P678" s="0" t="n">
        <f aca="true">NORMINV(RAND(),$B$10,$B$15)</f>
        <v>23.5786193467551</v>
      </c>
      <c r="Q678" s="0" t="n">
        <f aca="true">NORMINV(RAND(),$C$10,$C$15)</f>
        <v>30.1650059531672</v>
      </c>
      <c r="R678" s="0" t="n">
        <f aca="true">NORMINV(RAND(),$D$10,$D$15)</f>
        <v>9.36858500703724</v>
      </c>
      <c r="S678" s="0" t="n">
        <f aca="true">NORMINV(RAND(),$E$10,$E$15)</f>
        <v>4.30003227521192</v>
      </c>
      <c r="T678" s="0" t="n">
        <f aca="false">MEDIAN(INDEX(Avaliadores!$B$17:$B$22,$B678),INDEX(Avaliadores!$B$17:$B$22,$C678),INDEX(Avaliadores!$B$17:$B$22,$D678),INDEX(Avaliadores!$B$17:$B$22,$E678),INDEX(Avaliadores!$B$17:$B$22,$F678),INDEX(Avaliadores!$B$17:$B$22,$G678))</f>
        <v>2.79166666666667</v>
      </c>
      <c r="U678" s="0" t="n">
        <f aca="false">MEDIAN(INDEX(Avaliadores!$C$17:$C$22,$B678),INDEX(Avaliadores!$C$17:$C$22,$C678),INDEX(Avaliadores!$C$17:$C$22,$D678),INDEX(Avaliadores!$C$17:$C$22,$E678),INDEX(Avaliadores!$C$17:$C$22,$F678),INDEX(Avaliadores!$C$17:$C$22,$G678))</f>
        <v>5.54166666666667</v>
      </c>
      <c r="V678" s="0" t="n">
        <f aca="false">MEDIAN(INDEX(Avaliadores!$D$17:$D$22,$B678),INDEX(Avaliadores!$D$17:$D$22,$C678),INDEX(Avaliadores!$D$17:$D$22,$D678),INDEX(Avaliadores!$D$17:$D$22,$E678),INDEX(Avaliadores!$D$17:$D$22,$F678),INDEX(Avaliadores!$D$17:$D$22,$G678))</f>
        <v>5.54166666666667</v>
      </c>
      <c r="W678" s="0" t="n">
        <f aca="false">MEDIAN(INDEX(Avaliadores!$E$17:$E$22,$B678),INDEX(Avaliadores!$E$17:$E$22,$C678),INDEX(Avaliadores!$E$17:$E$22,$D678),INDEX(Avaliadores!$E$17:$E$22,$E678),INDEX(Avaliadores!$E$17:$E$22,$F678),INDEX(Avaliadores!$E$17:$E$22,$G678))</f>
        <v>6.54166666666667</v>
      </c>
      <c r="X678" s="0" t="n">
        <f aca="false">MEDIAN(INDEX(Avaliadores!$F$17:$F$22,$B678),INDEX(Avaliadores!$F$17:$F$22,$C678),INDEX(Avaliadores!$F$17:$F$22,$D678),INDEX(Avaliadores!$F$17:$F$22,$E678),INDEX(Avaliadores!$F$17:$F$22,$F678),INDEX(Avaliadores!$F$17:$F$22,$G678))</f>
        <v>2.79166666666667</v>
      </c>
      <c r="Y678" s="0" t="n">
        <f aca="false">MEDIAN(INDEX(Avaliadores!$G$17:$G$22,$B678),INDEX(Avaliadores!$G$17:$G$22,$C678),INDEX(Avaliadores!$G$17:$G$22,$D678),INDEX(Avaliadores!$G$17:$G$22,$E678),INDEX(Avaliadores!$G$17:$G$22,$F678),INDEX(Avaliadores!$G$17:$G$22,$G678))</f>
        <v>4.54166666666667</v>
      </c>
      <c r="Z678" s="0" t="n">
        <f aca="false">MEDIAN(INDEX(Avaliadores!$H$17:$H$22,$B678),INDEX(Avaliadores!$H$17:$H$22,$C678),INDEX(Avaliadores!$H$17:$H$22,$D678),INDEX(Avaliadores!$H$17:$H$22,$E678),INDEX(Avaliadores!$H$17:$H$22,$F678),INDEX(Avaliadores!$H$17:$H$22,$G678))</f>
        <v>3.54166666666667</v>
      </c>
      <c r="AA678" s="0" t="n">
        <f aca="false">MEDIAN(INDEX(Avaliadores!$I$17:$I$22,$B678),INDEX(Avaliadores!$I$17:$I$22,$C678),INDEX(Avaliadores!$I$17:$I$22,$D678),INDEX(Avaliadores!$I$17:$I$22,$E678),INDEX(Avaliadores!$I$17:$I$22,$F678),INDEX(Avaliadores!$I$17:$I$22,$G678))</f>
        <v>6.29166666666667</v>
      </c>
      <c r="AB678" s="0" t="n">
        <f aca="false">IF(MAX(H678:K678)=MIN(H678:K678),0,IF($B$17="custo",(MAX(H678:K678)-H678)/(MAX(H678:K678)-MIN(H678:K678)),(H678-MIN(H678:K678))/(MAX(H678:K678)-MIN(H678:K678))))</f>
        <v>0.251819800524278</v>
      </c>
      <c r="AC678" s="0" t="n">
        <f aca="false">IF(MAX(H678:K678)=MIN(H678:K678),0,IF($B$17="custo",(MAX(H678:K678)-I678)/(MAX(H678:K678)-MIN(H678:K678)),(I678-MIN(H678:K678))/(MAX(H678:K678)-MIN(H678:K678))))</f>
        <v>0</v>
      </c>
      <c r="AD678" s="0" t="n">
        <f aca="false">IF(MAX(H678:K678)=MIN(H678:K678),0,IF($B$17="custo",(MAX(H678:K678)-J678)/(MAX(H678:K678)-MIN(H678:K678)),(J678-MIN(H678:K678))/(MAX(H678:K678)-MIN(H678:K678))))</f>
        <v>0.80272549353167</v>
      </c>
      <c r="AE678" s="0" t="n">
        <f aca="false">IF(MAX(H678:K678)=MIN(H678:K678),0,IF($B$17="custo",(MAX(H678:K678)-K678)/(MAX(H678:K678)-MIN(H678:K678)),(K678-MIN(H678:K678))/(MAX(H678:K678)-MIN(H678:K678))))</f>
        <v>1</v>
      </c>
      <c r="AF678" s="0" t="n">
        <f aca="false">IF(MAX(L678:O678)=MIN(L678:O678),0,IF($C$17="custo",(MAX(L678:O678)-L678)/(MAX(L678:O678)-MIN(L678:O678)),(L678-MIN(L678:O678))/(MAX(L678:O678)-MIN(L678:O678))))</f>
        <v>0.724807441450965</v>
      </c>
      <c r="AG678" s="0" t="n">
        <f aca="false">IF(MAX(L678:O678)=MIN(L678:O678),0,IF($C$17="custo",(MAX(L678:O678)-M678)/(MAX(L678:O678)-MIN(L678:O678)),(M678-MIN(L678:O678))/(MAX(L678:O678)-MIN(L678:O678))))</f>
        <v>1</v>
      </c>
      <c r="AH678" s="0" t="n">
        <f aca="false">IF(MAX(L678:O678)=MIN(L678:O678),0,IF($C$17="custo",(MAX(L678:O678)-N678)/(MAX(L678:O678)-MIN(L678:O678)),(N678-MIN(L678:O678))/(MAX(L678:O678)-MIN(L678:O678))))</f>
        <v>0.420866747902041</v>
      </c>
      <c r="AI678" s="0" t="n">
        <f aca="false">IF(MAX(L678:O678)=MIN(L678:O678),0,IF($C$17="custo",(MAX(L678:O678)-O678)/(MAX(L678:O678)-MIN(L678:O678)),(O678-MIN(L678:O678))/(MAX(L678:O678)-MIN(L678:O678))))</f>
        <v>0</v>
      </c>
      <c r="AJ678" s="0" t="n">
        <f aca="false">IF(MAX(P678:S678)=MIN(P678:S678),0,IF($D$17="custo",(MAX(P678:S678)-P678)/(MAX(P678:S678)-MIN(P678:S678)),(P678-MIN(P678:S678))/(MAX(P678:S678)-MIN(P678:S678))))</f>
        <v>0.254645014853646</v>
      </c>
      <c r="AK678" s="0" t="n">
        <f aca="false">IF(MAX(P678:S678)=MIN(P678:S678),0,IF($D$17="custo",(MAX(P678:S678)-Q678)/(MAX(P678:S678)-MIN(P678:S678)),(Q678-MIN(P678:S678))/(MAX(P678:S678)-MIN(P678:S678))))</f>
        <v>0</v>
      </c>
      <c r="AL678" s="0" t="n">
        <f aca="false">IF(MAX(P678:S678)=MIN(P678:S678),0,IF($D$17="custo",(MAX(P678:S678)-R678)/(MAX(P678:S678)-MIN(P678:S678)),(R678-MIN(P678:S678))/(MAX(P678:S678)-MIN(P678:S678))))</f>
        <v>0.804037970618727</v>
      </c>
      <c r="AM678" s="0" t="n">
        <f aca="false">IF(MAX(P678:S678)=MIN(P678:S678),0,IF($D$17="custo",(MAX(P678:S678)-S678)/(MAX(P678:S678)-MIN(P678:S678)),(S678-MIN(P678:S678))/(MAX(P678:S678)-MIN(P678:S678))))</f>
        <v>1</v>
      </c>
      <c r="AN678" s="0" t="n">
        <f aca="false">IF(MAX(T678:W678)=MIN(T678:W678),0,IF($E$17="custo",(MAX(T678:W678)-T678)/(MAX(T678:W678)-MIN(T678:W678)),(T678-MIN(T678:W678))/(MAX(T678:W678)-MIN(T678:W678))))</f>
        <v>0</v>
      </c>
      <c r="AO678" s="0" t="n">
        <f aca="false">IF(MAX(T678:W678)=MIN(T678:W678),0,IF($E$17="custo",(MAX(T678:W678)-U678)/(MAX(T678:W678)-MIN(T678:W678)),(U678-MIN(T678:W678))/(MAX(T678:W678)-MIN(T678:W678))))</f>
        <v>0.733333333333333</v>
      </c>
      <c r="AP678" s="0" t="n">
        <f aca="false">IF(MAX(T678:W678)=MIN(T678:W678),0,IF($E$17="custo",(MAX(T678:W678)-V678)/(MAX(T678:W678)-MIN(T678:W678)),(V678-MIN(T678:W678))/(MAX(T678:W678)-MIN(T678:W678))))</f>
        <v>0.733333333333333</v>
      </c>
      <c r="AQ678" s="0" t="n">
        <f aca="false">IF(MAX(T678:W678)=MIN(T678:W678),0,IF($E$17="custo",(MAX(T678:W678)-W678)/(MAX(T678:W678)-MIN(T678:W678)),(W678-MIN(T678:W678))/(MAX(T678:W678)-MIN(T678:W678))))</f>
        <v>1</v>
      </c>
      <c r="AR678" s="0" t="n">
        <f aca="false">IF(MAX(X678:AA678)=MIN(X678:AA678),0,IF($F$17="custo",(MAX(X678:AA678)-X678)/(MAX(X678:AA678)-MIN(X678:AA678)),(X678-MIN(X678:AA678))/(MAX(X678:AA678)-MIN(X678:AA678))))</f>
        <v>0</v>
      </c>
      <c r="AS678" s="0" t="n">
        <f aca="false">IF(MAX(X678:AA678)=MIN(X678:AA678),0,IF($F$17="custo",(MAX(X678:AA678)-Y678)/(MAX(X678:AA678)-MIN(X678:AA678)),(Y678-MIN(X678:AA678))/(MAX(X678:AA678)-MIN(X678:AA678))))</f>
        <v>0.5</v>
      </c>
      <c r="AT678" s="0" t="n">
        <f aca="false">IF(MAX(X678:AA678)=MIN(X678:AA678),0,IF($F$17="custo",(MAX(X678:AA678)-Z678)/(MAX(X678:AA678)-MIN(X678:AA678)),(Z678-MIN(X678:AA678))/(MAX(X678:AA678)-MIN(X678:AA678))))</f>
        <v>0.214285714285714</v>
      </c>
      <c r="AU678" s="0" t="n">
        <f aca="false">IF(MAX(X678:AA678)=MIN(X678:AA678),0,IF($F$17="custo",(MAX(X678:AA678)-AA678)/(MAX(X678:AA678)-MIN(X678:AA678)),(AA678-MIN(X678:AA678))/(MAX(X678:AA678)-MIN(X678:AA678))))</f>
        <v>1</v>
      </c>
      <c r="AV678" s="0" t="n">
        <f aca="false">STDEVP(AB678:AE678)</f>
        <v>0.403884989375036</v>
      </c>
      <c r="AW678" s="0" t="n">
        <f aca="false">STDEVP(AF678:AI678)</f>
        <v>0.37131361911409</v>
      </c>
      <c r="AX678" s="0" t="n">
        <f aca="false">STDEVP(AJ678:AM678)</f>
        <v>0.403663607821579</v>
      </c>
      <c r="AY678" s="0" t="n">
        <f aca="false">STDEVP(AN678:AQ678)</f>
        <v>0.372305131728145</v>
      </c>
      <c r="AZ678" s="0" t="n">
        <f aca="false">STDEVP(AR678:AU678)</f>
        <v>0.374574588632197</v>
      </c>
      <c r="BA678" s="0" t="n">
        <f aca="false">AV678*((1-IFERROR(CORREL(AB678:AE678,AF678:AI678),0))+(1-IFERROR(CORREL(AB678:AE678,AJ678:AM678),0))+(1-IFERROR(CORREL(AB678:AE678,AN678:AQ678),0))+(1-IFERROR(CORREL(AB678:AE678,AR678:AU678),0)))</f>
        <v>1.1927644185167</v>
      </c>
      <c r="BB678" s="0" t="n">
        <f aca="false">AW678*((1-IFERROR(CORREL(AF678:AI678,AB678:AE678),0))+(1-IFERROR(CORREL(AF678:AI678,AJ678:AM678),0))+(1-IFERROR(CORREL(AF678:AI678,AN678:AQ678),0))+(1-IFERROR(CORREL(AF678:AI678,AR678:AU678),0)))</f>
        <v>2.61405364600306</v>
      </c>
      <c r="BC678" s="0" t="n">
        <f aca="false">AX678*((1-IFERROR(CORREL(AJ678:AM678,AB678:AE678),0))+(1-IFERROR(CORREL(AJ678:AM678,AF678:AI678),0))+(1-IFERROR(CORREL(AJ678:AM678,AN678:AQ678),0))+(1-IFERROR(CORREL(AJ678:AM678,AR678:AU678),0)))</f>
        <v>1.19390692833715</v>
      </c>
      <c r="BD678" s="0" t="n">
        <f aca="false">AY678*((1-IFERROR(CORREL(AN678:AQ678,AB678:AE678),0))+(1-IFERROR(CORREL(AN678:AQ678,AF678:AI678),0))+(1-IFERROR(CORREL(AN678:AQ678,AJ678:AM678),0))+(1-IFERROR(CORREL(AN678:AQ678,AR678:AU678),0)))</f>
        <v>0.969705019531441</v>
      </c>
      <c r="BE678" s="0" t="n">
        <f aca="false">AZ678*((1-IFERROR(CORREL(AR678:AU678,AB678:AE678),0))+(1-IFERROR(CORREL(AR678:AU678,AF678:AI678),0))+(1-IFERROR(CORREL(AR678:AU678,AJ678:AM678),0))+(1-IFERROR(CORREL(AR678:AU678,AN678:AQ678),0)))</f>
        <v>1.0466715160916</v>
      </c>
      <c r="BF678" s="0" t="n">
        <f aca="false">IF(SUM(BA678:BE678)&gt;0,BA678/SUM(BA678:BE678),1/5)</f>
        <v>0.169979643828108</v>
      </c>
      <c r="BG678" s="0" t="n">
        <f aca="false">IF(SUM(BA678:BE678)&gt;0,BB678/SUM(BA678:BE678),1/5)</f>
        <v>0.372526125693569</v>
      </c>
      <c r="BH678" s="0" t="n">
        <f aca="false">IF(SUM(BA678:BE678)&gt;0,BC678/SUM(BA678:BE678),1/5)</f>
        <v>0.170142461740293</v>
      </c>
      <c r="BI678" s="0" t="n">
        <f aca="false">IF(SUM(BA678:BE678)&gt;0,BD678/SUM(BA678:BE678),1/5)</f>
        <v>0.138191675807418</v>
      </c>
      <c r="BJ678" s="0" t="n">
        <f aca="false">IF(SUM(BA678:BE678)&gt;0,BE678/SUM(BA678:BE678),1/5)</f>
        <v>0.149160092930611</v>
      </c>
      <c r="BK678" s="0" t="n">
        <f aca="false">BF678*AB678+BG678*AF678+BH678*AJ678+BI678*AN678+BJ678*AR678</f>
        <v>0.356139877736671</v>
      </c>
      <c r="BL678" s="0" t="n">
        <f aca="false">BF678*AC678+BG678*AG678+BH678*AK678+BI678*AO678+BJ678*AS678</f>
        <v>0.548446734417648</v>
      </c>
      <c r="BM678" s="0" t="n">
        <f aca="false">BF678*AD678+BG678*AH678+BH678*AL678+BI678*AP678+BJ678*AT678</f>
        <v>0.563335291480528</v>
      </c>
      <c r="BN678" s="0" t="n">
        <f aca="false">BF678*AE678+BG678*AI678+BH678*AM678+BI678*AQ678+BJ678*AU678</f>
        <v>0.627473874306431</v>
      </c>
      <c r="BO678" s="0" t="n">
        <f aca="false">RANK(BK678,$BK678:$BN678)</f>
        <v>4</v>
      </c>
      <c r="BP678" s="0" t="n">
        <f aca="false">RANK(BL678,$BK678:$BN678)</f>
        <v>3</v>
      </c>
      <c r="BQ678" s="0" t="n">
        <f aca="false">RANK(BM678,$BK678:$BN678)</f>
        <v>2</v>
      </c>
      <c r="BR678" s="0" t="n">
        <f aca="false">RANK(BN678,$BK678:$BN678)</f>
        <v>1</v>
      </c>
    </row>
    <row r="679" customFormat="false" ht="15" hidden="false" customHeight="false" outlineLevel="0" collapsed="false">
      <c r="A679" s="0" t="n">
        <v>656</v>
      </c>
      <c r="B679" s="0" t="n">
        <f aca="false">RANDBETWEEN(1,$B$5)</f>
        <v>5</v>
      </c>
      <c r="C679" s="0" t="n">
        <f aca="false">RANDBETWEEN(1,$B$5)</f>
        <v>4</v>
      </c>
      <c r="D679" s="0" t="n">
        <f aca="false">RANDBETWEEN(1,$B$5)</f>
        <v>4</v>
      </c>
      <c r="E679" s="0" t="n">
        <f aca="false">RANDBETWEEN(1,$B$5)</f>
        <v>3</v>
      </c>
      <c r="F679" s="0" t="n">
        <f aca="false">RANDBETWEEN(1,$B$5)</f>
        <v>3</v>
      </c>
      <c r="G679" s="0" t="n">
        <f aca="false">RANDBETWEEN(1,$B$5)</f>
        <v>5</v>
      </c>
      <c r="H679" s="0" t="n">
        <f aca="true">NORMINV(RAND(),$B$8,$B$13)</f>
        <v>49.0703027773185</v>
      </c>
      <c r="I679" s="0" t="n">
        <f aca="true">NORMINV(RAND(),$C$8,$C$13)</f>
        <v>64.4337798300965</v>
      </c>
      <c r="J679" s="0" t="n">
        <f aca="true">NORMINV(RAND(),$D$8,$D$13)</f>
        <v>13.6427507651245</v>
      </c>
      <c r="K679" s="0" t="n">
        <f aca="true">NORMINV(RAND(),$E$8,$E$13)</f>
        <v>3.31937727664189</v>
      </c>
      <c r="L679" s="0" t="n">
        <f aca="true">NORMINV(RAND(),$B$9,$B$14)</f>
        <v>57.2183841803443</v>
      </c>
      <c r="M679" s="0" t="n">
        <f aca="true">NORMINV(RAND(),$C$9,$C$14)</f>
        <v>56.8254889191989</v>
      </c>
      <c r="N679" s="0" t="n">
        <f aca="true">NORMINV(RAND(),$D$9,$D$14)</f>
        <v>45.9601106286752</v>
      </c>
      <c r="O679" s="0" t="n">
        <f aca="true">NORMINV(RAND(),$E$9,$E$14)</f>
        <v>25.3251836341725</v>
      </c>
      <c r="P679" s="0" t="n">
        <f aca="true">NORMINV(RAND(),$B$10,$B$15)</f>
        <v>24.3239495280912</v>
      </c>
      <c r="Q679" s="0" t="n">
        <f aca="true">NORMINV(RAND(),$C$10,$C$15)</f>
        <v>28.4901384476902</v>
      </c>
      <c r="R679" s="0" t="n">
        <f aca="true">NORMINV(RAND(),$D$10,$D$15)</f>
        <v>9.56126308481971</v>
      </c>
      <c r="S679" s="0" t="n">
        <f aca="true">NORMINV(RAND(),$E$10,$E$15)</f>
        <v>3.99933560817908</v>
      </c>
      <c r="T679" s="0" t="n">
        <f aca="false">MEDIAN(INDEX(Avaliadores!$B$17:$B$22,$B679),INDEX(Avaliadores!$B$17:$B$22,$C679),INDEX(Avaliadores!$B$17:$B$22,$D679),INDEX(Avaliadores!$B$17:$B$22,$E679),INDEX(Avaliadores!$B$17:$B$22,$F679),INDEX(Avaliadores!$B$17:$B$22,$G679))</f>
        <v>2.79166666666667</v>
      </c>
      <c r="U679" s="0" t="n">
        <f aca="false">MEDIAN(INDEX(Avaliadores!$C$17:$C$22,$B679),INDEX(Avaliadores!$C$17:$C$22,$C679),INDEX(Avaliadores!$C$17:$C$22,$D679),INDEX(Avaliadores!$C$17:$C$22,$E679),INDEX(Avaliadores!$C$17:$C$22,$F679),INDEX(Avaliadores!$C$17:$C$22,$G679))</f>
        <v>5.54166666666667</v>
      </c>
      <c r="V679" s="0" t="n">
        <f aca="false">MEDIAN(INDEX(Avaliadores!$D$17:$D$22,$B679),INDEX(Avaliadores!$D$17:$D$22,$C679),INDEX(Avaliadores!$D$17:$D$22,$D679),INDEX(Avaliadores!$D$17:$D$22,$E679),INDEX(Avaliadores!$D$17:$D$22,$F679),INDEX(Avaliadores!$D$17:$D$22,$G679))</f>
        <v>5.54166666666667</v>
      </c>
      <c r="W679" s="0" t="n">
        <f aca="false">MEDIAN(INDEX(Avaliadores!$E$17:$E$22,$B679),INDEX(Avaliadores!$E$17:$E$22,$C679),INDEX(Avaliadores!$E$17:$E$22,$D679),INDEX(Avaliadores!$E$17:$E$22,$E679),INDEX(Avaliadores!$E$17:$E$22,$F679),INDEX(Avaliadores!$E$17:$E$22,$G679))</f>
        <v>6.54166666666667</v>
      </c>
      <c r="X679" s="0" t="n">
        <f aca="false">MEDIAN(INDEX(Avaliadores!$F$17:$F$22,$B679),INDEX(Avaliadores!$F$17:$F$22,$C679),INDEX(Avaliadores!$F$17:$F$22,$D679),INDEX(Avaliadores!$F$17:$F$22,$E679),INDEX(Avaliadores!$F$17:$F$22,$F679),INDEX(Avaliadores!$F$17:$F$22,$G679))</f>
        <v>2.79166666666667</v>
      </c>
      <c r="Y679" s="0" t="n">
        <f aca="false">MEDIAN(INDEX(Avaliadores!$G$17:$G$22,$B679),INDEX(Avaliadores!$G$17:$G$22,$C679),INDEX(Avaliadores!$G$17:$G$22,$D679),INDEX(Avaliadores!$G$17:$G$22,$E679),INDEX(Avaliadores!$G$17:$G$22,$F679),INDEX(Avaliadores!$G$17:$G$22,$G679))</f>
        <v>4.54166666666667</v>
      </c>
      <c r="Z679" s="0" t="n">
        <f aca="false">MEDIAN(INDEX(Avaliadores!$H$17:$H$22,$B679),INDEX(Avaliadores!$H$17:$H$22,$C679),INDEX(Avaliadores!$H$17:$H$22,$D679),INDEX(Avaliadores!$H$17:$H$22,$E679),INDEX(Avaliadores!$H$17:$H$22,$F679),INDEX(Avaliadores!$H$17:$H$22,$G679))</f>
        <v>3.54166666666667</v>
      </c>
      <c r="AA679" s="0" t="n">
        <f aca="false">MEDIAN(INDEX(Avaliadores!$I$17:$I$22,$B679),INDEX(Avaliadores!$I$17:$I$22,$C679),INDEX(Avaliadores!$I$17:$I$22,$D679),INDEX(Avaliadores!$I$17:$I$22,$E679),INDEX(Avaliadores!$I$17:$I$22,$F679),INDEX(Avaliadores!$I$17:$I$22,$G679))</f>
        <v>6.54166666666667</v>
      </c>
      <c r="AB679" s="0" t="n">
        <f aca="false">IF(MAX(H679:K679)=MIN(H679:K679),0,IF($B$17="custo",(MAX(H679:K679)-H679)/(MAX(H679:K679)-MIN(H679:K679)),(H679-MIN(H679:K679))/(MAX(H679:K679)-MIN(H679:K679))))</f>
        <v>0.25138881197996</v>
      </c>
      <c r="AC679" s="0" t="n">
        <f aca="false">IF(MAX(H679:K679)=MIN(H679:K679),0,IF($B$17="custo",(MAX(H679:K679)-I679)/(MAX(H679:K679)-MIN(H679:K679)),(I679-MIN(H679:K679))/(MAX(H679:K679)-MIN(H679:K679))))</f>
        <v>0</v>
      </c>
      <c r="AD679" s="0" t="n">
        <f aca="false">IF(MAX(H679:K679)=MIN(H679:K679),0,IF($B$17="custo",(MAX(H679:K679)-J679)/(MAX(H679:K679)-MIN(H679:K679)),(J679-MIN(H679:K679))/(MAX(H679:K679)-MIN(H679:K679))))</f>
        <v>0.831081168150942</v>
      </c>
      <c r="AE679" s="0" t="n">
        <f aca="false">IF(MAX(H679:K679)=MIN(H679:K679),0,IF($B$17="custo",(MAX(H679:K679)-K679)/(MAX(H679:K679)-MIN(H679:K679)),(K679-MIN(H679:K679))/(MAX(H679:K679)-MIN(H679:K679))))</f>
        <v>1</v>
      </c>
      <c r="AF679" s="0" t="n">
        <f aca="false">IF(MAX(L679:O679)=MIN(L679:O679),0,IF($C$17="custo",(MAX(L679:O679)-L679)/(MAX(L679:O679)-MIN(L679:O679)),(L679-MIN(L679:O679))/(MAX(L679:O679)-MIN(L679:O679))))</f>
        <v>1</v>
      </c>
      <c r="AG679" s="0" t="n">
        <f aca="false">IF(MAX(L679:O679)=MIN(L679:O679),0,IF($C$17="custo",(MAX(L679:O679)-M679)/(MAX(L679:O679)-MIN(L679:O679)),(M679-MIN(L679:O679))/(MAX(L679:O679)-MIN(L679:O679))))</f>
        <v>0.98768090833102</v>
      </c>
      <c r="AH679" s="0" t="n">
        <f aca="false">IF(MAX(L679:O679)=MIN(L679:O679),0,IF($C$17="custo",(MAX(L679:O679)-N679)/(MAX(L679:O679)-MIN(L679:O679)),(N679-MIN(L679:O679))/(MAX(L679:O679)-MIN(L679:O679))))</f>
        <v>0.647000822781316</v>
      </c>
      <c r="AI679" s="0" t="n">
        <f aca="false">IF(MAX(L679:O679)=MIN(L679:O679),0,IF($C$17="custo",(MAX(L679:O679)-O679)/(MAX(L679:O679)-MIN(L679:O679)),(O679-MIN(L679:O679))/(MAX(L679:O679)-MIN(L679:O679))))</f>
        <v>0</v>
      </c>
      <c r="AJ679" s="0" t="n">
        <f aca="false">IF(MAX(P679:S679)=MIN(P679:S679),0,IF($D$17="custo",(MAX(P679:S679)-P679)/(MAX(P679:S679)-MIN(P679:S679)),(P679-MIN(P679:S679))/(MAX(P679:S679)-MIN(P679:S679))))</f>
        <v>0.170112386551804</v>
      </c>
      <c r="AK679" s="0" t="n">
        <f aca="false">IF(MAX(P679:S679)=MIN(P679:S679),0,IF($D$17="custo",(MAX(P679:S679)-Q679)/(MAX(P679:S679)-MIN(P679:S679)),(Q679-MIN(P679:S679))/(MAX(P679:S679)-MIN(P679:S679))))</f>
        <v>0</v>
      </c>
      <c r="AL679" s="0" t="n">
        <f aca="false">IF(MAX(P679:S679)=MIN(P679:S679),0,IF($D$17="custo",(MAX(P679:S679)-R679)/(MAX(P679:S679)-MIN(P679:S679)),(R679-MIN(P679:S679))/(MAX(P679:S679)-MIN(P679:S679))))</f>
        <v>0.772897298913062</v>
      </c>
      <c r="AM679" s="0" t="n">
        <f aca="false">IF(MAX(P679:S679)=MIN(P679:S679),0,IF($D$17="custo",(MAX(P679:S679)-S679)/(MAX(P679:S679)-MIN(P679:S679)),(S679-MIN(P679:S679))/(MAX(P679:S679)-MIN(P679:S679))))</f>
        <v>1</v>
      </c>
      <c r="AN679" s="0" t="n">
        <f aca="false">IF(MAX(T679:W679)=MIN(T679:W679),0,IF($E$17="custo",(MAX(T679:W679)-T679)/(MAX(T679:W679)-MIN(T679:W679)),(T679-MIN(T679:W679))/(MAX(T679:W679)-MIN(T679:W679))))</f>
        <v>0</v>
      </c>
      <c r="AO679" s="0" t="n">
        <f aca="false">IF(MAX(T679:W679)=MIN(T679:W679),0,IF($E$17="custo",(MAX(T679:W679)-U679)/(MAX(T679:W679)-MIN(T679:W679)),(U679-MIN(T679:W679))/(MAX(T679:W679)-MIN(T679:W679))))</f>
        <v>0.733333333333333</v>
      </c>
      <c r="AP679" s="0" t="n">
        <f aca="false">IF(MAX(T679:W679)=MIN(T679:W679),0,IF($E$17="custo",(MAX(T679:W679)-V679)/(MAX(T679:W679)-MIN(T679:W679)),(V679-MIN(T679:W679))/(MAX(T679:W679)-MIN(T679:W679))))</f>
        <v>0.733333333333333</v>
      </c>
      <c r="AQ679" s="0" t="n">
        <f aca="false">IF(MAX(T679:W679)=MIN(T679:W679),0,IF($E$17="custo",(MAX(T679:W679)-W679)/(MAX(T679:W679)-MIN(T679:W679)),(W679-MIN(T679:W679))/(MAX(T679:W679)-MIN(T679:W679))))</f>
        <v>1</v>
      </c>
      <c r="AR679" s="0" t="n">
        <f aca="false">IF(MAX(X679:AA679)=MIN(X679:AA679),0,IF($F$17="custo",(MAX(X679:AA679)-X679)/(MAX(X679:AA679)-MIN(X679:AA679)),(X679-MIN(X679:AA679))/(MAX(X679:AA679)-MIN(X679:AA679))))</f>
        <v>0</v>
      </c>
      <c r="AS679" s="0" t="n">
        <f aca="false">IF(MAX(X679:AA679)=MIN(X679:AA679),0,IF($F$17="custo",(MAX(X679:AA679)-Y679)/(MAX(X679:AA679)-MIN(X679:AA679)),(Y679-MIN(X679:AA679))/(MAX(X679:AA679)-MIN(X679:AA679))))</f>
        <v>0.466666666666667</v>
      </c>
      <c r="AT679" s="0" t="n">
        <f aca="false">IF(MAX(X679:AA679)=MIN(X679:AA679),0,IF($F$17="custo",(MAX(X679:AA679)-Z679)/(MAX(X679:AA679)-MIN(X679:AA679)),(Z679-MIN(X679:AA679))/(MAX(X679:AA679)-MIN(X679:AA679))))</f>
        <v>0.2</v>
      </c>
      <c r="AU679" s="0" t="n">
        <f aca="false">IF(MAX(X679:AA679)=MIN(X679:AA679),0,IF($F$17="custo",(MAX(X679:AA679)-AA679)/(MAX(X679:AA679)-MIN(X679:AA679)),(AA679-MIN(X679:AA679))/(MAX(X679:AA679)-MIN(X679:AA679))))</f>
        <v>1</v>
      </c>
      <c r="AV679" s="0" t="n">
        <f aca="false">STDEVP(AB679:AE679)</f>
        <v>0.409182703174032</v>
      </c>
      <c r="AW679" s="0" t="n">
        <f aca="false">STDEVP(AF679:AI679)</f>
        <v>0.405812975795814</v>
      </c>
      <c r="AX679" s="0" t="n">
        <f aca="false">STDEVP(AJ679:AM679)</f>
        <v>0.413063796305391</v>
      </c>
      <c r="AY679" s="0" t="n">
        <f aca="false">STDEVP(AN679:AQ679)</f>
        <v>0.372305131728145</v>
      </c>
      <c r="AZ679" s="0" t="n">
        <f aca="false">STDEVP(AR679:AU679)</f>
        <v>0.375277674973257</v>
      </c>
      <c r="BA679" s="0" t="n">
        <f aca="false">AV679*((1-IFERROR(CORREL(AB679:AE679,AF679:AI679),0))+(1-IFERROR(CORREL(AB679:AE679,AJ679:AM679),0))+(1-IFERROR(CORREL(AB679:AE679,AN679:AQ679),0))+(1-IFERROR(CORREL(AB679:AE679,AR679:AU679),0)))</f>
        <v>1.17068555392445</v>
      </c>
      <c r="BB679" s="0" t="n">
        <f aca="false">AW679*((1-IFERROR(CORREL(AF679:AI679,AB679:AE679),0))+(1-IFERROR(CORREL(AF679:AI679,AJ679:AM679),0))+(1-IFERROR(CORREL(AF679:AI679,AN679:AQ679),0))+(1-IFERROR(CORREL(AF679:AI679,AR679:AU679),0)))</f>
        <v>2.97223316132912</v>
      </c>
      <c r="BC679" s="0" t="n">
        <f aca="false">AX679*((1-IFERROR(CORREL(AJ679:AM679,AB679:AE679),0))+(1-IFERROR(CORREL(AJ679:AM679,AF679:AI679),0))+(1-IFERROR(CORREL(AJ679:AM679,AN679:AQ679),0))+(1-IFERROR(CORREL(AJ679:AM679,AR679:AU679),0)))</f>
        <v>1.13895998023811</v>
      </c>
      <c r="BD679" s="0" t="n">
        <f aca="false">AY679*((1-IFERROR(CORREL(AN679:AQ679,AB679:AE679),0))+(1-IFERROR(CORREL(AN679:AQ679,AF679:AI679),0))+(1-IFERROR(CORREL(AN679:AQ679,AJ679:AM679),0))+(1-IFERROR(CORREL(AN679:AQ679,AR679:AU679),0)))</f>
        <v>1.02262667442416</v>
      </c>
      <c r="BE679" s="0" t="n">
        <f aca="false">AZ679*((1-IFERROR(CORREL(AR679:AU679,AB679:AE679),0))+(1-IFERROR(CORREL(AR679:AU679,AF679:AI679),0))+(1-IFERROR(CORREL(AR679:AU679,AJ679:AM679),0))+(1-IFERROR(CORREL(AR679:AU679,AN679:AQ679),0)))</f>
        <v>1.11291238692769</v>
      </c>
      <c r="BF679" s="0" t="n">
        <f aca="false">IF(SUM(BA679:BE679)&gt;0,BA679/SUM(BA679:BE679),1/5)</f>
        <v>0.1578292597642</v>
      </c>
      <c r="BG679" s="0" t="n">
        <f aca="false">IF(SUM(BA679:BE679)&gt;0,BB679/SUM(BA679:BE679),1/5)</f>
        <v>0.400709958474005</v>
      </c>
      <c r="BH679" s="0" t="n">
        <f aca="false">IF(SUM(BA679:BE679)&gt;0,BC679/SUM(BA679:BE679),1/5)</f>
        <v>0.153552087475088</v>
      </c>
      <c r="BI679" s="0" t="n">
        <f aca="false">IF(SUM(BA679:BE679)&gt;0,BD679/SUM(BA679:BE679),1/5)</f>
        <v>0.137868286234876</v>
      </c>
      <c r="BJ679" s="0" t="n">
        <f aca="false">IF(SUM(BA679:BE679)&gt;0,BE679/SUM(BA679:BE679),1/5)</f>
        <v>0.15004040805183</v>
      </c>
      <c r="BK679" s="0" t="n">
        <f aca="false">BF679*AB679+BG679*AF679+BH679*AJ679+BI679*AN679+BJ679*AR679</f>
        <v>0.466507580642203</v>
      </c>
      <c r="BL679" s="0" t="n">
        <f aca="false">BF679*AC679+BG679*AG679+BH679*AK679+BI679*AO679+BJ679*AS679</f>
        <v>0.566895842759321</v>
      </c>
      <c r="BM679" s="0" t="n">
        <f aca="false">BF679*AD679+BG679*AH679+BH679*AL679+BI679*AP679+BJ679*AT679</f>
        <v>0.640220083570478</v>
      </c>
      <c r="BN679" s="0" t="n">
        <f aca="false">BF679*AE679+BG679*AI679+BH679*AM679+BI679*AQ679+BJ679*AU679</f>
        <v>0.599290041525995</v>
      </c>
      <c r="BO679" s="0" t="n">
        <f aca="false">RANK(BK679,$BK679:$BN679)</f>
        <v>4</v>
      </c>
      <c r="BP679" s="0" t="n">
        <f aca="false">RANK(BL679,$BK679:$BN679)</f>
        <v>3</v>
      </c>
      <c r="BQ679" s="0" t="n">
        <f aca="false">RANK(BM679,$BK679:$BN679)</f>
        <v>1</v>
      </c>
      <c r="BR679" s="0" t="n">
        <f aca="false">RANK(BN679,$BK679:$BN679)</f>
        <v>2</v>
      </c>
    </row>
    <row r="680" customFormat="false" ht="15" hidden="false" customHeight="false" outlineLevel="0" collapsed="false">
      <c r="A680" s="0" t="n">
        <v>657</v>
      </c>
      <c r="B680" s="0" t="n">
        <f aca="false">RANDBETWEEN(1,$B$5)</f>
        <v>6</v>
      </c>
      <c r="C680" s="0" t="n">
        <f aca="false">RANDBETWEEN(1,$B$5)</f>
        <v>2</v>
      </c>
      <c r="D680" s="0" t="n">
        <f aca="false">RANDBETWEEN(1,$B$5)</f>
        <v>3</v>
      </c>
      <c r="E680" s="0" t="n">
        <f aca="false">RANDBETWEEN(1,$B$5)</f>
        <v>1</v>
      </c>
      <c r="F680" s="0" t="n">
        <f aca="false">RANDBETWEEN(1,$B$5)</f>
        <v>4</v>
      </c>
      <c r="G680" s="0" t="n">
        <f aca="false">RANDBETWEEN(1,$B$5)</f>
        <v>4</v>
      </c>
      <c r="H680" s="0" t="n">
        <f aca="true">NORMINV(RAND(),$B$8,$B$13)</f>
        <v>53.0910214710261</v>
      </c>
      <c r="I680" s="0" t="n">
        <f aca="true">NORMINV(RAND(),$C$8,$C$13)</f>
        <v>57.2716369600903</v>
      </c>
      <c r="J680" s="0" t="n">
        <f aca="true">NORMINV(RAND(),$D$8,$D$13)</f>
        <v>14.8340299715546</v>
      </c>
      <c r="K680" s="0" t="n">
        <f aca="true">NORMINV(RAND(),$E$8,$E$13)</f>
        <v>3.14589112637239</v>
      </c>
      <c r="L680" s="0" t="n">
        <f aca="true">NORMINV(RAND(),$B$9,$B$14)</f>
        <v>48.8851632550413</v>
      </c>
      <c r="M680" s="0" t="n">
        <f aca="true">NORMINV(RAND(),$C$9,$C$14)</f>
        <v>56.626284737325</v>
      </c>
      <c r="N680" s="0" t="n">
        <f aca="true">NORMINV(RAND(),$D$9,$D$14)</f>
        <v>48.2249863526754</v>
      </c>
      <c r="O680" s="0" t="n">
        <f aca="true">NORMINV(RAND(),$E$9,$E$14)</f>
        <v>21.24881916115</v>
      </c>
      <c r="P680" s="0" t="n">
        <f aca="true">NORMINV(RAND(),$B$10,$B$15)</f>
        <v>24.9792260427771</v>
      </c>
      <c r="Q680" s="0" t="n">
        <f aca="true">NORMINV(RAND(),$C$10,$C$15)</f>
        <v>29.0344664698253</v>
      </c>
      <c r="R680" s="0" t="n">
        <f aca="true">NORMINV(RAND(),$D$10,$D$15)</f>
        <v>9.62096190820365</v>
      </c>
      <c r="S680" s="0" t="n">
        <f aca="true">NORMINV(RAND(),$E$10,$E$15)</f>
        <v>4.02244463391232</v>
      </c>
      <c r="T680" s="0" t="n">
        <f aca="false">MEDIAN(INDEX(Avaliadores!$B$17:$B$22,$B680),INDEX(Avaliadores!$B$17:$B$22,$C680),INDEX(Avaliadores!$B$17:$B$22,$D680),INDEX(Avaliadores!$B$17:$B$22,$E680),INDEX(Avaliadores!$B$17:$B$22,$F680),INDEX(Avaliadores!$B$17:$B$22,$G680))</f>
        <v>2.91666666666667</v>
      </c>
      <c r="U680" s="0" t="n">
        <f aca="false">MEDIAN(INDEX(Avaliadores!$C$17:$C$22,$B680),INDEX(Avaliadores!$C$17:$C$22,$C680),INDEX(Avaliadores!$C$17:$C$22,$D680),INDEX(Avaliadores!$C$17:$C$22,$E680),INDEX(Avaliadores!$C$17:$C$22,$F680),INDEX(Avaliadores!$C$17:$C$22,$G680))</f>
        <v>5.29166666666667</v>
      </c>
      <c r="V680" s="0" t="n">
        <f aca="false">MEDIAN(INDEX(Avaliadores!$D$17:$D$22,$B680),INDEX(Avaliadores!$D$17:$D$22,$C680),INDEX(Avaliadores!$D$17:$D$22,$D680),INDEX(Avaliadores!$D$17:$D$22,$E680),INDEX(Avaliadores!$D$17:$D$22,$F680),INDEX(Avaliadores!$D$17:$D$22,$G680))</f>
        <v>5.66666666666667</v>
      </c>
      <c r="W680" s="0" t="n">
        <f aca="false">MEDIAN(INDEX(Avaliadores!$E$17:$E$22,$B680),INDEX(Avaliadores!$E$17:$E$22,$C680),INDEX(Avaliadores!$E$17:$E$22,$D680),INDEX(Avaliadores!$E$17:$E$22,$E680),INDEX(Avaliadores!$E$17:$E$22,$F680),INDEX(Avaliadores!$E$17:$E$22,$G680))</f>
        <v>6.29166666666667</v>
      </c>
      <c r="X680" s="0" t="n">
        <f aca="false">MEDIAN(INDEX(Avaliadores!$F$17:$F$22,$B680),INDEX(Avaliadores!$F$17:$F$22,$C680),INDEX(Avaliadores!$F$17:$F$22,$D680),INDEX(Avaliadores!$F$17:$F$22,$E680),INDEX(Avaliadores!$F$17:$F$22,$F680),INDEX(Avaliadores!$F$17:$F$22,$G680))</f>
        <v>2.91666666666667</v>
      </c>
      <c r="Y680" s="0" t="n">
        <f aca="false">MEDIAN(INDEX(Avaliadores!$G$17:$G$22,$B680),INDEX(Avaliadores!$G$17:$G$22,$C680),INDEX(Avaliadores!$G$17:$G$22,$D680),INDEX(Avaliadores!$G$17:$G$22,$E680),INDEX(Avaliadores!$G$17:$G$22,$F680),INDEX(Avaliadores!$G$17:$G$22,$G680))</f>
        <v>5.04166666666667</v>
      </c>
      <c r="Z680" s="0" t="n">
        <f aca="false">MEDIAN(INDEX(Avaliadores!$H$17:$H$22,$B680),INDEX(Avaliadores!$H$17:$H$22,$C680),INDEX(Avaliadores!$H$17:$H$22,$D680),INDEX(Avaliadores!$H$17:$H$22,$E680),INDEX(Avaliadores!$H$17:$H$22,$F680),INDEX(Avaliadores!$H$17:$H$22,$G680))</f>
        <v>3.91666666666667</v>
      </c>
      <c r="AA680" s="0" t="n">
        <f aca="false">MEDIAN(INDEX(Avaliadores!$I$17:$I$22,$B680),INDEX(Avaliadores!$I$17:$I$22,$C680),INDEX(Avaliadores!$I$17:$I$22,$D680),INDEX(Avaliadores!$I$17:$I$22,$E680),INDEX(Avaliadores!$I$17:$I$22,$F680),INDEX(Avaliadores!$I$17:$I$22,$G680))</f>
        <v>6.41666666666667</v>
      </c>
      <c r="AB680" s="0" t="n">
        <f aca="false">IF(MAX(H680:K680)=MIN(H680:K680),0,IF($B$17="custo",(MAX(H680:K680)-H680)/(MAX(H680:K680)-MIN(H680:K680)),(H680-MIN(H680:K680))/(MAX(H680:K680)-MIN(H680:K680))))</f>
        <v>0.0772389446957022</v>
      </c>
      <c r="AC680" s="0" t="n">
        <f aca="false">IF(MAX(H680:K680)=MIN(H680:K680),0,IF($B$17="custo",(MAX(H680:K680)-I680)/(MAX(H680:K680)-MIN(H680:K680)),(I680-MIN(H680:K680))/(MAX(H680:K680)-MIN(H680:K680))))</f>
        <v>0</v>
      </c>
      <c r="AD680" s="0" t="n">
        <f aca="false">IF(MAX(H680:K680)=MIN(H680:K680),0,IF($B$17="custo",(MAX(H680:K680)-J680)/(MAX(H680:K680)-MIN(H680:K680)),(J680-MIN(H680:K680))/(MAX(H680:K680)-MIN(H680:K680))))</f>
        <v>0.784055837658295</v>
      </c>
      <c r="AE680" s="0" t="n">
        <f aca="false">IF(MAX(H680:K680)=MIN(H680:K680),0,IF($B$17="custo",(MAX(H680:K680)-K680)/(MAX(H680:K680)-MIN(H680:K680)),(K680-MIN(H680:K680))/(MAX(H680:K680)-MIN(H680:K680))))</f>
        <v>1</v>
      </c>
      <c r="AF680" s="0" t="n">
        <f aca="false">IF(MAX(L680:O680)=MIN(L680:O680),0,IF($C$17="custo",(MAX(L680:O680)-L680)/(MAX(L680:O680)-MIN(L680:O680)),(L680-MIN(L680:O680))/(MAX(L680:O680)-MIN(L680:O680))))</f>
        <v>0.781184961776999</v>
      </c>
      <c r="AG680" s="0" t="n">
        <f aca="false">IF(MAX(L680:O680)=MIN(L680:O680),0,IF($C$17="custo",(MAX(L680:O680)-M680)/(MAX(L680:O680)-MIN(L680:O680)),(M680-MIN(L680:O680))/(MAX(L680:O680)-MIN(L680:O680))))</f>
        <v>1</v>
      </c>
      <c r="AH680" s="0" t="n">
        <f aca="false">IF(MAX(L680:O680)=MIN(L680:O680),0,IF($C$17="custo",(MAX(L680:O680)-N680)/(MAX(L680:O680)-MIN(L680:O680)),(N680-MIN(L680:O680))/(MAX(L680:O680)-MIN(L680:O680))))</f>
        <v>0.762524017822592</v>
      </c>
      <c r="AI680" s="0" t="n">
        <f aca="false">IF(MAX(L680:O680)=MIN(L680:O680),0,IF($C$17="custo",(MAX(L680:O680)-O680)/(MAX(L680:O680)-MIN(L680:O680)),(O680-MIN(L680:O680))/(MAX(L680:O680)-MIN(L680:O680))))</f>
        <v>0</v>
      </c>
      <c r="AJ680" s="0" t="n">
        <f aca="false">IF(MAX(P680:S680)=MIN(P680:S680),0,IF($D$17="custo",(MAX(P680:S680)-P680)/(MAX(P680:S680)-MIN(P680:S680)),(P680-MIN(P680:S680))/(MAX(P680:S680)-MIN(P680:S680))))</f>
        <v>0.162131652277127</v>
      </c>
      <c r="AK680" s="0" t="n">
        <f aca="false">IF(MAX(P680:S680)=MIN(P680:S680),0,IF($D$17="custo",(MAX(P680:S680)-Q680)/(MAX(P680:S680)-MIN(P680:S680)),(Q680-MIN(P680:S680))/(MAX(P680:S680)-MIN(P680:S680))))</f>
        <v>0</v>
      </c>
      <c r="AL680" s="0" t="n">
        <f aca="false">IF(MAX(P680:S680)=MIN(P680:S680),0,IF($D$17="custo",(MAX(P680:S680)-R680)/(MAX(P680:S680)-MIN(P680:S680)),(R680-MIN(P680:S680))/(MAX(P680:S680)-MIN(P680:S680))))</f>
        <v>0.776166944399</v>
      </c>
      <c r="AM680" s="0" t="n">
        <f aca="false">IF(MAX(P680:S680)=MIN(P680:S680),0,IF($D$17="custo",(MAX(P680:S680)-S680)/(MAX(P680:S680)-MIN(P680:S680)),(S680-MIN(P680:S680))/(MAX(P680:S680)-MIN(P680:S680))))</f>
        <v>1</v>
      </c>
      <c r="AN680" s="0" t="n">
        <f aca="false">IF(MAX(T680:W680)=MIN(T680:W680),0,IF($E$17="custo",(MAX(T680:W680)-T680)/(MAX(T680:W680)-MIN(T680:W680)),(T680-MIN(T680:W680))/(MAX(T680:W680)-MIN(T680:W680))))</f>
        <v>0</v>
      </c>
      <c r="AO680" s="0" t="n">
        <f aca="false">IF(MAX(T680:W680)=MIN(T680:W680),0,IF($E$17="custo",(MAX(T680:W680)-U680)/(MAX(T680:W680)-MIN(T680:W680)),(U680-MIN(T680:W680))/(MAX(T680:W680)-MIN(T680:W680))))</f>
        <v>0.703703703703704</v>
      </c>
      <c r="AP680" s="0" t="n">
        <f aca="false">IF(MAX(T680:W680)=MIN(T680:W680),0,IF($E$17="custo",(MAX(T680:W680)-V680)/(MAX(T680:W680)-MIN(T680:W680)),(V680-MIN(T680:W680))/(MAX(T680:W680)-MIN(T680:W680))))</f>
        <v>0.814814814814815</v>
      </c>
      <c r="AQ680" s="0" t="n">
        <f aca="false">IF(MAX(T680:W680)=MIN(T680:W680),0,IF($E$17="custo",(MAX(T680:W680)-W680)/(MAX(T680:W680)-MIN(T680:W680)),(W680-MIN(T680:W680))/(MAX(T680:W680)-MIN(T680:W680))))</f>
        <v>1</v>
      </c>
      <c r="AR680" s="0" t="n">
        <f aca="false">IF(MAX(X680:AA680)=MIN(X680:AA680),0,IF($F$17="custo",(MAX(X680:AA680)-X680)/(MAX(X680:AA680)-MIN(X680:AA680)),(X680-MIN(X680:AA680))/(MAX(X680:AA680)-MIN(X680:AA680))))</f>
        <v>0</v>
      </c>
      <c r="AS680" s="0" t="n">
        <f aca="false">IF(MAX(X680:AA680)=MIN(X680:AA680),0,IF($F$17="custo",(MAX(X680:AA680)-Y680)/(MAX(X680:AA680)-MIN(X680:AA680)),(Y680-MIN(X680:AA680))/(MAX(X680:AA680)-MIN(X680:AA680))))</f>
        <v>0.607142857142857</v>
      </c>
      <c r="AT680" s="0" t="n">
        <f aca="false">IF(MAX(X680:AA680)=MIN(X680:AA680),0,IF($F$17="custo",(MAX(X680:AA680)-Z680)/(MAX(X680:AA680)-MIN(X680:AA680)),(Z680-MIN(X680:AA680))/(MAX(X680:AA680)-MIN(X680:AA680))))</f>
        <v>0.285714285714286</v>
      </c>
      <c r="AU680" s="0" t="n">
        <f aca="false">IF(MAX(X680:AA680)=MIN(X680:AA680),0,IF($F$17="custo",(MAX(X680:AA680)-AA680)/(MAX(X680:AA680)-MIN(X680:AA680)),(AA680-MIN(X680:AA680))/(MAX(X680:AA680)-MIN(X680:AA680))))</f>
        <v>1</v>
      </c>
      <c r="AV680" s="0" t="n">
        <f aca="false">STDEVP(AB680:AE680)</f>
        <v>0.43433997180757</v>
      </c>
      <c r="AW680" s="0" t="n">
        <f aca="false">STDEVP(AF680:AI680)</f>
        <v>0.378839998891003</v>
      </c>
      <c r="AX680" s="0" t="n">
        <f aca="false">STDEVP(AJ680:AM680)</f>
        <v>0.415172083532428</v>
      </c>
      <c r="AY680" s="0" t="n">
        <f aca="false">STDEVP(AN680:AQ680)</f>
        <v>0.378612005560387</v>
      </c>
      <c r="AZ680" s="0" t="n">
        <f aca="false">STDEVP(AR680:AU680)</f>
        <v>0.372333204678447</v>
      </c>
      <c r="BA680" s="0" t="n">
        <f aca="false">AV680*((1-IFERROR(CORREL(AB680:AE680,AF680:AI680),0))+(1-IFERROR(CORREL(AB680:AE680,AJ680:AM680),0))+(1-IFERROR(CORREL(AB680:AE680,AN680:AQ680),0))+(1-IFERROR(CORREL(AB680:AE680,AR680:AU680),0)))</f>
        <v>1.11229324256974</v>
      </c>
      <c r="BB680" s="0" t="n">
        <f aca="false">AW680*((1-IFERROR(CORREL(AF680:AI680,AB680:AE680),0))+(1-IFERROR(CORREL(AF680:AI680,AJ680:AM680),0))+(1-IFERROR(CORREL(AF680:AI680,AN680:AQ680),0))+(1-IFERROR(CORREL(AF680:AI680,AR680:AU680),0)))</f>
        <v>2.56428872517586</v>
      </c>
      <c r="BC680" s="0" t="n">
        <f aca="false">AX680*((1-IFERROR(CORREL(AJ680:AM680,AB680:AE680),0))+(1-IFERROR(CORREL(AJ680:AM680,AF680:AI680),0))+(1-IFERROR(CORREL(AJ680:AM680,AN680:AQ680),0))+(1-IFERROR(CORREL(AJ680:AM680,AR680:AU680),0)))</f>
        <v>1.10949266621463</v>
      </c>
      <c r="BD680" s="0" t="n">
        <f aca="false">AY680*((1-IFERROR(CORREL(AN680:AQ680,AB680:AE680),0))+(1-IFERROR(CORREL(AN680:AQ680,AF680:AI680),0))+(1-IFERROR(CORREL(AN680:AQ680,AJ680:AM680),0))+(1-IFERROR(CORREL(AN680:AQ680,AR680:AU680),0)))</f>
        <v>0.865693348660119</v>
      </c>
      <c r="BE680" s="0" t="n">
        <f aca="false">AZ680*((1-IFERROR(CORREL(AR680:AU680,AB680:AE680),0))+(1-IFERROR(CORREL(AR680:AU680,AF680:AI680),0))+(1-IFERROR(CORREL(AR680:AU680,AJ680:AM680),0))+(1-IFERROR(CORREL(AR680:AU680,AN680:AQ680),0)))</f>
        <v>1.04912562452812</v>
      </c>
      <c r="BF680" s="0" t="n">
        <f aca="false">IF(SUM(BA680:BE680)&gt;0,BA680/SUM(BA680:BE680),1/5)</f>
        <v>0.165991777780676</v>
      </c>
      <c r="BG680" s="0" t="n">
        <f aca="false">IF(SUM(BA680:BE680)&gt;0,BB680/SUM(BA680:BE680),1/5)</f>
        <v>0.38267862101859</v>
      </c>
      <c r="BH680" s="0" t="n">
        <f aca="false">IF(SUM(BA680:BE680)&gt;0,BC680/SUM(BA680:BE680),1/5)</f>
        <v>0.165573837052275</v>
      </c>
      <c r="BI680" s="0" t="n">
        <f aca="false">IF(SUM(BA680:BE680)&gt;0,BD680/SUM(BA680:BE680),1/5)</f>
        <v>0.129190731775924</v>
      </c>
      <c r="BJ680" s="0" t="n">
        <f aca="false">IF(SUM(BA680:BE680)&gt;0,BE680/SUM(BA680:BE680),1/5)</f>
        <v>0.156565032372535</v>
      </c>
      <c r="BK680" s="0" t="n">
        <f aca="false">BF680*AB680+BG680*AF680+BH680*AJ680+BI680*AN680+BJ680*AR680</f>
        <v>0.338608573452374</v>
      </c>
      <c r="BL680" s="0" t="n">
        <f aca="false">BF680*AC680+BG680*AG680+BH680*AK680+BI680*AO680+BJ680*AS680</f>
        <v>0.568647958536824</v>
      </c>
      <c r="BM680" s="0" t="n">
        <f aca="false">BF680*AD680+BG680*AH680+BH680*AL680+BI680*AP680+BJ680*AT680</f>
        <v>0.700460789763346</v>
      </c>
      <c r="BN680" s="0" t="n">
        <f aca="false">BF680*AE680+BG680*AI680+BH680*AM680+BI680*AQ680+BJ680*AU680</f>
        <v>0.61732137898141</v>
      </c>
      <c r="BO680" s="0" t="n">
        <f aca="false">RANK(BK680,$BK680:$BN680)</f>
        <v>4</v>
      </c>
      <c r="BP680" s="0" t="n">
        <f aca="false">RANK(BL680,$BK680:$BN680)</f>
        <v>3</v>
      </c>
      <c r="BQ680" s="0" t="n">
        <f aca="false">RANK(BM680,$BK680:$BN680)</f>
        <v>1</v>
      </c>
      <c r="BR680" s="0" t="n">
        <f aca="false">RANK(BN680,$BK680:$BN680)</f>
        <v>2</v>
      </c>
    </row>
    <row r="681" customFormat="false" ht="15" hidden="false" customHeight="false" outlineLevel="0" collapsed="false">
      <c r="A681" s="0" t="n">
        <v>658</v>
      </c>
      <c r="B681" s="0" t="n">
        <f aca="false">RANDBETWEEN(1,$B$5)</f>
        <v>2</v>
      </c>
      <c r="C681" s="0" t="n">
        <f aca="false">RANDBETWEEN(1,$B$5)</f>
        <v>3</v>
      </c>
      <c r="D681" s="0" t="n">
        <f aca="false">RANDBETWEEN(1,$B$5)</f>
        <v>5</v>
      </c>
      <c r="E681" s="0" t="n">
        <f aca="false">RANDBETWEEN(1,$B$5)</f>
        <v>1</v>
      </c>
      <c r="F681" s="0" t="n">
        <f aca="false">RANDBETWEEN(1,$B$5)</f>
        <v>4</v>
      </c>
      <c r="G681" s="0" t="n">
        <f aca="false">RANDBETWEEN(1,$B$5)</f>
        <v>5</v>
      </c>
      <c r="H681" s="0" t="n">
        <f aca="true">NORMINV(RAND(),$B$8,$B$13)</f>
        <v>47.0324259025464</v>
      </c>
      <c r="I681" s="0" t="n">
        <f aca="true">NORMINV(RAND(),$C$8,$C$13)</f>
        <v>57.130014395785</v>
      </c>
      <c r="J681" s="0" t="n">
        <f aca="true">NORMINV(RAND(),$D$8,$D$13)</f>
        <v>14.997640907297</v>
      </c>
      <c r="K681" s="0" t="n">
        <f aca="true">NORMINV(RAND(),$E$8,$E$13)</f>
        <v>3.14203057562971</v>
      </c>
      <c r="L681" s="0" t="n">
        <f aca="true">NORMINV(RAND(),$B$9,$B$14)</f>
        <v>47.2477714661214</v>
      </c>
      <c r="M681" s="0" t="n">
        <f aca="true">NORMINV(RAND(),$C$9,$C$14)</f>
        <v>64.2465083924474</v>
      </c>
      <c r="N681" s="0" t="n">
        <f aca="true">NORMINV(RAND(),$D$9,$D$14)</f>
        <v>37.4156231902947</v>
      </c>
      <c r="O681" s="0" t="n">
        <f aca="true">NORMINV(RAND(),$E$9,$E$14)</f>
        <v>29.3079828918812</v>
      </c>
      <c r="P681" s="0" t="n">
        <f aca="true">NORMINV(RAND(),$B$10,$B$15)</f>
        <v>23.4585341531191</v>
      </c>
      <c r="Q681" s="0" t="n">
        <f aca="true">NORMINV(RAND(),$C$10,$C$15)</f>
        <v>29.1619229671146</v>
      </c>
      <c r="R681" s="0" t="n">
        <f aca="true">NORMINV(RAND(),$D$10,$D$15)</f>
        <v>10.3081723691408</v>
      </c>
      <c r="S681" s="0" t="n">
        <f aca="true">NORMINV(RAND(),$E$10,$E$15)</f>
        <v>4.33816490546599</v>
      </c>
      <c r="T681" s="0" t="n">
        <f aca="false">MEDIAN(INDEX(Avaliadores!$B$17:$B$22,$B681),INDEX(Avaliadores!$B$17:$B$22,$C681),INDEX(Avaliadores!$B$17:$B$22,$D681),INDEX(Avaliadores!$B$17:$B$22,$E681),INDEX(Avaliadores!$B$17:$B$22,$F681),INDEX(Avaliadores!$B$17:$B$22,$G681))</f>
        <v>2.66666666666667</v>
      </c>
      <c r="U681" s="0" t="n">
        <f aca="false">MEDIAN(INDEX(Avaliadores!$C$17:$C$22,$B681),INDEX(Avaliadores!$C$17:$C$22,$C681),INDEX(Avaliadores!$C$17:$C$22,$D681),INDEX(Avaliadores!$C$17:$C$22,$E681),INDEX(Avaliadores!$C$17:$C$22,$F681),INDEX(Avaliadores!$C$17:$C$22,$G681))</f>
        <v>5.29166666666667</v>
      </c>
      <c r="V681" s="0" t="n">
        <f aca="false">MEDIAN(INDEX(Avaliadores!$D$17:$D$22,$B681),INDEX(Avaliadores!$D$17:$D$22,$C681),INDEX(Avaliadores!$D$17:$D$22,$D681),INDEX(Avaliadores!$D$17:$D$22,$E681),INDEX(Avaliadores!$D$17:$D$22,$F681),INDEX(Avaliadores!$D$17:$D$22,$G681))</f>
        <v>5.66666666666667</v>
      </c>
      <c r="W681" s="0" t="n">
        <f aca="false">MEDIAN(INDEX(Avaliadores!$E$17:$E$22,$B681),INDEX(Avaliadores!$E$17:$E$22,$C681),INDEX(Avaliadores!$E$17:$E$22,$D681),INDEX(Avaliadores!$E$17:$E$22,$E681),INDEX(Avaliadores!$E$17:$E$22,$F681),INDEX(Avaliadores!$E$17:$E$22,$G681))</f>
        <v>6.79166666666667</v>
      </c>
      <c r="X681" s="0" t="n">
        <f aca="false">MEDIAN(INDEX(Avaliadores!$F$17:$F$22,$B681),INDEX(Avaliadores!$F$17:$F$22,$C681),INDEX(Avaliadores!$F$17:$F$22,$D681),INDEX(Avaliadores!$F$17:$F$22,$E681),INDEX(Avaliadores!$F$17:$F$22,$F681),INDEX(Avaliadores!$F$17:$F$22,$G681))</f>
        <v>2.54166666666667</v>
      </c>
      <c r="Y681" s="0" t="n">
        <f aca="false">MEDIAN(INDEX(Avaliadores!$G$17:$G$22,$B681),INDEX(Avaliadores!$G$17:$G$22,$C681),INDEX(Avaliadores!$G$17:$G$22,$D681),INDEX(Avaliadores!$G$17:$G$22,$E681),INDEX(Avaliadores!$G$17:$G$22,$F681),INDEX(Avaliadores!$G$17:$G$22,$G681))</f>
        <v>4.79166666666667</v>
      </c>
      <c r="Z681" s="0" t="n">
        <f aca="false">MEDIAN(INDEX(Avaliadores!$H$17:$H$22,$B681),INDEX(Avaliadores!$H$17:$H$22,$C681),INDEX(Avaliadores!$H$17:$H$22,$D681),INDEX(Avaliadores!$H$17:$H$22,$E681),INDEX(Avaliadores!$H$17:$H$22,$F681),INDEX(Avaliadores!$H$17:$H$22,$G681))</f>
        <v>3.66666666666667</v>
      </c>
      <c r="AA681" s="0" t="n">
        <f aca="false">MEDIAN(INDEX(Avaliadores!$I$17:$I$22,$B681),INDEX(Avaliadores!$I$17:$I$22,$C681),INDEX(Avaliadores!$I$17:$I$22,$D681),INDEX(Avaliadores!$I$17:$I$22,$E681),INDEX(Avaliadores!$I$17:$I$22,$F681),INDEX(Avaliadores!$I$17:$I$22,$G681))</f>
        <v>6.54166666666667</v>
      </c>
      <c r="AB681" s="0" t="n">
        <f aca="false">IF(MAX(H681:K681)=MIN(H681:K681),0,IF($B$17="custo",(MAX(H681:K681)-H681)/(MAX(H681:K681)-MIN(H681:K681)),(H681-MIN(H681:K681))/(MAX(H681:K681)-MIN(H681:K681))))</f>
        <v>0.187033998655621</v>
      </c>
      <c r="AC681" s="0" t="n">
        <f aca="false">IF(MAX(H681:K681)=MIN(H681:K681),0,IF($B$17="custo",(MAX(H681:K681)-I681)/(MAX(H681:K681)-MIN(H681:K681)),(I681-MIN(H681:K681))/(MAX(H681:K681)-MIN(H681:K681))))</f>
        <v>0</v>
      </c>
      <c r="AD681" s="0" t="n">
        <f aca="false">IF(MAX(H681:K681)=MIN(H681:K681),0,IF($B$17="custo",(MAX(H681:K681)-J681)/(MAX(H681:K681)-MIN(H681:K681)),(J681-MIN(H681:K681))/(MAX(H681:K681)-MIN(H681:K681))))</f>
        <v>0.780402795348671</v>
      </c>
      <c r="AE681" s="0" t="n">
        <f aca="false">IF(MAX(H681:K681)=MIN(H681:K681),0,IF($B$17="custo",(MAX(H681:K681)-K681)/(MAX(H681:K681)-MIN(H681:K681)),(K681-MIN(H681:K681))/(MAX(H681:K681)-MIN(H681:K681))))</f>
        <v>1</v>
      </c>
      <c r="AF681" s="0" t="n">
        <f aca="false">IF(MAX(L681:O681)=MIN(L681:O681),0,IF($C$17="custo",(MAX(L681:O681)-L681)/(MAX(L681:O681)-MIN(L681:O681)),(L681-MIN(L681:O681))/(MAX(L681:O681)-MIN(L681:O681))))</f>
        <v>0.513467249038586</v>
      </c>
      <c r="AG681" s="0" t="n">
        <f aca="false">IF(MAX(L681:O681)=MIN(L681:O681),0,IF($C$17="custo",(MAX(L681:O681)-M681)/(MAX(L681:O681)-MIN(L681:O681)),(M681-MIN(L681:O681))/(MAX(L681:O681)-MIN(L681:O681))))</f>
        <v>1</v>
      </c>
      <c r="AH681" s="0" t="n">
        <f aca="false">IF(MAX(L681:O681)=MIN(L681:O681),0,IF($C$17="custo",(MAX(L681:O681)-N681)/(MAX(L681:O681)-MIN(L681:O681)),(N681-MIN(L681:O681))/(MAX(L681:O681)-MIN(L681:O681))))</f>
        <v>0.232054449415221</v>
      </c>
      <c r="AI681" s="0" t="n">
        <f aca="false">IF(MAX(L681:O681)=MIN(L681:O681),0,IF($C$17="custo",(MAX(L681:O681)-O681)/(MAX(L681:O681)-MIN(L681:O681)),(O681-MIN(L681:O681))/(MAX(L681:O681)-MIN(L681:O681))))</f>
        <v>0</v>
      </c>
      <c r="AJ681" s="0" t="n">
        <f aca="false">IF(MAX(P681:S681)=MIN(P681:S681),0,IF($D$17="custo",(MAX(P681:S681)-P681)/(MAX(P681:S681)-MIN(P681:S681)),(P681-MIN(P681:S681))/(MAX(P681:S681)-MIN(P681:S681))))</f>
        <v>0.229755253005265</v>
      </c>
      <c r="AK681" s="0" t="n">
        <f aca="false">IF(MAX(P681:S681)=MIN(P681:S681),0,IF($D$17="custo",(MAX(P681:S681)-Q681)/(MAX(P681:S681)-MIN(P681:S681)),(Q681-MIN(P681:S681))/(MAX(P681:S681)-MIN(P681:S681))))</f>
        <v>0</v>
      </c>
      <c r="AL681" s="0" t="n">
        <f aca="false">IF(MAX(P681:S681)=MIN(P681:S681),0,IF($D$17="custo",(MAX(P681:S681)-R681)/(MAX(P681:S681)-MIN(P681:S681)),(R681-MIN(P681:S681))/(MAX(P681:S681)-MIN(P681:S681))))</f>
        <v>0.759504284208354</v>
      </c>
      <c r="AM681" s="0" t="n">
        <f aca="false">IF(MAX(P681:S681)=MIN(P681:S681),0,IF($D$17="custo",(MAX(P681:S681)-S681)/(MAX(P681:S681)-MIN(P681:S681)),(S681-MIN(P681:S681))/(MAX(P681:S681)-MIN(P681:S681))))</f>
        <v>1</v>
      </c>
      <c r="AN681" s="0" t="n">
        <f aca="false">IF(MAX(T681:W681)=MIN(T681:W681),0,IF($E$17="custo",(MAX(T681:W681)-T681)/(MAX(T681:W681)-MIN(T681:W681)),(T681-MIN(T681:W681))/(MAX(T681:W681)-MIN(T681:W681))))</f>
        <v>0</v>
      </c>
      <c r="AO681" s="0" t="n">
        <f aca="false">IF(MAX(T681:W681)=MIN(T681:W681),0,IF($E$17="custo",(MAX(T681:W681)-U681)/(MAX(T681:W681)-MIN(T681:W681)),(U681-MIN(T681:W681))/(MAX(T681:W681)-MIN(T681:W681))))</f>
        <v>0.636363636363636</v>
      </c>
      <c r="AP681" s="0" t="n">
        <f aca="false">IF(MAX(T681:W681)=MIN(T681:W681),0,IF($E$17="custo",(MAX(T681:W681)-V681)/(MAX(T681:W681)-MIN(T681:W681)),(V681-MIN(T681:W681))/(MAX(T681:W681)-MIN(T681:W681))))</f>
        <v>0.727272727272727</v>
      </c>
      <c r="AQ681" s="0" t="n">
        <f aca="false">IF(MAX(T681:W681)=MIN(T681:W681),0,IF($E$17="custo",(MAX(T681:W681)-W681)/(MAX(T681:W681)-MIN(T681:W681)),(W681-MIN(T681:W681))/(MAX(T681:W681)-MIN(T681:W681))))</f>
        <v>1</v>
      </c>
      <c r="AR681" s="0" t="n">
        <f aca="false">IF(MAX(X681:AA681)=MIN(X681:AA681),0,IF($F$17="custo",(MAX(X681:AA681)-X681)/(MAX(X681:AA681)-MIN(X681:AA681)),(X681-MIN(X681:AA681))/(MAX(X681:AA681)-MIN(X681:AA681))))</f>
        <v>0</v>
      </c>
      <c r="AS681" s="0" t="n">
        <f aca="false">IF(MAX(X681:AA681)=MIN(X681:AA681),0,IF($F$17="custo",(MAX(X681:AA681)-Y681)/(MAX(X681:AA681)-MIN(X681:AA681)),(Y681-MIN(X681:AA681))/(MAX(X681:AA681)-MIN(X681:AA681))))</f>
        <v>0.5625</v>
      </c>
      <c r="AT681" s="0" t="n">
        <f aca="false">IF(MAX(X681:AA681)=MIN(X681:AA681),0,IF($F$17="custo",(MAX(X681:AA681)-Z681)/(MAX(X681:AA681)-MIN(X681:AA681)),(Z681-MIN(X681:AA681))/(MAX(X681:AA681)-MIN(X681:AA681))))</f>
        <v>0.28125</v>
      </c>
      <c r="AU681" s="0" t="n">
        <f aca="false">IF(MAX(X681:AA681)=MIN(X681:AA681),0,IF($F$17="custo",(MAX(X681:AA681)-AA681)/(MAX(X681:AA681)-MIN(X681:AA681)),(AA681-MIN(X681:AA681))/(MAX(X681:AA681)-MIN(X681:AA681))))</f>
        <v>1</v>
      </c>
      <c r="AV681" s="0" t="n">
        <f aca="false">STDEVP(AB681:AE681)</f>
        <v>0.411189845156911</v>
      </c>
      <c r="AW681" s="0" t="n">
        <f aca="false">STDEVP(AF681:AI681)</f>
        <v>0.372755410217407</v>
      </c>
      <c r="AX681" s="0" t="n">
        <f aca="false">STDEVP(AJ681:AM681)</f>
        <v>0.400108065844567</v>
      </c>
      <c r="AY681" s="0" t="n">
        <f aca="false">STDEVP(AN681:AQ681)</f>
        <v>0.366466261286298</v>
      </c>
      <c r="AZ681" s="0" t="n">
        <f aca="false">STDEVP(AR681:AU681)</f>
        <v>0.36934208292415</v>
      </c>
      <c r="BA681" s="0" t="n">
        <f aca="false">AV681*((1-IFERROR(CORREL(AB681:AE681,AF681:AI681),0))+(1-IFERROR(CORREL(AB681:AE681,AJ681:AM681),0))+(1-IFERROR(CORREL(AB681:AE681,AN681:AQ681),0))+(1-IFERROR(CORREL(AB681:AE681,AR681:AU681),0)))</f>
        <v>1.136144239421</v>
      </c>
      <c r="BB681" s="0" t="n">
        <f aca="false">AW681*((1-IFERROR(CORREL(AF681:AI681,AB681:AE681),0))+(1-IFERROR(CORREL(AF681:AI681,AJ681:AM681),0))+(1-IFERROR(CORREL(AF681:AI681,AN681:AQ681),0))+(1-IFERROR(CORREL(AF681:AI681,AR681:AU681),0)))</f>
        <v>2.4771518533423</v>
      </c>
      <c r="BC681" s="0" t="n">
        <f aca="false">AX681*((1-IFERROR(CORREL(AJ681:AM681,AB681:AE681),0))+(1-IFERROR(CORREL(AJ681:AM681,AF681:AI681),0))+(1-IFERROR(CORREL(AJ681:AM681,AN681:AQ681),0))+(1-IFERROR(CORREL(AJ681:AM681,AR681:AU681),0)))</f>
        <v>1.12776516349721</v>
      </c>
      <c r="BD681" s="0" t="n">
        <f aca="false">AY681*((1-IFERROR(CORREL(AN681:AQ681,AB681:AE681),0))+(1-IFERROR(CORREL(AN681:AQ681,AF681:AI681),0))+(1-IFERROR(CORREL(AN681:AQ681,AJ681:AM681),0))+(1-IFERROR(CORREL(AN681:AQ681,AR681:AU681),0)))</f>
        <v>0.8157520112579</v>
      </c>
      <c r="BE681" s="0" t="n">
        <f aca="false">AZ681*((1-IFERROR(CORREL(AR681:AU681,AB681:AE681),0))+(1-IFERROR(CORREL(AR681:AU681,AF681:AI681),0))+(1-IFERROR(CORREL(AR681:AU681,AJ681:AM681),0))+(1-IFERROR(CORREL(AR681:AU681,AN681:AQ681),0)))</f>
        <v>0.897817129642089</v>
      </c>
      <c r="BF681" s="0" t="n">
        <f aca="false">IF(SUM(BA681:BE681)&gt;0,BA681/SUM(BA681:BE681),1/5)</f>
        <v>0.176020030507217</v>
      </c>
      <c r="BG681" s="0" t="n">
        <f aca="false">IF(SUM(BA681:BE681)&gt;0,BB681/SUM(BA681:BE681),1/5)</f>
        <v>0.383779039374902</v>
      </c>
      <c r="BH681" s="0" t="n">
        <f aca="false">IF(SUM(BA681:BE681)&gt;0,BC681/SUM(BA681:BE681),1/5)</f>
        <v>0.174721880898608</v>
      </c>
      <c r="BI681" s="0" t="n">
        <f aca="false">IF(SUM(BA681:BE681)&gt;0,BD681/SUM(BA681:BE681),1/5)</f>
        <v>0.126382451211577</v>
      </c>
      <c r="BJ681" s="0" t="n">
        <f aca="false">IF(SUM(BA681:BE681)&gt;0,BE681/SUM(BA681:BE681),1/5)</f>
        <v>0.139096598007696</v>
      </c>
      <c r="BK681" s="0" t="n">
        <f aca="false">BF681*AB681+BG681*AF681+BH681*AJ681+BI681*AN681+BJ681*AR681</f>
        <v>0.270122967687167</v>
      </c>
      <c r="BL681" s="0" t="n">
        <f aca="false">BF681*AC681+BG681*AG681+BH681*AK681+BI681*AO681+BJ681*AS681</f>
        <v>0.54244607197978</v>
      </c>
      <c r="BM681" s="0" t="n">
        <f aca="false">BF681*AD681+BG681*AH681+BH681*AL681+BI681*AP681+BJ681*AT681</f>
        <v>0.490161602773591</v>
      </c>
      <c r="BN681" s="0" t="n">
        <f aca="false">BF681*AE681+BG681*AI681+BH681*AM681+BI681*AQ681+BJ681*AU681</f>
        <v>0.616220960625098</v>
      </c>
      <c r="BO681" s="0" t="n">
        <f aca="false">RANK(BK681,$BK681:$BN681)</f>
        <v>4</v>
      </c>
      <c r="BP681" s="0" t="n">
        <f aca="false">RANK(BL681,$BK681:$BN681)</f>
        <v>2</v>
      </c>
      <c r="BQ681" s="0" t="n">
        <f aca="false">RANK(BM681,$BK681:$BN681)</f>
        <v>3</v>
      </c>
      <c r="BR681" s="0" t="n">
        <f aca="false">RANK(BN681,$BK681:$BN681)</f>
        <v>1</v>
      </c>
    </row>
    <row r="682" customFormat="false" ht="15" hidden="false" customHeight="false" outlineLevel="0" collapsed="false">
      <c r="A682" s="0" t="n">
        <v>659</v>
      </c>
      <c r="B682" s="0" t="n">
        <f aca="false">RANDBETWEEN(1,$B$5)</f>
        <v>4</v>
      </c>
      <c r="C682" s="0" t="n">
        <f aca="false">RANDBETWEEN(1,$B$5)</f>
        <v>1</v>
      </c>
      <c r="D682" s="0" t="n">
        <f aca="false">RANDBETWEEN(1,$B$5)</f>
        <v>1</v>
      </c>
      <c r="E682" s="0" t="n">
        <f aca="false">RANDBETWEEN(1,$B$5)</f>
        <v>4</v>
      </c>
      <c r="F682" s="0" t="n">
        <f aca="false">RANDBETWEEN(1,$B$5)</f>
        <v>4</v>
      </c>
      <c r="G682" s="0" t="n">
        <f aca="false">RANDBETWEEN(1,$B$5)</f>
        <v>6</v>
      </c>
      <c r="H682" s="0" t="n">
        <f aca="true">NORMINV(RAND(),$B$8,$B$13)</f>
        <v>44.6177183593603</v>
      </c>
      <c r="I682" s="0" t="n">
        <f aca="true">NORMINV(RAND(),$C$8,$C$13)</f>
        <v>63.0692050670589</v>
      </c>
      <c r="J682" s="0" t="n">
        <f aca="true">NORMINV(RAND(),$D$8,$D$13)</f>
        <v>15.4907002313633</v>
      </c>
      <c r="K682" s="0" t="n">
        <f aca="true">NORMINV(RAND(),$E$8,$E$13)</f>
        <v>3.45080656301379</v>
      </c>
      <c r="L682" s="0" t="n">
        <f aca="true">NORMINV(RAND(),$B$9,$B$14)</f>
        <v>43.6149137445307</v>
      </c>
      <c r="M682" s="0" t="n">
        <f aca="true">NORMINV(RAND(),$C$9,$C$14)</f>
        <v>66.127292544394</v>
      </c>
      <c r="N682" s="0" t="n">
        <f aca="true">NORMINV(RAND(),$D$9,$D$14)</f>
        <v>50.1866107990866</v>
      </c>
      <c r="O682" s="0" t="n">
        <f aca="true">NORMINV(RAND(),$E$9,$E$14)</f>
        <v>26.4820933190647</v>
      </c>
      <c r="P682" s="0" t="n">
        <f aca="true">NORMINV(RAND(),$B$10,$B$15)</f>
        <v>24.3939109689492</v>
      </c>
      <c r="Q682" s="0" t="n">
        <f aca="true">NORMINV(RAND(),$C$10,$C$15)</f>
        <v>30.8943083241471</v>
      </c>
      <c r="R682" s="0" t="n">
        <f aca="true">NORMINV(RAND(),$D$10,$D$15)</f>
        <v>10.7904265145388</v>
      </c>
      <c r="S682" s="0" t="n">
        <f aca="true">NORMINV(RAND(),$E$10,$E$15)</f>
        <v>4.18409404077438</v>
      </c>
      <c r="T682" s="0" t="n">
        <f aca="false">MEDIAN(INDEX(Avaliadores!$B$17:$B$22,$B682),INDEX(Avaliadores!$B$17:$B$22,$C682),INDEX(Avaliadores!$B$17:$B$22,$D682),INDEX(Avaliadores!$B$17:$B$22,$E682),INDEX(Avaliadores!$B$17:$B$22,$F682),INDEX(Avaliadores!$B$17:$B$22,$G682))</f>
        <v>2.79166666666667</v>
      </c>
      <c r="U682" s="0" t="n">
        <f aca="false">MEDIAN(INDEX(Avaliadores!$C$17:$C$22,$B682),INDEX(Avaliadores!$C$17:$C$22,$C682),INDEX(Avaliadores!$C$17:$C$22,$D682),INDEX(Avaliadores!$C$17:$C$22,$E682),INDEX(Avaliadores!$C$17:$C$22,$F682),INDEX(Avaliadores!$C$17:$C$22,$G682))</f>
        <v>5.54166666666667</v>
      </c>
      <c r="V682" s="0" t="n">
        <f aca="false">MEDIAN(INDEX(Avaliadores!$D$17:$D$22,$B682),INDEX(Avaliadores!$D$17:$D$22,$C682),INDEX(Avaliadores!$D$17:$D$22,$D682),INDEX(Avaliadores!$D$17:$D$22,$E682),INDEX(Avaliadores!$D$17:$D$22,$F682),INDEX(Avaliadores!$D$17:$D$22,$G682))</f>
        <v>5.54166666666667</v>
      </c>
      <c r="W682" s="0" t="n">
        <f aca="false">MEDIAN(INDEX(Avaliadores!$E$17:$E$22,$B682),INDEX(Avaliadores!$E$17:$E$22,$C682),INDEX(Avaliadores!$E$17:$E$22,$D682),INDEX(Avaliadores!$E$17:$E$22,$E682),INDEX(Avaliadores!$E$17:$E$22,$F682),INDEX(Avaliadores!$E$17:$E$22,$G682))</f>
        <v>6.54166666666667</v>
      </c>
      <c r="X682" s="0" t="n">
        <f aca="false">MEDIAN(INDEX(Avaliadores!$F$17:$F$22,$B682),INDEX(Avaliadores!$F$17:$F$22,$C682),INDEX(Avaliadores!$F$17:$F$22,$D682),INDEX(Avaliadores!$F$17:$F$22,$E682),INDEX(Avaliadores!$F$17:$F$22,$F682),INDEX(Avaliadores!$F$17:$F$22,$G682))</f>
        <v>3.29166666666667</v>
      </c>
      <c r="Y682" s="0" t="n">
        <f aca="false">MEDIAN(INDEX(Avaliadores!$G$17:$G$22,$B682),INDEX(Avaliadores!$G$17:$G$22,$C682),INDEX(Avaliadores!$G$17:$G$22,$D682),INDEX(Avaliadores!$G$17:$G$22,$E682),INDEX(Avaliadores!$G$17:$G$22,$F682),INDEX(Avaliadores!$G$17:$G$22,$G682))</f>
        <v>4.79166666666667</v>
      </c>
      <c r="Z682" s="0" t="n">
        <f aca="false">MEDIAN(INDEX(Avaliadores!$H$17:$H$22,$B682),INDEX(Avaliadores!$H$17:$H$22,$C682),INDEX(Avaliadores!$H$17:$H$22,$D682),INDEX(Avaliadores!$H$17:$H$22,$E682),INDEX(Avaliadores!$H$17:$H$22,$F682),INDEX(Avaliadores!$H$17:$H$22,$G682))</f>
        <v>3.79166666666667</v>
      </c>
      <c r="AA682" s="0" t="n">
        <f aca="false">MEDIAN(INDEX(Avaliadores!$I$17:$I$22,$B682),INDEX(Avaliadores!$I$17:$I$22,$C682),INDEX(Avaliadores!$I$17:$I$22,$D682),INDEX(Avaliadores!$I$17:$I$22,$E682),INDEX(Avaliadores!$I$17:$I$22,$F682),INDEX(Avaliadores!$I$17:$I$22,$G682))</f>
        <v>6.29166666666667</v>
      </c>
      <c r="AB682" s="0" t="n">
        <f aca="false">IF(MAX(H682:K682)=MIN(H682:K682),0,IF($B$17="custo",(MAX(H682:K682)-H682)/(MAX(H682:K682)-MIN(H682:K682)),(H682-MIN(H682:K682))/(MAX(H682:K682)-MIN(H682:K682))))</f>
        <v>0.309493162692833</v>
      </c>
      <c r="AC682" s="0" t="n">
        <f aca="false">IF(MAX(H682:K682)=MIN(H682:K682),0,IF($B$17="custo",(MAX(H682:K682)-I682)/(MAX(H682:K682)-MIN(H682:K682)),(I682-MIN(H682:K682))/(MAX(H682:K682)-MIN(H682:K682))))</f>
        <v>0</v>
      </c>
      <c r="AD682" s="0" t="n">
        <f aca="false">IF(MAX(H682:K682)=MIN(H682:K682),0,IF($B$17="custo",(MAX(H682:K682)-J682)/(MAX(H682:K682)-MIN(H682:K682)),(J682-MIN(H682:K682))/(MAX(H682:K682)-MIN(H682:K682))))</f>
        <v>0.798050702963237</v>
      </c>
      <c r="AE682" s="0" t="n">
        <f aca="false">IF(MAX(H682:K682)=MIN(H682:K682),0,IF($B$17="custo",(MAX(H682:K682)-K682)/(MAX(H682:K682)-MIN(H682:K682)),(K682-MIN(H682:K682))/(MAX(H682:K682)-MIN(H682:K682))))</f>
        <v>1</v>
      </c>
      <c r="AF682" s="0" t="n">
        <f aca="false">IF(MAX(L682:O682)=MIN(L682:O682),0,IF($C$17="custo",(MAX(L682:O682)-L682)/(MAX(L682:O682)-MIN(L682:O682)),(L682-MIN(L682:O682))/(MAX(L682:O682)-MIN(L682:O682))))</f>
        <v>0.432153722524866</v>
      </c>
      <c r="AG682" s="0" t="n">
        <f aca="false">IF(MAX(L682:O682)=MIN(L682:O682),0,IF($C$17="custo",(MAX(L682:O682)-M682)/(MAX(L682:O682)-MIN(L682:O682)),(M682-MIN(L682:O682))/(MAX(L682:O682)-MIN(L682:O682))))</f>
        <v>1</v>
      </c>
      <c r="AH682" s="0" t="n">
        <f aca="false">IF(MAX(L682:O682)=MIN(L682:O682),0,IF($C$17="custo",(MAX(L682:O682)-N682)/(MAX(L682:O682)-MIN(L682:O682)),(N682-MIN(L682:O682))/(MAX(L682:O682)-MIN(L682:O682))))</f>
        <v>0.597916467648297</v>
      </c>
      <c r="AI682" s="0" t="n">
        <f aca="false">IF(MAX(L682:O682)=MIN(L682:O682),0,IF($C$17="custo",(MAX(L682:O682)-O682)/(MAX(L682:O682)-MIN(L682:O682)),(O682-MIN(L682:O682))/(MAX(L682:O682)-MIN(L682:O682))))</f>
        <v>0</v>
      </c>
      <c r="AJ682" s="0" t="n">
        <f aca="false">IF(MAX(P682:S682)=MIN(P682:S682),0,IF($D$17="custo",(MAX(P682:S682)-P682)/(MAX(P682:S682)-MIN(P682:S682)),(P682-MIN(P682:S682))/(MAX(P682:S682)-MIN(P682:S682))))</f>
        <v>0.243367473066079</v>
      </c>
      <c r="AK682" s="0" t="n">
        <f aca="false">IF(MAX(P682:S682)=MIN(P682:S682),0,IF($D$17="custo",(MAX(P682:S682)-Q682)/(MAX(P682:S682)-MIN(P682:S682)),(Q682-MIN(P682:S682))/(MAX(P682:S682)-MIN(P682:S682))))</f>
        <v>0</v>
      </c>
      <c r="AL682" s="0" t="n">
        <f aca="false">IF(MAX(P682:S682)=MIN(P682:S682),0,IF($D$17="custo",(MAX(P682:S682)-R682)/(MAX(P682:S682)-MIN(P682:S682)),(R682-MIN(P682:S682))/(MAX(P682:S682)-MIN(P682:S682))))</f>
        <v>0.752666436754239</v>
      </c>
      <c r="AM682" s="0" t="n">
        <f aca="false">IF(MAX(P682:S682)=MIN(P682:S682),0,IF($D$17="custo",(MAX(P682:S682)-S682)/(MAX(P682:S682)-MIN(P682:S682)),(S682-MIN(P682:S682))/(MAX(P682:S682)-MIN(P682:S682))))</f>
        <v>1</v>
      </c>
      <c r="AN682" s="0" t="n">
        <f aca="false">IF(MAX(T682:W682)=MIN(T682:W682),0,IF($E$17="custo",(MAX(T682:W682)-T682)/(MAX(T682:W682)-MIN(T682:W682)),(T682-MIN(T682:W682))/(MAX(T682:W682)-MIN(T682:W682))))</f>
        <v>0</v>
      </c>
      <c r="AO682" s="0" t="n">
        <f aca="false">IF(MAX(T682:W682)=MIN(T682:W682),0,IF($E$17="custo",(MAX(T682:W682)-U682)/(MAX(T682:W682)-MIN(T682:W682)),(U682-MIN(T682:W682))/(MAX(T682:W682)-MIN(T682:W682))))</f>
        <v>0.733333333333333</v>
      </c>
      <c r="AP682" s="0" t="n">
        <f aca="false">IF(MAX(T682:W682)=MIN(T682:W682),0,IF($E$17="custo",(MAX(T682:W682)-V682)/(MAX(T682:W682)-MIN(T682:W682)),(V682-MIN(T682:W682))/(MAX(T682:W682)-MIN(T682:W682))))</f>
        <v>0.733333333333333</v>
      </c>
      <c r="AQ682" s="0" t="n">
        <f aca="false">IF(MAX(T682:W682)=MIN(T682:W682),0,IF($E$17="custo",(MAX(T682:W682)-W682)/(MAX(T682:W682)-MIN(T682:W682)),(W682-MIN(T682:W682))/(MAX(T682:W682)-MIN(T682:W682))))</f>
        <v>1</v>
      </c>
      <c r="AR682" s="0" t="n">
        <f aca="false">IF(MAX(X682:AA682)=MIN(X682:AA682),0,IF($F$17="custo",(MAX(X682:AA682)-X682)/(MAX(X682:AA682)-MIN(X682:AA682)),(X682-MIN(X682:AA682))/(MAX(X682:AA682)-MIN(X682:AA682))))</f>
        <v>0</v>
      </c>
      <c r="AS682" s="0" t="n">
        <f aca="false">IF(MAX(X682:AA682)=MIN(X682:AA682),0,IF($F$17="custo",(MAX(X682:AA682)-Y682)/(MAX(X682:AA682)-MIN(X682:AA682)),(Y682-MIN(X682:AA682))/(MAX(X682:AA682)-MIN(X682:AA682))))</f>
        <v>0.5</v>
      </c>
      <c r="AT682" s="0" t="n">
        <f aca="false">IF(MAX(X682:AA682)=MIN(X682:AA682),0,IF($F$17="custo",(MAX(X682:AA682)-Z682)/(MAX(X682:AA682)-MIN(X682:AA682)),(Z682-MIN(X682:AA682))/(MAX(X682:AA682)-MIN(X682:AA682))))</f>
        <v>0.166666666666667</v>
      </c>
      <c r="AU682" s="0" t="n">
        <f aca="false">IF(MAX(X682:AA682)=MIN(X682:AA682),0,IF($F$17="custo",(MAX(X682:AA682)-AA682)/(MAX(X682:AA682)-MIN(X682:AA682)),(AA682-MIN(X682:AA682))/(MAX(X682:AA682)-MIN(X682:AA682))))</f>
        <v>1</v>
      </c>
      <c r="AV682" s="0" t="n">
        <f aca="false">STDEVP(AB682:AE682)</f>
        <v>0.394409576404274</v>
      </c>
      <c r="AW682" s="0" t="n">
        <f aca="false">STDEVP(AF682:AI682)</f>
        <v>0.35845665634763</v>
      </c>
      <c r="AX682" s="0" t="n">
        <f aca="false">STDEVP(AJ682:AM682)</f>
        <v>0.396767138783804</v>
      </c>
      <c r="AY682" s="0" t="n">
        <f aca="false">STDEVP(AN682:AQ682)</f>
        <v>0.372305131728145</v>
      </c>
      <c r="AZ682" s="0" t="n">
        <f aca="false">STDEVP(AR682:AU682)</f>
        <v>0.381881307912987</v>
      </c>
      <c r="BA682" s="0" t="n">
        <f aca="false">AV682*((1-IFERROR(CORREL(AB682:AE682,AF682:AI682),0))+(1-IFERROR(CORREL(AB682:AE682,AJ682:AM682),0))+(1-IFERROR(CORREL(AB682:AE682,AN682:AQ682),0))+(1-IFERROR(CORREL(AB682:AE682,AR682:AU682),0)))</f>
        <v>1.14556484259072</v>
      </c>
      <c r="BB682" s="0" t="n">
        <f aca="false">AW682*((1-IFERROR(CORREL(AF682:AI682,AB682:AE682),0))+(1-IFERROR(CORREL(AF682:AI682,AJ682:AM682),0))+(1-IFERROR(CORREL(AF682:AI682,AN682:AQ682),0))+(1-IFERROR(CORREL(AF682:AI682,AR682:AU682),0)))</f>
        <v>2.22799449988129</v>
      </c>
      <c r="BC682" s="0" t="n">
        <f aca="false">AX682*((1-IFERROR(CORREL(AJ682:AM682,AB682:AE682),0))+(1-IFERROR(CORREL(AJ682:AM682,AF682:AI682),0))+(1-IFERROR(CORREL(AJ682:AM682,AN682:AQ682),0))+(1-IFERROR(CORREL(AJ682:AM682,AR682:AU682),0)))</f>
        <v>1.10273810271715</v>
      </c>
      <c r="BD682" s="0" t="n">
        <f aca="false">AY682*((1-IFERROR(CORREL(AN682:AQ682,AB682:AE682),0))+(1-IFERROR(CORREL(AN682:AQ682,AF682:AI682),0))+(1-IFERROR(CORREL(AN682:AQ682,AJ682:AM682),0))+(1-IFERROR(CORREL(AN682:AQ682,AR682:AU682),0)))</f>
        <v>0.859873776762608</v>
      </c>
      <c r="BE682" s="0" t="n">
        <f aca="false">AZ682*((1-IFERROR(CORREL(AR682:AU682,AB682:AE682),0))+(1-IFERROR(CORREL(AR682:AU682,AF682:AI682),0))+(1-IFERROR(CORREL(AR682:AU682,AJ682:AM682),0))+(1-IFERROR(CORREL(AR682:AU682,AN682:AQ682),0)))</f>
        <v>1.04296111940408</v>
      </c>
      <c r="BF682" s="0" t="n">
        <f aca="false">IF(SUM(BA682:BE682)&gt;0,BA682/SUM(BA682:BE682),1/5)</f>
        <v>0.179580040245291</v>
      </c>
      <c r="BG682" s="0" t="n">
        <f aca="false">IF(SUM(BA682:BE682)&gt;0,BB682/SUM(BA682:BE682),1/5)</f>
        <v>0.349262937443267</v>
      </c>
      <c r="BH682" s="0" t="n">
        <f aca="false">IF(SUM(BA682:BE682)&gt;0,BC682/SUM(BA682:BE682),1/5)</f>
        <v>0.172866472069894</v>
      </c>
      <c r="BI682" s="0" t="n">
        <f aca="false">IF(SUM(BA682:BE682)&gt;0,BD682/SUM(BA682:BE682),1/5)</f>
        <v>0.134794785677678</v>
      </c>
      <c r="BJ682" s="0" t="n">
        <f aca="false">IF(SUM(BA682:BE682)&gt;0,BE682/SUM(BA682:BE682),1/5)</f>
        <v>0.16349576456387</v>
      </c>
      <c r="BK682" s="0" t="n">
        <f aca="false">BF682*AB682+BG682*AF682+BH682*AJ682+BI682*AN682+BJ682*AR682</f>
        <v>0.248584149653597</v>
      </c>
      <c r="BL682" s="0" t="n">
        <f aca="false">BF682*AC682+BG682*AG682+BH682*AK682+BI682*AO682+BJ682*AS682</f>
        <v>0.529860329222166</v>
      </c>
      <c r="BM682" s="0" t="n">
        <f aca="false">BF682*AD682+BG682*AH682+BH682*AL682+BI682*AP682+BJ682*AT682</f>
        <v>0.608353634350533</v>
      </c>
      <c r="BN682" s="0" t="n">
        <f aca="false">BF682*AE682+BG682*AI682+BH682*AM682+BI682*AQ682+BJ682*AU682</f>
        <v>0.650737062556733</v>
      </c>
      <c r="BO682" s="0" t="n">
        <f aca="false">RANK(BK682,$BK682:$BN682)</f>
        <v>4</v>
      </c>
      <c r="BP682" s="0" t="n">
        <f aca="false">RANK(BL682,$BK682:$BN682)</f>
        <v>3</v>
      </c>
      <c r="BQ682" s="0" t="n">
        <f aca="false">RANK(BM682,$BK682:$BN682)</f>
        <v>2</v>
      </c>
      <c r="BR682" s="0" t="n">
        <f aca="false">RANK(BN682,$BK682:$BN682)</f>
        <v>1</v>
      </c>
    </row>
    <row r="683" customFormat="false" ht="15" hidden="false" customHeight="false" outlineLevel="0" collapsed="false">
      <c r="A683" s="0" t="n">
        <v>660</v>
      </c>
      <c r="B683" s="0" t="n">
        <f aca="false">RANDBETWEEN(1,$B$5)</f>
        <v>5</v>
      </c>
      <c r="C683" s="0" t="n">
        <f aca="false">RANDBETWEEN(1,$B$5)</f>
        <v>5</v>
      </c>
      <c r="D683" s="0" t="n">
        <f aca="false">RANDBETWEEN(1,$B$5)</f>
        <v>5</v>
      </c>
      <c r="E683" s="0" t="n">
        <f aca="false">RANDBETWEEN(1,$B$5)</f>
        <v>3</v>
      </c>
      <c r="F683" s="0" t="n">
        <f aca="false">RANDBETWEEN(1,$B$5)</f>
        <v>1</v>
      </c>
      <c r="G683" s="0" t="n">
        <f aca="false">RANDBETWEEN(1,$B$5)</f>
        <v>2</v>
      </c>
      <c r="H683" s="0" t="n">
        <f aca="true">NORMINV(RAND(),$B$8,$B$13)</f>
        <v>49.2264961256029</v>
      </c>
      <c r="I683" s="0" t="n">
        <f aca="true">NORMINV(RAND(),$C$8,$C$13)</f>
        <v>64.3249537609635</v>
      </c>
      <c r="J683" s="0" t="n">
        <f aca="true">NORMINV(RAND(),$D$8,$D$13)</f>
        <v>15.3427763991628</v>
      </c>
      <c r="K683" s="0" t="n">
        <f aca="true">NORMINV(RAND(),$E$8,$E$13)</f>
        <v>3.1608370423819</v>
      </c>
      <c r="L683" s="0" t="n">
        <f aca="true">NORMINV(RAND(),$B$9,$B$14)</f>
        <v>54.2832937746705</v>
      </c>
      <c r="M683" s="0" t="n">
        <f aca="true">NORMINV(RAND(),$C$9,$C$14)</f>
        <v>52.1874307044275</v>
      </c>
      <c r="N683" s="0" t="n">
        <f aca="true">NORMINV(RAND(),$D$9,$D$14)</f>
        <v>44.2762136358467</v>
      </c>
      <c r="O683" s="0" t="n">
        <f aca="true">NORMINV(RAND(),$E$9,$E$14)</f>
        <v>22.8580279143912</v>
      </c>
      <c r="P683" s="0" t="n">
        <f aca="true">NORMINV(RAND(),$B$10,$B$15)</f>
        <v>23.1611240201775</v>
      </c>
      <c r="Q683" s="0" t="n">
        <f aca="true">NORMINV(RAND(),$C$10,$C$15)</f>
        <v>30.3929476949493</v>
      </c>
      <c r="R683" s="0" t="n">
        <f aca="true">NORMINV(RAND(),$D$10,$D$15)</f>
        <v>10.3492651506981</v>
      </c>
      <c r="S683" s="0" t="n">
        <f aca="true">NORMINV(RAND(),$E$10,$E$15)</f>
        <v>3.96947000990064</v>
      </c>
      <c r="T683" s="0" t="n">
        <f aca="false">MEDIAN(INDEX(Avaliadores!$B$17:$B$22,$B683),INDEX(Avaliadores!$B$17:$B$22,$C683),INDEX(Avaliadores!$B$17:$B$22,$D683),INDEX(Avaliadores!$B$17:$B$22,$E683),INDEX(Avaliadores!$B$17:$B$22,$F683),INDEX(Avaliadores!$B$17:$B$22,$G683))</f>
        <v>2.54166666666667</v>
      </c>
      <c r="U683" s="0" t="n">
        <f aca="false">MEDIAN(INDEX(Avaliadores!$C$17:$C$22,$B683),INDEX(Avaliadores!$C$17:$C$22,$C683),INDEX(Avaliadores!$C$17:$C$22,$D683),INDEX(Avaliadores!$C$17:$C$22,$E683),INDEX(Avaliadores!$C$17:$C$22,$F683),INDEX(Avaliadores!$C$17:$C$22,$G683))</f>
        <v>5.29166666666667</v>
      </c>
      <c r="V683" s="0" t="n">
        <f aca="false">MEDIAN(INDEX(Avaliadores!$D$17:$D$22,$B683),INDEX(Avaliadores!$D$17:$D$22,$C683),INDEX(Avaliadores!$D$17:$D$22,$D683),INDEX(Avaliadores!$D$17:$D$22,$E683),INDEX(Avaliadores!$D$17:$D$22,$F683),INDEX(Avaliadores!$D$17:$D$22,$G683))</f>
        <v>5.66666666666667</v>
      </c>
      <c r="W683" s="0" t="n">
        <f aca="false">MEDIAN(INDEX(Avaliadores!$E$17:$E$22,$B683),INDEX(Avaliadores!$E$17:$E$22,$C683),INDEX(Avaliadores!$E$17:$E$22,$D683),INDEX(Avaliadores!$E$17:$E$22,$E683),INDEX(Avaliadores!$E$17:$E$22,$F683),INDEX(Avaliadores!$E$17:$E$22,$G683))</f>
        <v>7.29166666666667</v>
      </c>
      <c r="X683" s="0" t="n">
        <f aca="false">MEDIAN(INDEX(Avaliadores!$F$17:$F$22,$B683),INDEX(Avaliadores!$F$17:$F$22,$C683),INDEX(Avaliadores!$F$17:$F$22,$D683),INDEX(Avaliadores!$F$17:$F$22,$E683),INDEX(Avaliadores!$F$17:$F$22,$F683),INDEX(Avaliadores!$F$17:$F$22,$G683))</f>
        <v>2.54166666666667</v>
      </c>
      <c r="Y683" s="0" t="n">
        <f aca="false">MEDIAN(INDEX(Avaliadores!$G$17:$G$22,$B683),INDEX(Avaliadores!$G$17:$G$22,$C683),INDEX(Avaliadores!$G$17:$G$22,$D683),INDEX(Avaliadores!$G$17:$G$22,$E683),INDEX(Avaliadores!$G$17:$G$22,$F683),INDEX(Avaliadores!$G$17:$G$22,$G683))</f>
        <v>4.79166666666667</v>
      </c>
      <c r="Z683" s="0" t="n">
        <f aca="false">MEDIAN(INDEX(Avaliadores!$H$17:$H$22,$B683),INDEX(Avaliadores!$H$17:$H$22,$C683),INDEX(Avaliadores!$H$17:$H$22,$D683),INDEX(Avaliadores!$H$17:$H$22,$E683),INDEX(Avaliadores!$H$17:$H$22,$F683),INDEX(Avaliadores!$H$17:$H$22,$G683))</f>
        <v>3.66666666666667</v>
      </c>
      <c r="AA683" s="0" t="n">
        <f aca="false">MEDIAN(INDEX(Avaliadores!$I$17:$I$22,$B683),INDEX(Avaliadores!$I$17:$I$22,$C683),INDEX(Avaliadores!$I$17:$I$22,$D683),INDEX(Avaliadores!$I$17:$I$22,$E683),INDEX(Avaliadores!$I$17:$I$22,$F683),INDEX(Avaliadores!$I$17:$I$22,$G683))</f>
        <v>6.54166666666667</v>
      </c>
      <c r="AB683" s="0" t="n">
        <f aca="false">IF(MAX(H683:K683)=MIN(H683:K683),0,IF($B$17="custo",(MAX(H683:K683)-H683)/(MAX(H683:K683)-MIN(H683:K683)),(H683-MIN(H683:K683))/(MAX(H683:K683)-MIN(H683:K683))))</f>
        <v>0.246851560120278</v>
      </c>
      <c r="AC683" s="0" t="n">
        <f aca="false">IF(MAX(H683:K683)=MIN(H683:K683),0,IF($B$17="custo",(MAX(H683:K683)-I683)/(MAX(H683:K683)-MIN(H683:K683)),(I683-MIN(H683:K683))/(MAX(H683:K683)-MIN(H683:K683))))</f>
        <v>0</v>
      </c>
      <c r="AD683" s="0" t="n">
        <f aca="false">IF(MAX(H683:K683)=MIN(H683:K683),0,IF($B$17="custo",(MAX(H683:K683)-J683)/(MAX(H683:K683)-MIN(H683:K683)),(J683-MIN(H683:K683))/(MAX(H683:K683)-MIN(H683:K683))))</f>
        <v>0.800831925476331</v>
      </c>
      <c r="AE683" s="0" t="n">
        <f aca="false">IF(MAX(H683:K683)=MIN(H683:K683),0,IF($B$17="custo",(MAX(H683:K683)-K683)/(MAX(H683:K683)-MIN(H683:K683)),(K683-MIN(H683:K683))/(MAX(H683:K683)-MIN(H683:K683))))</f>
        <v>1</v>
      </c>
      <c r="AF683" s="0" t="n">
        <f aca="false">IF(MAX(L683:O683)=MIN(L683:O683),0,IF($C$17="custo",(MAX(L683:O683)-L683)/(MAX(L683:O683)-MIN(L683:O683)),(L683-MIN(L683:O683))/(MAX(L683:O683)-MIN(L683:O683))))</f>
        <v>1</v>
      </c>
      <c r="AG683" s="0" t="n">
        <f aca="false">IF(MAX(L683:O683)=MIN(L683:O683),0,IF($C$17="custo",(MAX(L683:O683)-M683)/(MAX(L683:O683)-MIN(L683:O683)),(M683-MIN(L683:O683))/(MAX(L683:O683)-MIN(L683:O683))))</f>
        <v>0.933306433124177</v>
      </c>
      <c r="AH683" s="0" t="n">
        <f aca="false">IF(MAX(L683:O683)=MIN(L683:O683),0,IF($C$17="custo",(MAX(L683:O683)-N683)/(MAX(L683:O683)-MIN(L683:O683)),(N683-MIN(L683:O683))/(MAX(L683:O683)-MIN(L683:O683))))</f>
        <v>0.681559411992993</v>
      </c>
      <c r="AI683" s="0" t="n">
        <f aca="false">IF(MAX(L683:O683)=MIN(L683:O683),0,IF($C$17="custo",(MAX(L683:O683)-O683)/(MAX(L683:O683)-MIN(L683:O683)),(O683-MIN(L683:O683))/(MAX(L683:O683)-MIN(L683:O683))))</f>
        <v>0</v>
      </c>
      <c r="AJ683" s="0" t="n">
        <f aca="false">IF(MAX(P683:S683)=MIN(P683:S683),0,IF($D$17="custo",(MAX(P683:S683)-P683)/(MAX(P683:S683)-MIN(P683:S683)),(P683-MIN(P683:S683))/(MAX(P683:S683)-MIN(P683:S683))))</f>
        <v>0.273689321328959</v>
      </c>
      <c r="AK683" s="0" t="n">
        <f aca="false">IF(MAX(P683:S683)=MIN(P683:S683),0,IF($D$17="custo",(MAX(P683:S683)-Q683)/(MAX(P683:S683)-MIN(P683:S683)),(Q683-MIN(P683:S683))/(MAX(P683:S683)-MIN(P683:S683))))</f>
        <v>0</v>
      </c>
      <c r="AL683" s="0" t="n">
        <f aca="false">IF(MAX(P683:S683)=MIN(P683:S683),0,IF($D$17="custo",(MAX(P683:S683)-R683)/(MAX(P683:S683)-MIN(P683:S683)),(R683-MIN(P683:S683))/(MAX(P683:S683)-MIN(P683:S683))))</f>
        <v>0.758555810978378</v>
      </c>
      <c r="AM683" s="0" t="n">
        <f aca="false">IF(MAX(P683:S683)=MIN(P683:S683),0,IF($D$17="custo",(MAX(P683:S683)-S683)/(MAX(P683:S683)-MIN(P683:S683)),(S683-MIN(P683:S683))/(MAX(P683:S683)-MIN(P683:S683))))</f>
        <v>1</v>
      </c>
      <c r="AN683" s="0" t="n">
        <f aca="false">IF(MAX(T683:W683)=MIN(T683:W683),0,IF($E$17="custo",(MAX(T683:W683)-T683)/(MAX(T683:W683)-MIN(T683:W683)),(T683-MIN(T683:W683))/(MAX(T683:W683)-MIN(T683:W683))))</f>
        <v>0</v>
      </c>
      <c r="AO683" s="0" t="n">
        <f aca="false">IF(MAX(T683:W683)=MIN(T683:W683),0,IF($E$17="custo",(MAX(T683:W683)-U683)/(MAX(T683:W683)-MIN(T683:W683)),(U683-MIN(T683:W683))/(MAX(T683:W683)-MIN(T683:W683))))</f>
        <v>0.578947368421053</v>
      </c>
      <c r="AP683" s="0" t="n">
        <f aca="false">IF(MAX(T683:W683)=MIN(T683:W683),0,IF($E$17="custo",(MAX(T683:W683)-V683)/(MAX(T683:W683)-MIN(T683:W683)),(V683-MIN(T683:W683))/(MAX(T683:W683)-MIN(T683:W683))))</f>
        <v>0.657894736842105</v>
      </c>
      <c r="AQ683" s="0" t="n">
        <f aca="false">IF(MAX(T683:W683)=MIN(T683:W683),0,IF($E$17="custo",(MAX(T683:W683)-W683)/(MAX(T683:W683)-MIN(T683:W683)),(W683-MIN(T683:W683))/(MAX(T683:W683)-MIN(T683:W683))))</f>
        <v>1</v>
      </c>
      <c r="AR683" s="0" t="n">
        <f aca="false">IF(MAX(X683:AA683)=MIN(X683:AA683),0,IF($F$17="custo",(MAX(X683:AA683)-X683)/(MAX(X683:AA683)-MIN(X683:AA683)),(X683-MIN(X683:AA683))/(MAX(X683:AA683)-MIN(X683:AA683))))</f>
        <v>0</v>
      </c>
      <c r="AS683" s="0" t="n">
        <f aca="false">IF(MAX(X683:AA683)=MIN(X683:AA683),0,IF($F$17="custo",(MAX(X683:AA683)-Y683)/(MAX(X683:AA683)-MIN(X683:AA683)),(Y683-MIN(X683:AA683))/(MAX(X683:AA683)-MIN(X683:AA683))))</f>
        <v>0.5625</v>
      </c>
      <c r="AT683" s="0" t="n">
        <f aca="false">IF(MAX(X683:AA683)=MIN(X683:AA683),0,IF($F$17="custo",(MAX(X683:AA683)-Z683)/(MAX(X683:AA683)-MIN(X683:AA683)),(Z683-MIN(X683:AA683))/(MAX(X683:AA683)-MIN(X683:AA683))))</f>
        <v>0.28125</v>
      </c>
      <c r="AU683" s="0" t="n">
        <f aca="false">IF(MAX(X683:AA683)=MIN(X683:AA683),0,IF($F$17="custo",(MAX(X683:AA683)-AA683)/(MAX(X683:AA683)-MIN(X683:AA683)),(AA683-MIN(X683:AA683))/(MAX(X683:AA683)-MIN(X683:AA683))))</f>
        <v>1</v>
      </c>
      <c r="AV683" s="0" t="n">
        <f aca="false">STDEVP(AB683:AE683)</f>
        <v>0.404356139838285</v>
      </c>
      <c r="AW683" s="0" t="n">
        <f aca="false">STDEVP(AF683:AI683)</f>
        <v>0.395665036109183</v>
      </c>
      <c r="AX683" s="0" t="n">
        <f aca="false">STDEVP(AJ683:AM683)</f>
        <v>0.393003719299148</v>
      </c>
      <c r="AY683" s="0" t="n">
        <f aca="false">STDEVP(AN683:AQ683)</f>
        <v>0.359562195314203</v>
      </c>
      <c r="AZ683" s="0" t="n">
        <f aca="false">STDEVP(AR683:AU683)</f>
        <v>0.36934208292415</v>
      </c>
      <c r="BA683" s="0" t="n">
        <f aca="false">AV683*((1-IFERROR(CORREL(AB683:AE683,AF683:AI683),0))+(1-IFERROR(CORREL(AB683:AE683,AJ683:AM683),0))+(1-IFERROR(CORREL(AB683:AE683,AN683:AQ683),0))+(1-IFERROR(CORREL(AB683:AE683,AR683:AU683),0)))</f>
        <v>1.10272696149514</v>
      </c>
      <c r="BB683" s="0" t="n">
        <f aca="false">AW683*((1-IFERROR(CORREL(AF683:AI683,AB683:AE683),0))+(1-IFERROR(CORREL(AF683:AI683,AJ683:AM683),0))+(1-IFERROR(CORREL(AF683:AI683,AN683:AQ683),0))+(1-IFERROR(CORREL(AF683:AI683,AR683:AU683),0)))</f>
        <v>2.92229386645926</v>
      </c>
      <c r="BC683" s="0" t="n">
        <f aca="false">AX683*((1-IFERROR(CORREL(AJ683:AM683,AB683:AE683),0))+(1-IFERROR(CORREL(AJ683:AM683,AF683:AI683),0))+(1-IFERROR(CORREL(AJ683:AM683,AN683:AQ683),0))+(1-IFERROR(CORREL(AJ683:AM683,AR683:AU683),0)))</f>
        <v>1.08009119916135</v>
      </c>
      <c r="BD683" s="0" t="n">
        <f aca="false">AY683*((1-IFERROR(CORREL(AN683:AQ683,AB683:AE683),0))+(1-IFERROR(CORREL(AN683:AQ683,AF683:AI683),0))+(1-IFERROR(CORREL(AN683:AQ683,AJ683:AM683),0))+(1-IFERROR(CORREL(AN683:AQ683,AR683:AU683),0)))</f>
        <v>0.946087891635792</v>
      </c>
      <c r="BE683" s="0" t="n">
        <f aca="false">AZ683*((1-IFERROR(CORREL(AR683:AU683,AB683:AE683),0))+(1-IFERROR(CORREL(AR683:AU683,AF683:AI683),0))+(1-IFERROR(CORREL(AR683:AU683,AJ683:AM683),0))+(1-IFERROR(CORREL(AR683:AU683,AN683:AQ683),0)))</f>
        <v>1.10268191987681</v>
      </c>
      <c r="BF683" s="0" t="n">
        <f aca="false">IF(SUM(BA683:BE683)&gt;0,BA683/SUM(BA683:BE683),1/5)</f>
        <v>0.154143860126514</v>
      </c>
      <c r="BG683" s="0" t="n">
        <f aca="false">IF(SUM(BA683:BE683)&gt;0,BB683/SUM(BA683:BE683),1/5)</f>
        <v>0.408490653379252</v>
      </c>
      <c r="BH683" s="0" t="n">
        <f aca="false">IF(SUM(BA683:BE683)&gt;0,BC683/SUM(BA683:BE683),1/5)</f>
        <v>0.150979737088926</v>
      </c>
      <c r="BI683" s="0" t="n">
        <f aca="false">IF(SUM(BA683:BE683)&gt;0,BD683/SUM(BA683:BE683),1/5)</f>
        <v>0.132248185387584</v>
      </c>
      <c r="BJ683" s="0" t="n">
        <f aca="false">IF(SUM(BA683:BE683)&gt;0,BE683/SUM(BA683:BE683),1/5)</f>
        <v>0.154137564017724</v>
      </c>
      <c r="BK683" s="0" t="n">
        <f aca="false">BF683*AB683+BG683*AF683+BH683*AJ683+BI683*AN683+BJ683*AR683</f>
        <v>0.487862847512737</v>
      </c>
      <c r="BL683" s="0" t="n">
        <f aca="false">BF683*AC683+BG683*AG683+BH683*AK683+BI683*AO683+BJ683*AS683</f>
        <v>0.544514073338526</v>
      </c>
      <c r="BM683" s="0" t="n">
        <f aca="false">BF683*AD683+BG683*AH683+BH683*AL683+BI683*AP683+BJ683*AT683</f>
        <v>0.646737105739455</v>
      </c>
      <c r="BN683" s="0" t="n">
        <f aca="false">BF683*AE683+BG683*AI683+BH683*AM683+BI683*AQ683+BJ683*AU683</f>
        <v>0.591509346620748</v>
      </c>
      <c r="BO683" s="0" t="n">
        <f aca="false">RANK(BK683,$BK683:$BN683)</f>
        <v>4</v>
      </c>
      <c r="BP683" s="0" t="n">
        <f aca="false">RANK(BL683,$BK683:$BN683)</f>
        <v>3</v>
      </c>
      <c r="BQ683" s="0" t="n">
        <f aca="false">RANK(BM683,$BK683:$BN683)</f>
        <v>1</v>
      </c>
      <c r="BR683" s="0" t="n">
        <f aca="false">RANK(BN683,$BK683:$BN683)</f>
        <v>2</v>
      </c>
    </row>
    <row r="684" customFormat="false" ht="15" hidden="false" customHeight="false" outlineLevel="0" collapsed="false">
      <c r="A684" s="0" t="n">
        <v>661</v>
      </c>
      <c r="B684" s="0" t="n">
        <f aca="false">RANDBETWEEN(1,$B$5)</f>
        <v>4</v>
      </c>
      <c r="C684" s="0" t="n">
        <f aca="false">RANDBETWEEN(1,$B$5)</f>
        <v>6</v>
      </c>
      <c r="D684" s="0" t="n">
        <f aca="false">RANDBETWEEN(1,$B$5)</f>
        <v>3</v>
      </c>
      <c r="E684" s="0" t="n">
        <f aca="false">RANDBETWEEN(1,$B$5)</f>
        <v>5</v>
      </c>
      <c r="F684" s="0" t="n">
        <f aca="false">RANDBETWEEN(1,$B$5)</f>
        <v>6</v>
      </c>
      <c r="G684" s="0" t="n">
        <f aca="false">RANDBETWEEN(1,$B$5)</f>
        <v>5</v>
      </c>
      <c r="H684" s="0" t="n">
        <f aca="true">NORMINV(RAND(),$B$8,$B$13)</f>
        <v>48.396612321984</v>
      </c>
      <c r="I684" s="0" t="n">
        <f aca="true">NORMINV(RAND(),$C$8,$C$13)</f>
        <v>74.2824356436895</v>
      </c>
      <c r="J684" s="0" t="n">
        <f aca="true">NORMINV(RAND(),$D$8,$D$13)</f>
        <v>14.3902624040037</v>
      </c>
      <c r="K684" s="0" t="n">
        <f aca="true">NORMINV(RAND(),$E$8,$E$13)</f>
        <v>2.96316184369891</v>
      </c>
      <c r="L684" s="0" t="n">
        <f aca="true">NORMINV(RAND(),$B$9,$B$14)</f>
        <v>48.5138856449144</v>
      </c>
      <c r="M684" s="0" t="n">
        <f aca="true">NORMINV(RAND(),$C$9,$C$14)</f>
        <v>54.1017846116514</v>
      </c>
      <c r="N684" s="0" t="n">
        <f aca="true">NORMINV(RAND(),$D$9,$D$14)</f>
        <v>46.8868040766519</v>
      </c>
      <c r="O684" s="0" t="n">
        <f aca="true">NORMINV(RAND(),$E$9,$E$14)</f>
        <v>22.4001539102219</v>
      </c>
      <c r="P684" s="0" t="n">
        <f aca="true">NORMINV(RAND(),$B$10,$B$15)</f>
        <v>25.0139261457796</v>
      </c>
      <c r="Q684" s="0" t="n">
        <f aca="true">NORMINV(RAND(),$C$10,$C$15)</f>
        <v>29.1851835219369</v>
      </c>
      <c r="R684" s="0" t="n">
        <f aca="true">NORMINV(RAND(),$D$10,$D$15)</f>
        <v>10.5012945361661</v>
      </c>
      <c r="S684" s="0" t="n">
        <f aca="true">NORMINV(RAND(),$E$10,$E$15)</f>
        <v>4.16166020598825</v>
      </c>
      <c r="T684" s="0" t="n">
        <f aca="false">MEDIAN(INDEX(Avaliadores!$B$17:$B$22,$B684),INDEX(Avaliadores!$B$17:$B$22,$C684),INDEX(Avaliadores!$B$17:$B$22,$D684),INDEX(Avaliadores!$B$17:$B$22,$E684),INDEX(Avaliadores!$B$17:$B$22,$F684),INDEX(Avaliadores!$B$17:$B$22,$G684))</f>
        <v>2.54166666666667</v>
      </c>
      <c r="U684" s="0" t="n">
        <f aca="false">MEDIAN(INDEX(Avaliadores!$C$17:$C$22,$B684),INDEX(Avaliadores!$C$17:$C$22,$C684),INDEX(Avaliadores!$C$17:$C$22,$D684),INDEX(Avaliadores!$C$17:$C$22,$E684),INDEX(Avaliadores!$C$17:$C$22,$F684),INDEX(Avaliadores!$C$17:$C$22,$G684))</f>
        <v>5.54166666666667</v>
      </c>
      <c r="V684" s="0" t="n">
        <f aca="false">MEDIAN(INDEX(Avaliadores!$D$17:$D$22,$B684),INDEX(Avaliadores!$D$17:$D$22,$C684),INDEX(Avaliadores!$D$17:$D$22,$D684),INDEX(Avaliadores!$D$17:$D$22,$E684),INDEX(Avaliadores!$D$17:$D$22,$F684),INDEX(Avaliadores!$D$17:$D$22,$G684))</f>
        <v>5.54166666666667</v>
      </c>
      <c r="W684" s="0" t="n">
        <f aca="false">MEDIAN(INDEX(Avaliadores!$E$17:$E$22,$B684),INDEX(Avaliadores!$E$17:$E$22,$C684),INDEX(Avaliadores!$E$17:$E$22,$D684),INDEX(Avaliadores!$E$17:$E$22,$E684),INDEX(Avaliadores!$E$17:$E$22,$F684),INDEX(Avaliadores!$E$17:$E$22,$G684))</f>
        <v>6.29166666666667</v>
      </c>
      <c r="X684" s="0" t="n">
        <f aca="false">MEDIAN(INDEX(Avaliadores!$F$17:$F$22,$B684),INDEX(Avaliadores!$F$17:$F$22,$C684),INDEX(Avaliadores!$F$17:$F$22,$D684),INDEX(Avaliadores!$F$17:$F$22,$E684),INDEX(Avaliadores!$F$17:$F$22,$F684),INDEX(Avaliadores!$F$17:$F$22,$G684))</f>
        <v>2.91666666666667</v>
      </c>
      <c r="Y684" s="0" t="n">
        <f aca="false">MEDIAN(INDEX(Avaliadores!$G$17:$G$22,$B684),INDEX(Avaliadores!$G$17:$G$22,$C684),INDEX(Avaliadores!$G$17:$G$22,$D684),INDEX(Avaliadores!$G$17:$G$22,$E684),INDEX(Avaliadores!$G$17:$G$22,$F684),INDEX(Avaliadores!$G$17:$G$22,$G684))</f>
        <v>4.79166666666667</v>
      </c>
      <c r="Z684" s="0" t="n">
        <f aca="false">MEDIAN(INDEX(Avaliadores!$H$17:$H$22,$B684),INDEX(Avaliadores!$H$17:$H$22,$C684),INDEX(Avaliadores!$H$17:$H$22,$D684),INDEX(Avaliadores!$H$17:$H$22,$E684),INDEX(Avaliadores!$H$17:$H$22,$F684),INDEX(Avaliadores!$H$17:$H$22,$G684))</f>
        <v>3.66666666666667</v>
      </c>
      <c r="AA684" s="0" t="n">
        <f aca="false">MEDIAN(INDEX(Avaliadores!$I$17:$I$22,$B684),INDEX(Avaliadores!$I$17:$I$22,$C684),INDEX(Avaliadores!$I$17:$I$22,$D684),INDEX(Avaliadores!$I$17:$I$22,$E684),INDEX(Avaliadores!$I$17:$I$22,$F684),INDEX(Avaliadores!$I$17:$I$22,$G684))</f>
        <v>6.66666666666667</v>
      </c>
      <c r="AB684" s="0" t="n">
        <f aca="false">IF(MAX(H684:K684)=MIN(H684:K684),0,IF($B$17="custo",(MAX(H684:K684)-H684)/(MAX(H684:K684)-MIN(H684:K684)),(H684-MIN(H684:K684))/(MAX(H684:K684)-MIN(H684:K684))))</f>
        <v>0.36295691111915</v>
      </c>
      <c r="AC684" s="0" t="n">
        <f aca="false">IF(MAX(H684:K684)=MIN(H684:K684),0,IF($B$17="custo",(MAX(H684:K684)-I684)/(MAX(H684:K684)-MIN(H684:K684)),(I684-MIN(H684:K684))/(MAX(H684:K684)-MIN(H684:K684))))</f>
        <v>0</v>
      </c>
      <c r="AD684" s="0" t="n">
        <f aca="false">IF(MAX(H684:K684)=MIN(H684:K684),0,IF($B$17="custo",(MAX(H684:K684)-J684)/(MAX(H684:K684)-MIN(H684:K684)),(J684-MIN(H684:K684))/(MAX(H684:K684)-MIN(H684:K684))))</f>
        <v>0.839775421825645</v>
      </c>
      <c r="AE684" s="0" t="n">
        <f aca="false">IF(MAX(H684:K684)=MIN(H684:K684),0,IF($B$17="custo",(MAX(H684:K684)-K684)/(MAX(H684:K684)-MIN(H684:K684)),(K684-MIN(H684:K684))/(MAX(H684:K684)-MIN(H684:K684))))</f>
        <v>1</v>
      </c>
      <c r="AF684" s="0" t="n">
        <f aca="false">IF(MAX(L684:O684)=MIN(L684:O684),0,IF($C$17="custo",(MAX(L684:O684)-L684)/(MAX(L684:O684)-MIN(L684:O684)),(L684-MIN(L684:O684))/(MAX(L684:O684)-MIN(L684:O684))))</f>
        <v>0.823734652032108</v>
      </c>
      <c r="AG684" s="0" t="n">
        <f aca="false">IF(MAX(L684:O684)=MIN(L684:O684),0,IF($C$17="custo",(MAX(L684:O684)-M684)/(MAX(L684:O684)-MIN(L684:O684)),(M684-MIN(L684:O684))/(MAX(L684:O684)-MIN(L684:O684))))</f>
        <v>1</v>
      </c>
      <c r="AH684" s="0" t="n">
        <f aca="false">IF(MAX(L684:O684)=MIN(L684:O684),0,IF($C$17="custo",(MAX(L684:O684)-N684)/(MAX(L684:O684)-MIN(L684:O684)),(N684-MIN(L684:O684))/(MAX(L684:O684)-MIN(L684:O684))))</f>
        <v>0.772409798002153</v>
      </c>
      <c r="AI684" s="0" t="n">
        <f aca="false">IF(MAX(L684:O684)=MIN(L684:O684),0,IF($C$17="custo",(MAX(L684:O684)-O684)/(MAX(L684:O684)-MIN(L684:O684)),(O684-MIN(L684:O684))/(MAX(L684:O684)-MIN(L684:O684))))</f>
        <v>0</v>
      </c>
      <c r="AJ684" s="0" t="n">
        <f aca="false">IF(MAX(P684:S684)=MIN(P684:S684),0,IF($D$17="custo",(MAX(P684:S684)-P684)/(MAX(P684:S684)-MIN(P684:S684)),(P684-MIN(P684:S684))/(MAX(P684:S684)-MIN(P684:S684))))</f>
        <v>0.16669344774078</v>
      </c>
      <c r="AK684" s="0" t="n">
        <f aca="false">IF(MAX(P684:S684)=MIN(P684:S684),0,IF($D$17="custo",(MAX(P684:S684)-Q684)/(MAX(P684:S684)-MIN(P684:S684)),(Q684-MIN(P684:S684))/(MAX(P684:S684)-MIN(P684:S684))))</f>
        <v>0</v>
      </c>
      <c r="AL684" s="0" t="n">
        <f aca="false">IF(MAX(P684:S684)=MIN(P684:S684),0,IF($D$17="custo",(MAX(P684:S684)-R684)/(MAX(P684:S684)-MIN(P684:S684)),(R684-MIN(P684:S684))/(MAX(P684:S684)-MIN(P684:S684))))</f>
        <v>0.746653009245211</v>
      </c>
      <c r="AM684" s="0" t="n">
        <f aca="false">IF(MAX(P684:S684)=MIN(P684:S684),0,IF($D$17="custo",(MAX(P684:S684)-S684)/(MAX(P684:S684)-MIN(P684:S684)),(S684-MIN(P684:S684))/(MAX(P684:S684)-MIN(P684:S684))))</f>
        <v>1</v>
      </c>
      <c r="AN684" s="0" t="n">
        <f aca="false">IF(MAX(T684:W684)=MIN(T684:W684),0,IF($E$17="custo",(MAX(T684:W684)-T684)/(MAX(T684:W684)-MIN(T684:W684)),(T684-MIN(T684:W684))/(MAX(T684:W684)-MIN(T684:W684))))</f>
        <v>0</v>
      </c>
      <c r="AO684" s="0" t="n">
        <f aca="false">IF(MAX(T684:W684)=MIN(T684:W684),0,IF($E$17="custo",(MAX(T684:W684)-U684)/(MAX(T684:W684)-MIN(T684:W684)),(U684-MIN(T684:W684))/(MAX(T684:W684)-MIN(T684:W684))))</f>
        <v>0.8</v>
      </c>
      <c r="AP684" s="0" t="n">
        <f aca="false">IF(MAX(T684:W684)=MIN(T684:W684),0,IF($E$17="custo",(MAX(T684:W684)-V684)/(MAX(T684:W684)-MIN(T684:W684)),(V684-MIN(T684:W684))/(MAX(T684:W684)-MIN(T684:W684))))</f>
        <v>0.8</v>
      </c>
      <c r="AQ684" s="0" t="n">
        <f aca="false">IF(MAX(T684:W684)=MIN(T684:W684),0,IF($E$17="custo",(MAX(T684:W684)-W684)/(MAX(T684:W684)-MIN(T684:W684)),(W684-MIN(T684:W684))/(MAX(T684:W684)-MIN(T684:W684))))</f>
        <v>1</v>
      </c>
      <c r="AR684" s="0" t="n">
        <f aca="false">IF(MAX(X684:AA684)=MIN(X684:AA684),0,IF($F$17="custo",(MAX(X684:AA684)-X684)/(MAX(X684:AA684)-MIN(X684:AA684)),(X684-MIN(X684:AA684))/(MAX(X684:AA684)-MIN(X684:AA684))))</f>
        <v>0</v>
      </c>
      <c r="AS684" s="0" t="n">
        <f aca="false">IF(MAX(X684:AA684)=MIN(X684:AA684),0,IF($F$17="custo",(MAX(X684:AA684)-Y684)/(MAX(X684:AA684)-MIN(X684:AA684)),(Y684-MIN(X684:AA684))/(MAX(X684:AA684)-MIN(X684:AA684))))</f>
        <v>0.5</v>
      </c>
      <c r="AT684" s="0" t="n">
        <f aca="false">IF(MAX(X684:AA684)=MIN(X684:AA684),0,IF($F$17="custo",(MAX(X684:AA684)-Z684)/(MAX(X684:AA684)-MIN(X684:AA684)),(Z684-MIN(X684:AA684))/(MAX(X684:AA684)-MIN(X684:AA684))))</f>
        <v>0.2</v>
      </c>
      <c r="AU684" s="0" t="n">
        <f aca="false">IF(MAX(X684:AA684)=MIN(X684:AA684),0,IF($F$17="custo",(MAX(X684:AA684)-AA684)/(MAX(X684:AA684)-MIN(X684:AA684)),(AA684-MIN(X684:AA684))/(MAX(X684:AA684)-MIN(X684:AA684))))</f>
        <v>1</v>
      </c>
      <c r="AV684" s="0" t="n">
        <f aca="false">STDEVP(AB684:AE684)</f>
        <v>0.394953492762594</v>
      </c>
      <c r="AW684" s="0" t="n">
        <f aca="false">STDEVP(AF684:AI684)</f>
        <v>0.384110716996825</v>
      </c>
      <c r="AX684" s="0" t="n">
        <f aca="false">STDEVP(AJ684:AM684)</f>
        <v>0.409284056499709</v>
      </c>
      <c r="AY684" s="0" t="n">
        <f aca="false">STDEVP(AN684:AQ684)</f>
        <v>0.38405728739343</v>
      </c>
      <c r="AZ684" s="0" t="n">
        <f aca="false">STDEVP(AR684:AU684)</f>
        <v>0.376662979332984</v>
      </c>
      <c r="BA684" s="0" t="n">
        <f aca="false">AV684*((1-IFERROR(CORREL(AB684:AE684,AF684:AI684),0))+(1-IFERROR(CORREL(AB684:AE684,AJ684:AM684),0))+(1-IFERROR(CORREL(AB684:AE684,AN684:AQ684),0))+(1-IFERROR(CORREL(AB684:AE684,AR684:AU684),0)))</f>
        <v>1.19625154922051</v>
      </c>
      <c r="BB684" s="0" t="n">
        <f aca="false">AW684*((1-IFERROR(CORREL(AF684:AI684,AB684:AE684),0))+(1-IFERROR(CORREL(AF684:AI684,AJ684:AM684),0))+(1-IFERROR(CORREL(AF684:AI684,AN684:AQ684),0))+(1-IFERROR(CORREL(AF684:AI684,AR684:AU684),0)))</f>
        <v>2.63735104202694</v>
      </c>
      <c r="BC684" s="0" t="n">
        <f aca="false">AX684*((1-IFERROR(CORREL(AJ684:AM684,AB684:AE684),0))+(1-IFERROR(CORREL(AJ684:AM684,AF684:AI684),0))+(1-IFERROR(CORREL(AJ684:AM684,AN684:AQ684),0))+(1-IFERROR(CORREL(AJ684:AM684,AR684:AU684),0)))</f>
        <v>1.12610010224309</v>
      </c>
      <c r="BD684" s="0" t="n">
        <f aca="false">AY684*((1-IFERROR(CORREL(AN684:AQ684,AB684:AE684),0))+(1-IFERROR(CORREL(AN684:AQ684,AF684:AI684),0))+(1-IFERROR(CORREL(AN684:AQ684,AJ684:AM684),0))+(1-IFERROR(CORREL(AN684:AQ684,AR684:AU684),0)))</f>
        <v>1.04172276396247</v>
      </c>
      <c r="BE684" s="0" t="n">
        <f aca="false">AZ684*((1-IFERROR(CORREL(AR684:AU684,AB684:AE684),0))+(1-IFERROR(CORREL(AR684:AU684,AF684:AI684),0))+(1-IFERROR(CORREL(AR684:AU684,AJ684:AM684),0))+(1-IFERROR(CORREL(AR684:AU684,AN684:AQ684),0)))</f>
        <v>1.1505717217195</v>
      </c>
      <c r="BF684" s="0" t="n">
        <f aca="false">IF(SUM(BA684:BE684)&gt;0,BA684/SUM(BA684:BE684),1/5)</f>
        <v>0.167261188623527</v>
      </c>
      <c r="BG684" s="0" t="n">
        <f aca="false">IF(SUM(BA684:BE684)&gt;0,BB684/SUM(BA684:BE684),1/5)</f>
        <v>0.368757282190662</v>
      </c>
      <c r="BH684" s="0" t="n">
        <f aca="false">IF(SUM(BA684:BE684)&gt;0,BC684/SUM(BA684:BE684),1/5)</f>
        <v>0.157452537246859</v>
      </c>
      <c r="BI684" s="0" t="n">
        <f aca="false">IF(SUM(BA684:BE684)&gt;0,BD684/SUM(BA684:BE684),1/5)</f>
        <v>0.145654806324042</v>
      </c>
      <c r="BJ684" s="0" t="n">
        <f aca="false">IF(SUM(BA684:BE684)&gt;0,BE684/SUM(BA684:BE684),1/5)</f>
        <v>0.160874185614909</v>
      </c>
      <c r="BK684" s="0" t="n">
        <f aca="false">BF684*AB684+BG684*AF684+BH684*AJ684+BI684*AN684+BJ684*AR684</f>
        <v>0.390713062191756</v>
      </c>
      <c r="BL684" s="0" t="n">
        <f aca="false">BF684*AC684+BG684*AG684+BH684*AK684+BI684*AO684+BJ684*AS684</f>
        <v>0.565718220057351</v>
      </c>
      <c r="BM684" s="0" t="n">
        <f aca="false">BF684*AD684+BG684*AH684+BH684*AL684+BI684*AP684+BJ684*AT684</f>
        <v>0.69155466601097</v>
      </c>
      <c r="BN684" s="0" t="n">
        <f aca="false">BF684*AE684+BG684*AI684+BH684*AM684+BI684*AQ684+BJ684*AU684</f>
        <v>0.631242717809338</v>
      </c>
      <c r="BO684" s="0" t="n">
        <f aca="false">RANK(BK684,$BK684:$BN684)</f>
        <v>4</v>
      </c>
      <c r="BP684" s="0" t="n">
        <f aca="false">RANK(BL684,$BK684:$BN684)</f>
        <v>3</v>
      </c>
      <c r="BQ684" s="0" t="n">
        <f aca="false">RANK(BM684,$BK684:$BN684)</f>
        <v>1</v>
      </c>
      <c r="BR684" s="0" t="n">
        <f aca="false">RANK(BN684,$BK684:$BN684)</f>
        <v>2</v>
      </c>
    </row>
    <row r="685" customFormat="false" ht="15" hidden="false" customHeight="false" outlineLevel="0" collapsed="false">
      <c r="A685" s="0" t="n">
        <v>662</v>
      </c>
      <c r="B685" s="0" t="n">
        <f aca="false">RANDBETWEEN(1,$B$5)</f>
        <v>2</v>
      </c>
      <c r="C685" s="0" t="n">
        <f aca="false">RANDBETWEEN(1,$B$5)</f>
        <v>5</v>
      </c>
      <c r="D685" s="0" t="n">
        <f aca="false">RANDBETWEEN(1,$B$5)</f>
        <v>1</v>
      </c>
      <c r="E685" s="0" t="n">
        <f aca="false">RANDBETWEEN(1,$B$5)</f>
        <v>6</v>
      </c>
      <c r="F685" s="0" t="n">
        <f aca="false">RANDBETWEEN(1,$B$5)</f>
        <v>5</v>
      </c>
      <c r="G685" s="0" t="n">
        <f aca="false">RANDBETWEEN(1,$B$5)</f>
        <v>3</v>
      </c>
      <c r="H685" s="0" t="n">
        <f aca="true">NORMINV(RAND(),$B$8,$B$13)</f>
        <v>42.0201229489814</v>
      </c>
      <c r="I685" s="0" t="n">
        <f aca="true">NORMINV(RAND(),$C$8,$C$13)</f>
        <v>59.3377272565069</v>
      </c>
      <c r="J685" s="0" t="n">
        <f aca="true">NORMINV(RAND(),$D$8,$D$13)</f>
        <v>15.019625470177</v>
      </c>
      <c r="K685" s="0" t="n">
        <f aca="true">NORMINV(RAND(),$E$8,$E$13)</f>
        <v>2.99995884611406</v>
      </c>
      <c r="L685" s="0" t="n">
        <f aca="true">NORMINV(RAND(),$B$9,$B$14)</f>
        <v>46.9163297270703</v>
      </c>
      <c r="M685" s="0" t="n">
        <f aca="true">NORMINV(RAND(),$C$9,$C$14)</f>
        <v>53.4848947987634</v>
      </c>
      <c r="N685" s="0" t="n">
        <f aca="true">NORMINV(RAND(),$D$9,$D$14)</f>
        <v>48.1304245393879</v>
      </c>
      <c r="O685" s="0" t="n">
        <f aca="true">NORMINV(RAND(),$E$9,$E$14)</f>
        <v>23.0599453878124</v>
      </c>
      <c r="P685" s="0" t="n">
        <f aca="true">NORMINV(RAND(),$B$10,$B$15)</f>
        <v>26.1656895804314</v>
      </c>
      <c r="Q685" s="0" t="n">
        <f aca="true">NORMINV(RAND(),$C$10,$C$15)</f>
        <v>32.5246618382458</v>
      </c>
      <c r="R685" s="0" t="n">
        <f aca="true">NORMINV(RAND(),$D$10,$D$15)</f>
        <v>9.96401093977728</v>
      </c>
      <c r="S685" s="0" t="n">
        <f aca="true">NORMINV(RAND(),$E$10,$E$15)</f>
        <v>3.88802703157826</v>
      </c>
      <c r="T685" s="0" t="n">
        <f aca="false">MEDIAN(INDEX(Avaliadores!$B$17:$B$22,$B685),INDEX(Avaliadores!$B$17:$B$22,$C685),INDEX(Avaliadores!$B$17:$B$22,$D685),INDEX(Avaliadores!$B$17:$B$22,$E685),INDEX(Avaliadores!$B$17:$B$22,$F685),INDEX(Avaliadores!$B$17:$B$22,$G685))</f>
        <v>2.54166666666667</v>
      </c>
      <c r="U685" s="0" t="n">
        <f aca="false">MEDIAN(INDEX(Avaliadores!$C$17:$C$22,$B685),INDEX(Avaliadores!$C$17:$C$22,$C685),INDEX(Avaliadores!$C$17:$C$22,$D685),INDEX(Avaliadores!$C$17:$C$22,$E685),INDEX(Avaliadores!$C$17:$C$22,$F685),INDEX(Avaliadores!$C$17:$C$22,$G685))</f>
        <v>5.29166666666667</v>
      </c>
      <c r="V685" s="0" t="n">
        <f aca="false">MEDIAN(INDEX(Avaliadores!$D$17:$D$22,$B685),INDEX(Avaliadores!$D$17:$D$22,$C685),INDEX(Avaliadores!$D$17:$D$22,$D685),INDEX(Avaliadores!$D$17:$D$22,$E685),INDEX(Avaliadores!$D$17:$D$22,$F685),INDEX(Avaliadores!$D$17:$D$22,$G685))</f>
        <v>5.66666666666667</v>
      </c>
      <c r="W685" s="0" t="n">
        <f aca="false">MEDIAN(INDEX(Avaliadores!$E$17:$E$22,$B685),INDEX(Avaliadores!$E$17:$E$22,$C685),INDEX(Avaliadores!$E$17:$E$22,$D685),INDEX(Avaliadores!$E$17:$E$22,$E685),INDEX(Avaliadores!$E$17:$E$22,$F685),INDEX(Avaliadores!$E$17:$E$22,$G685))</f>
        <v>6.54166666666667</v>
      </c>
      <c r="X685" s="0" t="n">
        <f aca="false">MEDIAN(INDEX(Avaliadores!$F$17:$F$22,$B685),INDEX(Avaliadores!$F$17:$F$22,$C685),INDEX(Avaliadores!$F$17:$F$22,$D685),INDEX(Avaliadores!$F$17:$F$22,$E685),INDEX(Avaliadores!$F$17:$F$22,$F685),INDEX(Avaliadores!$F$17:$F$22,$G685))</f>
        <v>2.54166666666667</v>
      </c>
      <c r="Y685" s="0" t="n">
        <f aca="false">MEDIAN(INDEX(Avaliadores!$G$17:$G$22,$B685),INDEX(Avaliadores!$G$17:$G$22,$C685),INDEX(Avaliadores!$G$17:$G$22,$D685),INDEX(Avaliadores!$G$17:$G$22,$E685),INDEX(Avaliadores!$G$17:$G$22,$F685),INDEX(Avaliadores!$G$17:$G$22,$G685))</f>
        <v>5.04166666666667</v>
      </c>
      <c r="Z685" s="0" t="n">
        <f aca="false">MEDIAN(INDEX(Avaliadores!$H$17:$H$22,$B685),INDEX(Avaliadores!$H$17:$H$22,$C685),INDEX(Avaliadores!$H$17:$H$22,$D685),INDEX(Avaliadores!$H$17:$H$22,$E685),INDEX(Avaliadores!$H$17:$H$22,$F685),INDEX(Avaliadores!$H$17:$H$22,$G685))</f>
        <v>3.91666666666667</v>
      </c>
      <c r="AA685" s="0" t="n">
        <f aca="false">MEDIAN(INDEX(Avaliadores!$I$17:$I$22,$B685),INDEX(Avaliadores!$I$17:$I$22,$C685),INDEX(Avaliadores!$I$17:$I$22,$D685),INDEX(Avaliadores!$I$17:$I$22,$E685),INDEX(Avaliadores!$I$17:$I$22,$F685),INDEX(Avaliadores!$I$17:$I$22,$G685))</f>
        <v>6.66666666666667</v>
      </c>
      <c r="AB685" s="0" t="n">
        <f aca="false">IF(MAX(H685:K685)=MIN(H685:K685),0,IF($B$17="custo",(MAX(H685:K685)-H685)/(MAX(H685:K685)-MIN(H685:K685)),(H685-MIN(H685:K685))/(MAX(H685:K685)-MIN(H685:K685))))</f>
        <v>0.307388893741322</v>
      </c>
      <c r="AC685" s="0" t="n">
        <f aca="false">IF(MAX(H685:K685)=MIN(H685:K685),0,IF($B$17="custo",(MAX(H685:K685)-I685)/(MAX(H685:K685)-MIN(H685:K685)),(I685-MIN(H685:K685))/(MAX(H685:K685)-MIN(H685:K685))))</f>
        <v>0</v>
      </c>
      <c r="AD685" s="0" t="n">
        <f aca="false">IF(MAX(H685:K685)=MIN(H685:K685),0,IF($B$17="custo",(MAX(H685:K685)-J685)/(MAX(H685:K685)-MIN(H685:K685)),(J685-MIN(H685:K685))/(MAX(H685:K685)-MIN(H685:K685))))</f>
        <v>0.786649933726419</v>
      </c>
      <c r="AE685" s="0" t="n">
        <f aca="false">IF(MAX(H685:K685)=MIN(H685:K685),0,IF($B$17="custo",(MAX(H685:K685)-K685)/(MAX(H685:K685)-MIN(H685:K685)),(K685-MIN(H685:K685))/(MAX(H685:K685)-MIN(H685:K685))))</f>
        <v>1</v>
      </c>
      <c r="AF685" s="0" t="n">
        <f aca="false">IF(MAX(L685:O685)=MIN(L685:O685),0,IF($C$17="custo",(MAX(L685:O685)-L685)/(MAX(L685:O685)-MIN(L685:O685)),(L685-MIN(L685:O685))/(MAX(L685:O685)-MIN(L685:O685))))</f>
        <v>0.784105965700348</v>
      </c>
      <c r="AG685" s="0" t="n">
        <f aca="false">IF(MAX(L685:O685)=MIN(L685:O685),0,IF($C$17="custo",(MAX(L685:O685)-M685)/(MAX(L685:O685)-MIN(L685:O685)),(M685-MIN(L685:O685))/(MAX(L685:O685)-MIN(L685:O685))))</f>
        <v>1</v>
      </c>
      <c r="AH685" s="0" t="n">
        <f aca="false">IF(MAX(L685:O685)=MIN(L685:O685),0,IF($C$17="custo",(MAX(L685:O685)-N685)/(MAX(L685:O685)-MIN(L685:O685)),(N685-MIN(L685:O685))/(MAX(L685:O685)-MIN(L685:O685))))</f>
        <v>0.824010545192618</v>
      </c>
      <c r="AI685" s="0" t="n">
        <f aca="false">IF(MAX(L685:O685)=MIN(L685:O685),0,IF($C$17="custo",(MAX(L685:O685)-O685)/(MAX(L685:O685)-MIN(L685:O685)),(O685-MIN(L685:O685))/(MAX(L685:O685)-MIN(L685:O685))))</f>
        <v>0</v>
      </c>
      <c r="AJ685" s="0" t="n">
        <f aca="false">IF(MAX(P685:S685)=MIN(P685:S685),0,IF($D$17="custo",(MAX(P685:S685)-P685)/(MAX(P685:S685)-MIN(P685:S685)),(P685-MIN(P685:S685))/(MAX(P685:S685)-MIN(P685:S685))))</f>
        <v>0.222057245927996</v>
      </c>
      <c r="AK685" s="0" t="n">
        <f aca="false">IF(MAX(P685:S685)=MIN(P685:S685),0,IF($D$17="custo",(MAX(P685:S685)-Q685)/(MAX(P685:S685)-MIN(P685:S685)),(Q685-MIN(P685:S685))/(MAX(P685:S685)-MIN(P685:S685))))</f>
        <v>0</v>
      </c>
      <c r="AL685" s="0" t="n">
        <f aca="false">IF(MAX(P685:S685)=MIN(P685:S685),0,IF($D$17="custo",(MAX(P685:S685)-R685)/(MAX(P685:S685)-MIN(P685:S685)),(R685-MIN(P685:S685))/(MAX(P685:S685)-MIN(P685:S685))))</f>
        <v>0.787824793338345</v>
      </c>
      <c r="AM685" s="0" t="n">
        <f aca="false">IF(MAX(P685:S685)=MIN(P685:S685),0,IF($D$17="custo",(MAX(P685:S685)-S685)/(MAX(P685:S685)-MIN(P685:S685)),(S685-MIN(P685:S685))/(MAX(P685:S685)-MIN(P685:S685))))</f>
        <v>1</v>
      </c>
      <c r="AN685" s="0" t="n">
        <f aca="false">IF(MAX(T685:W685)=MIN(T685:W685),0,IF($E$17="custo",(MAX(T685:W685)-T685)/(MAX(T685:W685)-MIN(T685:W685)),(T685-MIN(T685:W685))/(MAX(T685:W685)-MIN(T685:W685))))</f>
        <v>0</v>
      </c>
      <c r="AO685" s="0" t="n">
        <f aca="false">IF(MAX(T685:W685)=MIN(T685:W685),0,IF($E$17="custo",(MAX(T685:W685)-U685)/(MAX(T685:W685)-MIN(T685:W685)),(U685-MIN(T685:W685))/(MAX(T685:W685)-MIN(T685:W685))))</f>
        <v>0.6875</v>
      </c>
      <c r="AP685" s="0" t="n">
        <f aca="false">IF(MAX(T685:W685)=MIN(T685:W685),0,IF($E$17="custo",(MAX(T685:W685)-V685)/(MAX(T685:W685)-MIN(T685:W685)),(V685-MIN(T685:W685))/(MAX(T685:W685)-MIN(T685:W685))))</f>
        <v>0.78125</v>
      </c>
      <c r="AQ685" s="0" t="n">
        <f aca="false">IF(MAX(T685:W685)=MIN(T685:W685),0,IF($E$17="custo",(MAX(T685:W685)-W685)/(MAX(T685:W685)-MIN(T685:W685)),(W685-MIN(T685:W685))/(MAX(T685:W685)-MIN(T685:W685))))</f>
        <v>1</v>
      </c>
      <c r="AR685" s="0" t="n">
        <f aca="false">IF(MAX(X685:AA685)=MIN(X685:AA685),0,IF($F$17="custo",(MAX(X685:AA685)-X685)/(MAX(X685:AA685)-MIN(X685:AA685)),(X685-MIN(X685:AA685))/(MAX(X685:AA685)-MIN(X685:AA685))))</f>
        <v>0</v>
      </c>
      <c r="AS685" s="0" t="n">
        <f aca="false">IF(MAX(X685:AA685)=MIN(X685:AA685),0,IF($F$17="custo",(MAX(X685:AA685)-Y685)/(MAX(X685:AA685)-MIN(X685:AA685)),(Y685-MIN(X685:AA685))/(MAX(X685:AA685)-MIN(X685:AA685))))</f>
        <v>0.606060606060606</v>
      </c>
      <c r="AT685" s="0" t="n">
        <f aca="false">IF(MAX(X685:AA685)=MIN(X685:AA685),0,IF($F$17="custo",(MAX(X685:AA685)-Z685)/(MAX(X685:AA685)-MIN(X685:AA685)),(Z685-MIN(X685:AA685))/(MAX(X685:AA685)-MIN(X685:AA685))))</f>
        <v>0.333333333333333</v>
      </c>
      <c r="AU685" s="0" t="n">
        <f aca="false">IF(MAX(X685:AA685)=MIN(X685:AA685),0,IF($F$17="custo",(MAX(X685:AA685)-AA685)/(MAX(X685:AA685)-MIN(X685:AA685)),(AA685-MIN(X685:AA685))/(MAX(X685:AA685)-MIN(X685:AA685))))</f>
        <v>1</v>
      </c>
      <c r="AV685" s="0" t="n">
        <f aca="false">STDEVP(AB685:AE685)</f>
        <v>0.392764687023819</v>
      </c>
      <c r="AW685" s="0" t="n">
        <f aca="false">STDEVP(AF685:AI685)</f>
        <v>0.385112843994259</v>
      </c>
      <c r="AX685" s="0" t="n">
        <f aca="false">STDEVP(AJ685:AM685)</f>
        <v>0.406223729158692</v>
      </c>
      <c r="AY685" s="0" t="n">
        <f aca="false">STDEVP(AN685:AQ685)</f>
        <v>0.373940560742948</v>
      </c>
      <c r="AZ685" s="0" t="n">
        <f aca="false">STDEVP(AR685:AU685)</f>
        <v>0.366779346573037</v>
      </c>
      <c r="BA685" s="0" t="n">
        <f aca="false">AV685*((1-IFERROR(CORREL(AB685:AE685,AF685:AI685),0))+(1-IFERROR(CORREL(AB685:AE685,AJ685:AM685),0))+(1-IFERROR(CORREL(AB685:AE685,AN685:AQ685),0))+(1-IFERROR(CORREL(AB685:AE685,AR685:AU685),0)))</f>
        <v>1.10517394293338</v>
      </c>
      <c r="BB685" s="0" t="n">
        <f aca="false">AW685*((1-IFERROR(CORREL(AF685:AI685,AB685:AE685),0))+(1-IFERROR(CORREL(AF685:AI685,AJ685:AM685),0))+(1-IFERROR(CORREL(AF685:AI685,AN685:AQ685),0))+(1-IFERROR(CORREL(AF685:AI685,AR685:AU685),0)))</f>
        <v>2.59112231761152</v>
      </c>
      <c r="BC685" s="0" t="n">
        <f aca="false">AX685*((1-IFERROR(CORREL(AJ685:AM685,AB685:AE685),0))+(1-IFERROR(CORREL(AJ685:AM685,AF685:AI685),0))+(1-IFERROR(CORREL(AJ685:AM685,AN685:AQ685),0))+(1-IFERROR(CORREL(AJ685:AM685,AR685:AU685),0)))</f>
        <v>1.08936907579299</v>
      </c>
      <c r="BD685" s="0" t="n">
        <f aca="false">AY685*((1-IFERROR(CORREL(AN685:AQ685,AB685:AE685),0))+(1-IFERROR(CORREL(AN685:AQ685,AF685:AI685),0))+(1-IFERROR(CORREL(AN685:AQ685,AJ685:AM685),0))+(1-IFERROR(CORREL(AN685:AQ685,AR685:AU685),0)))</f>
        <v>0.913414742219313</v>
      </c>
      <c r="BE685" s="0" t="n">
        <f aca="false">AZ685*((1-IFERROR(CORREL(AR685:AU685,AB685:AE685),0))+(1-IFERROR(CORREL(AR685:AU685,AF685:AI685),0))+(1-IFERROR(CORREL(AR685:AU685,AJ685:AM685),0))+(1-IFERROR(CORREL(AR685:AU685,AN685:AQ685),0)))</f>
        <v>1.06080217875266</v>
      </c>
      <c r="BF685" s="0" t="n">
        <f aca="false">IF(SUM(BA685:BE685)&gt;0,BA685/SUM(BA685:BE685),1/5)</f>
        <v>0.163490117263254</v>
      </c>
      <c r="BG685" s="0" t="n">
        <f aca="false">IF(SUM(BA685:BE685)&gt;0,BB685/SUM(BA685:BE685),1/5)</f>
        <v>0.383308794292917</v>
      </c>
      <c r="BH685" s="0" t="n">
        <f aca="false">IF(SUM(BA685:BE685)&gt;0,BC685/SUM(BA685:BE685),1/5)</f>
        <v>0.161152078442637</v>
      </c>
      <c r="BI685" s="0" t="n">
        <f aca="false">IF(SUM(BA685:BE685)&gt;0,BD685/SUM(BA685:BE685),1/5)</f>
        <v>0.135122877507457</v>
      </c>
      <c r="BJ685" s="0" t="n">
        <f aca="false">IF(SUM(BA685:BE685)&gt;0,BE685/SUM(BA685:BE685),1/5)</f>
        <v>0.156926132493735</v>
      </c>
      <c r="BK685" s="0" t="n">
        <f aca="false">BF685*AB685+BG685*AF685+BH685*AJ685+BI685*AN685+BJ685*AR685</f>
        <v>0.386594745308218</v>
      </c>
      <c r="BL685" s="0" t="n">
        <f aca="false">BF685*AC685+BG685*AG685+BH685*AK685+BI685*AO685+BJ685*AS685</f>
        <v>0.571312519545193</v>
      </c>
      <c r="BM685" s="0" t="n">
        <f aca="false">BF685*AD685+BG685*AH685+BH685*AL685+BI685*AP685+BJ685*AT685</f>
        <v>0.729293040251556</v>
      </c>
      <c r="BN685" s="0" t="n">
        <f aca="false">BF685*AE685+BG685*AI685+BH685*AM685+BI685*AQ685+BJ685*AU685</f>
        <v>0.616691205707084</v>
      </c>
      <c r="BO685" s="0" t="n">
        <f aca="false">RANK(BK685,$BK685:$BN685)</f>
        <v>4</v>
      </c>
      <c r="BP685" s="0" t="n">
        <f aca="false">RANK(BL685,$BK685:$BN685)</f>
        <v>3</v>
      </c>
      <c r="BQ685" s="0" t="n">
        <f aca="false">RANK(BM685,$BK685:$BN685)</f>
        <v>1</v>
      </c>
      <c r="BR685" s="0" t="n">
        <f aca="false">RANK(BN685,$BK685:$BN685)</f>
        <v>2</v>
      </c>
    </row>
    <row r="686" customFormat="false" ht="15" hidden="false" customHeight="false" outlineLevel="0" collapsed="false">
      <c r="A686" s="0" t="n">
        <v>663</v>
      </c>
      <c r="B686" s="0" t="n">
        <f aca="false">RANDBETWEEN(1,$B$5)</f>
        <v>3</v>
      </c>
      <c r="C686" s="0" t="n">
        <f aca="false">RANDBETWEEN(1,$B$5)</f>
        <v>4</v>
      </c>
      <c r="D686" s="0" t="n">
        <f aca="false">RANDBETWEEN(1,$B$5)</f>
        <v>1</v>
      </c>
      <c r="E686" s="0" t="n">
        <f aca="false">RANDBETWEEN(1,$B$5)</f>
        <v>6</v>
      </c>
      <c r="F686" s="0" t="n">
        <f aca="false">RANDBETWEEN(1,$B$5)</f>
        <v>4</v>
      </c>
      <c r="G686" s="0" t="n">
        <f aca="false">RANDBETWEEN(1,$B$5)</f>
        <v>5</v>
      </c>
      <c r="H686" s="0" t="n">
        <f aca="true">NORMINV(RAND(),$B$8,$B$13)</f>
        <v>52.8996083226783</v>
      </c>
      <c r="I686" s="0" t="n">
        <f aca="true">NORMINV(RAND(),$C$8,$C$13)</f>
        <v>77.6557865830696</v>
      </c>
      <c r="J686" s="0" t="n">
        <f aca="true">NORMINV(RAND(),$D$8,$D$13)</f>
        <v>14.00372837333</v>
      </c>
      <c r="K686" s="0" t="n">
        <f aca="true">NORMINV(RAND(),$E$8,$E$13)</f>
        <v>3.43606328595113</v>
      </c>
      <c r="L686" s="0" t="n">
        <f aca="true">NORMINV(RAND(),$B$9,$B$14)</f>
        <v>42.9215925153338</v>
      </c>
      <c r="M686" s="0" t="n">
        <f aca="true">NORMINV(RAND(),$C$9,$C$14)</f>
        <v>51.1122343779817</v>
      </c>
      <c r="N686" s="0" t="n">
        <f aca="true">NORMINV(RAND(),$D$9,$D$14)</f>
        <v>46.1646264441291</v>
      </c>
      <c r="O686" s="0" t="n">
        <f aca="true">NORMINV(RAND(),$E$9,$E$14)</f>
        <v>22.8099856170742</v>
      </c>
      <c r="P686" s="0" t="n">
        <f aca="true">NORMINV(RAND(),$B$10,$B$15)</f>
        <v>24.6847641121261</v>
      </c>
      <c r="Q686" s="0" t="n">
        <f aca="true">NORMINV(RAND(),$C$10,$C$15)</f>
        <v>31.1240682736529</v>
      </c>
      <c r="R686" s="0" t="n">
        <f aca="true">NORMINV(RAND(),$D$10,$D$15)</f>
        <v>9.51945005945012</v>
      </c>
      <c r="S686" s="0" t="n">
        <f aca="true">NORMINV(RAND(),$E$10,$E$15)</f>
        <v>3.85443051782065</v>
      </c>
      <c r="T686" s="0" t="n">
        <f aca="false">MEDIAN(INDEX(Avaliadores!$B$17:$B$22,$B686),INDEX(Avaliadores!$B$17:$B$22,$C686),INDEX(Avaliadores!$B$17:$B$22,$D686),INDEX(Avaliadores!$B$17:$B$22,$E686),INDEX(Avaliadores!$B$17:$B$22,$F686),INDEX(Avaliadores!$B$17:$B$22,$G686))</f>
        <v>2.66666666666667</v>
      </c>
      <c r="U686" s="0" t="n">
        <f aca="false">MEDIAN(INDEX(Avaliadores!$C$17:$C$22,$B686),INDEX(Avaliadores!$C$17:$C$22,$C686),INDEX(Avaliadores!$C$17:$C$22,$D686),INDEX(Avaliadores!$C$17:$C$22,$E686),INDEX(Avaliadores!$C$17:$C$22,$F686),INDEX(Avaliadores!$C$17:$C$22,$G686))</f>
        <v>5.54166666666667</v>
      </c>
      <c r="V686" s="0" t="n">
        <f aca="false">MEDIAN(INDEX(Avaliadores!$D$17:$D$22,$B686),INDEX(Avaliadores!$D$17:$D$22,$C686),INDEX(Avaliadores!$D$17:$D$22,$D686),INDEX(Avaliadores!$D$17:$D$22,$E686),INDEX(Avaliadores!$D$17:$D$22,$F686),INDEX(Avaliadores!$D$17:$D$22,$G686))</f>
        <v>5.54166666666667</v>
      </c>
      <c r="W686" s="0" t="n">
        <f aca="false">MEDIAN(INDEX(Avaliadores!$E$17:$E$22,$B686),INDEX(Avaliadores!$E$17:$E$22,$C686),INDEX(Avaliadores!$E$17:$E$22,$D686),INDEX(Avaliadores!$E$17:$E$22,$E686),INDEX(Avaliadores!$E$17:$E$22,$F686),INDEX(Avaliadores!$E$17:$E$22,$G686))</f>
        <v>6.54166666666667</v>
      </c>
      <c r="X686" s="0" t="n">
        <f aca="false">MEDIAN(INDEX(Avaliadores!$F$17:$F$22,$B686),INDEX(Avaliadores!$F$17:$F$22,$C686),INDEX(Avaliadores!$F$17:$F$22,$D686),INDEX(Avaliadores!$F$17:$F$22,$E686),INDEX(Avaliadores!$F$17:$F$22,$F686),INDEX(Avaliadores!$F$17:$F$22,$G686))</f>
        <v>2.91666666666667</v>
      </c>
      <c r="Y686" s="0" t="n">
        <f aca="false">MEDIAN(INDEX(Avaliadores!$G$17:$G$22,$B686),INDEX(Avaliadores!$G$17:$G$22,$C686),INDEX(Avaliadores!$G$17:$G$22,$D686),INDEX(Avaliadores!$G$17:$G$22,$E686),INDEX(Avaliadores!$G$17:$G$22,$F686),INDEX(Avaliadores!$G$17:$G$22,$G686))</f>
        <v>4.79166666666667</v>
      </c>
      <c r="Z686" s="0" t="n">
        <f aca="false">MEDIAN(INDEX(Avaliadores!$H$17:$H$22,$B686),INDEX(Avaliadores!$H$17:$H$22,$C686),INDEX(Avaliadores!$H$17:$H$22,$D686),INDEX(Avaliadores!$H$17:$H$22,$E686),INDEX(Avaliadores!$H$17:$H$22,$F686),INDEX(Avaliadores!$H$17:$H$22,$G686))</f>
        <v>3.66666666666667</v>
      </c>
      <c r="AA686" s="0" t="n">
        <f aca="false">MEDIAN(INDEX(Avaliadores!$I$17:$I$22,$B686),INDEX(Avaliadores!$I$17:$I$22,$C686),INDEX(Avaliadores!$I$17:$I$22,$D686),INDEX(Avaliadores!$I$17:$I$22,$E686),INDEX(Avaliadores!$I$17:$I$22,$F686),INDEX(Avaliadores!$I$17:$I$22,$G686))</f>
        <v>6.66666666666667</v>
      </c>
      <c r="AB686" s="0" t="n">
        <f aca="false">IF(MAX(H686:K686)=MIN(H686:K686),0,IF($B$17="custo",(MAX(H686:K686)-H686)/(MAX(H686:K686)-MIN(H686:K686)),(H686-MIN(H686:K686))/(MAX(H686:K686)-MIN(H686:K686))))</f>
        <v>0.333552553965833</v>
      </c>
      <c r="AC686" s="0" t="n">
        <f aca="false">IF(MAX(H686:K686)=MIN(H686:K686),0,IF($B$17="custo",(MAX(H686:K686)-I686)/(MAX(H686:K686)-MIN(H686:K686)),(I686-MIN(H686:K686))/(MAX(H686:K686)-MIN(H686:K686))))</f>
        <v>0</v>
      </c>
      <c r="AD686" s="0" t="n">
        <f aca="false">IF(MAX(H686:K686)=MIN(H686:K686),0,IF($B$17="custo",(MAX(H686:K686)-J686)/(MAX(H686:K686)-MIN(H686:K686)),(J686-MIN(H686:K686))/(MAX(H686:K686)-MIN(H686:K686))))</f>
        <v>0.857616484972948</v>
      </c>
      <c r="AE686" s="0" t="n">
        <f aca="false">IF(MAX(H686:K686)=MIN(H686:K686),0,IF($B$17="custo",(MAX(H686:K686)-K686)/(MAX(H686:K686)-MIN(H686:K686)),(K686-MIN(H686:K686))/(MAX(H686:K686)-MIN(H686:K686))))</f>
        <v>1</v>
      </c>
      <c r="AF686" s="0" t="n">
        <f aca="false">IF(MAX(L686:O686)=MIN(L686:O686),0,IF($C$17="custo",(MAX(L686:O686)-L686)/(MAX(L686:O686)-MIN(L686:O686)),(L686-MIN(L686:O686))/(MAX(L686:O686)-MIN(L686:O686))))</f>
        <v>0.710601022136404</v>
      </c>
      <c r="AG686" s="0" t="n">
        <f aca="false">IF(MAX(L686:O686)=MIN(L686:O686),0,IF($C$17="custo",(MAX(L686:O686)-M686)/(MAX(L686:O686)-MIN(L686:O686)),(M686-MIN(L686:O686))/(MAX(L686:O686)-MIN(L686:O686))))</f>
        <v>1</v>
      </c>
      <c r="AH686" s="0" t="n">
        <f aca="false">IF(MAX(L686:O686)=MIN(L686:O686),0,IF($C$17="custo",(MAX(L686:O686)-N686)/(MAX(L686:O686)-MIN(L686:O686)),(N686-MIN(L686:O686))/(MAX(L686:O686)-MIN(L686:O686))))</f>
        <v>0.825186755453633</v>
      </c>
      <c r="AI686" s="0" t="n">
        <f aca="false">IF(MAX(L686:O686)=MIN(L686:O686),0,IF($C$17="custo",(MAX(L686:O686)-O686)/(MAX(L686:O686)-MIN(L686:O686)),(O686-MIN(L686:O686))/(MAX(L686:O686)-MIN(L686:O686))))</f>
        <v>0</v>
      </c>
      <c r="AJ686" s="0" t="n">
        <f aca="false">IF(MAX(P686:S686)=MIN(P686:S686),0,IF($D$17="custo",(MAX(P686:S686)-P686)/(MAX(P686:S686)-MIN(P686:S686)),(P686-MIN(P686:S686))/(MAX(P686:S686)-MIN(P686:S686))))</f>
        <v>0.236134569119811</v>
      </c>
      <c r="AK686" s="0" t="n">
        <f aca="false">IF(MAX(P686:S686)=MIN(P686:S686),0,IF($D$17="custo",(MAX(P686:S686)-Q686)/(MAX(P686:S686)-MIN(P686:S686)),(Q686-MIN(P686:S686))/(MAX(P686:S686)-MIN(P686:S686))))</f>
        <v>0</v>
      </c>
      <c r="AL686" s="0" t="n">
        <f aca="false">IF(MAX(P686:S686)=MIN(P686:S686),0,IF($D$17="custo",(MAX(P686:S686)-R686)/(MAX(P686:S686)-MIN(P686:S686)),(R686-MIN(P686:S686))/(MAX(P686:S686)-MIN(P686:S686))))</f>
        <v>0.792259083440965</v>
      </c>
      <c r="AM686" s="0" t="n">
        <f aca="false">IF(MAX(P686:S686)=MIN(P686:S686),0,IF($D$17="custo",(MAX(P686:S686)-S686)/(MAX(P686:S686)-MIN(P686:S686)),(S686-MIN(P686:S686))/(MAX(P686:S686)-MIN(P686:S686))))</f>
        <v>1</v>
      </c>
      <c r="AN686" s="0" t="n">
        <f aca="false">IF(MAX(T686:W686)=MIN(T686:W686),0,IF($E$17="custo",(MAX(T686:W686)-T686)/(MAX(T686:W686)-MIN(T686:W686)),(T686-MIN(T686:W686))/(MAX(T686:W686)-MIN(T686:W686))))</f>
        <v>0</v>
      </c>
      <c r="AO686" s="0" t="n">
        <f aca="false">IF(MAX(T686:W686)=MIN(T686:W686),0,IF($E$17="custo",(MAX(T686:W686)-U686)/(MAX(T686:W686)-MIN(T686:W686)),(U686-MIN(T686:W686))/(MAX(T686:W686)-MIN(T686:W686))))</f>
        <v>0.741935483870968</v>
      </c>
      <c r="AP686" s="0" t="n">
        <f aca="false">IF(MAX(T686:W686)=MIN(T686:W686),0,IF($E$17="custo",(MAX(T686:W686)-V686)/(MAX(T686:W686)-MIN(T686:W686)),(V686-MIN(T686:W686))/(MAX(T686:W686)-MIN(T686:W686))))</f>
        <v>0.741935483870968</v>
      </c>
      <c r="AQ686" s="0" t="n">
        <f aca="false">IF(MAX(T686:W686)=MIN(T686:W686),0,IF($E$17="custo",(MAX(T686:W686)-W686)/(MAX(T686:W686)-MIN(T686:W686)),(W686-MIN(T686:W686))/(MAX(T686:W686)-MIN(T686:W686))))</f>
        <v>1</v>
      </c>
      <c r="AR686" s="0" t="n">
        <f aca="false">IF(MAX(X686:AA686)=MIN(X686:AA686),0,IF($F$17="custo",(MAX(X686:AA686)-X686)/(MAX(X686:AA686)-MIN(X686:AA686)),(X686-MIN(X686:AA686))/(MAX(X686:AA686)-MIN(X686:AA686))))</f>
        <v>0</v>
      </c>
      <c r="AS686" s="0" t="n">
        <f aca="false">IF(MAX(X686:AA686)=MIN(X686:AA686),0,IF($F$17="custo",(MAX(X686:AA686)-Y686)/(MAX(X686:AA686)-MIN(X686:AA686)),(Y686-MIN(X686:AA686))/(MAX(X686:AA686)-MIN(X686:AA686))))</f>
        <v>0.5</v>
      </c>
      <c r="AT686" s="0" t="n">
        <f aca="false">IF(MAX(X686:AA686)=MIN(X686:AA686),0,IF($F$17="custo",(MAX(X686:AA686)-Z686)/(MAX(X686:AA686)-MIN(X686:AA686)),(Z686-MIN(X686:AA686))/(MAX(X686:AA686)-MIN(X686:AA686))))</f>
        <v>0.2</v>
      </c>
      <c r="AU686" s="0" t="n">
        <f aca="false">IF(MAX(X686:AA686)=MIN(X686:AA686),0,IF($F$17="custo",(MAX(X686:AA686)-AA686)/(MAX(X686:AA686)-MIN(X686:AA686)),(AA686-MIN(X686:AA686))/(MAX(X686:AA686)-MIN(X686:AA686))))</f>
        <v>1</v>
      </c>
      <c r="AV686" s="0" t="n">
        <f aca="false">STDEVP(AB686:AE686)</f>
        <v>0.402013029096542</v>
      </c>
      <c r="AW686" s="0" t="n">
        <f aca="false">STDEVP(AF686:AI686)</f>
        <v>0.380240739793108</v>
      </c>
      <c r="AX686" s="0" t="n">
        <f aca="false">STDEVP(AJ686:AM686)</f>
        <v>0.404610549661926</v>
      </c>
      <c r="AY686" s="0" t="n">
        <f aca="false">STDEVP(AN686:AQ686)</f>
        <v>0.373675252845261</v>
      </c>
      <c r="AZ686" s="0" t="n">
        <f aca="false">STDEVP(AR686:AU686)</f>
        <v>0.376662979332984</v>
      </c>
      <c r="BA686" s="0" t="n">
        <f aca="false">AV686*((1-IFERROR(CORREL(AB686:AE686,AF686:AI686),0))+(1-IFERROR(CORREL(AB686:AE686,AJ686:AM686),0))+(1-IFERROR(CORREL(AB686:AE686,AN686:AQ686),0))+(1-IFERROR(CORREL(AB686:AE686,AR686:AU686),0)))</f>
        <v>1.15650266097787</v>
      </c>
      <c r="BB686" s="0" t="n">
        <f aca="false">AW686*((1-IFERROR(CORREL(AF686:AI686,AB686:AE686),0))+(1-IFERROR(CORREL(AF686:AI686,AJ686:AM686),0))+(1-IFERROR(CORREL(AF686:AI686,AN686:AQ686),0))+(1-IFERROR(CORREL(AF686:AI686,AR686:AU686),0)))</f>
        <v>2.50560725344062</v>
      </c>
      <c r="BC686" s="0" t="n">
        <f aca="false">AX686*((1-IFERROR(CORREL(AJ686:AM686,AB686:AE686),0))+(1-IFERROR(CORREL(AJ686:AM686,AF686:AI686),0))+(1-IFERROR(CORREL(AJ686:AM686,AN686:AQ686),0))+(1-IFERROR(CORREL(AJ686:AM686,AR686:AU686),0)))</f>
        <v>1.105014198106</v>
      </c>
      <c r="BD686" s="0" t="n">
        <f aca="false">AY686*((1-IFERROR(CORREL(AN686:AQ686,AB686:AE686),0))+(1-IFERROR(CORREL(AN686:AQ686,AF686:AI686),0))+(1-IFERROR(CORREL(AN686:AQ686,AJ686:AM686),0))+(1-IFERROR(CORREL(AN686:AQ686,AR686:AU686),0)))</f>
        <v>0.957651141789295</v>
      </c>
      <c r="BE686" s="0" t="n">
        <f aca="false">AZ686*((1-IFERROR(CORREL(AR686:AU686,AB686:AE686),0))+(1-IFERROR(CORREL(AR686:AU686,AF686:AI686),0))+(1-IFERROR(CORREL(AR686:AU686,AJ686:AM686),0))+(1-IFERROR(CORREL(AR686:AU686,AN686:AQ686),0)))</f>
        <v>1.13518900500276</v>
      </c>
      <c r="BF686" s="0" t="n">
        <f aca="false">IF(SUM(BA686:BE686)&gt;0,BA686/SUM(BA686:BE686),1/5)</f>
        <v>0.168587272070291</v>
      </c>
      <c r="BG686" s="0" t="n">
        <f aca="false">IF(SUM(BA686:BE686)&gt;0,BB686/SUM(BA686:BE686),1/5)</f>
        <v>0.365250773724913</v>
      </c>
      <c r="BH686" s="0" t="n">
        <f aca="false">IF(SUM(BA686:BE686)&gt;0,BC686/SUM(BA686:BE686),1/5)</f>
        <v>0.16108162613315</v>
      </c>
      <c r="BI686" s="0" t="n">
        <f aca="false">IF(SUM(BA686:BE686)&gt;0,BD686/SUM(BA686:BE686),1/5)</f>
        <v>0.139600019123818</v>
      </c>
      <c r="BJ686" s="0" t="n">
        <f aca="false">IF(SUM(BA686:BE686)&gt;0,BE686/SUM(BA686:BE686),1/5)</f>
        <v>0.165480308947828</v>
      </c>
      <c r="BK686" s="0" t="n">
        <f aca="false">BF686*AB686+BG686*AF686+BH686*AJ686+BI686*AN686+BJ686*AR686</f>
        <v>0.353817228690284</v>
      </c>
      <c r="BL686" s="0" t="n">
        <f aca="false">BF686*AC686+BG686*AG686+BH686*AK686+BI686*AO686+BJ686*AS686</f>
        <v>0.551565135935853</v>
      </c>
      <c r="BM686" s="0" t="n">
        <f aca="false">BF686*AD686+BG686*AH686+BH686*AL686+BI686*AP686+BJ686*AT686</f>
        <v>0.710271975587113</v>
      </c>
      <c r="BN686" s="0" t="n">
        <f aca="false">BF686*AE686+BG686*AI686+BH686*AM686+BI686*AQ686+BJ686*AU686</f>
        <v>0.634749226275087</v>
      </c>
      <c r="BO686" s="0" t="n">
        <f aca="false">RANK(BK686,$BK686:$BN686)</f>
        <v>4</v>
      </c>
      <c r="BP686" s="0" t="n">
        <f aca="false">RANK(BL686,$BK686:$BN686)</f>
        <v>3</v>
      </c>
      <c r="BQ686" s="0" t="n">
        <f aca="false">RANK(BM686,$BK686:$BN686)</f>
        <v>1</v>
      </c>
      <c r="BR686" s="0" t="n">
        <f aca="false">RANK(BN686,$BK686:$BN686)</f>
        <v>2</v>
      </c>
    </row>
    <row r="687" customFormat="false" ht="15" hidden="false" customHeight="false" outlineLevel="0" collapsed="false">
      <c r="A687" s="0" t="n">
        <v>664</v>
      </c>
      <c r="B687" s="0" t="n">
        <f aca="false">RANDBETWEEN(1,$B$5)</f>
        <v>4</v>
      </c>
      <c r="C687" s="0" t="n">
        <f aca="false">RANDBETWEEN(1,$B$5)</f>
        <v>3</v>
      </c>
      <c r="D687" s="0" t="n">
        <f aca="false">RANDBETWEEN(1,$B$5)</f>
        <v>3</v>
      </c>
      <c r="E687" s="0" t="n">
        <f aca="false">RANDBETWEEN(1,$B$5)</f>
        <v>1</v>
      </c>
      <c r="F687" s="0" t="n">
        <f aca="false">RANDBETWEEN(1,$B$5)</f>
        <v>1</v>
      </c>
      <c r="G687" s="0" t="n">
        <f aca="false">RANDBETWEEN(1,$B$5)</f>
        <v>2</v>
      </c>
      <c r="H687" s="0" t="n">
        <f aca="true">NORMINV(RAND(),$B$8,$B$13)</f>
        <v>54.840174489204</v>
      </c>
      <c r="I687" s="0" t="n">
        <f aca="true">NORMINV(RAND(),$C$8,$C$13)</f>
        <v>66.1155375025746</v>
      </c>
      <c r="J687" s="0" t="n">
        <f aca="true">NORMINV(RAND(),$D$8,$D$13)</f>
        <v>13.6615350389188</v>
      </c>
      <c r="K687" s="0" t="n">
        <f aca="true">NORMINV(RAND(),$E$8,$E$13)</f>
        <v>2.94590121751471</v>
      </c>
      <c r="L687" s="0" t="n">
        <f aca="true">NORMINV(RAND(),$B$9,$B$14)</f>
        <v>43.8988897739498</v>
      </c>
      <c r="M687" s="0" t="n">
        <f aca="true">NORMINV(RAND(),$C$9,$C$14)</f>
        <v>60.8623886078559</v>
      </c>
      <c r="N687" s="0" t="n">
        <f aca="true">NORMINV(RAND(),$D$9,$D$14)</f>
        <v>50.0286106053617</v>
      </c>
      <c r="O687" s="0" t="n">
        <f aca="true">NORMINV(RAND(),$E$9,$E$14)</f>
        <v>26.381123233819</v>
      </c>
      <c r="P687" s="0" t="n">
        <f aca="true">NORMINV(RAND(),$B$10,$B$15)</f>
        <v>23.9456668546155</v>
      </c>
      <c r="Q687" s="0" t="n">
        <f aca="true">NORMINV(RAND(),$C$10,$C$15)</f>
        <v>32.1067682464983</v>
      </c>
      <c r="R687" s="0" t="n">
        <f aca="true">NORMINV(RAND(),$D$10,$D$15)</f>
        <v>10.2844132146937</v>
      </c>
      <c r="S687" s="0" t="n">
        <f aca="true">NORMINV(RAND(),$E$10,$E$15)</f>
        <v>4.04169370881693</v>
      </c>
      <c r="T687" s="0" t="n">
        <f aca="false">MEDIAN(INDEX(Avaliadores!$B$17:$B$22,$B687),INDEX(Avaliadores!$B$17:$B$22,$C687),INDEX(Avaliadores!$B$17:$B$22,$D687),INDEX(Avaliadores!$B$17:$B$22,$E687),INDEX(Avaliadores!$B$17:$B$22,$F687),INDEX(Avaliadores!$B$17:$B$22,$G687))</f>
        <v>2.79166666666667</v>
      </c>
      <c r="U687" s="0" t="n">
        <f aca="false">MEDIAN(INDEX(Avaliadores!$C$17:$C$22,$B687),INDEX(Avaliadores!$C$17:$C$22,$C687),INDEX(Avaliadores!$C$17:$C$22,$D687),INDEX(Avaliadores!$C$17:$C$22,$E687),INDEX(Avaliadores!$C$17:$C$22,$F687),INDEX(Avaliadores!$C$17:$C$22,$G687))</f>
        <v>4.79166666666667</v>
      </c>
      <c r="V687" s="0" t="n">
        <f aca="false">MEDIAN(INDEX(Avaliadores!$D$17:$D$22,$B687),INDEX(Avaliadores!$D$17:$D$22,$C687),INDEX(Avaliadores!$D$17:$D$22,$D687),INDEX(Avaliadores!$D$17:$D$22,$E687),INDEX(Avaliadores!$D$17:$D$22,$F687),INDEX(Avaliadores!$D$17:$D$22,$G687))</f>
        <v>5.91666666666667</v>
      </c>
      <c r="W687" s="0" t="n">
        <f aca="false">MEDIAN(INDEX(Avaliadores!$E$17:$E$22,$B687),INDEX(Avaliadores!$E$17:$E$22,$C687),INDEX(Avaliadores!$E$17:$E$22,$D687),INDEX(Avaliadores!$E$17:$E$22,$E687),INDEX(Avaliadores!$E$17:$E$22,$F687),INDEX(Avaliadores!$E$17:$E$22,$G687))</f>
        <v>6.29166666666667</v>
      </c>
      <c r="X687" s="0" t="n">
        <f aca="false">MEDIAN(INDEX(Avaliadores!$F$17:$F$22,$B687),INDEX(Avaliadores!$F$17:$F$22,$C687),INDEX(Avaliadores!$F$17:$F$22,$D687),INDEX(Avaliadores!$F$17:$F$22,$E687),INDEX(Avaliadores!$F$17:$F$22,$F687),INDEX(Avaliadores!$F$17:$F$22,$G687))</f>
        <v>2.41666666666667</v>
      </c>
      <c r="Y687" s="0" t="n">
        <f aca="false">MEDIAN(INDEX(Avaliadores!$G$17:$G$22,$B687),INDEX(Avaliadores!$G$17:$G$22,$C687),INDEX(Avaliadores!$G$17:$G$22,$D687),INDEX(Avaliadores!$G$17:$G$22,$E687),INDEX(Avaliadores!$G$17:$G$22,$F687),INDEX(Avaliadores!$G$17:$G$22,$G687))</f>
        <v>5.41666666666667</v>
      </c>
      <c r="Z687" s="0" t="n">
        <f aca="false">MEDIAN(INDEX(Avaliadores!$H$17:$H$22,$B687),INDEX(Avaliadores!$H$17:$H$22,$C687),INDEX(Avaliadores!$H$17:$H$22,$D687),INDEX(Avaliadores!$H$17:$H$22,$E687),INDEX(Avaliadores!$H$17:$H$22,$F687),INDEX(Avaliadores!$H$17:$H$22,$G687))</f>
        <v>3.91666666666667</v>
      </c>
      <c r="AA687" s="0" t="n">
        <f aca="false">MEDIAN(INDEX(Avaliadores!$I$17:$I$22,$B687),INDEX(Avaliadores!$I$17:$I$22,$C687),INDEX(Avaliadores!$I$17:$I$22,$D687),INDEX(Avaliadores!$I$17:$I$22,$E687),INDEX(Avaliadores!$I$17:$I$22,$F687),INDEX(Avaliadores!$I$17:$I$22,$G687))</f>
        <v>6.79166666666667</v>
      </c>
      <c r="AB687" s="0" t="n">
        <f aca="false">IF(MAX(H687:K687)=MIN(H687:K687),0,IF($B$17="custo",(MAX(H687:K687)-H687)/(MAX(H687:K687)-MIN(H687:K687)),(H687-MIN(H687:K687))/(MAX(H687:K687)-MIN(H687:K687))))</f>
        <v>0.1784933977218</v>
      </c>
      <c r="AC687" s="0" t="n">
        <f aca="false">IF(MAX(H687:K687)=MIN(H687:K687),0,IF($B$17="custo",(MAX(H687:K687)-I687)/(MAX(H687:K687)-MIN(H687:K687)),(I687-MIN(H687:K687))/(MAX(H687:K687)-MIN(H687:K687))))</f>
        <v>0</v>
      </c>
      <c r="AD687" s="0" t="n">
        <f aca="false">IF(MAX(H687:K687)=MIN(H687:K687),0,IF($B$17="custo",(MAX(H687:K687)-J687)/(MAX(H687:K687)-MIN(H687:K687)),(J687-MIN(H687:K687))/(MAX(H687:K687)-MIN(H687:K687))))</f>
        <v>0.830367333871472</v>
      </c>
      <c r="AE687" s="0" t="n">
        <f aca="false">IF(MAX(H687:K687)=MIN(H687:K687),0,IF($B$17="custo",(MAX(H687:K687)-K687)/(MAX(H687:K687)-MIN(H687:K687)),(K687-MIN(H687:K687))/(MAX(H687:K687)-MIN(H687:K687))))</f>
        <v>1</v>
      </c>
      <c r="AF687" s="0" t="n">
        <f aca="false">IF(MAX(L687:O687)=MIN(L687:O687),0,IF($C$17="custo",(MAX(L687:O687)-L687)/(MAX(L687:O687)-MIN(L687:O687)),(L687-MIN(L687:O687))/(MAX(L687:O687)-MIN(L687:O687))))</f>
        <v>0.508037229785687</v>
      </c>
      <c r="AG687" s="0" t="n">
        <f aca="false">IF(MAX(L687:O687)=MIN(L687:O687),0,IF($C$17="custo",(MAX(L687:O687)-M687)/(MAX(L687:O687)-MIN(L687:O687)),(M687-MIN(L687:O687))/(MAX(L687:O687)-MIN(L687:O687))))</f>
        <v>1</v>
      </c>
      <c r="AH687" s="0" t="n">
        <f aca="false">IF(MAX(L687:O687)=MIN(L687:O687),0,IF($C$17="custo",(MAX(L687:O687)-N687)/(MAX(L687:O687)-MIN(L687:O687)),(N687-MIN(L687:O687))/(MAX(L687:O687)-MIN(L687:O687))))</f>
        <v>0.685806832058675</v>
      </c>
      <c r="AI687" s="0" t="n">
        <f aca="false">IF(MAX(L687:O687)=MIN(L687:O687),0,IF($C$17="custo",(MAX(L687:O687)-O687)/(MAX(L687:O687)-MIN(L687:O687)),(O687-MIN(L687:O687))/(MAX(L687:O687)-MIN(L687:O687))))</f>
        <v>0</v>
      </c>
      <c r="AJ687" s="0" t="n">
        <f aca="false">IF(MAX(P687:S687)=MIN(P687:S687),0,IF($D$17="custo",(MAX(P687:S687)-P687)/(MAX(P687:S687)-MIN(P687:S687)),(P687-MIN(P687:S687))/(MAX(P687:S687)-MIN(P687:S687))))</f>
        <v>0.290792079704809</v>
      </c>
      <c r="AK687" s="0" t="n">
        <f aca="false">IF(MAX(P687:S687)=MIN(P687:S687),0,IF($D$17="custo",(MAX(P687:S687)-Q687)/(MAX(P687:S687)-MIN(P687:S687)),(Q687-MIN(P687:S687))/(MAX(P687:S687)-MIN(P687:S687))))</f>
        <v>0</v>
      </c>
      <c r="AL687" s="0" t="n">
        <f aca="false">IF(MAX(P687:S687)=MIN(P687:S687),0,IF($D$17="custo",(MAX(P687:S687)-R687)/(MAX(P687:S687)-MIN(P687:S687)),(R687-MIN(P687:S687))/(MAX(P687:S687)-MIN(P687:S687))))</f>
        <v>0.777562696386393</v>
      </c>
      <c r="AM687" s="0" t="n">
        <f aca="false">IF(MAX(P687:S687)=MIN(P687:S687),0,IF($D$17="custo",(MAX(P687:S687)-S687)/(MAX(P687:S687)-MIN(P687:S687)),(S687-MIN(P687:S687))/(MAX(P687:S687)-MIN(P687:S687))))</f>
        <v>1</v>
      </c>
      <c r="AN687" s="0" t="n">
        <f aca="false">IF(MAX(T687:W687)=MIN(T687:W687),0,IF($E$17="custo",(MAX(T687:W687)-T687)/(MAX(T687:W687)-MIN(T687:W687)),(T687-MIN(T687:W687))/(MAX(T687:W687)-MIN(T687:W687))))</f>
        <v>0</v>
      </c>
      <c r="AO687" s="0" t="n">
        <f aca="false">IF(MAX(T687:W687)=MIN(T687:W687),0,IF($E$17="custo",(MAX(T687:W687)-U687)/(MAX(T687:W687)-MIN(T687:W687)),(U687-MIN(T687:W687))/(MAX(T687:W687)-MIN(T687:W687))))</f>
        <v>0.571428571428571</v>
      </c>
      <c r="AP687" s="0" t="n">
        <f aca="false">IF(MAX(T687:W687)=MIN(T687:W687),0,IF($E$17="custo",(MAX(T687:W687)-V687)/(MAX(T687:W687)-MIN(T687:W687)),(V687-MIN(T687:W687))/(MAX(T687:W687)-MIN(T687:W687))))</f>
        <v>0.892857142857143</v>
      </c>
      <c r="AQ687" s="0" t="n">
        <f aca="false">IF(MAX(T687:W687)=MIN(T687:W687),0,IF($E$17="custo",(MAX(T687:W687)-W687)/(MAX(T687:W687)-MIN(T687:W687)),(W687-MIN(T687:W687))/(MAX(T687:W687)-MIN(T687:W687))))</f>
        <v>1</v>
      </c>
      <c r="AR687" s="0" t="n">
        <f aca="false">IF(MAX(X687:AA687)=MIN(X687:AA687),0,IF($F$17="custo",(MAX(X687:AA687)-X687)/(MAX(X687:AA687)-MIN(X687:AA687)),(X687-MIN(X687:AA687))/(MAX(X687:AA687)-MIN(X687:AA687))))</f>
        <v>0</v>
      </c>
      <c r="AS687" s="0" t="n">
        <f aca="false">IF(MAX(X687:AA687)=MIN(X687:AA687),0,IF($F$17="custo",(MAX(X687:AA687)-Y687)/(MAX(X687:AA687)-MIN(X687:AA687)),(Y687-MIN(X687:AA687))/(MAX(X687:AA687)-MIN(X687:AA687))))</f>
        <v>0.685714285714286</v>
      </c>
      <c r="AT687" s="0" t="n">
        <f aca="false">IF(MAX(X687:AA687)=MIN(X687:AA687),0,IF($F$17="custo",(MAX(X687:AA687)-Z687)/(MAX(X687:AA687)-MIN(X687:AA687)),(Z687-MIN(X687:AA687))/(MAX(X687:AA687)-MIN(X687:AA687))))</f>
        <v>0.342857142857143</v>
      </c>
      <c r="AU687" s="0" t="n">
        <f aca="false">IF(MAX(X687:AA687)=MIN(X687:AA687),0,IF($F$17="custo",(MAX(X687:AA687)-AA687)/(MAX(X687:AA687)-MIN(X687:AA687)),(AA687-MIN(X687:AA687))/(MAX(X687:AA687)-MIN(X687:AA687))))</f>
        <v>1</v>
      </c>
      <c r="AV687" s="0" t="n">
        <f aca="false">STDEVP(AB687:AE687)</f>
        <v>0.422045448517315</v>
      </c>
      <c r="AW687" s="0" t="n">
        <f aca="false">STDEVP(AF687:AI687)</f>
        <v>0.36235165786299</v>
      </c>
      <c r="AX687" s="0" t="n">
        <f aca="false">STDEVP(AJ687:AM687)</f>
        <v>0.39358636615294</v>
      </c>
      <c r="AY687" s="0" t="n">
        <f aca="false">STDEVP(AN687:AQ687)</f>
        <v>0.389084974455374</v>
      </c>
      <c r="AZ687" s="0" t="n">
        <f aca="false">STDEVP(AR687:AU687)</f>
        <v>0.373824688803701</v>
      </c>
      <c r="BA687" s="0" t="n">
        <f aca="false">AV687*((1-IFERROR(CORREL(AB687:AE687,AF687:AI687),0))+(1-IFERROR(CORREL(AB687:AE687,AJ687:AM687),0))+(1-IFERROR(CORREL(AB687:AE687,AN687:AQ687),0))+(1-IFERROR(CORREL(AB687:AE687,AR687:AU687),0)))</f>
        <v>1.07287070821928</v>
      </c>
      <c r="BB687" s="0" t="n">
        <f aca="false">AW687*((1-IFERROR(CORREL(AF687:AI687,AB687:AE687),0))+(1-IFERROR(CORREL(AF687:AI687,AJ687:AM687),0))+(1-IFERROR(CORREL(AF687:AI687,AN687:AQ687),0))+(1-IFERROR(CORREL(AF687:AI687,AR687:AU687),0)))</f>
        <v>2.23506694702843</v>
      </c>
      <c r="BC687" s="0" t="n">
        <f aca="false">AX687*((1-IFERROR(CORREL(AJ687:AM687,AB687:AE687),0))+(1-IFERROR(CORREL(AJ687:AM687,AF687:AI687),0))+(1-IFERROR(CORREL(AJ687:AM687,AN687:AQ687),0))+(1-IFERROR(CORREL(AJ687:AM687,AR687:AU687),0)))</f>
        <v>1.08151725211439</v>
      </c>
      <c r="BD687" s="0" t="n">
        <f aca="false">AY687*((1-IFERROR(CORREL(AN687:AQ687,AB687:AE687),0))+(1-IFERROR(CORREL(AN687:AQ687,AF687:AI687),0))+(1-IFERROR(CORREL(AN687:AQ687,AJ687:AM687),0))+(1-IFERROR(CORREL(AN687:AQ687,AR687:AU687),0)))</f>
        <v>0.807165762374212</v>
      </c>
      <c r="BE687" s="0" t="n">
        <f aca="false">AZ687*((1-IFERROR(CORREL(AR687:AU687,AB687:AE687),0))+(1-IFERROR(CORREL(AR687:AU687,AF687:AI687),0))+(1-IFERROR(CORREL(AR687:AU687,AJ687:AM687),0))+(1-IFERROR(CORREL(AR687:AU687,AN687:AQ687),0)))</f>
        <v>1.04383781568129</v>
      </c>
      <c r="BF687" s="0" t="n">
        <f aca="false">IF(SUM(BA687:BE687)&gt;0,BA687/SUM(BA687:BE687),1/5)</f>
        <v>0.171921776376898</v>
      </c>
      <c r="BG687" s="0" t="n">
        <f aca="false">IF(SUM(BA687:BE687)&gt;0,BB687/SUM(BA687:BE687),1/5)</f>
        <v>0.358157489910593</v>
      </c>
      <c r="BH687" s="0" t="n">
        <f aca="false">IF(SUM(BA687:BE687)&gt;0,BC687/SUM(BA687:BE687),1/5)</f>
        <v>0.173307338658149</v>
      </c>
      <c r="BI687" s="0" t="n">
        <f aca="false">IF(SUM(BA687:BE687)&gt;0,BD687/SUM(BA687:BE687),1/5)</f>
        <v>0.129343983981362</v>
      </c>
      <c r="BJ687" s="0" t="n">
        <f aca="false">IF(SUM(BA687:BE687)&gt;0,BE687/SUM(BA687:BE687),1/5)</f>
        <v>0.167269411072996</v>
      </c>
      <c r="BK687" s="0" t="n">
        <f aca="false">BF687*AB687+BG687*AF687+BH687*AJ687+BI687*AN687+BJ687*AR687</f>
        <v>0.263040642445562</v>
      </c>
      <c r="BL687" s="0" t="n">
        <f aca="false">BF687*AC687+BG687*AG687+BH687*AK687+BI687*AO687+BJ687*AS687</f>
        <v>0.546767362635712</v>
      </c>
      <c r="BM687" s="0" t="n">
        <f aca="false">BF687*AD687+BG687*AH687+BH687*AL687+BI687*AP687+BJ687*AT687</f>
        <v>0.695977614520028</v>
      </c>
      <c r="BN687" s="0" t="n">
        <f aca="false">BF687*AE687+BG687*AI687+BH687*AM687+BI687*AQ687+BJ687*AU687</f>
        <v>0.641842510089407</v>
      </c>
      <c r="BO687" s="0" t="n">
        <f aca="false">RANK(BK687,$BK687:$BN687)</f>
        <v>4</v>
      </c>
      <c r="BP687" s="0" t="n">
        <f aca="false">RANK(BL687,$BK687:$BN687)</f>
        <v>3</v>
      </c>
      <c r="BQ687" s="0" t="n">
        <f aca="false">RANK(BM687,$BK687:$BN687)</f>
        <v>1</v>
      </c>
      <c r="BR687" s="0" t="n">
        <f aca="false">RANK(BN687,$BK687:$BN687)</f>
        <v>2</v>
      </c>
    </row>
    <row r="688" customFormat="false" ht="15" hidden="false" customHeight="false" outlineLevel="0" collapsed="false">
      <c r="A688" s="0" t="n">
        <v>665</v>
      </c>
      <c r="B688" s="0" t="n">
        <f aca="false">RANDBETWEEN(1,$B$5)</f>
        <v>6</v>
      </c>
      <c r="C688" s="0" t="n">
        <f aca="false">RANDBETWEEN(1,$B$5)</f>
        <v>3</v>
      </c>
      <c r="D688" s="0" t="n">
        <f aca="false">RANDBETWEEN(1,$B$5)</f>
        <v>1</v>
      </c>
      <c r="E688" s="0" t="n">
        <f aca="false">RANDBETWEEN(1,$B$5)</f>
        <v>3</v>
      </c>
      <c r="F688" s="0" t="n">
        <f aca="false">RANDBETWEEN(1,$B$5)</f>
        <v>5</v>
      </c>
      <c r="G688" s="0" t="n">
        <f aca="false">RANDBETWEEN(1,$B$5)</f>
        <v>2</v>
      </c>
      <c r="H688" s="0" t="n">
        <f aca="true">NORMINV(RAND(),$B$8,$B$13)</f>
        <v>43.9423442050861</v>
      </c>
      <c r="I688" s="0" t="n">
        <f aca="true">NORMINV(RAND(),$C$8,$C$13)</f>
        <v>64.5064623575206</v>
      </c>
      <c r="J688" s="0" t="n">
        <f aca="true">NORMINV(RAND(),$D$8,$D$13)</f>
        <v>15.6997090832085</v>
      </c>
      <c r="K688" s="0" t="n">
        <f aca="true">NORMINV(RAND(),$E$8,$E$13)</f>
        <v>2.95030046059475</v>
      </c>
      <c r="L688" s="0" t="n">
        <f aca="true">NORMINV(RAND(),$B$9,$B$14)</f>
        <v>50.0533210254229</v>
      </c>
      <c r="M688" s="0" t="n">
        <f aca="true">NORMINV(RAND(),$C$9,$C$14)</f>
        <v>52.871896096036</v>
      </c>
      <c r="N688" s="0" t="n">
        <f aca="true">NORMINV(RAND(),$D$9,$D$14)</f>
        <v>37.8611296593736</v>
      </c>
      <c r="O688" s="0" t="n">
        <f aca="true">NORMINV(RAND(),$E$9,$E$14)</f>
        <v>30.6449008394004</v>
      </c>
      <c r="P688" s="0" t="n">
        <f aca="true">NORMINV(RAND(),$B$10,$B$15)</f>
        <v>24.2296973253758</v>
      </c>
      <c r="Q688" s="0" t="n">
        <f aca="true">NORMINV(RAND(),$C$10,$C$15)</f>
        <v>32.5990267504058</v>
      </c>
      <c r="R688" s="0" t="n">
        <f aca="true">NORMINV(RAND(),$D$10,$D$15)</f>
        <v>10.5496526876353</v>
      </c>
      <c r="S688" s="0" t="n">
        <f aca="true">NORMINV(RAND(),$E$10,$E$15)</f>
        <v>3.68194951305812</v>
      </c>
      <c r="T688" s="0" t="n">
        <f aca="false">MEDIAN(INDEX(Avaliadores!$B$17:$B$22,$B688),INDEX(Avaliadores!$B$17:$B$22,$C688),INDEX(Avaliadores!$B$17:$B$22,$D688),INDEX(Avaliadores!$B$17:$B$22,$E688),INDEX(Avaliadores!$B$17:$B$22,$F688),INDEX(Avaliadores!$B$17:$B$22,$G688))</f>
        <v>2.66666666666667</v>
      </c>
      <c r="U688" s="0" t="n">
        <f aca="false">MEDIAN(INDEX(Avaliadores!$C$17:$C$22,$B688),INDEX(Avaliadores!$C$17:$C$22,$C688),INDEX(Avaliadores!$C$17:$C$22,$D688),INDEX(Avaliadores!$C$17:$C$22,$E688),INDEX(Avaliadores!$C$17:$C$22,$F688),INDEX(Avaliadores!$C$17:$C$22,$G688))</f>
        <v>4.91666666666667</v>
      </c>
      <c r="V688" s="0" t="n">
        <f aca="false">MEDIAN(INDEX(Avaliadores!$D$17:$D$22,$B688),INDEX(Avaliadores!$D$17:$D$22,$C688),INDEX(Avaliadores!$D$17:$D$22,$D688),INDEX(Avaliadores!$D$17:$D$22,$E688),INDEX(Avaliadores!$D$17:$D$22,$F688),INDEX(Avaliadores!$D$17:$D$22,$G688))</f>
        <v>5.79166666666667</v>
      </c>
      <c r="W688" s="0" t="n">
        <f aca="false">MEDIAN(INDEX(Avaliadores!$E$17:$E$22,$B688),INDEX(Avaliadores!$E$17:$E$22,$C688),INDEX(Avaliadores!$E$17:$E$22,$D688),INDEX(Avaliadores!$E$17:$E$22,$E688),INDEX(Avaliadores!$E$17:$E$22,$F688),INDEX(Avaliadores!$E$17:$E$22,$G688))</f>
        <v>6.04166666666667</v>
      </c>
      <c r="X688" s="0" t="n">
        <f aca="false">MEDIAN(INDEX(Avaliadores!$F$17:$F$22,$B688),INDEX(Avaliadores!$F$17:$F$22,$C688),INDEX(Avaliadores!$F$17:$F$22,$D688),INDEX(Avaliadores!$F$17:$F$22,$E688),INDEX(Avaliadores!$F$17:$F$22,$F688),INDEX(Avaliadores!$F$17:$F$22,$G688))</f>
        <v>2.66666666666667</v>
      </c>
      <c r="Y688" s="0" t="n">
        <f aca="false">MEDIAN(INDEX(Avaliadores!$G$17:$G$22,$B688),INDEX(Avaliadores!$G$17:$G$22,$C688),INDEX(Avaliadores!$G$17:$G$22,$D688),INDEX(Avaliadores!$G$17:$G$22,$E688),INDEX(Avaliadores!$G$17:$G$22,$F688),INDEX(Avaliadores!$G$17:$G$22,$G688))</f>
        <v>5.41666666666667</v>
      </c>
      <c r="Z688" s="0" t="n">
        <f aca="false">MEDIAN(INDEX(Avaliadores!$H$17:$H$22,$B688),INDEX(Avaliadores!$H$17:$H$22,$C688),INDEX(Avaliadores!$H$17:$H$22,$D688),INDEX(Avaliadores!$H$17:$H$22,$E688),INDEX(Avaliadores!$H$17:$H$22,$F688),INDEX(Avaliadores!$H$17:$H$22,$G688))</f>
        <v>3.91666666666667</v>
      </c>
      <c r="AA688" s="0" t="n">
        <f aca="false">MEDIAN(INDEX(Avaliadores!$I$17:$I$22,$B688),INDEX(Avaliadores!$I$17:$I$22,$C688),INDEX(Avaliadores!$I$17:$I$22,$D688),INDEX(Avaliadores!$I$17:$I$22,$E688),INDEX(Avaliadores!$I$17:$I$22,$F688),INDEX(Avaliadores!$I$17:$I$22,$G688))</f>
        <v>6.79166666666667</v>
      </c>
      <c r="AB688" s="0" t="n">
        <f aca="false">IF(MAX(H688:K688)=MIN(H688:K688),0,IF($B$17="custo",(MAX(H688:K688)-H688)/(MAX(H688:K688)-MIN(H688:K688)),(H688-MIN(H688:K688))/(MAX(H688:K688)-MIN(H688:K688))))</f>
        <v>0.334070830908344</v>
      </c>
      <c r="AC688" s="0" t="n">
        <f aca="false">IF(MAX(H688:K688)=MIN(H688:K688),0,IF($B$17="custo",(MAX(H688:K688)-I688)/(MAX(H688:K688)-MIN(H688:K688)),(I688-MIN(H688:K688))/(MAX(H688:K688)-MIN(H688:K688))))</f>
        <v>0</v>
      </c>
      <c r="AD688" s="0" t="n">
        <f aca="false">IF(MAX(H688:K688)=MIN(H688:K688),0,IF($B$17="custo",(MAX(H688:K688)-J688)/(MAX(H688:K688)-MIN(H688:K688)),(J688-MIN(H688:K688))/(MAX(H688:K688)-MIN(H688:K688))))</f>
        <v>0.792881683494786</v>
      </c>
      <c r="AE688" s="0" t="n">
        <f aca="false">IF(MAX(H688:K688)=MIN(H688:K688),0,IF($B$17="custo",(MAX(H688:K688)-K688)/(MAX(H688:K688)-MIN(H688:K688)),(K688-MIN(H688:K688))/(MAX(H688:K688)-MIN(H688:K688))))</f>
        <v>1</v>
      </c>
      <c r="AF688" s="0" t="n">
        <f aca="false">IF(MAX(L688:O688)=MIN(L688:O688),0,IF($C$17="custo",(MAX(L688:O688)-L688)/(MAX(L688:O688)-MIN(L688:O688)),(L688-MIN(L688:O688))/(MAX(L688:O688)-MIN(L688:O688))))</f>
        <v>0.87319135861283</v>
      </c>
      <c r="AG688" s="0" t="n">
        <f aca="false">IF(MAX(L688:O688)=MIN(L688:O688),0,IF($C$17="custo",(MAX(L688:O688)-M688)/(MAX(L688:O688)-MIN(L688:O688)),(M688-MIN(L688:O688))/(MAX(L688:O688)-MIN(L688:O688))))</f>
        <v>1</v>
      </c>
      <c r="AH688" s="0" t="n">
        <f aca="false">IF(MAX(L688:O688)=MIN(L688:O688),0,IF($C$17="custo",(MAX(L688:O688)-N688)/(MAX(L688:O688)-MIN(L688:O688)),(N688-MIN(L688:O688))/(MAX(L688:O688)-MIN(L688:O688))))</f>
        <v>0.324660564176748</v>
      </c>
      <c r="AI688" s="0" t="n">
        <f aca="false">IF(MAX(L688:O688)=MIN(L688:O688),0,IF($C$17="custo",(MAX(L688:O688)-O688)/(MAX(L688:O688)-MIN(L688:O688)),(O688-MIN(L688:O688))/(MAX(L688:O688)-MIN(L688:O688))))</f>
        <v>0</v>
      </c>
      <c r="AJ688" s="0" t="n">
        <f aca="false">IF(MAX(P688:S688)=MIN(P688:S688),0,IF($D$17="custo",(MAX(P688:S688)-P688)/(MAX(P688:S688)-MIN(P688:S688)),(P688-MIN(P688:S688))/(MAX(P688:S688)-MIN(P688:S688))))</f>
        <v>0.289425150278349</v>
      </c>
      <c r="AK688" s="0" t="n">
        <f aca="false">IF(MAX(P688:S688)=MIN(P688:S688),0,IF($D$17="custo",(MAX(P688:S688)-Q688)/(MAX(P688:S688)-MIN(P688:S688)),(Q688-MIN(P688:S688))/(MAX(P688:S688)-MIN(P688:S688))))</f>
        <v>0</v>
      </c>
      <c r="AL688" s="0" t="n">
        <f aca="false">IF(MAX(P688:S688)=MIN(P688:S688),0,IF($D$17="custo",(MAX(P688:S688)-R688)/(MAX(P688:S688)-MIN(P688:S688)),(R688-MIN(P688:S688))/(MAX(P688:S688)-MIN(P688:S688))))</f>
        <v>0.762503550472685</v>
      </c>
      <c r="AM688" s="0" t="n">
        <f aca="false">IF(MAX(P688:S688)=MIN(P688:S688),0,IF($D$17="custo",(MAX(P688:S688)-S688)/(MAX(P688:S688)-MIN(P688:S688)),(S688-MIN(P688:S688))/(MAX(P688:S688)-MIN(P688:S688))))</f>
        <v>1</v>
      </c>
      <c r="AN688" s="0" t="n">
        <f aca="false">IF(MAX(T688:W688)=MIN(T688:W688),0,IF($E$17="custo",(MAX(T688:W688)-T688)/(MAX(T688:W688)-MIN(T688:W688)),(T688-MIN(T688:W688))/(MAX(T688:W688)-MIN(T688:W688))))</f>
        <v>0</v>
      </c>
      <c r="AO688" s="0" t="n">
        <f aca="false">IF(MAX(T688:W688)=MIN(T688:W688),0,IF($E$17="custo",(MAX(T688:W688)-U688)/(MAX(T688:W688)-MIN(T688:W688)),(U688-MIN(T688:W688))/(MAX(T688:W688)-MIN(T688:W688))))</f>
        <v>0.666666666666667</v>
      </c>
      <c r="AP688" s="0" t="n">
        <f aca="false">IF(MAX(T688:W688)=MIN(T688:W688),0,IF($E$17="custo",(MAX(T688:W688)-V688)/(MAX(T688:W688)-MIN(T688:W688)),(V688-MIN(T688:W688))/(MAX(T688:W688)-MIN(T688:W688))))</f>
        <v>0.925925925925926</v>
      </c>
      <c r="AQ688" s="0" t="n">
        <f aca="false">IF(MAX(T688:W688)=MIN(T688:W688),0,IF($E$17="custo",(MAX(T688:W688)-W688)/(MAX(T688:W688)-MIN(T688:W688)),(W688-MIN(T688:W688))/(MAX(T688:W688)-MIN(T688:W688))))</f>
        <v>1</v>
      </c>
      <c r="AR688" s="0" t="n">
        <f aca="false">IF(MAX(X688:AA688)=MIN(X688:AA688),0,IF($F$17="custo",(MAX(X688:AA688)-X688)/(MAX(X688:AA688)-MIN(X688:AA688)),(X688-MIN(X688:AA688))/(MAX(X688:AA688)-MIN(X688:AA688))))</f>
        <v>0</v>
      </c>
      <c r="AS688" s="0" t="n">
        <f aca="false">IF(MAX(X688:AA688)=MIN(X688:AA688),0,IF($F$17="custo",(MAX(X688:AA688)-Y688)/(MAX(X688:AA688)-MIN(X688:AA688)),(Y688-MIN(X688:AA688))/(MAX(X688:AA688)-MIN(X688:AA688))))</f>
        <v>0.666666666666667</v>
      </c>
      <c r="AT688" s="0" t="n">
        <f aca="false">IF(MAX(X688:AA688)=MIN(X688:AA688),0,IF($F$17="custo",(MAX(X688:AA688)-Z688)/(MAX(X688:AA688)-MIN(X688:AA688)),(Z688-MIN(X688:AA688))/(MAX(X688:AA688)-MIN(X688:AA688))))</f>
        <v>0.303030303030303</v>
      </c>
      <c r="AU688" s="0" t="n">
        <f aca="false">IF(MAX(X688:AA688)=MIN(X688:AA688),0,IF($F$17="custo",(MAX(X688:AA688)-AA688)/(MAX(X688:AA688)-MIN(X688:AA688)),(AA688-MIN(X688:AA688))/(MAX(X688:AA688)-MIN(X688:AA688))))</f>
        <v>1</v>
      </c>
      <c r="AV688" s="0" t="n">
        <f aca="false">STDEVP(AB688:AE688)</f>
        <v>0.390282889214307</v>
      </c>
      <c r="AW688" s="0" t="n">
        <f aca="false">STDEVP(AF688:AI688)</f>
        <v>0.406272495395708</v>
      </c>
      <c r="AX688" s="0" t="n">
        <f aca="false">STDEVP(AJ688:AM688)</f>
        <v>0.391336087607455</v>
      </c>
      <c r="AY688" s="0" t="n">
        <f aca="false">STDEVP(AN688:AQ688)</f>
        <v>0.394144382477644</v>
      </c>
      <c r="AZ688" s="0" t="n">
        <f aca="false">STDEVP(AR688:AU688)</f>
        <v>0.376279573884474</v>
      </c>
      <c r="BA688" s="0" t="n">
        <f aca="false">AV688*((1-IFERROR(CORREL(AB688:AE688,AF688:AI688),0))+(1-IFERROR(CORREL(AB688:AE688,AJ688:AM688),0))+(1-IFERROR(CORREL(AB688:AE688,AN688:AQ688),0))+(1-IFERROR(CORREL(AB688:AE688,AR688:AU688),0)))</f>
        <v>1.19887574170441</v>
      </c>
      <c r="BB688" s="0" t="n">
        <f aca="false">AW688*((1-IFERROR(CORREL(AF688:AI688,AB688:AE688),0))+(1-IFERROR(CORREL(AF688:AI688,AJ688:AM688),0))+(1-IFERROR(CORREL(AF688:AI688,AN688:AQ688),0))+(1-IFERROR(CORREL(AF688:AI688,AR688:AU688),0)))</f>
        <v>2.92341565391817</v>
      </c>
      <c r="BC688" s="0" t="n">
        <f aca="false">AX688*((1-IFERROR(CORREL(AJ688:AM688,AB688:AE688),0))+(1-IFERROR(CORREL(AJ688:AM688,AF688:AI688),0))+(1-IFERROR(CORREL(AJ688:AM688,AN688:AQ688),0))+(1-IFERROR(CORREL(AJ688:AM688,AR688:AU688),0)))</f>
        <v>1.17529692474449</v>
      </c>
      <c r="BD688" s="0" t="n">
        <f aca="false">AY688*((1-IFERROR(CORREL(AN688:AQ688,AB688:AE688),0))+(1-IFERROR(CORREL(AN688:AQ688,AF688:AI688),0))+(1-IFERROR(CORREL(AN688:AQ688,AJ688:AM688),0))+(1-IFERROR(CORREL(AN688:AQ688,AR688:AU688),0)))</f>
        <v>1.09204120431277</v>
      </c>
      <c r="BE688" s="0" t="n">
        <f aca="false">AZ688*((1-IFERROR(CORREL(AR688:AU688,AB688:AE688),0))+(1-IFERROR(CORREL(AR688:AU688,AF688:AI688),0))+(1-IFERROR(CORREL(AR688:AU688,AJ688:AM688),0))+(1-IFERROR(CORREL(AR688:AU688,AN688:AQ688),0)))</f>
        <v>1.15140652319163</v>
      </c>
      <c r="BF688" s="0" t="n">
        <f aca="false">IF(SUM(BA688:BE688)&gt;0,BA688/SUM(BA688:BE688),1/5)</f>
        <v>0.158980242780142</v>
      </c>
      <c r="BG688" s="0" t="n">
        <f aca="false">IF(SUM(BA688:BE688)&gt;0,BB688/SUM(BA688:BE688),1/5)</f>
        <v>0.387667640806907</v>
      </c>
      <c r="BH688" s="0" t="n">
        <f aca="false">IF(SUM(BA688:BE688)&gt;0,BC688/SUM(BA688:BE688),1/5)</f>
        <v>0.155853508361922</v>
      </c>
      <c r="BI688" s="0" t="n">
        <f aca="false">IF(SUM(BA688:BE688)&gt;0,BD688/SUM(BA688:BE688),1/5)</f>
        <v>0.144813152646447</v>
      </c>
      <c r="BJ688" s="0" t="n">
        <f aca="false">IF(SUM(BA688:BE688)&gt;0,BE688/SUM(BA688:BE688),1/5)</f>
        <v>0.152685455404582</v>
      </c>
      <c r="BK688" s="0" t="n">
        <f aca="false">BF688*AB688+BG688*AF688+BH688*AJ688+BI688*AN688+BJ688*AR688</f>
        <v>0.436726620849043</v>
      </c>
      <c r="BL688" s="0" t="n">
        <f aca="false">BF688*AC688+BG688*AG688+BH688*AK688+BI688*AO688+BJ688*AS688</f>
        <v>0.58600004617426</v>
      </c>
      <c r="BM688" s="0" t="n">
        <f aca="false">BF688*AD688+BG688*AH688+BH688*AL688+BI688*AP688+BJ688*AT688</f>
        <v>0.551106343264942</v>
      </c>
      <c r="BN688" s="0" t="n">
        <f aca="false">BF688*AE688+BG688*AI688+BH688*AM688+BI688*AQ688+BJ688*AU688</f>
        <v>0.612332359193093</v>
      </c>
      <c r="BO688" s="0" t="n">
        <f aca="false">RANK(BK688,$BK688:$BN688)</f>
        <v>4</v>
      </c>
      <c r="BP688" s="0" t="n">
        <f aca="false">RANK(BL688,$BK688:$BN688)</f>
        <v>2</v>
      </c>
      <c r="BQ688" s="0" t="n">
        <f aca="false">RANK(BM688,$BK688:$BN688)</f>
        <v>3</v>
      </c>
      <c r="BR688" s="0" t="n">
        <f aca="false">RANK(BN688,$BK688:$BN688)</f>
        <v>1</v>
      </c>
    </row>
    <row r="689" customFormat="false" ht="15" hidden="false" customHeight="false" outlineLevel="0" collapsed="false">
      <c r="A689" s="0" t="n">
        <v>666</v>
      </c>
      <c r="B689" s="0" t="n">
        <f aca="false">RANDBETWEEN(1,$B$5)</f>
        <v>6</v>
      </c>
      <c r="C689" s="0" t="n">
        <f aca="false">RANDBETWEEN(1,$B$5)</f>
        <v>6</v>
      </c>
      <c r="D689" s="0" t="n">
        <f aca="false">RANDBETWEEN(1,$B$5)</f>
        <v>3</v>
      </c>
      <c r="E689" s="0" t="n">
        <f aca="false">RANDBETWEEN(1,$B$5)</f>
        <v>2</v>
      </c>
      <c r="F689" s="0" t="n">
        <f aca="false">RANDBETWEEN(1,$B$5)</f>
        <v>3</v>
      </c>
      <c r="G689" s="0" t="n">
        <f aca="false">RANDBETWEEN(1,$B$5)</f>
        <v>4</v>
      </c>
      <c r="H689" s="0" t="n">
        <f aca="true">NORMINV(RAND(),$B$8,$B$13)</f>
        <v>48.1752607780298</v>
      </c>
      <c r="I689" s="0" t="n">
        <f aca="true">NORMINV(RAND(),$C$8,$C$13)</f>
        <v>69.3684710700316</v>
      </c>
      <c r="J689" s="0" t="n">
        <f aca="true">NORMINV(RAND(),$D$8,$D$13)</f>
        <v>13.2514823932357</v>
      </c>
      <c r="K689" s="0" t="n">
        <f aca="true">NORMINV(RAND(),$E$8,$E$13)</f>
        <v>3.2214382420842</v>
      </c>
      <c r="L689" s="0" t="n">
        <f aca="true">NORMINV(RAND(),$B$9,$B$14)</f>
        <v>40.6723845310573</v>
      </c>
      <c r="M689" s="0" t="n">
        <f aca="true">NORMINV(RAND(),$C$9,$C$14)</f>
        <v>45.2200902342279</v>
      </c>
      <c r="N689" s="0" t="n">
        <f aca="true">NORMINV(RAND(),$D$9,$D$14)</f>
        <v>42.8843844765876</v>
      </c>
      <c r="O689" s="0" t="n">
        <f aca="true">NORMINV(RAND(),$E$9,$E$14)</f>
        <v>27.9729104783623</v>
      </c>
      <c r="P689" s="0" t="n">
        <f aca="true">NORMINV(RAND(),$B$10,$B$15)</f>
        <v>25.5148569221331</v>
      </c>
      <c r="Q689" s="0" t="n">
        <f aca="true">NORMINV(RAND(),$C$10,$C$15)</f>
        <v>27.8664036042958</v>
      </c>
      <c r="R689" s="0" t="n">
        <f aca="true">NORMINV(RAND(),$D$10,$D$15)</f>
        <v>10.1492605669764</v>
      </c>
      <c r="S689" s="0" t="n">
        <f aca="true">NORMINV(RAND(),$E$10,$E$15)</f>
        <v>4.31427417859541</v>
      </c>
      <c r="T689" s="0" t="n">
        <f aca="false">MEDIAN(INDEX(Avaliadores!$B$17:$B$22,$B689),INDEX(Avaliadores!$B$17:$B$22,$C689),INDEX(Avaliadores!$B$17:$B$22,$D689),INDEX(Avaliadores!$B$17:$B$22,$E689),INDEX(Avaliadores!$B$17:$B$22,$F689),INDEX(Avaliadores!$B$17:$B$22,$G689))</f>
        <v>2.79166666666667</v>
      </c>
      <c r="U689" s="0" t="n">
        <f aca="false">MEDIAN(INDEX(Avaliadores!$C$17:$C$22,$B689),INDEX(Avaliadores!$C$17:$C$22,$C689),INDEX(Avaliadores!$C$17:$C$22,$D689),INDEX(Avaliadores!$C$17:$C$22,$E689),INDEX(Avaliadores!$C$17:$C$22,$F689),INDEX(Avaliadores!$C$17:$C$22,$G689))</f>
        <v>5.29166666666667</v>
      </c>
      <c r="V689" s="0" t="n">
        <f aca="false">MEDIAN(INDEX(Avaliadores!$D$17:$D$22,$B689),INDEX(Avaliadores!$D$17:$D$22,$C689),INDEX(Avaliadores!$D$17:$D$22,$D689),INDEX(Avaliadores!$D$17:$D$22,$E689),INDEX(Avaliadores!$D$17:$D$22,$F689),INDEX(Avaliadores!$D$17:$D$22,$G689))</f>
        <v>5.66666666666667</v>
      </c>
      <c r="W689" s="0" t="n">
        <f aca="false">MEDIAN(INDEX(Avaliadores!$E$17:$E$22,$B689),INDEX(Avaliadores!$E$17:$E$22,$C689),INDEX(Avaliadores!$E$17:$E$22,$D689),INDEX(Avaliadores!$E$17:$E$22,$E689),INDEX(Avaliadores!$E$17:$E$22,$F689),INDEX(Avaliadores!$E$17:$E$22,$G689))</f>
        <v>6.04166666666667</v>
      </c>
      <c r="X689" s="0" t="n">
        <f aca="false">MEDIAN(INDEX(Avaliadores!$F$17:$F$22,$B689),INDEX(Avaliadores!$F$17:$F$22,$C689),INDEX(Avaliadores!$F$17:$F$22,$D689),INDEX(Avaliadores!$F$17:$F$22,$E689),INDEX(Avaliadores!$F$17:$F$22,$F689),INDEX(Avaliadores!$F$17:$F$22,$G689))</f>
        <v>2.91666666666667</v>
      </c>
      <c r="Y689" s="0" t="n">
        <f aca="false">MEDIAN(INDEX(Avaliadores!$G$17:$G$22,$B689),INDEX(Avaliadores!$G$17:$G$22,$C689),INDEX(Avaliadores!$G$17:$G$22,$D689),INDEX(Avaliadores!$G$17:$G$22,$E689),INDEX(Avaliadores!$G$17:$G$22,$F689),INDEX(Avaliadores!$G$17:$G$22,$G689))</f>
        <v>5.41666666666667</v>
      </c>
      <c r="Z689" s="0" t="n">
        <f aca="false">MEDIAN(INDEX(Avaliadores!$H$17:$H$22,$B689),INDEX(Avaliadores!$H$17:$H$22,$C689),INDEX(Avaliadores!$H$17:$H$22,$D689),INDEX(Avaliadores!$H$17:$H$22,$E689),INDEX(Avaliadores!$H$17:$H$22,$F689),INDEX(Avaliadores!$H$17:$H$22,$G689))</f>
        <v>3.91666666666667</v>
      </c>
      <c r="AA689" s="0" t="n">
        <f aca="false">MEDIAN(INDEX(Avaliadores!$I$17:$I$22,$B689),INDEX(Avaliadores!$I$17:$I$22,$C689),INDEX(Avaliadores!$I$17:$I$22,$D689),INDEX(Avaliadores!$I$17:$I$22,$E689),INDEX(Avaliadores!$I$17:$I$22,$F689),INDEX(Avaliadores!$I$17:$I$22,$G689))</f>
        <v>6.79166666666667</v>
      </c>
      <c r="AB689" s="0" t="n">
        <f aca="false">IF(MAX(H689:K689)=MIN(H689:K689),0,IF($B$17="custo",(MAX(H689:K689)-H689)/(MAX(H689:K689)-MIN(H689:K689)),(H689-MIN(H689:K689))/(MAX(H689:K689)-MIN(H689:K689))))</f>
        <v>0.320395479372849</v>
      </c>
      <c r="AC689" s="0" t="n">
        <f aca="false">IF(MAX(H689:K689)=MIN(H689:K689),0,IF($B$17="custo",(MAX(H689:K689)-I689)/(MAX(H689:K689)-MIN(H689:K689)),(I689-MIN(H689:K689))/(MAX(H689:K689)-MIN(H689:K689))))</f>
        <v>0</v>
      </c>
      <c r="AD689" s="0" t="n">
        <f aca="false">IF(MAX(H689:K689)=MIN(H689:K689),0,IF($B$17="custo",(MAX(H689:K689)-J689)/(MAX(H689:K689)-MIN(H689:K689)),(J689-MIN(H689:K689))/(MAX(H689:K689)-MIN(H689:K689))))</f>
        <v>0.848367436567559</v>
      </c>
      <c r="AE689" s="0" t="n">
        <f aca="false">IF(MAX(H689:K689)=MIN(H689:K689),0,IF($B$17="custo",(MAX(H689:K689)-K689)/(MAX(H689:K689)-MIN(H689:K689)),(K689-MIN(H689:K689))/(MAX(H689:K689)-MIN(H689:K689))))</f>
        <v>1</v>
      </c>
      <c r="AF689" s="0" t="n">
        <f aca="false">IF(MAX(L689:O689)=MIN(L689:O689),0,IF($C$17="custo",(MAX(L689:O689)-L689)/(MAX(L689:O689)-MIN(L689:O689)),(L689-MIN(L689:O689))/(MAX(L689:O689)-MIN(L689:O689))))</f>
        <v>0.736321777383692</v>
      </c>
      <c r="AG689" s="0" t="n">
        <f aca="false">IF(MAX(L689:O689)=MIN(L689:O689),0,IF($C$17="custo",(MAX(L689:O689)-M689)/(MAX(L689:O689)-MIN(L689:O689)),(M689-MIN(L689:O689))/(MAX(L689:O689)-MIN(L689:O689))))</f>
        <v>1</v>
      </c>
      <c r="AH689" s="0" t="n">
        <f aca="false">IF(MAX(L689:O689)=MIN(L689:O689),0,IF($C$17="custo",(MAX(L689:O689)-N689)/(MAX(L689:O689)-MIN(L689:O689)),(N689-MIN(L689:O689))/(MAX(L689:O689)-MIN(L689:O689))))</f>
        <v>0.864574626651879</v>
      </c>
      <c r="AI689" s="0" t="n">
        <f aca="false">IF(MAX(L689:O689)=MIN(L689:O689),0,IF($C$17="custo",(MAX(L689:O689)-O689)/(MAX(L689:O689)-MIN(L689:O689)),(O689-MIN(L689:O689))/(MAX(L689:O689)-MIN(L689:O689))))</f>
        <v>0</v>
      </c>
      <c r="AJ689" s="0" t="n">
        <f aca="false">IF(MAX(P689:S689)=MIN(P689:S689),0,IF($D$17="custo",(MAX(P689:S689)-P689)/(MAX(P689:S689)-MIN(P689:S689)),(P689-MIN(P689:S689))/(MAX(P689:S689)-MIN(P689:S689))))</f>
        <v>0.0998443342280851</v>
      </c>
      <c r="AK689" s="0" t="n">
        <f aca="false">IF(MAX(P689:S689)=MIN(P689:S689),0,IF($D$17="custo",(MAX(P689:S689)-Q689)/(MAX(P689:S689)-MIN(P689:S689)),(Q689-MIN(P689:S689))/(MAX(P689:S689)-MIN(P689:S689))))</f>
        <v>0</v>
      </c>
      <c r="AL689" s="0" t="n">
        <f aca="false">IF(MAX(P689:S689)=MIN(P689:S689),0,IF($D$17="custo",(MAX(P689:S689)-R689)/(MAX(P689:S689)-MIN(P689:S689)),(R689-MIN(P689:S689))/(MAX(P689:S689)-MIN(P689:S689))))</f>
        <v>0.752252279065104</v>
      </c>
      <c r="AM689" s="0" t="n">
        <f aca="false">IF(MAX(P689:S689)=MIN(P689:S689),0,IF($D$17="custo",(MAX(P689:S689)-S689)/(MAX(P689:S689)-MIN(P689:S689)),(S689-MIN(P689:S689))/(MAX(P689:S689)-MIN(P689:S689))))</f>
        <v>1</v>
      </c>
      <c r="AN689" s="0" t="n">
        <f aca="false">IF(MAX(T689:W689)=MIN(T689:W689),0,IF($E$17="custo",(MAX(T689:W689)-T689)/(MAX(T689:W689)-MIN(T689:W689)),(T689-MIN(T689:W689))/(MAX(T689:W689)-MIN(T689:W689))))</f>
        <v>0</v>
      </c>
      <c r="AO689" s="0" t="n">
        <f aca="false">IF(MAX(T689:W689)=MIN(T689:W689),0,IF($E$17="custo",(MAX(T689:W689)-U689)/(MAX(T689:W689)-MIN(T689:W689)),(U689-MIN(T689:W689))/(MAX(T689:W689)-MIN(T689:W689))))</f>
        <v>0.769230769230769</v>
      </c>
      <c r="AP689" s="0" t="n">
        <f aca="false">IF(MAX(T689:W689)=MIN(T689:W689),0,IF($E$17="custo",(MAX(T689:W689)-V689)/(MAX(T689:W689)-MIN(T689:W689)),(V689-MIN(T689:W689))/(MAX(T689:W689)-MIN(T689:W689))))</f>
        <v>0.884615384615385</v>
      </c>
      <c r="AQ689" s="0" t="n">
        <f aca="false">IF(MAX(T689:W689)=MIN(T689:W689),0,IF($E$17="custo",(MAX(T689:W689)-W689)/(MAX(T689:W689)-MIN(T689:W689)),(W689-MIN(T689:W689))/(MAX(T689:W689)-MIN(T689:W689))))</f>
        <v>1</v>
      </c>
      <c r="AR689" s="0" t="n">
        <f aca="false">IF(MAX(X689:AA689)=MIN(X689:AA689),0,IF($F$17="custo",(MAX(X689:AA689)-X689)/(MAX(X689:AA689)-MIN(X689:AA689)),(X689-MIN(X689:AA689))/(MAX(X689:AA689)-MIN(X689:AA689))))</f>
        <v>0</v>
      </c>
      <c r="AS689" s="0" t="n">
        <f aca="false">IF(MAX(X689:AA689)=MIN(X689:AA689),0,IF($F$17="custo",(MAX(X689:AA689)-Y689)/(MAX(X689:AA689)-MIN(X689:AA689)),(Y689-MIN(X689:AA689))/(MAX(X689:AA689)-MIN(X689:AA689))))</f>
        <v>0.645161290322581</v>
      </c>
      <c r="AT689" s="0" t="n">
        <f aca="false">IF(MAX(X689:AA689)=MIN(X689:AA689),0,IF($F$17="custo",(MAX(X689:AA689)-Z689)/(MAX(X689:AA689)-MIN(X689:AA689)),(Z689-MIN(X689:AA689))/(MAX(X689:AA689)-MIN(X689:AA689))))</f>
        <v>0.258064516129032</v>
      </c>
      <c r="AU689" s="0" t="n">
        <f aca="false">IF(MAX(X689:AA689)=MIN(X689:AA689),0,IF($F$17="custo",(MAX(X689:AA689)-AA689)/(MAX(X689:AA689)-MIN(X689:AA689)),(AA689-MIN(X689:AA689))/(MAX(X689:AA689)-MIN(X689:AA689))))</f>
        <v>1</v>
      </c>
      <c r="AV689" s="0" t="n">
        <f aca="false">STDEVP(AB689:AE689)</f>
        <v>0.40202531768571</v>
      </c>
      <c r="AW689" s="0" t="n">
        <f aca="false">STDEVP(AF689:AI689)</f>
        <v>0.386811814312989</v>
      </c>
      <c r="AX689" s="0" t="n">
        <f aca="false">STDEVP(AJ689:AM689)</f>
        <v>0.423759045978097</v>
      </c>
      <c r="AY689" s="0" t="n">
        <f aca="false">STDEVP(AN689:AQ689)</f>
        <v>0.391642535661852</v>
      </c>
      <c r="AZ689" s="0" t="n">
        <f aca="false">STDEVP(AR689:AU689)</f>
        <v>0.379889216558512</v>
      </c>
      <c r="BA689" s="0" t="n">
        <f aca="false">AV689*((1-IFERROR(CORREL(AB689:AE689,AF689:AI689),0))+(1-IFERROR(CORREL(AB689:AE689,AJ689:AM689),0))+(1-IFERROR(CORREL(AB689:AE689,AN689:AQ689),0))+(1-IFERROR(CORREL(AB689:AE689,AR689:AU689),0)))</f>
        <v>1.17810938709207</v>
      </c>
      <c r="BB689" s="0" t="n">
        <f aca="false">AW689*((1-IFERROR(CORREL(AF689:AI689,AB689:AE689),0))+(1-IFERROR(CORREL(AF689:AI689,AJ689:AM689),0))+(1-IFERROR(CORREL(AF689:AI689,AN689:AQ689),0))+(1-IFERROR(CORREL(AF689:AI689,AR689:AU689),0)))</f>
        <v>2.47002681477201</v>
      </c>
      <c r="BC689" s="0" t="n">
        <f aca="false">AX689*((1-IFERROR(CORREL(AJ689:AM689,AB689:AE689),0))+(1-IFERROR(CORREL(AJ689:AM689,AF689:AI689),0))+(1-IFERROR(CORREL(AJ689:AM689,AN689:AQ689),0))+(1-IFERROR(CORREL(AJ689:AM689,AR689:AU689),0)))</f>
        <v>1.1067224155591</v>
      </c>
      <c r="BD689" s="0" t="n">
        <f aca="false">AY689*((1-IFERROR(CORREL(AN689:AQ689,AB689:AE689),0))+(1-IFERROR(CORREL(AN689:AQ689,AF689:AI689),0))+(1-IFERROR(CORREL(AN689:AQ689,AJ689:AM689),0))+(1-IFERROR(CORREL(AN689:AQ689,AR689:AU689),0)))</f>
        <v>0.935060963844887</v>
      </c>
      <c r="BE689" s="0" t="n">
        <f aca="false">AZ689*((1-IFERROR(CORREL(AR689:AU689,AB689:AE689),0))+(1-IFERROR(CORREL(AR689:AU689,AF689:AI689),0))+(1-IFERROR(CORREL(AR689:AU689,AJ689:AM689),0))+(1-IFERROR(CORREL(AR689:AU689,AN689:AQ689),0)))</f>
        <v>1.16249676369104</v>
      </c>
      <c r="BF689" s="0" t="n">
        <f aca="false">IF(SUM(BA689:BE689)&gt;0,BA689/SUM(BA689:BE689),1/5)</f>
        <v>0.171926124710553</v>
      </c>
      <c r="BG689" s="0" t="n">
        <f aca="false">IF(SUM(BA689:BE689)&gt;0,BB689/SUM(BA689:BE689),1/5)</f>
        <v>0.360460703265506</v>
      </c>
      <c r="BH689" s="0" t="n">
        <f aca="false">IF(SUM(BA689:BE689)&gt;0,BC689/SUM(BA689:BE689),1/5)</f>
        <v>0.161508343895835</v>
      </c>
      <c r="BI689" s="0" t="n">
        <f aca="false">IF(SUM(BA689:BE689)&gt;0,BD689/SUM(BA689:BE689),1/5)</f>
        <v>0.136457114800497</v>
      </c>
      <c r="BJ689" s="0" t="n">
        <f aca="false">IF(SUM(BA689:BE689)&gt;0,BE689/SUM(BA689:BE689),1/5)</f>
        <v>0.169647713327609</v>
      </c>
      <c r="BK689" s="0" t="n">
        <f aca="false">BF689*AB689+BG689*AF689+BH689*AJ689+BI689*AN689+BJ689*AR689</f>
        <v>0.336625111917347</v>
      </c>
      <c r="BL689" s="0" t="n">
        <f aca="false">BF689*AC689+BG689*AG689+BH689*AK689+BI689*AO689+BJ689*AS689</f>
        <v>0.574877852281219</v>
      </c>
      <c r="BM689" s="0" t="n">
        <f aca="false">BF689*AD689+BG689*AH689+BH689*AL689+BI689*AP689+BJ689*AT689</f>
        <v>0.743488841576841</v>
      </c>
      <c r="BN689" s="0" t="n">
        <f aca="false">BF689*AE689+BG689*AI689+BH689*AM689+BI689*AQ689+BJ689*AU689</f>
        <v>0.639539296734494</v>
      </c>
      <c r="BO689" s="0" t="n">
        <f aca="false">RANK(BK689,$BK689:$BN689)</f>
        <v>4</v>
      </c>
      <c r="BP689" s="0" t="n">
        <f aca="false">RANK(BL689,$BK689:$BN689)</f>
        <v>3</v>
      </c>
      <c r="BQ689" s="0" t="n">
        <f aca="false">RANK(BM689,$BK689:$BN689)</f>
        <v>1</v>
      </c>
      <c r="BR689" s="0" t="n">
        <f aca="false">RANK(BN689,$BK689:$BN689)</f>
        <v>2</v>
      </c>
    </row>
    <row r="690" customFormat="false" ht="15" hidden="false" customHeight="false" outlineLevel="0" collapsed="false">
      <c r="A690" s="0" t="n">
        <v>667</v>
      </c>
      <c r="B690" s="0" t="n">
        <f aca="false">RANDBETWEEN(1,$B$5)</f>
        <v>5</v>
      </c>
      <c r="C690" s="0" t="n">
        <f aca="false">RANDBETWEEN(1,$B$5)</f>
        <v>3</v>
      </c>
      <c r="D690" s="0" t="n">
        <f aca="false">RANDBETWEEN(1,$B$5)</f>
        <v>4</v>
      </c>
      <c r="E690" s="0" t="n">
        <f aca="false">RANDBETWEEN(1,$B$5)</f>
        <v>4</v>
      </c>
      <c r="F690" s="0" t="n">
        <f aca="false">RANDBETWEEN(1,$B$5)</f>
        <v>2</v>
      </c>
      <c r="G690" s="0" t="n">
        <f aca="false">RANDBETWEEN(1,$B$5)</f>
        <v>4</v>
      </c>
      <c r="H690" s="0" t="n">
        <f aca="true">NORMINV(RAND(),$B$8,$B$13)</f>
        <v>48.1497399353471</v>
      </c>
      <c r="I690" s="0" t="n">
        <f aca="true">NORMINV(RAND(),$C$8,$C$13)</f>
        <v>66.0995268724341</v>
      </c>
      <c r="J690" s="0" t="n">
        <f aca="true">NORMINV(RAND(),$D$8,$D$13)</f>
        <v>13.9318217017686</v>
      </c>
      <c r="K690" s="0" t="n">
        <f aca="true">NORMINV(RAND(),$E$8,$E$13)</f>
        <v>2.91066043017621</v>
      </c>
      <c r="L690" s="0" t="n">
        <f aca="true">NORMINV(RAND(),$B$9,$B$14)</f>
        <v>49.3280732267667</v>
      </c>
      <c r="M690" s="0" t="n">
        <f aca="true">NORMINV(RAND(),$C$9,$C$14)</f>
        <v>58.8582949503179</v>
      </c>
      <c r="N690" s="0" t="n">
        <f aca="true">NORMINV(RAND(),$D$9,$D$14)</f>
        <v>43.2437227548337</v>
      </c>
      <c r="O690" s="0" t="n">
        <f aca="true">NORMINV(RAND(),$E$9,$E$14)</f>
        <v>25.236735729041</v>
      </c>
      <c r="P690" s="0" t="n">
        <f aca="true">NORMINV(RAND(),$B$10,$B$15)</f>
        <v>24.920102976924</v>
      </c>
      <c r="Q690" s="0" t="n">
        <f aca="true">NORMINV(RAND(),$C$10,$C$15)</f>
        <v>30.6194828560906</v>
      </c>
      <c r="R690" s="0" t="n">
        <f aca="true">NORMINV(RAND(),$D$10,$D$15)</f>
        <v>10.222866965802</v>
      </c>
      <c r="S690" s="0" t="n">
        <f aca="true">NORMINV(RAND(),$E$10,$E$15)</f>
        <v>3.8653197397906</v>
      </c>
      <c r="T690" s="0" t="n">
        <f aca="false">MEDIAN(INDEX(Avaliadores!$B$17:$B$22,$B690),INDEX(Avaliadores!$B$17:$B$22,$C690),INDEX(Avaliadores!$B$17:$B$22,$D690),INDEX(Avaliadores!$B$17:$B$22,$E690),INDEX(Avaliadores!$B$17:$B$22,$F690),INDEX(Avaliadores!$B$17:$B$22,$G690))</f>
        <v>3.29166666666667</v>
      </c>
      <c r="U690" s="0" t="n">
        <f aca="false">MEDIAN(INDEX(Avaliadores!$C$17:$C$22,$B690),INDEX(Avaliadores!$C$17:$C$22,$C690),INDEX(Avaliadores!$C$17:$C$22,$D690),INDEX(Avaliadores!$C$17:$C$22,$E690),INDEX(Avaliadores!$C$17:$C$22,$F690),INDEX(Avaliadores!$C$17:$C$22,$G690))</f>
        <v>5.54166666666667</v>
      </c>
      <c r="V690" s="0" t="n">
        <f aca="false">MEDIAN(INDEX(Avaliadores!$D$17:$D$22,$B690),INDEX(Avaliadores!$D$17:$D$22,$C690),INDEX(Avaliadores!$D$17:$D$22,$D690),INDEX(Avaliadores!$D$17:$D$22,$E690),INDEX(Avaliadores!$D$17:$D$22,$F690),INDEX(Avaliadores!$D$17:$D$22,$G690))</f>
        <v>5.54166666666667</v>
      </c>
      <c r="W690" s="0" t="n">
        <f aca="false">MEDIAN(INDEX(Avaliadores!$E$17:$E$22,$B690),INDEX(Avaliadores!$E$17:$E$22,$C690),INDEX(Avaliadores!$E$17:$E$22,$D690),INDEX(Avaliadores!$E$17:$E$22,$E690),INDEX(Avaliadores!$E$17:$E$22,$F690),INDEX(Avaliadores!$E$17:$E$22,$G690))</f>
        <v>6.54166666666667</v>
      </c>
      <c r="X690" s="0" t="n">
        <f aca="false">MEDIAN(INDEX(Avaliadores!$F$17:$F$22,$B690),INDEX(Avaliadores!$F$17:$F$22,$C690),INDEX(Avaliadores!$F$17:$F$22,$D690),INDEX(Avaliadores!$F$17:$F$22,$E690),INDEX(Avaliadores!$F$17:$F$22,$F690),INDEX(Avaliadores!$F$17:$F$22,$G690))</f>
        <v>3.16666666666667</v>
      </c>
      <c r="Y690" s="0" t="n">
        <f aca="false">MEDIAN(INDEX(Avaliadores!$G$17:$G$22,$B690),INDEX(Avaliadores!$G$17:$G$22,$C690),INDEX(Avaliadores!$G$17:$G$22,$D690),INDEX(Avaliadores!$G$17:$G$22,$E690),INDEX(Avaliadores!$G$17:$G$22,$F690),INDEX(Avaliadores!$G$17:$G$22,$G690))</f>
        <v>4.54166666666667</v>
      </c>
      <c r="Z690" s="0" t="n">
        <f aca="false">MEDIAN(INDEX(Avaliadores!$H$17:$H$22,$B690),INDEX(Avaliadores!$H$17:$H$22,$C690),INDEX(Avaliadores!$H$17:$H$22,$D690),INDEX(Avaliadores!$H$17:$H$22,$E690),INDEX(Avaliadores!$H$17:$H$22,$F690),INDEX(Avaliadores!$H$17:$H$22,$G690))</f>
        <v>3.54166666666667</v>
      </c>
      <c r="AA690" s="0" t="n">
        <f aca="false">MEDIAN(INDEX(Avaliadores!$I$17:$I$22,$B690),INDEX(Avaliadores!$I$17:$I$22,$C690),INDEX(Avaliadores!$I$17:$I$22,$D690),INDEX(Avaliadores!$I$17:$I$22,$E690),INDEX(Avaliadores!$I$17:$I$22,$F690),INDEX(Avaliadores!$I$17:$I$22,$G690))</f>
        <v>5.79166666666667</v>
      </c>
      <c r="AB690" s="0" t="n">
        <f aca="false">IF(MAX(H690:K690)=MIN(H690:K690),0,IF($B$17="custo",(MAX(H690:K690)-H690)/(MAX(H690:K690)-MIN(H690:K690)),(H690-MIN(H690:K690))/(MAX(H690:K690)-MIN(H690:K690))))</f>
        <v>0.284065658204037</v>
      </c>
      <c r="AC690" s="0" t="n">
        <f aca="false">IF(MAX(H690:K690)=MIN(H690:K690),0,IF($B$17="custo",(MAX(H690:K690)-I690)/(MAX(H690:K690)-MIN(H690:K690)),(I690-MIN(H690:K690))/(MAX(H690:K690)-MIN(H690:K690))))</f>
        <v>0</v>
      </c>
      <c r="AD690" s="0" t="n">
        <f aca="false">IF(MAX(H690:K690)=MIN(H690:K690),0,IF($B$17="custo",(MAX(H690:K690)-J690)/(MAX(H690:K690)-MIN(H690:K690)),(J690-MIN(H690:K690))/(MAX(H690:K690)-MIN(H690:K690))))</f>
        <v>0.825583811007853</v>
      </c>
      <c r="AE690" s="0" t="n">
        <f aca="false">IF(MAX(H690:K690)=MIN(H690:K690),0,IF($B$17="custo",(MAX(H690:K690)-K690)/(MAX(H690:K690)-MIN(H690:K690)),(K690-MIN(H690:K690))/(MAX(H690:K690)-MIN(H690:K690))))</f>
        <v>1</v>
      </c>
      <c r="AF690" s="0" t="n">
        <f aca="false">IF(MAX(L690:O690)=MIN(L690:O690),0,IF($C$17="custo",(MAX(L690:O690)-L690)/(MAX(L690:O690)-MIN(L690:O690)),(L690-MIN(L690:O690))/(MAX(L690:O690)-MIN(L690:O690))))</f>
        <v>0.716544326191746</v>
      </c>
      <c r="AG690" s="0" t="n">
        <f aca="false">IF(MAX(L690:O690)=MIN(L690:O690),0,IF($C$17="custo",(MAX(L690:O690)-M690)/(MAX(L690:O690)-MIN(L690:O690)),(M690-MIN(L690:O690))/(MAX(L690:O690)-MIN(L690:O690))))</f>
        <v>1</v>
      </c>
      <c r="AH690" s="0" t="n">
        <f aca="false">IF(MAX(L690:O690)=MIN(L690:O690),0,IF($C$17="custo",(MAX(L690:O690)-N690)/(MAX(L690:O690)-MIN(L690:O690)),(N690-MIN(L690:O690))/(MAX(L690:O690)-MIN(L690:O690))))</f>
        <v>0.535578582399513</v>
      </c>
      <c r="AI690" s="0" t="n">
        <f aca="false">IF(MAX(L690:O690)=MIN(L690:O690),0,IF($C$17="custo",(MAX(L690:O690)-O690)/(MAX(L690:O690)-MIN(L690:O690)),(O690-MIN(L690:O690))/(MAX(L690:O690)-MIN(L690:O690))))</f>
        <v>0</v>
      </c>
      <c r="AJ690" s="0" t="n">
        <f aca="false">IF(MAX(P690:S690)=MIN(P690:S690),0,IF($D$17="custo",(MAX(P690:S690)-P690)/(MAX(P690:S690)-MIN(P690:S690)),(P690-MIN(P690:S690))/(MAX(P690:S690)-MIN(P690:S690))))</f>
        <v>0.213027776439556</v>
      </c>
      <c r="AK690" s="0" t="n">
        <f aca="false">IF(MAX(P690:S690)=MIN(P690:S690),0,IF($D$17="custo",(MAX(P690:S690)-Q690)/(MAX(P690:S690)-MIN(P690:S690)),(Q690-MIN(P690:S690))/(MAX(P690:S690)-MIN(P690:S690))))</f>
        <v>0</v>
      </c>
      <c r="AL690" s="0" t="n">
        <f aca="false">IF(MAX(P690:S690)=MIN(P690:S690),0,IF($D$17="custo",(MAX(P690:S690)-R690)/(MAX(P690:S690)-MIN(P690:S690)),(R690-MIN(P690:S690))/(MAX(P690:S690)-MIN(P690:S690))))</f>
        <v>0.762371665360071</v>
      </c>
      <c r="AM690" s="0" t="n">
        <f aca="false">IF(MAX(P690:S690)=MIN(P690:S690),0,IF($D$17="custo",(MAX(P690:S690)-S690)/(MAX(P690:S690)-MIN(P690:S690)),(S690-MIN(P690:S690))/(MAX(P690:S690)-MIN(P690:S690))))</f>
        <v>1</v>
      </c>
      <c r="AN690" s="0" t="n">
        <f aca="false">IF(MAX(T690:W690)=MIN(T690:W690),0,IF($E$17="custo",(MAX(T690:W690)-T690)/(MAX(T690:W690)-MIN(T690:W690)),(T690-MIN(T690:W690))/(MAX(T690:W690)-MIN(T690:W690))))</f>
        <v>0</v>
      </c>
      <c r="AO690" s="0" t="n">
        <f aca="false">IF(MAX(T690:W690)=MIN(T690:W690),0,IF($E$17="custo",(MAX(T690:W690)-U690)/(MAX(T690:W690)-MIN(T690:W690)),(U690-MIN(T690:W690))/(MAX(T690:W690)-MIN(T690:W690))))</f>
        <v>0.692307692307692</v>
      </c>
      <c r="AP690" s="0" t="n">
        <f aca="false">IF(MAX(T690:W690)=MIN(T690:W690),0,IF($E$17="custo",(MAX(T690:W690)-V690)/(MAX(T690:W690)-MIN(T690:W690)),(V690-MIN(T690:W690))/(MAX(T690:W690)-MIN(T690:W690))))</f>
        <v>0.692307692307692</v>
      </c>
      <c r="AQ690" s="0" t="n">
        <f aca="false">IF(MAX(T690:W690)=MIN(T690:W690),0,IF($E$17="custo",(MAX(T690:W690)-W690)/(MAX(T690:W690)-MIN(T690:W690)),(W690-MIN(T690:W690))/(MAX(T690:W690)-MIN(T690:W690))))</f>
        <v>1</v>
      </c>
      <c r="AR690" s="0" t="n">
        <f aca="false">IF(MAX(X690:AA690)=MIN(X690:AA690),0,IF($F$17="custo",(MAX(X690:AA690)-X690)/(MAX(X690:AA690)-MIN(X690:AA690)),(X690-MIN(X690:AA690))/(MAX(X690:AA690)-MIN(X690:AA690))))</f>
        <v>0</v>
      </c>
      <c r="AS690" s="0" t="n">
        <f aca="false">IF(MAX(X690:AA690)=MIN(X690:AA690),0,IF($F$17="custo",(MAX(X690:AA690)-Y690)/(MAX(X690:AA690)-MIN(X690:AA690)),(Y690-MIN(X690:AA690))/(MAX(X690:AA690)-MIN(X690:AA690))))</f>
        <v>0.523809523809524</v>
      </c>
      <c r="AT690" s="0" t="n">
        <f aca="false">IF(MAX(X690:AA690)=MIN(X690:AA690),0,IF($F$17="custo",(MAX(X690:AA690)-Z690)/(MAX(X690:AA690)-MIN(X690:AA690)),(Z690-MIN(X690:AA690))/(MAX(X690:AA690)-MIN(X690:AA690))))</f>
        <v>0.142857142857143</v>
      </c>
      <c r="AU690" s="0" t="n">
        <f aca="false">IF(MAX(X690:AA690)=MIN(X690:AA690),0,IF($F$17="custo",(MAX(X690:AA690)-AA690)/(MAX(X690:AA690)-MIN(X690:AA690)),(AA690-MIN(X690:AA690))/(MAX(X690:AA690)-MIN(X690:AA690))))</f>
        <v>1</v>
      </c>
      <c r="AV690" s="0" t="n">
        <f aca="false">STDEVP(AB690:AE690)</f>
        <v>0.402997117369542</v>
      </c>
      <c r="AW690" s="0" t="n">
        <f aca="false">STDEVP(AF690:AI690)</f>
        <v>0.364782740296285</v>
      </c>
      <c r="AX690" s="0" t="n">
        <f aca="false">STDEVP(AJ690:AM690)</f>
        <v>0.403435450541069</v>
      </c>
      <c r="AY690" s="0" t="n">
        <f aca="false">STDEVP(AN690:AQ690)</f>
        <v>0.36639536313957</v>
      </c>
      <c r="AZ690" s="0" t="n">
        <f aca="false">STDEVP(AR690:AU690)</f>
        <v>0.3874080975065</v>
      </c>
      <c r="BA690" s="0" t="n">
        <f aca="false">AV690*((1-IFERROR(CORREL(AB690:AE690,AF690:AI690),0))+(1-IFERROR(CORREL(AB690:AE690,AJ690:AM690),0))+(1-IFERROR(CORREL(AB690:AE690,AN690:AQ690),0))+(1-IFERROR(CORREL(AB690:AE690,AR690:AU690),0)))</f>
        <v>1.21356251307925</v>
      </c>
      <c r="BB690" s="0" t="n">
        <f aca="false">AW690*((1-IFERROR(CORREL(AF690:AI690,AB690:AE690),0))+(1-IFERROR(CORREL(AF690:AI690,AJ690:AM690),0))+(1-IFERROR(CORREL(AF690:AI690,AN690:AQ690),0))+(1-IFERROR(CORREL(AF690:AI690,AR690:AU690),0)))</f>
        <v>2.54589671456295</v>
      </c>
      <c r="BC690" s="0" t="n">
        <f aca="false">AX690*((1-IFERROR(CORREL(AJ690:AM690,AB690:AE690),0))+(1-IFERROR(CORREL(AJ690:AM690,AF690:AI690),0))+(1-IFERROR(CORREL(AJ690:AM690,AN690:AQ690),0))+(1-IFERROR(CORREL(AJ690:AM690,AR690:AU690),0)))</f>
        <v>1.16614487000659</v>
      </c>
      <c r="BD690" s="0" t="n">
        <f aca="false">AY690*((1-IFERROR(CORREL(AN690:AQ690,AB690:AE690),0))+(1-IFERROR(CORREL(AN690:AQ690,AF690:AI690),0))+(1-IFERROR(CORREL(AN690:AQ690,AJ690:AM690),0))+(1-IFERROR(CORREL(AN690:AQ690,AR690:AU690),0)))</f>
        <v>0.943472694448359</v>
      </c>
      <c r="BE690" s="0" t="n">
        <f aca="false">AZ690*((1-IFERROR(CORREL(AR690:AU690,AB690:AE690),0))+(1-IFERROR(CORREL(AR690:AU690,AF690:AI690),0))+(1-IFERROR(CORREL(AR690:AU690,AJ690:AM690),0))+(1-IFERROR(CORREL(AR690:AU690,AN690:AQ690),0)))</f>
        <v>1.13669349433538</v>
      </c>
      <c r="BF690" s="0" t="n">
        <f aca="false">IF(SUM(BA690:BE690)&gt;0,BA690/SUM(BA690:BE690),1/5)</f>
        <v>0.173223280733234</v>
      </c>
      <c r="BG690" s="0" t="n">
        <f aca="false">IF(SUM(BA690:BE690)&gt;0,BB690/SUM(BA690:BE690),1/5)</f>
        <v>0.363399970377758</v>
      </c>
      <c r="BH690" s="0" t="n">
        <f aca="false">IF(SUM(BA690:BE690)&gt;0,BC690/SUM(BA690:BE690),1/5)</f>
        <v>0.16645491107023</v>
      </c>
      <c r="BI690" s="0" t="n">
        <f aca="false">IF(SUM(BA690:BE690)&gt;0,BD690/SUM(BA690:BE690),1/5)</f>
        <v>0.134670800764835</v>
      </c>
      <c r="BJ690" s="0" t="n">
        <f aca="false">IF(SUM(BA690:BE690)&gt;0,BE690/SUM(BA690:BE690),1/5)</f>
        <v>0.162251037053943</v>
      </c>
      <c r="BK690" s="0" t="n">
        <f aca="false">BF690*AB690+BG690*AF690+BH690*AJ690+BI690*AN690+BJ690*AR690</f>
        <v>0.345058491752915</v>
      </c>
      <c r="BL690" s="0" t="n">
        <f aca="false">BF690*AC690+BG690*AG690+BH690*AK690+BI690*AO690+BJ690*AS690</f>
        <v>0.541622240133317</v>
      </c>
      <c r="BM690" s="0" t="n">
        <f aca="false">BF690*AD690+BG690*AH690+BH690*AL690+BI690*AP690+BJ690*AT690</f>
        <v>0.580952435879812</v>
      </c>
      <c r="BN690" s="0" t="n">
        <f aca="false">BF690*AE690+BG690*AI690+BH690*AM690+BI690*AQ690+BJ690*AU690</f>
        <v>0.636600029622243</v>
      </c>
      <c r="BO690" s="0" t="n">
        <f aca="false">RANK(BK690,$BK690:$BN690)</f>
        <v>4</v>
      </c>
      <c r="BP690" s="0" t="n">
        <f aca="false">RANK(BL690,$BK690:$BN690)</f>
        <v>3</v>
      </c>
      <c r="BQ690" s="0" t="n">
        <f aca="false">RANK(BM690,$BK690:$BN690)</f>
        <v>2</v>
      </c>
      <c r="BR690" s="0" t="n">
        <f aca="false">RANK(BN690,$BK690:$BN690)</f>
        <v>1</v>
      </c>
    </row>
    <row r="691" customFormat="false" ht="15" hidden="false" customHeight="false" outlineLevel="0" collapsed="false">
      <c r="A691" s="0" t="n">
        <v>668</v>
      </c>
      <c r="B691" s="0" t="n">
        <f aca="false">RANDBETWEEN(1,$B$5)</f>
        <v>3</v>
      </c>
      <c r="C691" s="0" t="n">
        <f aca="false">RANDBETWEEN(1,$B$5)</f>
        <v>2</v>
      </c>
      <c r="D691" s="0" t="n">
        <f aca="false">RANDBETWEEN(1,$B$5)</f>
        <v>4</v>
      </c>
      <c r="E691" s="0" t="n">
        <f aca="false">RANDBETWEEN(1,$B$5)</f>
        <v>4</v>
      </c>
      <c r="F691" s="0" t="n">
        <f aca="false">RANDBETWEEN(1,$B$5)</f>
        <v>1</v>
      </c>
      <c r="G691" s="0" t="n">
        <f aca="false">RANDBETWEEN(1,$B$5)</f>
        <v>4</v>
      </c>
      <c r="H691" s="0" t="n">
        <f aca="true">NORMINV(RAND(),$B$8,$B$13)</f>
        <v>47.6448616904482</v>
      </c>
      <c r="I691" s="0" t="n">
        <f aca="true">NORMINV(RAND(),$C$8,$C$13)</f>
        <v>59.9623731277013</v>
      </c>
      <c r="J691" s="0" t="n">
        <f aca="true">NORMINV(RAND(),$D$8,$D$13)</f>
        <v>13.4878998868415</v>
      </c>
      <c r="K691" s="0" t="n">
        <f aca="true">NORMINV(RAND(),$E$8,$E$13)</f>
        <v>3.01803845978004</v>
      </c>
      <c r="L691" s="0" t="n">
        <f aca="true">NORMINV(RAND(),$B$9,$B$14)</f>
        <v>43.2652475451181</v>
      </c>
      <c r="M691" s="0" t="n">
        <f aca="true">NORMINV(RAND(),$C$9,$C$14)</f>
        <v>46.0818044691968</v>
      </c>
      <c r="N691" s="0" t="n">
        <f aca="true">NORMINV(RAND(),$D$9,$D$14)</f>
        <v>41.4731070794173</v>
      </c>
      <c r="O691" s="0" t="n">
        <f aca="true">NORMINV(RAND(),$E$9,$E$14)</f>
        <v>24.6904692876027</v>
      </c>
      <c r="P691" s="0" t="n">
        <f aca="true">NORMINV(RAND(),$B$10,$B$15)</f>
        <v>26.2291515612673</v>
      </c>
      <c r="Q691" s="0" t="n">
        <f aca="true">NORMINV(RAND(),$C$10,$C$15)</f>
        <v>31.518106931999</v>
      </c>
      <c r="R691" s="0" t="n">
        <f aca="true">NORMINV(RAND(),$D$10,$D$15)</f>
        <v>9.91150236348888</v>
      </c>
      <c r="S691" s="0" t="n">
        <f aca="true">NORMINV(RAND(),$E$10,$E$15)</f>
        <v>3.99366340184076</v>
      </c>
      <c r="T691" s="0" t="n">
        <f aca="false">MEDIAN(INDEX(Avaliadores!$B$17:$B$22,$B691),INDEX(Avaliadores!$B$17:$B$22,$C691),INDEX(Avaliadores!$B$17:$B$22,$D691),INDEX(Avaliadores!$B$17:$B$22,$E691),INDEX(Avaliadores!$B$17:$B$22,$F691),INDEX(Avaliadores!$B$17:$B$22,$G691))</f>
        <v>3.29166666666667</v>
      </c>
      <c r="U691" s="0" t="n">
        <f aca="false">MEDIAN(INDEX(Avaliadores!$C$17:$C$22,$B691),INDEX(Avaliadores!$C$17:$C$22,$C691),INDEX(Avaliadores!$C$17:$C$22,$D691),INDEX(Avaliadores!$C$17:$C$22,$E691),INDEX(Avaliadores!$C$17:$C$22,$F691),INDEX(Avaliadores!$C$17:$C$22,$G691))</f>
        <v>5.29166666666667</v>
      </c>
      <c r="V691" s="0" t="n">
        <f aca="false">MEDIAN(INDEX(Avaliadores!$D$17:$D$22,$B691),INDEX(Avaliadores!$D$17:$D$22,$C691),INDEX(Avaliadores!$D$17:$D$22,$D691),INDEX(Avaliadores!$D$17:$D$22,$E691),INDEX(Avaliadores!$D$17:$D$22,$F691),INDEX(Avaliadores!$D$17:$D$22,$G691))</f>
        <v>5.66666666666667</v>
      </c>
      <c r="W691" s="0" t="n">
        <f aca="false">MEDIAN(INDEX(Avaliadores!$E$17:$E$22,$B691),INDEX(Avaliadores!$E$17:$E$22,$C691),INDEX(Avaliadores!$E$17:$E$22,$D691),INDEX(Avaliadores!$E$17:$E$22,$E691),INDEX(Avaliadores!$E$17:$E$22,$F691),INDEX(Avaliadores!$E$17:$E$22,$G691))</f>
        <v>6.54166666666667</v>
      </c>
      <c r="X691" s="0" t="n">
        <f aca="false">MEDIAN(INDEX(Avaliadores!$F$17:$F$22,$B691),INDEX(Avaliadores!$F$17:$F$22,$C691),INDEX(Avaliadores!$F$17:$F$22,$D691),INDEX(Avaliadores!$F$17:$F$22,$E691),INDEX(Avaliadores!$F$17:$F$22,$F691),INDEX(Avaliadores!$F$17:$F$22,$G691))</f>
        <v>3.16666666666667</v>
      </c>
      <c r="Y691" s="0" t="n">
        <f aca="false">MEDIAN(INDEX(Avaliadores!$G$17:$G$22,$B691),INDEX(Avaliadores!$G$17:$G$22,$C691),INDEX(Avaliadores!$G$17:$G$22,$D691),INDEX(Avaliadores!$G$17:$G$22,$E691),INDEX(Avaliadores!$G$17:$G$22,$F691),INDEX(Avaliadores!$G$17:$G$22,$G691))</f>
        <v>4.79166666666667</v>
      </c>
      <c r="Z691" s="0" t="n">
        <f aca="false">MEDIAN(INDEX(Avaliadores!$H$17:$H$22,$B691),INDEX(Avaliadores!$H$17:$H$22,$C691),INDEX(Avaliadores!$H$17:$H$22,$D691),INDEX(Avaliadores!$H$17:$H$22,$E691),INDEX(Avaliadores!$H$17:$H$22,$F691),INDEX(Avaliadores!$H$17:$H$22,$G691))</f>
        <v>3.66666666666667</v>
      </c>
      <c r="AA691" s="0" t="n">
        <f aca="false">MEDIAN(INDEX(Avaliadores!$I$17:$I$22,$B691),INDEX(Avaliadores!$I$17:$I$22,$C691),INDEX(Avaliadores!$I$17:$I$22,$D691),INDEX(Avaliadores!$I$17:$I$22,$E691),INDEX(Avaliadores!$I$17:$I$22,$F691),INDEX(Avaliadores!$I$17:$I$22,$G691))</f>
        <v>5.79166666666667</v>
      </c>
      <c r="AB691" s="0" t="n">
        <f aca="false">IF(MAX(H691:K691)=MIN(H691:K691),0,IF($B$17="custo",(MAX(H691:K691)-H691)/(MAX(H691:K691)-MIN(H691:K691)),(H691-MIN(H691:K691))/(MAX(H691:K691)-MIN(H691:K691))))</f>
        <v>0.21630793491722</v>
      </c>
      <c r="AC691" s="0" t="n">
        <f aca="false">IF(MAX(H691:K691)=MIN(H691:K691),0,IF($B$17="custo",(MAX(H691:K691)-I691)/(MAX(H691:K691)-MIN(H691:K691)),(I691-MIN(H691:K691))/(MAX(H691:K691)-MIN(H691:K691))))</f>
        <v>0</v>
      </c>
      <c r="AD691" s="0" t="n">
        <f aca="false">IF(MAX(H691:K691)=MIN(H691:K691),0,IF($B$17="custo",(MAX(H691:K691)-J691)/(MAX(H691:K691)-MIN(H691:K691)),(J691-MIN(H691:K691))/(MAX(H691:K691)-MIN(H691:K691))))</f>
        <v>0.816138664397118</v>
      </c>
      <c r="AE691" s="0" t="n">
        <f aca="false">IF(MAX(H691:K691)=MIN(H691:K691),0,IF($B$17="custo",(MAX(H691:K691)-K691)/(MAX(H691:K691)-MIN(H691:K691)),(K691-MIN(H691:K691))/(MAX(H691:K691)-MIN(H691:K691))))</f>
        <v>1</v>
      </c>
      <c r="AF691" s="0" t="n">
        <f aca="false">IF(MAX(L691:O691)=MIN(L691:O691),0,IF($C$17="custo",(MAX(L691:O691)-L691)/(MAX(L691:O691)-MIN(L691:O691)),(L691-MIN(L691:O691))/(MAX(L691:O691)-MIN(L691:O691))))</f>
        <v>0.86833187829705</v>
      </c>
      <c r="AG691" s="0" t="n">
        <f aca="false">IF(MAX(L691:O691)=MIN(L691:O691),0,IF($C$17="custo",(MAX(L691:O691)-M691)/(MAX(L691:O691)-MIN(L691:O691)),(M691-MIN(L691:O691))/(MAX(L691:O691)-MIN(L691:O691))))</f>
        <v>1</v>
      </c>
      <c r="AH691" s="0" t="n">
        <f aca="false">IF(MAX(L691:O691)=MIN(L691:O691),0,IF($C$17="custo",(MAX(L691:O691)-N691)/(MAX(L691:O691)-MIN(L691:O691)),(N691-MIN(L691:O691))/(MAX(L691:O691)-MIN(L691:O691))))</f>
        <v>0.784553074847567</v>
      </c>
      <c r="AI691" s="0" t="n">
        <f aca="false">IF(MAX(L691:O691)=MIN(L691:O691),0,IF($C$17="custo",(MAX(L691:O691)-O691)/(MAX(L691:O691)-MIN(L691:O691)),(O691-MIN(L691:O691))/(MAX(L691:O691)-MIN(L691:O691))))</f>
        <v>0</v>
      </c>
      <c r="AJ691" s="0" t="n">
        <f aca="false">IF(MAX(P691:S691)=MIN(P691:S691),0,IF($D$17="custo",(MAX(P691:S691)-P691)/(MAX(P691:S691)-MIN(P691:S691)),(P691-MIN(P691:S691))/(MAX(P691:S691)-MIN(P691:S691))))</f>
        <v>0.1921548519205</v>
      </c>
      <c r="AK691" s="0" t="n">
        <f aca="false">IF(MAX(P691:S691)=MIN(P691:S691),0,IF($D$17="custo",(MAX(P691:S691)-Q691)/(MAX(P691:S691)-MIN(P691:S691)),(Q691-MIN(P691:S691))/(MAX(P691:S691)-MIN(P691:S691))))</f>
        <v>0</v>
      </c>
      <c r="AL691" s="0" t="n">
        <f aca="false">IF(MAX(P691:S691)=MIN(P691:S691),0,IF($D$17="custo",(MAX(P691:S691)-R691)/(MAX(P691:S691)-MIN(P691:S691)),(R691-MIN(P691:S691))/(MAX(P691:S691)-MIN(P691:S691))))</f>
        <v>0.784996962602931</v>
      </c>
      <c r="AM691" s="0" t="n">
        <f aca="false">IF(MAX(P691:S691)=MIN(P691:S691),0,IF($D$17="custo",(MAX(P691:S691)-S691)/(MAX(P691:S691)-MIN(P691:S691)),(S691-MIN(P691:S691))/(MAX(P691:S691)-MIN(P691:S691))))</f>
        <v>1</v>
      </c>
      <c r="AN691" s="0" t="n">
        <f aca="false">IF(MAX(T691:W691)=MIN(T691:W691),0,IF($E$17="custo",(MAX(T691:W691)-T691)/(MAX(T691:W691)-MIN(T691:W691)),(T691-MIN(T691:W691))/(MAX(T691:W691)-MIN(T691:W691))))</f>
        <v>0</v>
      </c>
      <c r="AO691" s="0" t="n">
        <f aca="false">IF(MAX(T691:W691)=MIN(T691:W691),0,IF($E$17="custo",(MAX(T691:W691)-U691)/(MAX(T691:W691)-MIN(T691:W691)),(U691-MIN(T691:W691))/(MAX(T691:W691)-MIN(T691:W691))))</f>
        <v>0.615384615384615</v>
      </c>
      <c r="AP691" s="0" t="n">
        <f aca="false">IF(MAX(T691:W691)=MIN(T691:W691),0,IF($E$17="custo",(MAX(T691:W691)-V691)/(MAX(T691:W691)-MIN(T691:W691)),(V691-MIN(T691:W691))/(MAX(T691:W691)-MIN(T691:W691))))</f>
        <v>0.730769230769231</v>
      </c>
      <c r="AQ691" s="0" t="n">
        <f aca="false">IF(MAX(T691:W691)=MIN(T691:W691),0,IF($E$17="custo",(MAX(T691:W691)-W691)/(MAX(T691:W691)-MIN(T691:W691)),(W691-MIN(T691:W691))/(MAX(T691:W691)-MIN(T691:W691))))</f>
        <v>1</v>
      </c>
      <c r="AR691" s="0" t="n">
        <f aca="false">IF(MAX(X691:AA691)=MIN(X691:AA691),0,IF($F$17="custo",(MAX(X691:AA691)-X691)/(MAX(X691:AA691)-MIN(X691:AA691)),(X691-MIN(X691:AA691))/(MAX(X691:AA691)-MIN(X691:AA691))))</f>
        <v>0</v>
      </c>
      <c r="AS691" s="0" t="n">
        <f aca="false">IF(MAX(X691:AA691)=MIN(X691:AA691),0,IF($F$17="custo",(MAX(X691:AA691)-Y691)/(MAX(X691:AA691)-MIN(X691:AA691)),(Y691-MIN(X691:AA691))/(MAX(X691:AA691)-MIN(X691:AA691))))</f>
        <v>0.619047619047619</v>
      </c>
      <c r="AT691" s="0" t="n">
        <f aca="false">IF(MAX(X691:AA691)=MIN(X691:AA691),0,IF($F$17="custo",(MAX(X691:AA691)-Z691)/(MAX(X691:AA691)-MIN(X691:AA691)),(Z691-MIN(X691:AA691))/(MAX(X691:AA691)-MIN(X691:AA691))))</f>
        <v>0.19047619047619</v>
      </c>
      <c r="AU691" s="0" t="n">
        <f aca="false">IF(MAX(X691:AA691)=MIN(X691:AA691),0,IF($F$17="custo",(MAX(X691:AA691)-AA691)/(MAX(X691:AA691)-MIN(X691:AA691)),(AA691-MIN(X691:AA691))/(MAX(X691:AA691)-MIN(X691:AA691))))</f>
        <v>1</v>
      </c>
      <c r="AV691" s="0" t="n">
        <f aca="false">STDEVP(AB691:AE691)</f>
        <v>0.412359566236179</v>
      </c>
      <c r="AW691" s="0" t="n">
        <f aca="false">STDEVP(AF691:AI691)</f>
        <v>0.390536212938178</v>
      </c>
      <c r="AX691" s="0" t="n">
        <f aca="false">STDEVP(AJ691:AM691)</f>
        <v>0.411053948404006</v>
      </c>
      <c r="AY691" s="0" t="n">
        <f aca="false">STDEVP(AN691:AQ691)</f>
        <v>0.366269172206556</v>
      </c>
      <c r="AZ691" s="0" t="n">
        <f aca="false">STDEVP(AR691:AU691)</f>
        <v>0.387590966573803</v>
      </c>
      <c r="BA691" s="0" t="n">
        <f aca="false">AV691*((1-IFERROR(CORREL(AB691:AE691,AF691:AI691),0))+(1-IFERROR(CORREL(AB691:AE691,AJ691:AM691),0))+(1-IFERROR(CORREL(AB691:AE691,AN691:AQ691),0))+(1-IFERROR(CORREL(AB691:AE691,AR691:AU691),0)))</f>
        <v>1.14189290904909</v>
      </c>
      <c r="BB691" s="0" t="n">
        <f aca="false">AW691*((1-IFERROR(CORREL(AF691:AI691,AB691:AE691),0))+(1-IFERROR(CORREL(AF691:AI691,AJ691:AM691),0))+(1-IFERROR(CORREL(AF691:AI691,AN691:AQ691),0))+(1-IFERROR(CORREL(AF691:AI691,AR691:AU691),0)))</f>
        <v>2.72788223166781</v>
      </c>
      <c r="BC691" s="0" t="n">
        <f aca="false">AX691*((1-IFERROR(CORREL(AJ691:AM691,AB691:AE691),0))+(1-IFERROR(CORREL(AJ691:AM691,AF691:AI691),0))+(1-IFERROR(CORREL(AJ691:AM691,AN691:AQ691),0))+(1-IFERROR(CORREL(AJ691:AM691,AR691:AU691),0)))</f>
        <v>1.12465312679856</v>
      </c>
      <c r="BD691" s="0" t="n">
        <f aca="false">AY691*((1-IFERROR(CORREL(AN691:AQ691,AB691:AE691),0))+(1-IFERROR(CORREL(AN691:AQ691,AF691:AI691),0))+(1-IFERROR(CORREL(AN691:AQ691,AJ691:AM691),0))+(1-IFERROR(CORREL(AN691:AQ691,AR691:AU691),0)))</f>
        <v>0.90739037269823</v>
      </c>
      <c r="BE691" s="0" t="n">
        <f aca="false">AZ691*((1-IFERROR(CORREL(AR691:AU691,AB691:AE691),0))+(1-IFERROR(CORREL(AR691:AU691,AF691:AI691),0))+(1-IFERROR(CORREL(AR691:AU691,AJ691:AM691),0))+(1-IFERROR(CORREL(AR691:AU691,AN691:AQ691),0)))</f>
        <v>1.215280730955</v>
      </c>
      <c r="BF691" s="0" t="n">
        <f aca="false">IF(SUM(BA691:BE691)&gt;0,BA691/SUM(BA691:BE691),1/5)</f>
        <v>0.160443580944632</v>
      </c>
      <c r="BG691" s="0" t="n">
        <f aca="false">IF(SUM(BA691:BE691)&gt;0,BB691/SUM(BA691:BE691),1/5)</f>
        <v>0.383285674318169</v>
      </c>
      <c r="BH691" s="0" t="n">
        <f aca="false">IF(SUM(BA691:BE691)&gt;0,BC691/SUM(BA691:BE691),1/5)</f>
        <v>0.158021276386068</v>
      </c>
      <c r="BI691" s="0" t="n">
        <f aca="false">IF(SUM(BA691:BE691)&gt;0,BD691/SUM(BA691:BE691),1/5)</f>
        <v>0.127494408238005</v>
      </c>
      <c r="BJ691" s="0" t="n">
        <f aca="false">IF(SUM(BA691:BE691)&gt;0,BE691/SUM(BA691:BE691),1/5)</f>
        <v>0.170755060113126</v>
      </c>
      <c r="BK691" s="0" t="n">
        <f aca="false">BF691*AB691+BG691*AF691+BH691*AJ691+BI691*AN691+BJ691*AR691</f>
        <v>0.397888944134157</v>
      </c>
      <c r="BL691" s="0" t="n">
        <f aca="false">BF691*AC691+BG691*AG691+BH691*AK691+BI691*AO691+BJ691*AS691</f>
        <v>0.567449285098767</v>
      </c>
      <c r="BM691" s="0" t="n">
        <f aca="false">BF691*AD691+BG691*AH691+BH691*AL691+BI691*AP691+BJ691*AT691</f>
        <v>0.681392150174634</v>
      </c>
      <c r="BN691" s="0" t="n">
        <f aca="false">BF691*AE691+BG691*AI691+BH691*AM691+BI691*AQ691+BJ691*AU691</f>
        <v>0.616714325681831</v>
      </c>
      <c r="BO691" s="0" t="n">
        <f aca="false">RANK(BK691,$BK691:$BN691)</f>
        <v>4</v>
      </c>
      <c r="BP691" s="0" t="n">
        <f aca="false">RANK(BL691,$BK691:$BN691)</f>
        <v>3</v>
      </c>
      <c r="BQ691" s="0" t="n">
        <f aca="false">RANK(BM691,$BK691:$BN691)</f>
        <v>1</v>
      </c>
      <c r="BR691" s="0" t="n">
        <f aca="false">RANK(BN691,$BK691:$BN691)</f>
        <v>2</v>
      </c>
    </row>
    <row r="692" customFormat="false" ht="15" hidden="false" customHeight="false" outlineLevel="0" collapsed="false">
      <c r="A692" s="0" t="n">
        <v>669</v>
      </c>
      <c r="B692" s="0" t="n">
        <f aca="false">RANDBETWEEN(1,$B$5)</f>
        <v>5</v>
      </c>
      <c r="C692" s="0" t="n">
        <f aca="false">RANDBETWEEN(1,$B$5)</f>
        <v>6</v>
      </c>
      <c r="D692" s="0" t="n">
        <f aca="false">RANDBETWEEN(1,$B$5)</f>
        <v>5</v>
      </c>
      <c r="E692" s="0" t="n">
        <f aca="false">RANDBETWEEN(1,$B$5)</f>
        <v>5</v>
      </c>
      <c r="F692" s="0" t="n">
        <f aca="false">RANDBETWEEN(1,$B$5)</f>
        <v>6</v>
      </c>
      <c r="G692" s="0" t="n">
        <f aca="false">RANDBETWEEN(1,$B$5)</f>
        <v>6</v>
      </c>
      <c r="H692" s="0" t="n">
        <f aca="true">NORMINV(RAND(),$B$8,$B$13)</f>
        <v>46.6507031511629</v>
      </c>
      <c r="I692" s="0" t="n">
        <f aca="true">NORMINV(RAND(),$C$8,$C$13)</f>
        <v>67.866367550346</v>
      </c>
      <c r="J692" s="0" t="n">
        <f aca="true">NORMINV(RAND(),$D$8,$D$13)</f>
        <v>14.8513822159148</v>
      </c>
      <c r="K692" s="0" t="n">
        <f aca="true">NORMINV(RAND(),$E$8,$E$13)</f>
        <v>3.1578588108746</v>
      </c>
      <c r="L692" s="0" t="n">
        <f aca="true">NORMINV(RAND(),$B$9,$B$14)</f>
        <v>48.8807865261287</v>
      </c>
      <c r="M692" s="0" t="n">
        <f aca="true">NORMINV(RAND(),$C$9,$C$14)</f>
        <v>53.0818407827443</v>
      </c>
      <c r="N692" s="0" t="n">
        <f aca="true">NORMINV(RAND(),$D$9,$D$14)</f>
        <v>42.9671793972276</v>
      </c>
      <c r="O692" s="0" t="n">
        <f aca="true">NORMINV(RAND(),$E$9,$E$14)</f>
        <v>22.2865931366225</v>
      </c>
      <c r="P692" s="0" t="n">
        <f aca="true">NORMINV(RAND(),$B$10,$B$15)</f>
        <v>23.3590368311437</v>
      </c>
      <c r="Q692" s="0" t="n">
        <f aca="true">NORMINV(RAND(),$C$10,$C$15)</f>
        <v>31.9500292305767</v>
      </c>
      <c r="R692" s="0" t="n">
        <f aca="true">NORMINV(RAND(),$D$10,$D$15)</f>
        <v>9.99641829111922</v>
      </c>
      <c r="S692" s="0" t="n">
        <f aca="true">NORMINV(RAND(),$E$10,$E$15)</f>
        <v>3.8809404069903</v>
      </c>
      <c r="T692" s="0" t="n">
        <f aca="false">MEDIAN(INDEX(Avaliadores!$B$17:$B$22,$B692),INDEX(Avaliadores!$B$17:$B$22,$C692),INDEX(Avaliadores!$B$17:$B$22,$D692),INDEX(Avaliadores!$B$17:$B$22,$E692),INDEX(Avaliadores!$B$17:$B$22,$F692),INDEX(Avaliadores!$B$17:$B$22,$G692))</f>
        <v>2.29166666666667</v>
      </c>
      <c r="U692" s="0" t="n">
        <f aca="false">MEDIAN(INDEX(Avaliadores!$C$17:$C$22,$B692),INDEX(Avaliadores!$C$17:$C$22,$C692),INDEX(Avaliadores!$C$17:$C$22,$D692),INDEX(Avaliadores!$C$17:$C$22,$E692),INDEX(Avaliadores!$C$17:$C$22,$F692),INDEX(Avaliadores!$C$17:$C$22,$G692))</f>
        <v>5.79166666666667</v>
      </c>
      <c r="V692" s="0" t="n">
        <f aca="false">MEDIAN(INDEX(Avaliadores!$D$17:$D$22,$B692),INDEX(Avaliadores!$D$17:$D$22,$C692),INDEX(Avaliadores!$D$17:$D$22,$D692),INDEX(Avaliadores!$D$17:$D$22,$E692),INDEX(Avaliadores!$D$17:$D$22,$F692),INDEX(Avaliadores!$D$17:$D$22,$G692))</f>
        <v>5.29166666666667</v>
      </c>
      <c r="W692" s="0" t="n">
        <f aca="false">MEDIAN(INDEX(Avaliadores!$E$17:$E$22,$B692),INDEX(Avaliadores!$E$17:$E$22,$C692),INDEX(Avaliadores!$E$17:$E$22,$D692),INDEX(Avaliadores!$E$17:$E$22,$E692),INDEX(Avaliadores!$E$17:$E$22,$F692),INDEX(Avaliadores!$E$17:$E$22,$G692))</f>
        <v>6.79166666666667</v>
      </c>
      <c r="X692" s="0" t="n">
        <f aca="false">MEDIAN(INDEX(Avaliadores!$F$17:$F$22,$B692),INDEX(Avaliadores!$F$17:$F$22,$C692),INDEX(Avaliadores!$F$17:$F$22,$D692),INDEX(Avaliadores!$F$17:$F$22,$E692),INDEX(Avaliadores!$F$17:$F$22,$F692),INDEX(Avaliadores!$F$17:$F$22,$G692))</f>
        <v>2.79166666666667</v>
      </c>
      <c r="Y692" s="0" t="n">
        <f aca="false">MEDIAN(INDEX(Avaliadores!$G$17:$G$22,$B692),INDEX(Avaliadores!$G$17:$G$22,$C692),INDEX(Avaliadores!$G$17:$G$22,$D692),INDEX(Avaliadores!$G$17:$G$22,$E692),INDEX(Avaliadores!$G$17:$G$22,$F692),INDEX(Avaliadores!$G$17:$G$22,$G692))</f>
        <v>4.79166666666667</v>
      </c>
      <c r="Z692" s="0" t="n">
        <f aca="false">MEDIAN(INDEX(Avaliadores!$H$17:$H$22,$B692),INDEX(Avaliadores!$H$17:$H$22,$C692),INDEX(Avaliadores!$H$17:$H$22,$D692),INDEX(Avaliadores!$H$17:$H$22,$E692),INDEX(Avaliadores!$H$17:$H$22,$F692),INDEX(Avaliadores!$H$17:$H$22,$G692))</f>
        <v>3.79166666666667</v>
      </c>
      <c r="AA692" s="0" t="n">
        <f aca="false">MEDIAN(INDEX(Avaliadores!$I$17:$I$22,$B692),INDEX(Avaliadores!$I$17:$I$22,$C692),INDEX(Avaliadores!$I$17:$I$22,$D692),INDEX(Avaliadores!$I$17:$I$22,$E692),INDEX(Avaliadores!$I$17:$I$22,$F692),INDEX(Avaliadores!$I$17:$I$22,$G692))</f>
        <v>6.79166666666667</v>
      </c>
      <c r="AB692" s="0" t="n">
        <f aca="false">IF(MAX(H692:K692)=MIN(H692:K692),0,IF($B$17="custo",(MAX(H692:K692)-H692)/(MAX(H692:K692)-MIN(H692:K692)),(H692-MIN(H692:K692))/(MAX(H692:K692)-MIN(H692:K692))))</f>
        <v>0.327865141887311</v>
      </c>
      <c r="AC692" s="0" t="n">
        <f aca="false">IF(MAX(H692:K692)=MIN(H692:K692),0,IF($B$17="custo",(MAX(H692:K692)-I692)/(MAX(H692:K692)-MIN(H692:K692)),(I692-MIN(H692:K692))/(MAX(H692:K692)-MIN(H692:K692))))</f>
        <v>0</v>
      </c>
      <c r="AD692" s="0" t="n">
        <f aca="false">IF(MAX(H692:K692)=MIN(H692:K692),0,IF($B$17="custo",(MAX(H692:K692)-J692)/(MAX(H692:K692)-MIN(H692:K692)),(J692-MIN(H692:K692))/(MAX(H692:K692)-MIN(H692:K692))))</f>
        <v>0.819289245992045</v>
      </c>
      <c r="AE692" s="0" t="n">
        <f aca="false">IF(MAX(H692:K692)=MIN(H692:K692),0,IF($B$17="custo",(MAX(H692:K692)-K692)/(MAX(H692:K692)-MIN(H692:K692)),(K692-MIN(H692:K692))/(MAX(H692:K692)-MIN(H692:K692))))</f>
        <v>1</v>
      </c>
      <c r="AF692" s="0" t="n">
        <f aca="false">IF(MAX(L692:O692)=MIN(L692:O692),0,IF($C$17="custo",(MAX(L692:O692)-L692)/(MAX(L692:O692)-MIN(L692:O692)),(L692-MIN(L692:O692))/(MAX(L692:O692)-MIN(L692:O692))))</f>
        <v>0.863581085468403</v>
      </c>
      <c r="AG692" s="0" t="n">
        <f aca="false">IF(MAX(L692:O692)=MIN(L692:O692),0,IF($C$17="custo",(MAX(L692:O692)-M692)/(MAX(L692:O692)-MIN(L692:O692)),(M692-MIN(L692:O692))/(MAX(L692:O692)-MIN(L692:O692))))</f>
        <v>1</v>
      </c>
      <c r="AH692" s="0" t="n">
        <f aca="false">IF(MAX(L692:O692)=MIN(L692:O692),0,IF($C$17="custo",(MAX(L692:O692)-N692)/(MAX(L692:O692)-MIN(L692:O692)),(N692-MIN(L692:O692))/(MAX(L692:O692)-MIN(L692:O692))))</f>
        <v>0.671551224339949</v>
      </c>
      <c r="AI692" s="0" t="n">
        <f aca="false">IF(MAX(L692:O692)=MIN(L692:O692),0,IF($C$17="custo",(MAX(L692:O692)-O692)/(MAX(L692:O692)-MIN(L692:O692)),(O692-MIN(L692:O692))/(MAX(L692:O692)-MIN(L692:O692))))</f>
        <v>0</v>
      </c>
      <c r="AJ692" s="0" t="n">
        <f aca="false">IF(MAX(P692:S692)=MIN(P692:S692),0,IF($D$17="custo",(MAX(P692:S692)-P692)/(MAX(P692:S692)-MIN(P692:S692)),(P692-MIN(P692:S692))/(MAX(P692:S692)-MIN(P692:S692))))</f>
        <v>0.306065952244734</v>
      </c>
      <c r="AK692" s="0" t="n">
        <f aca="false">IF(MAX(P692:S692)=MIN(P692:S692),0,IF($D$17="custo",(MAX(P692:S692)-Q692)/(MAX(P692:S692)-MIN(P692:S692)),(Q692-MIN(P692:S692))/(MAX(P692:S692)-MIN(P692:S692))))</f>
        <v>0</v>
      </c>
      <c r="AL692" s="0" t="n">
        <f aca="false">IF(MAX(P692:S692)=MIN(P692:S692),0,IF($D$17="custo",(MAX(P692:S692)-R692)/(MAX(P692:S692)-MIN(P692:S692)),(R692-MIN(P692:S692))/(MAX(P692:S692)-MIN(P692:S692))))</f>
        <v>0.782127666396135</v>
      </c>
      <c r="AM692" s="0" t="n">
        <f aca="false">IF(MAX(P692:S692)=MIN(P692:S692),0,IF($D$17="custo",(MAX(P692:S692)-S692)/(MAX(P692:S692)-MIN(P692:S692)),(S692-MIN(P692:S692))/(MAX(P692:S692)-MIN(P692:S692))))</f>
        <v>1</v>
      </c>
      <c r="AN692" s="0" t="n">
        <f aca="false">IF(MAX(T692:W692)=MIN(T692:W692),0,IF($E$17="custo",(MAX(T692:W692)-T692)/(MAX(T692:W692)-MIN(T692:W692)),(T692-MIN(T692:W692))/(MAX(T692:W692)-MIN(T692:W692))))</f>
        <v>0</v>
      </c>
      <c r="AO692" s="0" t="n">
        <f aca="false">IF(MAX(T692:W692)=MIN(T692:W692),0,IF($E$17="custo",(MAX(T692:W692)-U692)/(MAX(T692:W692)-MIN(T692:W692)),(U692-MIN(T692:W692))/(MAX(T692:W692)-MIN(T692:W692))))</f>
        <v>0.777777777777778</v>
      </c>
      <c r="AP692" s="0" t="n">
        <f aca="false">IF(MAX(T692:W692)=MIN(T692:W692),0,IF($E$17="custo",(MAX(T692:W692)-V692)/(MAX(T692:W692)-MIN(T692:W692)),(V692-MIN(T692:W692))/(MAX(T692:W692)-MIN(T692:W692))))</f>
        <v>0.666666666666667</v>
      </c>
      <c r="AQ692" s="0" t="n">
        <f aca="false">IF(MAX(T692:W692)=MIN(T692:W692),0,IF($E$17="custo",(MAX(T692:W692)-W692)/(MAX(T692:W692)-MIN(T692:W692)),(W692-MIN(T692:W692))/(MAX(T692:W692)-MIN(T692:W692))))</f>
        <v>1</v>
      </c>
      <c r="AR692" s="0" t="n">
        <f aca="false">IF(MAX(X692:AA692)=MIN(X692:AA692),0,IF($F$17="custo",(MAX(X692:AA692)-X692)/(MAX(X692:AA692)-MIN(X692:AA692)),(X692-MIN(X692:AA692))/(MAX(X692:AA692)-MIN(X692:AA692))))</f>
        <v>0</v>
      </c>
      <c r="AS692" s="0" t="n">
        <f aca="false">IF(MAX(X692:AA692)=MIN(X692:AA692),0,IF($F$17="custo",(MAX(X692:AA692)-Y692)/(MAX(X692:AA692)-MIN(X692:AA692)),(Y692-MIN(X692:AA692))/(MAX(X692:AA692)-MIN(X692:AA692))))</f>
        <v>0.5</v>
      </c>
      <c r="AT692" s="0" t="n">
        <f aca="false">IF(MAX(X692:AA692)=MIN(X692:AA692),0,IF($F$17="custo",(MAX(X692:AA692)-Z692)/(MAX(X692:AA692)-MIN(X692:AA692)),(Z692-MIN(X692:AA692))/(MAX(X692:AA692)-MIN(X692:AA692))))</f>
        <v>0.25</v>
      </c>
      <c r="AU692" s="0" t="n">
        <f aca="false">IF(MAX(X692:AA692)=MIN(X692:AA692),0,IF($F$17="custo",(MAX(X692:AA692)-AA692)/(MAX(X692:AA692)-MIN(X692:AA692)),(AA692-MIN(X692:AA692))/(MAX(X692:AA692)-MIN(X692:AA692))))</f>
        <v>1</v>
      </c>
      <c r="AV692" s="0" t="n">
        <f aca="false">STDEVP(AB692:AE692)</f>
        <v>0.395652128932604</v>
      </c>
      <c r="AW692" s="0" t="n">
        <f aca="false">STDEVP(AF692:AI692)</f>
        <v>0.384066849986012</v>
      </c>
      <c r="AX692" s="0" t="n">
        <f aca="false">STDEVP(AJ692:AM692)</f>
        <v>0.392193162367929</v>
      </c>
      <c r="AY692" s="0" t="n">
        <f aca="false">STDEVP(AN692:AQ692)</f>
        <v>0.372677996249965</v>
      </c>
      <c r="AZ692" s="0" t="n">
        <f aca="false">STDEVP(AR692:AU692)</f>
        <v>0.369754986443726</v>
      </c>
      <c r="BA692" s="0" t="n">
        <f aca="false">AV692*((1-IFERROR(CORREL(AB692:AE692,AF692:AI692),0))+(1-IFERROR(CORREL(AB692:AE692,AJ692:AM692),0))+(1-IFERROR(CORREL(AB692:AE692,AN692:AQ692),0))+(1-IFERROR(CORREL(AB692:AE692,AR692:AU692),0)))</f>
        <v>1.19414617921253</v>
      </c>
      <c r="BB692" s="0" t="n">
        <f aca="false">AW692*((1-IFERROR(CORREL(AF692:AI692,AB692:AE692),0))+(1-IFERROR(CORREL(AF692:AI692,AJ692:AM692),0))+(1-IFERROR(CORREL(AF692:AI692,AN692:AQ692),0))+(1-IFERROR(CORREL(AF692:AI692,AR692:AU692),0)))</f>
        <v>2.72543089652951</v>
      </c>
      <c r="BC692" s="0" t="n">
        <f aca="false">AX692*((1-IFERROR(CORREL(AJ692:AM692,AB692:AE692),0))+(1-IFERROR(CORREL(AJ692:AM692,AF692:AI692),0))+(1-IFERROR(CORREL(AJ692:AM692,AN692:AQ692),0))+(1-IFERROR(CORREL(AJ692:AM692,AR692:AU692),0)))</f>
        <v>1.16923009002583</v>
      </c>
      <c r="BD692" s="0" t="n">
        <f aca="false">AY692*((1-IFERROR(CORREL(AN692:AQ692,AB692:AE692),0))+(1-IFERROR(CORREL(AN692:AQ692,AF692:AI692),0))+(1-IFERROR(CORREL(AN692:AQ692,AJ692:AM692),0))+(1-IFERROR(CORREL(AN692:AQ692,AR692:AU692),0)))</f>
        <v>1.0685426218957</v>
      </c>
      <c r="BE692" s="0" t="n">
        <f aca="false">AZ692*((1-IFERROR(CORREL(AR692:AU692,AB692:AE692),0))+(1-IFERROR(CORREL(AR692:AU692,AF692:AI692),0))+(1-IFERROR(CORREL(AR692:AU692,AJ692:AM692),0))+(1-IFERROR(CORREL(AR692:AU692,AN692:AQ692),0)))</f>
        <v>1.09268825522688</v>
      </c>
      <c r="BF692" s="0" t="n">
        <f aca="false">IF(SUM(BA692:BE692)&gt;0,BA692/SUM(BA692:BE692),1/5)</f>
        <v>0.164708953545912</v>
      </c>
      <c r="BG692" s="0" t="n">
        <f aca="false">IF(SUM(BA692:BE692)&gt;0,BB692/SUM(BA692:BE692),1/5)</f>
        <v>0.375919530408827</v>
      </c>
      <c r="BH692" s="0" t="n">
        <f aca="false">IF(SUM(BA692:BE692)&gt;0,BC692/SUM(BA692:BE692),1/5)</f>
        <v>0.161272269622419</v>
      </c>
      <c r="BI692" s="0" t="n">
        <f aca="false">IF(SUM(BA692:BE692)&gt;0,BD692/SUM(BA692:BE692),1/5)</f>
        <v>0.147384415857449</v>
      </c>
      <c r="BJ692" s="0" t="n">
        <f aca="false">IF(SUM(BA692:BE692)&gt;0,BE692/SUM(BA692:BE692),1/5)</f>
        <v>0.150714830565392</v>
      </c>
      <c r="BK692" s="0" t="n">
        <f aca="false">BF692*AB692+BG692*AF692+BH692*AJ692+BI692*AN692+BJ692*AR692</f>
        <v>0.427999271316323</v>
      </c>
      <c r="BL692" s="0" t="n">
        <f aca="false">BF692*AC692+BG692*AG692+BH692*AK692+BI692*AO692+BJ692*AS692</f>
        <v>0.565909269136206</v>
      </c>
      <c r="BM692" s="0" t="n">
        <f aca="false">BF692*AD692+BG692*AH692+BH692*AL692+BI692*AP692+BJ692*AT692</f>
        <v>0.649463984031954</v>
      </c>
      <c r="BN692" s="0" t="n">
        <f aca="false">BF692*AE692+BG692*AI692+BH692*AM692+BI692*AQ692+BJ692*AU692</f>
        <v>0.624080469591173</v>
      </c>
      <c r="BO692" s="0" t="n">
        <f aca="false">RANK(BK692,$BK692:$BN692)</f>
        <v>4</v>
      </c>
      <c r="BP692" s="0" t="n">
        <f aca="false">RANK(BL692,$BK692:$BN692)</f>
        <v>3</v>
      </c>
      <c r="BQ692" s="0" t="n">
        <f aca="false">RANK(BM692,$BK692:$BN692)</f>
        <v>1</v>
      </c>
      <c r="BR692" s="0" t="n">
        <f aca="false">RANK(BN692,$BK692:$BN692)</f>
        <v>2</v>
      </c>
    </row>
    <row r="693" customFormat="false" ht="15" hidden="false" customHeight="false" outlineLevel="0" collapsed="false">
      <c r="A693" s="0" t="n">
        <v>670</v>
      </c>
      <c r="B693" s="0" t="n">
        <f aca="false">RANDBETWEEN(1,$B$5)</f>
        <v>3</v>
      </c>
      <c r="C693" s="0" t="n">
        <f aca="false">RANDBETWEEN(1,$B$5)</f>
        <v>4</v>
      </c>
      <c r="D693" s="0" t="n">
        <f aca="false">RANDBETWEEN(1,$B$5)</f>
        <v>4</v>
      </c>
      <c r="E693" s="0" t="n">
        <f aca="false">RANDBETWEEN(1,$B$5)</f>
        <v>4</v>
      </c>
      <c r="F693" s="0" t="n">
        <f aca="false">RANDBETWEEN(1,$B$5)</f>
        <v>5</v>
      </c>
      <c r="G693" s="0" t="n">
        <f aca="false">RANDBETWEEN(1,$B$5)</f>
        <v>1</v>
      </c>
      <c r="H693" s="0" t="n">
        <f aca="true">NORMINV(RAND(),$B$8,$B$13)</f>
        <v>48.5663446366093</v>
      </c>
      <c r="I693" s="0" t="n">
        <f aca="true">NORMINV(RAND(),$C$8,$C$13)</f>
        <v>68.8796098822327</v>
      </c>
      <c r="J693" s="0" t="n">
        <f aca="true">NORMINV(RAND(),$D$8,$D$13)</f>
        <v>13.3932052949102</v>
      </c>
      <c r="K693" s="0" t="n">
        <f aca="true">NORMINV(RAND(),$E$8,$E$13)</f>
        <v>2.91725563249093</v>
      </c>
      <c r="L693" s="0" t="n">
        <f aca="true">NORMINV(RAND(),$B$9,$B$14)</f>
        <v>42.5317725362905</v>
      </c>
      <c r="M693" s="0" t="n">
        <f aca="true">NORMINV(RAND(),$C$9,$C$14)</f>
        <v>45.2128850547672</v>
      </c>
      <c r="N693" s="0" t="n">
        <f aca="true">NORMINV(RAND(),$D$9,$D$14)</f>
        <v>46.6266676925886</v>
      </c>
      <c r="O693" s="0" t="n">
        <f aca="true">NORMINV(RAND(),$E$9,$E$14)</f>
        <v>26.3987347774755</v>
      </c>
      <c r="P693" s="0" t="n">
        <f aca="true">NORMINV(RAND(),$B$10,$B$15)</f>
        <v>23.9593220074475</v>
      </c>
      <c r="Q693" s="0" t="n">
        <f aca="true">NORMINV(RAND(),$C$10,$C$15)</f>
        <v>30.3292624432608</v>
      </c>
      <c r="R693" s="0" t="n">
        <f aca="true">NORMINV(RAND(),$D$10,$D$15)</f>
        <v>9.9386951483211</v>
      </c>
      <c r="S693" s="0" t="n">
        <f aca="true">NORMINV(RAND(),$E$10,$E$15)</f>
        <v>4.02523339440099</v>
      </c>
      <c r="T693" s="0" t="n">
        <f aca="false">MEDIAN(INDEX(Avaliadores!$B$17:$B$22,$B693),INDEX(Avaliadores!$B$17:$B$22,$C693),INDEX(Avaliadores!$B$17:$B$22,$D693),INDEX(Avaliadores!$B$17:$B$22,$E693),INDEX(Avaliadores!$B$17:$B$22,$F693),INDEX(Avaliadores!$B$17:$B$22,$G693))</f>
        <v>3.16666666666667</v>
      </c>
      <c r="U693" s="0" t="n">
        <f aca="false">MEDIAN(INDEX(Avaliadores!$C$17:$C$22,$B693),INDEX(Avaliadores!$C$17:$C$22,$C693),INDEX(Avaliadores!$C$17:$C$22,$D693),INDEX(Avaliadores!$C$17:$C$22,$E693),INDEX(Avaliadores!$C$17:$C$22,$F693),INDEX(Avaliadores!$C$17:$C$22,$G693))</f>
        <v>5.54166666666667</v>
      </c>
      <c r="V693" s="0" t="n">
        <f aca="false">MEDIAN(INDEX(Avaliadores!$D$17:$D$22,$B693),INDEX(Avaliadores!$D$17:$D$22,$C693),INDEX(Avaliadores!$D$17:$D$22,$D693),INDEX(Avaliadores!$D$17:$D$22,$E693),INDEX(Avaliadores!$D$17:$D$22,$F693),INDEX(Avaliadores!$D$17:$D$22,$G693))</f>
        <v>5.54166666666667</v>
      </c>
      <c r="W693" s="0" t="n">
        <f aca="false">MEDIAN(INDEX(Avaliadores!$E$17:$E$22,$B693),INDEX(Avaliadores!$E$17:$E$22,$C693),INDEX(Avaliadores!$E$17:$E$22,$D693),INDEX(Avaliadores!$E$17:$E$22,$E693),INDEX(Avaliadores!$E$17:$E$22,$F693),INDEX(Avaliadores!$E$17:$E$22,$G693))</f>
        <v>6.54166666666667</v>
      </c>
      <c r="X693" s="0" t="n">
        <f aca="false">MEDIAN(INDEX(Avaliadores!$F$17:$F$22,$B693),INDEX(Avaliadores!$F$17:$F$22,$C693),INDEX(Avaliadores!$F$17:$F$22,$D693),INDEX(Avaliadores!$F$17:$F$22,$E693),INDEX(Avaliadores!$F$17:$F$22,$F693),INDEX(Avaliadores!$F$17:$F$22,$G693))</f>
        <v>3.16666666666667</v>
      </c>
      <c r="Y693" s="0" t="n">
        <f aca="false">MEDIAN(INDEX(Avaliadores!$G$17:$G$22,$B693),INDEX(Avaliadores!$G$17:$G$22,$C693),INDEX(Avaliadores!$G$17:$G$22,$D693),INDEX(Avaliadores!$G$17:$G$22,$E693),INDEX(Avaliadores!$G$17:$G$22,$F693),INDEX(Avaliadores!$G$17:$G$22,$G693))</f>
        <v>4.54166666666667</v>
      </c>
      <c r="Z693" s="0" t="n">
        <f aca="false">MEDIAN(INDEX(Avaliadores!$H$17:$H$22,$B693),INDEX(Avaliadores!$H$17:$H$22,$C693),INDEX(Avaliadores!$H$17:$H$22,$D693),INDEX(Avaliadores!$H$17:$H$22,$E693),INDEX(Avaliadores!$H$17:$H$22,$F693),INDEX(Avaliadores!$H$17:$H$22,$G693))</f>
        <v>3.54166666666667</v>
      </c>
      <c r="AA693" s="0" t="n">
        <f aca="false">MEDIAN(INDEX(Avaliadores!$I$17:$I$22,$B693),INDEX(Avaliadores!$I$17:$I$22,$C693),INDEX(Avaliadores!$I$17:$I$22,$D693),INDEX(Avaliadores!$I$17:$I$22,$E693),INDEX(Avaliadores!$I$17:$I$22,$F693),INDEX(Avaliadores!$I$17:$I$22,$G693))</f>
        <v>6.04166666666667</v>
      </c>
      <c r="AB693" s="0" t="n">
        <f aca="false">IF(MAX(H693:K693)=MIN(H693:K693),0,IF($B$17="custo",(MAX(H693:K693)-H693)/(MAX(H693:K693)-MIN(H693:K693)),(H693-MIN(H693:K693))/(MAX(H693:K693)-MIN(H693:K693))))</f>
        <v>0.307952399162632</v>
      </c>
      <c r="AC693" s="0" t="n">
        <f aca="false">IF(MAX(H693:K693)=MIN(H693:K693),0,IF($B$17="custo",(MAX(H693:K693)-I693)/(MAX(H693:K693)-MIN(H693:K693)),(I693-MIN(H693:K693))/(MAX(H693:K693)-MIN(H693:K693))))</f>
        <v>0</v>
      </c>
      <c r="AD693" s="0" t="n">
        <f aca="false">IF(MAX(H693:K693)=MIN(H693:K693),0,IF($B$17="custo",(MAX(H693:K693)-J693)/(MAX(H693:K693)-MIN(H693:K693)),(J693-MIN(H693:K693))/(MAX(H693:K693)-MIN(H693:K693))))</f>
        <v>0.841182902254278</v>
      </c>
      <c r="AE693" s="0" t="n">
        <f aca="false">IF(MAX(H693:K693)=MIN(H693:K693),0,IF($B$17="custo",(MAX(H693:K693)-K693)/(MAX(H693:K693)-MIN(H693:K693)),(K693-MIN(H693:K693))/(MAX(H693:K693)-MIN(H693:K693))))</f>
        <v>1</v>
      </c>
      <c r="AF693" s="0" t="n">
        <f aca="false">IF(MAX(L693:O693)=MIN(L693:O693),0,IF($C$17="custo",(MAX(L693:O693)-L693)/(MAX(L693:O693)-MIN(L693:O693)),(L693-MIN(L693:O693))/(MAX(L693:O693)-MIN(L693:O693))))</f>
        <v>0.797562352343047</v>
      </c>
      <c r="AG693" s="0" t="n">
        <f aca="false">IF(MAX(L693:O693)=MIN(L693:O693),0,IF($C$17="custo",(MAX(L693:O693)-M693)/(MAX(L693:O693)-MIN(L693:O693)),(M693-MIN(L693:O693))/(MAX(L693:O693)-MIN(L693:O693))))</f>
        <v>0.930107409207139</v>
      </c>
      <c r="AH693" s="0" t="n">
        <f aca="false">IF(MAX(L693:O693)=MIN(L693:O693),0,IF($C$17="custo",(MAX(L693:O693)-N693)/(MAX(L693:O693)-MIN(L693:O693)),(N693-MIN(L693:O693))/(MAX(L693:O693)-MIN(L693:O693))))</f>
        <v>1</v>
      </c>
      <c r="AI693" s="0" t="n">
        <f aca="false">IF(MAX(L693:O693)=MIN(L693:O693),0,IF($C$17="custo",(MAX(L693:O693)-O693)/(MAX(L693:O693)-MIN(L693:O693)),(O693-MIN(L693:O693))/(MAX(L693:O693)-MIN(L693:O693))))</f>
        <v>0</v>
      </c>
      <c r="AJ693" s="0" t="n">
        <f aca="false">IF(MAX(P693:S693)=MIN(P693:S693),0,IF($D$17="custo",(MAX(P693:S693)-P693)/(MAX(P693:S693)-MIN(P693:S693)),(P693-MIN(P693:S693))/(MAX(P693:S693)-MIN(P693:S693))))</f>
        <v>0.242165959594293</v>
      </c>
      <c r="AK693" s="0" t="n">
        <f aca="false">IF(MAX(P693:S693)=MIN(P693:S693),0,IF($D$17="custo",(MAX(P693:S693)-Q693)/(MAX(P693:S693)-MIN(P693:S693)),(Q693-MIN(P693:S693))/(MAX(P693:S693)-MIN(P693:S693))))</f>
        <v>0</v>
      </c>
      <c r="AL693" s="0" t="n">
        <f aca="false">IF(MAX(P693:S693)=MIN(P693:S693),0,IF($D$17="custo",(MAX(P693:S693)-R693)/(MAX(P693:S693)-MIN(P693:S693)),(R693-MIN(P693:S693))/(MAX(P693:S693)-MIN(P693:S693))))</f>
        <v>0.775187985728884</v>
      </c>
      <c r="AM693" s="0" t="n">
        <f aca="false">IF(MAX(P693:S693)=MIN(P693:S693),0,IF($D$17="custo",(MAX(P693:S693)-S693)/(MAX(P693:S693)-MIN(P693:S693)),(S693-MIN(P693:S693))/(MAX(P693:S693)-MIN(P693:S693))))</f>
        <v>1</v>
      </c>
      <c r="AN693" s="0" t="n">
        <f aca="false">IF(MAX(T693:W693)=MIN(T693:W693),0,IF($E$17="custo",(MAX(T693:W693)-T693)/(MAX(T693:W693)-MIN(T693:W693)),(T693-MIN(T693:W693))/(MAX(T693:W693)-MIN(T693:W693))))</f>
        <v>0</v>
      </c>
      <c r="AO693" s="0" t="n">
        <f aca="false">IF(MAX(T693:W693)=MIN(T693:W693),0,IF($E$17="custo",(MAX(T693:W693)-U693)/(MAX(T693:W693)-MIN(T693:W693)),(U693-MIN(T693:W693))/(MAX(T693:W693)-MIN(T693:W693))))</f>
        <v>0.703703703703704</v>
      </c>
      <c r="AP693" s="0" t="n">
        <f aca="false">IF(MAX(T693:W693)=MIN(T693:W693),0,IF($E$17="custo",(MAX(T693:W693)-V693)/(MAX(T693:W693)-MIN(T693:W693)),(V693-MIN(T693:W693))/(MAX(T693:W693)-MIN(T693:W693))))</f>
        <v>0.703703703703704</v>
      </c>
      <c r="AQ693" s="0" t="n">
        <f aca="false">IF(MAX(T693:W693)=MIN(T693:W693),0,IF($E$17="custo",(MAX(T693:W693)-W693)/(MAX(T693:W693)-MIN(T693:W693)),(W693-MIN(T693:W693))/(MAX(T693:W693)-MIN(T693:W693))))</f>
        <v>1</v>
      </c>
      <c r="AR693" s="0" t="n">
        <f aca="false">IF(MAX(X693:AA693)=MIN(X693:AA693),0,IF($F$17="custo",(MAX(X693:AA693)-X693)/(MAX(X693:AA693)-MIN(X693:AA693)),(X693-MIN(X693:AA693))/(MAX(X693:AA693)-MIN(X693:AA693))))</f>
        <v>0</v>
      </c>
      <c r="AS693" s="0" t="n">
        <f aca="false">IF(MAX(X693:AA693)=MIN(X693:AA693),0,IF($F$17="custo",(MAX(X693:AA693)-Y693)/(MAX(X693:AA693)-MIN(X693:AA693)),(Y693-MIN(X693:AA693))/(MAX(X693:AA693)-MIN(X693:AA693))))</f>
        <v>0.478260869565217</v>
      </c>
      <c r="AT693" s="0" t="n">
        <f aca="false">IF(MAX(X693:AA693)=MIN(X693:AA693),0,IF($F$17="custo",(MAX(X693:AA693)-Z693)/(MAX(X693:AA693)-MIN(X693:AA693)),(Z693-MIN(X693:AA693))/(MAX(X693:AA693)-MIN(X693:AA693))))</f>
        <v>0.130434782608696</v>
      </c>
      <c r="AU693" s="0" t="n">
        <f aca="false">IF(MAX(X693:AA693)=MIN(X693:AA693),0,IF($F$17="custo",(MAX(X693:AA693)-AA693)/(MAX(X693:AA693)-MIN(X693:AA693)),(AA693-MIN(X693:AA693))/(MAX(X693:AA693)-MIN(X693:AA693))))</f>
        <v>1</v>
      </c>
      <c r="AV693" s="0" t="n">
        <f aca="false">STDEVP(AB693:AE693)</f>
        <v>0.402407666193707</v>
      </c>
      <c r="AW693" s="0" t="n">
        <f aca="false">STDEVP(AF693:AI693)</f>
        <v>0.400362309826418</v>
      </c>
      <c r="AX693" s="0" t="n">
        <f aca="false">STDEVP(AJ693:AM693)</f>
        <v>0.400665549438332</v>
      </c>
      <c r="AY693" s="0" t="n">
        <f aca="false">STDEVP(AN693:AQ693)</f>
        <v>0.367931786783436</v>
      </c>
      <c r="AZ693" s="0" t="n">
        <f aca="false">STDEVP(AR693:AU693)</f>
        <v>0.38690155935995</v>
      </c>
      <c r="BA693" s="0" t="n">
        <f aca="false">AV693*((1-IFERROR(CORREL(AB693:AE693,AF693:AI693),0))+(1-IFERROR(CORREL(AB693:AE693,AJ693:AM693),0))+(1-IFERROR(CORREL(AB693:AE693,AN693:AQ693),0))+(1-IFERROR(CORREL(AB693:AE693,AR693:AU693),0)))</f>
        <v>1.08369700518373</v>
      </c>
      <c r="BB693" s="0" t="n">
        <f aca="false">AW693*((1-IFERROR(CORREL(AF693:AI693,AB693:AE693),0))+(1-IFERROR(CORREL(AF693:AI693,AJ693:AM693),0))+(1-IFERROR(CORREL(AF693:AI693,AN693:AQ693),0))+(1-IFERROR(CORREL(AF693:AI693,AR693:AU693),0)))</f>
        <v>2.62061097087333</v>
      </c>
      <c r="BC693" s="0" t="n">
        <f aca="false">AX693*((1-IFERROR(CORREL(AJ693:AM693,AB693:AE693),0))+(1-IFERROR(CORREL(AJ693:AM693,AF693:AI693),0))+(1-IFERROR(CORREL(AJ693:AM693,AN693:AQ693),0))+(1-IFERROR(CORREL(AJ693:AM693,AR693:AU693),0)))</f>
        <v>1.04530414389131</v>
      </c>
      <c r="BD693" s="0" t="n">
        <f aca="false">AY693*((1-IFERROR(CORREL(AN693:AQ693,AB693:AE693),0))+(1-IFERROR(CORREL(AN693:AQ693,AF693:AI693),0))+(1-IFERROR(CORREL(AN693:AQ693,AJ693:AM693),0))+(1-IFERROR(CORREL(AN693:AQ693,AR693:AU693),0)))</f>
        <v>0.959195424144422</v>
      </c>
      <c r="BE693" s="0" t="n">
        <f aca="false">AZ693*((1-IFERROR(CORREL(AR693:AU693,AB693:AE693),0))+(1-IFERROR(CORREL(AR693:AU693,AF693:AI693),0))+(1-IFERROR(CORREL(AR693:AU693,AJ693:AM693),0))+(1-IFERROR(CORREL(AR693:AU693,AN693:AQ693),0)))</f>
        <v>1.22746770625798</v>
      </c>
      <c r="BF693" s="0" t="n">
        <f aca="false">IF(SUM(BA693:BE693)&gt;0,BA693/SUM(BA693:BE693),1/5)</f>
        <v>0.156236159331902</v>
      </c>
      <c r="BG693" s="0" t="n">
        <f aca="false">IF(SUM(BA693:BE693)&gt;0,BB693/SUM(BA693:BE693),1/5)</f>
        <v>0.377812424721872</v>
      </c>
      <c r="BH693" s="0" t="n">
        <f aca="false">IF(SUM(BA693:BE693)&gt;0,BC693/SUM(BA693:BE693),1/5)</f>
        <v>0.150701076033343</v>
      </c>
      <c r="BI693" s="0" t="n">
        <f aca="false">IF(SUM(BA693:BE693)&gt;0,BD693/SUM(BA693:BE693),1/5)</f>
        <v>0.138286816702655</v>
      </c>
      <c r="BJ693" s="0" t="n">
        <f aca="false">IF(SUM(BA693:BE693)&gt;0,BE693/SUM(BA693:BE693),1/5)</f>
        <v>0.176963523210228</v>
      </c>
      <c r="BK693" s="0" t="n">
        <f aca="false">BF693*AB693+BG693*AF693+BH693*AJ693+BI693*AN693+BJ693*AR693</f>
        <v>0.385936936997328</v>
      </c>
      <c r="BL693" s="0" t="n">
        <f aca="false">BF693*AC693+BG693*AG693+BH693*AK693+BI693*AO693+BJ693*AS693</f>
        <v>0.53335380910323</v>
      </c>
      <c r="BM693" s="0" t="n">
        <f aca="false">BF693*AD693+BG693*AH693+BH693*AL693+BI693*AP693+BJ693*AT693</f>
        <v>0.746452418009854</v>
      </c>
      <c r="BN693" s="0" t="n">
        <f aca="false">BF693*AE693+BG693*AI693+BH693*AM693+BI693*AQ693+BJ693*AU693</f>
        <v>0.622187575278128</v>
      </c>
      <c r="BO693" s="0" t="n">
        <f aca="false">RANK(BK693,$BK693:$BN693)</f>
        <v>4</v>
      </c>
      <c r="BP693" s="0" t="n">
        <f aca="false">RANK(BL693,$BK693:$BN693)</f>
        <v>3</v>
      </c>
      <c r="BQ693" s="0" t="n">
        <f aca="false">RANK(BM693,$BK693:$BN693)</f>
        <v>1</v>
      </c>
      <c r="BR693" s="0" t="n">
        <f aca="false">RANK(BN693,$BK693:$BN693)</f>
        <v>2</v>
      </c>
    </row>
    <row r="694" customFormat="false" ht="15" hidden="false" customHeight="false" outlineLevel="0" collapsed="false">
      <c r="A694" s="0" t="n">
        <v>671</v>
      </c>
      <c r="B694" s="0" t="n">
        <f aca="false">RANDBETWEEN(1,$B$5)</f>
        <v>5</v>
      </c>
      <c r="C694" s="0" t="n">
        <f aca="false">RANDBETWEEN(1,$B$5)</f>
        <v>5</v>
      </c>
      <c r="D694" s="0" t="n">
        <f aca="false">RANDBETWEEN(1,$B$5)</f>
        <v>1</v>
      </c>
      <c r="E694" s="0" t="n">
        <f aca="false">RANDBETWEEN(1,$B$5)</f>
        <v>6</v>
      </c>
      <c r="F694" s="0" t="n">
        <f aca="false">RANDBETWEEN(1,$B$5)</f>
        <v>3</v>
      </c>
      <c r="G694" s="0" t="n">
        <f aca="false">RANDBETWEEN(1,$B$5)</f>
        <v>5</v>
      </c>
      <c r="H694" s="0" t="n">
        <f aca="true">NORMINV(RAND(),$B$8,$B$13)</f>
        <v>44.0354939702375</v>
      </c>
      <c r="I694" s="0" t="n">
        <f aca="true">NORMINV(RAND(),$C$8,$C$13)</f>
        <v>69.8597398055726</v>
      </c>
      <c r="J694" s="0" t="n">
        <f aca="true">NORMINV(RAND(),$D$8,$D$13)</f>
        <v>15.4621348001965</v>
      </c>
      <c r="K694" s="0" t="n">
        <f aca="true">NORMINV(RAND(),$E$8,$E$13)</f>
        <v>3.42106750865894</v>
      </c>
      <c r="L694" s="0" t="n">
        <f aca="true">NORMINV(RAND(),$B$9,$B$14)</f>
        <v>49.1268818084967</v>
      </c>
      <c r="M694" s="0" t="n">
        <f aca="true">NORMINV(RAND(),$C$9,$C$14)</f>
        <v>63.1284958277479</v>
      </c>
      <c r="N694" s="0" t="n">
        <f aca="true">NORMINV(RAND(),$D$9,$D$14)</f>
        <v>43.754043849839</v>
      </c>
      <c r="O694" s="0" t="n">
        <f aca="true">NORMINV(RAND(),$E$9,$E$14)</f>
        <v>22.3465600844997</v>
      </c>
      <c r="P694" s="0" t="n">
        <f aca="true">NORMINV(RAND(),$B$10,$B$15)</f>
        <v>22.6394812378608</v>
      </c>
      <c r="Q694" s="0" t="n">
        <f aca="true">NORMINV(RAND(),$C$10,$C$15)</f>
        <v>28.86114793412</v>
      </c>
      <c r="R694" s="0" t="n">
        <f aca="true">NORMINV(RAND(),$D$10,$D$15)</f>
        <v>9.35779930175553</v>
      </c>
      <c r="S694" s="0" t="n">
        <f aca="true">NORMINV(RAND(),$E$10,$E$15)</f>
        <v>4.28846179994027</v>
      </c>
      <c r="T694" s="0" t="n">
        <f aca="false">MEDIAN(INDEX(Avaliadores!$B$17:$B$22,$B694),INDEX(Avaliadores!$B$17:$B$22,$C694),INDEX(Avaliadores!$B$17:$B$22,$D694),INDEX(Avaliadores!$B$17:$B$22,$E694),INDEX(Avaliadores!$B$17:$B$22,$F694),INDEX(Avaliadores!$B$17:$B$22,$G694))</f>
        <v>2.54166666666667</v>
      </c>
      <c r="U694" s="0" t="n">
        <f aca="false">MEDIAN(INDEX(Avaliadores!$C$17:$C$22,$B694),INDEX(Avaliadores!$C$17:$C$22,$C694),INDEX(Avaliadores!$C$17:$C$22,$D694),INDEX(Avaliadores!$C$17:$C$22,$E694),INDEX(Avaliadores!$C$17:$C$22,$F694),INDEX(Avaliadores!$C$17:$C$22,$G694))</f>
        <v>5.54166666666667</v>
      </c>
      <c r="V694" s="0" t="n">
        <f aca="false">MEDIAN(INDEX(Avaliadores!$D$17:$D$22,$B694),INDEX(Avaliadores!$D$17:$D$22,$C694),INDEX(Avaliadores!$D$17:$D$22,$D694),INDEX(Avaliadores!$D$17:$D$22,$E694),INDEX(Avaliadores!$D$17:$D$22,$F694),INDEX(Avaliadores!$D$17:$D$22,$G694))</f>
        <v>5.54166666666667</v>
      </c>
      <c r="W694" s="0" t="n">
        <f aca="false">MEDIAN(INDEX(Avaliadores!$E$17:$E$22,$B694),INDEX(Avaliadores!$E$17:$E$22,$C694),INDEX(Avaliadores!$E$17:$E$22,$D694),INDEX(Avaliadores!$E$17:$E$22,$E694),INDEX(Avaliadores!$E$17:$E$22,$F694),INDEX(Avaliadores!$E$17:$E$22,$G694))</f>
        <v>7.29166666666667</v>
      </c>
      <c r="X694" s="0" t="n">
        <f aca="false">MEDIAN(INDEX(Avaliadores!$F$17:$F$22,$B694),INDEX(Avaliadores!$F$17:$F$22,$C694),INDEX(Avaliadores!$F$17:$F$22,$D694),INDEX(Avaliadores!$F$17:$F$22,$E694),INDEX(Avaliadores!$F$17:$F$22,$F694),INDEX(Avaliadores!$F$17:$F$22,$G694))</f>
        <v>2.54166666666667</v>
      </c>
      <c r="Y694" s="0" t="n">
        <f aca="false">MEDIAN(INDEX(Avaliadores!$G$17:$G$22,$B694),INDEX(Avaliadores!$G$17:$G$22,$C694),INDEX(Avaliadores!$G$17:$G$22,$D694),INDEX(Avaliadores!$G$17:$G$22,$E694),INDEX(Avaliadores!$G$17:$G$22,$F694),INDEX(Avaliadores!$G$17:$G$22,$G694))</f>
        <v>4.79166666666667</v>
      </c>
      <c r="Z694" s="0" t="n">
        <f aca="false">MEDIAN(INDEX(Avaliadores!$H$17:$H$22,$B694),INDEX(Avaliadores!$H$17:$H$22,$C694),INDEX(Avaliadores!$H$17:$H$22,$D694),INDEX(Avaliadores!$H$17:$H$22,$E694),INDEX(Avaliadores!$H$17:$H$22,$F694),INDEX(Avaliadores!$H$17:$H$22,$G694))</f>
        <v>3.66666666666667</v>
      </c>
      <c r="AA694" s="0" t="n">
        <f aca="false">MEDIAN(INDEX(Avaliadores!$I$17:$I$22,$B694),INDEX(Avaliadores!$I$17:$I$22,$C694),INDEX(Avaliadores!$I$17:$I$22,$D694),INDEX(Avaliadores!$I$17:$I$22,$E694),INDEX(Avaliadores!$I$17:$I$22,$F694),INDEX(Avaliadores!$I$17:$I$22,$G694))</f>
        <v>6.66666666666667</v>
      </c>
      <c r="AB694" s="0" t="n">
        <f aca="false">IF(MAX(H694:K694)=MIN(H694:K694),0,IF($B$17="custo",(MAX(H694:K694)-H694)/(MAX(H694:K694)-MIN(H694:K694)),(H694-MIN(H694:K694))/(MAX(H694:K694)-MIN(H694:K694))))</f>
        <v>0.388692984711176</v>
      </c>
      <c r="AC694" s="0" t="n">
        <f aca="false">IF(MAX(H694:K694)=MIN(H694:K694),0,IF($B$17="custo",(MAX(H694:K694)-I694)/(MAX(H694:K694)-MIN(H694:K694)),(I694-MIN(H694:K694))/(MAX(H694:K694)-MIN(H694:K694))))</f>
        <v>0</v>
      </c>
      <c r="AD694" s="0" t="n">
        <f aca="false">IF(MAX(H694:K694)=MIN(H694:K694),0,IF($B$17="custo",(MAX(H694:K694)-J694)/(MAX(H694:K694)-MIN(H694:K694)),(J694-MIN(H694:K694))/(MAX(H694:K694)-MIN(H694:K694))))</f>
        <v>0.818764179426611</v>
      </c>
      <c r="AE694" s="0" t="n">
        <f aca="false">IF(MAX(H694:K694)=MIN(H694:K694),0,IF($B$17="custo",(MAX(H694:K694)-K694)/(MAX(H694:K694)-MIN(H694:K694)),(K694-MIN(H694:K694))/(MAX(H694:K694)-MIN(H694:K694))))</f>
        <v>1</v>
      </c>
      <c r="AF694" s="0" t="n">
        <f aca="false">IF(MAX(L694:O694)=MIN(L694:O694),0,IF($C$17="custo",(MAX(L694:O694)-L694)/(MAX(L694:O694)-MIN(L694:O694)),(L694-MIN(L694:O694))/(MAX(L694:O694)-MIN(L694:O694))))</f>
        <v>0.656671176488494</v>
      </c>
      <c r="AG694" s="0" t="n">
        <f aca="false">IF(MAX(L694:O694)=MIN(L694:O694),0,IF($C$17="custo",(MAX(L694:O694)-M694)/(MAX(L694:O694)-MIN(L694:O694)),(M694-MIN(L694:O694))/(MAX(L694:O694)-MIN(L694:O694))))</f>
        <v>1</v>
      </c>
      <c r="AH694" s="0" t="n">
        <f aca="false">IF(MAX(L694:O694)=MIN(L694:O694),0,IF($C$17="custo",(MAX(L694:O694)-N694)/(MAX(L694:O694)-MIN(L694:O694)),(N694-MIN(L694:O694))/(MAX(L694:O694)-MIN(L694:O694))))</f>
        <v>0.524925641100387</v>
      </c>
      <c r="AI694" s="0" t="n">
        <f aca="false">IF(MAX(L694:O694)=MIN(L694:O694),0,IF($C$17="custo",(MAX(L694:O694)-O694)/(MAX(L694:O694)-MIN(L694:O694)),(O694-MIN(L694:O694))/(MAX(L694:O694)-MIN(L694:O694))))</f>
        <v>0</v>
      </c>
      <c r="AJ694" s="0" t="n">
        <f aca="false">IF(MAX(P694:S694)=MIN(P694:S694),0,IF($D$17="custo",(MAX(P694:S694)-P694)/(MAX(P694:S694)-MIN(P694:S694)),(P694-MIN(P694:S694))/(MAX(P694:S694)-MIN(P694:S694))))</f>
        <v>0.253194407086211</v>
      </c>
      <c r="AK694" s="0" t="n">
        <f aca="false">IF(MAX(P694:S694)=MIN(P694:S694),0,IF($D$17="custo",(MAX(P694:S694)-Q694)/(MAX(P694:S694)-MIN(P694:S694)),(Q694-MIN(P694:S694))/(MAX(P694:S694)-MIN(P694:S694))))</f>
        <v>0</v>
      </c>
      <c r="AL694" s="0" t="n">
        <f aca="false">IF(MAX(P694:S694)=MIN(P694:S694),0,IF($D$17="custo",(MAX(P694:S694)-R694)/(MAX(P694:S694)-MIN(P694:S694)),(R694-MIN(P694:S694))/(MAX(P694:S694)-MIN(P694:S694))))</f>
        <v>0.793700311226293</v>
      </c>
      <c r="AM694" s="0" t="n">
        <f aca="false">IF(MAX(P694:S694)=MIN(P694:S694),0,IF($D$17="custo",(MAX(P694:S694)-S694)/(MAX(P694:S694)-MIN(P694:S694)),(S694-MIN(P694:S694))/(MAX(P694:S694)-MIN(P694:S694))))</f>
        <v>1</v>
      </c>
      <c r="AN694" s="0" t="n">
        <f aca="false">IF(MAX(T694:W694)=MIN(T694:W694),0,IF($E$17="custo",(MAX(T694:W694)-T694)/(MAX(T694:W694)-MIN(T694:W694)),(T694-MIN(T694:W694))/(MAX(T694:W694)-MIN(T694:W694))))</f>
        <v>0</v>
      </c>
      <c r="AO694" s="0" t="n">
        <f aca="false">IF(MAX(T694:W694)=MIN(T694:W694),0,IF($E$17="custo",(MAX(T694:W694)-U694)/(MAX(T694:W694)-MIN(T694:W694)),(U694-MIN(T694:W694))/(MAX(T694:W694)-MIN(T694:W694))))</f>
        <v>0.631578947368421</v>
      </c>
      <c r="AP694" s="0" t="n">
        <f aca="false">IF(MAX(T694:W694)=MIN(T694:W694),0,IF($E$17="custo",(MAX(T694:W694)-V694)/(MAX(T694:W694)-MIN(T694:W694)),(V694-MIN(T694:W694))/(MAX(T694:W694)-MIN(T694:W694))))</f>
        <v>0.631578947368421</v>
      </c>
      <c r="AQ694" s="0" t="n">
        <f aca="false">IF(MAX(T694:W694)=MIN(T694:W694),0,IF($E$17="custo",(MAX(T694:W694)-W694)/(MAX(T694:W694)-MIN(T694:W694)),(W694-MIN(T694:W694))/(MAX(T694:W694)-MIN(T694:W694))))</f>
        <v>1</v>
      </c>
      <c r="AR694" s="0" t="n">
        <f aca="false">IF(MAX(X694:AA694)=MIN(X694:AA694),0,IF($F$17="custo",(MAX(X694:AA694)-X694)/(MAX(X694:AA694)-MIN(X694:AA694)),(X694-MIN(X694:AA694))/(MAX(X694:AA694)-MIN(X694:AA694))))</f>
        <v>0</v>
      </c>
      <c r="AS694" s="0" t="n">
        <f aca="false">IF(MAX(X694:AA694)=MIN(X694:AA694),0,IF($F$17="custo",(MAX(X694:AA694)-Y694)/(MAX(X694:AA694)-MIN(X694:AA694)),(Y694-MIN(X694:AA694))/(MAX(X694:AA694)-MIN(X694:AA694))))</f>
        <v>0.545454545454545</v>
      </c>
      <c r="AT694" s="0" t="n">
        <f aca="false">IF(MAX(X694:AA694)=MIN(X694:AA694),0,IF($F$17="custo",(MAX(X694:AA694)-Z694)/(MAX(X694:AA694)-MIN(X694:AA694)),(Z694-MIN(X694:AA694))/(MAX(X694:AA694)-MIN(X694:AA694))))</f>
        <v>0.272727272727273</v>
      </c>
      <c r="AU694" s="0" t="n">
        <f aca="false">IF(MAX(X694:AA694)=MIN(X694:AA694),0,IF($F$17="custo",(MAX(X694:AA694)-AA694)/(MAX(X694:AA694)-MIN(X694:AA694)),(AA694-MIN(X694:AA694))/(MAX(X694:AA694)-MIN(X694:AA694))))</f>
        <v>1</v>
      </c>
      <c r="AV694" s="0" t="n">
        <f aca="false">STDEVP(AB694:AE694)</f>
        <v>0.388342707862528</v>
      </c>
      <c r="AW694" s="0" t="n">
        <f aca="false">STDEVP(AF694:AI694)</f>
        <v>0.35948671536197</v>
      </c>
      <c r="AX694" s="0" t="n">
        <f aca="false">STDEVP(AJ694:AM694)</f>
        <v>0.402064390010029</v>
      </c>
      <c r="AY694" s="0" t="n">
        <f aca="false">STDEVP(AN694:AQ694)</f>
        <v>0.359622378124117</v>
      </c>
      <c r="AZ694" s="0" t="n">
        <f aca="false">STDEVP(AR694:AU694)</f>
        <v>0.369274472937998</v>
      </c>
      <c r="BA694" s="0" t="n">
        <f aca="false">AV694*((1-IFERROR(CORREL(AB694:AE694,AF694:AI694),0))+(1-IFERROR(CORREL(AB694:AE694,AJ694:AM694),0))+(1-IFERROR(CORREL(AB694:AE694,AN694:AQ694),0))+(1-IFERROR(CORREL(AB694:AE694,AR694:AU694),0)))</f>
        <v>1.19426725009319</v>
      </c>
      <c r="BB694" s="0" t="n">
        <f aca="false">AW694*((1-IFERROR(CORREL(AF694:AI694,AB694:AE694),0))+(1-IFERROR(CORREL(AF694:AI694,AJ694:AM694),0))+(1-IFERROR(CORREL(AF694:AI694,AN694:AQ694),0))+(1-IFERROR(CORREL(AF694:AI694,AR694:AU694),0)))</f>
        <v>2.49739763280092</v>
      </c>
      <c r="BC694" s="0" t="n">
        <f aca="false">AX694*((1-IFERROR(CORREL(AJ694:AM694,AB694:AE694),0))+(1-IFERROR(CORREL(AJ694:AM694,AF694:AI694),0))+(1-IFERROR(CORREL(AJ694:AM694,AN694:AQ694),0))+(1-IFERROR(CORREL(AJ694:AM694,AR694:AU694),0)))</f>
        <v>1.14875995528116</v>
      </c>
      <c r="BD694" s="0" t="n">
        <f aca="false">AY694*((1-IFERROR(CORREL(AN694:AQ694,AB694:AE694),0))+(1-IFERROR(CORREL(AN694:AQ694,AF694:AI694),0))+(1-IFERROR(CORREL(AN694:AQ694,AJ694:AM694),0))+(1-IFERROR(CORREL(AN694:AQ694,AR694:AU694),0)))</f>
        <v>0.910686044796209</v>
      </c>
      <c r="BE694" s="0" t="n">
        <f aca="false">AZ694*((1-IFERROR(CORREL(AR694:AU694,AB694:AE694),0))+(1-IFERROR(CORREL(AR694:AU694,AF694:AI694),0))+(1-IFERROR(CORREL(AR694:AU694,AJ694:AM694),0))+(1-IFERROR(CORREL(AR694:AU694,AN694:AQ694),0)))</f>
        <v>1.02911971954764</v>
      </c>
      <c r="BF694" s="0" t="n">
        <f aca="false">IF(SUM(BA694:BE694)&gt;0,BA694/SUM(BA694:BE694),1/5)</f>
        <v>0.17613962121723</v>
      </c>
      <c r="BG694" s="0" t="n">
        <f aca="false">IF(SUM(BA694:BE694)&gt;0,BB694/SUM(BA694:BE694),1/5)</f>
        <v>0.36833520557148</v>
      </c>
      <c r="BH694" s="0" t="n">
        <f aca="false">IF(SUM(BA694:BE694)&gt;0,BC694/SUM(BA694:BE694),1/5)</f>
        <v>0.169427859113575</v>
      </c>
      <c r="BI694" s="0" t="n">
        <f aca="false">IF(SUM(BA694:BE694)&gt;0,BD694/SUM(BA694:BE694),1/5)</f>
        <v>0.13431490729207</v>
      </c>
      <c r="BJ694" s="0" t="n">
        <f aca="false">IF(SUM(BA694:BE694)&gt;0,BE694/SUM(BA694:BE694),1/5)</f>
        <v>0.151782406805645</v>
      </c>
      <c r="BK694" s="0" t="n">
        <f aca="false">BF694*AB694+BG694*AF694+BH694*AJ694+BI694*AN694+BJ694*AR694</f>
        <v>0.353237534213724</v>
      </c>
      <c r="BL694" s="0" t="n">
        <f aca="false">BF694*AC694+BG694*AG694+BH694*AK694+BI694*AO694+BJ694*AS694</f>
        <v>0.535956077047062</v>
      </c>
      <c r="BM694" s="0" t="n">
        <f aca="false">BF694*AD694+BG694*AH694+BH694*AL694+BI694*AP694+BJ694*AT694</f>
        <v>0.598266020483238</v>
      </c>
      <c r="BN694" s="0" t="n">
        <f aca="false">BF694*AE694+BG694*AI694+BH694*AM694+BI694*AQ694+BJ694*AU694</f>
        <v>0.63166479442852</v>
      </c>
      <c r="BO694" s="0" t="n">
        <f aca="false">RANK(BK694,$BK694:$BN694)</f>
        <v>4</v>
      </c>
      <c r="BP694" s="0" t="n">
        <f aca="false">RANK(BL694,$BK694:$BN694)</f>
        <v>3</v>
      </c>
      <c r="BQ694" s="0" t="n">
        <f aca="false">RANK(BM694,$BK694:$BN694)</f>
        <v>2</v>
      </c>
      <c r="BR694" s="0" t="n">
        <f aca="false">RANK(BN694,$BK694:$BN694)</f>
        <v>1</v>
      </c>
    </row>
    <row r="695" customFormat="false" ht="15" hidden="false" customHeight="false" outlineLevel="0" collapsed="false">
      <c r="A695" s="0" t="n">
        <v>672</v>
      </c>
      <c r="B695" s="0" t="n">
        <f aca="false">RANDBETWEEN(1,$B$5)</f>
        <v>3</v>
      </c>
      <c r="C695" s="0" t="n">
        <f aca="false">RANDBETWEEN(1,$B$5)</f>
        <v>5</v>
      </c>
      <c r="D695" s="0" t="n">
        <f aca="false">RANDBETWEEN(1,$B$5)</f>
        <v>4</v>
      </c>
      <c r="E695" s="0" t="n">
        <f aca="false">RANDBETWEEN(1,$B$5)</f>
        <v>2</v>
      </c>
      <c r="F695" s="0" t="n">
        <f aca="false">RANDBETWEEN(1,$B$5)</f>
        <v>2</v>
      </c>
      <c r="G695" s="0" t="n">
        <f aca="false">RANDBETWEEN(1,$B$5)</f>
        <v>2</v>
      </c>
      <c r="H695" s="0" t="n">
        <f aca="true">NORMINV(RAND(),$B$8,$B$13)</f>
        <v>46.9282630390759</v>
      </c>
      <c r="I695" s="0" t="n">
        <f aca="true">NORMINV(RAND(),$C$8,$C$13)</f>
        <v>68.4473067799797</v>
      </c>
      <c r="J695" s="0" t="n">
        <f aca="true">NORMINV(RAND(),$D$8,$D$13)</f>
        <v>14.9616046246921</v>
      </c>
      <c r="K695" s="0" t="n">
        <f aca="true">NORMINV(RAND(),$E$8,$E$13)</f>
        <v>2.58327146739474</v>
      </c>
      <c r="L695" s="0" t="n">
        <f aca="true">NORMINV(RAND(),$B$9,$B$14)</f>
        <v>51.1819243568381</v>
      </c>
      <c r="M695" s="0" t="n">
        <f aca="true">NORMINV(RAND(),$C$9,$C$14)</f>
        <v>51.4526939527164</v>
      </c>
      <c r="N695" s="0" t="n">
        <f aca="true">NORMINV(RAND(),$D$9,$D$14)</f>
        <v>50.4294977305256</v>
      </c>
      <c r="O695" s="0" t="n">
        <f aca="true">NORMINV(RAND(),$E$9,$E$14)</f>
        <v>25.6534775225409</v>
      </c>
      <c r="P695" s="0" t="n">
        <f aca="true">NORMINV(RAND(),$B$10,$B$15)</f>
        <v>22.13616094417</v>
      </c>
      <c r="Q695" s="0" t="n">
        <f aca="true">NORMINV(RAND(),$C$10,$C$15)</f>
        <v>30.9864694166879</v>
      </c>
      <c r="R695" s="0" t="n">
        <f aca="true">NORMINV(RAND(),$D$10,$D$15)</f>
        <v>9.13585379516409</v>
      </c>
      <c r="S695" s="0" t="n">
        <f aca="true">NORMINV(RAND(),$E$10,$E$15)</f>
        <v>4.04664292077908</v>
      </c>
      <c r="T695" s="0" t="n">
        <f aca="false">MEDIAN(INDEX(Avaliadores!$B$17:$B$22,$B695),INDEX(Avaliadores!$B$17:$B$22,$C695),INDEX(Avaliadores!$B$17:$B$22,$D695),INDEX(Avaliadores!$B$17:$B$22,$E695),INDEX(Avaliadores!$B$17:$B$22,$F695),INDEX(Avaliadores!$B$17:$B$22,$G695))</f>
        <v>3.04166666666667</v>
      </c>
      <c r="U695" s="0" t="n">
        <f aca="false">MEDIAN(INDEX(Avaliadores!$C$17:$C$22,$B695),INDEX(Avaliadores!$C$17:$C$22,$C695),INDEX(Avaliadores!$C$17:$C$22,$D695),INDEX(Avaliadores!$C$17:$C$22,$E695),INDEX(Avaliadores!$C$17:$C$22,$F695),INDEX(Avaliadores!$C$17:$C$22,$G695))</f>
        <v>5.04166666666667</v>
      </c>
      <c r="V695" s="0" t="n">
        <f aca="false">MEDIAN(INDEX(Avaliadores!$D$17:$D$22,$B695),INDEX(Avaliadores!$D$17:$D$22,$C695),INDEX(Avaliadores!$D$17:$D$22,$D695),INDEX(Avaliadores!$D$17:$D$22,$E695),INDEX(Avaliadores!$D$17:$D$22,$F695),INDEX(Avaliadores!$D$17:$D$22,$G695))</f>
        <v>5.91666666666667</v>
      </c>
      <c r="W695" s="0" t="n">
        <f aca="false">MEDIAN(INDEX(Avaliadores!$E$17:$E$22,$B695),INDEX(Avaliadores!$E$17:$E$22,$C695),INDEX(Avaliadores!$E$17:$E$22,$D695),INDEX(Avaliadores!$E$17:$E$22,$E695),INDEX(Avaliadores!$E$17:$E$22,$F695),INDEX(Avaliadores!$E$17:$E$22,$G695))</f>
        <v>6.04166666666667</v>
      </c>
      <c r="X695" s="0" t="n">
        <f aca="false">MEDIAN(INDEX(Avaliadores!$F$17:$F$22,$B695),INDEX(Avaliadores!$F$17:$F$22,$C695),INDEX(Avaliadores!$F$17:$F$22,$D695),INDEX(Avaliadores!$F$17:$F$22,$E695),INDEX(Avaliadores!$F$17:$F$22,$F695),INDEX(Avaliadores!$F$17:$F$22,$G695))</f>
        <v>2.29166666666667</v>
      </c>
      <c r="Y695" s="0" t="n">
        <f aca="false">MEDIAN(INDEX(Avaliadores!$G$17:$G$22,$B695),INDEX(Avaliadores!$G$17:$G$22,$C695),INDEX(Avaliadores!$G$17:$G$22,$D695),INDEX(Avaliadores!$G$17:$G$22,$E695),INDEX(Avaliadores!$G$17:$G$22,$F695),INDEX(Avaliadores!$G$17:$G$22,$G695))</f>
        <v>5.91666666666667</v>
      </c>
      <c r="Z695" s="0" t="n">
        <f aca="false">MEDIAN(INDEX(Avaliadores!$H$17:$H$22,$B695),INDEX(Avaliadores!$H$17:$H$22,$C695),INDEX(Avaliadores!$H$17:$H$22,$D695),INDEX(Avaliadores!$H$17:$H$22,$E695),INDEX(Avaliadores!$H$17:$H$22,$F695),INDEX(Avaliadores!$H$17:$H$22,$G695))</f>
        <v>3.91666666666667</v>
      </c>
      <c r="AA695" s="0" t="n">
        <f aca="false">MEDIAN(INDEX(Avaliadores!$I$17:$I$22,$B695),INDEX(Avaliadores!$I$17:$I$22,$C695),INDEX(Avaliadores!$I$17:$I$22,$D695),INDEX(Avaliadores!$I$17:$I$22,$E695),INDEX(Avaliadores!$I$17:$I$22,$F695),INDEX(Avaliadores!$I$17:$I$22,$G695))</f>
        <v>6.04166666666667</v>
      </c>
      <c r="AB695" s="0" t="n">
        <f aca="false">IF(MAX(H695:K695)=MIN(H695:K695),0,IF($B$17="custo",(MAX(H695:K695)-H695)/(MAX(H695:K695)-MIN(H695:K695)),(H695-MIN(H695:K695))/(MAX(H695:K695)-MIN(H695:K695))))</f>
        <v>0.326719182005418</v>
      </c>
      <c r="AC695" s="0" t="n">
        <f aca="false">IF(MAX(H695:K695)=MIN(H695:K695),0,IF($B$17="custo",(MAX(H695:K695)-I695)/(MAX(H695:K695)-MIN(H695:K695)),(I695-MIN(H695:K695))/(MAX(H695:K695)-MIN(H695:K695))))</f>
        <v>0</v>
      </c>
      <c r="AD695" s="0" t="n">
        <f aca="false">IF(MAX(H695:K695)=MIN(H695:K695),0,IF($B$17="custo",(MAX(H695:K695)-J695)/(MAX(H695:K695)-MIN(H695:K695)),(J695-MIN(H695:K695))/(MAX(H695:K695)-MIN(H695:K695))))</f>
        <v>0.812062332674412</v>
      </c>
      <c r="AE695" s="0" t="n">
        <f aca="false">IF(MAX(H695:K695)=MIN(H695:K695),0,IF($B$17="custo",(MAX(H695:K695)-K695)/(MAX(H695:K695)-MIN(H695:K695)),(K695-MIN(H695:K695))/(MAX(H695:K695)-MIN(H695:K695))))</f>
        <v>1</v>
      </c>
      <c r="AF695" s="0" t="n">
        <f aca="false">IF(MAX(L695:O695)=MIN(L695:O695),0,IF($C$17="custo",(MAX(L695:O695)-L695)/(MAX(L695:O695)-MIN(L695:O695)),(L695-MIN(L695:O695))/(MAX(L695:O695)-MIN(L695:O695))))</f>
        <v>0.989504735672455</v>
      </c>
      <c r="AG695" s="0" t="n">
        <f aca="false">IF(MAX(L695:O695)=MIN(L695:O695),0,IF($C$17="custo",(MAX(L695:O695)-M695)/(MAX(L695:O695)-MIN(L695:O695)),(M695-MIN(L695:O695))/(MAX(L695:O695)-MIN(L695:O695))))</f>
        <v>1</v>
      </c>
      <c r="AH695" s="0" t="n">
        <f aca="false">IF(MAX(L695:O695)=MIN(L695:O695),0,IF($C$17="custo",(MAX(L695:O695)-N695)/(MAX(L695:O695)-MIN(L695:O695)),(N695-MIN(L695:O695))/(MAX(L695:O695)-MIN(L695:O695))))</f>
        <v>0.960340027188034</v>
      </c>
      <c r="AI695" s="0" t="n">
        <f aca="false">IF(MAX(L695:O695)=MIN(L695:O695),0,IF($C$17="custo",(MAX(L695:O695)-O695)/(MAX(L695:O695)-MIN(L695:O695)),(O695-MIN(L695:O695))/(MAX(L695:O695)-MIN(L695:O695))))</f>
        <v>0</v>
      </c>
      <c r="AJ695" s="0" t="n">
        <f aca="false">IF(MAX(P695:S695)=MIN(P695:S695),0,IF($D$17="custo",(MAX(P695:S695)-P695)/(MAX(P695:S695)-MIN(P695:S695)),(P695-MIN(P695:S695))/(MAX(P695:S695)-MIN(P695:S695))))</f>
        <v>0.328521361259023</v>
      </c>
      <c r="AK695" s="0" t="n">
        <f aca="false">IF(MAX(P695:S695)=MIN(P695:S695),0,IF($D$17="custo",(MAX(P695:S695)-Q695)/(MAX(P695:S695)-MIN(P695:S695)),(Q695-MIN(P695:S695))/(MAX(P695:S695)-MIN(P695:S695))))</f>
        <v>0</v>
      </c>
      <c r="AL695" s="0" t="n">
        <f aca="false">IF(MAX(P695:S695)=MIN(P695:S695),0,IF($D$17="custo",(MAX(P695:S695)-R695)/(MAX(P695:S695)-MIN(P695:S695)),(R695-MIN(P695:S695))/(MAX(P695:S695)-MIN(P695:S695))))</f>
        <v>0.811089693723236</v>
      </c>
      <c r="AM695" s="0" t="n">
        <f aca="false">IF(MAX(P695:S695)=MIN(P695:S695),0,IF($D$17="custo",(MAX(P695:S695)-S695)/(MAX(P695:S695)-MIN(P695:S695)),(S695-MIN(P695:S695))/(MAX(P695:S695)-MIN(P695:S695))))</f>
        <v>1</v>
      </c>
      <c r="AN695" s="0" t="n">
        <f aca="false">IF(MAX(T695:W695)=MIN(T695:W695),0,IF($E$17="custo",(MAX(T695:W695)-T695)/(MAX(T695:W695)-MIN(T695:W695)),(T695-MIN(T695:W695))/(MAX(T695:W695)-MIN(T695:W695))))</f>
        <v>0</v>
      </c>
      <c r="AO695" s="0" t="n">
        <f aca="false">IF(MAX(T695:W695)=MIN(T695:W695),0,IF($E$17="custo",(MAX(T695:W695)-U695)/(MAX(T695:W695)-MIN(T695:W695)),(U695-MIN(T695:W695))/(MAX(T695:W695)-MIN(T695:W695))))</f>
        <v>0.666666666666667</v>
      </c>
      <c r="AP695" s="0" t="n">
        <f aca="false">IF(MAX(T695:W695)=MIN(T695:W695),0,IF($E$17="custo",(MAX(T695:W695)-V695)/(MAX(T695:W695)-MIN(T695:W695)),(V695-MIN(T695:W695))/(MAX(T695:W695)-MIN(T695:W695))))</f>
        <v>0.958333333333333</v>
      </c>
      <c r="AQ695" s="0" t="n">
        <f aca="false">IF(MAX(T695:W695)=MIN(T695:W695),0,IF($E$17="custo",(MAX(T695:W695)-W695)/(MAX(T695:W695)-MIN(T695:W695)),(W695-MIN(T695:W695))/(MAX(T695:W695)-MIN(T695:W695))))</f>
        <v>1</v>
      </c>
      <c r="AR695" s="0" t="n">
        <f aca="false">IF(MAX(X695:AA695)=MIN(X695:AA695),0,IF($F$17="custo",(MAX(X695:AA695)-X695)/(MAX(X695:AA695)-MIN(X695:AA695)),(X695-MIN(X695:AA695))/(MAX(X695:AA695)-MIN(X695:AA695))))</f>
        <v>0</v>
      </c>
      <c r="AS695" s="0" t="n">
        <f aca="false">IF(MAX(X695:AA695)=MIN(X695:AA695),0,IF($F$17="custo",(MAX(X695:AA695)-Y695)/(MAX(X695:AA695)-MIN(X695:AA695)),(Y695-MIN(X695:AA695))/(MAX(X695:AA695)-MIN(X695:AA695))))</f>
        <v>0.966666666666667</v>
      </c>
      <c r="AT695" s="0" t="n">
        <f aca="false">IF(MAX(X695:AA695)=MIN(X695:AA695),0,IF($F$17="custo",(MAX(X695:AA695)-Z695)/(MAX(X695:AA695)-MIN(X695:AA695)),(Z695-MIN(X695:AA695))/(MAX(X695:AA695)-MIN(X695:AA695))))</f>
        <v>0.433333333333333</v>
      </c>
      <c r="AU695" s="0" t="n">
        <f aca="false">IF(MAX(X695:AA695)=MIN(X695:AA695),0,IF($F$17="custo",(MAX(X695:AA695)-AA695)/(MAX(X695:AA695)-MIN(X695:AA695)),(AA695-MIN(X695:AA695))/(MAX(X695:AA695)-MIN(X695:AA695))))</f>
        <v>1</v>
      </c>
      <c r="AV695" s="0" t="n">
        <f aca="false">STDEVP(AB695:AE695)</f>
        <v>0.394523150193642</v>
      </c>
      <c r="AW695" s="0" t="n">
        <f aca="false">STDEVP(AF695:AI695)</f>
        <v>0.426021290105866</v>
      </c>
      <c r="AX695" s="0" t="n">
        <f aca="false">STDEVP(AJ695:AM695)</f>
        <v>0.394115753750393</v>
      </c>
      <c r="AY695" s="0" t="n">
        <f aca="false">STDEVP(AN695:AQ695)</f>
        <v>0.400059674368157</v>
      </c>
      <c r="AZ695" s="0" t="n">
        <f aca="false">STDEVP(AR695:AU695)</f>
        <v>0.412983723112129</v>
      </c>
      <c r="BA695" s="0" t="n">
        <f aca="false">AV695*((1-IFERROR(CORREL(AB695:AE695,AF695:AI695),0))+(1-IFERROR(CORREL(AB695:AE695,AJ695:AM695),0))+(1-IFERROR(CORREL(AB695:AE695,AN695:AQ695),0))+(1-IFERROR(CORREL(AB695:AE695,AR695:AU695),0)))</f>
        <v>1.18613332923804</v>
      </c>
      <c r="BB695" s="0" t="n">
        <f aca="false">AW695*((1-IFERROR(CORREL(AF695:AI695,AB695:AE695),0))+(1-IFERROR(CORREL(AF695:AI695,AJ695:AM695),0))+(1-IFERROR(CORREL(AF695:AI695,AN695:AQ695),0))+(1-IFERROR(CORREL(AF695:AI695,AR695:AU695),0)))</f>
        <v>2.75744656118376</v>
      </c>
      <c r="BC695" s="0" t="n">
        <f aca="false">AX695*((1-IFERROR(CORREL(AJ695:AM695,AB695:AE695),0))+(1-IFERROR(CORREL(AJ695:AM695,AF695:AI695),0))+(1-IFERROR(CORREL(AJ695:AM695,AN695:AQ695),0))+(1-IFERROR(CORREL(AJ695:AM695,AR695:AU695),0)))</f>
        <v>1.18625091166703</v>
      </c>
      <c r="BD695" s="0" t="n">
        <f aca="false">AY695*((1-IFERROR(CORREL(AN695:AQ695,AB695:AE695),0))+(1-IFERROR(CORREL(AN695:AQ695,AF695:AI695),0))+(1-IFERROR(CORREL(AN695:AQ695,AJ695:AM695),0))+(1-IFERROR(CORREL(AN695:AQ695,AR695:AU695),0)))</f>
        <v>1.03739780632979</v>
      </c>
      <c r="BE695" s="0" t="n">
        <f aca="false">AZ695*((1-IFERROR(CORREL(AR695:AU695,AB695:AE695),0))+(1-IFERROR(CORREL(AR695:AU695,AF695:AI695),0))+(1-IFERROR(CORREL(AR695:AU695,AJ695:AM695),0))+(1-IFERROR(CORREL(AR695:AU695,AN695:AQ695),0)))</f>
        <v>1.48975084090951</v>
      </c>
      <c r="BF695" s="0" t="n">
        <f aca="false">IF(SUM(BA695:BE695)&gt;0,BA695/SUM(BA695:BE695),1/5)</f>
        <v>0.154908777944038</v>
      </c>
      <c r="BG695" s="0" t="n">
        <f aca="false">IF(SUM(BA695:BE695)&gt;0,BB695/SUM(BA695:BE695),1/5)</f>
        <v>0.360121974916064</v>
      </c>
      <c r="BH695" s="0" t="n">
        <f aca="false">IF(SUM(BA695:BE695)&gt;0,BC695/SUM(BA695:BE695),1/5)</f>
        <v>0.154924134185984</v>
      </c>
      <c r="BI695" s="0" t="n">
        <f aca="false">IF(SUM(BA695:BE695)&gt;0,BD695/SUM(BA695:BE695),1/5)</f>
        <v>0.135483948101861</v>
      </c>
      <c r="BJ695" s="0" t="n">
        <f aca="false">IF(SUM(BA695:BE695)&gt;0,BE695/SUM(BA695:BE695),1/5)</f>
        <v>0.194561164852053</v>
      </c>
      <c r="BK695" s="0" t="n">
        <f aca="false">BF695*AB695+BG695*AF695+BH695*AJ695+BI695*AN695+BJ695*AR695</f>
        <v>0.457849956269152</v>
      </c>
      <c r="BL695" s="0" t="n">
        <f aca="false">BF695*AC695+BG695*AG695+BH695*AK695+BI695*AO695+BJ695*AS695</f>
        <v>0.638520399674289</v>
      </c>
      <c r="BM695" s="0" t="n">
        <f aca="false">BF695*AD695+BG695*AH695+BH695*AL695+BI695*AP695+BJ695*AT695</f>
        <v>0.8114411209983</v>
      </c>
      <c r="BN695" s="0" t="n">
        <f aca="false">BF695*AE695+BG695*AI695+BH695*AM695+BI695*AQ695+BJ695*AU695</f>
        <v>0.639878025083936</v>
      </c>
      <c r="BO695" s="0" t="n">
        <f aca="false">RANK(BK695,$BK695:$BN695)</f>
        <v>4</v>
      </c>
      <c r="BP695" s="0" t="n">
        <f aca="false">RANK(BL695,$BK695:$BN695)</f>
        <v>3</v>
      </c>
      <c r="BQ695" s="0" t="n">
        <f aca="false">RANK(BM695,$BK695:$BN695)</f>
        <v>1</v>
      </c>
      <c r="BR695" s="0" t="n">
        <f aca="false">RANK(BN695,$BK695:$BN695)</f>
        <v>2</v>
      </c>
    </row>
    <row r="696" customFormat="false" ht="15" hidden="false" customHeight="false" outlineLevel="0" collapsed="false">
      <c r="A696" s="0" t="n">
        <v>673</v>
      </c>
      <c r="B696" s="0" t="n">
        <f aca="false">RANDBETWEEN(1,$B$5)</f>
        <v>2</v>
      </c>
      <c r="C696" s="0" t="n">
        <f aca="false">RANDBETWEEN(1,$B$5)</f>
        <v>2</v>
      </c>
      <c r="D696" s="0" t="n">
        <f aca="false">RANDBETWEEN(1,$B$5)</f>
        <v>2</v>
      </c>
      <c r="E696" s="0" t="n">
        <f aca="false">RANDBETWEEN(1,$B$5)</f>
        <v>5</v>
      </c>
      <c r="F696" s="0" t="n">
        <f aca="false">RANDBETWEEN(1,$B$5)</f>
        <v>3</v>
      </c>
      <c r="G696" s="0" t="n">
        <f aca="false">RANDBETWEEN(1,$B$5)</f>
        <v>1</v>
      </c>
      <c r="H696" s="0" t="n">
        <f aca="true">NORMINV(RAND(),$B$8,$B$13)</f>
        <v>45.4404841367663</v>
      </c>
      <c r="I696" s="0" t="n">
        <f aca="true">NORMINV(RAND(),$C$8,$C$13)</f>
        <v>61.6516530089076</v>
      </c>
      <c r="J696" s="0" t="n">
        <f aca="true">NORMINV(RAND(),$D$8,$D$13)</f>
        <v>16.1960778696889</v>
      </c>
      <c r="K696" s="0" t="n">
        <f aca="true">NORMINV(RAND(),$E$8,$E$13)</f>
        <v>3.15048882062044</v>
      </c>
      <c r="L696" s="0" t="n">
        <f aca="true">NORMINV(RAND(),$B$9,$B$14)</f>
        <v>39.633225343243</v>
      </c>
      <c r="M696" s="0" t="n">
        <f aca="true">NORMINV(RAND(),$C$9,$C$14)</f>
        <v>48.727878767942</v>
      </c>
      <c r="N696" s="0" t="n">
        <f aca="true">NORMINV(RAND(),$D$9,$D$14)</f>
        <v>46.0896735577424</v>
      </c>
      <c r="O696" s="0" t="n">
        <f aca="true">NORMINV(RAND(),$E$9,$E$14)</f>
        <v>22.9965295622609</v>
      </c>
      <c r="P696" s="0" t="n">
        <f aca="true">NORMINV(RAND(),$B$10,$B$15)</f>
        <v>21.8812883755564</v>
      </c>
      <c r="Q696" s="0" t="n">
        <f aca="true">NORMINV(RAND(),$C$10,$C$15)</f>
        <v>30.2339715965992</v>
      </c>
      <c r="R696" s="0" t="n">
        <f aca="true">NORMINV(RAND(),$D$10,$D$15)</f>
        <v>9.25722063023517</v>
      </c>
      <c r="S696" s="0" t="n">
        <f aca="true">NORMINV(RAND(),$E$10,$E$15)</f>
        <v>3.89309159626552</v>
      </c>
      <c r="T696" s="0" t="n">
        <f aca="false">MEDIAN(INDEX(Avaliadores!$B$17:$B$22,$B696),INDEX(Avaliadores!$B$17:$B$22,$C696),INDEX(Avaliadores!$B$17:$B$22,$D696),INDEX(Avaliadores!$B$17:$B$22,$E696),INDEX(Avaliadores!$B$17:$B$22,$F696),INDEX(Avaliadores!$B$17:$B$22,$G696))</f>
        <v>2.91666666666667</v>
      </c>
      <c r="U696" s="0" t="n">
        <f aca="false">MEDIAN(INDEX(Avaliadores!$C$17:$C$22,$B696),INDEX(Avaliadores!$C$17:$C$22,$C696),INDEX(Avaliadores!$C$17:$C$22,$D696),INDEX(Avaliadores!$C$17:$C$22,$E696),INDEX(Avaliadores!$C$17:$C$22,$F696),INDEX(Avaliadores!$C$17:$C$22,$G696))</f>
        <v>5.04166666666667</v>
      </c>
      <c r="V696" s="0" t="n">
        <f aca="false">MEDIAN(INDEX(Avaliadores!$D$17:$D$22,$B696),INDEX(Avaliadores!$D$17:$D$22,$C696),INDEX(Avaliadores!$D$17:$D$22,$D696),INDEX(Avaliadores!$D$17:$D$22,$E696),INDEX(Avaliadores!$D$17:$D$22,$F696),INDEX(Avaliadores!$D$17:$D$22,$G696))</f>
        <v>6.04166666666667</v>
      </c>
      <c r="W696" s="0" t="n">
        <f aca="false">MEDIAN(INDEX(Avaliadores!$E$17:$E$22,$B696),INDEX(Avaliadores!$E$17:$E$22,$C696),INDEX(Avaliadores!$E$17:$E$22,$D696),INDEX(Avaliadores!$E$17:$E$22,$E696),INDEX(Avaliadores!$E$17:$E$22,$F696),INDEX(Avaliadores!$E$17:$E$22,$G696))</f>
        <v>6.04166666666667</v>
      </c>
      <c r="X696" s="0" t="n">
        <f aca="false">MEDIAN(INDEX(Avaliadores!$F$17:$F$22,$B696),INDEX(Avaliadores!$F$17:$F$22,$C696),INDEX(Avaliadores!$F$17:$F$22,$D696),INDEX(Avaliadores!$F$17:$F$22,$E696),INDEX(Avaliadores!$F$17:$F$22,$F696),INDEX(Avaliadores!$F$17:$F$22,$G696))</f>
        <v>2.04166666666667</v>
      </c>
      <c r="Y696" s="0" t="n">
        <f aca="false">MEDIAN(INDEX(Avaliadores!$G$17:$G$22,$B696),INDEX(Avaliadores!$G$17:$G$22,$C696),INDEX(Avaliadores!$G$17:$G$22,$D696),INDEX(Avaliadores!$G$17:$G$22,$E696),INDEX(Avaliadores!$G$17:$G$22,$F696),INDEX(Avaliadores!$G$17:$G$22,$G696))</f>
        <v>5.91666666666667</v>
      </c>
      <c r="Z696" s="0" t="n">
        <f aca="false">MEDIAN(INDEX(Avaliadores!$H$17:$H$22,$B696),INDEX(Avaliadores!$H$17:$H$22,$C696),INDEX(Avaliadores!$H$17:$H$22,$D696),INDEX(Avaliadores!$H$17:$H$22,$E696),INDEX(Avaliadores!$H$17:$H$22,$F696),INDEX(Avaliadores!$H$17:$H$22,$G696))</f>
        <v>4.04166666666667</v>
      </c>
      <c r="AA696" s="0" t="n">
        <f aca="false">MEDIAN(INDEX(Avaliadores!$I$17:$I$22,$B696),INDEX(Avaliadores!$I$17:$I$22,$C696),INDEX(Avaliadores!$I$17:$I$22,$D696),INDEX(Avaliadores!$I$17:$I$22,$E696),INDEX(Avaliadores!$I$17:$I$22,$F696),INDEX(Avaliadores!$I$17:$I$22,$G696))</f>
        <v>6.29166666666667</v>
      </c>
      <c r="AB696" s="0" t="n">
        <f aca="false">IF(MAX(H696:K696)=MIN(H696:K696),0,IF($B$17="custo",(MAX(H696:K696)-H696)/(MAX(H696:K696)-MIN(H696:K696)),(H696-MIN(H696:K696))/(MAX(H696:K696)-MIN(H696:K696))))</f>
        <v>0.277108483174203</v>
      </c>
      <c r="AC696" s="0" t="n">
        <f aca="false">IF(MAX(H696:K696)=MIN(H696:K696),0,IF($B$17="custo",(MAX(H696:K696)-I696)/(MAX(H696:K696)-MIN(H696:K696)),(I696-MIN(H696:K696))/(MAX(H696:K696)-MIN(H696:K696))))</f>
        <v>0</v>
      </c>
      <c r="AD696" s="0" t="n">
        <f aca="false">IF(MAX(H696:K696)=MIN(H696:K696),0,IF($B$17="custo",(MAX(H696:K696)-J696)/(MAX(H696:K696)-MIN(H696:K696)),(J696-MIN(H696:K696))/(MAX(H696:K696)-MIN(H696:K696))))</f>
        <v>0.777002915581629</v>
      </c>
      <c r="AE696" s="0" t="n">
        <f aca="false">IF(MAX(H696:K696)=MIN(H696:K696),0,IF($B$17="custo",(MAX(H696:K696)-K696)/(MAX(H696:K696)-MIN(H696:K696)),(K696-MIN(H696:K696))/(MAX(H696:K696)-MIN(H696:K696))))</f>
        <v>1</v>
      </c>
      <c r="AF696" s="0" t="n">
        <f aca="false">IF(MAX(L696:O696)=MIN(L696:O696),0,IF($C$17="custo",(MAX(L696:O696)-L696)/(MAX(L696:O696)-MIN(L696:O696)),(L696-MIN(L696:O696))/(MAX(L696:O696)-MIN(L696:O696))))</f>
        <v>0.646553573541683</v>
      </c>
      <c r="AG696" s="0" t="n">
        <f aca="false">IF(MAX(L696:O696)=MIN(L696:O696),0,IF($C$17="custo",(MAX(L696:O696)-M696)/(MAX(L696:O696)-MIN(L696:O696)),(M696-MIN(L696:O696))/(MAX(L696:O696)-MIN(L696:O696))))</f>
        <v>1</v>
      </c>
      <c r="AH696" s="0" t="n">
        <f aca="false">IF(MAX(L696:O696)=MIN(L696:O696),0,IF($C$17="custo",(MAX(L696:O696)-N696)/(MAX(L696:O696)-MIN(L696:O696)),(N696-MIN(L696:O696))/(MAX(L696:O696)-MIN(L696:O696))))</f>
        <v>0.897471166820233</v>
      </c>
      <c r="AI696" s="0" t="n">
        <f aca="false">IF(MAX(L696:O696)=MIN(L696:O696),0,IF($C$17="custo",(MAX(L696:O696)-O696)/(MAX(L696:O696)-MIN(L696:O696)),(O696-MIN(L696:O696))/(MAX(L696:O696)-MIN(L696:O696))))</f>
        <v>0</v>
      </c>
      <c r="AJ696" s="0" t="n">
        <f aca="false">IF(MAX(P696:S696)=MIN(P696:S696),0,IF($D$17="custo",(MAX(P696:S696)-P696)/(MAX(P696:S696)-MIN(P696:S696)),(P696-MIN(P696:S696))/(MAX(P696:S696)-MIN(P696:S696))))</f>
        <v>0.317099626927307</v>
      </c>
      <c r="AK696" s="0" t="n">
        <f aca="false">IF(MAX(P696:S696)=MIN(P696:S696),0,IF($D$17="custo",(MAX(P696:S696)-Q696)/(MAX(P696:S696)-MIN(P696:S696)),(Q696-MIN(P696:S696))/(MAX(P696:S696)-MIN(P696:S696))))</f>
        <v>0</v>
      </c>
      <c r="AL696" s="0" t="n">
        <f aca="false">IF(MAX(P696:S696)=MIN(P696:S696),0,IF($D$17="custo",(MAX(P696:S696)-R696)/(MAX(P696:S696)-MIN(P696:S696)),(R696-MIN(P696:S696))/(MAX(P696:S696)-MIN(P696:S696))))</f>
        <v>0.796357257847813</v>
      </c>
      <c r="AM696" s="0" t="n">
        <f aca="false">IF(MAX(P696:S696)=MIN(P696:S696),0,IF($D$17="custo",(MAX(P696:S696)-S696)/(MAX(P696:S696)-MIN(P696:S696)),(S696-MIN(P696:S696))/(MAX(P696:S696)-MIN(P696:S696))))</f>
        <v>1</v>
      </c>
      <c r="AN696" s="0" t="n">
        <f aca="false">IF(MAX(T696:W696)=MIN(T696:W696),0,IF($E$17="custo",(MAX(T696:W696)-T696)/(MAX(T696:W696)-MIN(T696:W696)),(T696-MIN(T696:W696))/(MAX(T696:W696)-MIN(T696:W696))))</f>
        <v>0</v>
      </c>
      <c r="AO696" s="0" t="n">
        <f aca="false">IF(MAX(T696:W696)=MIN(T696:W696),0,IF($E$17="custo",(MAX(T696:W696)-U696)/(MAX(T696:W696)-MIN(T696:W696)),(U696-MIN(T696:W696))/(MAX(T696:W696)-MIN(T696:W696))))</f>
        <v>0.68</v>
      </c>
      <c r="AP696" s="0" t="n">
        <f aca="false">IF(MAX(T696:W696)=MIN(T696:W696),0,IF($E$17="custo",(MAX(T696:W696)-V696)/(MAX(T696:W696)-MIN(T696:W696)),(V696-MIN(T696:W696))/(MAX(T696:W696)-MIN(T696:W696))))</f>
        <v>1</v>
      </c>
      <c r="AQ696" s="0" t="n">
        <f aca="false">IF(MAX(T696:W696)=MIN(T696:W696),0,IF($E$17="custo",(MAX(T696:W696)-W696)/(MAX(T696:W696)-MIN(T696:W696)),(W696-MIN(T696:W696))/(MAX(T696:W696)-MIN(T696:W696))))</f>
        <v>1</v>
      </c>
      <c r="AR696" s="0" t="n">
        <f aca="false">IF(MAX(X696:AA696)=MIN(X696:AA696),0,IF($F$17="custo",(MAX(X696:AA696)-X696)/(MAX(X696:AA696)-MIN(X696:AA696)),(X696-MIN(X696:AA696))/(MAX(X696:AA696)-MIN(X696:AA696))))</f>
        <v>0</v>
      </c>
      <c r="AS696" s="0" t="n">
        <f aca="false">IF(MAX(X696:AA696)=MIN(X696:AA696),0,IF($F$17="custo",(MAX(X696:AA696)-Y696)/(MAX(X696:AA696)-MIN(X696:AA696)),(Y696-MIN(X696:AA696))/(MAX(X696:AA696)-MIN(X696:AA696))))</f>
        <v>0.911764705882353</v>
      </c>
      <c r="AT696" s="0" t="n">
        <f aca="false">IF(MAX(X696:AA696)=MIN(X696:AA696),0,IF($F$17="custo",(MAX(X696:AA696)-Z696)/(MAX(X696:AA696)-MIN(X696:AA696)),(Z696-MIN(X696:AA696))/(MAX(X696:AA696)-MIN(X696:AA696))))</f>
        <v>0.470588235294118</v>
      </c>
      <c r="AU696" s="0" t="n">
        <f aca="false">IF(MAX(X696:AA696)=MIN(X696:AA696),0,IF($F$17="custo",(MAX(X696:AA696)-AA696)/(MAX(X696:AA696)-MIN(X696:AA696)),(AA696-MIN(X696:AA696))/(MAX(X696:AA696)-MIN(X696:AA696))))</f>
        <v>1</v>
      </c>
      <c r="AV696" s="0" t="n">
        <f aca="false">STDEVP(AB696:AE696)</f>
        <v>0.395499441417052</v>
      </c>
      <c r="AW696" s="0" t="n">
        <f aca="false">STDEVP(AF696:AI696)</f>
        <v>0.389059940381881</v>
      </c>
      <c r="AX696" s="0" t="n">
        <f aca="false">STDEVP(AJ696:AM696)</f>
        <v>0.393084613847161</v>
      </c>
      <c r="AY696" s="0" t="n">
        <f aca="false">STDEVP(AN696:AQ696)</f>
        <v>0.408289113251872</v>
      </c>
      <c r="AZ696" s="0" t="n">
        <f aca="false">STDEVP(AR696:AU696)</f>
        <v>0.398078755401152</v>
      </c>
      <c r="BA696" s="0" t="n">
        <f aca="false">AV696*((1-IFERROR(CORREL(AB696:AE696,AF696:AI696),0))+(1-IFERROR(CORREL(AB696:AE696,AJ696:AM696),0))+(1-IFERROR(CORREL(AB696:AE696,AN696:AQ696),0))+(1-IFERROR(CORREL(AB696:AE696,AR696:AU696),0)))</f>
        <v>1.12838290766544</v>
      </c>
      <c r="BB696" s="0" t="n">
        <f aca="false">AW696*((1-IFERROR(CORREL(AF696:AI696,AB696:AE696),0))+(1-IFERROR(CORREL(AF696:AI696,AJ696:AM696),0))+(1-IFERROR(CORREL(AF696:AI696,AN696:AQ696),0))+(1-IFERROR(CORREL(AF696:AI696,AR696:AU696),0)))</f>
        <v>2.28944814609022</v>
      </c>
      <c r="BC696" s="0" t="n">
        <f aca="false">AX696*((1-IFERROR(CORREL(AJ696:AM696,AB696:AE696),0))+(1-IFERROR(CORREL(AJ696:AM696,AF696:AI696),0))+(1-IFERROR(CORREL(AJ696:AM696,AN696:AQ696),0))+(1-IFERROR(CORREL(AJ696:AM696,AR696:AU696),0)))</f>
        <v>1.14658669822643</v>
      </c>
      <c r="BD696" s="0" t="n">
        <f aca="false">AY696*((1-IFERROR(CORREL(AN696:AQ696,AB696:AE696),0))+(1-IFERROR(CORREL(AN696:AQ696,AF696:AI696),0))+(1-IFERROR(CORREL(AN696:AQ696,AJ696:AM696),0))+(1-IFERROR(CORREL(AN696:AQ696,AR696:AU696),0)))</f>
        <v>0.909067963761336</v>
      </c>
      <c r="BE696" s="0" t="n">
        <f aca="false">AZ696*((1-IFERROR(CORREL(AR696:AU696,AB696:AE696),0))+(1-IFERROR(CORREL(AR696:AU696,AF696:AI696),0))+(1-IFERROR(CORREL(AR696:AU696,AJ696:AM696),0))+(1-IFERROR(CORREL(AR696:AU696,AN696:AQ696),0)))</f>
        <v>1.24224959348773</v>
      </c>
      <c r="BF696" s="0" t="n">
        <f aca="false">IF(SUM(BA696:BE696)&gt;0,BA696/SUM(BA696:BE696),1/5)</f>
        <v>0.168020753604511</v>
      </c>
      <c r="BG696" s="0" t="n">
        <f aca="false">IF(SUM(BA696:BE696)&gt;0,BB696/SUM(BA696:BE696),1/5)</f>
        <v>0.340908037716026</v>
      </c>
      <c r="BH696" s="0" t="n">
        <f aca="false">IF(SUM(BA696:BE696)&gt;0,BC696/SUM(BA696:BE696),1/5)</f>
        <v>0.170731371239481</v>
      </c>
      <c r="BI696" s="0" t="n">
        <f aca="false">IF(SUM(BA696:BE696)&gt;0,BD696/SUM(BA696:BE696),1/5)</f>
        <v>0.135363876314745</v>
      </c>
      <c r="BJ696" s="0" t="n">
        <f aca="false">IF(SUM(BA696:BE696)&gt;0,BE696/SUM(BA696:BE696),1/5)</f>
        <v>0.184975961125237</v>
      </c>
      <c r="BK696" s="0" t="n">
        <f aca="false">BF696*AB696+BG696*AF696+BH696*AJ696+BI696*AN696+BJ696*AR696</f>
        <v>0.321114140332339</v>
      </c>
      <c r="BL696" s="0" t="n">
        <f aca="false">BF696*AC696+BG696*AG696+BH696*AK696+BI696*AO696+BJ696*AS696</f>
        <v>0.60161002640071</v>
      </c>
      <c r="BM696" s="0" t="n">
        <f aca="false">BF696*AD696+BG696*AH696+BH696*AL696+BI696*AP696+BJ696*AT696</f>
        <v>0.794882303877699</v>
      </c>
      <c r="BN696" s="0" t="n">
        <f aca="false">BF696*AE696+BG696*AI696+BH696*AM696+BI696*AQ696+BJ696*AU696</f>
        <v>0.659091962283974</v>
      </c>
      <c r="BO696" s="0" t="n">
        <f aca="false">RANK(BK696,$BK696:$BN696)</f>
        <v>4</v>
      </c>
      <c r="BP696" s="0" t="n">
        <f aca="false">RANK(BL696,$BK696:$BN696)</f>
        <v>3</v>
      </c>
      <c r="BQ696" s="0" t="n">
        <f aca="false">RANK(BM696,$BK696:$BN696)</f>
        <v>1</v>
      </c>
      <c r="BR696" s="0" t="n">
        <f aca="false">RANK(BN696,$BK696:$BN696)</f>
        <v>2</v>
      </c>
    </row>
    <row r="697" customFormat="false" ht="15" hidden="false" customHeight="false" outlineLevel="0" collapsed="false">
      <c r="A697" s="0" t="n">
        <v>674</v>
      </c>
      <c r="B697" s="0" t="n">
        <f aca="false">RANDBETWEEN(1,$B$5)</f>
        <v>3</v>
      </c>
      <c r="C697" s="0" t="n">
        <f aca="false">RANDBETWEEN(1,$B$5)</f>
        <v>3</v>
      </c>
      <c r="D697" s="0" t="n">
        <f aca="false">RANDBETWEEN(1,$B$5)</f>
        <v>1</v>
      </c>
      <c r="E697" s="0" t="n">
        <f aca="false">RANDBETWEEN(1,$B$5)</f>
        <v>5</v>
      </c>
      <c r="F697" s="0" t="n">
        <f aca="false">RANDBETWEEN(1,$B$5)</f>
        <v>4</v>
      </c>
      <c r="G697" s="0" t="n">
        <f aca="false">RANDBETWEEN(1,$B$5)</f>
        <v>1</v>
      </c>
      <c r="H697" s="0" t="n">
        <f aca="true">NORMINV(RAND(),$B$8,$B$13)</f>
        <v>48.7450069470431</v>
      </c>
      <c r="I697" s="0" t="n">
        <f aca="true">NORMINV(RAND(),$C$8,$C$13)</f>
        <v>60.213921792916</v>
      </c>
      <c r="J697" s="0" t="n">
        <f aca="true">NORMINV(RAND(),$D$8,$D$13)</f>
        <v>15.8917318061855</v>
      </c>
      <c r="K697" s="0" t="n">
        <f aca="true">NORMINV(RAND(),$E$8,$E$13)</f>
        <v>2.96520318318372</v>
      </c>
      <c r="L697" s="0" t="n">
        <f aca="true">NORMINV(RAND(),$B$9,$B$14)</f>
        <v>44.5892894699082</v>
      </c>
      <c r="M697" s="0" t="n">
        <f aca="true">NORMINV(RAND(),$C$9,$C$14)</f>
        <v>56.1094831898003</v>
      </c>
      <c r="N697" s="0" t="n">
        <f aca="true">NORMINV(RAND(),$D$9,$D$14)</f>
        <v>46.7783581739051</v>
      </c>
      <c r="O697" s="0" t="n">
        <f aca="true">NORMINV(RAND(),$E$9,$E$14)</f>
        <v>25.0137458238658</v>
      </c>
      <c r="P697" s="0" t="n">
        <f aca="true">NORMINV(RAND(),$B$10,$B$15)</f>
        <v>24.2087335442574</v>
      </c>
      <c r="Q697" s="0" t="n">
        <f aca="true">NORMINV(RAND(),$C$10,$C$15)</f>
        <v>31.895480813012</v>
      </c>
      <c r="R697" s="0" t="n">
        <f aca="true">NORMINV(RAND(),$D$10,$D$15)</f>
        <v>9.47604849519873</v>
      </c>
      <c r="S697" s="0" t="n">
        <f aca="true">NORMINV(RAND(),$E$10,$E$15)</f>
        <v>3.96471700028976</v>
      </c>
      <c r="T697" s="0" t="n">
        <f aca="false">MEDIAN(INDEX(Avaliadores!$B$17:$B$22,$B697),INDEX(Avaliadores!$B$17:$B$22,$C697),INDEX(Avaliadores!$B$17:$B$22,$D697),INDEX(Avaliadores!$B$17:$B$22,$E697),INDEX(Avaliadores!$B$17:$B$22,$F697),INDEX(Avaliadores!$B$17:$B$22,$G697))</f>
        <v>2.66666666666667</v>
      </c>
      <c r="U697" s="0" t="n">
        <f aca="false">MEDIAN(INDEX(Avaliadores!$C$17:$C$22,$B697),INDEX(Avaliadores!$C$17:$C$22,$C697),INDEX(Avaliadores!$C$17:$C$22,$D697),INDEX(Avaliadores!$C$17:$C$22,$E697),INDEX(Avaliadores!$C$17:$C$22,$F697),INDEX(Avaliadores!$C$17:$C$22,$G697))</f>
        <v>4.79166666666667</v>
      </c>
      <c r="V697" s="0" t="n">
        <f aca="false">MEDIAN(INDEX(Avaliadores!$D$17:$D$22,$B697),INDEX(Avaliadores!$D$17:$D$22,$C697),INDEX(Avaliadores!$D$17:$D$22,$D697),INDEX(Avaliadores!$D$17:$D$22,$E697),INDEX(Avaliadores!$D$17:$D$22,$F697),INDEX(Avaliadores!$D$17:$D$22,$G697))</f>
        <v>5.79166666666667</v>
      </c>
      <c r="W697" s="0" t="n">
        <f aca="false">MEDIAN(INDEX(Avaliadores!$E$17:$E$22,$B697),INDEX(Avaliadores!$E$17:$E$22,$C697),INDEX(Avaliadores!$E$17:$E$22,$D697),INDEX(Avaliadores!$E$17:$E$22,$E697),INDEX(Avaliadores!$E$17:$E$22,$F697),INDEX(Avaliadores!$E$17:$E$22,$G697))</f>
        <v>6.79166666666667</v>
      </c>
      <c r="X697" s="0" t="n">
        <f aca="false">MEDIAN(INDEX(Avaliadores!$F$17:$F$22,$B697),INDEX(Avaliadores!$F$17:$F$22,$C697),INDEX(Avaliadores!$F$17:$F$22,$D697),INDEX(Avaliadores!$F$17:$F$22,$E697),INDEX(Avaliadores!$F$17:$F$22,$F697),INDEX(Avaliadores!$F$17:$F$22,$G697))</f>
        <v>2.66666666666667</v>
      </c>
      <c r="Y697" s="0" t="n">
        <f aca="false">MEDIAN(INDEX(Avaliadores!$G$17:$G$22,$B697),INDEX(Avaliadores!$G$17:$G$22,$C697),INDEX(Avaliadores!$G$17:$G$22,$D697),INDEX(Avaliadores!$G$17:$G$22,$E697),INDEX(Avaliadores!$G$17:$G$22,$F697),INDEX(Avaliadores!$G$17:$G$22,$G697))</f>
        <v>5.04166666666667</v>
      </c>
      <c r="Z697" s="0" t="n">
        <f aca="false">MEDIAN(INDEX(Avaliadores!$H$17:$H$22,$B697),INDEX(Avaliadores!$H$17:$H$22,$C697),INDEX(Avaliadores!$H$17:$H$22,$D697),INDEX(Avaliadores!$H$17:$H$22,$E697),INDEX(Avaliadores!$H$17:$H$22,$F697),INDEX(Avaliadores!$H$17:$H$22,$G697))</f>
        <v>3.79166666666667</v>
      </c>
      <c r="AA697" s="0" t="n">
        <f aca="false">MEDIAN(INDEX(Avaliadores!$I$17:$I$22,$B697),INDEX(Avaliadores!$I$17:$I$22,$C697),INDEX(Avaliadores!$I$17:$I$22,$D697),INDEX(Avaliadores!$I$17:$I$22,$E697),INDEX(Avaliadores!$I$17:$I$22,$F697),INDEX(Avaliadores!$I$17:$I$22,$G697))</f>
        <v>6.79166666666667</v>
      </c>
      <c r="AB697" s="0" t="n">
        <f aca="false">IF(MAX(H697:K697)=MIN(H697:K697),0,IF($B$17="custo",(MAX(H697:K697)-H697)/(MAX(H697:K697)-MIN(H697:K697)),(H697-MIN(H697:K697))/(MAX(H697:K697)-MIN(H697:K697))))</f>
        <v>0.200334874288752</v>
      </c>
      <c r="AC697" s="0" t="n">
        <f aca="false">IF(MAX(H697:K697)=MIN(H697:K697),0,IF($B$17="custo",(MAX(H697:K697)-I697)/(MAX(H697:K697)-MIN(H697:K697)),(I697-MIN(H697:K697))/(MAX(H697:K697)-MIN(H697:K697))))</f>
        <v>0</v>
      </c>
      <c r="AD697" s="0" t="n">
        <f aca="false">IF(MAX(H697:K697)=MIN(H697:K697),0,IF($B$17="custo",(MAX(H697:K697)-J697)/(MAX(H697:K697)-MIN(H697:K697)),(J697-MIN(H697:K697))/(MAX(H697:K697)-MIN(H697:K697))))</f>
        <v>0.774204053175013</v>
      </c>
      <c r="AE697" s="0" t="n">
        <f aca="false">IF(MAX(H697:K697)=MIN(H697:K697),0,IF($B$17="custo",(MAX(H697:K697)-K697)/(MAX(H697:K697)-MIN(H697:K697)),(K697-MIN(H697:K697))/(MAX(H697:K697)-MIN(H697:K697))))</f>
        <v>1</v>
      </c>
      <c r="AF697" s="0" t="n">
        <f aca="false">IF(MAX(L697:O697)=MIN(L697:O697),0,IF($C$17="custo",(MAX(L697:O697)-L697)/(MAX(L697:O697)-MIN(L697:O697)),(L697-MIN(L697:O697))/(MAX(L697:O697)-MIN(L697:O697))))</f>
        <v>0.629524986517524</v>
      </c>
      <c r="AG697" s="0" t="n">
        <f aca="false">IF(MAX(L697:O697)=MIN(L697:O697),0,IF($C$17="custo",(MAX(L697:O697)-M697)/(MAX(L697:O697)-MIN(L697:O697)),(M697-MIN(L697:O697))/(MAX(L697:O697)-MIN(L697:O697))))</f>
        <v>1</v>
      </c>
      <c r="AH697" s="0" t="n">
        <f aca="false">IF(MAX(L697:O697)=MIN(L697:O697),0,IF($C$17="custo",(MAX(L697:O697)-N697)/(MAX(L697:O697)-MIN(L697:O697)),(N697-MIN(L697:O697))/(MAX(L697:O697)-MIN(L697:O697))))</f>
        <v>0.699922696603505</v>
      </c>
      <c r="AI697" s="0" t="n">
        <f aca="false">IF(MAX(L697:O697)=MIN(L697:O697),0,IF($C$17="custo",(MAX(L697:O697)-O697)/(MAX(L697:O697)-MIN(L697:O697)),(O697-MIN(L697:O697))/(MAX(L697:O697)-MIN(L697:O697))))</f>
        <v>0</v>
      </c>
      <c r="AJ697" s="0" t="n">
        <f aca="false">IF(MAX(P697:S697)=MIN(P697:S697),0,IF($D$17="custo",(MAX(P697:S697)-P697)/(MAX(P697:S697)-MIN(P697:S697)),(P697-MIN(P697:S697))/(MAX(P697:S697)-MIN(P697:S697))))</f>
        <v>0.275207198782489</v>
      </c>
      <c r="AK697" s="0" t="n">
        <f aca="false">IF(MAX(P697:S697)=MIN(P697:S697),0,IF($D$17="custo",(MAX(P697:S697)-Q697)/(MAX(P697:S697)-MIN(P697:S697)),(Q697-MIN(P697:S697))/(MAX(P697:S697)-MIN(P697:S697))))</f>
        <v>0</v>
      </c>
      <c r="AL697" s="0" t="n">
        <f aca="false">IF(MAX(P697:S697)=MIN(P697:S697),0,IF($D$17="custo",(MAX(P697:S697)-R697)/(MAX(P697:S697)-MIN(P697:S697)),(R697-MIN(P697:S697))/(MAX(P697:S697)-MIN(P697:S697))))</f>
        <v>0.802678812084666</v>
      </c>
      <c r="AM697" s="0" t="n">
        <f aca="false">IF(MAX(P697:S697)=MIN(P697:S697),0,IF($D$17="custo",(MAX(P697:S697)-S697)/(MAX(P697:S697)-MIN(P697:S697)),(S697-MIN(P697:S697))/(MAX(P697:S697)-MIN(P697:S697))))</f>
        <v>1</v>
      </c>
      <c r="AN697" s="0" t="n">
        <f aca="false">IF(MAX(T697:W697)=MIN(T697:W697),0,IF($E$17="custo",(MAX(T697:W697)-T697)/(MAX(T697:W697)-MIN(T697:W697)),(T697-MIN(T697:W697))/(MAX(T697:W697)-MIN(T697:W697))))</f>
        <v>0</v>
      </c>
      <c r="AO697" s="0" t="n">
        <f aca="false">IF(MAX(T697:W697)=MIN(T697:W697),0,IF($E$17="custo",(MAX(T697:W697)-U697)/(MAX(T697:W697)-MIN(T697:W697)),(U697-MIN(T697:W697))/(MAX(T697:W697)-MIN(T697:W697))))</f>
        <v>0.515151515151515</v>
      </c>
      <c r="AP697" s="0" t="n">
        <f aca="false">IF(MAX(T697:W697)=MIN(T697:W697),0,IF($E$17="custo",(MAX(T697:W697)-V697)/(MAX(T697:W697)-MIN(T697:W697)),(V697-MIN(T697:W697))/(MAX(T697:W697)-MIN(T697:W697))))</f>
        <v>0.757575757575758</v>
      </c>
      <c r="AQ697" s="0" t="n">
        <f aca="false">IF(MAX(T697:W697)=MIN(T697:W697),0,IF($E$17="custo",(MAX(T697:W697)-W697)/(MAX(T697:W697)-MIN(T697:W697)),(W697-MIN(T697:W697))/(MAX(T697:W697)-MIN(T697:W697))))</f>
        <v>1</v>
      </c>
      <c r="AR697" s="0" t="n">
        <f aca="false">IF(MAX(X697:AA697)=MIN(X697:AA697),0,IF($F$17="custo",(MAX(X697:AA697)-X697)/(MAX(X697:AA697)-MIN(X697:AA697)),(X697-MIN(X697:AA697))/(MAX(X697:AA697)-MIN(X697:AA697))))</f>
        <v>0</v>
      </c>
      <c r="AS697" s="0" t="n">
        <f aca="false">IF(MAX(X697:AA697)=MIN(X697:AA697),0,IF($F$17="custo",(MAX(X697:AA697)-Y697)/(MAX(X697:AA697)-MIN(X697:AA697)),(Y697-MIN(X697:AA697))/(MAX(X697:AA697)-MIN(X697:AA697))))</f>
        <v>0.575757575757576</v>
      </c>
      <c r="AT697" s="0" t="n">
        <f aca="false">IF(MAX(X697:AA697)=MIN(X697:AA697),0,IF($F$17="custo",(MAX(X697:AA697)-Z697)/(MAX(X697:AA697)-MIN(X697:AA697)),(Z697-MIN(X697:AA697))/(MAX(X697:AA697)-MIN(X697:AA697))))</f>
        <v>0.272727272727273</v>
      </c>
      <c r="AU697" s="0" t="n">
        <f aca="false">IF(MAX(X697:AA697)=MIN(X697:AA697),0,IF($F$17="custo",(MAX(X697:AA697)-AA697)/(MAX(X697:AA697)-MIN(X697:AA697)),(AA697-MIN(X697:AA697))/(MAX(X697:AA697)-MIN(X697:AA697))))</f>
        <v>1</v>
      </c>
      <c r="AV697" s="0" t="n">
        <f aca="false">STDEVP(AB697:AE697)</f>
        <v>0.40768400256555</v>
      </c>
      <c r="AW697" s="0" t="n">
        <f aca="false">STDEVP(AF697:AI697)</f>
        <v>0.363872183180828</v>
      </c>
      <c r="AX697" s="0" t="n">
        <f aca="false">STDEVP(AJ697:AM697)</f>
        <v>0.400196735710076</v>
      </c>
      <c r="AY697" s="0" t="n">
        <f aca="false">STDEVP(AN697:AQ697)</f>
        <v>0.370128287888064</v>
      </c>
      <c r="AZ697" s="0" t="n">
        <f aca="false">STDEVP(AR697:AU697)</f>
        <v>0.37136669632655</v>
      </c>
      <c r="BA697" s="0" t="n">
        <f aca="false">AV697*((1-IFERROR(CORREL(AB697:AE697,AF697:AI697),0))+(1-IFERROR(CORREL(AB697:AE697,AJ697:AM697),0))+(1-IFERROR(CORREL(AB697:AE697,AN697:AQ697),0))+(1-IFERROR(CORREL(AB697:AE697,AR697:AU697),0)))</f>
        <v>1.04035608186202</v>
      </c>
      <c r="BB697" s="0" t="n">
        <f aca="false">AW697*((1-IFERROR(CORREL(AF697:AI697,AB697:AE697),0))+(1-IFERROR(CORREL(AF697:AI697,AJ697:AM697),0))+(1-IFERROR(CORREL(AF697:AI697,AN697:AQ697),0))+(1-IFERROR(CORREL(AF697:AI697,AR697:AU697),0)))</f>
        <v>2.44419732513664</v>
      </c>
      <c r="BC697" s="0" t="n">
        <f aca="false">AX697*((1-IFERROR(CORREL(AJ697:AM697,AB697:AE697),0))+(1-IFERROR(CORREL(AJ697:AM697,AF697:AI697),0))+(1-IFERROR(CORREL(AJ697:AM697,AN697:AQ697),0))+(1-IFERROR(CORREL(AJ697:AM697,AR697:AU697),0)))</f>
        <v>1.06516229295678</v>
      </c>
      <c r="BD697" s="0" t="n">
        <f aca="false">AY697*((1-IFERROR(CORREL(AN697:AQ697,AB697:AE697),0))+(1-IFERROR(CORREL(AN697:AQ697,AF697:AI697),0))+(1-IFERROR(CORREL(AN697:AQ697,AJ697:AM697),0))+(1-IFERROR(CORREL(AN697:AQ697,AR697:AU697),0)))</f>
        <v>0.814752521628794</v>
      </c>
      <c r="BE697" s="0" t="n">
        <f aca="false">AZ697*((1-IFERROR(CORREL(AR697:AU697,AB697:AE697),0))+(1-IFERROR(CORREL(AR697:AU697,AF697:AI697),0))+(1-IFERROR(CORREL(AR697:AU697,AJ697:AM697),0))+(1-IFERROR(CORREL(AR697:AU697,AN697:AQ697),0)))</f>
        <v>1.04766705170224</v>
      </c>
      <c r="BF697" s="0" t="n">
        <f aca="false">IF(SUM(BA697:BE697)&gt;0,BA697/SUM(BA697:BE697),1/5)</f>
        <v>0.162247993456444</v>
      </c>
      <c r="BG697" s="0" t="n">
        <f aca="false">IF(SUM(BA697:BE697)&gt;0,BB697/SUM(BA697:BE697),1/5)</f>
        <v>0.381183056963783</v>
      </c>
      <c r="BH697" s="0" t="n">
        <f aca="false">IF(SUM(BA697:BE697)&gt;0,BC697/SUM(BA697:BE697),1/5)</f>
        <v>0.166116628480117</v>
      </c>
      <c r="BI697" s="0" t="n">
        <f aca="false">IF(SUM(BA697:BE697)&gt;0,BD697/SUM(BA697:BE697),1/5)</f>
        <v>0.127064150537049</v>
      </c>
      <c r="BJ697" s="0" t="n">
        <f aca="false">IF(SUM(BA697:BE697)&gt;0,BE697/SUM(BA697:BE697),1/5)</f>
        <v>0.163388170562607</v>
      </c>
      <c r="BK697" s="0" t="n">
        <f aca="false">BF697*AB697+BG697*AF697+BH697*AJ697+BI697*AN697+BJ697*AR697</f>
        <v>0.318184682163737</v>
      </c>
      <c r="BL697" s="0" t="n">
        <f aca="false">BF697*AC697+BG697*AG697+BH697*AK697+BI697*AO697+BJ697*AS697</f>
        <v>0.540712323624976</v>
      </c>
      <c r="BM697" s="0" t="n">
        <f aca="false">BF697*AD697+BG697*AH697+BH697*AL697+BI697*AP697+BJ697*AT697</f>
        <v>0.666571155556344</v>
      </c>
      <c r="BN697" s="0" t="n">
        <f aca="false">BF697*AE697+BG697*AI697+BH697*AM697+BI697*AQ697+BJ697*AU697</f>
        <v>0.618816943036217</v>
      </c>
      <c r="BO697" s="0" t="n">
        <f aca="false">RANK(BK697,$BK697:$BN697)</f>
        <v>4</v>
      </c>
      <c r="BP697" s="0" t="n">
        <f aca="false">RANK(BL697,$BK697:$BN697)</f>
        <v>3</v>
      </c>
      <c r="BQ697" s="0" t="n">
        <f aca="false">RANK(BM697,$BK697:$BN697)</f>
        <v>1</v>
      </c>
      <c r="BR697" s="0" t="n">
        <f aca="false">RANK(BN697,$BK697:$BN697)</f>
        <v>2</v>
      </c>
    </row>
    <row r="698" customFormat="false" ht="15" hidden="false" customHeight="false" outlineLevel="0" collapsed="false">
      <c r="A698" s="0" t="n">
        <v>675</v>
      </c>
      <c r="B698" s="0" t="n">
        <f aca="false">RANDBETWEEN(1,$B$5)</f>
        <v>5</v>
      </c>
      <c r="C698" s="0" t="n">
        <f aca="false">RANDBETWEEN(1,$B$5)</f>
        <v>5</v>
      </c>
      <c r="D698" s="0" t="n">
        <f aca="false">RANDBETWEEN(1,$B$5)</f>
        <v>5</v>
      </c>
      <c r="E698" s="0" t="n">
        <f aca="false">RANDBETWEEN(1,$B$5)</f>
        <v>3</v>
      </c>
      <c r="F698" s="0" t="n">
        <f aca="false">RANDBETWEEN(1,$B$5)</f>
        <v>3</v>
      </c>
      <c r="G698" s="0" t="n">
        <f aca="false">RANDBETWEEN(1,$B$5)</f>
        <v>1</v>
      </c>
      <c r="H698" s="0" t="n">
        <f aca="true">NORMINV(RAND(),$B$8,$B$13)</f>
        <v>51.8316381651021</v>
      </c>
      <c r="I698" s="0" t="n">
        <f aca="true">NORMINV(RAND(),$C$8,$C$13)</f>
        <v>68.5810790610002</v>
      </c>
      <c r="J698" s="0" t="n">
        <f aca="true">NORMINV(RAND(),$D$8,$D$13)</f>
        <v>14.9095863294787</v>
      </c>
      <c r="K698" s="0" t="n">
        <f aca="true">NORMINV(RAND(),$E$8,$E$13)</f>
        <v>2.97958522174398</v>
      </c>
      <c r="L698" s="0" t="n">
        <f aca="true">NORMINV(RAND(),$B$9,$B$14)</f>
        <v>44.4805220275302</v>
      </c>
      <c r="M698" s="0" t="n">
        <f aca="true">NORMINV(RAND(),$C$9,$C$14)</f>
        <v>51.1866823065279</v>
      </c>
      <c r="N698" s="0" t="n">
        <f aca="true">NORMINV(RAND(),$D$9,$D$14)</f>
        <v>39.2104828758956</v>
      </c>
      <c r="O698" s="0" t="n">
        <f aca="true">NORMINV(RAND(),$E$9,$E$14)</f>
        <v>24.3391539057192</v>
      </c>
      <c r="P698" s="0" t="n">
        <f aca="true">NORMINV(RAND(),$B$10,$B$15)</f>
        <v>24.9083601538684</v>
      </c>
      <c r="Q698" s="0" t="n">
        <f aca="true">NORMINV(RAND(),$C$10,$C$15)</f>
        <v>31.4488037102995</v>
      </c>
      <c r="R698" s="0" t="n">
        <f aca="true">NORMINV(RAND(),$D$10,$D$15)</f>
        <v>9.68514142796848</v>
      </c>
      <c r="S698" s="0" t="n">
        <f aca="true">NORMINV(RAND(),$E$10,$E$15)</f>
        <v>3.68690522551531</v>
      </c>
      <c r="T698" s="0" t="n">
        <f aca="false">MEDIAN(INDEX(Avaliadores!$B$17:$B$22,$B698),INDEX(Avaliadores!$B$17:$B$22,$C698),INDEX(Avaliadores!$B$17:$B$22,$D698),INDEX(Avaliadores!$B$17:$B$22,$E698),INDEX(Avaliadores!$B$17:$B$22,$F698),INDEX(Avaliadores!$B$17:$B$22,$G698))</f>
        <v>2.54166666666667</v>
      </c>
      <c r="U698" s="0" t="n">
        <f aca="false">MEDIAN(INDEX(Avaliadores!$C$17:$C$22,$B698),INDEX(Avaliadores!$C$17:$C$22,$C698),INDEX(Avaliadores!$C$17:$C$22,$D698),INDEX(Avaliadores!$C$17:$C$22,$E698),INDEX(Avaliadores!$C$17:$C$22,$F698),INDEX(Avaliadores!$C$17:$C$22,$G698))</f>
        <v>5.16666666666667</v>
      </c>
      <c r="V698" s="0" t="n">
        <f aca="false">MEDIAN(INDEX(Avaliadores!$D$17:$D$22,$B698),INDEX(Avaliadores!$D$17:$D$22,$C698),INDEX(Avaliadores!$D$17:$D$22,$D698),INDEX(Avaliadores!$D$17:$D$22,$E698),INDEX(Avaliadores!$D$17:$D$22,$F698),INDEX(Avaliadores!$D$17:$D$22,$G698))</f>
        <v>5.66666666666667</v>
      </c>
      <c r="W698" s="0" t="n">
        <f aca="false">MEDIAN(INDEX(Avaliadores!$E$17:$E$22,$B698),INDEX(Avaliadores!$E$17:$E$22,$C698),INDEX(Avaliadores!$E$17:$E$22,$D698),INDEX(Avaliadores!$E$17:$E$22,$E698),INDEX(Avaliadores!$E$17:$E$22,$F698),INDEX(Avaliadores!$E$17:$E$22,$G698))</f>
        <v>7.29166666666667</v>
      </c>
      <c r="X698" s="0" t="n">
        <f aca="false">MEDIAN(INDEX(Avaliadores!$F$17:$F$22,$B698),INDEX(Avaliadores!$F$17:$F$22,$C698),INDEX(Avaliadores!$F$17:$F$22,$D698),INDEX(Avaliadores!$F$17:$F$22,$E698),INDEX(Avaliadores!$F$17:$F$22,$F698),INDEX(Avaliadores!$F$17:$F$22,$G698))</f>
        <v>2.54166666666667</v>
      </c>
      <c r="Y698" s="0" t="n">
        <f aca="false">MEDIAN(INDEX(Avaliadores!$G$17:$G$22,$B698),INDEX(Avaliadores!$G$17:$G$22,$C698),INDEX(Avaliadores!$G$17:$G$22,$D698),INDEX(Avaliadores!$G$17:$G$22,$E698),INDEX(Avaliadores!$G$17:$G$22,$F698),INDEX(Avaliadores!$G$17:$G$22,$G698))</f>
        <v>4.79166666666667</v>
      </c>
      <c r="Z698" s="0" t="n">
        <f aca="false">MEDIAN(INDEX(Avaliadores!$H$17:$H$22,$B698),INDEX(Avaliadores!$H$17:$H$22,$C698),INDEX(Avaliadores!$H$17:$H$22,$D698),INDEX(Avaliadores!$H$17:$H$22,$E698),INDEX(Avaliadores!$H$17:$H$22,$F698),INDEX(Avaliadores!$H$17:$H$22,$G698))</f>
        <v>3.66666666666667</v>
      </c>
      <c r="AA698" s="0" t="n">
        <f aca="false">MEDIAN(INDEX(Avaliadores!$I$17:$I$22,$B698),INDEX(Avaliadores!$I$17:$I$22,$C698),INDEX(Avaliadores!$I$17:$I$22,$D698),INDEX(Avaliadores!$I$17:$I$22,$E698),INDEX(Avaliadores!$I$17:$I$22,$F698),INDEX(Avaliadores!$I$17:$I$22,$G698))</f>
        <v>6.66666666666667</v>
      </c>
      <c r="AB698" s="0" t="n">
        <f aca="false">IF(MAX(H698:K698)=MIN(H698:K698),0,IF($B$17="custo",(MAX(H698:K698)-H698)/(MAX(H698:K698)-MIN(H698:K698)),(H698-MIN(H698:K698))/(MAX(H698:K698)-MIN(H698:K698))))</f>
        <v>0.255321028770159</v>
      </c>
      <c r="AC698" s="0" t="n">
        <f aca="false">IF(MAX(H698:K698)=MIN(H698:K698),0,IF($B$17="custo",(MAX(H698:K698)-I698)/(MAX(H698:K698)-MIN(H698:K698)),(I698-MIN(H698:K698))/(MAX(H698:K698)-MIN(H698:K698))))</f>
        <v>0</v>
      </c>
      <c r="AD698" s="0" t="n">
        <f aca="false">IF(MAX(H698:K698)=MIN(H698:K698),0,IF($B$17="custo",(MAX(H698:K698)-J698)/(MAX(H698:K698)-MIN(H698:K698)),(J698-MIN(H698:K698))/(MAX(H698:K698)-MIN(H698:K698))))</f>
        <v>0.818144368221753</v>
      </c>
      <c r="AE698" s="0" t="n">
        <f aca="false">IF(MAX(H698:K698)=MIN(H698:K698),0,IF($B$17="custo",(MAX(H698:K698)-K698)/(MAX(H698:K698)-MIN(H698:K698)),(K698-MIN(H698:K698))/(MAX(H698:K698)-MIN(H698:K698))))</f>
        <v>1</v>
      </c>
      <c r="AF698" s="0" t="n">
        <f aca="false">IF(MAX(L698:O698)=MIN(L698:O698),0,IF($C$17="custo",(MAX(L698:O698)-L698)/(MAX(L698:O698)-MIN(L698:O698)),(L698-MIN(L698:O698))/(MAX(L698:O698)-MIN(L698:O698))))</f>
        <v>0.750213122829002</v>
      </c>
      <c r="AG698" s="0" t="n">
        <f aca="false">IF(MAX(L698:O698)=MIN(L698:O698),0,IF($C$17="custo",(MAX(L698:O698)-M698)/(MAX(L698:O698)-MIN(L698:O698)),(M698-MIN(L698:O698))/(MAX(L698:O698)-MIN(L698:O698))))</f>
        <v>1</v>
      </c>
      <c r="AH698" s="0" t="n">
        <f aca="false">IF(MAX(L698:O698)=MIN(L698:O698),0,IF($C$17="custo",(MAX(L698:O698)-N698)/(MAX(L698:O698)-MIN(L698:O698)),(N698-MIN(L698:O698))/(MAX(L698:O698)-MIN(L698:O698))))</f>
        <v>0.553917990071979</v>
      </c>
      <c r="AI698" s="0" t="n">
        <f aca="false">IF(MAX(L698:O698)=MIN(L698:O698),0,IF($C$17="custo",(MAX(L698:O698)-O698)/(MAX(L698:O698)-MIN(L698:O698)),(O698-MIN(L698:O698))/(MAX(L698:O698)-MIN(L698:O698))))</f>
        <v>0</v>
      </c>
      <c r="AJ698" s="0" t="n">
        <f aca="false">IF(MAX(P698:S698)=MIN(P698:S698),0,IF($D$17="custo",(MAX(P698:S698)-P698)/(MAX(P698:S698)-MIN(P698:S698)),(P698-MIN(P698:S698))/(MAX(P698:S698)-MIN(P698:S698))))</f>
        <v>0.235590644494857</v>
      </c>
      <c r="AK698" s="0" t="n">
        <f aca="false">IF(MAX(P698:S698)=MIN(P698:S698),0,IF($D$17="custo",(MAX(P698:S698)-Q698)/(MAX(P698:S698)-MIN(P698:S698)),(Q698-MIN(P698:S698))/(MAX(P698:S698)-MIN(P698:S698))))</f>
        <v>0</v>
      </c>
      <c r="AL698" s="0" t="n">
        <f aca="false">IF(MAX(P698:S698)=MIN(P698:S698),0,IF($D$17="custo",(MAX(P698:S698)-R698)/(MAX(P698:S698)-MIN(P698:S698)),(R698-MIN(P698:S698))/(MAX(P698:S698)-MIN(P698:S698))))</f>
        <v>0.783939985021533</v>
      </c>
      <c r="AM698" s="0" t="n">
        <f aca="false">IF(MAX(P698:S698)=MIN(P698:S698),0,IF($D$17="custo",(MAX(P698:S698)-S698)/(MAX(P698:S698)-MIN(P698:S698)),(S698-MIN(P698:S698))/(MAX(P698:S698)-MIN(P698:S698))))</f>
        <v>1</v>
      </c>
      <c r="AN698" s="0" t="n">
        <f aca="false">IF(MAX(T698:W698)=MIN(T698:W698),0,IF($E$17="custo",(MAX(T698:W698)-T698)/(MAX(T698:W698)-MIN(T698:W698)),(T698-MIN(T698:W698))/(MAX(T698:W698)-MIN(T698:W698))))</f>
        <v>0</v>
      </c>
      <c r="AO698" s="0" t="n">
        <f aca="false">IF(MAX(T698:W698)=MIN(T698:W698),0,IF($E$17="custo",(MAX(T698:W698)-U698)/(MAX(T698:W698)-MIN(T698:W698)),(U698-MIN(T698:W698))/(MAX(T698:W698)-MIN(T698:W698))))</f>
        <v>0.552631578947369</v>
      </c>
      <c r="AP698" s="0" t="n">
        <f aca="false">IF(MAX(T698:W698)=MIN(T698:W698),0,IF($E$17="custo",(MAX(T698:W698)-V698)/(MAX(T698:W698)-MIN(T698:W698)),(V698-MIN(T698:W698))/(MAX(T698:W698)-MIN(T698:W698))))</f>
        <v>0.657894736842105</v>
      </c>
      <c r="AQ698" s="0" t="n">
        <f aca="false">IF(MAX(T698:W698)=MIN(T698:W698),0,IF($E$17="custo",(MAX(T698:W698)-W698)/(MAX(T698:W698)-MIN(T698:W698)),(W698-MIN(T698:W698))/(MAX(T698:W698)-MIN(T698:W698))))</f>
        <v>1</v>
      </c>
      <c r="AR698" s="0" t="n">
        <f aca="false">IF(MAX(X698:AA698)=MIN(X698:AA698),0,IF($F$17="custo",(MAX(X698:AA698)-X698)/(MAX(X698:AA698)-MIN(X698:AA698)),(X698-MIN(X698:AA698))/(MAX(X698:AA698)-MIN(X698:AA698))))</f>
        <v>0</v>
      </c>
      <c r="AS698" s="0" t="n">
        <f aca="false">IF(MAX(X698:AA698)=MIN(X698:AA698),0,IF($F$17="custo",(MAX(X698:AA698)-Y698)/(MAX(X698:AA698)-MIN(X698:AA698)),(Y698-MIN(X698:AA698))/(MAX(X698:AA698)-MIN(X698:AA698))))</f>
        <v>0.545454545454545</v>
      </c>
      <c r="AT698" s="0" t="n">
        <f aca="false">IF(MAX(X698:AA698)=MIN(X698:AA698),0,IF($F$17="custo",(MAX(X698:AA698)-Z698)/(MAX(X698:AA698)-MIN(X698:AA698)),(Z698-MIN(X698:AA698))/(MAX(X698:AA698)-MIN(X698:AA698))))</f>
        <v>0.272727272727273</v>
      </c>
      <c r="AU698" s="0" t="n">
        <f aca="false">IF(MAX(X698:AA698)=MIN(X698:AA698),0,IF($F$17="custo",(MAX(X698:AA698)-AA698)/(MAX(X698:AA698)-MIN(X698:AA698)),(AA698-MIN(X698:AA698))/(MAX(X698:AA698)-MIN(X698:AA698))))</f>
        <v>1</v>
      </c>
      <c r="AV698" s="0" t="n">
        <f aca="false">STDEVP(AB698:AE698)</f>
        <v>0.406120162899639</v>
      </c>
      <c r="AW698" s="0" t="n">
        <f aca="false">STDEVP(AF698:AI698)</f>
        <v>0.368235598167344</v>
      </c>
      <c r="AX698" s="0" t="n">
        <f aca="false">STDEVP(AJ698:AM698)</f>
        <v>0.403248949471771</v>
      </c>
      <c r="AY698" s="0" t="n">
        <f aca="false">STDEVP(AN698:AQ698)</f>
        <v>0.359381586414412</v>
      </c>
      <c r="AZ698" s="0" t="n">
        <f aca="false">STDEVP(AR698:AU698)</f>
        <v>0.369274472937998</v>
      </c>
      <c r="BA698" s="0" t="n">
        <f aca="false">AV698*((1-IFERROR(CORREL(AB698:AE698,AF698:AI698),0))+(1-IFERROR(CORREL(AB698:AE698,AJ698:AM698),0))+(1-IFERROR(CORREL(AB698:AE698,AN698:AQ698),0))+(1-IFERROR(CORREL(AB698:AE698,AR698:AU698),0)))</f>
        <v>1.1288149949279</v>
      </c>
      <c r="BB698" s="0" t="n">
        <f aca="false">AW698*((1-IFERROR(CORREL(AF698:AI698,AB698:AE698),0))+(1-IFERROR(CORREL(AF698:AI698,AJ698:AM698),0))+(1-IFERROR(CORREL(AF698:AI698,AN698:AQ698),0))+(1-IFERROR(CORREL(AF698:AI698,AR698:AU698),0)))</f>
        <v>2.63907104987136</v>
      </c>
      <c r="BC698" s="0" t="n">
        <f aca="false">AX698*((1-IFERROR(CORREL(AJ698:AM698,AB698:AE698),0))+(1-IFERROR(CORREL(AJ698:AM698,AF698:AI698),0))+(1-IFERROR(CORREL(AJ698:AM698,AN698:AQ698),0))+(1-IFERROR(CORREL(AJ698:AM698,AR698:AU698),0)))</f>
        <v>1.1066569929613</v>
      </c>
      <c r="BD698" s="0" t="n">
        <f aca="false">AY698*((1-IFERROR(CORREL(AN698:AQ698,AB698:AE698),0))+(1-IFERROR(CORREL(AN698:AQ698,AF698:AI698),0))+(1-IFERROR(CORREL(AN698:AQ698,AJ698:AM698),0))+(1-IFERROR(CORREL(AN698:AQ698,AR698:AU698),0)))</f>
        <v>0.86776307618674</v>
      </c>
      <c r="BE698" s="0" t="n">
        <f aca="false">AZ698*((1-IFERROR(CORREL(AR698:AU698,AB698:AE698),0))+(1-IFERROR(CORREL(AR698:AU698,AF698:AI698),0))+(1-IFERROR(CORREL(AR698:AU698,AJ698:AM698),0))+(1-IFERROR(CORREL(AR698:AU698,AN698:AQ698),0)))</f>
        <v>1.02792268431303</v>
      </c>
      <c r="BF698" s="0" t="n">
        <f aca="false">IF(SUM(BA698:BE698)&gt;0,BA698/SUM(BA698:BE698),1/5)</f>
        <v>0.166732178271133</v>
      </c>
      <c r="BG698" s="0" t="n">
        <f aca="false">IF(SUM(BA698:BE698)&gt;0,BB698/SUM(BA698:BE698),1/5)</f>
        <v>0.389805297355607</v>
      </c>
      <c r="BH698" s="0" t="n">
        <f aca="false">IF(SUM(BA698:BE698)&gt;0,BC698/SUM(BA698:BE698),1/5)</f>
        <v>0.16345931960906</v>
      </c>
      <c r="BI698" s="0" t="n">
        <f aca="false">IF(SUM(BA698:BE698)&gt;0,BD698/SUM(BA698:BE698),1/5)</f>
        <v>0.128173375235076</v>
      </c>
      <c r="BJ698" s="0" t="n">
        <f aca="false">IF(SUM(BA698:BE698)&gt;0,BE698/SUM(BA698:BE698),1/5)</f>
        <v>0.151829829529124</v>
      </c>
      <c r="BK698" s="0" t="n">
        <f aca="false">BF698*AB698+BG698*AF698+BH698*AJ698+BI698*AN698+BJ698*AR698</f>
        <v>0.373516767165102</v>
      </c>
      <c r="BL698" s="0" t="n">
        <f aca="false">BF698*AC698+BG698*AG698+BH698*AK698+BI698*AO698+BJ698*AS698</f>
        <v>0.54345422274303</v>
      </c>
      <c r="BM698" s="0" t="n">
        <f aca="false">BF698*AD698+BG698*AH698+BH698*AL698+BI698*AP698+BJ698*AT698</f>
        <v>0.606206180347027</v>
      </c>
      <c r="BN698" s="0" t="n">
        <f aca="false">BF698*AE698+BG698*AI698+BH698*AM698+BI698*AQ698+BJ698*AU698</f>
        <v>0.610194702644393</v>
      </c>
      <c r="BO698" s="0" t="n">
        <f aca="false">RANK(BK698,$BK698:$BN698)</f>
        <v>4</v>
      </c>
      <c r="BP698" s="0" t="n">
        <f aca="false">RANK(BL698,$BK698:$BN698)</f>
        <v>3</v>
      </c>
      <c r="BQ698" s="0" t="n">
        <f aca="false">RANK(BM698,$BK698:$BN698)</f>
        <v>2</v>
      </c>
      <c r="BR698" s="0" t="n">
        <f aca="false">RANK(BN698,$BK698:$BN698)</f>
        <v>1</v>
      </c>
    </row>
    <row r="699" customFormat="false" ht="15" hidden="false" customHeight="false" outlineLevel="0" collapsed="false">
      <c r="A699" s="0" t="n">
        <v>676</v>
      </c>
      <c r="B699" s="0" t="n">
        <f aca="false">RANDBETWEEN(1,$B$5)</f>
        <v>5</v>
      </c>
      <c r="C699" s="0" t="n">
        <f aca="false">RANDBETWEEN(1,$B$5)</f>
        <v>2</v>
      </c>
      <c r="D699" s="0" t="n">
        <f aca="false">RANDBETWEEN(1,$B$5)</f>
        <v>3</v>
      </c>
      <c r="E699" s="0" t="n">
        <f aca="false">RANDBETWEEN(1,$B$5)</f>
        <v>3</v>
      </c>
      <c r="F699" s="0" t="n">
        <f aca="false">RANDBETWEEN(1,$B$5)</f>
        <v>6</v>
      </c>
      <c r="G699" s="0" t="n">
        <f aca="false">RANDBETWEEN(1,$B$5)</f>
        <v>3</v>
      </c>
      <c r="H699" s="0" t="n">
        <f aca="true">NORMINV(RAND(),$B$8,$B$13)</f>
        <v>46.2071331892923</v>
      </c>
      <c r="I699" s="0" t="n">
        <f aca="true">NORMINV(RAND(),$C$8,$C$13)</f>
        <v>59.3215727987856</v>
      </c>
      <c r="J699" s="0" t="n">
        <f aca="true">NORMINV(RAND(),$D$8,$D$13)</f>
        <v>14.5281425903719</v>
      </c>
      <c r="K699" s="0" t="n">
        <f aca="true">NORMINV(RAND(),$E$8,$E$13)</f>
        <v>3.46343947838182</v>
      </c>
      <c r="L699" s="0" t="n">
        <f aca="true">NORMINV(RAND(),$B$9,$B$14)</f>
        <v>40.0096466935733</v>
      </c>
      <c r="M699" s="0" t="n">
        <f aca="true">NORMINV(RAND(),$C$9,$C$14)</f>
        <v>56.5128447922941</v>
      </c>
      <c r="N699" s="0" t="n">
        <f aca="true">NORMINV(RAND(),$D$9,$D$14)</f>
        <v>45.9632958681727</v>
      </c>
      <c r="O699" s="0" t="n">
        <f aca="true">NORMINV(RAND(),$E$9,$E$14)</f>
        <v>24.7705625454902</v>
      </c>
      <c r="P699" s="0" t="n">
        <f aca="true">NORMINV(RAND(),$B$10,$B$15)</f>
        <v>24.7058269990501</v>
      </c>
      <c r="Q699" s="0" t="n">
        <f aca="true">NORMINV(RAND(),$C$10,$C$15)</f>
        <v>29.4297655614774</v>
      </c>
      <c r="R699" s="0" t="n">
        <f aca="true">NORMINV(RAND(),$D$10,$D$15)</f>
        <v>9.77319084174129</v>
      </c>
      <c r="S699" s="0" t="n">
        <f aca="true">NORMINV(RAND(),$E$10,$E$15)</f>
        <v>4.17525327639879</v>
      </c>
      <c r="T699" s="0" t="n">
        <f aca="false">MEDIAN(INDEX(Avaliadores!$B$17:$B$22,$B699),INDEX(Avaliadores!$B$17:$B$22,$C699),INDEX(Avaliadores!$B$17:$B$22,$D699),INDEX(Avaliadores!$B$17:$B$22,$E699),INDEX(Avaliadores!$B$17:$B$22,$F699),INDEX(Avaliadores!$B$17:$B$22,$G699))</f>
        <v>2.79166666666667</v>
      </c>
      <c r="U699" s="0" t="n">
        <f aca="false">MEDIAN(INDEX(Avaliadores!$C$17:$C$22,$B699),INDEX(Avaliadores!$C$17:$C$22,$C699),INDEX(Avaliadores!$C$17:$C$22,$D699),INDEX(Avaliadores!$C$17:$C$22,$E699),INDEX(Avaliadores!$C$17:$C$22,$F699),INDEX(Avaliadores!$C$17:$C$22,$G699))</f>
        <v>4.91666666666667</v>
      </c>
      <c r="V699" s="0" t="n">
        <f aca="false">MEDIAN(INDEX(Avaliadores!$D$17:$D$22,$B699),INDEX(Avaliadores!$D$17:$D$22,$C699),INDEX(Avaliadores!$D$17:$D$22,$D699),INDEX(Avaliadores!$D$17:$D$22,$E699),INDEX(Avaliadores!$D$17:$D$22,$F699),INDEX(Avaliadores!$D$17:$D$22,$G699))</f>
        <v>5.79166666666667</v>
      </c>
      <c r="W699" s="0" t="n">
        <f aca="false">MEDIAN(INDEX(Avaliadores!$E$17:$E$22,$B699),INDEX(Avaliadores!$E$17:$E$22,$C699),INDEX(Avaliadores!$E$17:$E$22,$D699),INDEX(Avaliadores!$E$17:$E$22,$E699),INDEX(Avaliadores!$E$17:$E$22,$F699),INDEX(Avaliadores!$E$17:$E$22,$G699))</f>
        <v>5.91666666666667</v>
      </c>
      <c r="X699" s="0" t="n">
        <f aca="false">MEDIAN(INDEX(Avaliadores!$F$17:$F$22,$B699),INDEX(Avaliadores!$F$17:$F$22,$C699),INDEX(Avaliadores!$F$17:$F$22,$D699),INDEX(Avaliadores!$F$17:$F$22,$E699),INDEX(Avaliadores!$F$17:$F$22,$F699),INDEX(Avaliadores!$F$17:$F$22,$G699))</f>
        <v>2.79166666666667</v>
      </c>
      <c r="Y699" s="0" t="n">
        <f aca="false">MEDIAN(INDEX(Avaliadores!$G$17:$G$22,$B699),INDEX(Avaliadores!$G$17:$G$22,$C699),INDEX(Avaliadores!$G$17:$G$22,$D699),INDEX(Avaliadores!$G$17:$G$22,$E699),INDEX(Avaliadores!$G$17:$G$22,$F699),INDEX(Avaliadores!$G$17:$G$22,$G699))</f>
        <v>5.79166666666667</v>
      </c>
      <c r="Z699" s="0" t="n">
        <f aca="false">MEDIAN(INDEX(Avaliadores!$H$17:$H$22,$B699),INDEX(Avaliadores!$H$17:$H$22,$C699),INDEX(Avaliadores!$H$17:$H$22,$D699),INDEX(Avaliadores!$H$17:$H$22,$E699),INDEX(Avaliadores!$H$17:$H$22,$F699),INDEX(Avaliadores!$H$17:$H$22,$G699))</f>
        <v>3.79166666666667</v>
      </c>
      <c r="AA699" s="0" t="n">
        <f aca="false">MEDIAN(INDEX(Avaliadores!$I$17:$I$22,$B699),INDEX(Avaliadores!$I$17:$I$22,$C699),INDEX(Avaliadores!$I$17:$I$22,$D699),INDEX(Avaliadores!$I$17:$I$22,$E699),INDEX(Avaliadores!$I$17:$I$22,$F699),INDEX(Avaliadores!$I$17:$I$22,$G699))</f>
        <v>6.79166666666667</v>
      </c>
      <c r="AB699" s="0" t="n">
        <f aca="false">IF(MAX(H699:K699)=MIN(H699:K699),0,IF($B$17="custo",(MAX(H699:K699)-H699)/(MAX(H699:K699)-MIN(H699:K699)),(H699-MIN(H699:K699))/(MAX(H699:K699)-MIN(H699:K699))))</f>
        <v>0.234781200694062</v>
      </c>
      <c r="AC699" s="0" t="n">
        <f aca="false">IF(MAX(H699:K699)=MIN(H699:K699),0,IF($B$17="custo",(MAX(H699:K699)-I699)/(MAX(H699:K699)-MIN(H699:K699)),(I699-MIN(H699:K699))/(MAX(H699:K699)-MIN(H699:K699))))</f>
        <v>0</v>
      </c>
      <c r="AD699" s="0" t="n">
        <f aca="false">IF(MAX(H699:K699)=MIN(H699:K699),0,IF($B$17="custo",(MAX(H699:K699)-J699)/(MAX(H699:K699)-MIN(H699:K699)),(J699-MIN(H699:K699))/(MAX(H699:K699)-MIN(H699:K699))))</f>
        <v>0.801914198447653</v>
      </c>
      <c r="AE699" s="0" t="n">
        <f aca="false">IF(MAX(H699:K699)=MIN(H699:K699),0,IF($B$17="custo",(MAX(H699:K699)-K699)/(MAX(H699:K699)-MIN(H699:K699)),(K699-MIN(H699:K699))/(MAX(H699:K699)-MIN(H699:K699))))</f>
        <v>1</v>
      </c>
      <c r="AF699" s="0" t="n">
        <f aca="false">IF(MAX(L699:O699)=MIN(L699:O699),0,IF($C$17="custo",(MAX(L699:O699)-L699)/(MAX(L699:O699)-MIN(L699:O699)),(L699-MIN(L699:O699))/(MAX(L699:O699)-MIN(L699:O699))))</f>
        <v>0.480087853469249</v>
      </c>
      <c r="AG699" s="0" t="n">
        <f aca="false">IF(MAX(L699:O699)=MIN(L699:O699),0,IF($C$17="custo",(MAX(L699:O699)-M699)/(MAX(L699:O699)-MIN(L699:O699)),(M699-MIN(L699:O699))/(MAX(L699:O699)-MIN(L699:O699))))</f>
        <v>1</v>
      </c>
      <c r="AH699" s="0" t="n">
        <f aca="false">IF(MAX(L699:O699)=MIN(L699:O699),0,IF($C$17="custo",(MAX(L699:O699)-N699)/(MAX(L699:O699)-MIN(L699:O699)),(N699-MIN(L699:O699))/(MAX(L699:O699)-MIN(L699:O699))))</f>
        <v>0.667649955283741</v>
      </c>
      <c r="AI699" s="0" t="n">
        <f aca="false">IF(MAX(L699:O699)=MIN(L699:O699),0,IF($C$17="custo",(MAX(L699:O699)-O699)/(MAX(L699:O699)-MIN(L699:O699)),(O699-MIN(L699:O699))/(MAX(L699:O699)-MIN(L699:O699))))</f>
        <v>0</v>
      </c>
      <c r="AJ699" s="0" t="n">
        <f aca="false">IF(MAX(P699:S699)=MIN(P699:S699),0,IF($D$17="custo",(MAX(P699:S699)-P699)/(MAX(P699:S699)-MIN(P699:S699)),(P699-MIN(P699:S699))/(MAX(P699:S699)-MIN(P699:S699))))</f>
        <v>0.187053248508718</v>
      </c>
      <c r="AK699" s="0" t="n">
        <f aca="false">IF(MAX(P699:S699)=MIN(P699:S699),0,IF($D$17="custo",(MAX(P699:S699)-Q699)/(MAX(P699:S699)-MIN(P699:S699)),(Q699-MIN(P699:S699))/(MAX(P699:S699)-MIN(P699:S699))))</f>
        <v>0</v>
      </c>
      <c r="AL699" s="0" t="n">
        <f aca="false">IF(MAX(P699:S699)=MIN(P699:S699),0,IF($D$17="custo",(MAX(P699:S699)-R699)/(MAX(P699:S699)-MIN(P699:S699)),(R699-MIN(P699:S699))/(MAX(P699:S699)-MIN(P699:S699))))</f>
        <v>0.778339114129319</v>
      </c>
      <c r="AM699" s="0" t="n">
        <f aca="false">IF(MAX(P699:S699)=MIN(P699:S699),0,IF($D$17="custo",(MAX(P699:S699)-S699)/(MAX(P699:S699)-MIN(P699:S699)),(S699-MIN(P699:S699))/(MAX(P699:S699)-MIN(P699:S699))))</f>
        <v>1</v>
      </c>
      <c r="AN699" s="0" t="n">
        <f aca="false">IF(MAX(T699:W699)=MIN(T699:W699),0,IF($E$17="custo",(MAX(T699:W699)-T699)/(MAX(T699:W699)-MIN(T699:W699)),(T699-MIN(T699:W699))/(MAX(T699:W699)-MIN(T699:W699))))</f>
        <v>0</v>
      </c>
      <c r="AO699" s="0" t="n">
        <f aca="false">IF(MAX(T699:W699)=MIN(T699:W699),0,IF($E$17="custo",(MAX(T699:W699)-U699)/(MAX(T699:W699)-MIN(T699:W699)),(U699-MIN(T699:W699))/(MAX(T699:W699)-MIN(T699:W699))))</f>
        <v>0.68</v>
      </c>
      <c r="AP699" s="0" t="n">
        <f aca="false">IF(MAX(T699:W699)=MIN(T699:W699),0,IF($E$17="custo",(MAX(T699:W699)-V699)/(MAX(T699:W699)-MIN(T699:W699)),(V699-MIN(T699:W699))/(MAX(T699:W699)-MIN(T699:W699))))</f>
        <v>0.96</v>
      </c>
      <c r="AQ699" s="0" t="n">
        <f aca="false">IF(MAX(T699:W699)=MIN(T699:W699),0,IF($E$17="custo",(MAX(T699:W699)-W699)/(MAX(T699:W699)-MIN(T699:W699)),(W699-MIN(T699:W699))/(MAX(T699:W699)-MIN(T699:W699))))</f>
        <v>1</v>
      </c>
      <c r="AR699" s="0" t="n">
        <f aca="false">IF(MAX(X699:AA699)=MIN(X699:AA699),0,IF($F$17="custo",(MAX(X699:AA699)-X699)/(MAX(X699:AA699)-MIN(X699:AA699)),(X699-MIN(X699:AA699))/(MAX(X699:AA699)-MIN(X699:AA699))))</f>
        <v>0</v>
      </c>
      <c r="AS699" s="0" t="n">
        <f aca="false">IF(MAX(X699:AA699)=MIN(X699:AA699),0,IF($F$17="custo",(MAX(X699:AA699)-Y699)/(MAX(X699:AA699)-MIN(X699:AA699)),(Y699-MIN(X699:AA699))/(MAX(X699:AA699)-MIN(X699:AA699))))</f>
        <v>0.75</v>
      </c>
      <c r="AT699" s="0" t="n">
        <f aca="false">IF(MAX(X699:AA699)=MIN(X699:AA699),0,IF($F$17="custo",(MAX(X699:AA699)-Z699)/(MAX(X699:AA699)-MIN(X699:AA699)),(Z699-MIN(X699:AA699))/(MAX(X699:AA699)-MIN(X699:AA699))))</f>
        <v>0.25</v>
      </c>
      <c r="AU699" s="0" t="n">
        <f aca="false">IF(MAX(X699:AA699)=MIN(X699:AA699),0,IF($F$17="custo",(MAX(X699:AA699)-AA699)/(MAX(X699:AA699)-MIN(X699:AA699)),(AA699-MIN(X699:AA699))/(MAX(X699:AA699)-MIN(X699:AA699))))</f>
        <v>1</v>
      </c>
      <c r="AV699" s="0" t="n">
        <f aca="false">STDEVP(AB699:AE699)</f>
        <v>0.406557670155794</v>
      </c>
      <c r="AW699" s="0" t="n">
        <f aca="false">STDEVP(AF699:AI699)</f>
        <v>0.361609729560862</v>
      </c>
      <c r="AX699" s="0" t="n">
        <f aca="false">STDEVP(AJ699:AM699)</f>
        <v>0.410825056922742</v>
      </c>
      <c r="AY699" s="0" t="n">
        <f aca="false">STDEVP(AN699:AQ699)</f>
        <v>0.400499687890016</v>
      </c>
      <c r="AZ699" s="0" t="n">
        <f aca="false">STDEVP(AR699:AU699)</f>
        <v>0.395284707521047</v>
      </c>
      <c r="BA699" s="0" t="n">
        <f aca="false">AV699*((1-IFERROR(CORREL(AB699:AE699,AF699:AI699),0))+(1-IFERROR(CORREL(AB699:AE699,AJ699:AM699),0))+(1-IFERROR(CORREL(AB699:AE699,AN699:AQ699),0))+(1-IFERROR(CORREL(AB699:AE699,AR699:AU699),0)))</f>
        <v>1.14722588825323</v>
      </c>
      <c r="BB699" s="0" t="n">
        <f aca="false">AW699*((1-IFERROR(CORREL(AF699:AI699,AB699:AE699),0))+(1-IFERROR(CORREL(AF699:AI699,AJ699:AM699),0))+(1-IFERROR(CORREL(AF699:AI699,AN699:AQ699),0))+(1-IFERROR(CORREL(AF699:AI699,AR699:AU699),0)))</f>
        <v>2.1512038744908</v>
      </c>
      <c r="BC699" s="0" t="n">
        <f aca="false">AX699*((1-IFERROR(CORREL(AJ699:AM699,AB699:AE699),0))+(1-IFERROR(CORREL(AJ699:AM699,AF699:AI699),0))+(1-IFERROR(CORREL(AJ699:AM699,AN699:AQ699),0))+(1-IFERROR(CORREL(AJ699:AM699,AR699:AU699),0)))</f>
        <v>1.12621868561737</v>
      </c>
      <c r="BD699" s="0" t="n">
        <f aca="false">AY699*((1-IFERROR(CORREL(AN699:AQ699,AB699:AE699),0))+(1-IFERROR(CORREL(AN699:AQ699,AF699:AI699),0))+(1-IFERROR(CORREL(AN699:AQ699,AJ699:AM699),0))+(1-IFERROR(CORREL(AN699:AQ699,AR699:AU699),0)))</f>
        <v>0.861213490790167</v>
      </c>
      <c r="BE699" s="0" t="n">
        <f aca="false">AZ699*((1-IFERROR(CORREL(AR699:AU699,AB699:AE699),0))+(1-IFERROR(CORREL(AR699:AU699,AF699:AI699),0))+(1-IFERROR(CORREL(AR699:AU699,AJ699:AM699),0))+(1-IFERROR(CORREL(AR699:AU699,AN699:AQ699),0)))</f>
        <v>1.18029984412574</v>
      </c>
      <c r="BF699" s="0" t="n">
        <f aca="false">IF(SUM(BA699:BE699)&gt;0,BA699/SUM(BA699:BE699),1/5)</f>
        <v>0.177419917209645</v>
      </c>
      <c r="BG699" s="0" t="n">
        <f aca="false">IF(SUM(BA699:BE699)&gt;0,BB699/SUM(BA699:BE699),1/5)</f>
        <v>0.332686367367766</v>
      </c>
      <c r="BH699" s="0" t="n">
        <f aca="false">IF(SUM(BA699:BE699)&gt;0,BC699/SUM(BA699:BE699),1/5)</f>
        <v>0.174171127071082</v>
      </c>
      <c r="BI699" s="0" t="n">
        <f aca="false">IF(SUM(BA699:BE699)&gt;0,BD699/SUM(BA699:BE699),1/5)</f>
        <v>0.13318774253645</v>
      </c>
      <c r="BJ699" s="0" t="n">
        <f aca="false">IF(SUM(BA699:BE699)&gt;0,BE699/SUM(BA699:BE699),1/5)</f>
        <v>0.182534845815057</v>
      </c>
      <c r="BK699" s="0" t="n">
        <f aca="false">BF699*AB699+BG699*AF699+BH699*AJ699+BI699*AN699+BJ699*AR699</f>
        <v>0.233952820292665</v>
      </c>
      <c r="BL699" s="0" t="n">
        <f aca="false">BF699*AC699+BG699*AG699+BH699*AK699+BI699*AO699+BJ699*AS699</f>
        <v>0.560155166653844</v>
      </c>
      <c r="BM699" s="0" t="n">
        <f aca="false">BF699*AD699+BG699*AH699+BH699*AL699+BI699*AP699+BJ699*AT699</f>
        <v>0.673451734034588</v>
      </c>
      <c r="BN699" s="0" t="n">
        <f aca="false">BF699*AE699+BG699*AI699+BH699*AM699+BI699*AQ699+BJ699*AU699</f>
        <v>0.667313632632234</v>
      </c>
      <c r="BO699" s="0" t="n">
        <f aca="false">RANK(BK699,$BK699:$BN699)</f>
        <v>4</v>
      </c>
      <c r="BP699" s="0" t="n">
        <f aca="false">RANK(BL699,$BK699:$BN699)</f>
        <v>3</v>
      </c>
      <c r="BQ699" s="0" t="n">
        <f aca="false">RANK(BM699,$BK699:$BN699)</f>
        <v>1</v>
      </c>
      <c r="BR699" s="0" t="n">
        <f aca="false">RANK(BN699,$BK699:$BN699)</f>
        <v>2</v>
      </c>
    </row>
    <row r="700" customFormat="false" ht="15" hidden="false" customHeight="false" outlineLevel="0" collapsed="false">
      <c r="A700" s="0" t="n">
        <v>677</v>
      </c>
      <c r="B700" s="0" t="n">
        <f aca="false">RANDBETWEEN(1,$B$5)</f>
        <v>1</v>
      </c>
      <c r="C700" s="0" t="n">
        <f aca="false">RANDBETWEEN(1,$B$5)</f>
        <v>3</v>
      </c>
      <c r="D700" s="0" t="n">
        <f aca="false">RANDBETWEEN(1,$B$5)</f>
        <v>3</v>
      </c>
      <c r="E700" s="0" t="n">
        <f aca="false">RANDBETWEEN(1,$B$5)</f>
        <v>1</v>
      </c>
      <c r="F700" s="0" t="n">
        <f aca="false">RANDBETWEEN(1,$B$5)</f>
        <v>4</v>
      </c>
      <c r="G700" s="0" t="n">
        <f aca="false">RANDBETWEEN(1,$B$5)</f>
        <v>1</v>
      </c>
      <c r="H700" s="0" t="n">
        <f aca="true">NORMINV(RAND(),$B$8,$B$13)</f>
        <v>51.9098012349912</v>
      </c>
      <c r="I700" s="0" t="n">
        <f aca="true">NORMINV(RAND(),$C$8,$C$13)</f>
        <v>60.9701571932481</v>
      </c>
      <c r="J700" s="0" t="n">
        <f aca="true">NORMINV(RAND(),$D$8,$D$13)</f>
        <v>14.0755704741363</v>
      </c>
      <c r="K700" s="0" t="n">
        <f aca="true">NORMINV(RAND(),$E$8,$E$13)</f>
        <v>3.0952133999135</v>
      </c>
      <c r="L700" s="0" t="n">
        <f aca="true">NORMINV(RAND(),$B$9,$B$14)</f>
        <v>50.9183375006901</v>
      </c>
      <c r="M700" s="0" t="n">
        <f aca="true">NORMINV(RAND(),$C$9,$C$14)</f>
        <v>50.6068493654718</v>
      </c>
      <c r="N700" s="0" t="n">
        <f aca="true">NORMINV(RAND(),$D$9,$D$14)</f>
        <v>43.1234512632177</v>
      </c>
      <c r="O700" s="0" t="n">
        <f aca="true">NORMINV(RAND(),$E$9,$E$14)</f>
        <v>27.2663230733644</v>
      </c>
      <c r="P700" s="0" t="n">
        <f aca="true">NORMINV(RAND(),$B$10,$B$15)</f>
        <v>23.2669158974814</v>
      </c>
      <c r="Q700" s="0" t="n">
        <f aca="true">NORMINV(RAND(),$C$10,$C$15)</f>
        <v>30.9358863417659</v>
      </c>
      <c r="R700" s="0" t="n">
        <f aca="true">NORMINV(RAND(),$D$10,$D$15)</f>
        <v>10.6786533313283</v>
      </c>
      <c r="S700" s="0" t="n">
        <f aca="true">NORMINV(RAND(),$E$10,$E$15)</f>
        <v>3.92798250763576</v>
      </c>
      <c r="T700" s="0" t="n">
        <f aca="false">MEDIAN(INDEX(Avaliadores!$B$17:$B$22,$B700),INDEX(Avaliadores!$B$17:$B$22,$C700),INDEX(Avaliadores!$B$17:$B$22,$D700),INDEX(Avaliadores!$B$17:$B$22,$E700),INDEX(Avaliadores!$B$17:$B$22,$F700),INDEX(Avaliadores!$B$17:$B$22,$G700))</f>
        <v>2.41666666666667</v>
      </c>
      <c r="U700" s="0" t="n">
        <f aca="false">MEDIAN(INDEX(Avaliadores!$C$17:$C$22,$B700),INDEX(Avaliadores!$C$17:$C$22,$C700),INDEX(Avaliadores!$C$17:$C$22,$D700),INDEX(Avaliadores!$C$17:$C$22,$E700),INDEX(Avaliadores!$C$17:$C$22,$F700),INDEX(Avaliadores!$C$17:$C$22,$G700))</f>
        <v>4.41666666666667</v>
      </c>
      <c r="V700" s="0" t="n">
        <f aca="false">MEDIAN(INDEX(Avaliadores!$D$17:$D$22,$B700),INDEX(Avaliadores!$D$17:$D$22,$C700),INDEX(Avaliadores!$D$17:$D$22,$D700),INDEX(Avaliadores!$D$17:$D$22,$E700),INDEX(Avaliadores!$D$17:$D$22,$F700),INDEX(Avaliadores!$D$17:$D$22,$G700))</f>
        <v>6.41666666666667</v>
      </c>
      <c r="W700" s="0" t="n">
        <f aca="false">MEDIAN(INDEX(Avaliadores!$E$17:$E$22,$B700),INDEX(Avaliadores!$E$17:$E$22,$C700),INDEX(Avaliadores!$E$17:$E$22,$D700),INDEX(Avaliadores!$E$17:$E$22,$E700),INDEX(Avaliadores!$E$17:$E$22,$F700),INDEX(Avaliadores!$E$17:$E$22,$G700))</f>
        <v>6.79166666666667</v>
      </c>
      <c r="X700" s="0" t="n">
        <f aca="false">MEDIAN(INDEX(Avaliadores!$F$17:$F$22,$B700),INDEX(Avaliadores!$F$17:$F$22,$C700),INDEX(Avaliadores!$F$17:$F$22,$D700),INDEX(Avaliadores!$F$17:$F$22,$E700),INDEX(Avaliadores!$F$17:$F$22,$F700),INDEX(Avaliadores!$F$17:$F$22,$G700))</f>
        <v>2.41666666666667</v>
      </c>
      <c r="Y700" s="0" t="n">
        <f aca="false">MEDIAN(INDEX(Avaliadores!$G$17:$G$22,$B700),INDEX(Avaliadores!$G$17:$G$22,$C700),INDEX(Avaliadores!$G$17:$G$22,$D700),INDEX(Avaliadores!$G$17:$G$22,$E700),INDEX(Avaliadores!$G$17:$G$22,$F700),INDEX(Avaliadores!$G$17:$G$22,$G700))</f>
        <v>5.04166666666667</v>
      </c>
      <c r="Z700" s="0" t="n">
        <f aca="false">MEDIAN(INDEX(Avaliadores!$H$17:$H$22,$B700),INDEX(Avaliadores!$H$17:$H$22,$C700),INDEX(Avaliadores!$H$17:$H$22,$D700),INDEX(Avaliadores!$H$17:$H$22,$E700),INDEX(Avaliadores!$H$17:$H$22,$F700),INDEX(Avaliadores!$H$17:$H$22,$G700))</f>
        <v>3.91666666666667</v>
      </c>
      <c r="AA700" s="0" t="n">
        <f aca="false">MEDIAN(INDEX(Avaliadores!$I$17:$I$22,$B700),INDEX(Avaliadores!$I$17:$I$22,$C700),INDEX(Avaliadores!$I$17:$I$22,$D700),INDEX(Avaliadores!$I$17:$I$22,$E700),INDEX(Avaliadores!$I$17:$I$22,$F700),INDEX(Avaliadores!$I$17:$I$22,$G700))</f>
        <v>6.91666666666667</v>
      </c>
      <c r="AB700" s="0" t="n">
        <f aca="false">IF(MAX(H700:K700)=MIN(H700:K700),0,IF($B$17="custo",(MAX(H700:K700)-H700)/(MAX(H700:K700)-MIN(H700:K700)),(H700-MIN(H700:K700))/(MAX(H700:K700)-MIN(H700:K700))))</f>
        <v>0.156550578962296</v>
      </c>
      <c r="AC700" s="0" t="n">
        <f aca="false">IF(MAX(H700:K700)=MIN(H700:K700),0,IF($B$17="custo",(MAX(H700:K700)-I700)/(MAX(H700:K700)-MIN(H700:K700)),(I700-MIN(H700:K700))/(MAX(H700:K700)-MIN(H700:K700))))</f>
        <v>0</v>
      </c>
      <c r="AD700" s="0" t="n">
        <f aca="false">IF(MAX(H700:K700)=MIN(H700:K700),0,IF($B$17="custo",(MAX(H700:K700)-J700)/(MAX(H700:K700)-MIN(H700:K700)),(J700-MIN(H700:K700))/(MAX(H700:K700)-MIN(H700:K700))))</f>
        <v>0.810274423532358</v>
      </c>
      <c r="AE700" s="0" t="n">
        <f aca="false">IF(MAX(H700:K700)=MIN(H700:K700),0,IF($B$17="custo",(MAX(H700:K700)-K700)/(MAX(H700:K700)-MIN(H700:K700)),(K700-MIN(H700:K700))/(MAX(H700:K700)-MIN(H700:K700))))</f>
        <v>1</v>
      </c>
      <c r="AF700" s="0" t="n">
        <f aca="false">IF(MAX(L700:O700)=MIN(L700:O700),0,IF($C$17="custo",(MAX(L700:O700)-L700)/(MAX(L700:O700)-MIN(L700:O700)),(L700-MIN(L700:O700))/(MAX(L700:O700)-MIN(L700:O700))))</f>
        <v>1</v>
      </c>
      <c r="AG700" s="0" t="n">
        <f aca="false">IF(MAX(L700:O700)=MIN(L700:O700),0,IF($C$17="custo",(MAX(L700:O700)-M700)/(MAX(L700:O700)-MIN(L700:O700)),(M700-MIN(L700:O700))/(MAX(L700:O700)-MIN(L700:O700))))</f>
        <v>0.986830376069007</v>
      </c>
      <c r="AH700" s="0" t="n">
        <f aca="false">IF(MAX(L700:O700)=MIN(L700:O700),0,IF($C$17="custo",(MAX(L700:O700)-N700)/(MAX(L700:O700)-MIN(L700:O700)),(N700-MIN(L700:O700))/(MAX(L700:O700)-MIN(L700:O700))))</f>
        <v>0.670434572859603</v>
      </c>
      <c r="AI700" s="0" t="n">
        <f aca="false">IF(MAX(L700:O700)=MIN(L700:O700),0,IF($C$17="custo",(MAX(L700:O700)-O700)/(MAX(L700:O700)-MIN(L700:O700)),(O700-MIN(L700:O700))/(MAX(L700:O700)-MIN(L700:O700))))</f>
        <v>0</v>
      </c>
      <c r="AJ700" s="0" t="n">
        <f aca="false">IF(MAX(P700:S700)=MIN(P700:S700),0,IF($D$17="custo",(MAX(P700:S700)-P700)/(MAX(P700:S700)-MIN(P700:S700)),(P700-MIN(P700:S700))/(MAX(P700:S700)-MIN(P700:S700))))</f>
        <v>0.283952819566587</v>
      </c>
      <c r="AK700" s="0" t="n">
        <f aca="false">IF(MAX(P700:S700)=MIN(P700:S700),0,IF($D$17="custo",(MAX(P700:S700)-Q700)/(MAX(P700:S700)-MIN(P700:S700)),(Q700-MIN(P700:S700))/(MAX(P700:S700)-MIN(P700:S700))))</f>
        <v>0</v>
      </c>
      <c r="AL700" s="0" t="n">
        <f aca="false">IF(MAX(P700:S700)=MIN(P700:S700),0,IF($D$17="custo",(MAX(P700:S700)-R700)/(MAX(P700:S700)-MIN(P700:S700)),(R700-MIN(P700:S700))/(MAX(P700:S700)-MIN(P700:S700))))</f>
        <v>0.750048324181247</v>
      </c>
      <c r="AM700" s="0" t="n">
        <f aca="false">IF(MAX(P700:S700)=MIN(P700:S700),0,IF($D$17="custo",(MAX(P700:S700)-S700)/(MAX(P700:S700)-MIN(P700:S700)),(S700-MIN(P700:S700))/(MAX(P700:S700)-MIN(P700:S700))))</f>
        <v>1</v>
      </c>
      <c r="AN700" s="0" t="n">
        <f aca="false">IF(MAX(T700:W700)=MIN(T700:W700),0,IF($E$17="custo",(MAX(T700:W700)-T700)/(MAX(T700:W700)-MIN(T700:W700)),(T700-MIN(T700:W700))/(MAX(T700:W700)-MIN(T700:W700))))</f>
        <v>0</v>
      </c>
      <c r="AO700" s="0" t="n">
        <f aca="false">IF(MAX(T700:W700)=MIN(T700:W700),0,IF($E$17="custo",(MAX(T700:W700)-U700)/(MAX(T700:W700)-MIN(T700:W700)),(U700-MIN(T700:W700))/(MAX(T700:W700)-MIN(T700:W700))))</f>
        <v>0.457142857142857</v>
      </c>
      <c r="AP700" s="0" t="n">
        <f aca="false">IF(MAX(T700:W700)=MIN(T700:W700),0,IF($E$17="custo",(MAX(T700:W700)-V700)/(MAX(T700:W700)-MIN(T700:W700)),(V700-MIN(T700:W700))/(MAX(T700:W700)-MIN(T700:W700))))</f>
        <v>0.914285714285714</v>
      </c>
      <c r="AQ700" s="0" t="n">
        <f aca="false">IF(MAX(T700:W700)=MIN(T700:W700),0,IF($E$17="custo",(MAX(T700:W700)-W700)/(MAX(T700:W700)-MIN(T700:W700)),(W700-MIN(T700:W700))/(MAX(T700:W700)-MIN(T700:W700))))</f>
        <v>1</v>
      </c>
      <c r="AR700" s="0" t="n">
        <f aca="false">IF(MAX(X700:AA700)=MIN(X700:AA700),0,IF($F$17="custo",(MAX(X700:AA700)-X700)/(MAX(X700:AA700)-MIN(X700:AA700)),(X700-MIN(X700:AA700))/(MAX(X700:AA700)-MIN(X700:AA700))))</f>
        <v>0</v>
      </c>
      <c r="AS700" s="0" t="n">
        <f aca="false">IF(MAX(X700:AA700)=MIN(X700:AA700),0,IF($F$17="custo",(MAX(X700:AA700)-Y700)/(MAX(X700:AA700)-MIN(X700:AA700)),(Y700-MIN(X700:AA700))/(MAX(X700:AA700)-MIN(X700:AA700))))</f>
        <v>0.583333333333333</v>
      </c>
      <c r="AT700" s="0" t="n">
        <f aca="false">IF(MAX(X700:AA700)=MIN(X700:AA700),0,IF($F$17="custo",(MAX(X700:AA700)-Z700)/(MAX(X700:AA700)-MIN(X700:AA700)),(Z700-MIN(X700:AA700))/(MAX(X700:AA700)-MIN(X700:AA700))))</f>
        <v>0.333333333333333</v>
      </c>
      <c r="AU700" s="0" t="n">
        <f aca="false">IF(MAX(X700:AA700)=MIN(X700:AA700),0,IF($F$17="custo",(MAX(X700:AA700)-AA700)/(MAX(X700:AA700)-MIN(X700:AA700)),(AA700-MIN(X700:AA700))/(MAX(X700:AA700)-MIN(X700:AA700))))</f>
        <v>1</v>
      </c>
      <c r="AV700" s="0" t="n">
        <f aca="false">STDEVP(AB700:AE700)</f>
        <v>0.422478572709493</v>
      </c>
      <c r="AW700" s="0" t="n">
        <f aca="false">STDEVP(AF700:AI700)</f>
        <v>0.405602162043299</v>
      </c>
      <c r="AX700" s="0" t="n">
        <f aca="false">STDEVP(AJ700:AM700)</f>
        <v>0.390163917205012</v>
      </c>
      <c r="AY700" s="0" t="n">
        <f aca="false">STDEVP(AN700:AQ700)</f>
        <v>0.399680995243937</v>
      </c>
      <c r="AZ700" s="0" t="n">
        <f aca="false">STDEVP(AR700:AU700)</f>
        <v>0.365029488915317</v>
      </c>
      <c r="BA700" s="0" t="n">
        <f aca="false">AV700*((1-IFERROR(CORREL(AB700:AE700,AF700:AI700),0))+(1-IFERROR(CORREL(AB700:AE700,AJ700:AM700),0))+(1-IFERROR(CORREL(AB700:AE700,AN700:AQ700),0))+(1-IFERROR(CORREL(AB700:AE700,AR700:AU700),0)))</f>
        <v>1.06219004615747</v>
      </c>
      <c r="BB700" s="0" t="n">
        <f aca="false">AW700*((1-IFERROR(CORREL(AF700:AI700,AB700:AE700),0))+(1-IFERROR(CORREL(AF700:AI700,AJ700:AM700),0))+(1-IFERROR(CORREL(AF700:AI700,AN700:AQ700),0))+(1-IFERROR(CORREL(AF700:AI700,AR700:AU700),0)))</f>
        <v>2.98767215011955</v>
      </c>
      <c r="BC700" s="0" t="n">
        <f aca="false">AX700*((1-IFERROR(CORREL(AJ700:AM700,AB700:AE700),0))+(1-IFERROR(CORREL(AJ700:AM700,AF700:AI700),0))+(1-IFERROR(CORREL(AJ700:AM700,AN700:AQ700),0))+(1-IFERROR(CORREL(AJ700:AM700,AR700:AU700),0)))</f>
        <v>1.03390419313694</v>
      </c>
      <c r="BD700" s="0" t="n">
        <f aca="false">AY700*((1-IFERROR(CORREL(AN700:AQ700,AB700:AE700),0))+(1-IFERROR(CORREL(AN700:AQ700,AF700:AI700),0))+(1-IFERROR(CORREL(AN700:AQ700,AJ700:AM700),0))+(1-IFERROR(CORREL(AN700:AQ700,AR700:AU700),0)))</f>
        <v>0.968250534120607</v>
      </c>
      <c r="BE700" s="0" t="n">
        <f aca="false">AZ700*((1-IFERROR(CORREL(AR700:AU700,AB700:AE700),0))+(1-IFERROR(CORREL(AR700:AU700,AF700:AI700),0))+(1-IFERROR(CORREL(AR700:AU700,AJ700:AM700),0))+(1-IFERROR(CORREL(AR700:AU700,AN700:AQ700),0)))</f>
        <v>1.10985170015502</v>
      </c>
      <c r="BF700" s="0" t="n">
        <f aca="false">IF(SUM(BA700:BE700)&gt;0,BA700/SUM(BA700:BE700),1/5)</f>
        <v>0.148311858534241</v>
      </c>
      <c r="BG700" s="0" t="n">
        <f aca="false">IF(SUM(BA700:BE700)&gt;0,BB700/SUM(BA700:BE700),1/5)</f>
        <v>0.417163774861369</v>
      </c>
      <c r="BH700" s="0" t="n">
        <f aca="false">IF(SUM(BA700:BE700)&gt;0,BC700/SUM(BA700:BE700),1/5)</f>
        <v>0.14436235114912</v>
      </c>
      <c r="BI700" s="0" t="n">
        <f aca="false">IF(SUM(BA700:BE700)&gt;0,BD700/SUM(BA700:BE700),1/5)</f>
        <v>0.135195238141885</v>
      </c>
      <c r="BJ700" s="0" t="n">
        <f aca="false">IF(SUM(BA700:BE700)&gt;0,BE700/SUM(BA700:BE700),1/5)</f>
        <v>0.154966777313384</v>
      </c>
      <c r="BK700" s="0" t="n">
        <f aca="false">BF700*AB700+BG700*AF700+BH700*AJ700+BI700*AN700+BJ700*AR700</f>
        <v>0.481374178829933</v>
      </c>
      <c r="BL700" s="0" t="n">
        <f aca="false">BF700*AC700+BG700*AG700+BH700*AK700+BI700*AO700+BJ700*AS700</f>
        <v>0.563870709031243</v>
      </c>
      <c r="BM700" s="0" t="n">
        <f aca="false">BF700*AD700+BG700*AH700+BH700*AL700+BI700*AP700+BJ700*AT700</f>
        <v>0.683395729753164</v>
      </c>
      <c r="BN700" s="0" t="n">
        <f aca="false">BF700*AE700+BG700*AI700+BH700*AM700+BI700*AQ700+BJ700*AU700</f>
        <v>0.58283622513863</v>
      </c>
      <c r="BO700" s="0" t="n">
        <f aca="false">RANK(BK700,$BK700:$BN700)</f>
        <v>4</v>
      </c>
      <c r="BP700" s="0" t="n">
        <f aca="false">RANK(BL700,$BK700:$BN700)</f>
        <v>3</v>
      </c>
      <c r="BQ700" s="0" t="n">
        <f aca="false">RANK(BM700,$BK700:$BN700)</f>
        <v>1</v>
      </c>
      <c r="BR700" s="0" t="n">
        <f aca="false">RANK(BN700,$BK700:$BN700)</f>
        <v>2</v>
      </c>
    </row>
    <row r="701" customFormat="false" ht="15" hidden="false" customHeight="false" outlineLevel="0" collapsed="false">
      <c r="A701" s="0" t="n">
        <v>678</v>
      </c>
      <c r="B701" s="0" t="n">
        <f aca="false">RANDBETWEEN(1,$B$5)</f>
        <v>5</v>
      </c>
      <c r="C701" s="0" t="n">
        <f aca="false">RANDBETWEEN(1,$B$5)</f>
        <v>5</v>
      </c>
      <c r="D701" s="0" t="n">
        <f aca="false">RANDBETWEEN(1,$B$5)</f>
        <v>4</v>
      </c>
      <c r="E701" s="0" t="n">
        <f aca="false">RANDBETWEEN(1,$B$5)</f>
        <v>2</v>
      </c>
      <c r="F701" s="0" t="n">
        <f aca="false">RANDBETWEEN(1,$B$5)</f>
        <v>3</v>
      </c>
      <c r="G701" s="0" t="n">
        <f aca="false">RANDBETWEEN(1,$B$5)</f>
        <v>4</v>
      </c>
      <c r="H701" s="0" t="n">
        <f aca="true">NORMINV(RAND(),$B$8,$B$13)</f>
        <v>46.9155504377481</v>
      </c>
      <c r="I701" s="0" t="n">
        <f aca="true">NORMINV(RAND(),$C$8,$C$13)</f>
        <v>65.8502531215218</v>
      </c>
      <c r="J701" s="0" t="n">
        <f aca="true">NORMINV(RAND(),$D$8,$D$13)</f>
        <v>15.2838533020512</v>
      </c>
      <c r="K701" s="0" t="n">
        <f aca="true">NORMINV(RAND(),$E$8,$E$13)</f>
        <v>2.86823559887667</v>
      </c>
      <c r="L701" s="0" t="n">
        <f aca="true">NORMINV(RAND(),$B$9,$B$14)</f>
        <v>37.7554866291954</v>
      </c>
      <c r="M701" s="0" t="n">
        <f aca="true">NORMINV(RAND(),$C$9,$C$14)</f>
        <v>54.6495339869177</v>
      </c>
      <c r="N701" s="0" t="n">
        <f aca="true">NORMINV(RAND(),$D$9,$D$14)</f>
        <v>48.462156501603</v>
      </c>
      <c r="O701" s="0" t="n">
        <f aca="true">NORMINV(RAND(),$E$9,$E$14)</f>
        <v>23.5178314046513</v>
      </c>
      <c r="P701" s="0" t="n">
        <f aca="true">NORMINV(RAND(),$B$10,$B$15)</f>
        <v>24.4402381530274</v>
      </c>
      <c r="Q701" s="0" t="n">
        <f aca="true">NORMINV(RAND(),$C$10,$C$15)</f>
        <v>29.0880339458616</v>
      </c>
      <c r="R701" s="0" t="n">
        <f aca="true">NORMINV(RAND(),$D$10,$D$15)</f>
        <v>9.6959277784545</v>
      </c>
      <c r="S701" s="0" t="n">
        <f aca="true">NORMINV(RAND(),$E$10,$E$15)</f>
        <v>3.59559819667897</v>
      </c>
      <c r="T701" s="0" t="n">
        <f aca="false">MEDIAN(INDEX(Avaliadores!$B$17:$B$22,$B701),INDEX(Avaliadores!$B$17:$B$22,$C701),INDEX(Avaliadores!$B$17:$B$22,$D701),INDEX(Avaliadores!$B$17:$B$22,$E701),INDEX(Avaliadores!$B$17:$B$22,$F701),INDEX(Avaliadores!$B$17:$B$22,$G701))</f>
        <v>2.91666666666667</v>
      </c>
      <c r="U701" s="0" t="n">
        <f aca="false">MEDIAN(INDEX(Avaliadores!$C$17:$C$22,$B701),INDEX(Avaliadores!$C$17:$C$22,$C701),INDEX(Avaliadores!$C$17:$C$22,$D701),INDEX(Avaliadores!$C$17:$C$22,$E701),INDEX(Avaliadores!$C$17:$C$22,$F701),INDEX(Avaliadores!$C$17:$C$22,$G701))</f>
        <v>5.54166666666667</v>
      </c>
      <c r="V701" s="0" t="n">
        <f aca="false">MEDIAN(INDEX(Avaliadores!$D$17:$D$22,$B701),INDEX(Avaliadores!$D$17:$D$22,$C701),INDEX(Avaliadores!$D$17:$D$22,$D701),INDEX(Avaliadores!$D$17:$D$22,$E701),INDEX(Avaliadores!$D$17:$D$22,$F701),INDEX(Avaliadores!$D$17:$D$22,$G701))</f>
        <v>5.54166666666667</v>
      </c>
      <c r="W701" s="0" t="n">
        <f aca="false">MEDIAN(INDEX(Avaliadores!$E$17:$E$22,$B701),INDEX(Avaliadores!$E$17:$E$22,$C701),INDEX(Avaliadores!$E$17:$E$22,$D701),INDEX(Avaliadores!$E$17:$E$22,$E701),INDEX(Avaliadores!$E$17:$E$22,$F701),INDEX(Avaliadores!$E$17:$E$22,$G701))</f>
        <v>6.54166666666667</v>
      </c>
      <c r="X701" s="0" t="n">
        <f aca="false">MEDIAN(INDEX(Avaliadores!$F$17:$F$22,$B701),INDEX(Avaliadores!$F$17:$F$22,$C701),INDEX(Avaliadores!$F$17:$F$22,$D701),INDEX(Avaliadores!$F$17:$F$22,$E701),INDEX(Avaliadores!$F$17:$F$22,$F701),INDEX(Avaliadores!$F$17:$F$22,$G701))</f>
        <v>2.66666666666667</v>
      </c>
      <c r="Y701" s="0" t="n">
        <f aca="false">MEDIAN(INDEX(Avaliadores!$G$17:$G$22,$B701),INDEX(Avaliadores!$G$17:$G$22,$C701),INDEX(Avaliadores!$G$17:$G$22,$D701),INDEX(Avaliadores!$G$17:$G$22,$E701),INDEX(Avaliadores!$G$17:$G$22,$F701),INDEX(Avaliadores!$G$17:$G$22,$G701))</f>
        <v>4.54166666666667</v>
      </c>
      <c r="Z701" s="0" t="n">
        <f aca="false">MEDIAN(INDEX(Avaliadores!$H$17:$H$22,$B701),INDEX(Avaliadores!$H$17:$H$22,$C701),INDEX(Avaliadores!$H$17:$H$22,$D701),INDEX(Avaliadores!$H$17:$H$22,$E701),INDEX(Avaliadores!$H$17:$H$22,$F701),INDEX(Avaliadores!$H$17:$H$22,$G701))</f>
        <v>3.54166666666667</v>
      </c>
      <c r="AA701" s="0" t="n">
        <f aca="false">MEDIAN(INDEX(Avaliadores!$I$17:$I$22,$B701),INDEX(Avaliadores!$I$17:$I$22,$C701),INDEX(Avaliadores!$I$17:$I$22,$D701),INDEX(Avaliadores!$I$17:$I$22,$E701),INDEX(Avaliadores!$I$17:$I$22,$F701),INDEX(Avaliadores!$I$17:$I$22,$G701))</f>
        <v>6.29166666666667</v>
      </c>
      <c r="AB701" s="0" t="n">
        <f aca="false">IF(MAX(H701:K701)=MIN(H701:K701),0,IF($B$17="custo",(MAX(H701:K701)-H701)/(MAX(H701:K701)-MIN(H701:K701)),(H701-MIN(H701:K701))/(MAX(H701:K701)-MIN(H701:K701))))</f>
        <v>0.30063664881751</v>
      </c>
      <c r="AC701" s="0" t="n">
        <f aca="false">IF(MAX(H701:K701)=MIN(H701:K701),0,IF($B$17="custo",(MAX(H701:K701)-I701)/(MAX(H701:K701)-MIN(H701:K701)),(I701-MIN(H701:K701))/(MAX(H701:K701)-MIN(H701:K701))))</f>
        <v>0</v>
      </c>
      <c r="AD701" s="0" t="n">
        <f aca="false">IF(MAX(H701:K701)=MIN(H701:K701),0,IF($B$17="custo",(MAX(H701:K701)-J701)/(MAX(H701:K701)-MIN(H701:K701)),(J701-MIN(H701:K701))/(MAX(H701:K701)-MIN(H701:K701))))</f>
        <v>0.80287043522049</v>
      </c>
      <c r="AE701" s="0" t="n">
        <f aca="false">IF(MAX(H701:K701)=MIN(H701:K701),0,IF($B$17="custo",(MAX(H701:K701)-K701)/(MAX(H701:K701)-MIN(H701:K701)),(K701-MIN(H701:K701))/(MAX(H701:K701)-MIN(H701:K701))))</f>
        <v>1</v>
      </c>
      <c r="AF701" s="0" t="n">
        <f aca="false">IF(MAX(L701:O701)=MIN(L701:O701),0,IF($C$17="custo",(MAX(L701:O701)-L701)/(MAX(L701:O701)-MIN(L701:O701)),(L701-MIN(L701:O701))/(MAX(L701:O701)-MIN(L701:O701))))</f>
        <v>0.457336221394274</v>
      </c>
      <c r="AG701" s="0" t="n">
        <f aca="false">IF(MAX(L701:O701)=MIN(L701:O701),0,IF($C$17="custo",(MAX(L701:O701)-M701)/(MAX(L701:O701)-MIN(L701:O701)),(M701-MIN(L701:O701))/(MAX(L701:O701)-MIN(L701:O701))))</f>
        <v>1</v>
      </c>
      <c r="AH701" s="0" t="n">
        <f aca="false">IF(MAX(L701:O701)=MIN(L701:O701),0,IF($C$17="custo",(MAX(L701:O701)-N701)/(MAX(L701:O701)-MIN(L701:O701)),(N701-MIN(L701:O701))/(MAX(L701:O701)-MIN(L701:O701))))</f>
        <v>0.801251554778786</v>
      </c>
      <c r="AI701" s="0" t="n">
        <f aca="false">IF(MAX(L701:O701)=MIN(L701:O701),0,IF($C$17="custo",(MAX(L701:O701)-O701)/(MAX(L701:O701)-MIN(L701:O701)),(O701-MIN(L701:O701))/(MAX(L701:O701)-MIN(L701:O701))))</f>
        <v>0</v>
      </c>
      <c r="AJ701" s="0" t="n">
        <f aca="false">IF(MAX(P701:S701)=MIN(P701:S701),0,IF($D$17="custo",(MAX(P701:S701)-P701)/(MAX(P701:S701)-MIN(P701:S701)),(P701-MIN(P701:S701))/(MAX(P701:S701)-MIN(P701:S701))))</f>
        <v>0.182320584763393</v>
      </c>
      <c r="AK701" s="0" t="n">
        <f aca="false">IF(MAX(P701:S701)=MIN(P701:S701),0,IF($D$17="custo",(MAX(P701:S701)-Q701)/(MAX(P701:S701)-MIN(P701:S701)),(Q701-MIN(P701:S701))/(MAX(P701:S701)-MIN(P701:S701))))</f>
        <v>0</v>
      </c>
      <c r="AL701" s="0" t="n">
        <f aca="false">IF(MAX(P701:S701)=MIN(P701:S701),0,IF($D$17="custo",(MAX(P701:S701)-R701)/(MAX(P701:S701)-MIN(P701:S701)),(R701-MIN(P701:S701))/(MAX(P701:S701)-MIN(P701:S701))))</f>
        <v>0.760700403766983</v>
      </c>
      <c r="AM701" s="0" t="n">
        <f aca="false">IF(MAX(P701:S701)=MIN(P701:S701),0,IF($D$17="custo",(MAX(P701:S701)-S701)/(MAX(P701:S701)-MIN(P701:S701)),(S701-MIN(P701:S701))/(MAX(P701:S701)-MIN(P701:S701))))</f>
        <v>1</v>
      </c>
      <c r="AN701" s="0" t="n">
        <f aca="false">IF(MAX(T701:W701)=MIN(T701:W701),0,IF($E$17="custo",(MAX(T701:W701)-T701)/(MAX(T701:W701)-MIN(T701:W701)),(T701-MIN(T701:W701))/(MAX(T701:W701)-MIN(T701:W701))))</f>
        <v>0</v>
      </c>
      <c r="AO701" s="0" t="n">
        <f aca="false">IF(MAX(T701:W701)=MIN(T701:W701),0,IF($E$17="custo",(MAX(T701:W701)-U701)/(MAX(T701:W701)-MIN(T701:W701)),(U701-MIN(T701:W701))/(MAX(T701:W701)-MIN(T701:W701))))</f>
        <v>0.724137931034483</v>
      </c>
      <c r="AP701" s="0" t="n">
        <f aca="false">IF(MAX(T701:W701)=MIN(T701:W701),0,IF($E$17="custo",(MAX(T701:W701)-V701)/(MAX(T701:W701)-MIN(T701:W701)),(V701-MIN(T701:W701))/(MAX(T701:W701)-MIN(T701:W701))))</f>
        <v>0.724137931034483</v>
      </c>
      <c r="AQ701" s="0" t="n">
        <f aca="false">IF(MAX(T701:W701)=MIN(T701:W701),0,IF($E$17="custo",(MAX(T701:W701)-W701)/(MAX(T701:W701)-MIN(T701:W701)),(W701-MIN(T701:W701))/(MAX(T701:W701)-MIN(T701:W701))))</f>
        <v>1</v>
      </c>
      <c r="AR701" s="0" t="n">
        <f aca="false">IF(MAX(X701:AA701)=MIN(X701:AA701),0,IF($F$17="custo",(MAX(X701:AA701)-X701)/(MAX(X701:AA701)-MIN(X701:AA701)),(X701-MIN(X701:AA701))/(MAX(X701:AA701)-MIN(X701:AA701))))</f>
        <v>0</v>
      </c>
      <c r="AS701" s="0" t="n">
        <f aca="false">IF(MAX(X701:AA701)=MIN(X701:AA701),0,IF($F$17="custo",(MAX(X701:AA701)-Y701)/(MAX(X701:AA701)-MIN(X701:AA701)),(Y701-MIN(X701:AA701))/(MAX(X701:AA701)-MIN(X701:AA701))))</f>
        <v>0.517241379310345</v>
      </c>
      <c r="AT701" s="0" t="n">
        <f aca="false">IF(MAX(X701:AA701)=MIN(X701:AA701),0,IF($F$17="custo",(MAX(X701:AA701)-Z701)/(MAX(X701:AA701)-MIN(X701:AA701)),(Z701-MIN(X701:AA701))/(MAX(X701:AA701)-MIN(X701:AA701))))</f>
        <v>0.241379310344828</v>
      </c>
      <c r="AU701" s="0" t="n">
        <f aca="false">IF(MAX(X701:AA701)=MIN(X701:AA701),0,IF($F$17="custo",(MAX(X701:AA701)-AA701)/(MAX(X701:AA701)-MIN(X701:AA701)),(AA701-MIN(X701:AA701))/(MAX(X701:AA701)-MIN(X701:AA701))))</f>
        <v>1</v>
      </c>
      <c r="AV701" s="0" t="n">
        <f aca="false">STDEVP(AB701:AE701)</f>
        <v>0.396483863862658</v>
      </c>
      <c r="AW701" s="0" t="n">
        <f aca="false">STDEVP(AF701:AI701)</f>
        <v>0.379425812170516</v>
      </c>
      <c r="AX701" s="0" t="n">
        <f aca="false">STDEVP(AJ701:AM701)</f>
        <v>0.408678742856882</v>
      </c>
      <c r="AY701" s="0" t="n">
        <f aca="false">STDEVP(AN701:AQ701)</f>
        <v>0.370890082143085</v>
      </c>
      <c r="AZ701" s="0" t="n">
        <f aca="false">STDEVP(AR701:AU701)</f>
        <v>0.371690709263967</v>
      </c>
      <c r="BA701" s="0" t="n">
        <f aca="false">AV701*((1-IFERROR(CORREL(AB701:AE701,AF701:AI701),0))+(1-IFERROR(CORREL(AB701:AE701,AJ701:AM701),0))+(1-IFERROR(CORREL(AB701:AE701,AN701:AQ701),0))+(1-IFERROR(CORREL(AB701:AE701,AR701:AU701),0)))</f>
        <v>1.08123994345643</v>
      </c>
      <c r="BB701" s="0" t="n">
        <f aca="false">AW701*((1-IFERROR(CORREL(AF701:AI701,AB701:AE701),0))+(1-IFERROR(CORREL(AF701:AI701,AJ701:AM701),0))+(1-IFERROR(CORREL(AF701:AI701,AN701:AQ701),0))+(1-IFERROR(CORREL(AF701:AI701,AR701:AU701),0)))</f>
        <v>2.26410214353562</v>
      </c>
      <c r="BC701" s="0" t="n">
        <f aca="false">AX701*((1-IFERROR(CORREL(AJ701:AM701,AB701:AE701),0))+(1-IFERROR(CORREL(AJ701:AM701,AF701:AI701),0))+(1-IFERROR(CORREL(AJ701:AM701,AN701:AQ701),0))+(1-IFERROR(CORREL(AJ701:AM701,AR701:AU701),0)))</f>
        <v>1.02987607455335</v>
      </c>
      <c r="BD701" s="0" t="n">
        <f aca="false">AY701*((1-IFERROR(CORREL(AN701:AQ701,AB701:AE701),0))+(1-IFERROR(CORREL(AN701:AQ701,AF701:AI701),0))+(1-IFERROR(CORREL(AN701:AQ701,AJ701:AM701),0))+(1-IFERROR(CORREL(AN701:AQ701,AR701:AU701),0)))</f>
        <v>0.810375852181704</v>
      </c>
      <c r="BE701" s="0" t="n">
        <f aca="false">AZ701*((1-IFERROR(CORREL(AR701:AU701,AB701:AE701),0))+(1-IFERROR(CORREL(AR701:AU701,AF701:AI701),0))+(1-IFERROR(CORREL(AR701:AU701,AJ701:AM701),0))+(1-IFERROR(CORREL(AR701:AU701,AN701:AQ701),0)))</f>
        <v>0.982929419103312</v>
      </c>
      <c r="BF701" s="0" t="n">
        <f aca="false">IF(SUM(BA701:BE701)&gt;0,BA701/SUM(BA701:BE701),1/5)</f>
        <v>0.175283429694342</v>
      </c>
      <c r="BG701" s="0" t="n">
        <f aca="false">IF(SUM(BA701:BE701)&gt;0,BB701/SUM(BA701:BE701),1/5)</f>
        <v>0.367041183873195</v>
      </c>
      <c r="BH701" s="0" t="n">
        <f aca="false">IF(SUM(BA701:BE701)&gt;0,BC701/SUM(BA701:BE701),1/5)</f>
        <v>0.166956660822927</v>
      </c>
      <c r="BI701" s="0" t="n">
        <f aca="false">IF(SUM(BA701:BE701)&gt;0,BD701/SUM(BA701:BE701),1/5)</f>
        <v>0.131372744386231</v>
      </c>
      <c r="BJ701" s="0" t="n">
        <f aca="false">IF(SUM(BA701:BE701)&gt;0,BE701/SUM(BA701:BE701),1/5)</f>
        <v>0.159345981223305</v>
      </c>
      <c r="BK701" s="0" t="n">
        <f aca="false">BF701*AB701+BG701*AF701+BH701*AJ701+BI701*AN701+BJ701*AR701</f>
        <v>0.250997487056574</v>
      </c>
      <c r="BL701" s="0" t="n">
        <f aca="false">BF701*AC701+BG701*AG701+BH701*AK701+BI701*AO701+BJ701*AS701</f>
        <v>0.544593506302865</v>
      </c>
      <c r="BM701" s="0" t="n">
        <f aca="false">BF701*AD701+BG701*AH701+BH701*AL701+BI701*AP701+BJ701*AT701</f>
        <v>0.695421012399537</v>
      </c>
      <c r="BN701" s="0" t="n">
        <f aca="false">BF701*AE701+BG701*AI701+BH701*AM701+BI701*AQ701+BJ701*AU701</f>
        <v>0.632958816126805</v>
      </c>
      <c r="BO701" s="0" t="n">
        <f aca="false">RANK(BK701,$BK701:$BN701)</f>
        <v>4</v>
      </c>
      <c r="BP701" s="0" t="n">
        <f aca="false">RANK(BL701,$BK701:$BN701)</f>
        <v>3</v>
      </c>
      <c r="BQ701" s="0" t="n">
        <f aca="false">RANK(BM701,$BK701:$BN701)</f>
        <v>1</v>
      </c>
      <c r="BR701" s="0" t="n">
        <f aca="false">RANK(BN701,$BK701:$BN701)</f>
        <v>2</v>
      </c>
    </row>
    <row r="702" customFormat="false" ht="15" hidden="false" customHeight="false" outlineLevel="0" collapsed="false">
      <c r="A702" s="0" t="n">
        <v>679</v>
      </c>
      <c r="B702" s="0" t="n">
        <f aca="false">RANDBETWEEN(1,$B$5)</f>
        <v>6</v>
      </c>
      <c r="C702" s="0" t="n">
        <f aca="false">RANDBETWEEN(1,$B$5)</f>
        <v>6</v>
      </c>
      <c r="D702" s="0" t="n">
        <f aca="false">RANDBETWEEN(1,$B$5)</f>
        <v>5</v>
      </c>
      <c r="E702" s="0" t="n">
        <f aca="false">RANDBETWEEN(1,$B$5)</f>
        <v>4</v>
      </c>
      <c r="F702" s="0" t="n">
        <f aca="false">RANDBETWEEN(1,$B$5)</f>
        <v>2</v>
      </c>
      <c r="G702" s="0" t="n">
        <f aca="false">RANDBETWEEN(1,$B$5)</f>
        <v>2</v>
      </c>
      <c r="H702" s="0" t="n">
        <f aca="true">NORMINV(RAND(),$B$8,$B$13)</f>
        <v>50.8416981123698</v>
      </c>
      <c r="I702" s="0" t="n">
        <f aca="true">NORMINV(RAND(),$C$8,$C$13)</f>
        <v>59.0325156433547</v>
      </c>
      <c r="J702" s="0" t="n">
        <f aca="true">NORMINV(RAND(),$D$8,$D$13)</f>
        <v>14.001083067857</v>
      </c>
      <c r="K702" s="0" t="n">
        <f aca="true">NORMINV(RAND(),$E$8,$E$13)</f>
        <v>3.45668468612008</v>
      </c>
      <c r="L702" s="0" t="n">
        <f aca="true">NORMINV(RAND(),$B$9,$B$14)</f>
        <v>48.3946704715067</v>
      </c>
      <c r="M702" s="0" t="n">
        <f aca="true">NORMINV(RAND(),$C$9,$C$14)</f>
        <v>58.3547723335579</v>
      </c>
      <c r="N702" s="0" t="n">
        <f aca="true">NORMINV(RAND(),$D$9,$D$14)</f>
        <v>39.9568791143123</v>
      </c>
      <c r="O702" s="0" t="n">
        <f aca="true">NORMINV(RAND(),$E$9,$E$14)</f>
        <v>26.4413900218725</v>
      </c>
      <c r="P702" s="0" t="n">
        <f aca="true">NORMINV(RAND(),$B$10,$B$15)</f>
        <v>22.984640924079</v>
      </c>
      <c r="Q702" s="0" t="n">
        <f aca="true">NORMINV(RAND(),$C$10,$C$15)</f>
        <v>30.2377382933951</v>
      </c>
      <c r="R702" s="0" t="n">
        <f aca="true">NORMINV(RAND(),$D$10,$D$15)</f>
        <v>10.6554873570263</v>
      </c>
      <c r="S702" s="0" t="n">
        <f aca="true">NORMINV(RAND(),$E$10,$E$15)</f>
        <v>3.91924816292852</v>
      </c>
      <c r="T702" s="0" t="n">
        <f aca="false">MEDIAN(INDEX(Avaliadores!$B$17:$B$22,$B702),INDEX(Avaliadores!$B$17:$B$22,$C702),INDEX(Avaliadores!$B$17:$B$22,$D702),INDEX(Avaliadores!$B$17:$B$22,$E702),INDEX(Avaliadores!$B$17:$B$22,$F702),INDEX(Avaliadores!$B$17:$B$22,$G702))</f>
        <v>2.79166666666667</v>
      </c>
      <c r="U702" s="0" t="n">
        <f aca="false">MEDIAN(INDEX(Avaliadores!$C$17:$C$22,$B702),INDEX(Avaliadores!$C$17:$C$22,$C702),INDEX(Avaliadores!$C$17:$C$22,$D702),INDEX(Avaliadores!$C$17:$C$22,$E702),INDEX(Avaliadores!$C$17:$C$22,$F702),INDEX(Avaliadores!$C$17:$C$22,$G702))</f>
        <v>5.54166666666667</v>
      </c>
      <c r="V702" s="0" t="n">
        <f aca="false">MEDIAN(INDEX(Avaliadores!$D$17:$D$22,$B702),INDEX(Avaliadores!$D$17:$D$22,$C702),INDEX(Avaliadores!$D$17:$D$22,$D702),INDEX(Avaliadores!$D$17:$D$22,$E702),INDEX(Avaliadores!$D$17:$D$22,$F702),INDEX(Avaliadores!$D$17:$D$22,$G702))</f>
        <v>5.54166666666667</v>
      </c>
      <c r="W702" s="0" t="n">
        <f aca="false">MEDIAN(INDEX(Avaliadores!$E$17:$E$22,$B702),INDEX(Avaliadores!$E$17:$E$22,$C702),INDEX(Avaliadores!$E$17:$E$22,$D702),INDEX(Avaliadores!$E$17:$E$22,$E702),INDEX(Avaliadores!$E$17:$E$22,$F702),INDEX(Avaliadores!$E$17:$E$22,$G702))</f>
        <v>6.04166666666667</v>
      </c>
      <c r="X702" s="0" t="n">
        <f aca="false">MEDIAN(INDEX(Avaliadores!$F$17:$F$22,$B702),INDEX(Avaliadores!$F$17:$F$22,$C702),INDEX(Avaliadores!$F$17:$F$22,$D702),INDEX(Avaliadores!$F$17:$F$22,$E702),INDEX(Avaliadores!$F$17:$F$22,$F702),INDEX(Avaliadores!$F$17:$F$22,$G702))</f>
        <v>2.79166666666667</v>
      </c>
      <c r="Y702" s="0" t="n">
        <f aca="false">MEDIAN(INDEX(Avaliadores!$G$17:$G$22,$B702),INDEX(Avaliadores!$G$17:$G$22,$C702),INDEX(Avaliadores!$G$17:$G$22,$D702),INDEX(Avaliadores!$G$17:$G$22,$E702),INDEX(Avaliadores!$G$17:$G$22,$F702),INDEX(Avaliadores!$G$17:$G$22,$G702))</f>
        <v>5.04166666666667</v>
      </c>
      <c r="Z702" s="0" t="n">
        <f aca="false">MEDIAN(INDEX(Avaliadores!$H$17:$H$22,$B702),INDEX(Avaliadores!$H$17:$H$22,$C702),INDEX(Avaliadores!$H$17:$H$22,$D702),INDEX(Avaliadores!$H$17:$H$22,$E702),INDEX(Avaliadores!$H$17:$H$22,$F702),INDEX(Avaliadores!$H$17:$H$22,$G702))</f>
        <v>4.04166666666667</v>
      </c>
      <c r="AA702" s="0" t="n">
        <f aca="false">MEDIAN(INDEX(Avaliadores!$I$17:$I$22,$B702),INDEX(Avaliadores!$I$17:$I$22,$C702),INDEX(Avaliadores!$I$17:$I$22,$D702),INDEX(Avaliadores!$I$17:$I$22,$E702),INDEX(Avaliadores!$I$17:$I$22,$F702),INDEX(Avaliadores!$I$17:$I$22,$G702))</f>
        <v>6.29166666666667</v>
      </c>
      <c r="AB702" s="0" t="n">
        <f aca="false">IF(MAX(H702:K702)=MIN(H702:K702),0,IF($B$17="custo",(MAX(H702:K702)-H702)/(MAX(H702:K702)-MIN(H702:K702)),(H702-MIN(H702:K702))/(MAX(H702:K702)-MIN(H702:K702))))</f>
        <v>0.147380927822523</v>
      </c>
      <c r="AC702" s="0" t="n">
        <f aca="false">IF(MAX(H702:K702)=MIN(H702:K702),0,IF($B$17="custo",(MAX(H702:K702)-I702)/(MAX(H702:K702)-MIN(H702:K702)),(I702-MIN(H702:K702))/(MAX(H702:K702)-MIN(H702:K702))))</f>
        <v>0</v>
      </c>
      <c r="AD702" s="0" t="n">
        <f aca="false">IF(MAX(H702:K702)=MIN(H702:K702),0,IF($B$17="custo",(MAX(H702:K702)-J702)/(MAX(H702:K702)-MIN(H702:K702)),(J702-MIN(H702:K702))/(MAX(H702:K702)-MIN(H702:K702))))</f>
        <v>0.81027007243759</v>
      </c>
      <c r="AE702" s="0" t="n">
        <f aca="false">IF(MAX(H702:K702)=MIN(H702:K702),0,IF($B$17="custo",(MAX(H702:K702)-K702)/(MAX(H702:K702)-MIN(H702:K702)),(K702-MIN(H702:K702))/(MAX(H702:K702)-MIN(H702:K702))))</f>
        <v>1</v>
      </c>
      <c r="AF702" s="0" t="n">
        <f aca="false">IF(MAX(L702:O702)=MIN(L702:O702),0,IF($C$17="custo",(MAX(L702:O702)-L702)/(MAX(L702:O702)-MIN(L702:O702)),(L702-MIN(L702:O702))/(MAX(L702:O702)-MIN(L702:O702))))</f>
        <v>0.687902029162098</v>
      </c>
      <c r="AG702" s="0" t="n">
        <f aca="false">IF(MAX(L702:O702)=MIN(L702:O702),0,IF($C$17="custo",(MAX(L702:O702)-M702)/(MAX(L702:O702)-MIN(L702:O702)),(M702-MIN(L702:O702))/(MAX(L702:O702)-MIN(L702:O702))))</f>
        <v>1</v>
      </c>
      <c r="AH702" s="0" t="n">
        <f aca="false">IF(MAX(L702:O702)=MIN(L702:O702),0,IF($C$17="custo",(MAX(L702:O702)-N702)/(MAX(L702:O702)-MIN(L702:O702)),(N702-MIN(L702:O702))/(MAX(L702:O702)-MIN(L702:O702))))</f>
        <v>0.423505379669237</v>
      </c>
      <c r="AI702" s="0" t="n">
        <f aca="false">IF(MAX(L702:O702)=MIN(L702:O702),0,IF($C$17="custo",(MAX(L702:O702)-O702)/(MAX(L702:O702)-MIN(L702:O702)),(O702-MIN(L702:O702))/(MAX(L702:O702)-MIN(L702:O702))))</f>
        <v>0</v>
      </c>
      <c r="AJ702" s="0" t="n">
        <f aca="false">IF(MAX(P702:S702)=MIN(P702:S702),0,IF($D$17="custo",(MAX(P702:S702)-P702)/(MAX(P702:S702)-MIN(P702:S702)),(P702-MIN(P702:S702))/(MAX(P702:S702)-MIN(P702:S702))))</f>
        <v>0.275589417681673</v>
      </c>
      <c r="AK702" s="0" t="n">
        <f aca="false">IF(MAX(P702:S702)=MIN(P702:S702),0,IF($D$17="custo",(MAX(P702:S702)-Q702)/(MAX(P702:S702)-MIN(P702:S702)),(Q702-MIN(P702:S702))/(MAX(P702:S702)-MIN(P702:S702))))</f>
        <v>0</v>
      </c>
      <c r="AL702" s="0" t="n">
        <f aca="false">IF(MAX(P702:S702)=MIN(P702:S702),0,IF($D$17="custo",(MAX(P702:S702)-R702)/(MAX(P702:S702)-MIN(P702:S702)),(R702-MIN(P702:S702))/(MAX(P702:S702)-MIN(P702:S702))))</f>
        <v>0.744049177566619</v>
      </c>
      <c r="AM702" s="0" t="n">
        <f aca="false">IF(MAX(P702:S702)=MIN(P702:S702),0,IF($D$17="custo",(MAX(P702:S702)-S702)/(MAX(P702:S702)-MIN(P702:S702)),(S702-MIN(P702:S702))/(MAX(P702:S702)-MIN(P702:S702))))</f>
        <v>1</v>
      </c>
      <c r="AN702" s="0" t="n">
        <f aca="false">IF(MAX(T702:W702)=MIN(T702:W702),0,IF($E$17="custo",(MAX(T702:W702)-T702)/(MAX(T702:W702)-MIN(T702:W702)),(T702-MIN(T702:W702))/(MAX(T702:W702)-MIN(T702:W702))))</f>
        <v>0</v>
      </c>
      <c r="AO702" s="0" t="n">
        <f aca="false">IF(MAX(T702:W702)=MIN(T702:W702),0,IF($E$17="custo",(MAX(T702:W702)-U702)/(MAX(T702:W702)-MIN(T702:W702)),(U702-MIN(T702:W702))/(MAX(T702:W702)-MIN(T702:W702))))</f>
        <v>0.846153846153846</v>
      </c>
      <c r="AP702" s="0" t="n">
        <f aca="false">IF(MAX(T702:W702)=MIN(T702:W702),0,IF($E$17="custo",(MAX(T702:W702)-V702)/(MAX(T702:W702)-MIN(T702:W702)),(V702-MIN(T702:W702))/(MAX(T702:W702)-MIN(T702:W702))))</f>
        <v>0.846153846153846</v>
      </c>
      <c r="AQ702" s="0" t="n">
        <f aca="false">IF(MAX(T702:W702)=MIN(T702:W702),0,IF($E$17="custo",(MAX(T702:W702)-W702)/(MAX(T702:W702)-MIN(T702:W702)),(W702-MIN(T702:W702))/(MAX(T702:W702)-MIN(T702:W702))))</f>
        <v>1</v>
      </c>
      <c r="AR702" s="0" t="n">
        <f aca="false">IF(MAX(X702:AA702)=MIN(X702:AA702),0,IF($F$17="custo",(MAX(X702:AA702)-X702)/(MAX(X702:AA702)-MIN(X702:AA702)),(X702-MIN(X702:AA702))/(MAX(X702:AA702)-MIN(X702:AA702))))</f>
        <v>0</v>
      </c>
      <c r="AS702" s="0" t="n">
        <f aca="false">IF(MAX(X702:AA702)=MIN(X702:AA702),0,IF($F$17="custo",(MAX(X702:AA702)-Y702)/(MAX(X702:AA702)-MIN(X702:AA702)),(Y702-MIN(X702:AA702))/(MAX(X702:AA702)-MIN(X702:AA702))))</f>
        <v>0.642857142857143</v>
      </c>
      <c r="AT702" s="0" t="n">
        <f aca="false">IF(MAX(X702:AA702)=MIN(X702:AA702),0,IF($F$17="custo",(MAX(X702:AA702)-Z702)/(MAX(X702:AA702)-MIN(X702:AA702)),(Z702-MIN(X702:AA702))/(MAX(X702:AA702)-MIN(X702:AA702))))</f>
        <v>0.357142857142857</v>
      </c>
      <c r="AU702" s="0" t="n">
        <f aca="false">IF(MAX(X702:AA702)=MIN(X702:AA702),0,IF($F$17="custo",(MAX(X702:AA702)-AA702)/(MAX(X702:AA702)-MIN(X702:AA702)),(AA702-MIN(X702:AA702))/(MAX(X702:AA702)-MIN(X702:AA702))))</f>
        <v>1</v>
      </c>
      <c r="AV702" s="0" t="n">
        <f aca="false">STDEVP(AB702:AE702)</f>
        <v>0.424311020499406</v>
      </c>
      <c r="AW702" s="0" t="n">
        <f aca="false">STDEVP(AF702:AI702)</f>
        <v>0.366761399556017</v>
      </c>
      <c r="AX702" s="0" t="n">
        <f aca="false">STDEVP(AJ702:AM702)</f>
        <v>0.390456044876233</v>
      </c>
      <c r="AY702" s="0" t="n">
        <f aca="false">STDEVP(AN702:AQ702)</f>
        <v>0.393644028662668</v>
      </c>
      <c r="AZ702" s="0" t="n">
        <f aca="false">STDEVP(AR702:AU702)</f>
        <v>0.367701076463821</v>
      </c>
      <c r="BA702" s="0" t="n">
        <f aca="false">AV702*((1-IFERROR(CORREL(AB702:AE702,AF702:AI702),0))+(1-IFERROR(CORREL(AB702:AE702,AJ702:AM702),0))+(1-IFERROR(CORREL(AB702:AE702,AN702:AQ702),0))+(1-IFERROR(CORREL(AB702:AE702,AR702:AU702),0)))</f>
        <v>1.23434521590618</v>
      </c>
      <c r="BB702" s="0" t="n">
        <f aca="false">AW702*((1-IFERROR(CORREL(AF702:AI702,AB702:AE702),0))+(1-IFERROR(CORREL(AF702:AI702,AJ702:AM702),0))+(1-IFERROR(CORREL(AF702:AI702,AN702:AQ702),0))+(1-IFERROR(CORREL(AF702:AI702,AR702:AU702),0)))</f>
        <v>2.48884986109136</v>
      </c>
      <c r="BC702" s="0" t="n">
        <f aca="false">AX702*((1-IFERROR(CORREL(AJ702:AM702,AB702:AE702),0))+(1-IFERROR(CORREL(AJ702:AM702,AF702:AI702),0))+(1-IFERROR(CORREL(AJ702:AM702,AN702:AQ702),0))+(1-IFERROR(CORREL(AJ702:AM702,AR702:AU702),0)))</f>
        <v>1.21292903628458</v>
      </c>
      <c r="BD702" s="0" t="n">
        <f aca="false">AY702*((1-IFERROR(CORREL(AN702:AQ702,AB702:AE702),0))+(1-IFERROR(CORREL(AN702:AQ702,AF702:AI702),0))+(1-IFERROR(CORREL(AN702:AQ702,AJ702:AM702),0))+(1-IFERROR(CORREL(AN702:AQ702,AR702:AU702),0)))</f>
        <v>0.99248517805936</v>
      </c>
      <c r="BE702" s="0" t="n">
        <f aca="false">AZ702*((1-IFERROR(CORREL(AR702:AU702,AB702:AE702),0))+(1-IFERROR(CORREL(AR702:AU702,AF702:AI702),0))+(1-IFERROR(CORREL(AR702:AU702,AJ702:AM702),0))+(1-IFERROR(CORREL(AR702:AU702,AN702:AQ702),0)))</f>
        <v>0.984740511706213</v>
      </c>
      <c r="BF702" s="0" t="n">
        <f aca="false">IF(SUM(BA702:BE702)&gt;0,BA702/SUM(BA702:BE702),1/5)</f>
        <v>0.178545170007459</v>
      </c>
      <c r="BG702" s="0" t="n">
        <f aca="false">IF(SUM(BA702:BE702)&gt;0,BB702/SUM(BA702:BE702),1/5)</f>
        <v>0.360006354660974</v>
      </c>
      <c r="BH702" s="0" t="n">
        <f aca="false">IF(SUM(BA702:BE702)&gt;0,BC702/SUM(BA702:BE702),1/5)</f>
        <v>0.175447369341831</v>
      </c>
      <c r="BI702" s="0" t="n">
        <f aca="false">IF(SUM(BA702:BE702)&gt;0,BD702/SUM(BA702:BE702),1/5)</f>
        <v>0.143560676999424</v>
      </c>
      <c r="BJ702" s="0" t="n">
        <f aca="false">IF(SUM(BA702:BE702)&gt;0,BE702/SUM(BA702:BE702),1/5)</f>
        <v>0.142440428990313</v>
      </c>
      <c r="BK702" s="0" t="n">
        <f aca="false">BF702*AB702+BG702*AF702+BH702*AJ702+BI702*AN702+BJ702*AR702</f>
        <v>0.322314693047159</v>
      </c>
      <c r="BL702" s="0" t="n">
        <f aca="false">BF702*AC702+BG702*AG702+BH702*AK702+BI702*AO702+BJ702*AS702</f>
        <v>0.573049620868545</v>
      </c>
      <c r="BM702" s="0" t="n">
        <f aca="false">BF702*AD702+BG702*AH702+BH702*AL702+BI702*AP702+BJ702*AT702</f>
        <v>0.600021907396142</v>
      </c>
      <c r="BN702" s="0" t="n">
        <f aca="false">BF702*AE702+BG702*AI702+BH702*AM702+BI702*AQ702+BJ702*AU702</f>
        <v>0.639993645339027</v>
      </c>
      <c r="BO702" s="0" t="n">
        <f aca="false">RANK(BK702,$BK702:$BN702)</f>
        <v>4</v>
      </c>
      <c r="BP702" s="0" t="n">
        <f aca="false">RANK(BL702,$BK702:$BN702)</f>
        <v>3</v>
      </c>
      <c r="BQ702" s="0" t="n">
        <f aca="false">RANK(BM702,$BK702:$BN702)</f>
        <v>2</v>
      </c>
      <c r="BR702" s="0" t="n">
        <f aca="false">RANK(BN702,$BK702:$BN702)</f>
        <v>1</v>
      </c>
    </row>
    <row r="703" customFormat="false" ht="15" hidden="false" customHeight="false" outlineLevel="0" collapsed="false">
      <c r="A703" s="0" t="n">
        <v>680</v>
      </c>
      <c r="B703" s="0" t="n">
        <f aca="false">RANDBETWEEN(1,$B$5)</f>
        <v>5</v>
      </c>
      <c r="C703" s="0" t="n">
        <f aca="false">RANDBETWEEN(1,$B$5)</f>
        <v>6</v>
      </c>
      <c r="D703" s="0" t="n">
        <f aca="false">RANDBETWEEN(1,$B$5)</f>
        <v>4</v>
      </c>
      <c r="E703" s="0" t="n">
        <f aca="false">RANDBETWEEN(1,$B$5)</f>
        <v>2</v>
      </c>
      <c r="F703" s="0" t="n">
        <f aca="false">RANDBETWEEN(1,$B$5)</f>
        <v>6</v>
      </c>
      <c r="G703" s="0" t="n">
        <f aca="false">RANDBETWEEN(1,$B$5)</f>
        <v>4</v>
      </c>
      <c r="H703" s="0" t="n">
        <f aca="true">NORMINV(RAND(),$B$8,$B$13)</f>
        <v>48.2161206594838</v>
      </c>
      <c r="I703" s="0" t="n">
        <f aca="true">NORMINV(RAND(),$C$8,$C$13)</f>
        <v>62.4403616950927</v>
      </c>
      <c r="J703" s="0" t="n">
        <f aca="true">NORMINV(RAND(),$D$8,$D$13)</f>
        <v>14.1732045035701</v>
      </c>
      <c r="K703" s="0" t="n">
        <f aca="true">NORMINV(RAND(),$E$8,$E$13)</f>
        <v>2.9549027906258</v>
      </c>
      <c r="L703" s="0" t="n">
        <f aca="true">NORMINV(RAND(),$B$9,$B$14)</f>
        <v>51.4223513496395</v>
      </c>
      <c r="M703" s="0" t="n">
        <f aca="true">NORMINV(RAND(),$C$9,$C$14)</f>
        <v>49.0025182040154</v>
      </c>
      <c r="N703" s="0" t="n">
        <f aca="true">NORMINV(RAND(),$D$9,$D$14)</f>
        <v>48.7279718962092</v>
      </c>
      <c r="O703" s="0" t="n">
        <f aca="true">NORMINV(RAND(),$E$9,$E$14)</f>
        <v>27.3413276057457</v>
      </c>
      <c r="P703" s="0" t="n">
        <f aca="true">NORMINV(RAND(),$B$10,$B$15)</f>
        <v>26.5867217703226</v>
      </c>
      <c r="Q703" s="0" t="n">
        <f aca="true">NORMINV(RAND(),$C$10,$C$15)</f>
        <v>29.4724948004841</v>
      </c>
      <c r="R703" s="0" t="n">
        <f aca="true">NORMINV(RAND(),$D$10,$D$15)</f>
        <v>10.8293385841834</v>
      </c>
      <c r="S703" s="0" t="n">
        <f aca="true">NORMINV(RAND(),$E$10,$E$15)</f>
        <v>3.92595366000661</v>
      </c>
      <c r="T703" s="0" t="n">
        <f aca="false">MEDIAN(INDEX(Avaliadores!$B$17:$B$22,$B703),INDEX(Avaliadores!$B$17:$B$22,$C703),INDEX(Avaliadores!$B$17:$B$22,$D703),INDEX(Avaliadores!$B$17:$B$22,$E703),INDEX(Avaliadores!$B$17:$B$22,$F703),INDEX(Avaliadores!$B$17:$B$22,$G703))</f>
        <v>2.79166666666667</v>
      </c>
      <c r="U703" s="0" t="n">
        <f aca="false">MEDIAN(INDEX(Avaliadores!$C$17:$C$22,$B703),INDEX(Avaliadores!$C$17:$C$22,$C703),INDEX(Avaliadores!$C$17:$C$22,$D703),INDEX(Avaliadores!$C$17:$C$22,$E703),INDEX(Avaliadores!$C$17:$C$22,$F703),INDEX(Avaliadores!$C$17:$C$22,$G703))</f>
        <v>5.54166666666667</v>
      </c>
      <c r="V703" s="0" t="n">
        <f aca="false">MEDIAN(INDEX(Avaliadores!$D$17:$D$22,$B703),INDEX(Avaliadores!$D$17:$D$22,$C703),INDEX(Avaliadores!$D$17:$D$22,$D703),INDEX(Avaliadores!$D$17:$D$22,$E703),INDEX(Avaliadores!$D$17:$D$22,$F703),INDEX(Avaliadores!$D$17:$D$22,$G703))</f>
        <v>5.54166666666667</v>
      </c>
      <c r="W703" s="0" t="n">
        <f aca="false">MEDIAN(INDEX(Avaliadores!$E$17:$E$22,$B703),INDEX(Avaliadores!$E$17:$E$22,$C703),INDEX(Avaliadores!$E$17:$E$22,$D703),INDEX(Avaliadores!$E$17:$E$22,$E703),INDEX(Avaliadores!$E$17:$E$22,$F703),INDEX(Avaliadores!$E$17:$E$22,$G703))</f>
        <v>6.29166666666667</v>
      </c>
      <c r="X703" s="0" t="n">
        <f aca="false">MEDIAN(INDEX(Avaliadores!$F$17:$F$22,$B703),INDEX(Avaliadores!$F$17:$F$22,$C703),INDEX(Avaliadores!$F$17:$F$22,$D703),INDEX(Avaliadores!$F$17:$F$22,$E703),INDEX(Avaliadores!$F$17:$F$22,$F703),INDEX(Avaliadores!$F$17:$F$22,$G703))</f>
        <v>3.04166666666667</v>
      </c>
      <c r="Y703" s="0" t="n">
        <f aca="false">MEDIAN(INDEX(Avaliadores!$G$17:$G$22,$B703),INDEX(Avaliadores!$G$17:$G$22,$C703),INDEX(Avaliadores!$G$17:$G$22,$D703),INDEX(Avaliadores!$G$17:$G$22,$E703),INDEX(Avaliadores!$G$17:$G$22,$F703),INDEX(Avaliadores!$G$17:$G$22,$G703))</f>
        <v>4.79166666666667</v>
      </c>
      <c r="Z703" s="0" t="n">
        <f aca="false">MEDIAN(INDEX(Avaliadores!$H$17:$H$22,$B703),INDEX(Avaliadores!$H$17:$H$22,$C703),INDEX(Avaliadores!$H$17:$H$22,$D703),INDEX(Avaliadores!$H$17:$H$22,$E703),INDEX(Avaliadores!$H$17:$H$22,$F703),INDEX(Avaliadores!$H$17:$H$22,$G703))</f>
        <v>3.79166666666667</v>
      </c>
      <c r="AA703" s="0" t="n">
        <f aca="false">MEDIAN(INDEX(Avaliadores!$I$17:$I$22,$B703),INDEX(Avaliadores!$I$17:$I$22,$C703),INDEX(Avaliadores!$I$17:$I$22,$D703),INDEX(Avaliadores!$I$17:$I$22,$E703),INDEX(Avaliadores!$I$17:$I$22,$F703),INDEX(Avaliadores!$I$17:$I$22,$G703))</f>
        <v>6.29166666666667</v>
      </c>
      <c r="AB703" s="0" t="n">
        <f aca="false">IF(MAX(H703:K703)=MIN(H703:K703),0,IF($B$17="custo",(MAX(H703:K703)-H703)/(MAX(H703:K703)-MIN(H703:K703)),(H703-MIN(H703:K703))/(MAX(H703:K703)-MIN(H703:K703))))</f>
        <v>0.239121312965793</v>
      </c>
      <c r="AC703" s="0" t="n">
        <f aca="false">IF(MAX(H703:K703)=MIN(H703:K703),0,IF($B$17="custo",(MAX(H703:K703)-I703)/(MAX(H703:K703)-MIN(H703:K703)),(I703-MIN(H703:K703))/(MAX(H703:K703)-MIN(H703:K703))))</f>
        <v>0</v>
      </c>
      <c r="AD703" s="0" t="n">
        <f aca="false">IF(MAX(H703:K703)=MIN(H703:K703),0,IF($B$17="custo",(MAX(H703:K703)-J703)/(MAX(H703:K703)-MIN(H703:K703)),(J703-MIN(H703:K703))/(MAX(H703:K703)-MIN(H703:K703))))</f>
        <v>0.811411025155563</v>
      </c>
      <c r="AE703" s="0" t="n">
        <f aca="false">IF(MAX(H703:K703)=MIN(H703:K703),0,IF($B$17="custo",(MAX(H703:K703)-K703)/(MAX(H703:K703)-MIN(H703:K703)),(K703-MIN(H703:K703))/(MAX(H703:K703)-MIN(H703:K703))))</f>
        <v>1</v>
      </c>
      <c r="AF703" s="0" t="n">
        <f aca="false">IF(MAX(L703:O703)=MIN(L703:O703),0,IF($C$17="custo",(MAX(L703:O703)-L703)/(MAX(L703:O703)-MIN(L703:O703)),(L703-MIN(L703:O703))/(MAX(L703:O703)-MIN(L703:O703))))</f>
        <v>1</v>
      </c>
      <c r="AG703" s="0" t="n">
        <f aca="false">IF(MAX(L703:O703)=MIN(L703:O703),0,IF($C$17="custo",(MAX(L703:O703)-M703)/(MAX(L703:O703)-MIN(L703:O703)),(M703-MIN(L703:O703))/(MAX(L703:O703)-MIN(L703:O703))))</f>
        <v>0.899512862436436</v>
      </c>
      <c r="AH703" s="0" t="n">
        <f aca="false">IF(MAX(L703:O703)=MIN(L703:O703),0,IF($C$17="custo",(MAX(L703:O703)-N703)/(MAX(L703:O703)-MIN(L703:O703)),(N703-MIN(L703:O703))/(MAX(L703:O703)-MIN(L703:O703))))</f>
        <v>0.888111922396424</v>
      </c>
      <c r="AI703" s="0" t="n">
        <f aca="false">IF(MAX(L703:O703)=MIN(L703:O703),0,IF($C$17="custo",(MAX(L703:O703)-O703)/(MAX(L703:O703)-MIN(L703:O703)),(O703-MIN(L703:O703))/(MAX(L703:O703)-MIN(L703:O703))))</f>
        <v>0</v>
      </c>
      <c r="AJ703" s="0" t="n">
        <f aca="false">IF(MAX(P703:S703)=MIN(P703:S703),0,IF($D$17="custo",(MAX(P703:S703)-P703)/(MAX(P703:S703)-MIN(P703:S703)),(P703-MIN(P703:S703))/(MAX(P703:S703)-MIN(P703:S703))))</f>
        <v>0.112961399130041</v>
      </c>
      <c r="AK703" s="0" t="n">
        <f aca="false">IF(MAX(P703:S703)=MIN(P703:S703),0,IF($D$17="custo",(MAX(P703:S703)-Q703)/(MAX(P703:S703)-MIN(P703:S703)),(Q703-MIN(P703:S703))/(MAX(P703:S703)-MIN(P703:S703))))</f>
        <v>0</v>
      </c>
      <c r="AL703" s="0" t="n">
        <f aca="false">IF(MAX(P703:S703)=MIN(P703:S703),0,IF($D$17="custo",(MAX(P703:S703)-R703)/(MAX(P703:S703)-MIN(P703:S703)),(R703-MIN(P703:S703))/(MAX(P703:S703)-MIN(P703:S703))))</f>
        <v>0.72977222684606</v>
      </c>
      <c r="AM703" s="0" t="n">
        <f aca="false">IF(MAX(P703:S703)=MIN(P703:S703),0,IF($D$17="custo",(MAX(P703:S703)-S703)/(MAX(P703:S703)-MIN(P703:S703)),(S703-MIN(P703:S703))/(MAX(P703:S703)-MIN(P703:S703))))</f>
        <v>1</v>
      </c>
      <c r="AN703" s="0" t="n">
        <f aca="false">IF(MAX(T703:W703)=MIN(T703:W703),0,IF($E$17="custo",(MAX(T703:W703)-T703)/(MAX(T703:W703)-MIN(T703:W703)),(T703-MIN(T703:W703))/(MAX(T703:W703)-MIN(T703:W703))))</f>
        <v>0</v>
      </c>
      <c r="AO703" s="0" t="n">
        <f aca="false">IF(MAX(T703:W703)=MIN(T703:W703),0,IF($E$17="custo",(MAX(T703:W703)-U703)/(MAX(T703:W703)-MIN(T703:W703)),(U703-MIN(T703:W703))/(MAX(T703:W703)-MIN(T703:W703))))</f>
        <v>0.785714285714286</v>
      </c>
      <c r="AP703" s="0" t="n">
        <f aca="false">IF(MAX(T703:W703)=MIN(T703:W703),0,IF($E$17="custo",(MAX(T703:W703)-V703)/(MAX(T703:W703)-MIN(T703:W703)),(V703-MIN(T703:W703))/(MAX(T703:W703)-MIN(T703:W703))))</f>
        <v>0.785714285714286</v>
      </c>
      <c r="AQ703" s="0" t="n">
        <f aca="false">IF(MAX(T703:W703)=MIN(T703:W703),0,IF($E$17="custo",(MAX(T703:W703)-W703)/(MAX(T703:W703)-MIN(T703:W703)),(W703-MIN(T703:W703))/(MAX(T703:W703)-MIN(T703:W703))))</f>
        <v>1</v>
      </c>
      <c r="AR703" s="0" t="n">
        <f aca="false">IF(MAX(X703:AA703)=MIN(X703:AA703),0,IF($F$17="custo",(MAX(X703:AA703)-X703)/(MAX(X703:AA703)-MIN(X703:AA703)),(X703-MIN(X703:AA703))/(MAX(X703:AA703)-MIN(X703:AA703))))</f>
        <v>0</v>
      </c>
      <c r="AS703" s="0" t="n">
        <f aca="false">IF(MAX(X703:AA703)=MIN(X703:AA703),0,IF($F$17="custo",(MAX(X703:AA703)-Y703)/(MAX(X703:AA703)-MIN(X703:AA703)),(Y703-MIN(X703:AA703))/(MAX(X703:AA703)-MIN(X703:AA703))))</f>
        <v>0.538461538461538</v>
      </c>
      <c r="AT703" s="0" t="n">
        <f aca="false">IF(MAX(X703:AA703)=MIN(X703:AA703),0,IF($F$17="custo",(MAX(X703:AA703)-Z703)/(MAX(X703:AA703)-MIN(X703:AA703)),(Z703-MIN(X703:AA703))/(MAX(X703:AA703)-MIN(X703:AA703))))</f>
        <v>0.230769230769231</v>
      </c>
      <c r="AU703" s="0" t="n">
        <f aca="false">IF(MAX(X703:AA703)=MIN(X703:AA703),0,IF($F$17="custo",(MAX(X703:AA703)-AA703)/(MAX(X703:AA703)-MIN(X703:AA703)),(AA703-MIN(X703:AA703))/(MAX(X703:AA703)-MIN(X703:AA703))))</f>
        <v>1</v>
      </c>
      <c r="AV703" s="0" t="n">
        <f aca="false">STDEVP(AB703:AE703)</f>
        <v>0.407552492520328</v>
      </c>
      <c r="AW703" s="0" t="n">
        <f aca="false">STDEVP(AF703:AI703)</f>
        <v>0.404707669539895</v>
      </c>
      <c r="AX703" s="0" t="n">
        <f aca="false">STDEVP(AJ703:AM703)</f>
        <v>0.417256209268813</v>
      </c>
      <c r="AY703" s="0" t="n">
        <f aca="false">STDEVP(AN703:AQ703)</f>
        <v>0.381324223286833</v>
      </c>
      <c r="AZ703" s="0" t="n">
        <f aca="false">STDEVP(AR703:AU703)</f>
        <v>0.37438312180638</v>
      </c>
      <c r="BA703" s="0" t="n">
        <f aca="false">AV703*((1-IFERROR(CORREL(AB703:AE703,AF703:AI703),0))+(1-IFERROR(CORREL(AB703:AE703,AJ703:AM703),0))+(1-IFERROR(CORREL(AB703:AE703,AN703:AQ703),0))+(1-IFERROR(CORREL(AB703:AE703,AR703:AU703),0)))</f>
        <v>1.1194419606209</v>
      </c>
      <c r="BB703" s="0" t="n">
        <f aca="false">AW703*((1-IFERROR(CORREL(AF703:AI703,AB703:AE703),0))+(1-IFERROR(CORREL(AF703:AI703,AJ703:AM703),0))+(1-IFERROR(CORREL(AF703:AI703,AN703:AQ703),0))+(1-IFERROR(CORREL(AF703:AI703,AR703:AU703),0)))</f>
        <v>2.83722485809657</v>
      </c>
      <c r="BC703" s="0" t="n">
        <f aca="false">AX703*((1-IFERROR(CORREL(AJ703:AM703,AB703:AE703),0))+(1-IFERROR(CORREL(AJ703:AM703,AF703:AI703),0))+(1-IFERROR(CORREL(AJ703:AM703,AN703:AQ703),0))+(1-IFERROR(CORREL(AJ703:AM703,AR703:AU703),0)))</f>
        <v>1.08757799599567</v>
      </c>
      <c r="BD703" s="0" t="n">
        <f aca="false">AY703*((1-IFERROR(CORREL(AN703:AQ703,AB703:AE703),0))+(1-IFERROR(CORREL(AN703:AQ703,AF703:AI703),0))+(1-IFERROR(CORREL(AN703:AQ703,AJ703:AM703),0))+(1-IFERROR(CORREL(AN703:AQ703,AR703:AU703),0)))</f>
        <v>1.02396306977564</v>
      </c>
      <c r="BE703" s="0" t="n">
        <f aca="false">AZ703*((1-IFERROR(CORREL(AR703:AU703,AB703:AE703),0))+(1-IFERROR(CORREL(AR703:AU703,AF703:AI703),0))+(1-IFERROR(CORREL(AR703:AU703,AJ703:AM703),0))+(1-IFERROR(CORREL(AR703:AU703,AN703:AQ703),0)))</f>
        <v>1.14354900387476</v>
      </c>
      <c r="BF703" s="0" t="n">
        <f aca="false">IF(SUM(BA703:BE703)&gt;0,BA703/SUM(BA703:BE703),1/5)</f>
        <v>0.15522458368323</v>
      </c>
      <c r="BG703" s="0" t="n">
        <f aca="false">IF(SUM(BA703:BE703)&gt;0,BB703/SUM(BA703:BE703),1/5)</f>
        <v>0.393416597649673</v>
      </c>
      <c r="BH703" s="0" t="n">
        <f aca="false">IF(SUM(BA703:BE703)&gt;0,BC703/SUM(BA703:BE703),1/5)</f>
        <v>0.15080624774672</v>
      </c>
      <c r="BI703" s="0" t="n">
        <f aca="false">IF(SUM(BA703:BE703)&gt;0,BD703/SUM(BA703:BE703),1/5)</f>
        <v>0.141985245152654</v>
      </c>
      <c r="BJ703" s="0" t="n">
        <f aca="false">IF(SUM(BA703:BE703)&gt;0,BE703/SUM(BA703:BE703),1/5)</f>
        <v>0.158567325767723</v>
      </c>
      <c r="BK703" s="0" t="n">
        <f aca="false">BF703*AB703+BG703*AF703+BH703*AJ703+BI703*AN703+BJ703*AR703</f>
        <v>0.447569388647597</v>
      </c>
      <c r="BL703" s="0" t="n">
        <f aca="false">BF703*AC703+BG703*AG703+BH703*AK703+BI703*AO703+BJ703*AS703</f>
        <v>0.550825531541566</v>
      </c>
      <c r="BM703" s="0" t="n">
        <f aca="false">BF703*AD703+BG703*AH703+BH703*AL703+BI703*AP703+BJ703*AT703</f>
        <v>0.733555415927126</v>
      </c>
      <c r="BN703" s="0" t="n">
        <f aca="false">BF703*AE703+BG703*AI703+BH703*AM703+BI703*AQ703+BJ703*AU703</f>
        <v>0.606583402350327</v>
      </c>
      <c r="BO703" s="0" t="n">
        <f aca="false">RANK(BK703,$BK703:$BN703)</f>
        <v>4</v>
      </c>
      <c r="BP703" s="0" t="n">
        <f aca="false">RANK(BL703,$BK703:$BN703)</f>
        <v>3</v>
      </c>
      <c r="BQ703" s="0" t="n">
        <f aca="false">RANK(BM703,$BK703:$BN703)</f>
        <v>1</v>
      </c>
      <c r="BR703" s="0" t="n">
        <f aca="false">RANK(BN703,$BK703:$BN703)</f>
        <v>2</v>
      </c>
    </row>
    <row r="704" customFormat="false" ht="15" hidden="false" customHeight="false" outlineLevel="0" collapsed="false">
      <c r="A704" s="0" t="n">
        <v>681</v>
      </c>
      <c r="B704" s="0" t="n">
        <f aca="false">RANDBETWEEN(1,$B$5)</f>
        <v>2</v>
      </c>
      <c r="C704" s="0" t="n">
        <f aca="false">RANDBETWEEN(1,$B$5)</f>
        <v>1</v>
      </c>
      <c r="D704" s="0" t="n">
        <f aca="false">RANDBETWEEN(1,$B$5)</f>
        <v>5</v>
      </c>
      <c r="E704" s="0" t="n">
        <f aca="false">RANDBETWEEN(1,$B$5)</f>
        <v>1</v>
      </c>
      <c r="F704" s="0" t="n">
        <f aca="false">RANDBETWEEN(1,$B$5)</f>
        <v>4</v>
      </c>
      <c r="G704" s="0" t="n">
        <f aca="false">RANDBETWEEN(1,$B$5)</f>
        <v>4</v>
      </c>
      <c r="H704" s="0" t="n">
        <f aca="true">NORMINV(RAND(),$B$8,$B$13)</f>
        <v>45.6352673847836</v>
      </c>
      <c r="I704" s="0" t="n">
        <f aca="true">NORMINV(RAND(),$C$8,$C$13)</f>
        <v>65.3093725132024</v>
      </c>
      <c r="J704" s="0" t="n">
        <f aca="true">NORMINV(RAND(),$D$8,$D$13)</f>
        <v>15.0417439578379</v>
      </c>
      <c r="K704" s="0" t="n">
        <f aca="true">NORMINV(RAND(),$E$8,$E$13)</f>
        <v>2.96583687482277</v>
      </c>
      <c r="L704" s="0" t="n">
        <f aca="true">NORMINV(RAND(),$B$9,$B$14)</f>
        <v>44.2965835562148</v>
      </c>
      <c r="M704" s="0" t="n">
        <f aca="true">NORMINV(RAND(),$C$9,$C$14)</f>
        <v>62.0950648117496</v>
      </c>
      <c r="N704" s="0" t="n">
        <f aca="true">NORMINV(RAND(),$D$9,$D$14)</f>
        <v>46.0295023994342</v>
      </c>
      <c r="O704" s="0" t="n">
        <f aca="true">NORMINV(RAND(),$E$9,$E$14)</f>
        <v>26.3559991571422</v>
      </c>
      <c r="P704" s="0" t="n">
        <f aca="true">NORMINV(RAND(),$B$10,$B$15)</f>
        <v>24.2666266167966</v>
      </c>
      <c r="Q704" s="0" t="n">
        <f aca="true">NORMINV(RAND(),$C$10,$C$15)</f>
        <v>31.371897814333</v>
      </c>
      <c r="R704" s="0" t="n">
        <f aca="true">NORMINV(RAND(),$D$10,$D$15)</f>
        <v>10.1202296213423</v>
      </c>
      <c r="S704" s="0" t="n">
        <f aca="true">NORMINV(RAND(),$E$10,$E$15)</f>
        <v>3.82762020998857</v>
      </c>
      <c r="T704" s="0" t="n">
        <f aca="false">MEDIAN(INDEX(Avaliadores!$B$17:$B$22,$B704),INDEX(Avaliadores!$B$17:$B$22,$C704),INDEX(Avaliadores!$B$17:$B$22,$D704),INDEX(Avaliadores!$B$17:$B$22,$E704),INDEX(Avaliadores!$B$17:$B$22,$F704),INDEX(Avaliadores!$B$17:$B$22,$G704))</f>
        <v>2.79166666666667</v>
      </c>
      <c r="U704" s="0" t="n">
        <f aca="false">MEDIAN(INDEX(Avaliadores!$C$17:$C$22,$B704),INDEX(Avaliadores!$C$17:$C$22,$C704),INDEX(Avaliadores!$C$17:$C$22,$D704),INDEX(Avaliadores!$C$17:$C$22,$E704),INDEX(Avaliadores!$C$17:$C$22,$F704),INDEX(Avaliadores!$C$17:$C$22,$G704))</f>
        <v>5.29166666666667</v>
      </c>
      <c r="V704" s="0" t="n">
        <f aca="false">MEDIAN(INDEX(Avaliadores!$D$17:$D$22,$B704),INDEX(Avaliadores!$D$17:$D$22,$C704),INDEX(Avaliadores!$D$17:$D$22,$D704),INDEX(Avaliadores!$D$17:$D$22,$E704),INDEX(Avaliadores!$D$17:$D$22,$F704),INDEX(Avaliadores!$D$17:$D$22,$G704))</f>
        <v>5.79166666666667</v>
      </c>
      <c r="W704" s="0" t="n">
        <f aca="false">MEDIAN(INDEX(Avaliadores!$E$17:$E$22,$B704),INDEX(Avaliadores!$E$17:$E$22,$C704),INDEX(Avaliadores!$E$17:$E$22,$D704),INDEX(Avaliadores!$E$17:$E$22,$E704),INDEX(Avaliadores!$E$17:$E$22,$F704),INDEX(Avaliadores!$E$17:$E$22,$G704))</f>
        <v>6.79166666666667</v>
      </c>
      <c r="X704" s="0" t="n">
        <f aca="false">MEDIAN(INDEX(Avaliadores!$F$17:$F$22,$B704),INDEX(Avaliadores!$F$17:$F$22,$C704),INDEX(Avaliadores!$F$17:$F$22,$D704),INDEX(Avaliadores!$F$17:$F$22,$E704),INDEX(Avaliadores!$F$17:$F$22,$F704),INDEX(Avaliadores!$F$17:$F$22,$G704))</f>
        <v>2.29166666666667</v>
      </c>
      <c r="Y704" s="0" t="n">
        <f aca="false">MEDIAN(INDEX(Avaliadores!$G$17:$G$22,$B704),INDEX(Avaliadores!$G$17:$G$22,$C704),INDEX(Avaliadores!$G$17:$G$22,$D704),INDEX(Avaliadores!$G$17:$G$22,$E704),INDEX(Avaliadores!$G$17:$G$22,$F704),INDEX(Avaliadores!$G$17:$G$22,$G704))</f>
        <v>4.79166666666667</v>
      </c>
      <c r="Z704" s="0" t="n">
        <f aca="false">MEDIAN(INDEX(Avaliadores!$H$17:$H$22,$B704),INDEX(Avaliadores!$H$17:$H$22,$C704),INDEX(Avaliadores!$H$17:$H$22,$D704),INDEX(Avaliadores!$H$17:$H$22,$E704),INDEX(Avaliadores!$H$17:$H$22,$F704),INDEX(Avaliadores!$H$17:$H$22,$G704))</f>
        <v>3.79166666666667</v>
      </c>
      <c r="AA704" s="0" t="n">
        <f aca="false">MEDIAN(INDEX(Avaliadores!$I$17:$I$22,$B704),INDEX(Avaliadores!$I$17:$I$22,$C704),INDEX(Avaliadores!$I$17:$I$22,$D704),INDEX(Avaliadores!$I$17:$I$22,$E704),INDEX(Avaliadores!$I$17:$I$22,$F704),INDEX(Avaliadores!$I$17:$I$22,$G704))</f>
        <v>6.29166666666667</v>
      </c>
      <c r="AB704" s="0" t="n">
        <f aca="false">IF(MAX(H704:K704)=MIN(H704:K704),0,IF($B$17="custo",(MAX(H704:K704)-H704)/(MAX(H704:K704)-MIN(H704:K704)),(H704-MIN(H704:K704))/(MAX(H704:K704)-MIN(H704:K704))))</f>
        <v>0.315575703670985</v>
      </c>
      <c r="AC704" s="0" t="n">
        <f aca="false">IF(MAX(H704:K704)=MIN(H704:K704),0,IF($B$17="custo",(MAX(H704:K704)-I704)/(MAX(H704:K704)-MIN(H704:K704)),(I704-MIN(H704:K704))/(MAX(H704:K704)-MIN(H704:K704))))</f>
        <v>0</v>
      </c>
      <c r="AD704" s="0" t="n">
        <f aca="false">IF(MAX(H704:K704)=MIN(H704:K704),0,IF($B$17="custo",(MAX(H704:K704)-J704)/(MAX(H704:K704)-MIN(H704:K704)),(J704-MIN(H704:K704))/(MAX(H704:K704)-MIN(H704:K704))))</f>
        <v>0.806300573758588</v>
      </c>
      <c r="AE704" s="0" t="n">
        <f aca="false">IF(MAX(H704:K704)=MIN(H704:K704),0,IF($B$17="custo",(MAX(H704:K704)-K704)/(MAX(H704:K704)-MIN(H704:K704)),(K704-MIN(H704:K704))/(MAX(H704:K704)-MIN(H704:K704))))</f>
        <v>1</v>
      </c>
      <c r="AF704" s="0" t="n">
        <f aca="false">IF(MAX(L704:O704)=MIN(L704:O704),0,IF($C$17="custo",(MAX(L704:O704)-L704)/(MAX(L704:O704)-MIN(L704:O704)),(L704-MIN(L704:O704))/(MAX(L704:O704)-MIN(L704:O704))))</f>
        <v>0.5019880646141</v>
      </c>
      <c r="AG704" s="0" t="n">
        <f aca="false">IF(MAX(L704:O704)=MIN(L704:O704),0,IF($C$17="custo",(MAX(L704:O704)-M704)/(MAX(L704:O704)-MIN(L704:O704)),(M704-MIN(L704:O704))/(MAX(L704:O704)-MIN(L704:O704))))</f>
        <v>1</v>
      </c>
      <c r="AH704" s="0" t="n">
        <f aca="false">IF(MAX(L704:O704)=MIN(L704:O704),0,IF($C$17="custo",(MAX(L704:O704)-N704)/(MAX(L704:O704)-MIN(L704:O704)),(N704-MIN(L704:O704))/(MAX(L704:O704)-MIN(L704:O704))))</f>
        <v>0.550476149332565</v>
      </c>
      <c r="AI704" s="0" t="n">
        <f aca="false">IF(MAX(L704:O704)=MIN(L704:O704),0,IF($C$17="custo",(MAX(L704:O704)-O704)/(MAX(L704:O704)-MIN(L704:O704)),(O704-MIN(L704:O704))/(MAX(L704:O704)-MIN(L704:O704))))</f>
        <v>0</v>
      </c>
      <c r="AJ704" s="0" t="n">
        <f aca="false">IF(MAX(P704:S704)=MIN(P704:S704),0,IF($D$17="custo",(MAX(P704:S704)-P704)/(MAX(P704:S704)-MIN(P704:S704)),(P704-MIN(P704:S704))/(MAX(P704:S704)-MIN(P704:S704))))</f>
        <v>0.257958161023463</v>
      </c>
      <c r="AK704" s="0" t="n">
        <f aca="false">IF(MAX(P704:S704)=MIN(P704:S704),0,IF($D$17="custo",(MAX(P704:S704)-Q704)/(MAX(P704:S704)-MIN(P704:S704)),(Q704-MIN(P704:S704))/(MAX(P704:S704)-MIN(P704:S704))))</f>
        <v>0</v>
      </c>
      <c r="AL704" s="0" t="n">
        <f aca="false">IF(MAX(P704:S704)=MIN(P704:S704),0,IF($D$17="custo",(MAX(P704:S704)-R704)/(MAX(P704:S704)-MIN(P704:S704)),(R704-MIN(P704:S704))/(MAX(P704:S704)-MIN(P704:S704))))</f>
        <v>0.771545672689518</v>
      </c>
      <c r="AM704" s="0" t="n">
        <f aca="false">IF(MAX(P704:S704)=MIN(P704:S704),0,IF($D$17="custo",(MAX(P704:S704)-S704)/(MAX(P704:S704)-MIN(P704:S704)),(S704-MIN(P704:S704))/(MAX(P704:S704)-MIN(P704:S704))))</f>
        <v>1</v>
      </c>
      <c r="AN704" s="0" t="n">
        <f aca="false">IF(MAX(T704:W704)=MIN(T704:W704),0,IF($E$17="custo",(MAX(T704:W704)-T704)/(MAX(T704:W704)-MIN(T704:W704)),(T704-MIN(T704:W704))/(MAX(T704:W704)-MIN(T704:W704))))</f>
        <v>0</v>
      </c>
      <c r="AO704" s="0" t="n">
        <f aca="false">IF(MAX(T704:W704)=MIN(T704:W704),0,IF($E$17="custo",(MAX(T704:W704)-U704)/(MAX(T704:W704)-MIN(T704:W704)),(U704-MIN(T704:W704))/(MAX(T704:W704)-MIN(T704:W704))))</f>
        <v>0.625</v>
      </c>
      <c r="AP704" s="0" t="n">
        <f aca="false">IF(MAX(T704:W704)=MIN(T704:W704),0,IF($E$17="custo",(MAX(T704:W704)-V704)/(MAX(T704:W704)-MIN(T704:W704)),(V704-MIN(T704:W704))/(MAX(T704:W704)-MIN(T704:W704))))</f>
        <v>0.75</v>
      </c>
      <c r="AQ704" s="0" t="n">
        <f aca="false">IF(MAX(T704:W704)=MIN(T704:W704),0,IF($E$17="custo",(MAX(T704:W704)-W704)/(MAX(T704:W704)-MIN(T704:W704)),(W704-MIN(T704:W704))/(MAX(T704:W704)-MIN(T704:W704))))</f>
        <v>1</v>
      </c>
      <c r="AR704" s="0" t="n">
        <f aca="false">IF(MAX(X704:AA704)=MIN(X704:AA704),0,IF($F$17="custo",(MAX(X704:AA704)-X704)/(MAX(X704:AA704)-MIN(X704:AA704)),(X704-MIN(X704:AA704))/(MAX(X704:AA704)-MIN(X704:AA704))))</f>
        <v>0</v>
      </c>
      <c r="AS704" s="0" t="n">
        <f aca="false">IF(MAX(X704:AA704)=MIN(X704:AA704),0,IF($F$17="custo",(MAX(X704:AA704)-Y704)/(MAX(X704:AA704)-MIN(X704:AA704)),(Y704-MIN(X704:AA704))/(MAX(X704:AA704)-MIN(X704:AA704))))</f>
        <v>0.625</v>
      </c>
      <c r="AT704" s="0" t="n">
        <f aca="false">IF(MAX(X704:AA704)=MIN(X704:AA704),0,IF($F$17="custo",(MAX(X704:AA704)-Z704)/(MAX(X704:AA704)-MIN(X704:AA704)),(Z704-MIN(X704:AA704))/(MAX(X704:AA704)-MIN(X704:AA704))))</f>
        <v>0.375</v>
      </c>
      <c r="AU704" s="0" t="n">
        <f aca="false">IF(MAX(X704:AA704)=MIN(X704:AA704),0,IF($F$17="custo",(MAX(X704:AA704)-AA704)/(MAX(X704:AA704)-MIN(X704:AA704)),(AA704-MIN(X704:AA704))/(MAX(X704:AA704)-MIN(X704:AA704))))</f>
        <v>1</v>
      </c>
      <c r="AV704" s="0" t="n">
        <f aca="false">STDEVP(AB704:AE704)</f>
        <v>0.395005982806359</v>
      </c>
      <c r="AW704" s="0" t="n">
        <f aca="false">STDEVP(AF704:AI704)</f>
        <v>0.354211684807296</v>
      </c>
      <c r="AX704" s="0" t="n">
        <f aca="false">STDEVP(AJ704:AM704)</f>
        <v>0.397524742978536</v>
      </c>
      <c r="AY704" s="0" t="n">
        <f aca="false">STDEVP(AN704:AQ704)</f>
        <v>0.368432066329737</v>
      </c>
      <c r="AZ704" s="0" t="n">
        <f aca="false">STDEVP(AR704:AU704)</f>
        <v>0.364434493427831</v>
      </c>
      <c r="BA704" s="0" t="n">
        <f aca="false">AV704*((1-IFERROR(CORREL(AB704:AE704,AF704:AI704),0))+(1-IFERROR(CORREL(AB704:AE704,AJ704:AM704),0))+(1-IFERROR(CORREL(AB704:AE704,AN704:AQ704),0))+(1-IFERROR(CORREL(AB704:AE704,AR704:AU704),0)))</f>
        <v>1.12951209161539</v>
      </c>
      <c r="BB704" s="0" t="n">
        <f aca="false">AW704*((1-IFERROR(CORREL(AF704:AI704,AB704:AE704),0))+(1-IFERROR(CORREL(AF704:AI704,AJ704:AM704),0))+(1-IFERROR(CORREL(AF704:AI704,AN704:AQ704),0))+(1-IFERROR(CORREL(AF704:AI704,AR704:AU704),0)))</f>
        <v>2.28743984122875</v>
      </c>
      <c r="BC704" s="0" t="n">
        <f aca="false">AX704*((1-IFERROR(CORREL(AJ704:AM704,AB704:AE704),0))+(1-IFERROR(CORREL(AJ704:AM704,AF704:AI704),0))+(1-IFERROR(CORREL(AJ704:AM704,AN704:AQ704),0))+(1-IFERROR(CORREL(AJ704:AM704,AR704:AU704),0)))</f>
        <v>1.09526548629932</v>
      </c>
      <c r="BD704" s="0" t="n">
        <f aca="false">AY704*((1-IFERROR(CORREL(AN704:AQ704,AB704:AE704),0))+(1-IFERROR(CORREL(AN704:AQ704,AF704:AI704),0))+(1-IFERROR(CORREL(AN704:AQ704,AJ704:AM704),0))+(1-IFERROR(CORREL(AN704:AQ704,AR704:AU704),0)))</f>
        <v>0.815809156670703</v>
      </c>
      <c r="BE704" s="0" t="n">
        <f aca="false">AZ704*((1-IFERROR(CORREL(AR704:AU704,AB704:AE704),0))+(1-IFERROR(CORREL(AR704:AU704,AF704:AI704),0))+(1-IFERROR(CORREL(AR704:AU704,AJ704:AM704),0))+(1-IFERROR(CORREL(AR704:AU704,AN704:AQ704),0)))</f>
        <v>0.941077990200526</v>
      </c>
      <c r="BF704" s="0" t="n">
        <f aca="false">IF(SUM(BA704:BE704)&gt;0,BA704/SUM(BA704:BE704),1/5)</f>
        <v>0.18017119984544</v>
      </c>
      <c r="BG704" s="0" t="n">
        <f aca="false">IF(SUM(BA704:BE704)&gt;0,BB704/SUM(BA704:BE704),1/5)</f>
        <v>0.364875049880192</v>
      </c>
      <c r="BH704" s="0" t="n">
        <f aca="false">IF(SUM(BA704:BE704)&gt;0,BC704/SUM(BA704:BE704),1/5)</f>
        <v>0.174708441176248</v>
      </c>
      <c r="BI704" s="0" t="n">
        <f aca="false">IF(SUM(BA704:BE704)&gt;0,BD704/SUM(BA704:BE704),1/5)</f>
        <v>0.130131687560815</v>
      </c>
      <c r="BJ704" s="0" t="n">
        <f aca="false">IF(SUM(BA704:BE704)&gt;0,BE704/SUM(BA704:BE704),1/5)</f>
        <v>0.150113621537306</v>
      </c>
      <c r="BK704" s="0" t="n">
        <f aca="false">BF704*AB704+BG704*AF704+BH704*AJ704+BI704*AN704+BJ704*AR704</f>
        <v>0.285088041488902</v>
      </c>
      <c r="BL704" s="0" t="n">
        <f aca="false">BF704*AC704+BG704*AG704+BH704*AK704+BI704*AO704+BJ704*AS704</f>
        <v>0.540028368066517</v>
      </c>
      <c r="BM704" s="0" t="n">
        <f aca="false">BF704*AD704+BG704*AH704+BH704*AL704+BI704*AP704+BJ704*AT704</f>
        <v>0.634814069774693</v>
      </c>
      <c r="BN704" s="0" t="n">
        <f aca="false">BF704*AE704+BG704*AI704+BH704*AM704+BI704*AQ704+BJ704*AU704</f>
        <v>0.635124950119808</v>
      </c>
      <c r="BO704" s="0" t="n">
        <f aca="false">RANK(BK704,$BK704:$BN704)</f>
        <v>4</v>
      </c>
      <c r="BP704" s="0" t="n">
        <f aca="false">RANK(BL704,$BK704:$BN704)</f>
        <v>3</v>
      </c>
      <c r="BQ704" s="0" t="n">
        <f aca="false">RANK(BM704,$BK704:$BN704)</f>
        <v>2</v>
      </c>
      <c r="BR704" s="0" t="n">
        <f aca="false">RANK(BN704,$BK704:$BN704)</f>
        <v>1</v>
      </c>
    </row>
    <row r="705" customFormat="false" ht="15" hidden="false" customHeight="false" outlineLevel="0" collapsed="false">
      <c r="A705" s="0" t="n">
        <v>682</v>
      </c>
      <c r="B705" s="0" t="n">
        <f aca="false">RANDBETWEEN(1,$B$5)</f>
        <v>5</v>
      </c>
      <c r="C705" s="0" t="n">
        <f aca="false">RANDBETWEEN(1,$B$5)</f>
        <v>6</v>
      </c>
      <c r="D705" s="0" t="n">
        <f aca="false">RANDBETWEEN(1,$B$5)</f>
        <v>5</v>
      </c>
      <c r="E705" s="0" t="n">
        <f aca="false">RANDBETWEEN(1,$B$5)</f>
        <v>5</v>
      </c>
      <c r="F705" s="0" t="n">
        <f aca="false">RANDBETWEEN(1,$B$5)</f>
        <v>6</v>
      </c>
      <c r="G705" s="0" t="n">
        <f aca="false">RANDBETWEEN(1,$B$5)</f>
        <v>6</v>
      </c>
      <c r="H705" s="0" t="n">
        <f aca="true">NORMINV(RAND(),$B$8,$B$13)</f>
        <v>48.4788821584364</v>
      </c>
      <c r="I705" s="0" t="n">
        <f aca="true">NORMINV(RAND(),$C$8,$C$13)</f>
        <v>69.107577947123</v>
      </c>
      <c r="J705" s="0" t="n">
        <f aca="true">NORMINV(RAND(),$D$8,$D$13)</f>
        <v>15.3420297563753</v>
      </c>
      <c r="K705" s="0" t="n">
        <f aca="true">NORMINV(RAND(),$E$8,$E$13)</f>
        <v>2.73098651748503</v>
      </c>
      <c r="L705" s="0" t="n">
        <f aca="true">NORMINV(RAND(),$B$9,$B$14)</f>
        <v>43.2796578486781</v>
      </c>
      <c r="M705" s="0" t="n">
        <f aca="true">NORMINV(RAND(),$C$9,$C$14)</f>
        <v>50.6738540721131</v>
      </c>
      <c r="N705" s="0" t="n">
        <f aca="true">NORMINV(RAND(),$D$9,$D$14)</f>
        <v>40.5099287983377</v>
      </c>
      <c r="O705" s="0" t="n">
        <f aca="true">NORMINV(RAND(),$E$9,$E$14)</f>
        <v>24.6687132898823</v>
      </c>
      <c r="P705" s="0" t="n">
        <f aca="true">NORMINV(RAND(),$B$10,$B$15)</f>
        <v>23.0976493446624</v>
      </c>
      <c r="Q705" s="0" t="n">
        <f aca="true">NORMINV(RAND(),$C$10,$C$15)</f>
        <v>30.164560939971</v>
      </c>
      <c r="R705" s="0" t="n">
        <f aca="true">NORMINV(RAND(),$D$10,$D$15)</f>
        <v>9.8943661416544</v>
      </c>
      <c r="S705" s="0" t="n">
        <f aca="true">NORMINV(RAND(),$E$10,$E$15)</f>
        <v>4.19443498947107</v>
      </c>
      <c r="T705" s="0" t="n">
        <f aca="false">MEDIAN(INDEX(Avaliadores!$B$17:$B$22,$B705),INDEX(Avaliadores!$B$17:$B$22,$C705),INDEX(Avaliadores!$B$17:$B$22,$D705),INDEX(Avaliadores!$B$17:$B$22,$E705),INDEX(Avaliadores!$B$17:$B$22,$F705),INDEX(Avaliadores!$B$17:$B$22,$G705))</f>
        <v>2.29166666666667</v>
      </c>
      <c r="U705" s="0" t="n">
        <f aca="false">MEDIAN(INDEX(Avaliadores!$C$17:$C$22,$B705),INDEX(Avaliadores!$C$17:$C$22,$C705),INDEX(Avaliadores!$C$17:$C$22,$D705),INDEX(Avaliadores!$C$17:$C$22,$E705),INDEX(Avaliadores!$C$17:$C$22,$F705),INDEX(Avaliadores!$C$17:$C$22,$G705))</f>
        <v>5.79166666666667</v>
      </c>
      <c r="V705" s="0" t="n">
        <f aca="false">MEDIAN(INDEX(Avaliadores!$D$17:$D$22,$B705),INDEX(Avaliadores!$D$17:$D$22,$C705),INDEX(Avaliadores!$D$17:$D$22,$D705),INDEX(Avaliadores!$D$17:$D$22,$E705),INDEX(Avaliadores!$D$17:$D$22,$F705),INDEX(Avaliadores!$D$17:$D$22,$G705))</f>
        <v>5.29166666666667</v>
      </c>
      <c r="W705" s="0" t="n">
        <f aca="false">MEDIAN(INDEX(Avaliadores!$E$17:$E$22,$B705),INDEX(Avaliadores!$E$17:$E$22,$C705),INDEX(Avaliadores!$E$17:$E$22,$D705),INDEX(Avaliadores!$E$17:$E$22,$E705),INDEX(Avaliadores!$E$17:$E$22,$F705),INDEX(Avaliadores!$E$17:$E$22,$G705))</f>
        <v>6.79166666666667</v>
      </c>
      <c r="X705" s="0" t="n">
        <f aca="false">MEDIAN(INDEX(Avaliadores!$F$17:$F$22,$B705),INDEX(Avaliadores!$F$17:$F$22,$C705),INDEX(Avaliadores!$F$17:$F$22,$D705),INDEX(Avaliadores!$F$17:$F$22,$E705),INDEX(Avaliadores!$F$17:$F$22,$F705),INDEX(Avaliadores!$F$17:$F$22,$G705))</f>
        <v>2.79166666666667</v>
      </c>
      <c r="Y705" s="0" t="n">
        <f aca="false">MEDIAN(INDEX(Avaliadores!$G$17:$G$22,$B705),INDEX(Avaliadores!$G$17:$G$22,$C705),INDEX(Avaliadores!$G$17:$G$22,$D705),INDEX(Avaliadores!$G$17:$G$22,$E705),INDEX(Avaliadores!$G$17:$G$22,$F705),INDEX(Avaliadores!$G$17:$G$22,$G705))</f>
        <v>4.79166666666667</v>
      </c>
      <c r="Z705" s="0" t="n">
        <f aca="false">MEDIAN(INDEX(Avaliadores!$H$17:$H$22,$B705),INDEX(Avaliadores!$H$17:$H$22,$C705),INDEX(Avaliadores!$H$17:$H$22,$D705),INDEX(Avaliadores!$H$17:$H$22,$E705),INDEX(Avaliadores!$H$17:$H$22,$F705),INDEX(Avaliadores!$H$17:$H$22,$G705))</f>
        <v>3.79166666666667</v>
      </c>
      <c r="AA705" s="0" t="n">
        <f aca="false">MEDIAN(INDEX(Avaliadores!$I$17:$I$22,$B705),INDEX(Avaliadores!$I$17:$I$22,$C705),INDEX(Avaliadores!$I$17:$I$22,$D705),INDEX(Avaliadores!$I$17:$I$22,$E705),INDEX(Avaliadores!$I$17:$I$22,$F705),INDEX(Avaliadores!$I$17:$I$22,$G705))</f>
        <v>6.79166666666667</v>
      </c>
      <c r="AB705" s="0" t="n">
        <f aca="false">IF(MAX(H705:K705)=MIN(H705:K705),0,IF($B$17="custo",(MAX(H705:K705)-H705)/(MAX(H705:K705)-MIN(H705:K705)),(H705-MIN(H705:K705))/(MAX(H705:K705)-MIN(H705:K705))))</f>
        <v>0.310782692277199</v>
      </c>
      <c r="AC705" s="0" t="n">
        <f aca="false">IF(MAX(H705:K705)=MIN(H705:K705),0,IF($B$17="custo",(MAX(H705:K705)-I705)/(MAX(H705:K705)-MIN(H705:K705)),(I705-MIN(H705:K705))/(MAX(H705:K705)-MIN(H705:K705))))</f>
        <v>0</v>
      </c>
      <c r="AD705" s="0" t="n">
        <f aca="false">IF(MAX(H705:K705)=MIN(H705:K705),0,IF($B$17="custo",(MAX(H705:K705)-J705)/(MAX(H705:K705)-MIN(H705:K705)),(J705-MIN(H705:K705))/(MAX(H705:K705)-MIN(H705:K705))))</f>
        <v>0.810007670365862</v>
      </c>
      <c r="AE705" s="0" t="n">
        <f aca="false">IF(MAX(H705:K705)=MIN(H705:K705),0,IF($B$17="custo",(MAX(H705:K705)-K705)/(MAX(H705:K705)-MIN(H705:K705)),(K705-MIN(H705:K705))/(MAX(H705:K705)-MIN(H705:K705))))</f>
        <v>1</v>
      </c>
      <c r="AF705" s="0" t="n">
        <f aca="false">IF(MAX(L705:O705)=MIN(L705:O705),0,IF($C$17="custo",(MAX(L705:O705)-L705)/(MAX(L705:O705)-MIN(L705:O705)),(L705-MIN(L705:O705))/(MAX(L705:O705)-MIN(L705:O705))))</f>
        <v>0.715664057143369</v>
      </c>
      <c r="AG705" s="0" t="n">
        <f aca="false">IF(MAX(L705:O705)=MIN(L705:O705),0,IF($C$17="custo",(MAX(L705:O705)-M705)/(MAX(L705:O705)-MIN(L705:O705)),(M705-MIN(L705:O705))/(MAX(L705:O705)-MIN(L705:O705))))</f>
        <v>1</v>
      </c>
      <c r="AH705" s="0" t="n">
        <f aca="false">IF(MAX(L705:O705)=MIN(L705:O705),0,IF($C$17="custo",(MAX(L705:O705)-N705)/(MAX(L705:O705)-MIN(L705:O705)),(N705-MIN(L705:O705))/(MAX(L705:O705)-MIN(L705:O705))))</f>
        <v>0.609157075560985</v>
      </c>
      <c r="AI705" s="0" t="n">
        <f aca="false">IF(MAX(L705:O705)=MIN(L705:O705),0,IF($C$17="custo",(MAX(L705:O705)-O705)/(MAX(L705:O705)-MIN(L705:O705)),(O705-MIN(L705:O705))/(MAX(L705:O705)-MIN(L705:O705))))</f>
        <v>0</v>
      </c>
      <c r="AJ705" s="0" t="n">
        <f aca="false">IF(MAX(P705:S705)=MIN(P705:S705),0,IF($D$17="custo",(MAX(P705:S705)-P705)/(MAX(P705:S705)-MIN(P705:S705)),(P705-MIN(P705:S705))/(MAX(P705:S705)-MIN(P705:S705))))</f>
        <v>0.272116955026648</v>
      </c>
      <c r="AK705" s="0" t="n">
        <f aca="false">IF(MAX(P705:S705)=MIN(P705:S705),0,IF($D$17="custo",(MAX(P705:S705)-Q705)/(MAX(P705:S705)-MIN(P705:S705)),(Q705-MIN(P705:S705))/(MAX(P705:S705)-MIN(P705:S705))))</f>
        <v>0</v>
      </c>
      <c r="AL705" s="0" t="n">
        <f aca="false">IF(MAX(P705:S705)=MIN(P705:S705),0,IF($D$17="custo",(MAX(P705:S705)-R705)/(MAX(P705:S705)-MIN(P705:S705)),(R705-MIN(P705:S705))/(MAX(P705:S705)-MIN(P705:S705))))</f>
        <v>0.780519695474422</v>
      </c>
      <c r="AM705" s="0" t="n">
        <f aca="false">IF(MAX(P705:S705)=MIN(P705:S705),0,IF($D$17="custo",(MAX(P705:S705)-S705)/(MAX(P705:S705)-MIN(P705:S705)),(S705-MIN(P705:S705))/(MAX(P705:S705)-MIN(P705:S705))))</f>
        <v>1</v>
      </c>
      <c r="AN705" s="0" t="n">
        <f aca="false">IF(MAX(T705:W705)=MIN(T705:W705),0,IF($E$17="custo",(MAX(T705:W705)-T705)/(MAX(T705:W705)-MIN(T705:W705)),(T705-MIN(T705:W705))/(MAX(T705:W705)-MIN(T705:W705))))</f>
        <v>0</v>
      </c>
      <c r="AO705" s="0" t="n">
        <f aca="false">IF(MAX(T705:W705)=MIN(T705:W705),0,IF($E$17="custo",(MAX(T705:W705)-U705)/(MAX(T705:W705)-MIN(T705:W705)),(U705-MIN(T705:W705))/(MAX(T705:W705)-MIN(T705:W705))))</f>
        <v>0.777777777777778</v>
      </c>
      <c r="AP705" s="0" t="n">
        <f aca="false">IF(MAX(T705:W705)=MIN(T705:W705),0,IF($E$17="custo",(MAX(T705:W705)-V705)/(MAX(T705:W705)-MIN(T705:W705)),(V705-MIN(T705:W705))/(MAX(T705:W705)-MIN(T705:W705))))</f>
        <v>0.666666666666667</v>
      </c>
      <c r="AQ705" s="0" t="n">
        <f aca="false">IF(MAX(T705:W705)=MIN(T705:W705),0,IF($E$17="custo",(MAX(T705:W705)-W705)/(MAX(T705:W705)-MIN(T705:W705)),(W705-MIN(T705:W705))/(MAX(T705:W705)-MIN(T705:W705))))</f>
        <v>1</v>
      </c>
      <c r="AR705" s="0" t="n">
        <f aca="false">IF(MAX(X705:AA705)=MIN(X705:AA705),0,IF($F$17="custo",(MAX(X705:AA705)-X705)/(MAX(X705:AA705)-MIN(X705:AA705)),(X705-MIN(X705:AA705))/(MAX(X705:AA705)-MIN(X705:AA705))))</f>
        <v>0</v>
      </c>
      <c r="AS705" s="0" t="n">
        <f aca="false">IF(MAX(X705:AA705)=MIN(X705:AA705),0,IF($F$17="custo",(MAX(X705:AA705)-Y705)/(MAX(X705:AA705)-MIN(X705:AA705)),(Y705-MIN(X705:AA705))/(MAX(X705:AA705)-MIN(X705:AA705))))</f>
        <v>0.5</v>
      </c>
      <c r="AT705" s="0" t="n">
        <f aca="false">IF(MAX(X705:AA705)=MIN(X705:AA705),0,IF($F$17="custo",(MAX(X705:AA705)-Z705)/(MAX(X705:AA705)-MIN(X705:AA705)),(Z705-MIN(X705:AA705))/(MAX(X705:AA705)-MIN(X705:AA705))))</f>
        <v>0.25</v>
      </c>
      <c r="AU705" s="0" t="n">
        <f aca="false">IF(MAX(X705:AA705)=MIN(X705:AA705),0,IF($F$17="custo",(MAX(X705:AA705)-AA705)/(MAX(X705:AA705)-MIN(X705:AA705)),(AA705-MIN(X705:AA705))/(MAX(X705:AA705)-MIN(X705:AA705))))</f>
        <v>1</v>
      </c>
      <c r="AV705" s="0" t="n">
        <f aca="false">STDEVP(AB705:AE705)</f>
        <v>0.396314385084832</v>
      </c>
      <c r="AW705" s="0" t="n">
        <f aca="false">STDEVP(AF705:AI705)</f>
        <v>0.364708465978557</v>
      </c>
      <c r="AX705" s="0" t="n">
        <f aca="false">STDEVP(AJ705:AM705)</f>
        <v>0.396840436287495</v>
      </c>
      <c r="AY705" s="0" t="n">
        <f aca="false">STDEVP(AN705:AQ705)</f>
        <v>0.372677996249965</v>
      </c>
      <c r="AZ705" s="0" t="n">
        <f aca="false">STDEVP(AR705:AU705)</f>
        <v>0.369754986443726</v>
      </c>
      <c r="BA705" s="0" t="n">
        <f aca="false">AV705*((1-IFERROR(CORREL(AB705:AE705,AF705:AI705),0))+(1-IFERROR(CORREL(AB705:AE705,AJ705:AM705),0))+(1-IFERROR(CORREL(AB705:AE705,AN705:AQ705),0))+(1-IFERROR(CORREL(AB705:AE705,AR705:AU705),0)))</f>
        <v>1.19420221773031</v>
      </c>
      <c r="BB705" s="0" t="n">
        <f aca="false">AW705*((1-IFERROR(CORREL(AF705:AI705,AB705:AE705),0))+(1-IFERROR(CORREL(AF705:AI705,AJ705:AM705),0))+(1-IFERROR(CORREL(AF705:AI705,AN705:AQ705),0))+(1-IFERROR(CORREL(AF705:AI705,AR705:AU705),0)))</f>
        <v>2.51971582450152</v>
      </c>
      <c r="BC705" s="0" t="n">
        <f aca="false">AX705*((1-IFERROR(CORREL(AJ705:AM705,AB705:AE705),0))+(1-IFERROR(CORREL(AJ705:AM705,AF705:AI705),0))+(1-IFERROR(CORREL(AJ705:AM705,AN705:AQ705),0))+(1-IFERROR(CORREL(AJ705:AM705,AR705:AU705),0)))</f>
        <v>1.16998197698936</v>
      </c>
      <c r="BD705" s="0" t="n">
        <f aca="false">AY705*((1-IFERROR(CORREL(AN705:AQ705,AB705:AE705),0))+(1-IFERROR(CORREL(AN705:AQ705,AF705:AI705),0))+(1-IFERROR(CORREL(AN705:AQ705,AJ705:AM705),0))+(1-IFERROR(CORREL(AN705:AQ705,AR705:AU705),0)))</f>
        <v>1.00294686051144</v>
      </c>
      <c r="BE705" s="0" t="n">
        <f aca="false">AZ705*((1-IFERROR(CORREL(AR705:AU705,AB705:AE705),0))+(1-IFERROR(CORREL(AR705:AU705,AF705:AI705),0))+(1-IFERROR(CORREL(AR705:AU705,AJ705:AM705),0))+(1-IFERROR(CORREL(AR705:AU705,AN705:AQ705),0)))</f>
        <v>1.04257988023432</v>
      </c>
      <c r="BF705" s="0" t="n">
        <f aca="false">IF(SUM(BA705:BE705)&gt;0,BA705/SUM(BA705:BE705),1/5)</f>
        <v>0.17233780788759</v>
      </c>
      <c r="BG705" s="0" t="n">
        <f aca="false">IF(SUM(BA705:BE705)&gt;0,BB705/SUM(BA705:BE705),1/5)</f>
        <v>0.363625435664975</v>
      </c>
      <c r="BH705" s="0" t="n">
        <f aca="false">IF(SUM(BA705:BE705)&gt;0,BC705/SUM(BA705:BE705),1/5)</f>
        <v>0.1688425345295</v>
      </c>
      <c r="BI705" s="0" t="n">
        <f aca="false">IF(SUM(BA705:BE705)&gt;0,BD705/SUM(BA705:BE705),1/5)</f>
        <v>0.14473734917089</v>
      </c>
      <c r="BJ705" s="0" t="n">
        <f aca="false">IF(SUM(BA705:BE705)&gt;0,BE705/SUM(BA705:BE705),1/5)</f>
        <v>0.150456872747045</v>
      </c>
      <c r="BK705" s="0" t="n">
        <f aca="false">BF705*AB705+BG705*AF705+BH705*AJ705+BI705*AN705+BJ705*AR705</f>
        <v>0.359738178860127</v>
      </c>
      <c r="BL705" s="0" t="n">
        <f aca="false">BF705*AC705+BG705*AG705+BH705*AK705+BI705*AO705+BJ705*AS705</f>
        <v>0.551427365838079</v>
      </c>
      <c r="BM705" s="0" t="n">
        <f aca="false">BF705*AD705+BG705*AH705+BH705*AL705+BI705*AP705+BJ705*AT705</f>
        <v>0.626990661207035</v>
      </c>
      <c r="BN705" s="0" t="n">
        <f aca="false">BF705*AE705+BG705*AI705+BH705*AM705+BI705*AQ705+BJ705*AU705</f>
        <v>0.636374564335025</v>
      </c>
      <c r="BO705" s="0" t="n">
        <f aca="false">RANK(BK705,$BK705:$BN705)</f>
        <v>4</v>
      </c>
      <c r="BP705" s="0" t="n">
        <f aca="false">RANK(BL705,$BK705:$BN705)</f>
        <v>3</v>
      </c>
      <c r="BQ705" s="0" t="n">
        <f aca="false">RANK(BM705,$BK705:$BN705)</f>
        <v>2</v>
      </c>
      <c r="BR705" s="0" t="n">
        <f aca="false">RANK(BN705,$BK705:$BN705)</f>
        <v>1</v>
      </c>
    </row>
    <row r="706" customFormat="false" ht="15" hidden="false" customHeight="false" outlineLevel="0" collapsed="false">
      <c r="A706" s="0" t="n">
        <v>683</v>
      </c>
      <c r="B706" s="0" t="n">
        <f aca="false">RANDBETWEEN(1,$B$5)</f>
        <v>1</v>
      </c>
      <c r="C706" s="0" t="n">
        <f aca="false">RANDBETWEEN(1,$B$5)</f>
        <v>5</v>
      </c>
      <c r="D706" s="0" t="n">
        <f aca="false">RANDBETWEEN(1,$B$5)</f>
        <v>3</v>
      </c>
      <c r="E706" s="0" t="n">
        <f aca="false">RANDBETWEEN(1,$B$5)</f>
        <v>3</v>
      </c>
      <c r="F706" s="0" t="n">
        <f aca="false">RANDBETWEEN(1,$B$5)</f>
        <v>6</v>
      </c>
      <c r="G706" s="0" t="n">
        <f aca="false">RANDBETWEEN(1,$B$5)</f>
        <v>1</v>
      </c>
      <c r="H706" s="0" t="n">
        <f aca="true">NORMINV(RAND(),$B$8,$B$13)</f>
        <v>47.1743228683885</v>
      </c>
      <c r="I706" s="0" t="n">
        <f aca="true">NORMINV(RAND(),$C$8,$C$13)</f>
        <v>64.9253891442808</v>
      </c>
      <c r="J706" s="0" t="n">
        <f aca="true">NORMINV(RAND(),$D$8,$D$13)</f>
        <v>14.294773866188</v>
      </c>
      <c r="K706" s="0" t="n">
        <f aca="true">NORMINV(RAND(),$E$8,$E$13)</f>
        <v>2.83878478944716</v>
      </c>
      <c r="L706" s="0" t="n">
        <f aca="true">NORMINV(RAND(),$B$9,$B$14)</f>
        <v>43.1986071301885</v>
      </c>
      <c r="M706" s="0" t="n">
        <f aca="true">NORMINV(RAND(),$C$9,$C$14)</f>
        <v>49.2386651142348</v>
      </c>
      <c r="N706" s="0" t="n">
        <f aca="true">NORMINV(RAND(),$D$9,$D$14)</f>
        <v>41.7696200098305</v>
      </c>
      <c r="O706" s="0" t="n">
        <f aca="true">NORMINV(RAND(),$E$9,$E$14)</f>
        <v>23.9837551662317</v>
      </c>
      <c r="P706" s="0" t="n">
        <f aca="true">NORMINV(RAND(),$B$10,$B$15)</f>
        <v>24.0457582116595</v>
      </c>
      <c r="Q706" s="0" t="n">
        <f aca="true">NORMINV(RAND(),$C$10,$C$15)</f>
        <v>29.1405525634448</v>
      </c>
      <c r="R706" s="0" t="n">
        <f aca="true">NORMINV(RAND(),$D$10,$D$15)</f>
        <v>10.3247633480275</v>
      </c>
      <c r="S706" s="0" t="n">
        <f aca="true">NORMINV(RAND(),$E$10,$E$15)</f>
        <v>4.00076245428425</v>
      </c>
      <c r="T706" s="0" t="n">
        <f aca="false">MEDIAN(INDEX(Avaliadores!$B$17:$B$22,$B706),INDEX(Avaliadores!$B$17:$B$22,$C706),INDEX(Avaliadores!$B$17:$B$22,$D706),INDEX(Avaliadores!$B$17:$B$22,$E706),INDEX(Avaliadores!$B$17:$B$22,$F706),INDEX(Avaliadores!$B$17:$B$22,$G706))</f>
        <v>2.29166666666667</v>
      </c>
      <c r="U706" s="0" t="n">
        <f aca="false">MEDIAN(INDEX(Avaliadores!$C$17:$C$22,$B706),INDEX(Avaliadores!$C$17:$C$22,$C706),INDEX(Avaliadores!$C$17:$C$22,$D706),INDEX(Avaliadores!$C$17:$C$22,$E706),INDEX(Avaliadores!$C$17:$C$22,$F706),INDEX(Avaliadores!$C$17:$C$22,$G706))</f>
        <v>4.79166666666667</v>
      </c>
      <c r="V706" s="0" t="n">
        <f aca="false">MEDIAN(INDEX(Avaliadores!$D$17:$D$22,$B706),INDEX(Avaliadores!$D$17:$D$22,$C706),INDEX(Avaliadores!$D$17:$D$22,$D706),INDEX(Avaliadores!$D$17:$D$22,$E706),INDEX(Avaliadores!$D$17:$D$22,$F706),INDEX(Avaliadores!$D$17:$D$22,$G706))</f>
        <v>5.79166666666667</v>
      </c>
      <c r="W706" s="0" t="n">
        <f aca="false">MEDIAN(INDEX(Avaliadores!$E$17:$E$22,$B706),INDEX(Avaliadores!$E$17:$E$22,$C706),INDEX(Avaliadores!$E$17:$E$22,$D706),INDEX(Avaliadores!$E$17:$E$22,$E706),INDEX(Avaliadores!$E$17:$E$22,$F706),INDEX(Avaliadores!$E$17:$E$22,$G706))</f>
        <v>6.54166666666667</v>
      </c>
      <c r="X706" s="0" t="n">
        <f aca="false">MEDIAN(INDEX(Avaliadores!$F$17:$F$22,$B706),INDEX(Avaliadores!$F$17:$F$22,$C706),INDEX(Avaliadores!$F$17:$F$22,$D706),INDEX(Avaliadores!$F$17:$F$22,$E706),INDEX(Avaliadores!$F$17:$F$22,$F706),INDEX(Avaliadores!$F$17:$F$22,$G706))</f>
        <v>2.66666666666667</v>
      </c>
      <c r="Y706" s="0" t="n">
        <f aca="false">MEDIAN(INDEX(Avaliadores!$G$17:$G$22,$B706),INDEX(Avaliadores!$G$17:$G$22,$C706),INDEX(Avaliadores!$G$17:$G$22,$D706),INDEX(Avaliadores!$G$17:$G$22,$E706),INDEX(Avaliadores!$G$17:$G$22,$F706),INDEX(Avaliadores!$G$17:$G$22,$G706))</f>
        <v>5.04166666666667</v>
      </c>
      <c r="Z706" s="0" t="n">
        <f aca="false">MEDIAN(INDEX(Avaliadores!$H$17:$H$22,$B706),INDEX(Avaliadores!$H$17:$H$22,$C706),INDEX(Avaliadores!$H$17:$H$22,$D706),INDEX(Avaliadores!$H$17:$H$22,$E706),INDEX(Avaliadores!$H$17:$H$22,$F706),INDEX(Avaliadores!$H$17:$H$22,$G706))</f>
        <v>3.91666666666667</v>
      </c>
      <c r="AA706" s="0" t="n">
        <f aca="false">MEDIAN(INDEX(Avaliadores!$I$17:$I$22,$B706),INDEX(Avaliadores!$I$17:$I$22,$C706),INDEX(Avaliadores!$I$17:$I$22,$D706),INDEX(Avaliadores!$I$17:$I$22,$E706),INDEX(Avaliadores!$I$17:$I$22,$F706),INDEX(Avaliadores!$I$17:$I$22,$G706))</f>
        <v>6.91666666666667</v>
      </c>
      <c r="AB706" s="0" t="n">
        <f aca="false">IF(MAX(H706:K706)=MIN(H706:K706),0,IF($B$17="custo",(MAX(H706:K706)-H706)/(MAX(H706:K706)-MIN(H706:K706)),(H706-MIN(H706:K706))/(MAX(H706:K706)-MIN(H706:K706))))</f>
        <v>0.285908151369376</v>
      </c>
      <c r="AC706" s="0" t="n">
        <f aca="false">IF(MAX(H706:K706)=MIN(H706:K706),0,IF($B$17="custo",(MAX(H706:K706)-I706)/(MAX(H706:K706)-MIN(H706:K706)),(I706-MIN(H706:K706))/(MAX(H706:K706)-MIN(H706:K706))))</f>
        <v>0</v>
      </c>
      <c r="AD706" s="0" t="n">
        <f aca="false">IF(MAX(H706:K706)=MIN(H706:K706),0,IF($B$17="custo",(MAX(H706:K706)-J706)/(MAX(H706:K706)-MIN(H706:K706)),(J706-MIN(H706:K706))/(MAX(H706:K706)-MIN(H706:K706))))</f>
        <v>0.815483723167267</v>
      </c>
      <c r="AE706" s="0" t="n">
        <f aca="false">IF(MAX(H706:K706)=MIN(H706:K706),0,IF($B$17="custo",(MAX(H706:K706)-K706)/(MAX(H706:K706)-MIN(H706:K706)),(K706-MIN(H706:K706))/(MAX(H706:K706)-MIN(H706:K706))))</f>
        <v>1</v>
      </c>
      <c r="AF706" s="0" t="n">
        <f aca="false">IF(MAX(L706:O706)=MIN(L706:O706),0,IF($C$17="custo",(MAX(L706:O706)-L706)/(MAX(L706:O706)-MIN(L706:O706)),(L706-MIN(L706:O706))/(MAX(L706:O706)-MIN(L706:O706))))</f>
        <v>0.760836289003523</v>
      </c>
      <c r="AG706" s="0" t="n">
        <f aca="false">IF(MAX(L706:O706)=MIN(L706:O706),0,IF($C$17="custo",(MAX(L706:O706)-M706)/(MAX(L706:O706)-MIN(L706:O706)),(M706-MIN(L706:O706))/(MAX(L706:O706)-MIN(L706:O706))))</f>
        <v>1</v>
      </c>
      <c r="AH706" s="0" t="n">
        <f aca="false">IF(MAX(L706:O706)=MIN(L706:O706),0,IF($C$17="custo",(MAX(L706:O706)-N706)/(MAX(L706:O706)-MIN(L706:O706)),(N706-MIN(L706:O706))/(MAX(L706:O706)-MIN(L706:O706))))</f>
        <v>0.704253742350213</v>
      </c>
      <c r="AI706" s="0" t="n">
        <f aca="false">IF(MAX(L706:O706)=MIN(L706:O706),0,IF($C$17="custo",(MAX(L706:O706)-O706)/(MAX(L706:O706)-MIN(L706:O706)),(O706-MIN(L706:O706))/(MAX(L706:O706)-MIN(L706:O706))))</f>
        <v>0</v>
      </c>
      <c r="AJ706" s="0" t="n">
        <f aca="false">IF(MAX(P706:S706)=MIN(P706:S706),0,IF($D$17="custo",(MAX(P706:S706)-P706)/(MAX(P706:S706)-MIN(P706:S706)),(P706-MIN(P706:S706))/(MAX(P706:S706)-MIN(P706:S706))))</f>
        <v>0.202658587429052</v>
      </c>
      <c r="AK706" s="0" t="n">
        <f aca="false">IF(MAX(P706:S706)=MIN(P706:S706),0,IF($D$17="custo",(MAX(P706:S706)-Q706)/(MAX(P706:S706)-MIN(P706:S706)),(Q706-MIN(P706:S706))/(MAX(P706:S706)-MIN(P706:S706))))</f>
        <v>0</v>
      </c>
      <c r="AL706" s="0" t="n">
        <f aca="false">IF(MAX(P706:S706)=MIN(P706:S706),0,IF($D$17="custo",(MAX(P706:S706)-R706)/(MAX(P706:S706)-MIN(P706:S706)),(R706-MIN(P706:S706))/(MAX(P706:S706)-MIN(P706:S706))))</f>
        <v>0.748446551610672</v>
      </c>
      <c r="AM706" s="0" t="n">
        <f aca="false">IF(MAX(P706:S706)=MIN(P706:S706),0,IF($D$17="custo",(MAX(P706:S706)-S706)/(MAX(P706:S706)-MIN(P706:S706)),(S706-MIN(P706:S706))/(MAX(P706:S706)-MIN(P706:S706))))</f>
        <v>1</v>
      </c>
      <c r="AN706" s="0" t="n">
        <f aca="false">IF(MAX(T706:W706)=MIN(T706:W706),0,IF($E$17="custo",(MAX(T706:W706)-T706)/(MAX(T706:W706)-MIN(T706:W706)),(T706-MIN(T706:W706))/(MAX(T706:W706)-MIN(T706:W706))))</f>
        <v>0</v>
      </c>
      <c r="AO706" s="0" t="n">
        <f aca="false">IF(MAX(T706:W706)=MIN(T706:W706),0,IF($E$17="custo",(MAX(T706:W706)-U706)/(MAX(T706:W706)-MIN(T706:W706)),(U706-MIN(T706:W706))/(MAX(T706:W706)-MIN(T706:W706))))</f>
        <v>0.588235294117647</v>
      </c>
      <c r="AP706" s="0" t="n">
        <f aca="false">IF(MAX(T706:W706)=MIN(T706:W706),0,IF($E$17="custo",(MAX(T706:W706)-V706)/(MAX(T706:W706)-MIN(T706:W706)),(V706-MIN(T706:W706))/(MAX(T706:W706)-MIN(T706:W706))))</f>
        <v>0.823529411764706</v>
      </c>
      <c r="AQ706" s="0" t="n">
        <f aca="false">IF(MAX(T706:W706)=MIN(T706:W706),0,IF($E$17="custo",(MAX(T706:W706)-W706)/(MAX(T706:W706)-MIN(T706:W706)),(W706-MIN(T706:W706))/(MAX(T706:W706)-MIN(T706:W706))))</f>
        <v>1</v>
      </c>
      <c r="AR706" s="0" t="n">
        <f aca="false">IF(MAX(X706:AA706)=MIN(X706:AA706),0,IF($F$17="custo",(MAX(X706:AA706)-X706)/(MAX(X706:AA706)-MIN(X706:AA706)),(X706-MIN(X706:AA706))/(MAX(X706:AA706)-MIN(X706:AA706))))</f>
        <v>0</v>
      </c>
      <c r="AS706" s="0" t="n">
        <f aca="false">IF(MAX(X706:AA706)=MIN(X706:AA706),0,IF($F$17="custo",(MAX(X706:AA706)-Y706)/(MAX(X706:AA706)-MIN(X706:AA706)),(Y706-MIN(X706:AA706))/(MAX(X706:AA706)-MIN(X706:AA706))))</f>
        <v>0.558823529411765</v>
      </c>
      <c r="AT706" s="0" t="n">
        <f aca="false">IF(MAX(X706:AA706)=MIN(X706:AA706),0,IF($F$17="custo",(MAX(X706:AA706)-Z706)/(MAX(X706:AA706)-MIN(X706:AA706)),(Z706-MIN(X706:AA706))/(MAX(X706:AA706)-MIN(X706:AA706))))</f>
        <v>0.294117647058824</v>
      </c>
      <c r="AU706" s="0" t="n">
        <f aca="false">IF(MAX(X706:AA706)=MIN(X706:AA706),0,IF($F$17="custo",(MAX(X706:AA706)-AA706)/(MAX(X706:AA706)-MIN(X706:AA706)),(AA706-MIN(X706:AA706))/(MAX(X706:AA706)-MIN(X706:AA706))))</f>
        <v>1</v>
      </c>
      <c r="AV706" s="0" t="n">
        <f aca="false">STDEVP(AB706:AE706)</f>
        <v>0.400872554928011</v>
      </c>
      <c r="AW706" s="0" t="n">
        <f aca="false">STDEVP(AF706:AI706)</f>
        <v>0.372719055257791</v>
      </c>
      <c r="AX706" s="0" t="n">
        <f aca="false">STDEVP(AJ706:AM706)</f>
        <v>0.402970199822468</v>
      </c>
      <c r="AY706" s="0" t="n">
        <f aca="false">STDEVP(AN706:AQ706)</f>
        <v>0.377514636852748</v>
      </c>
      <c r="AZ706" s="0" t="n">
        <f aca="false">STDEVP(AR706:AU706)</f>
        <v>0.367573522057353</v>
      </c>
      <c r="BA706" s="0" t="n">
        <f aca="false">AV706*((1-IFERROR(CORREL(AB706:AE706,AF706:AI706),0))+(1-IFERROR(CORREL(AB706:AE706,AJ706:AM706),0))+(1-IFERROR(CORREL(AB706:AE706,AN706:AQ706),0))+(1-IFERROR(CORREL(AB706:AE706,AR706:AU706),0)))</f>
        <v>1.092815513084</v>
      </c>
      <c r="BB706" s="0" t="n">
        <f aca="false">AW706*((1-IFERROR(CORREL(AF706:AI706,AB706:AE706),0))+(1-IFERROR(CORREL(AF706:AI706,AJ706:AM706),0))+(1-IFERROR(CORREL(AF706:AI706,AN706:AQ706),0))+(1-IFERROR(CORREL(AF706:AI706,AR706:AU706),0)))</f>
        <v>2.59434538385878</v>
      </c>
      <c r="BC706" s="0" t="n">
        <f aca="false">AX706*((1-IFERROR(CORREL(AJ706:AM706,AB706:AE706),0))+(1-IFERROR(CORREL(AJ706:AM706,AF706:AI706),0))+(1-IFERROR(CORREL(AJ706:AM706,AN706:AQ706),0))+(1-IFERROR(CORREL(AJ706:AM706,AR706:AU706),0)))</f>
        <v>1.05375912033939</v>
      </c>
      <c r="BD706" s="0" t="n">
        <f aca="false">AY706*((1-IFERROR(CORREL(AN706:AQ706,AB706:AE706),0))+(1-IFERROR(CORREL(AN706:AQ706,AF706:AI706),0))+(1-IFERROR(CORREL(AN706:AQ706,AJ706:AM706),0))+(1-IFERROR(CORREL(AN706:AQ706,AR706:AU706),0)))</f>
        <v>0.889577610091856</v>
      </c>
      <c r="BE706" s="0" t="n">
        <f aca="false">AZ706*((1-IFERROR(CORREL(AR706:AU706,AB706:AE706),0))+(1-IFERROR(CORREL(AR706:AU706,AF706:AI706),0))+(1-IFERROR(CORREL(AR706:AU706,AJ706:AM706),0))+(1-IFERROR(CORREL(AR706:AU706,AN706:AQ706),0)))</f>
        <v>1.05962244295416</v>
      </c>
      <c r="BF706" s="0" t="n">
        <f aca="false">IF(SUM(BA706:BE706)&gt;0,BA706/SUM(BA706:BE706),1/5)</f>
        <v>0.163347668142881</v>
      </c>
      <c r="BG706" s="0" t="n">
        <f aca="false">IF(SUM(BA706:BE706)&gt;0,BB706/SUM(BA706:BE706),1/5)</f>
        <v>0.387787566827857</v>
      </c>
      <c r="BH706" s="0" t="n">
        <f aca="false">IF(SUM(BA706:BE706)&gt;0,BC706/SUM(BA706:BE706),1/5)</f>
        <v>0.157509747099008</v>
      </c>
      <c r="BI706" s="0" t="n">
        <f aca="false">IF(SUM(BA706:BE706)&gt;0,BD706/SUM(BA706:BE706),1/5)</f>
        <v>0.132968855676789</v>
      </c>
      <c r="BJ706" s="0" t="n">
        <f aca="false">IF(SUM(BA706:BE706)&gt;0,BE706/SUM(BA706:BE706),1/5)</f>
        <v>0.158386162253464</v>
      </c>
      <c r="BK706" s="0" t="n">
        <f aca="false">BF706*AB706+BG706*AF706+BH706*AJ706+BI706*AN706+BJ706*AR706</f>
        <v>0.373665985949634</v>
      </c>
      <c r="BL706" s="0" t="n">
        <f aca="false">BF706*AC706+BG706*AG706+BH706*AK706+BI706*AO706+BJ706*AS706</f>
        <v>0.554514454955845</v>
      </c>
      <c r="BM706" s="0" t="n">
        <f aca="false">BF706*AD706+BG706*AH706+BH706*AL706+BI706*AP706+BJ706*AT706</f>
        <v>0.68028376569177</v>
      </c>
      <c r="BN706" s="0" t="n">
        <f aca="false">BF706*AE706+BG706*AI706+BH706*AM706+BI706*AQ706+BJ706*AU706</f>
        <v>0.612212433172143</v>
      </c>
      <c r="BO706" s="0" t="n">
        <f aca="false">RANK(BK706,$BK706:$BN706)</f>
        <v>4</v>
      </c>
      <c r="BP706" s="0" t="n">
        <f aca="false">RANK(BL706,$BK706:$BN706)</f>
        <v>3</v>
      </c>
      <c r="BQ706" s="0" t="n">
        <f aca="false">RANK(BM706,$BK706:$BN706)</f>
        <v>1</v>
      </c>
      <c r="BR706" s="0" t="n">
        <f aca="false">RANK(BN706,$BK706:$BN706)</f>
        <v>2</v>
      </c>
    </row>
    <row r="707" customFormat="false" ht="15" hidden="false" customHeight="false" outlineLevel="0" collapsed="false">
      <c r="A707" s="0" t="n">
        <v>684</v>
      </c>
      <c r="B707" s="0" t="n">
        <f aca="false">RANDBETWEEN(1,$B$5)</f>
        <v>3</v>
      </c>
      <c r="C707" s="0" t="n">
        <f aca="false">RANDBETWEEN(1,$B$5)</f>
        <v>6</v>
      </c>
      <c r="D707" s="0" t="n">
        <f aca="false">RANDBETWEEN(1,$B$5)</f>
        <v>3</v>
      </c>
      <c r="E707" s="0" t="n">
        <f aca="false">RANDBETWEEN(1,$B$5)</f>
        <v>6</v>
      </c>
      <c r="F707" s="0" t="n">
        <f aca="false">RANDBETWEEN(1,$B$5)</f>
        <v>4</v>
      </c>
      <c r="G707" s="0" t="n">
        <f aca="false">RANDBETWEEN(1,$B$5)</f>
        <v>3</v>
      </c>
      <c r="H707" s="0" t="n">
        <f aca="true">NORMINV(RAND(),$B$8,$B$13)</f>
        <v>49.5816530527763</v>
      </c>
      <c r="I707" s="0" t="n">
        <f aca="true">NORMINV(RAND(),$C$8,$C$13)</f>
        <v>58.3117649365412</v>
      </c>
      <c r="J707" s="0" t="n">
        <f aca="true">NORMINV(RAND(),$D$8,$D$13)</f>
        <v>14.230146341436</v>
      </c>
      <c r="K707" s="0" t="n">
        <f aca="true">NORMINV(RAND(),$E$8,$E$13)</f>
        <v>2.78885723935599</v>
      </c>
      <c r="L707" s="0" t="n">
        <f aca="true">NORMINV(RAND(),$B$9,$B$14)</f>
        <v>48.9537475526836</v>
      </c>
      <c r="M707" s="0" t="n">
        <f aca="true">NORMINV(RAND(),$C$9,$C$14)</f>
        <v>50.1613065138452</v>
      </c>
      <c r="N707" s="0" t="n">
        <f aca="true">NORMINV(RAND(),$D$9,$D$14)</f>
        <v>47.1353471145731</v>
      </c>
      <c r="O707" s="0" t="n">
        <f aca="true">NORMINV(RAND(),$E$9,$E$14)</f>
        <v>24.3933797137594</v>
      </c>
      <c r="P707" s="0" t="n">
        <f aca="true">NORMINV(RAND(),$B$10,$B$15)</f>
        <v>23.7578655339148</v>
      </c>
      <c r="Q707" s="0" t="n">
        <f aca="true">NORMINV(RAND(),$C$10,$C$15)</f>
        <v>29.6122622688953</v>
      </c>
      <c r="R707" s="0" t="n">
        <f aca="true">NORMINV(RAND(),$D$10,$D$15)</f>
        <v>9.51881921993031</v>
      </c>
      <c r="S707" s="0" t="n">
        <f aca="true">NORMINV(RAND(),$E$10,$E$15)</f>
        <v>4.30553989482262</v>
      </c>
      <c r="T707" s="0" t="n">
        <f aca="false">MEDIAN(INDEX(Avaliadores!$B$17:$B$22,$B707),INDEX(Avaliadores!$B$17:$B$22,$C707),INDEX(Avaliadores!$B$17:$B$22,$D707),INDEX(Avaliadores!$B$17:$B$22,$E707),INDEX(Avaliadores!$B$17:$B$22,$F707),INDEX(Avaliadores!$B$17:$B$22,$G707))</f>
        <v>2.79166666666667</v>
      </c>
      <c r="U707" s="0" t="n">
        <f aca="false">MEDIAN(INDEX(Avaliadores!$C$17:$C$22,$B707),INDEX(Avaliadores!$C$17:$C$22,$C707),INDEX(Avaliadores!$C$17:$C$22,$D707),INDEX(Avaliadores!$C$17:$C$22,$E707),INDEX(Avaliadores!$C$17:$C$22,$F707),INDEX(Avaliadores!$C$17:$C$22,$G707))</f>
        <v>5.16666666666667</v>
      </c>
      <c r="V707" s="0" t="n">
        <f aca="false">MEDIAN(INDEX(Avaliadores!$D$17:$D$22,$B707),INDEX(Avaliadores!$D$17:$D$22,$C707),INDEX(Avaliadores!$D$17:$D$22,$D707),INDEX(Avaliadores!$D$17:$D$22,$E707),INDEX(Avaliadores!$D$17:$D$22,$F707),INDEX(Avaliadores!$D$17:$D$22,$G707))</f>
        <v>5.66666666666667</v>
      </c>
      <c r="W707" s="0" t="n">
        <f aca="false">MEDIAN(INDEX(Avaliadores!$E$17:$E$22,$B707),INDEX(Avaliadores!$E$17:$E$22,$C707),INDEX(Avaliadores!$E$17:$E$22,$D707),INDEX(Avaliadores!$E$17:$E$22,$E707),INDEX(Avaliadores!$E$17:$E$22,$F707),INDEX(Avaliadores!$E$17:$E$22,$G707))</f>
        <v>5.91666666666667</v>
      </c>
      <c r="X707" s="0" t="n">
        <f aca="false">MEDIAN(INDEX(Avaliadores!$F$17:$F$22,$B707),INDEX(Avaliadores!$F$17:$F$22,$C707),INDEX(Avaliadores!$F$17:$F$22,$D707),INDEX(Avaliadores!$F$17:$F$22,$E707),INDEX(Avaliadores!$F$17:$F$22,$F707),INDEX(Avaliadores!$F$17:$F$22,$G707))</f>
        <v>2.91666666666667</v>
      </c>
      <c r="Y707" s="0" t="n">
        <f aca="false">MEDIAN(INDEX(Avaliadores!$G$17:$G$22,$B707),INDEX(Avaliadores!$G$17:$G$22,$C707),INDEX(Avaliadores!$G$17:$G$22,$D707),INDEX(Avaliadores!$G$17:$G$22,$E707),INDEX(Avaliadores!$G$17:$G$22,$F707),INDEX(Avaliadores!$G$17:$G$22,$G707))</f>
        <v>5.41666666666667</v>
      </c>
      <c r="Z707" s="0" t="n">
        <f aca="false">MEDIAN(INDEX(Avaliadores!$H$17:$H$22,$B707),INDEX(Avaliadores!$H$17:$H$22,$C707),INDEX(Avaliadores!$H$17:$H$22,$D707),INDEX(Avaliadores!$H$17:$H$22,$E707),INDEX(Avaliadores!$H$17:$H$22,$F707),INDEX(Avaliadores!$H$17:$H$22,$G707))</f>
        <v>3.79166666666667</v>
      </c>
      <c r="AA707" s="0" t="n">
        <f aca="false">MEDIAN(INDEX(Avaliadores!$I$17:$I$22,$B707),INDEX(Avaliadores!$I$17:$I$22,$C707),INDEX(Avaliadores!$I$17:$I$22,$D707),INDEX(Avaliadores!$I$17:$I$22,$E707),INDEX(Avaliadores!$I$17:$I$22,$F707),INDEX(Avaliadores!$I$17:$I$22,$G707))</f>
        <v>6.79166666666667</v>
      </c>
      <c r="AB707" s="0" t="n">
        <f aca="false">IF(MAX(H707:K707)=MIN(H707:K707),0,IF($B$17="custo",(MAX(H707:K707)-H707)/(MAX(H707:K707)-MIN(H707:K707)),(H707-MIN(H707:K707))/(MAX(H707:K707)-MIN(H707:K707))))</f>
        <v>0.157234414511894</v>
      </c>
      <c r="AC707" s="0" t="n">
        <f aca="false">IF(MAX(H707:K707)=MIN(H707:K707),0,IF($B$17="custo",(MAX(H707:K707)-I707)/(MAX(H707:K707)-MIN(H707:K707)),(I707-MIN(H707:K707))/(MAX(H707:K707)-MIN(H707:K707))))</f>
        <v>0</v>
      </c>
      <c r="AD707" s="0" t="n">
        <f aca="false">IF(MAX(H707:K707)=MIN(H707:K707),0,IF($B$17="custo",(MAX(H707:K707)-J707)/(MAX(H707:K707)-MIN(H707:K707)),(J707-MIN(H707:K707))/(MAX(H707:K707)-MIN(H707:K707))))</f>
        <v>0.79393570011716</v>
      </c>
      <c r="AE707" s="0" t="n">
        <f aca="false">IF(MAX(H707:K707)=MIN(H707:K707),0,IF($B$17="custo",(MAX(H707:K707)-K707)/(MAX(H707:K707)-MIN(H707:K707)),(K707-MIN(H707:K707))/(MAX(H707:K707)-MIN(H707:K707))))</f>
        <v>1</v>
      </c>
      <c r="AF707" s="0" t="n">
        <f aca="false">IF(MAX(L707:O707)=MIN(L707:O707),0,IF($C$17="custo",(MAX(L707:O707)-L707)/(MAX(L707:O707)-MIN(L707:O707)),(L707-MIN(L707:O707))/(MAX(L707:O707)-MIN(L707:O707))))</f>
        <v>0.953137131654781</v>
      </c>
      <c r="AG707" s="0" t="n">
        <f aca="false">IF(MAX(L707:O707)=MIN(L707:O707),0,IF($C$17="custo",(MAX(L707:O707)-M707)/(MAX(L707:O707)-MIN(L707:O707)),(M707-MIN(L707:O707))/(MAX(L707:O707)-MIN(L707:O707))))</f>
        <v>1</v>
      </c>
      <c r="AH707" s="0" t="n">
        <f aca="false">IF(MAX(L707:O707)=MIN(L707:O707),0,IF($C$17="custo",(MAX(L707:O707)-N707)/(MAX(L707:O707)-MIN(L707:O707)),(N707-MIN(L707:O707))/(MAX(L707:O707)-MIN(L707:O707))))</f>
        <v>0.882568767648703</v>
      </c>
      <c r="AI707" s="0" t="n">
        <f aca="false">IF(MAX(L707:O707)=MIN(L707:O707),0,IF($C$17="custo",(MAX(L707:O707)-O707)/(MAX(L707:O707)-MIN(L707:O707)),(O707-MIN(L707:O707))/(MAX(L707:O707)-MIN(L707:O707))))</f>
        <v>0</v>
      </c>
      <c r="AJ707" s="0" t="n">
        <f aca="false">IF(MAX(P707:S707)=MIN(P707:S707),0,IF($D$17="custo",(MAX(P707:S707)-P707)/(MAX(P707:S707)-MIN(P707:S707)),(P707-MIN(P707:S707))/(MAX(P707:S707)-MIN(P707:S707))))</f>
        <v>0.231337612530121</v>
      </c>
      <c r="AK707" s="0" t="n">
        <f aca="false">IF(MAX(P707:S707)=MIN(P707:S707),0,IF($D$17="custo",(MAX(P707:S707)-Q707)/(MAX(P707:S707)-MIN(P707:S707)),(Q707-MIN(P707:S707))/(MAX(P707:S707)-MIN(P707:S707))))</f>
        <v>0</v>
      </c>
      <c r="AL707" s="0" t="n">
        <f aca="false">IF(MAX(P707:S707)=MIN(P707:S707),0,IF($D$17="custo",(MAX(P707:S707)-R707)/(MAX(P707:S707)-MIN(P707:S707)),(R707-MIN(P707:S707))/(MAX(P707:S707)-MIN(P707:S707))))</f>
        <v>0.793996265180164</v>
      </c>
      <c r="AM707" s="0" t="n">
        <f aca="false">IF(MAX(P707:S707)=MIN(P707:S707),0,IF($D$17="custo",(MAX(P707:S707)-S707)/(MAX(P707:S707)-MIN(P707:S707)),(S707-MIN(P707:S707))/(MAX(P707:S707)-MIN(P707:S707))))</f>
        <v>1</v>
      </c>
      <c r="AN707" s="0" t="n">
        <f aca="false">IF(MAX(T707:W707)=MIN(T707:W707),0,IF($E$17="custo",(MAX(T707:W707)-T707)/(MAX(T707:W707)-MIN(T707:W707)),(T707-MIN(T707:W707))/(MAX(T707:W707)-MIN(T707:W707))))</f>
        <v>0</v>
      </c>
      <c r="AO707" s="0" t="n">
        <f aca="false">IF(MAX(T707:W707)=MIN(T707:W707),0,IF($E$17="custo",(MAX(T707:W707)-U707)/(MAX(T707:W707)-MIN(T707:W707)),(U707-MIN(T707:W707))/(MAX(T707:W707)-MIN(T707:W707))))</f>
        <v>0.76</v>
      </c>
      <c r="AP707" s="0" t="n">
        <f aca="false">IF(MAX(T707:W707)=MIN(T707:W707),0,IF($E$17="custo",(MAX(T707:W707)-V707)/(MAX(T707:W707)-MIN(T707:W707)),(V707-MIN(T707:W707))/(MAX(T707:W707)-MIN(T707:W707))))</f>
        <v>0.92</v>
      </c>
      <c r="AQ707" s="0" t="n">
        <f aca="false">IF(MAX(T707:W707)=MIN(T707:W707),0,IF($E$17="custo",(MAX(T707:W707)-W707)/(MAX(T707:W707)-MIN(T707:W707)),(W707-MIN(T707:W707))/(MAX(T707:W707)-MIN(T707:W707))))</f>
        <v>1</v>
      </c>
      <c r="AR707" s="0" t="n">
        <f aca="false">IF(MAX(X707:AA707)=MIN(X707:AA707),0,IF($F$17="custo",(MAX(X707:AA707)-X707)/(MAX(X707:AA707)-MIN(X707:AA707)),(X707-MIN(X707:AA707))/(MAX(X707:AA707)-MIN(X707:AA707))))</f>
        <v>0</v>
      </c>
      <c r="AS707" s="0" t="n">
        <f aca="false">IF(MAX(X707:AA707)=MIN(X707:AA707),0,IF($F$17="custo",(MAX(X707:AA707)-Y707)/(MAX(X707:AA707)-MIN(X707:AA707)),(Y707-MIN(X707:AA707))/(MAX(X707:AA707)-MIN(X707:AA707))))</f>
        <v>0.645161290322581</v>
      </c>
      <c r="AT707" s="0" t="n">
        <f aca="false">IF(MAX(X707:AA707)=MIN(X707:AA707),0,IF($F$17="custo",(MAX(X707:AA707)-Z707)/(MAX(X707:AA707)-MIN(X707:AA707)),(Z707-MIN(X707:AA707))/(MAX(X707:AA707)-MIN(X707:AA707))))</f>
        <v>0.225806451612903</v>
      </c>
      <c r="AU707" s="0" t="n">
        <f aca="false">IF(MAX(X707:AA707)=MIN(X707:AA707),0,IF($F$17="custo",(MAX(X707:AA707)-AA707)/(MAX(X707:AA707)-MIN(X707:AA707)),(AA707-MIN(X707:AA707))/(MAX(X707:AA707)-MIN(X707:AA707))))</f>
        <v>1</v>
      </c>
      <c r="AV707" s="0" t="n">
        <f aca="false">STDEVP(AB707:AE707)</f>
        <v>0.419312041614605</v>
      </c>
      <c r="AW707" s="0" t="n">
        <f aca="false">STDEVP(AF707:AI707)</f>
        <v>0.411427707663178</v>
      </c>
      <c r="AX707" s="0" t="n">
        <f aca="false">STDEVP(AJ707:AM707)</f>
        <v>0.405725532546616</v>
      </c>
      <c r="AY707" s="0" t="n">
        <f aca="false">STDEVP(AN707:AQ707)</f>
        <v>0.396358423652128</v>
      </c>
      <c r="AZ707" s="0" t="n">
        <f aca="false">STDEVP(AR707:AU707)</f>
        <v>0.384737433608921</v>
      </c>
      <c r="BA707" s="0" t="n">
        <f aca="false">AV707*((1-IFERROR(CORREL(AB707:AE707,AF707:AI707),0))+(1-IFERROR(CORREL(AB707:AE707,AJ707:AM707),0))+(1-IFERROR(CORREL(AB707:AE707,AN707:AQ707),0))+(1-IFERROR(CORREL(AB707:AE707,AR707:AU707),0)))</f>
        <v>1.1425009434333</v>
      </c>
      <c r="BB707" s="0" t="n">
        <f aca="false">AW707*((1-IFERROR(CORREL(AF707:AI707,AB707:AE707),0))+(1-IFERROR(CORREL(AF707:AI707,AJ707:AM707),0))+(1-IFERROR(CORREL(AF707:AI707,AN707:AQ707),0))+(1-IFERROR(CORREL(AF707:AI707,AR707:AU707),0)))</f>
        <v>2.8003681431828</v>
      </c>
      <c r="BC707" s="0" t="n">
        <f aca="false">AX707*((1-IFERROR(CORREL(AJ707:AM707,AB707:AE707),0))+(1-IFERROR(CORREL(AJ707:AM707,AF707:AI707),0))+(1-IFERROR(CORREL(AJ707:AM707,AN707:AQ707),0))+(1-IFERROR(CORREL(AJ707:AM707,AR707:AU707),0)))</f>
        <v>1.14454336709796</v>
      </c>
      <c r="BD707" s="0" t="n">
        <f aca="false">AY707*((1-IFERROR(CORREL(AN707:AQ707,AB707:AE707),0))+(1-IFERROR(CORREL(AN707:AQ707,AF707:AI707),0))+(1-IFERROR(CORREL(AN707:AQ707,AJ707:AM707),0))+(1-IFERROR(CORREL(AN707:AQ707,AR707:AU707),0)))</f>
        <v>1.01344589529674</v>
      </c>
      <c r="BE707" s="0" t="n">
        <f aca="false">AZ707*((1-IFERROR(CORREL(AR707:AU707,AB707:AE707),0))+(1-IFERROR(CORREL(AR707:AU707,AF707:AI707),0))+(1-IFERROR(CORREL(AR707:AU707,AJ707:AM707),0))+(1-IFERROR(CORREL(AR707:AU707,AN707:AQ707),0)))</f>
        <v>1.24951682140522</v>
      </c>
      <c r="BF707" s="0" t="n">
        <f aca="false">IF(SUM(BA707:BE707)&gt;0,BA707/SUM(BA707:BE707),1/5)</f>
        <v>0.155434371300076</v>
      </c>
      <c r="BG707" s="0" t="n">
        <f aca="false">IF(SUM(BA707:BE707)&gt;0,BB707/SUM(BA707:BE707),1/5)</f>
        <v>0.380983021717558</v>
      </c>
      <c r="BH707" s="0" t="n">
        <f aca="false">IF(SUM(BA707:BE707)&gt;0,BC707/SUM(BA707:BE707),1/5)</f>
        <v>0.155712237887468</v>
      </c>
      <c r="BI707" s="0" t="n">
        <f aca="false">IF(SUM(BA707:BE707)&gt;0,BD707/SUM(BA707:BE707),1/5)</f>
        <v>0.137876757553231</v>
      </c>
      <c r="BJ707" s="0" t="n">
        <f aca="false">IF(SUM(BA707:BE707)&gt;0,BE707/SUM(BA707:BE707),1/5)</f>
        <v>0.169993611541668</v>
      </c>
      <c r="BK707" s="0" t="n">
        <f aca="false">BF707*AB707+BG707*AF707+BH707*AJ707+BI707*AN707+BJ707*AR707</f>
        <v>0.423590794250045</v>
      </c>
      <c r="BL707" s="0" t="n">
        <f aca="false">BF707*AC707+BG707*AG707+BH707*AK707+BI707*AO707+BJ707*AS707</f>
        <v>0.595442655226831</v>
      </c>
      <c r="BM707" s="0" t="n">
        <f aca="false">BF707*AD707+BG707*AH707+BH707*AL707+BI707*AP707+BJ707*AT707</f>
        <v>0.748515818866294</v>
      </c>
      <c r="BN707" s="0" t="n">
        <f aca="false">BF707*AE707+BG707*AI707+BH707*AM707+BI707*AQ707+BJ707*AU707</f>
        <v>0.619016978282443</v>
      </c>
      <c r="BO707" s="0" t="n">
        <f aca="false">RANK(BK707,$BK707:$BN707)</f>
        <v>4</v>
      </c>
      <c r="BP707" s="0" t="n">
        <f aca="false">RANK(BL707,$BK707:$BN707)</f>
        <v>3</v>
      </c>
      <c r="BQ707" s="0" t="n">
        <f aca="false">RANK(BM707,$BK707:$BN707)</f>
        <v>1</v>
      </c>
      <c r="BR707" s="0" t="n">
        <f aca="false">RANK(BN707,$BK707:$BN707)</f>
        <v>2</v>
      </c>
    </row>
    <row r="708" customFormat="false" ht="15" hidden="false" customHeight="false" outlineLevel="0" collapsed="false">
      <c r="A708" s="0" t="n">
        <v>685</v>
      </c>
      <c r="B708" s="0" t="n">
        <f aca="false">RANDBETWEEN(1,$B$5)</f>
        <v>6</v>
      </c>
      <c r="C708" s="0" t="n">
        <f aca="false">RANDBETWEEN(1,$B$5)</f>
        <v>5</v>
      </c>
      <c r="D708" s="0" t="n">
        <f aca="false">RANDBETWEEN(1,$B$5)</f>
        <v>3</v>
      </c>
      <c r="E708" s="0" t="n">
        <f aca="false">RANDBETWEEN(1,$B$5)</f>
        <v>2</v>
      </c>
      <c r="F708" s="0" t="n">
        <f aca="false">RANDBETWEEN(1,$B$5)</f>
        <v>6</v>
      </c>
      <c r="G708" s="0" t="n">
        <f aca="false">RANDBETWEEN(1,$B$5)</f>
        <v>4</v>
      </c>
      <c r="H708" s="0" t="n">
        <f aca="true">NORMINV(RAND(),$B$8,$B$13)</f>
        <v>47.8496682942181</v>
      </c>
      <c r="I708" s="0" t="n">
        <f aca="true">NORMINV(RAND(),$C$8,$C$13)</f>
        <v>62.0557099632925</v>
      </c>
      <c r="J708" s="0" t="n">
        <f aca="true">NORMINV(RAND(),$D$8,$D$13)</f>
        <v>14.5476497864538</v>
      </c>
      <c r="K708" s="0" t="n">
        <f aca="true">NORMINV(RAND(),$E$8,$E$13)</f>
        <v>3.15862288583945</v>
      </c>
      <c r="L708" s="0" t="n">
        <f aca="true">NORMINV(RAND(),$B$9,$B$14)</f>
        <v>52.3172413394244</v>
      </c>
      <c r="M708" s="0" t="n">
        <f aca="true">NORMINV(RAND(),$C$9,$C$14)</f>
        <v>50.1678717077138</v>
      </c>
      <c r="N708" s="0" t="n">
        <f aca="true">NORMINV(RAND(),$D$9,$D$14)</f>
        <v>43.8087571624034</v>
      </c>
      <c r="O708" s="0" t="n">
        <f aca="true">NORMINV(RAND(),$E$9,$E$14)</f>
        <v>24.589952031667</v>
      </c>
      <c r="P708" s="0" t="n">
        <f aca="true">NORMINV(RAND(),$B$10,$B$15)</f>
        <v>23.9776091788202</v>
      </c>
      <c r="Q708" s="0" t="n">
        <f aca="true">NORMINV(RAND(),$C$10,$C$15)</f>
        <v>30.9335575829589</v>
      </c>
      <c r="R708" s="0" t="n">
        <f aca="true">NORMINV(RAND(),$D$10,$D$15)</f>
        <v>10.2955756382257</v>
      </c>
      <c r="S708" s="0" t="n">
        <f aca="true">NORMINV(RAND(),$E$10,$E$15)</f>
        <v>4.22148611274942</v>
      </c>
      <c r="T708" s="0" t="n">
        <f aca="false">MEDIAN(INDEX(Avaliadores!$B$17:$B$22,$B708),INDEX(Avaliadores!$B$17:$B$22,$C708),INDEX(Avaliadores!$B$17:$B$22,$D708),INDEX(Avaliadores!$B$17:$B$22,$E708),INDEX(Avaliadores!$B$17:$B$22,$F708),INDEX(Avaliadores!$B$17:$B$22,$G708))</f>
        <v>2.66666666666667</v>
      </c>
      <c r="U708" s="0" t="n">
        <f aca="false">MEDIAN(INDEX(Avaliadores!$C$17:$C$22,$B708),INDEX(Avaliadores!$C$17:$C$22,$C708),INDEX(Avaliadores!$C$17:$C$22,$D708),INDEX(Avaliadores!$C$17:$C$22,$E708),INDEX(Avaliadores!$C$17:$C$22,$F708),INDEX(Avaliadores!$C$17:$C$22,$G708))</f>
        <v>5.54166666666667</v>
      </c>
      <c r="V708" s="0" t="n">
        <f aca="false">MEDIAN(INDEX(Avaliadores!$D$17:$D$22,$B708),INDEX(Avaliadores!$D$17:$D$22,$C708),INDEX(Avaliadores!$D$17:$D$22,$D708),INDEX(Avaliadores!$D$17:$D$22,$E708),INDEX(Avaliadores!$D$17:$D$22,$F708),INDEX(Avaliadores!$D$17:$D$22,$G708))</f>
        <v>5.54166666666667</v>
      </c>
      <c r="W708" s="0" t="n">
        <f aca="false">MEDIAN(INDEX(Avaliadores!$E$17:$E$22,$B708),INDEX(Avaliadores!$E$17:$E$22,$C708),INDEX(Avaliadores!$E$17:$E$22,$D708),INDEX(Avaliadores!$E$17:$E$22,$E708),INDEX(Avaliadores!$E$17:$E$22,$F708),INDEX(Avaliadores!$E$17:$E$22,$G708))</f>
        <v>6.04166666666667</v>
      </c>
      <c r="X708" s="0" t="n">
        <f aca="false">MEDIAN(INDEX(Avaliadores!$F$17:$F$22,$B708),INDEX(Avaliadores!$F$17:$F$22,$C708),INDEX(Avaliadores!$F$17:$F$22,$D708),INDEX(Avaliadores!$F$17:$F$22,$E708),INDEX(Avaliadores!$F$17:$F$22,$F708),INDEX(Avaliadores!$F$17:$F$22,$G708))</f>
        <v>2.91666666666667</v>
      </c>
      <c r="Y708" s="0" t="n">
        <f aca="false">MEDIAN(INDEX(Avaliadores!$G$17:$G$22,$B708),INDEX(Avaliadores!$G$17:$G$22,$C708),INDEX(Avaliadores!$G$17:$G$22,$D708),INDEX(Avaliadores!$G$17:$G$22,$E708),INDEX(Avaliadores!$G$17:$G$22,$F708),INDEX(Avaliadores!$G$17:$G$22,$G708))</f>
        <v>5.04166666666667</v>
      </c>
      <c r="Z708" s="0" t="n">
        <f aca="false">MEDIAN(INDEX(Avaliadores!$H$17:$H$22,$B708),INDEX(Avaliadores!$H$17:$H$22,$C708),INDEX(Avaliadores!$H$17:$H$22,$D708),INDEX(Avaliadores!$H$17:$H$22,$E708),INDEX(Avaliadores!$H$17:$H$22,$F708),INDEX(Avaliadores!$H$17:$H$22,$G708))</f>
        <v>3.91666666666667</v>
      </c>
      <c r="AA708" s="0" t="n">
        <f aca="false">MEDIAN(INDEX(Avaliadores!$I$17:$I$22,$B708),INDEX(Avaliadores!$I$17:$I$22,$C708),INDEX(Avaliadores!$I$17:$I$22,$D708),INDEX(Avaliadores!$I$17:$I$22,$E708),INDEX(Avaliadores!$I$17:$I$22,$F708),INDEX(Avaliadores!$I$17:$I$22,$G708))</f>
        <v>6.66666666666667</v>
      </c>
      <c r="AB708" s="0" t="n">
        <f aca="false">IF(MAX(H708:K708)=MIN(H708:K708),0,IF($B$17="custo",(MAX(H708:K708)-H708)/(MAX(H708:K708)-MIN(H708:K708)),(H708-MIN(H708:K708))/(MAX(H708:K708)-MIN(H708:K708))))</f>
        <v>0.241201091157405</v>
      </c>
      <c r="AC708" s="0" t="n">
        <f aca="false">IF(MAX(H708:K708)=MIN(H708:K708),0,IF($B$17="custo",(MAX(H708:K708)-I708)/(MAX(H708:K708)-MIN(H708:K708)),(I708-MIN(H708:K708))/(MAX(H708:K708)-MIN(H708:K708))))</f>
        <v>0</v>
      </c>
      <c r="AD708" s="0" t="n">
        <f aca="false">IF(MAX(H708:K708)=MIN(H708:K708),0,IF($B$17="custo",(MAX(H708:K708)-J708)/(MAX(H708:K708)-MIN(H708:K708)),(J708-MIN(H708:K708))/(MAX(H708:K708)-MIN(H708:K708))))</f>
        <v>0.806628350131525</v>
      </c>
      <c r="AE708" s="0" t="n">
        <f aca="false">IF(MAX(H708:K708)=MIN(H708:K708),0,IF($B$17="custo",(MAX(H708:K708)-K708)/(MAX(H708:K708)-MIN(H708:K708)),(K708-MIN(H708:K708))/(MAX(H708:K708)-MIN(H708:K708))))</f>
        <v>1</v>
      </c>
      <c r="AF708" s="0" t="n">
        <f aca="false">IF(MAX(L708:O708)=MIN(L708:O708),0,IF($C$17="custo",(MAX(L708:O708)-L708)/(MAX(L708:O708)-MIN(L708:O708)),(L708-MIN(L708:O708))/(MAX(L708:O708)-MIN(L708:O708))))</f>
        <v>1</v>
      </c>
      <c r="AG708" s="0" t="n">
        <f aca="false">IF(MAX(L708:O708)=MIN(L708:O708),0,IF($C$17="custo",(MAX(L708:O708)-M708)/(MAX(L708:O708)-MIN(L708:O708)),(M708-MIN(L708:O708))/(MAX(L708:O708)-MIN(L708:O708))))</f>
        <v>0.922481797342187</v>
      </c>
      <c r="AH708" s="0" t="n">
        <f aca="false">IF(MAX(L708:O708)=MIN(L708:O708),0,IF($C$17="custo",(MAX(L708:O708)-N708)/(MAX(L708:O708)-MIN(L708:O708)),(N708-MIN(L708:O708))/(MAX(L708:O708)-MIN(L708:O708))))</f>
        <v>0.693136819738073</v>
      </c>
      <c r="AI708" s="0" t="n">
        <f aca="false">IF(MAX(L708:O708)=MIN(L708:O708),0,IF($C$17="custo",(MAX(L708:O708)-O708)/(MAX(L708:O708)-MIN(L708:O708)),(O708-MIN(L708:O708))/(MAX(L708:O708)-MIN(L708:O708))))</f>
        <v>0</v>
      </c>
      <c r="AJ708" s="0" t="n">
        <f aca="false">IF(MAX(P708:S708)=MIN(P708:S708),0,IF($D$17="custo",(MAX(P708:S708)-P708)/(MAX(P708:S708)-MIN(P708:S708)),(P708-MIN(P708:S708))/(MAX(P708:S708)-MIN(P708:S708))))</f>
        <v>0.260404679281283</v>
      </c>
      <c r="AK708" s="0" t="n">
        <f aca="false">IF(MAX(P708:S708)=MIN(P708:S708),0,IF($D$17="custo",(MAX(P708:S708)-Q708)/(MAX(P708:S708)-MIN(P708:S708)),(Q708-MIN(P708:S708))/(MAX(P708:S708)-MIN(P708:S708))))</f>
        <v>0</v>
      </c>
      <c r="AL708" s="0" t="n">
        <f aca="false">IF(MAX(P708:S708)=MIN(P708:S708),0,IF($D$17="custo",(MAX(P708:S708)-R708)/(MAX(P708:S708)-MIN(P708:S708)),(R708-MIN(P708:S708))/(MAX(P708:S708)-MIN(P708:S708))))</f>
        <v>0.772608817243905</v>
      </c>
      <c r="AM708" s="0" t="n">
        <f aca="false">IF(MAX(P708:S708)=MIN(P708:S708),0,IF($D$17="custo",(MAX(P708:S708)-S708)/(MAX(P708:S708)-MIN(P708:S708)),(S708-MIN(P708:S708))/(MAX(P708:S708)-MIN(P708:S708))))</f>
        <v>1</v>
      </c>
      <c r="AN708" s="0" t="n">
        <f aca="false">IF(MAX(T708:W708)=MIN(T708:W708),0,IF($E$17="custo",(MAX(T708:W708)-T708)/(MAX(T708:W708)-MIN(T708:W708)),(T708-MIN(T708:W708))/(MAX(T708:W708)-MIN(T708:W708))))</f>
        <v>0</v>
      </c>
      <c r="AO708" s="0" t="n">
        <f aca="false">IF(MAX(T708:W708)=MIN(T708:W708),0,IF($E$17="custo",(MAX(T708:W708)-U708)/(MAX(T708:W708)-MIN(T708:W708)),(U708-MIN(T708:W708))/(MAX(T708:W708)-MIN(T708:W708))))</f>
        <v>0.851851851851852</v>
      </c>
      <c r="AP708" s="0" t="n">
        <f aca="false">IF(MAX(T708:W708)=MIN(T708:W708),0,IF($E$17="custo",(MAX(T708:W708)-V708)/(MAX(T708:W708)-MIN(T708:W708)),(V708-MIN(T708:W708))/(MAX(T708:W708)-MIN(T708:W708))))</f>
        <v>0.851851851851852</v>
      </c>
      <c r="AQ708" s="0" t="n">
        <f aca="false">IF(MAX(T708:W708)=MIN(T708:W708),0,IF($E$17="custo",(MAX(T708:W708)-W708)/(MAX(T708:W708)-MIN(T708:W708)),(W708-MIN(T708:W708))/(MAX(T708:W708)-MIN(T708:W708))))</f>
        <v>1</v>
      </c>
      <c r="AR708" s="0" t="n">
        <f aca="false">IF(MAX(X708:AA708)=MIN(X708:AA708),0,IF($F$17="custo",(MAX(X708:AA708)-X708)/(MAX(X708:AA708)-MIN(X708:AA708)),(X708-MIN(X708:AA708))/(MAX(X708:AA708)-MIN(X708:AA708))))</f>
        <v>0</v>
      </c>
      <c r="AS708" s="0" t="n">
        <f aca="false">IF(MAX(X708:AA708)=MIN(X708:AA708),0,IF($F$17="custo",(MAX(X708:AA708)-Y708)/(MAX(X708:AA708)-MIN(X708:AA708)),(Y708-MIN(X708:AA708))/(MAX(X708:AA708)-MIN(X708:AA708))))</f>
        <v>0.566666666666667</v>
      </c>
      <c r="AT708" s="0" t="n">
        <f aca="false">IF(MAX(X708:AA708)=MIN(X708:AA708),0,IF($F$17="custo",(MAX(X708:AA708)-Z708)/(MAX(X708:AA708)-MIN(X708:AA708)),(Z708-MIN(X708:AA708))/(MAX(X708:AA708)-MIN(X708:AA708))))</f>
        <v>0.266666666666667</v>
      </c>
      <c r="AU708" s="0" t="n">
        <f aca="false">IF(MAX(X708:AA708)=MIN(X708:AA708),0,IF($F$17="custo",(MAX(X708:AA708)-AA708)/(MAX(X708:AA708)-MIN(X708:AA708)),(AA708-MIN(X708:AA708))/(MAX(X708:AA708)-MIN(X708:AA708))))</f>
        <v>1</v>
      </c>
      <c r="AV708" s="0" t="n">
        <f aca="false">STDEVP(AB708:AE708)</f>
        <v>0.406332962746993</v>
      </c>
      <c r="AW708" s="0" t="n">
        <f aca="false">STDEVP(AF708:AI708)</f>
        <v>0.394032400254113</v>
      </c>
      <c r="AX708" s="0" t="n">
        <f aca="false">STDEVP(AJ708:AM708)</f>
        <v>0.397318830478503</v>
      </c>
      <c r="AY708" s="0" t="n">
        <f aca="false">STDEVP(AN708:AQ708)</f>
        <v>0.394904965039558</v>
      </c>
      <c r="AZ708" s="0" t="n">
        <f aca="false">STDEVP(AR708:AU708)</f>
        <v>0.371464818133711</v>
      </c>
      <c r="BA708" s="0" t="n">
        <f aca="false">AV708*((1-IFERROR(CORREL(AB708:AE708,AF708:AI708),0))+(1-IFERROR(CORREL(AB708:AE708,AJ708:AM708),0))+(1-IFERROR(CORREL(AB708:AE708,AN708:AQ708),0))+(1-IFERROR(CORREL(AB708:AE708,AR708:AU708),0)))</f>
        <v>1.18331645458507</v>
      </c>
      <c r="BB708" s="0" t="n">
        <f aca="false">AW708*((1-IFERROR(CORREL(AF708:AI708,AB708:AE708),0))+(1-IFERROR(CORREL(AF708:AI708,AJ708:AM708),0))+(1-IFERROR(CORREL(AF708:AI708,AN708:AQ708),0))+(1-IFERROR(CORREL(AF708:AI708,AR708:AU708),0)))</f>
        <v>2.82187200265981</v>
      </c>
      <c r="BC708" s="0" t="n">
        <f aca="false">AX708*((1-IFERROR(CORREL(AJ708:AM708,AB708:AE708),0))+(1-IFERROR(CORREL(AJ708:AM708,AF708:AI708),0))+(1-IFERROR(CORREL(AJ708:AM708,AN708:AQ708),0))+(1-IFERROR(CORREL(AJ708:AM708,AR708:AU708),0)))</f>
        <v>1.16643744852173</v>
      </c>
      <c r="BD708" s="0" t="n">
        <f aca="false">AY708*((1-IFERROR(CORREL(AN708:AQ708,AB708:AE708),0))+(1-IFERROR(CORREL(AN708:AQ708,AF708:AI708),0))+(1-IFERROR(CORREL(AN708:AQ708,AJ708:AM708),0))+(1-IFERROR(CORREL(AN708:AQ708,AR708:AU708),0)))</f>
        <v>1.14628862709182</v>
      </c>
      <c r="BE708" s="0" t="n">
        <f aca="false">AZ708*((1-IFERROR(CORREL(AR708:AU708,AB708:AE708),0))+(1-IFERROR(CORREL(AR708:AU708,AF708:AI708),0))+(1-IFERROR(CORREL(AR708:AU708,AJ708:AM708),0))+(1-IFERROR(CORREL(AR708:AU708,AN708:AQ708),0)))</f>
        <v>1.15689227035332</v>
      </c>
      <c r="BF708" s="0" t="n">
        <f aca="false">IF(SUM(BA708:BE708)&gt;0,BA708/SUM(BA708:BE708),1/5)</f>
        <v>0.158307296193478</v>
      </c>
      <c r="BG708" s="0" t="n">
        <f aca="false">IF(SUM(BA708:BE708)&gt;0,BB708/SUM(BA708:BE708),1/5)</f>
        <v>0.377517717440846</v>
      </c>
      <c r="BH708" s="0" t="n">
        <f aca="false">IF(SUM(BA708:BE708)&gt;0,BC708/SUM(BA708:BE708),1/5)</f>
        <v>0.156049176818929</v>
      </c>
      <c r="BI708" s="0" t="n">
        <f aca="false">IF(SUM(BA708:BE708)&gt;0,BD708/SUM(BA708:BE708),1/5)</f>
        <v>0.153353612644449</v>
      </c>
      <c r="BJ708" s="0" t="n">
        <f aca="false">IF(SUM(BA708:BE708)&gt;0,BE708/SUM(BA708:BE708),1/5)</f>
        <v>0.154772196902297</v>
      </c>
      <c r="BK708" s="0" t="n">
        <f aca="false">BF708*AB708+BG708*AF708+BH708*AJ708+BI708*AN708+BJ708*AR708</f>
        <v>0.456337545862533</v>
      </c>
      <c r="BL708" s="0" t="n">
        <f aca="false">BF708*AC708+BG708*AG708+BH708*AK708+BI708*AO708+BJ708*AS708</f>
        <v>0.566592026343999</v>
      </c>
      <c r="BM708" s="0" t="n">
        <f aca="false">BF708*AD708+BG708*AH708+BH708*AL708+BI708*AP708+BJ708*AT708</f>
        <v>0.681838697897969</v>
      </c>
      <c r="BN708" s="0" t="n">
        <f aca="false">BF708*AE708+BG708*AI708+BH708*AM708+BI708*AQ708+BJ708*AU708</f>
        <v>0.622482282559154</v>
      </c>
      <c r="BO708" s="0" t="n">
        <f aca="false">RANK(BK708,$BK708:$BN708)</f>
        <v>4</v>
      </c>
      <c r="BP708" s="0" t="n">
        <f aca="false">RANK(BL708,$BK708:$BN708)</f>
        <v>3</v>
      </c>
      <c r="BQ708" s="0" t="n">
        <f aca="false">RANK(BM708,$BK708:$BN708)</f>
        <v>1</v>
      </c>
      <c r="BR708" s="0" t="n">
        <f aca="false">RANK(BN708,$BK708:$BN708)</f>
        <v>2</v>
      </c>
    </row>
    <row r="709" customFormat="false" ht="15" hidden="false" customHeight="false" outlineLevel="0" collapsed="false">
      <c r="A709" s="0" t="n">
        <v>686</v>
      </c>
      <c r="B709" s="0" t="n">
        <f aca="false">RANDBETWEEN(1,$B$5)</f>
        <v>6</v>
      </c>
      <c r="C709" s="0" t="n">
        <f aca="false">RANDBETWEEN(1,$B$5)</f>
        <v>2</v>
      </c>
      <c r="D709" s="0" t="n">
        <f aca="false">RANDBETWEEN(1,$B$5)</f>
        <v>1</v>
      </c>
      <c r="E709" s="0" t="n">
        <f aca="false">RANDBETWEEN(1,$B$5)</f>
        <v>1</v>
      </c>
      <c r="F709" s="0" t="n">
        <f aca="false">RANDBETWEEN(1,$B$5)</f>
        <v>6</v>
      </c>
      <c r="G709" s="0" t="n">
        <f aca="false">RANDBETWEEN(1,$B$5)</f>
        <v>3</v>
      </c>
      <c r="H709" s="0" t="n">
        <f aca="true">NORMINV(RAND(),$B$8,$B$13)</f>
        <v>50.2243987430316</v>
      </c>
      <c r="I709" s="0" t="n">
        <f aca="true">NORMINV(RAND(),$C$8,$C$13)</f>
        <v>67.2504300711593</v>
      </c>
      <c r="J709" s="0" t="n">
        <f aca="true">NORMINV(RAND(),$D$8,$D$13)</f>
        <v>14.5585844749609</v>
      </c>
      <c r="K709" s="0" t="n">
        <f aca="true">NORMINV(RAND(),$E$8,$E$13)</f>
        <v>3.19873174091677</v>
      </c>
      <c r="L709" s="0" t="n">
        <f aca="true">NORMINV(RAND(),$B$9,$B$14)</f>
        <v>45.5840845003024</v>
      </c>
      <c r="M709" s="0" t="n">
        <f aca="true">NORMINV(RAND(),$C$9,$C$14)</f>
        <v>55.714689918958</v>
      </c>
      <c r="N709" s="0" t="n">
        <f aca="true">NORMINV(RAND(),$D$9,$D$14)</f>
        <v>50.7002726521915</v>
      </c>
      <c r="O709" s="0" t="n">
        <f aca="true">NORMINV(RAND(),$E$9,$E$14)</f>
        <v>25.7131581839012</v>
      </c>
      <c r="P709" s="0" t="n">
        <f aca="true">NORMINV(RAND(),$B$10,$B$15)</f>
        <v>22.3545692754749</v>
      </c>
      <c r="Q709" s="0" t="n">
        <f aca="true">NORMINV(RAND(),$C$10,$C$15)</f>
        <v>33.0429408400811</v>
      </c>
      <c r="R709" s="0" t="n">
        <f aca="true">NORMINV(RAND(),$D$10,$D$15)</f>
        <v>9.73172652678886</v>
      </c>
      <c r="S709" s="0" t="n">
        <f aca="true">NORMINV(RAND(),$E$10,$E$15)</f>
        <v>3.92172634734391</v>
      </c>
      <c r="T709" s="0" t="n">
        <f aca="false">MEDIAN(INDEX(Avaliadores!$B$17:$B$22,$B709),INDEX(Avaliadores!$B$17:$B$22,$C709),INDEX(Avaliadores!$B$17:$B$22,$D709),INDEX(Avaliadores!$B$17:$B$22,$E709),INDEX(Avaliadores!$B$17:$B$22,$F709),INDEX(Avaliadores!$B$17:$B$22,$G709))</f>
        <v>2.04166666666667</v>
      </c>
      <c r="U709" s="0" t="n">
        <f aca="false">MEDIAN(INDEX(Avaliadores!$C$17:$C$22,$B709),INDEX(Avaliadores!$C$17:$C$22,$C709),INDEX(Avaliadores!$C$17:$C$22,$D709),INDEX(Avaliadores!$C$17:$C$22,$E709),INDEX(Avaliadores!$C$17:$C$22,$F709),INDEX(Avaliadores!$C$17:$C$22,$G709))</f>
        <v>4.91666666666667</v>
      </c>
      <c r="V709" s="0" t="n">
        <f aca="false">MEDIAN(INDEX(Avaliadores!$D$17:$D$22,$B709),INDEX(Avaliadores!$D$17:$D$22,$C709),INDEX(Avaliadores!$D$17:$D$22,$D709),INDEX(Avaliadores!$D$17:$D$22,$E709),INDEX(Avaliadores!$D$17:$D$22,$F709),INDEX(Avaliadores!$D$17:$D$22,$G709))</f>
        <v>5.91666666666667</v>
      </c>
      <c r="W709" s="0" t="n">
        <f aca="false">MEDIAN(INDEX(Avaliadores!$E$17:$E$22,$B709),INDEX(Avaliadores!$E$17:$E$22,$C709),INDEX(Avaliadores!$E$17:$E$22,$D709),INDEX(Avaliadores!$E$17:$E$22,$E709),INDEX(Avaliadores!$E$17:$E$22,$F709),INDEX(Avaliadores!$E$17:$E$22,$G709))</f>
        <v>6.04166666666667</v>
      </c>
      <c r="X709" s="0" t="n">
        <f aca="false">MEDIAN(INDEX(Avaliadores!$F$17:$F$22,$B709),INDEX(Avaliadores!$F$17:$F$22,$C709),INDEX(Avaliadores!$F$17:$F$22,$D709),INDEX(Avaliadores!$F$17:$F$22,$E709),INDEX(Avaliadores!$F$17:$F$22,$F709),INDEX(Avaliadores!$F$17:$F$22,$G709))</f>
        <v>2.41666666666667</v>
      </c>
      <c r="Y709" s="0" t="n">
        <f aca="false">MEDIAN(INDEX(Avaliadores!$G$17:$G$22,$B709),INDEX(Avaliadores!$G$17:$G$22,$C709),INDEX(Avaliadores!$G$17:$G$22,$D709),INDEX(Avaliadores!$G$17:$G$22,$E709),INDEX(Avaliadores!$G$17:$G$22,$F709),INDEX(Avaliadores!$G$17:$G$22,$G709))</f>
        <v>5.04166666666667</v>
      </c>
      <c r="Z709" s="0" t="n">
        <f aca="false">MEDIAN(INDEX(Avaliadores!$H$17:$H$22,$B709),INDEX(Avaliadores!$H$17:$H$22,$C709),INDEX(Avaliadores!$H$17:$H$22,$D709),INDEX(Avaliadores!$H$17:$H$22,$E709),INDEX(Avaliadores!$H$17:$H$22,$F709),INDEX(Avaliadores!$H$17:$H$22,$G709))</f>
        <v>4.04166666666667</v>
      </c>
      <c r="AA709" s="0" t="n">
        <f aca="false">MEDIAN(INDEX(Avaliadores!$I$17:$I$22,$B709),INDEX(Avaliadores!$I$17:$I$22,$C709),INDEX(Avaliadores!$I$17:$I$22,$D709),INDEX(Avaliadores!$I$17:$I$22,$E709),INDEX(Avaliadores!$I$17:$I$22,$F709),INDEX(Avaliadores!$I$17:$I$22,$G709))</f>
        <v>7.04166666666667</v>
      </c>
      <c r="AB709" s="0" t="n">
        <f aca="false">IF(MAX(H709:K709)=MIN(H709:K709),0,IF($B$17="custo",(MAX(H709:K709)-H709)/(MAX(H709:K709)-MIN(H709:K709)),(H709-MIN(H709:K709))/(MAX(H709:K709)-MIN(H709:K709))))</f>
        <v>0.265817016128808</v>
      </c>
      <c r="AC709" s="0" t="n">
        <f aca="false">IF(MAX(H709:K709)=MIN(H709:K709),0,IF($B$17="custo",(MAX(H709:K709)-I709)/(MAX(H709:K709)-MIN(H709:K709)),(I709-MIN(H709:K709))/(MAX(H709:K709)-MIN(H709:K709))))</f>
        <v>0</v>
      </c>
      <c r="AD709" s="0" t="n">
        <f aca="false">IF(MAX(H709:K709)=MIN(H709:K709),0,IF($B$17="custo",(MAX(H709:K709)-J709)/(MAX(H709:K709)-MIN(H709:K709)),(J709-MIN(H709:K709))/(MAX(H709:K709)-MIN(H709:K709))))</f>
        <v>0.822645565532483</v>
      </c>
      <c r="AE709" s="0" t="n">
        <f aca="false">IF(MAX(H709:K709)=MIN(H709:K709),0,IF($B$17="custo",(MAX(H709:K709)-K709)/(MAX(H709:K709)-MIN(H709:K709)),(K709-MIN(H709:K709))/(MAX(H709:K709)-MIN(H709:K709))))</f>
        <v>1</v>
      </c>
      <c r="AF709" s="0" t="n">
        <f aca="false">IF(MAX(L709:O709)=MIN(L709:O709),0,IF($C$17="custo",(MAX(L709:O709)-L709)/(MAX(L709:O709)-MIN(L709:O709)),(L709-MIN(L709:O709))/(MAX(L709:O709)-MIN(L709:O709))))</f>
        <v>0.662330393390614</v>
      </c>
      <c r="AG709" s="0" t="n">
        <f aca="false">IF(MAX(L709:O709)=MIN(L709:O709),0,IF($C$17="custo",(MAX(L709:O709)-M709)/(MAX(L709:O709)-MIN(L709:O709)),(M709-MIN(L709:O709))/(MAX(L709:O709)-MIN(L709:O709))))</f>
        <v>1</v>
      </c>
      <c r="AH709" s="0" t="n">
        <f aca="false">IF(MAX(L709:O709)=MIN(L709:O709),0,IF($C$17="custo",(MAX(L709:O709)-N709)/(MAX(L709:O709)-MIN(L709:O709)),(N709-MIN(L709:O709))/(MAX(L709:O709)-MIN(L709:O709))))</f>
        <v>0.832861291515089</v>
      </c>
      <c r="AI709" s="0" t="n">
        <f aca="false">IF(MAX(L709:O709)=MIN(L709:O709),0,IF($C$17="custo",(MAX(L709:O709)-O709)/(MAX(L709:O709)-MIN(L709:O709)),(O709-MIN(L709:O709))/(MAX(L709:O709)-MIN(L709:O709))))</f>
        <v>0</v>
      </c>
      <c r="AJ709" s="0" t="n">
        <f aca="false">IF(MAX(P709:S709)=MIN(P709:S709),0,IF($D$17="custo",(MAX(P709:S709)-P709)/(MAX(P709:S709)-MIN(P709:S709)),(P709-MIN(P709:S709))/(MAX(P709:S709)-MIN(P709:S709))))</f>
        <v>0.367030419259192</v>
      </c>
      <c r="AK709" s="0" t="n">
        <f aca="false">IF(MAX(P709:S709)=MIN(P709:S709),0,IF($D$17="custo",(MAX(P709:S709)-Q709)/(MAX(P709:S709)-MIN(P709:S709)),(Q709-MIN(P709:S709))/(MAX(P709:S709)-MIN(P709:S709))))</f>
        <v>0</v>
      </c>
      <c r="AL709" s="0" t="n">
        <f aca="false">IF(MAX(P709:S709)=MIN(P709:S709),0,IF($D$17="custo",(MAX(P709:S709)-R709)/(MAX(P709:S709)-MIN(P709:S709)),(R709-MIN(P709:S709))/(MAX(P709:S709)-MIN(P709:S709))))</f>
        <v>0.800489083966812</v>
      </c>
      <c r="AM709" s="0" t="n">
        <f aca="false">IF(MAX(P709:S709)=MIN(P709:S709),0,IF($D$17="custo",(MAX(P709:S709)-S709)/(MAX(P709:S709)-MIN(P709:S709)),(S709-MIN(P709:S709))/(MAX(P709:S709)-MIN(P709:S709))))</f>
        <v>1</v>
      </c>
      <c r="AN709" s="0" t="n">
        <f aca="false">IF(MAX(T709:W709)=MIN(T709:W709),0,IF($E$17="custo",(MAX(T709:W709)-T709)/(MAX(T709:W709)-MIN(T709:W709)),(T709-MIN(T709:W709))/(MAX(T709:W709)-MIN(T709:W709))))</f>
        <v>0</v>
      </c>
      <c r="AO709" s="0" t="n">
        <f aca="false">IF(MAX(T709:W709)=MIN(T709:W709),0,IF($E$17="custo",(MAX(T709:W709)-U709)/(MAX(T709:W709)-MIN(T709:W709)),(U709-MIN(T709:W709))/(MAX(T709:W709)-MIN(T709:W709))))</f>
        <v>0.71875</v>
      </c>
      <c r="AP709" s="0" t="n">
        <f aca="false">IF(MAX(T709:W709)=MIN(T709:W709),0,IF($E$17="custo",(MAX(T709:W709)-V709)/(MAX(T709:W709)-MIN(T709:W709)),(V709-MIN(T709:W709))/(MAX(T709:W709)-MIN(T709:W709))))</f>
        <v>0.96875</v>
      </c>
      <c r="AQ709" s="0" t="n">
        <f aca="false">IF(MAX(T709:W709)=MIN(T709:W709),0,IF($E$17="custo",(MAX(T709:W709)-W709)/(MAX(T709:W709)-MIN(T709:W709)),(W709-MIN(T709:W709))/(MAX(T709:W709)-MIN(T709:W709))))</f>
        <v>1</v>
      </c>
      <c r="AR709" s="0" t="n">
        <f aca="false">IF(MAX(X709:AA709)=MIN(X709:AA709),0,IF($F$17="custo",(MAX(X709:AA709)-X709)/(MAX(X709:AA709)-MIN(X709:AA709)),(X709-MIN(X709:AA709))/(MAX(X709:AA709)-MIN(X709:AA709))))</f>
        <v>0</v>
      </c>
      <c r="AS709" s="0" t="n">
        <f aca="false">IF(MAX(X709:AA709)=MIN(X709:AA709),0,IF($F$17="custo",(MAX(X709:AA709)-Y709)/(MAX(X709:AA709)-MIN(X709:AA709)),(Y709-MIN(X709:AA709))/(MAX(X709:AA709)-MIN(X709:AA709))))</f>
        <v>0.567567567567568</v>
      </c>
      <c r="AT709" s="0" t="n">
        <f aca="false">IF(MAX(X709:AA709)=MIN(X709:AA709),0,IF($F$17="custo",(MAX(X709:AA709)-Z709)/(MAX(X709:AA709)-MIN(X709:AA709)),(Z709-MIN(X709:AA709))/(MAX(X709:AA709)-MIN(X709:AA709))))</f>
        <v>0.351351351351351</v>
      </c>
      <c r="AU709" s="0" t="n">
        <f aca="false">IF(MAX(X709:AA709)=MIN(X709:AA709),0,IF($F$17="custo",(MAX(X709:AA709)-AA709)/(MAX(X709:AA709)-MIN(X709:AA709)),(AA709-MIN(X709:AA709))/(MAX(X709:AA709)-MIN(X709:AA709))))</f>
        <v>1</v>
      </c>
      <c r="AV709" s="0" t="n">
        <f aca="false">STDEVP(AB709:AE709)</f>
        <v>0.405273186814785</v>
      </c>
      <c r="AW709" s="0" t="n">
        <f aca="false">STDEVP(AF709:AI709)</f>
        <v>0.379421959962621</v>
      </c>
      <c r="AX709" s="0" t="n">
        <f aca="false">STDEVP(AJ709:AM709)</f>
        <v>0.38760769567803</v>
      </c>
      <c r="AY709" s="0" t="n">
        <f aca="false">STDEVP(AN709:AQ709)</f>
        <v>0.402931154944613</v>
      </c>
      <c r="AZ709" s="0" t="n">
        <f aca="false">STDEVP(AR709:AU709)</f>
        <v>0.36229071941769</v>
      </c>
      <c r="BA709" s="0" t="n">
        <f aca="false">AV709*((1-IFERROR(CORREL(AB709:AE709,AF709:AI709),0))+(1-IFERROR(CORREL(AB709:AE709,AJ709:AM709),0))+(1-IFERROR(CORREL(AB709:AE709,AN709:AQ709),0))+(1-IFERROR(CORREL(AB709:AE709,AR709:AU709),0)))</f>
        <v>1.06687758622368</v>
      </c>
      <c r="BB709" s="0" t="n">
        <f aca="false">AW709*((1-IFERROR(CORREL(AF709:AI709,AB709:AE709),0))+(1-IFERROR(CORREL(AF709:AI709,AJ709:AM709),0))+(1-IFERROR(CORREL(AF709:AI709,AN709:AQ709),0))+(1-IFERROR(CORREL(AF709:AI709,AR709:AU709),0)))</f>
        <v>2.40139081482104</v>
      </c>
      <c r="BC709" s="0" t="n">
        <f aca="false">AX709*((1-IFERROR(CORREL(AJ709:AM709,AB709:AE709),0))+(1-IFERROR(CORREL(AJ709:AM709,AF709:AI709),0))+(1-IFERROR(CORREL(AJ709:AM709,AN709:AQ709),0))+(1-IFERROR(CORREL(AJ709:AM709,AR709:AU709),0)))</f>
        <v>1.09206860967126</v>
      </c>
      <c r="BD709" s="0" t="n">
        <f aca="false">AY709*((1-IFERROR(CORREL(AN709:AQ709,AB709:AE709),0))+(1-IFERROR(CORREL(AN709:AQ709,AF709:AI709),0))+(1-IFERROR(CORREL(AN709:AQ709,AJ709:AM709),0))+(1-IFERROR(CORREL(AN709:AQ709,AR709:AU709),0)))</f>
        <v>0.94562088013642</v>
      </c>
      <c r="BE709" s="0" t="n">
        <f aca="false">AZ709*((1-IFERROR(CORREL(AR709:AU709,AB709:AE709),0))+(1-IFERROR(CORREL(AR709:AU709,AF709:AI709),0))+(1-IFERROR(CORREL(AR709:AU709,AJ709:AM709),0))+(1-IFERROR(CORREL(AR709:AU709,AN709:AQ709),0)))</f>
        <v>1.05343839943341</v>
      </c>
      <c r="BF709" s="0" t="n">
        <f aca="false">IF(SUM(BA709:BE709)&gt;0,BA709/SUM(BA709:BE709),1/5)</f>
        <v>0.162648746776236</v>
      </c>
      <c r="BG709" s="0" t="n">
        <f aca="false">IF(SUM(BA709:BE709)&gt;0,BB709/SUM(BA709:BE709),1/5)</f>
        <v>0.366099364720103</v>
      </c>
      <c r="BH709" s="0" t="n">
        <f aca="false">IF(SUM(BA709:BE709)&gt;0,BC709/SUM(BA709:BE709),1/5)</f>
        <v>0.166489195246302</v>
      </c>
      <c r="BI709" s="0" t="n">
        <f aca="false">IF(SUM(BA709:BE709)&gt;0,BD709/SUM(BA709:BE709),1/5)</f>
        <v>0.144162791557028</v>
      </c>
      <c r="BJ709" s="0" t="n">
        <f aca="false">IF(SUM(BA709:BE709)&gt;0,BE709/SUM(BA709:BE709),1/5)</f>
        <v>0.16059990170033</v>
      </c>
      <c r="BK709" s="0" t="n">
        <f aca="false">BF709*AB709+BG709*AF709+BH709*AJ709+BI709*AN709+BJ709*AR709</f>
        <v>0.346820139933644</v>
      </c>
      <c r="BL709" s="0" t="n">
        <f aca="false">BF709*AC709+BG709*AG709+BH709*AK709+BI709*AO709+BJ709*AS709</f>
        <v>0.560867666711365</v>
      </c>
      <c r="BM709" s="0" t="n">
        <f aca="false">BF709*AD709+BG709*AH709+BH709*AL709+BI709*AP709+BJ709*AT709</f>
        <v>0.768069740201785</v>
      </c>
      <c r="BN709" s="0" t="n">
        <f aca="false">BF709*AE709+BG709*AI709+BH709*AM709+BI709*AQ709+BJ709*AU709</f>
        <v>0.633900635279897</v>
      </c>
      <c r="BO709" s="0" t="n">
        <f aca="false">RANK(BK709,$BK709:$BN709)</f>
        <v>4</v>
      </c>
      <c r="BP709" s="0" t="n">
        <f aca="false">RANK(BL709,$BK709:$BN709)</f>
        <v>3</v>
      </c>
      <c r="BQ709" s="0" t="n">
        <f aca="false">RANK(BM709,$BK709:$BN709)</f>
        <v>1</v>
      </c>
      <c r="BR709" s="0" t="n">
        <f aca="false">RANK(BN709,$BK709:$BN709)</f>
        <v>2</v>
      </c>
    </row>
    <row r="710" customFormat="false" ht="15" hidden="false" customHeight="false" outlineLevel="0" collapsed="false">
      <c r="A710" s="0" t="n">
        <v>687</v>
      </c>
      <c r="B710" s="0" t="n">
        <f aca="false">RANDBETWEEN(1,$B$5)</f>
        <v>5</v>
      </c>
      <c r="C710" s="0" t="n">
        <f aca="false">RANDBETWEEN(1,$B$5)</f>
        <v>3</v>
      </c>
      <c r="D710" s="0" t="n">
        <f aca="false">RANDBETWEEN(1,$B$5)</f>
        <v>4</v>
      </c>
      <c r="E710" s="0" t="n">
        <f aca="false">RANDBETWEEN(1,$B$5)</f>
        <v>1</v>
      </c>
      <c r="F710" s="0" t="n">
        <f aca="false">RANDBETWEEN(1,$B$5)</f>
        <v>3</v>
      </c>
      <c r="G710" s="0" t="n">
        <f aca="false">RANDBETWEEN(1,$B$5)</f>
        <v>2</v>
      </c>
      <c r="H710" s="0" t="n">
        <f aca="true">NORMINV(RAND(),$B$8,$B$13)</f>
        <v>51.4831180074507</v>
      </c>
      <c r="I710" s="0" t="n">
        <f aca="true">NORMINV(RAND(),$C$8,$C$13)</f>
        <v>61.2619147025561</v>
      </c>
      <c r="J710" s="0" t="n">
        <f aca="true">NORMINV(RAND(),$D$8,$D$13)</f>
        <v>13.9081798627434</v>
      </c>
      <c r="K710" s="0" t="n">
        <f aca="true">NORMINV(RAND(),$E$8,$E$13)</f>
        <v>3.36506677610349</v>
      </c>
      <c r="L710" s="0" t="n">
        <f aca="true">NORMINV(RAND(),$B$9,$B$14)</f>
        <v>54.9213122568766</v>
      </c>
      <c r="M710" s="0" t="n">
        <f aca="true">NORMINV(RAND(),$C$9,$C$14)</f>
        <v>55.6224069157003</v>
      </c>
      <c r="N710" s="0" t="n">
        <f aca="true">NORMINV(RAND(),$D$9,$D$14)</f>
        <v>41.1472710393291</v>
      </c>
      <c r="O710" s="0" t="n">
        <f aca="true">NORMINV(RAND(),$E$9,$E$14)</f>
        <v>23.7729101503329</v>
      </c>
      <c r="P710" s="0" t="n">
        <f aca="true">NORMINV(RAND(),$B$10,$B$15)</f>
        <v>26.195744468694</v>
      </c>
      <c r="Q710" s="0" t="n">
        <f aca="true">NORMINV(RAND(),$C$10,$C$15)</f>
        <v>30.4144049707391</v>
      </c>
      <c r="R710" s="0" t="n">
        <f aca="true">NORMINV(RAND(),$D$10,$D$15)</f>
        <v>10.3532824671266</v>
      </c>
      <c r="S710" s="0" t="n">
        <f aca="true">NORMINV(RAND(),$E$10,$E$15)</f>
        <v>3.76093499030448</v>
      </c>
      <c r="T710" s="0" t="n">
        <f aca="false">MEDIAN(INDEX(Avaliadores!$B$17:$B$22,$B710),INDEX(Avaliadores!$B$17:$B$22,$C710),INDEX(Avaliadores!$B$17:$B$22,$D710),INDEX(Avaliadores!$B$17:$B$22,$E710),INDEX(Avaliadores!$B$17:$B$22,$F710),INDEX(Avaliadores!$B$17:$B$22,$G710))</f>
        <v>2.79166666666667</v>
      </c>
      <c r="U710" s="0" t="n">
        <f aca="false">MEDIAN(INDEX(Avaliadores!$C$17:$C$22,$B710),INDEX(Avaliadores!$C$17:$C$22,$C710),INDEX(Avaliadores!$C$17:$C$22,$D710),INDEX(Avaliadores!$C$17:$C$22,$E710),INDEX(Avaliadores!$C$17:$C$22,$F710),INDEX(Avaliadores!$C$17:$C$22,$G710))</f>
        <v>4.91666666666667</v>
      </c>
      <c r="V710" s="0" t="n">
        <f aca="false">MEDIAN(INDEX(Avaliadores!$D$17:$D$22,$B710),INDEX(Avaliadores!$D$17:$D$22,$C710),INDEX(Avaliadores!$D$17:$D$22,$D710),INDEX(Avaliadores!$D$17:$D$22,$E710),INDEX(Avaliadores!$D$17:$D$22,$F710),INDEX(Avaliadores!$D$17:$D$22,$G710))</f>
        <v>5.79166666666667</v>
      </c>
      <c r="W710" s="0" t="n">
        <f aca="false">MEDIAN(INDEX(Avaliadores!$E$17:$E$22,$B710),INDEX(Avaliadores!$E$17:$E$22,$C710),INDEX(Avaliadores!$E$17:$E$22,$D710),INDEX(Avaliadores!$E$17:$E$22,$E710),INDEX(Avaliadores!$E$17:$E$22,$F710),INDEX(Avaliadores!$E$17:$E$22,$G710))</f>
        <v>6.29166666666667</v>
      </c>
      <c r="X710" s="0" t="n">
        <f aca="false">MEDIAN(INDEX(Avaliadores!$F$17:$F$22,$B710),INDEX(Avaliadores!$F$17:$F$22,$C710),INDEX(Avaliadores!$F$17:$F$22,$D710),INDEX(Avaliadores!$F$17:$F$22,$E710),INDEX(Avaliadores!$F$17:$F$22,$F710),INDEX(Avaliadores!$F$17:$F$22,$G710))</f>
        <v>2.66666666666667</v>
      </c>
      <c r="Y710" s="0" t="n">
        <f aca="false">MEDIAN(INDEX(Avaliadores!$G$17:$G$22,$B710),INDEX(Avaliadores!$G$17:$G$22,$C710),INDEX(Avaliadores!$G$17:$G$22,$D710),INDEX(Avaliadores!$G$17:$G$22,$E710),INDEX(Avaliadores!$G$17:$G$22,$F710),INDEX(Avaliadores!$G$17:$G$22,$G710))</f>
        <v>5.41666666666667</v>
      </c>
      <c r="Z710" s="0" t="n">
        <f aca="false">MEDIAN(INDEX(Avaliadores!$H$17:$H$22,$B710),INDEX(Avaliadores!$H$17:$H$22,$C710),INDEX(Avaliadores!$H$17:$H$22,$D710),INDEX(Avaliadores!$H$17:$H$22,$E710),INDEX(Avaliadores!$H$17:$H$22,$F710),INDEX(Avaliadores!$H$17:$H$22,$G710))</f>
        <v>3.79166666666667</v>
      </c>
      <c r="AA710" s="0" t="n">
        <f aca="false">MEDIAN(INDEX(Avaliadores!$I$17:$I$22,$B710),INDEX(Avaliadores!$I$17:$I$22,$C710),INDEX(Avaliadores!$I$17:$I$22,$D710),INDEX(Avaliadores!$I$17:$I$22,$E710),INDEX(Avaliadores!$I$17:$I$22,$F710),INDEX(Avaliadores!$I$17:$I$22,$G710))</f>
        <v>6.66666666666667</v>
      </c>
      <c r="AB710" s="0" t="n">
        <f aca="false">IF(MAX(H710:K710)=MIN(H710:K710),0,IF($B$17="custo",(MAX(H710:K710)-H710)/(MAX(H710:K710)-MIN(H710:K710)),(H710-MIN(H710:K710))/(MAX(H710:K710)-MIN(H710:K710))))</f>
        <v>0.168900329557277</v>
      </c>
      <c r="AC710" s="0" t="n">
        <f aca="false">IF(MAX(H710:K710)=MIN(H710:K710),0,IF($B$17="custo",(MAX(H710:K710)-I710)/(MAX(H710:K710)-MIN(H710:K710)),(I710-MIN(H710:K710))/(MAX(H710:K710)-MIN(H710:K710))))</f>
        <v>0</v>
      </c>
      <c r="AD710" s="0" t="n">
        <f aca="false">IF(MAX(H710:K710)=MIN(H710:K710),0,IF($B$17="custo",(MAX(H710:K710)-J710)/(MAX(H710:K710)-MIN(H710:K710)),(J710-MIN(H710:K710))/(MAX(H710:K710)-MIN(H710:K710))))</f>
        <v>0.817898323238029</v>
      </c>
      <c r="AE710" s="0" t="n">
        <f aca="false">IF(MAX(H710:K710)=MIN(H710:K710),0,IF($B$17="custo",(MAX(H710:K710)-K710)/(MAX(H710:K710)-MIN(H710:K710)),(K710-MIN(H710:K710))/(MAX(H710:K710)-MIN(H710:K710))))</f>
        <v>1</v>
      </c>
      <c r="AF710" s="0" t="n">
        <f aca="false">IF(MAX(L710:O710)=MIN(L710:O710),0,IF($C$17="custo",(MAX(L710:O710)-L710)/(MAX(L710:O710)-MIN(L710:O710)),(L710-MIN(L710:O710))/(MAX(L710:O710)-MIN(L710:O710))))</f>
        <v>0.977987261023664</v>
      </c>
      <c r="AG710" s="0" t="n">
        <f aca="false">IF(MAX(L710:O710)=MIN(L710:O710),0,IF($C$17="custo",(MAX(L710:O710)-M710)/(MAX(L710:O710)-MIN(L710:O710)),(M710-MIN(L710:O710))/(MAX(L710:O710)-MIN(L710:O710))))</f>
        <v>1</v>
      </c>
      <c r="AH710" s="0" t="n">
        <f aca="false">IF(MAX(L710:O710)=MIN(L710:O710),0,IF($C$17="custo",(MAX(L710:O710)-N710)/(MAX(L710:O710)-MIN(L710:O710)),(N710-MIN(L710:O710))/(MAX(L710:O710)-MIN(L710:O710))))</f>
        <v>0.545514455596948</v>
      </c>
      <c r="AI710" s="0" t="n">
        <f aca="false">IF(MAX(L710:O710)=MIN(L710:O710),0,IF($C$17="custo",(MAX(L710:O710)-O710)/(MAX(L710:O710)-MIN(L710:O710)),(O710-MIN(L710:O710))/(MAX(L710:O710)-MIN(L710:O710))))</f>
        <v>0</v>
      </c>
      <c r="AJ710" s="0" t="n">
        <f aca="false">IF(MAX(P710:S710)=MIN(P710:S710),0,IF($D$17="custo",(MAX(P710:S710)-P710)/(MAX(P710:S710)-MIN(P710:S710)),(P710-MIN(P710:S710))/(MAX(P710:S710)-MIN(P710:S710))))</f>
        <v>0.158278096815981</v>
      </c>
      <c r="AK710" s="0" t="n">
        <f aca="false">IF(MAX(P710:S710)=MIN(P710:S710),0,IF($D$17="custo",(MAX(P710:S710)-Q710)/(MAX(P710:S710)-MIN(P710:S710)),(Q710-MIN(P710:S710))/(MAX(P710:S710)-MIN(P710:S710))))</f>
        <v>0</v>
      </c>
      <c r="AL710" s="0" t="n">
        <f aca="false">IF(MAX(P710:S710)=MIN(P710:S710),0,IF($D$17="custo",(MAX(P710:S710)-R710)/(MAX(P710:S710)-MIN(P710:S710)),(R710-MIN(P710:S710))/(MAX(P710:S710)-MIN(P710:S710))))</f>
        <v>0.752664569316439</v>
      </c>
      <c r="AM710" s="0" t="n">
        <f aca="false">IF(MAX(P710:S710)=MIN(P710:S710),0,IF($D$17="custo",(MAX(P710:S710)-S710)/(MAX(P710:S710)-MIN(P710:S710)),(S710-MIN(P710:S710))/(MAX(P710:S710)-MIN(P710:S710))))</f>
        <v>1</v>
      </c>
      <c r="AN710" s="0" t="n">
        <f aca="false">IF(MAX(T710:W710)=MIN(T710:W710),0,IF($E$17="custo",(MAX(T710:W710)-T710)/(MAX(T710:W710)-MIN(T710:W710)),(T710-MIN(T710:W710))/(MAX(T710:W710)-MIN(T710:W710))))</f>
        <v>0</v>
      </c>
      <c r="AO710" s="0" t="n">
        <f aca="false">IF(MAX(T710:W710)=MIN(T710:W710),0,IF($E$17="custo",(MAX(T710:W710)-U710)/(MAX(T710:W710)-MIN(T710:W710)),(U710-MIN(T710:W710))/(MAX(T710:W710)-MIN(T710:W710))))</f>
        <v>0.607142857142857</v>
      </c>
      <c r="AP710" s="0" t="n">
        <f aca="false">IF(MAX(T710:W710)=MIN(T710:W710),0,IF($E$17="custo",(MAX(T710:W710)-V710)/(MAX(T710:W710)-MIN(T710:W710)),(V710-MIN(T710:W710))/(MAX(T710:W710)-MIN(T710:W710))))</f>
        <v>0.857142857142857</v>
      </c>
      <c r="AQ710" s="0" t="n">
        <f aca="false">IF(MAX(T710:W710)=MIN(T710:W710),0,IF($E$17="custo",(MAX(T710:W710)-W710)/(MAX(T710:W710)-MIN(T710:W710)),(W710-MIN(T710:W710))/(MAX(T710:W710)-MIN(T710:W710))))</f>
        <v>1</v>
      </c>
      <c r="AR710" s="0" t="n">
        <f aca="false">IF(MAX(X710:AA710)=MIN(X710:AA710),0,IF($F$17="custo",(MAX(X710:AA710)-X710)/(MAX(X710:AA710)-MIN(X710:AA710)),(X710-MIN(X710:AA710))/(MAX(X710:AA710)-MIN(X710:AA710))))</f>
        <v>0</v>
      </c>
      <c r="AS710" s="0" t="n">
        <f aca="false">IF(MAX(X710:AA710)=MIN(X710:AA710),0,IF($F$17="custo",(MAX(X710:AA710)-Y710)/(MAX(X710:AA710)-MIN(X710:AA710)),(Y710-MIN(X710:AA710))/(MAX(X710:AA710)-MIN(X710:AA710))))</f>
        <v>0.6875</v>
      </c>
      <c r="AT710" s="0" t="n">
        <f aca="false">IF(MAX(X710:AA710)=MIN(X710:AA710),0,IF($F$17="custo",(MAX(X710:AA710)-Z710)/(MAX(X710:AA710)-MIN(X710:AA710)),(Z710-MIN(X710:AA710))/(MAX(X710:AA710)-MIN(X710:AA710))))</f>
        <v>0.28125</v>
      </c>
      <c r="AU710" s="0" t="n">
        <f aca="false">IF(MAX(X710:AA710)=MIN(X710:AA710),0,IF($F$17="custo",(MAX(X710:AA710)-AA710)/(MAX(X710:AA710)-MIN(X710:AA710)),(AA710-MIN(X710:AA710))/(MAX(X710:AA710)-MIN(X710:AA710))))</f>
        <v>1</v>
      </c>
      <c r="AV710" s="0" t="n">
        <f aca="false">STDEVP(AB710:AE710)</f>
        <v>0.421498151476618</v>
      </c>
      <c r="AW710" s="0" t="n">
        <f aca="false">STDEVP(AF710:AI710)</f>
        <v>0.406826091697364</v>
      </c>
      <c r="AX710" s="0" t="n">
        <f aca="false">STDEVP(AJ710:AM710)</f>
        <v>0.411895144886617</v>
      </c>
      <c r="AY710" s="0" t="n">
        <f aca="false">STDEVP(AN710:AQ710)</f>
        <v>0.382472321260784</v>
      </c>
      <c r="AZ710" s="0" t="n">
        <f aca="false">STDEVP(AR710:AU710)</f>
        <v>0.381694796884566</v>
      </c>
      <c r="BA710" s="0" t="n">
        <f aca="false">AV710*((1-IFERROR(CORREL(AB710:AE710,AF710:AI710),0))+(1-IFERROR(CORREL(AB710:AE710,AJ710:AM710),0))+(1-IFERROR(CORREL(AB710:AE710,AN710:AQ710),0))+(1-IFERROR(CORREL(AB710:AE710,AR710:AU710),0)))</f>
        <v>1.18285583727188</v>
      </c>
      <c r="BB710" s="0" t="n">
        <f aca="false">AW710*((1-IFERROR(CORREL(AF710:AI710,AB710:AE710),0))+(1-IFERROR(CORREL(AF710:AI710,AJ710:AM710),0))+(1-IFERROR(CORREL(AF710:AI710,AN710:AQ710),0))+(1-IFERROR(CORREL(AF710:AI710,AR710:AU710),0)))</f>
        <v>2.97310637597293</v>
      </c>
      <c r="BC710" s="0" t="n">
        <f aca="false">AX710*((1-IFERROR(CORREL(AJ710:AM710,AB710:AE710),0))+(1-IFERROR(CORREL(AJ710:AM710,AF710:AI710),0))+(1-IFERROR(CORREL(AJ710:AM710,AN710:AQ710),0))+(1-IFERROR(CORREL(AJ710:AM710,AR710:AU710),0)))</f>
        <v>1.14643783779835</v>
      </c>
      <c r="BD710" s="0" t="n">
        <f aca="false">AY710*((1-IFERROR(CORREL(AN710:AQ710,AB710:AE710),0))+(1-IFERROR(CORREL(AN710:AQ710,AF710:AI710),0))+(1-IFERROR(CORREL(AN710:AQ710,AJ710:AM710),0))+(1-IFERROR(CORREL(AN710:AQ710,AR710:AU710),0)))</f>
        <v>0.966045500962585</v>
      </c>
      <c r="BE710" s="0" t="n">
        <f aca="false">AZ710*((1-IFERROR(CORREL(AR710:AU710,AB710:AE710),0))+(1-IFERROR(CORREL(AR710:AU710,AF710:AI710),0))+(1-IFERROR(CORREL(AR710:AU710,AJ710:AM710),0))+(1-IFERROR(CORREL(AR710:AU710,AN710:AQ710),0)))</f>
        <v>1.16787810635779</v>
      </c>
      <c r="BF710" s="0" t="n">
        <f aca="false">IF(SUM(BA710:BE710)&gt;0,BA710/SUM(BA710:BE710),1/5)</f>
        <v>0.159064598532036</v>
      </c>
      <c r="BG710" s="0" t="n">
        <f aca="false">IF(SUM(BA710:BE710)&gt;0,BB710/SUM(BA710:BE710),1/5)</f>
        <v>0.399808630253623</v>
      </c>
      <c r="BH710" s="0" t="n">
        <f aca="false">IF(SUM(BA710:BE710)&gt;0,BC710/SUM(BA710:BE710),1/5)</f>
        <v>0.15416728621124</v>
      </c>
      <c r="BI710" s="0" t="n">
        <f aca="false">IF(SUM(BA710:BE710)&gt;0,BD710/SUM(BA710:BE710),1/5)</f>
        <v>0.129909017593134</v>
      </c>
      <c r="BJ710" s="0" t="n">
        <f aca="false">IF(SUM(BA710:BE710)&gt;0,BE710/SUM(BA710:BE710),1/5)</f>
        <v>0.157050467409968</v>
      </c>
      <c r="BK710" s="0" t="n">
        <f aca="false">BF710*AB710+BG710*AF710+BH710*AJ710+BI710*AN710+BJ710*AR710</f>
        <v>0.44227511500112</v>
      </c>
      <c r="BL710" s="0" t="n">
        <f aca="false">BF710*AC710+BG710*AG710+BH710*AK710+BI710*AO710+BJ710*AS710</f>
        <v>0.586654158708093</v>
      </c>
      <c r="BM710" s="0" t="n">
        <f aca="false">BF710*AD710+BG710*AH710+BH710*AL710+BI710*AP710+BJ710*AT710</f>
        <v>0.61975734024797</v>
      </c>
      <c r="BN710" s="0" t="n">
        <f aca="false">BF710*AE710+BG710*AI710+BH710*AM710+BI710*AQ710+BJ710*AU710</f>
        <v>0.600191369746377</v>
      </c>
      <c r="BO710" s="0" t="n">
        <f aca="false">RANK(BK710,$BK710:$BN710)</f>
        <v>4</v>
      </c>
      <c r="BP710" s="0" t="n">
        <f aca="false">RANK(BL710,$BK710:$BN710)</f>
        <v>3</v>
      </c>
      <c r="BQ710" s="0" t="n">
        <f aca="false">RANK(BM710,$BK710:$BN710)</f>
        <v>1</v>
      </c>
      <c r="BR710" s="0" t="n">
        <f aca="false">RANK(BN710,$BK710:$BN710)</f>
        <v>2</v>
      </c>
    </row>
    <row r="711" customFormat="false" ht="15" hidden="false" customHeight="false" outlineLevel="0" collapsed="false">
      <c r="A711" s="0" t="n">
        <v>688</v>
      </c>
      <c r="B711" s="0" t="n">
        <f aca="false">RANDBETWEEN(1,$B$5)</f>
        <v>1</v>
      </c>
      <c r="C711" s="0" t="n">
        <f aca="false">RANDBETWEEN(1,$B$5)</f>
        <v>3</v>
      </c>
      <c r="D711" s="0" t="n">
        <f aca="false">RANDBETWEEN(1,$B$5)</f>
        <v>2</v>
      </c>
      <c r="E711" s="0" t="n">
        <f aca="false">RANDBETWEEN(1,$B$5)</f>
        <v>1</v>
      </c>
      <c r="F711" s="0" t="n">
        <f aca="false">RANDBETWEEN(1,$B$5)</f>
        <v>1</v>
      </c>
      <c r="G711" s="0" t="n">
        <f aca="false">RANDBETWEEN(1,$B$5)</f>
        <v>1</v>
      </c>
      <c r="H711" s="0" t="n">
        <f aca="true">NORMINV(RAND(),$B$8,$B$13)</f>
        <v>46.5994994792235</v>
      </c>
      <c r="I711" s="0" t="n">
        <f aca="true">NORMINV(RAND(),$C$8,$C$13)</f>
        <v>70.8152676797196</v>
      </c>
      <c r="J711" s="0" t="n">
        <f aca="true">NORMINV(RAND(),$D$8,$D$13)</f>
        <v>15.7915537475832</v>
      </c>
      <c r="K711" s="0" t="n">
        <f aca="true">NORMINV(RAND(),$E$8,$E$13)</f>
        <v>3.17589788682211</v>
      </c>
      <c r="L711" s="0" t="n">
        <f aca="true">NORMINV(RAND(),$B$9,$B$14)</f>
        <v>40.8068759952032</v>
      </c>
      <c r="M711" s="0" t="n">
        <f aca="true">NORMINV(RAND(),$C$9,$C$14)</f>
        <v>56.8039192242899</v>
      </c>
      <c r="N711" s="0" t="n">
        <f aca="true">NORMINV(RAND(),$D$9,$D$14)</f>
        <v>43.2606434377008</v>
      </c>
      <c r="O711" s="0" t="n">
        <f aca="true">NORMINV(RAND(),$E$9,$E$14)</f>
        <v>27.0948682827235</v>
      </c>
      <c r="P711" s="0" t="n">
        <f aca="true">NORMINV(RAND(),$B$10,$B$15)</f>
        <v>24.1846485922491</v>
      </c>
      <c r="Q711" s="0" t="n">
        <f aca="true">NORMINV(RAND(),$C$10,$C$15)</f>
        <v>31.6861186803198</v>
      </c>
      <c r="R711" s="0" t="n">
        <f aca="true">NORMINV(RAND(),$D$10,$D$15)</f>
        <v>10.6388587953344</v>
      </c>
      <c r="S711" s="0" t="n">
        <f aca="true">NORMINV(RAND(),$E$10,$E$15)</f>
        <v>3.76707126886347</v>
      </c>
      <c r="T711" s="0" t="n">
        <f aca="false">MEDIAN(INDEX(Avaliadores!$B$17:$B$22,$B711),INDEX(Avaliadores!$B$17:$B$22,$C711),INDEX(Avaliadores!$B$17:$B$22,$D711),INDEX(Avaliadores!$B$17:$B$22,$E711),INDEX(Avaliadores!$B$17:$B$22,$F711),INDEX(Avaliadores!$B$17:$B$22,$G711))</f>
        <v>2.04166666666667</v>
      </c>
      <c r="U711" s="0" t="n">
        <f aca="false">MEDIAN(INDEX(Avaliadores!$C$17:$C$22,$B711),INDEX(Avaliadores!$C$17:$C$22,$C711),INDEX(Avaliadores!$C$17:$C$22,$D711),INDEX(Avaliadores!$C$17:$C$22,$E711),INDEX(Avaliadores!$C$17:$C$22,$F711),INDEX(Avaliadores!$C$17:$C$22,$G711))</f>
        <v>4.04166666666667</v>
      </c>
      <c r="V711" s="0" t="n">
        <f aca="false">MEDIAN(INDEX(Avaliadores!$D$17:$D$22,$B711),INDEX(Avaliadores!$D$17:$D$22,$C711),INDEX(Avaliadores!$D$17:$D$22,$D711),INDEX(Avaliadores!$D$17:$D$22,$E711),INDEX(Avaliadores!$D$17:$D$22,$F711),INDEX(Avaliadores!$D$17:$D$22,$G711))</f>
        <v>7.04166666666667</v>
      </c>
      <c r="W711" s="0" t="n">
        <f aca="false">MEDIAN(INDEX(Avaliadores!$E$17:$E$22,$B711),INDEX(Avaliadores!$E$17:$E$22,$C711),INDEX(Avaliadores!$E$17:$E$22,$D711),INDEX(Avaliadores!$E$17:$E$22,$E711),INDEX(Avaliadores!$E$17:$E$22,$F711),INDEX(Avaliadores!$E$17:$E$22,$G711))</f>
        <v>7.04166666666667</v>
      </c>
      <c r="X711" s="0" t="n">
        <f aca="false">MEDIAN(INDEX(Avaliadores!$F$17:$F$22,$B711),INDEX(Avaliadores!$F$17:$F$22,$C711),INDEX(Avaliadores!$F$17:$F$22,$D711),INDEX(Avaliadores!$F$17:$F$22,$E711),INDEX(Avaliadores!$F$17:$F$22,$F711),INDEX(Avaliadores!$F$17:$F$22,$G711))</f>
        <v>2.04166666666667</v>
      </c>
      <c r="Y711" s="0" t="n">
        <f aca="false">MEDIAN(INDEX(Avaliadores!$G$17:$G$22,$B711),INDEX(Avaliadores!$G$17:$G$22,$C711),INDEX(Avaliadores!$G$17:$G$22,$D711),INDEX(Avaliadores!$G$17:$G$22,$E711),INDEX(Avaliadores!$G$17:$G$22,$F711),INDEX(Avaliadores!$G$17:$G$22,$G711))</f>
        <v>5.04166666666667</v>
      </c>
      <c r="Z711" s="0" t="n">
        <f aca="false">MEDIAN(INDEX(Avaliadores!$H$17:$H$22,$B711),INDEX(Avaliadores!$H$17:$H$22,$C711),INDEX(Avaliadores!$H$17:$H$22,$D711),INDEX(Avaliadores!$H$17:$H$22,$E711),INDEX(Avaliadores!$H$17:$H$22,$F711),INDEX(Avaliadores!$H$17:$H$22,$G711))</f>
        <v>4.04166666666667</v>
      </c>
      <c r="AA711" s="0" t="n">
        <f aca="false">MEDIAN(INDEX(Avaliadores!$I$17:$I$22,$B711),INDEX(Avaliadores!$I$17:$I$22,$C711),INDEX(Avaliadores!$I$17:$I$22,$D711),INDEX(Avaliadores!$I$17:$I$22,$E711),INDEX(Avaliadores!$I$17:$I$22,$F711),INDEX(Avaliadores!$I$17:$I$22,$G711))</f>
        <v>7.04166666666667</v>
      </c>
      <c r="AB711" s="0" t="n">
        <f aca="false">IF(MAX(H711:K711)=MIN(H711:K711),0,IF($B$17="custo",(MAX(H711:K711)-H711)/(MAX(H711:K711)-MIN(H711:K711)),(H711-MIN(H711:K711))/(MAX(H711:K711)-MIN(H711:K711))))</f>
        <v>0.358012918728272</v>
      </c>
      <c r="AC711" s="0" t="n">
        <f aca="false">IF(MAX(H711:K711)=MIN(H711:K711),0,IF($B$17="custo",(MAX(H711:K711)-I711)/(MAX(H711:K711)-MIN(H711:K711)),(I711-MIN(H711:K711))/(MAX(H711:K711)-MIN(H711:K711))))</f>
        <v>0</v>
      </c>
      <c r="AD711" s="0" t="n">
        <f aca="false">IF(MAX(H711:K711)=MIN(H711:K711),0,IF($B$17="custo",(MAX(H711:K711)-J711)/(MAX(H711:K711)-MIN(H711:K711)),(J711-MIN(H711:K711))/(MAX(H711:K711)-MIN(H711:K711))))</f>
        <v>0.813486496113307</v>
      </c>
      <c r="AE711" s="0" t="n">
        <f aca="false">IF(MAX(H711:K711)=MIN(H711:K711),0,IF($B$17="custo",(MAX(H711:K711)-K711)/(MAX(H711:K711)-MIN(H711:K711)),(K711-MIN(H711:K711))/(MAX(H711:K711)-MIN(H711:K711))))</f>
        <v>1</v>
      </c>
      <c r="AF711" s="0" t="n">
        <f aca="false">IF(MAX(L711:O711)=MIN(L711:O711),0,IF($C$17="custo",(MAX(L711:O711)-L711)/(MAX(L711:O711)-MIN(L711:O711)),(L711-MIN(L711:O711))/(MAX(L711:O711)-MIN(L711:O711))))</f>
        <v>0.461543108174317</v>
      </c>
      <c r="AG711" s="0" t="n">
        <f aca="false">IF(MAX(L711:O711)=MIN(L711:O711),0,IF($C$17="custo",(MAX(L711:O711)-M711)/(MAX(L711:O711)-MIN(L711:O711)),(M711-MIN(L711:O711))/(MAX(L711:O711)-MIN(L711:O711))))</f>
        <v>1</v>
      </c>
      <c r="AH711" s="0" t="n">
        <f aca="false">IF(MAX(L711:O711)=MIN(L711:O711),0,IF($C$17="custo",(MAX(L711:O711)-N711)/(MAX(L711:O711)-MIN(L711:O711)),(N711-MIN(L711:O711))/(MAX(L711:O711)-MIN(L711:O711))))</f>
        <v>0.544136370655972</v>
      </c>
      <c r="AI711" s="0" t="n">
        <f aca="false">IF(MAX(L711:O711)=MIN(L711:O711),0,IF($C$17="custo",(MAX(L711:O711)-O711)/(MAX(L711:O711)-MIN(L711:O711)),(O711-MIN(L711:O711))/(MAX(L711:O711)-MIN(L711:O711))))</f>
        <v>0</v>
      </c>
      <c r="AJ711" s="0" t="n">
        <f aca="false">IF(MAX(P711:S711)=MIN(P711:S711),0,IF($D$17="custo",(MAX(P711:S711)-P711)/(MAX(P711:S711)-MIN(P711:S711)),(P711-MIN(P711:S711))/(MAX(P711:S711)-MIN(P711:S711))))</f>
        <v>0.26868646259731</v>
      </c>
      <c r="AK711" s="0" t="n">
        <f aca="false">IF(MAX(P711:S711)=MIN(P711:S711),0,IF($D$17="custo",(MAX(P711:S711)-Q711)/(MAX(P711:S711)-MIN(P711:S711)),(Q711-MIN(P711:S711))/(MAX(P711:S711)-MIN(P711:S711))))</f>
        <v>0</v>
      </c>
      <c r="AL711" s="0" t="n">
        <f aca="false">IF(MAX(P711:S711)=MIN(P711:S711),0,IF($D$17="custo",(MAX(P711:S711)-R711)/(MAX(P711:S711)-MIN(P711:S711)),(R711-MIN(P711:S711))/(MAX(P711:S711)-MIN(P711:S711))))</f>
        <v>0.753867407250752</v>
      </c>
      <c r="AM711" s="0" t="n">
        <f aca="false">IF(MAX(P711:S711)=MIN(P711:S711),0,IF($D$17="custo",(MAX(P711:S711)-S711)/(MAX(P711:S711)-MIN(P711:S711)),(S711-MIN(P711:S711))/(MAX(P711:S711)-MIN(P711:S711))))</f>
        <v>1</v>
      </c>
      <c r="AN711" s="0" t="n">
        <f aca="false">IF(MAX(T711:W711)=MIN(T711:W711),0,IF($E$17="custo",(MAX(T711:W711)-T711)/(MAX(T711:W711)-MIN(T711:W711)),(T711-MIN(T711:W711))/(MAX(T711:W711)-MIN(T711:W711))))</f>
        <v>0</v>
      </c>
      <c r="AO711" s="0" t="n">
        <f aca="false">IF(MAX(T711:W711)=MIN(T711:W711),0,IF($E$17="custo",(MAX(T711:W711)-U711)/(MAX(T711:W711)-MIN(T711:W711)),(U711-MIN(T711:W711))/(MAX(T711:W711)-MIN(T711:W711))))</f>
        <v>0.4</v>
      </c>
      <c r="AP711" s="0" t="n">
        <f aca="false">IF(MAX(T711:W711)=MIN(T711:W711),0,IF($E$17="custo",(MAX(T711:W711)-V711)/(MAX(T711:W711)-MIN(T711:W711)),(V711-MIN(T711:W711))/(MAX(T711:W711)-MIN(T711:W711))))</f>
        <v>1</v>
      </c>
      <c r="AQ711" s="0" t="n">
        <f aca="false">IF(MAX(T711:W711)=MIN(T711:W711),0,IF($E$17="custo",(MAX(T711:W711)-W711)/(MAX(T711:W711)-MIN(T711:W711)),(W711-MIN(T711:W711))/(MAX(T711:W711)-MIN(T711:W711))))</f>
        <v>1</v>
      </c>
      <c r="AR711" s="0" t="n">
        <f aca="false">IF(MAX(X711:AA711)=MIN(X711:AA711),0,IF($F$17="custo",(MAX(X711:AA711)-X711)/(MAX(X711:AA711)-MIN(X711:AA711)),(X711-MIN(X711:AA711))/(MAX(X711:AA711)-MIN(X711:AA711))))</f>
        <v>0</v>
      </c>
      <c r="AS711" s="0" t="n">
        <f aca="false">IF(MAX(X711:AA711)=MIN(X711:AA711),0,IF($F$17="custo",(MAX(X711:AA711)-Y711)/(MAX(X711:AA711)-MIN(X711:AA711)),(Y711-MIN(X711:AA711))/(MAX(X711:AA711)-MIN(X711:AA711))))</f>
        <v>0.6</v>
      </c>
      <c r="AT711" s="0" t="n">
        <f aca="false">IF(MAX(X711:AA711)=MIN(X711:AA711),0,IF($F$17="custo",(MAX(X711:AA711)-Z711)/(MAX(X711:AA711)-MIN(X711:AA711)),(Z711-MIN(X711:AA711))/(MAX(X711:AA711)-MIN(X711:AA711))))</f>
        <v>0.4</v>
      </c>
      <c r="AU711" s="0" t="n">
        <f aca="false">IF(MAX(X711:AA711)=MIN(X711:AA711),0,IF($F$17="custo",(MAX(X711:AA711)-AA711)/(MAX(X711:AA711)-MIN(X711:AA711)),(AA711-MIN(X711:AA711))/(MAX(X711:AA711)-MIN(X711:AA711))))</f>
        <v>1</v>
      </c>
      <c r="AV711" s="0" t="n">
        <f aca="false">STDEVP(AB711:AE711)</f>
        <v>0.390858382976082</v>
      </c>
      <c r="AW711" s="0" t="n">
        <f aca="false">STDEVP(AF711:AI711)</f>
        <v>0.354760090632961</v>
      </c>
      <c r="AX711" s="0" t="n">
        <f aca="false">STDEVP(AJ711:AM711)</f>
        <v>0.393010001077798</v>
      </c>
      <c r="AY711" s="0" t="n">
        <f aca="false">STDEVP(AN711:AQ711)</f>
        <v>0.424264068711929</v>
      </c>
      <c r="AZ711" s="0" t="n">
        <f aca="false">STDEVP(AR711:AU711)</f>
        <v>0.360555127546399</v>
      </c>
      <c r="BA711" s="0" t="n">
        <f aca="false">AV711*((1-IFERROR(CORREL(AB711:AE711,AF711:AI711),0))+(1-IFERROR(CORREL(AB711:AE711,AJ711:AM711),0))+(1-IFERROR(CORREL(AB711:AE711,AN711:AQ711),0))+(1-IFERROR(CORREL(AB711:AE711,AR711:AU711),0)))</f>
        <v>1.04636769195422</v>
      </c>
      <c r="BB711" s="0" t="n">
        <f aca="false">AW711*((1-IFERROR(CORREL(AF711:AI711,AB711:AE711),0))+(1-IFERROR(CORREL(AF711:AI711,AJ711:AM711),0))+(1-IFERROR(CORREL(AF711:AI711,AN711:AQ711),0))+(1-IFERROR(CORREL(AF711:AI711,AR711:AU711),0)))</f>
        <v>2.31313480126362</v>
      </c>
      <c r="BC711" s="0" t="n">
        <f aca="false">AX711*((1-IFERROR(CORREL(AJ711:AM711,AB711:AE711),0))+(1-IFERROR(CORREL(AJ711:AM711,AF711:AI711),0))+(1-IFERROR(CORREL(AJ711:AM711,AN711:AQ711),0))+(1-IFERROR(CORREL(AJ711:AM711,AR711:AU711),0)))</f>
        <v>0.999485957560332</v>
      </c>
      <c r="BD711" s="0" t="n">
        <f aca="false">AY711*((1-IFERROR(CORREL(AN711:AQ711,AB711:AE711),0))+(1-IFERROR(CORREL(AN711:AQ711,AF711:AI711),0))+(1-IFERROR(CORREL(AN711:AQ711,AJ711:AM711),0))+(1-IFERROR(CORREL(AN711:AQ711,AR711:AU711),0)))</f>
        <v>0.904383750632822</v>
      </c>
      <c r="BE711" s="0" t="n">
        <f aca="false">AZ711*((1-IFERROR(CORREL(AR711:AU711,AB711:AE711),0))+(1-IFERROR(CORREL(AR711:AU711,AF711:AI711),0))+(1-IFERROR(CORREL(AR711:AU711,AJ711:AM711),0))+(1-IFERROR(CORREL(AR711:AU711,AN711:AQ711),0)))</f>
        <v>0.975521725438497</v>
      </c>
      <c r="BF711" s="0" t="n">
        <f aca="false">IF(SUM(BA711:BE711)&gt;0,BA711/SUM(BA711:BE711),1/5)</f>
        <v>0.167716858825104</v>
      </c>
      <c r="BG711" s="0" t="n">
        <f aca="false">IF(SUM(BA711:BE711)&gt;0,BB711/SUM(BA711:BE711),1/5)</f>
        <v>0.37076039894009</v>
      </c>
      <c r="BH711" s="0" t="n">
        <f aca="false">IF(SUM(BA711:BE711)&gt;0,BC711/SUM(BA711:BE711),1/5)</f>
        <v>0.160202428391831</v>
      </c>
      <c r="BI711" s="0" t="n">
        <f aca="false">IF(SUM(BA711:BE711)&gt;0,BD711/SUM(BA711:BE711),1/5)</f>
        <v>0.144958988121395</v>
      </c>
      <c r="BJ711" s="0" t="n">
        <f aca="false">IF(SUM(BA711:BE711)&gt;0,BE711/SUM(BA711:BE711),1/5)</f>
        <v>0.156361325721579</v>
      </c>
      <c r="BK711" s="0" t="n">
        <f aca="false">BF711*AB711+BG711*AF711+BH711*AJ711+BI711*AN711+BJ711*AR711</f>
        <v>0.274210932846772</v>
      </c>
      <c r="BL711" s="0" t="n">
        <f aca="false">BF711*AC711+BG711*AG711+BH711*AK711+BI711*AO711+BJ711*AS711</f>
        <v>0.522560789621596</v>
      </c>
      <c r="BM711" s="0" t="n">
        <f aca="false">BF711*AD711+BG711*AH711+BH711*AL711+BI711*AP711+BJ711*AT711</f>
        <v>0.666454525424036</v>
      </c>
      <c r="BN711" s="0" t="n">
        <f aca="false">BF711*AE711+BG711*AI711+BH711*AM711+BI711*AQ711+BJ711*AU711</f>
        <v>0.62923960105991</v>
      </c>
      <c r="BO711" s="0" t="n">
        <f aca="false">RANK(BK711,$BK711:$BN711)</f>
        <v>4</v>
      </c>
      <c r="BP711" s="0" t="n">
        <f aca="false">RANK(BL711,$BK711:$BN711)</f>
        <v>3</v>
      </c>
      <c r="BQ711" s="0" t="n">
        <f aca="false">RANK(BM711,$BK711:$BN711)</f>
        <v>1</v>
      </c>
      <c r="BR711" s="0" t="n">
        <f aca="false">RANK(BN711,$BK711:$BN711)</f>
        <v>2</v>
      </c>
    </row>
    <row r="712" customFormat="false" ht="15" hidden="false" customHeight="false" outlineLevel="0" collapsed="false">
      <c r="A712" s="0" t="n">
        <v>689</v>
      </c>
      <c r="B712" s="0" t="n">
        <f aca="false">RANDBETWEEN(1,$B$5)</f>
        <v>1</v>
      </c>
      <c r="C712" s="0" t="n">
        <f aca="false">RANDBETWEEN(1,$B$5)</f>
        <v>3</v>
      </c>
      <c r="D712" s="0" t="n">
        <f aca="false">RANDBETWEEN(1,$B$5)</f>
        <v>3</v>
      </c>
      <c r="E712" s="0" t="n">
        <f aca="false">RANDBETWEEN(1,$B$5)</f>
        <v>3</v>
      </c>
      <c r="F712" s="0" t="n">
        <f aca="false">RANDBETWEEN(1,$B$5)</f>
        <v>6</v>
      </c>
      <c r="G712" s="0" t="n">
        <f aca="false">RANDBETWEEN(1,$B$5)</f>
        <v>4</v>
      </c>
      <c r="H712" s="0" t="n">
        <f aca="true">NORMINV(RAND(),$B$8,$B$13)</f>
        <v>52.7930071618275</v>
      </c>
      <c r="I712" s="0" t="n">
        <f aca="true">NORMINV(RAND(),$C$8,$C$13)</f>
        <v>61.2667800151452</v>
      </c>
      <c r="J712" s="0" t="n">
        <f aca="true">NORMINV(RAND(),$D$8,$D$13)</f>
        <v>13.2946239890684</v>
      </c>
      <c r="K712" s="0" t="n">
        <f aca="true">NORMINV(RAND(),$E$8,$E$13)</f>
        <v>2.62375946441753</v>
      </c>
      <c r="L712" s="0" t="n">
        <f aca="true">NORMINV(RAND(),$B$9,$B$14)</f>
        <v>46.5216982171468</v>
      </c>
      <c r="M712" s="0" t="n">
        <f aca="true">NORMINV(RAND(),$C$9,$C$14)</f>
        <v>59.1336314347209</v>
      </c>
      <c r="N712" s="0" t="n">
        <f aca="true">NORMINV(RAND(),$D$9,$D$14)</f>
        <v>39.7842625547223</v>
      </c>
      <c r="O712" s="0" t="n">
        <f aca="true">NORMINV(RAND(),$E$9,$E$14)</f>
        <v>19.249299517643</v>
      </c>
      <c r="P712" s="0" t="n">
        <f aca="true">NORMINV(RAND(),$B$10,$B$15)</f>
        <v>22.9207899466733</v>
      </c>
      <c r="Q712" s="0" t="n">
        <f aca="true">NORMINV(RAND(),$C$10,$C$15)</f>
        <v>27.990344296688</v>
      </c>
      <c r="R712" s="0" t="n">
        <f aca="true">NORMINV(RAND(),$D$10,$D$15)</f>
        <v>10.0771474200164</v>
      </c>
      <c r="S712" s="0" t="n">
        <f aca="true">NORMINV(RAND(),$E$10,$E$15)</f>
        <v>3.92367239732414</v>
      </c>
      <c r="T712" s="0" t="n">
        <f aca="false">MEDIAN(INDEX(Avaliadores!$B$17:$B$22,$B712),INDEX(Avaliadores!$B$17:$B$22,$C712),INDEX(Avaliadores!$B$17:$B$22,$D712),INDEX(Avaliadores!$B$17:$B$22,$E712),INDEX(Avaliadores!$B$17:$B$22,$F712),INDEX(Avaliadores!$B$17:$B$22,$G712))</f>
        <v>2.79166666666667</v>
      </c>
      <c r="U712" s="0" t="n">
        <f aca="false">MEDIAN(INDEX(Avaliadores!$C$17:$C$22,$B712),INDEX(Avaliadores!$C$17:$C$22,$C712),INDEX(Avaliadores!$C$17:$C$22,$D712),INDEX(Avaliadores!$C$17:$C$22,$E712),INDEX(Avaliadores!$C$17:$C$22,$F712),INDEX(Avaliadores!$C$17:$C$22,$G712))</f>
        <v>4.79166666666667</v>
      </c>
      <c r="V712" s="0" t="n">
        <f aca="false">MEDIAN(INDEX(Avaliadores!$D$17:$D$22,$B712),INDEX(Avaliadores!$D$17:$D$22,$C712),INDEX(Avaliadores!$D$17:$D$22,$D712),INDEX(Avaliadores!$D$17:$D$22,$E712),INDEX(Avaliadores!$D$17:$D$22,$F712),INDEX(Avaliadores!$D$17:$D$22,$G712))</f>
        <v>5.79166666666667</v>
      </c>
      <c r="W712" s="0" t="n">
        <f aca="false">MEDIAN(INDEX(Avaliadores!$E$17:$E$22,$B712),INDEX(Avaliadores!$E$17:$E$22,$C712),INDEX(Avaliadores!$E$17:$E$22,$D712),INDEX(Avaliadores!$E$17:$E$22,$E712),INDEX(Avaliadores!$E$17:$E$22,$F712),INDEX(Avaliadores!$E$17:$E$22,$G712))</f>
        <v>5.91666666666667</v>
      </c>
      <c r="X712" s="0" t="n">
        <f aca="false">MEDIAN(INDEX(Avaliadores!$F$17:$F$22,$B712),INDEX(Avaliadores!$F$17:$F$22,$C712),INDEX(Avaliadores!$F$17:$F$22,$D712),INDEX(Avaliadores!$F$17:$F$22,$E712),INDEX(Avaliadores!$F$17:$F$22,$F712),INDEX(Avaliadores!$F$17:$F$22,$G712))</f>
        <v>2.79166666666667</v>
      </c>
      <c r="Y712" s="0" t="n">
        <f aca="false">MEDIAN(INDEX(Avaliadores!$G$17:$G$22,$B712),INDEX(Avaliadores!$G$17:$G$22,$C712),INDEX(Avaliadores!$G$17:$G$22,$D712),INDEX(Avaliadores!$G$17:$G$22,$E712),INDEX(Avaliadores!$G$17:$G$22,$F712),INDEX(Avaliadores!$G$17:$G$22,$G712))</f>
        <v>5.41666666666667</v>
      </c>
      <c r="Z712" s="0" t="n">
        <f aca="false">MEDIAN(INDEX(Avaliadores!$H$17:$H$22,$B712),INDEX(Avaliadores!$H$17:$H$22,$C712),INDEX(Avaliadores!$H$17:$H$22,$D712),INDEX(Avaliadores!$H$17:$H$22,$E712),INDEX(Avaliadores!$H$17:$H$22,$F712),INDEX(Avaliadores!$H$17:$H$22,$G712))</f>
        <v>3.79166666666667</v>
      </c>
      <c r="AA712" s="0" t="n">
        <f aca="false">MEDIAN(INDEX(Avaliadores!$I$17:$I$22,$B712),INDEX(Avaliadores!$I$17:$I$22,$C712),INDEX(Avaliadores!$I$17:$I$22,$D712),INDEX(Avaliadores!$I$17:$I$22,$E712),INDEX(Avaliadores!$I$17:$I$22,$F712),INDEX(Avaliadores!$I$17:$I$22,$G712))</f>
        <v>6.79166666666667</v>
      </c>
      <c r="AB712" s="0" t="n">
        <f aca="false">IF(MAX(H712:K712)=MIN(H712:K712),0,IF($B$17="custo",(MAX(H712:K712)-H712)/(MAX(H712:K712)-MIN(H712:K712)),(H712-MIN(H712:K712))/(MAX(H712:K712)-MIN(H712:K712))))</f>
        <v>0.144497551008438</v>
      </c>
      <c r="AC712" s="0" t="n">
        <f aca="false">IF(MAX(H712:K712)=MIN(H712:K712),0,IF($B$17="custo",(MAX(H712:K712)-I712)/(MAX(H712:K712)-MIN(H712:K712)),(I712-MIN(H712:K712))/(MAX(H712:K712)-MIN(H712:K712))))</f>
        <v>0</v>
      </c>
      <c r="AD712" s="0" t="n">
        <f aca="false">IF(MAX(H712:K712)=MIN(H712:K712),0,IF($B$17="custo",(MAX(H712:K712)-J712)/(MAX(H712:K712)-MIN(H712:K712)),(J712-MIN(H712:K712))/(MAX(H712:K712)-MIN(H712:K712))))</f>
        <v>0.8180369219655</v>
      </c>
      <c r="AE712" s="0" t="n">
        <f aca="false">IF(MAX(H712:K712)=MIN(H712:K712),0,IF($B$17="custo",(MAX(H712:K712)-K712)/(MAX(H712:K712)-MIN(H712:K712)),(K712-MIN(H712:K712))/(MAX(H712:K712)-MIN(H712:K712))))</f>
        <v>1</v>
      </c>
      <c r="AF712" s="0" t="n">
        <f aca="false">IF(MAX(L712:O712)=MIN(L712:O712),0,IF($C$17="custo",(MAX(L712:O712)-L712)/(MAX(L712:O712)-MIN(L712:O712)),(L712-MIN(L712:O712))/(MAX(L712:O712)-MIN(L712:O712))))</f>
        <v>0.683787276572787</v>
      </c>
      <c r="AG712" s="0" t="n">
        <f aca="false">IF(MAX(L712:O712)=MIN(L712:O712),0,IF($C$17="custo",(MAX(L712:O712)-M712)/(MAX(L712:O712)-MIN(L712:O712)),(M712-MIN(L712:O712))/(MAX(L712:O712)-MIN(L712:O712))))</f>
        <v>1</v>
      </c>
      <c r="AH712" s="0" t="n">
        <f aca="false">IF(MAX(L712:O712)=MIN(L712:O712),0,IF($C$17="custo",(MAX(L712:O712)-N712)/(MAX(L712:O712)-MIN(L712:O712)),(N712-MIN(L712:O712))/(MAX(L712:O712)-MIN(L712:O712))))</f>
        <v>0.514862906059773</v>
      </c>
      <c r="AI712" s="0" t="n">
        <f aca="false">IF(MAX(L712:O712)=MIN(L712:O712),0,IF($C$17="custo",(MAX(L712:O712)-O712)/(MAX(L712:O712)-MIN(L712:O712)),(O712-MIN(L712:O712))/(MAX(L712:O712)-MIN(L712:O712))))</f>
        <v>0</v>
      </c>
      <c r="AJ712" s="0" t="n">
        <f aca="false">IF(MAX(P712:S712)=MIN(P712:S712),0,IF($D$17="custo",(MAX(P712:S712)-P712)/(MAX(P712:S712)-MIN(P712:S712)),(P712-MIN(P712:S712))/(MAX(P712:S712)-MIN(P712:S712))))</f>
        <v>0.210646256832408</v>
      </c>
      <c r="AK712" s="0" t="n">
        <f aca="false">IF(MAX(P712:S712)=MIN(P712:S712),0,IF($D$17="custo",(MAX(P712:S712)-Q712)/(MAX(P712:S712)-MIN(P712:S712)),(Q712-MIN(P712:S712))/(MAX(P712:S712)-MIN(P712:S712))))</f>
        <v>0</v>
      </c>
      <c r="AL712" s="0" t="n">
        <f aca="false">IF(MAX(P712:S712)=MIN(P712:S712),0,IF($D$17="custo",(MAX(P712:S712)-R712)/(MAX(P712:S712)-MIN(P712:S712)),(R712-MIN(P712:S712))/(MAX(P712:S712)-MIN(P712:S712))))</f>
        <v>0.74431549786263</v>
      </c>
      <c r="AM712" s="0" t="n">
        <f aca="false">IF(MAX(P712:S712)=MIN(P712:S712),0,IF($D$17="custo",(MAX(P712:S712)-S712)/(MAX(P712:S712)-MIN(P712:S712)),(S712-MIN(P712:S712))/(MAX(P712:S712)-MIN(P712:S712))))</f>
        <v>1</v>
      </c>
      <c r="AN712" s="0" t="n">
        <f aca="false">IF(MAX(T712:W712)=MIN(T712:W712),0,IF($E$17="custo",(MAX(T712:W712)-T712)/(MAX(T712:W712)-MIN(T712:W712)),(T712-MIN(T712:W712))/(MAX(T712:W712)-MIN(T712:W712))))</f>
        <v>0</v>
      </c>
      <c r="AO712" s="0" t="n">
        <f aca="false">IF(MAX(T712:W712)=MIN(T712:W712),0,IF($E$17="custo",(MAX(T712:W712)-U712)/(MAX(T712:W712)-MIN(T712:W712)),(U712-MIN(T712:W712))/(MAX(T712:W712)-MIN(T712:W712))))</f>
        <v>0.64</v>
      </c>
      <c r="AP712" s="0" t="n">
        <f aca="false">IF(MAX(T712:W712)=MIN(T712:W712),0,IF($E$17="custo",(MAX(T712:W712)-V712)/(MAX(T712:W712)-MIN(T712:W712)),(V712-MIN(T712:W712))/(MAX(T712:W712)-MIN(T712:W712))))</f>
        <v>0.96</v>
      </c>
      <c r="AQ712" s="0" t="n">
        <f aca="false">IF(MAX(T712:W712)=MIN(T712:W712),0,IF($E$17="custo",(MAX(T712:W712)-W712)/(MAX(T712:W712)-MIN(T712:W712)),(W712-MIN(T712:W712))/(MAX(T712:W712)-MIN(T712:W712))))</f>
        <v>1</v>
      </c>
      <c r="AR712" s="0" t="n">
        <f aca="false">IF(MAX(X712:AA712)=MIN(X712:AA712),0,IF($F$17="custo",(MAX(X712:AA712)-X712)/(MAX(X712:AA712)-MIN(X712:AA712)),(X712-MIN(X712:AA712))/(MAX(X712:AA712)-MIN(X712:AA712))))</f>
        <v>0</v>
      </c>
      <c r="AS712" s="0" t="n">
        <f aca="false">IF(MAX(X712:AA712)=MIN(X712:AA712),0,IF($F$17="custo",(MAX(X712:AA712)-Y712)/(MAX(X712:AA712)-MIN(X712:AA712)),(Y712-MIN(X712:AA712))/(MAX(X712:AA712)-MIN(X712:AA712))))</f>
        <v>0.65625</v>
      </c>
      <c r="AT712" s="0" t="n">
        <f aca="false">IF(MAX(X712:AA712)=MIN(X712:AA712),0,IF($F$17="custo",(MAX(X712:AA712)-Z712)/(MAX(X712:AA712)-MIN(X712:AA712)),(Z712-MIN(X712:AA712))/(MAX(X712:AA712)-MIN(X712:AA712))))</f>
        <v>0.25</v>
      </c>
      <c r="AU712" s="0" t="n">
        <f aca="false">IF(MAX(X712:AA712)=MIN(X712:AA712),0,IF($F$17="custo",(MAX(X712:AA712)-AA712)/(MAX(X712:AA712)-MIN(X712:AA712)),(AA712-MIN(X712:AA712))/(MAX(X712:AA712)-MIN(X712:AA712))))</f>
        <v>1</v>
      </c>
      <c r="AV712" s="0" t="n">
        <f aca="false">STDEVP(AB712:AE712)</f>
        <v>0.426373826161812</v>
      </c>
      <c r="AW712" s="0" t="n">
        <f aca="false">STDEVP(AF712:AI712)</f>
        <v>0.361985219049617</v>
      </c>
      <c r="AX712" s="0" t="n">
        <f aca="false">STDEVP(AJ712:AM712)</f>
        <v>0.400907888515531</v>
      </c>
      <c r="AY712" s="0" t="n">
        <f aca="false">STDEVP(AN712:AQ712)</f>
        <v>0.400374824383352</v>
      </c>
      <c r="AZ712" s="0" t="n">
        <f aca="false">STDEVP(AR712:AU712)</f>
        <v>0.382333884476317</v>
      </c>
      <c r="BA712" s="0" t="n">
        <f aca="false">AV712*((1-IFERROR(CORREL(AB712:AE712,AF712:AI712),0))+(1-IFERROR(CORREL(AB712:AE712,AJ712:AM712),0))+(1-IFERROR(CORREL(AB712:AE712,AN712:AQ712),0))+(1-IFERROR(CORREL(AB712:AE712,AR712:AU712),0)))</f>
        <v>1.17296544399246</v>
      </c>
      <c r="BB712" s="0" t="n">
        <f aca="false">AW712*((1-IFERROR(CORREL(AF712:AI712,AB712:AE712),0))+(1-IFERROR(CORREL(AF712:AI712,AJ712:AM712),0))+(1-IFERROR(CORREL(AF712:AI712,AN712:AQ712),0))+(1-IFERROR(CORREL(AF712:AI712,AR712:AU712),0)))</f>
        <v>2.47282230258225</v>
      </c>
      <c r="BC712" s="0" t="n">
        <f aca="false">AX712*((1-IFERROR(CORREL(AJ712:AM712,AB712:AE712),0))+(1-IFERROR(CORREL(AJ712:AM712,AF712:AI712),0))+(1-IFERROR(CORREL(AJ712:AM712,AN712:AQ712),0))+(1-IFERROR(CORREL(AJ712:AM712,AR712:AU712),0)))</f>
        <v>1.13934361439754</v>
      </c>
      <c r="BD712" s="0" t="n">
        <f aca="false">AY712*((1-IFERROR(CORREL(AN712:AQ712,AB712:AE712),0))+(1-IFERROR(CORREL(AN712:AQ712,AF712:AI712),0))+(1-IFERROR(CORREL(AN712:AQ712,AJ712:AM712),0))+(1-IFERROR(CORREL(AN712:AQ712,AR712:AU712),0)))</f>
        <v>0.954297495024341</v>
      </c>
      <c r="BE712" s="0" t="n">
        <f aca="false">AZ712*((1-IFERROR(CORREL(AR712:AU712,AB712:AE712),0))+(1-IFERROR(CORREL(AR712:AU712,AF712:AI712),0))+(1-IFERROR(CORREL(AR712:AU712,AJ712:AM712),0))+(1-IFERROR(CORREL(AR712:AU712,AN712:AQ712),0)))</f>
        <v>1.13149839879268</v>
      </c>
      <c r="BF712" s="0" t="n">
        <f aca="false">IF(SUM(BA712:BE712)&gt;0,BA712/SUM(BA712:BE712),1/5)</f>
        <v>0.170714286514221</v>
      </c>
      <c r="BG712" s="0" t="n">
        <f aca="false">IF(SUM(BA712:BE712)&gt;0,BB712/SUM(BA712:BE712),1/5)</f>
        <v>0.359896446416109</v>
      </c>
      <c r="BH712" s="0" t="n">
        <f aca="false">IF(SUM(BA712:BE712)&gt;0,BC712/SUM(BA712:BE712),1/5)</f>
        <v>0.165820939757932</v>
      </c>
      <c r="BI712" s="0" t="n">
        <f aca="false">IF(SUM(BA712:BE712)&gt;0,BD712/SUM(BA712:BE712),1/5)</f>
        <v>0.138889186224343</v>
      </c>
      <c r="BJ712" s="0" t="n">
        <f aca="false">IF(SUM(BA712:BE712)&gt;0,BE712/SUM(BA712:BE712),1/5)</f>
        <v>0.164679141087396</v>
      </c>
      <c r="BK712" s="0" t="n">
        <f aca="false">BF712*AB712+BG712*AF712+BH712*AJ712+BI712*AN712+BJ712*AR712</f>
        <v>0.305689967530993</v>
      </c>
      <c r="BL712" s="0" t="n">
        <f aca="false">BF712*AC712+BG712*AG712+BH712*AK712+BI712*AO712+BJ712*AS712</f>
        <v>0.556856211938292</v>
      </c>
      <c r="BM712" s="0" t="n">
        <f aca="false">BF712*AD712+BG712*AH712+BH712*AL712+BI712*AP712+BJ712*AT712</f>
        <v>0.622874419137205</v>
      </c>
      <c r="BN712" s="0" t="n">
        <f aca="false">BF712*AE712+BG712*AI712+BH712*AM712+BI712*AQ712+BJ712*AU712</f>
        <v>0.640103553583891</v>
      </c>
      <c r="BO712" s="0" t="n">
        <f aca="false">RANK(BK712,$BK712:$BN712)</f>
        <v>4</v>
      </c>
      <c r="BP712" s="0" t="n">
        <f aca="false">RANK(BL712,$BK712:$BN712)</f>
        <v>3</v>
      </c>
      <c r="BQ712" s="0" t="n">
        <f aca="false">RANK(BM712,$BK712:$BN712)</f>
        <v>2</v>
      </c>
      <c r="BR712" s="0" t="n">
        <f aca="false">RANK(BN712,$BK712:$BN712)</f>
        <v>1</v>
      </c>
    </row>
    <row r="713" customFormat="false" ht="15" hidden="false" customHeight="false" outlineLevel="0" collapsed="false">
      <c r="A713" s="0" t="n">
        <v>690</v>
      </c>
      <c r="B713" s="0" t="n">
        <f aca="false">RANDBETWEEN(1,$B$5)</f>
        <v>4</v>
      </c>
      <c r="C713" s="0" t="n">
        <f aca="false">RANDBETWEEN(1,$B$5)</f>
        <v>6</v>
      </c>
      <c r="D713" s="0" t="n">
        <f aca="false">RANDBETWEEN(1,$B$5)</f>
        <v>1</v>
      </c>
      <c r="E713" s="0" t="n">
        <f aca="false">RANDBETWEEN(1,$B$5)</f>
        <v>2</v>
      </c>
      <c r="F713" s="0" t="n">
        <f aca="false">RANDBETWEEN(1,$B$5)</f>
        <v>2</v>
      </c>
      <c r="G713" s="0" t="n">
        <f aca="false">RANDBETWEEN(1,$B$5)</f>
        <v>6</v>
      </c>
      <c r="H713" s="0" t="n">
        <f aca="true">NORMINV(RAND(),$B$8,$B$13)</f>
        <v>47.6717381119605</v>
      </c>
      <c r="I713" s="0" t="n">
        <f aca="true">NORMINV(RAND(),$C$8,$C$13)</f>
        <v>62.6487919746891</v>
      </c>
      <c r="J713" s="0" t="n">
        <f aca="true">NORMINV(RAND(),$D$8,$D$13)</f>
        <v>14.1445696059927</v>
      </c>
      <c r="K713" s="0" t="n">
        <f aca="true">NORMINV(RAND(),$E$8,$E$13)</f>
        <v>3.02672536497272</v>
      </c>
      <c r="L713" s="0" t="n">
        <f aca="true">NORMINV(RAND(),$B$9,$B$14)</f>
        <v>50.7499167464567</v>
      </c>
      <c r="M713" s="0" t="n">
        <f aca="true">NORMINV(RAND(),$C$9,$C$14)</f>
        <v>56.4041173511978</v>
      </c>
      <c r="N713" s="0" t="n">
        <f aca="true">NORMINV(RAND(),$D$9,$D$14)</f>
        <v>49.0036508288196</v>
      </c>
      <c r="O713" s="0" t="n">
        <f aca="true">NORMINV(RAND(),$E$9,$E$14)</f>
        <v>28.5938593023681</v>
      </c>
      <c r="P713" s="0" t="n">
        <f aca="true">NORMINV(RAND(),$B$10,$B$15)</f>
        <v>24.3622512917207</v>
      </c>
      <c r="Q713" s="0" t="n">
        <f aca="true">NORMINV(RAND(),$C$10,$C$15)</f>
        <v>32.0217763497634</v>
      </c>
      <c r="R713" s="0" t="n">
        <f aca="true">NORMINV(RAND(),$D$10,$D$15)</f>
        <v>10.06811084058</v>
      </c>
      <c r="S713" s="0" t="n">
        <f aca="true">NORMINV(RAND(),$E$10,$E$15)</f>
        <v>4.21896182320342</v>
      </c>
      <c r="T713" s="0" t="n">
        <f aca="false">MEDIAN(INDEX(Avaliadores!$B$17:$B$22,$B713),INDEX(Avaliadores!$B$17:$B$22,$C713),INDEX(Avaliadores!$B$17:$B$22,$D713),INDEX(Avaliadores!$B$17:$B$22,$E713),INDEX(Avaliadores!$B$17:$B$22,$F713),INDEX(Avaliadores!$B$17:$B$22,$G713))</f>
        <v>2.54166666666667</v>
      </c>
      <c r="U713" s="0" t="n">
        <f aca="false">MEDIAN(INDEX(Avaliadores!$C$17:$C$22,$B713),INDEX(Avaliadores!$C$17:$C$22,$C713),INDEX(Avaliadores!$C$17:$C$22,$D713),INDEX(Avaliadores!$C$17:$C$22,$E713),INDEX(Avaliadores!$C$17:$C$22,$F713),INDEX(Avaliadores!$C$17:$C$22,$G713))</f>
        <v>5.29166666666667</v>
      </c>
      <c r="V713" s="0" t="n">
        <f aca="false">MEDIAN(INDEX(Avaliadores!$D$17:$D$22,$B713),INDEX(Avaliadores!$D$17:$D$22,$C713),INDEX(Avaliadores!$D$17:$D$22,$D713),INDEX(Avaliadores!$D$17:$D$22,$E713),INDEX(Avaliadores!$D$17:$D$22,$F713),INDEX(Avaliadores!$D$17:$D$22,$G713))</f>
        <v>5.79166666666667</v>
      </c>
      <c r="W713" s="0" t="n">
        <f aca="false">MEDIAN(INDEX(Avaliadores!$E$17:$E$22,$B713),INDEX(Avaliadores!$E$17:$E$22,$C713),INDEX(Avaliadores!$E$17:$E$22,$D713),INDEX(Avaliadores!$E$17:$E$22,$E713),INDEX(Avaliadores!$E$17:$E$22,$F713),INDEX(Avaliadores!$E$17:$E$22,$G713))</f>
        <v>6.04166666666667</v>
      </c>
      <c r="X713" s="0" t="n">
        <f aca="false">MEDIAN(INDEX(Avaliadores!$F$17:$F$22,$B713),INDEX(Avaliadores!$F$17:$F$22,$C713),INDEX(Avaliadores!$F$17:$F$22,$D713),INDEX(Avaliadores!$F$17:$F$22,$E713),INDEX(Avaliadores!$F$17:$F$22,$F713),INDEX(Avaliadores!$F$17:$F$22,$G713))</f>
        <v>2.54166666666667</v>
      </c>
      <c r="Y713" s="0" t="n">
        <f aca="false">MEDIAN(INDEX(Avaliadores!$G$17:$G$22,$B713),INDEX(Avaliadores!$G$17:$G$22,$C713),INDEX(Avaliadores!$G$17:$G$22,$D713),INDEX(Avaliadores!$G$17:$G$22,$E713),INDEX(Avaliadores!$G$17:$G$22,$F713),INDEX(Avaliadores!$G$17:$G$22,$G713))</f>
        <v>5.04166666666667</v>
      </c>
      <c r="Z713" s="0" t="n">
        <f aca="false">MEDIAN(INDEX(Avaliadores!$H$17:$H$22,$B713),INDEX(Avaliadores!$H$17:$H$22,$C713),INDEX(Avaliadores!$H$17:$H$22,$D713),INDEX(Avaliadores!$H$17:$H$22,$E713),INDEX(Avaliadores!$H$17:$H$22,$F713),INDEX(Avaliadores!$H$17:$H$22,$G713))</f>
        <v>4.04166666666667</v>
      </c>
      <c r="AA713" s="0" t="n">
        <f aca="false">MEDIAN(INDEX(Avaliadores!$I$17:$I$22,$B713),INDEX(Avaliadores!$I$17:$I$22,$C713),INDEX(Avaliadores!$I$17:$I$22,$D713),INDEX(Avaliadores!$I$17:$I$22,$E713),INDEX(Avaliadores!$I$17:$I$22,$F713),INDEX(Avaliadores!$I$17:$I$22,$G713))</f>
        <v>6.54166666666667</v>
      </c>
      <c r="AB713" s="0" t="n">
        <f aca="false">IF(MAX(H713:K713)=MIN(H713:K713),0,IF($B$17="custo",(MAX(H713:K713)-H713)/(MAX(H713:K713)-MIN(H713:K713)),(H713-MIN(H713:K713))/(MAX(H713:K713)-MIN(H713:K713))))</f>
        <v>0.251199844526822</v>
      </c>
      <c r="AC713" s="0" t="n">
        <f aca="false">IF(MAX(H713:K713)=MIN(H713:K713),0,IF($B$17="custo",(MAX(H713:K713)-I713)/(MAX(H713:K713)-MIN(H713:K713)),(I713-MIN(H713:K713))/(MAX(H713:K713)-MIN(H713:K713))))</f>
        <v>0</v>
      </c>
      <c r="AD713" s="0" t="n">
        <f aca="false">IF(MAX(H713:K713)=MIN(H713:K713),0,IF($B$17="custo",(MAX(H713:K713)-J713)/(MAX(H713:K713)-MIN(H713:K713)),(J713-MIN(H713:K713))/(MAX(H713:K713)-MIN(H713:K713))))</f>
        <v>0.81352802958346</v>
      </c>
      <c r="AE713" s="0" t="n">
        <f aca="false">IF(MAX(H713:K713)=MIN(H713:K713),0,IF($B$17="custo",(MAX(H713:K713)-K713)/(MAX(H713:K713)-MIN(H713:K713)),(K713-MIN(H713:K713))/(MAX(H713:K713)-MIN(H713:K713))))</f>
        <v>1</v>
      </c>
      <c r="AF713" s="0" t="n">
        <f aca="false">IF(MAX(L713:O713)=MIN(L713:O713),0,IF($C$17="custo",(MAX(L713:O713)-L713)/(MAX(L713:O713)-MIN(L713:O713)),(L713-MIN(L713:O713))/(MAX(L713:O713)-MIN(L713:O713))))</f>
        <v>0.796686510610101</v>
      </c>
      <c r="AG713" s="0" t="n">
        <f aca="false">IF(MAX(L713:O713)=MIN(L713:O713),0,IF($C$17="custo",(MAX(L713:O713)-M713)/(MAX(L713:O713)-MIN(L713:O713)),(M713-MIN(L713:O713))/(MAX(L713:O713)-MIN(L713:O713))))</f>
        <v>1</v>
      </c>
      <c r="AH713" s="0" t="n">
        <f aca="false">IF(MAX(L713:O713)=MIN(L713:O713),0,IF($C$17="custo",(MAX(L713:O713)-N713)/(MAX(L713:O713)-MIN(L713:O713)),(N713-MIN(L713:O713))/(MAX(L713:O713)-MIN(L713:O713))))</f>
        <v>0.733894359793988</v>
      </c>
      <c r="AI713" s="0" t="n">
        <f aca="false">IF(MAX(L713:O713)=MIN(L713:O713),0,IF($C$17="custo",(MAX(L713:O713)-O713)/(MAX(L713:O713)-MIN(L713:O713)),(O713-MIN(L713:O713))/(MAX(L713:O713)-MIN(L713:O713))))</f>
        <v>0</v>
      </c>
      <c r="AJ713" s="0" t="n">
        <f aca="false">IF(MAX(P713:S713)=MIN(P713:S713),0,IF($D$17="custo",(MAX(P713:S713)-P713)/(MAX(P713:S713)-MIN(P713:S713)),(P713-MIN(P713:S713))/(MAX(P713:S713)-MIN(P713:S713))))</f>
        <v>0.275494592489028</v>
      </c>
      <c r="AK713" s="0" t="n">
        <f aca="false">IF(MAX(P713:S713)=MIN(P713:S713),0,IF($D$17="custo",(MAX(P713:S713)-Q713)/(MAX(P713:S713)-MIN(P713:S713)),(Q713-MIN(P713:S713))/(MAX(P713:S713)-MIN(P713:S713))))</f>
        <v>0</v>
      </c>
      <c r="AL713" s="0" t="n">
        <f aca="false">IF(MAX(P713:S713)=MIN(P713:S713),0,IF($D$17="custo",(MAX(P713:S713)-R713)/(MAX(P713:S713)-MIN(P713:S713)),(R713-MIN(P713:S713))/(MAX(P713:S713)-MIN(P713:S713))))</f>
        <v>0.7896202554677</v>
      </c>
      <c r="AM713" s="0" t="n">
        <f aca="false">IF(MAX(P713:S713)=MIN(P713:S713),0,IF($D$17="custo",(MAX(P713:S713)-S713)/(MAX(P713:S713)-MIN(P713:S713)),(S713-MIN(P713:S713))/(MAX(P713:S713)-MIN(P713:S713))))</f>
        <v>1</v>
      </c>
      <c r="AN713" s="0" t="n">
        <f aca="false">IF(MAX(T713:W713)=MIN(T713:W713),0,IF($E$17="custo",(MAX(T713:W713)-T713)/(MAX(T713:W713)-MIN(T713:W713)),(T713-MIN(T713:W713))/(MAX(T713:W713)-MIN(T713:W713))))</f>
        <v>0</v>
      </c>
      <c r="AO713" s="0" t="n">
        <f aca="false">IF(MAX(T713:W713)=MIN(T713:W713),0,IF($E$17="custo",(MAX(T713:W713)-U713)/(MAX(T713:W713)-MIN(T713:W713)),(U713-MIN(T713:W713))/(MAX(T713:W713)-MIN(T713:W713))))</f>
        <v>0.785714285714286</v>
      </c>
      <c r="AP713" s="0" t="n">
        <f aca="false">IF(MAX(T713:W713)=MIN(T713:W713),0,IF($E$17="custo",(MAX(T713:W713)-V713)/(MAX(T713:W713)-MIN(T713:W713)),(V713-MIN(T713:W713))/(MAX(T713:W713)-MIN(T713:W713))))</f>
        <v>0.928571428571429</v>
      </c>
      <c r="AQ713" s="0" t="n">
        <f aca="false">IF(MAX(T713:W713)=MIN(T713:W713),0,IF($E$17="custo",(MAX(T713:W713)-W713)/(MAX(T713:W713)-MIN(T713:W713)),(W713-MIN(T713:W713))/(MAX(T713:W713)-MIN(T713:W713))))</f>
        <v>1</v>
      </c>
      <c r="AR713" s="0" t="n">
        <f aca="false">IF(MAX(X713:AA713)=MIN(X713:AA713),0,IF($F$17="custo",(MAX(X713:AA713)-X713)/(MAX(X713:AA713)-MIN(X713:AA713)),(X713-MIN(X713:AA713))/(MAX(X713:AA713)-MIN(X713:AA713))))</f>
        <v>0</v>
      </c>
      <c r="AS713" s="0" t="n">
        <f aca="false">IF(MAX(X713:AA713)=MIN(X713:AA713),0,IF($F$17="custo",(MAX(X713:AA713)-Y713)/(MAX(X713:AA713)-MIN(X713:AA713)),(Y713-MIN(X713:AA713))/(MAX(X713:AA713)-MIN(X713:AA713))))</f>
        <v>0.625</v>
      </c>
      <c r="AT713" s="0" t="n">
        <f aca="false">IF(MAX(X713:AA713)=MIN(X713:AA713),0,IF($F$17="custo",(MAX(X713:AA713)-Z713)/(MAX(X713:AA713)-MIN(X713:AA713)),(Z713-MIN(X713:AA713))/(MAX(X713:AA713)-MIN(X713:AA713))))</f>
        <v>0.375</v>
      </c>
      <c r="AU713" s="0" t="n">
        <f aca="false">IF(MAX(X713:AA713)=MIN(X713:AA713),0,IF($F$17="custo",(MAX(X713:AA713)-AA713)/(MAX(X713:AA713)-MIN(X713:AA713)),(AA713-MIN(X713:AA713))/(MAX(X713:AA713)-MIN(X713:AA713))))</f>
        <v>1</v>
      </c>
      <c r="AV713" s="0" t="n">
        <f aca="false">STDEVP(AB713:AE713)</f>
        <v>0.40594147308333</v>
      </c>
      <c r="AW713" s="0" t="n">
        <f aca="false">STDEVP(AF713:AI713)</f>
        <v>0.378269230215645</v>
      </c>
      <c r="AX713" s="0" t="n">
        <f aca="false">STDEVP(AJ713:AM713)</f>
        <v>0.397876420676928</v>
      </c>
      <c r="AY713" s="0" t="n">
        <f aca="false">STDEVP(AN713:AQ713)</f>
        <v>0.399297853124962</v>
      </c>
      <c r="AZ713" s="0" t="n">
        <f aca="false">STDEVP(AR713:AU713)</f>
        <v>0.364434493427831</v>
      </c>
      <c r="BA713" s="0" t="n">
        <f aca="false">AV713*((1-IFERROR(CORREL(AB713:AE713,AF713:AI713),0))+(1-IFERROR(CORREL(AB713:AE713,AJ713:AM713),0))+(1-IFERROR(CORREL(AB713:AE713,AN713:AQ713),0))+(1-IFERROR(CORREL(AB713:AE713,AR713:AU713),0)))</f>
        <v>1.14561663076687</v>
      </c>
      <c r="BB713" s="0" t="n">
        <f aca="false">AW713*((1-IFERROR(CORREL(AF713:AI713,AB713:AE713),0))+(1-IFERROR(CORREL(AF713:AI713,AJ713:AM713),0))+(1-IFERROR(CORREL(AF713:AI713,AN713:AQ713),0))+(1-IFERROR(CORREL(AF713:AI713,AR713:AU713),0)))</f>
        <v>2.55243419665617</v>
      </c>
      <c r="BC713" s="0" t="n">
        <f aca="false">AX713*((1-IFERROR(CORREL(AJ713:AM713,AB713:AE713),0))+(1-IFERROR(CORREL(AJ713:AM713,AF713:AI713),0))+(1-IFERROR(CORREL(AJ713:AM713,AN713:AQ713),0))+(1-IFERROR(CORREL(AJ713:AM713,AR713:AU713),0)))</f>
        <v>1.14072853605541</v>
      </c>
      <c r="BD713" s="0" t="n">
        <f aca="false">AY713*((1-IFERROR(CORREL(AN713:AQ713,AB713:AE713),0))+(1-IFERROR(CORREL(AN713:AQ713,AF713:AI713),0))+(1-IFERROR(CORREL(AN713:AQ713,AJ713:AM713),0))+(1-IFERROR(CORREL(AN713:AQ713,AR713:AU713),0)))</f>
        <v>1.00489688425814</v>
      </c>
      <c r="BE713" s="0" t="n">
        <f aca="false">AZ713*((1-IFERROR(CORREL(AR713:AU713,AB713:AE713),0))+(1-IFERROR(CORREL(AR713:AU713,AF713:AI713),0))+(1-IFERROR(CORREL(AR713:AU713,AJ713:AM713),0))+(1-IFERROR(CORREL(AR713:AU713,AN713:AQ713),0)))</f>
        <v>1.06360547673185</v>
      </c>
      <c r="BF713" s="0" t="n">
        <f aca="false">IF(SUM(BA713:BE713)&gt;0,BA713/SUM(BA713:BE713),1/5)</f>
        <v>0.165856363829584</v>
      </c>
      <c r="BG713" s="0" t="n">
        <f aca="false">IF(SUM(BA713:BE713)&gt;0,BB713/SUM(BA713:BE713),1/5)</f>
        <v>0.369528028314582</v>
      </c>
      <c r="BH713" s="0" t="n">
        <f aca="false">IF(SUM(BA713:BE713)&gt;0,BC713/SUM(BA713:BE713),1/5)</f>
        <v>0.165148691129027</v>
      </c>
      <c r="BI713" s="0" t="n">
        <f aca="false">IF(SUM(BA713:BE713)&gt;0,BD713/SUM(BA713:BE713),1/5)</f>
        <v>0.145483697399859</v>
      </c>
      <c r="BJ713" s="0" t="n">
        <f aca="false">IF(SUM(BA713:BE713)&gt;0,BE713/SUM(BA713:BE713),1/5)</f>
        <v>0.153983219326949</v>
      </c>
      <c r="BK713" s="0" t="n">
        <f aca="false">BF713*AB713+BG713*AF713+BH713*AJ713+BI713*AN713+BJ713*AR713</f>
        <v>0.381558659621038</v>
      </c>
      <c r="BL713" s="0" t="n">
        <f aca="false">BF713*AC713+BG713*AG713+BH713*AK713+BI713*AO713+BJ713*AS713</f>
        <v>0.580076159779528</v>
      </c>
      <c r="BM713" s="0" t="n">
        <f aca="false">BF713*AD713+BG713*AH713+BH713*AL713+BI713*AP713+BJ713*AT713</f>
        <v>0.729363800281528</v>
      </c>
      <c r="BN713" s="0" t="n">
        <f aca="false">BF713*AE713+BG713*AI713+BH713*AM713+BI713*AQ713+BJ713*AU713</f>
        <v>0.630471971685418</v>
      </c>
      <c r="BO713" s="0" t="n">
        <f aca="false">RANK(BK713,$BK713:$BN713)</f>
        <v>4</v>
      </c>
      <c r="BP713" s="0" t="n">
        <f aca="false">RANK(BL713,$BK713:$BN713)</f>
        <v>3</v>
      </c>
      <c r="BQ713" s="0" t="n">
        <f aca="false">RANK(BM713,$BK713:$BN713)</f>
        <v>1</v>
      </c>
      <c r="BR713" s="0" t="n">
        <f aca="false">RANK(BN713,$BK713:$BN713)</f>
        <v>2</v>
      </c>
    </row>
    <row r="714" customFormat="false" ht="15" hidden="false" customHeight="false" outlineLevel="0" collapsed="false">
      <c r="A714" s="0" t="n">
        <v>691</v>
      </c>
      <c r="B714" s="0" t="n">
        <f aca="false">RANDBETWEEN(1,$B$5)</f>
        <v>3</v>
      </c>
      <c r="C714" s="0" t="n">
        <f aca="false">RANDBETWEEN(1,$B$5)</f>
        <v>1</v>
      </c>
      <c r="D714" s="0" t="n">
        <f aca="false">RANDBETWEEN(1,$B$5)</f>
        <v>4</v>
      </c>
      <c r="E714" s="0" t="n">
        <f aca="false">RANDBETWEEN(1,$B$5)</f>
        <v>5</v>
      </c>
      <c r="F714" s="0" t="n">
        <f aca="false">RANDBETWEEN(1,$B$5)</f>
        <v>5</v>
      </c>
      <c r="G714" s="0" t="n">
        <f aca="false">RANDBETWEEN(1,$B$5)</f>
        <v>4</v>
      </c>
      <c r="H714" s="0" t="n">
        <f aca="true">NORMINV(RAND(),$B$8,$B$13)</f>
        <v>44.1845807585826</v>
      </c>
      <c r="I714" s="0" t="n">
        <f aca="true">NORMINV(RAND(),$C$8,$C$13)</f>
        <v>61.5965133756575</v>
      </c>
      <c r="J714" s="0" t="n">
        <f aca="true">NORMINV(RAND(),$D$8,$D$13)</f>
        <v>13.9328281637514</v>
      </c>
      <c r="K714" s="0" t="n">
        <f aca="true">NORMINV(RAND(),$E$8,$E$13)</f>
        <v>3.1071156490663</v>
      </c>
      <c r="L714" s="0" t="n">
        <f aca="true">NORMINV(RAND(),$B$9,$B$14)</f>
        <v>48.5851635557723</v>
      </c>
      <c r="M714" s="0" t="n">
        <f aca="true">NORMINV(RAND(),$C$9,$C$14)</f>
        <v>48.6900409839631</v>
      </c>
      <c r="N714" s="0" t="n">
        <f aca="true">NORMINV(RAND(),$D$9,$D$14)</f>
        <v>43.7975375073345</v>
      </c>
      <c r="O714" s="0" t="n">
        <f aca="true">NORMINV(RAND(),$E$9,$E$14)</f>
        <v>26.737274583444</v>
      </c>
      <c r="P714" s="0" t="n">
        <f aca="true">NORMINV(RAND(),$B$10,$B$15)</f>
        <v>25.9213170351314</v>
      </c>
      <c r="Q714" s="0" t="n">
        <f aca="true">NORMINV(RAND(),$C$10,$C$15)</f>
        <v>31.1832635246926</v>
      </c>
      <c r="R714" s="0" t="n">
        <f aca="true">NORMINV(RAND(),$D$10,$D$15)</f>
        <v>10.1556265768333</v>
      </c>
      <c r="S714" s="0" t="n">
        <f aca="true">NORMINV(RAND(),$E$10,$E$15)</f>
        <v>3.91825573724036</v>
      </c>
      <c r="T714" s="0" t="n">
        <f aca="false">MEDIAN(INDEX(Avaliadores!$B$17:$B$22,$B714),INDEX(Avaliadores!$B$17:$B$22,$C714),INDEX(Avaliadores!$B$17:$B$22,$D714),INDEX(Avaliadores!$B$17:$B$22,$E714),INDEX(Avaliadores!$B$17:$B$22,$F714),INDEX(Avaliadores!$B$17:$B$22,$G714))</f>
        <v>2.66666666666667</v>
      </c>
      <c r="U714" s="0" t="n">
        <f aca="false">MEDIAN(INDEX(Avaliadores!$C$17:$C$22,$B714),INDEX(Avaliadores!$C$17:$C$22,$C714),INDEX(Avaliadores!$C$17:$C$22,$D714),INDEX(Avaliadores!$C$17:$C$22,$E714),INDEX(Avaliadores!$C$17:$C$22,$F714),INDEX(Avaliadores!$C$17:$C$22,$G714))</f>
        <v>5.54166666666667</v>
      </c>
      <c r="V714" s="0" t="n">
        <f aca="false">MEDIAN(INDEX(Avaliadores!$D$17:$D$22,$B714),INDEX(Avaliadores!$D$17:$D$22,$C714),INDEX(Avaliadores!$D$17:$D$22,$D714),INDEX(Avaliadores!$D$17:$D$22,$E714),INDEX(Avaliadores!$D$17:$D$22,$F714),INDEX(Avaliadores!$D$17:$D$22,$G714))</f>
        <v>5.54166666666667</v>
      </c>
      <c r="W714" s="0" t="n">
        <f aca="false">MEDIAN(INDEX(Avaliadores!$E$17:$E$22,$B714),INDEX(Avaliadores!$E$17:$E$22,$C714),INDEX(Avaliadores!$E$17:$E$22,$D714),INDEX(Avaliadores!$E$17:$E$22,$E714),INDEX(Avaliadores!$E$17:$E$22,$F714),INDEX(Avaliadores!$E$17:$E$22,$G714))</f>
        <v>6.79166666666667</v>
      </c>
      <c r="X714" s="0" t="n">
        <f aca="false">MEDIAN(INDEX(Avaliadores!$F$17:$F$22,$B714),INDEX(Avaliadores!$F$17:$F$22,$C714),INDEX(Avaliadores!$F$17:$F$22,$D714),INDEX(Avaliadores!$F$17:$F$22,$E714),INDEX(Avaliadores!$F$17:$F$22,$F714),INDEX(Avaliadores!$F$17:$F$22,$G714))</f>
        <v>2.66666666666667</v>
      </c>
      <c r="Y714" s="0" t="n">
        <f aca="false">MEDIAN(INDEX(Avaliadores!$G$17:$G$22,$B714),INDEX(Avaliadores!$G$17:$G$22,$C714),INDEX(Avaliadores!$G$17:$G$22,$D714),INDEX(Avaliadores!$G$17:$G$22,$E714),INDEX(Avaliadores!$G$17:$G$22,$F714),INDEX(Avaliadores!$G$17:$G$22,$G714))</f>
        <v>4.54166666666667</v>
      </c>
      <c r="Z714" s="0" t="n">
        <f aca="false">MEDIAN(INDEX(Avaliadores!$H$17:$H$22,$B714),INDEX(Avaliadores!$H$17:$H$22,$C714),INDEX(Avaliadores!$H$17:$H$22,$D714),INDEX(Avaliadores!$H$17:$H$22,$E714),INDEX(Avaliadores!$H$17:$H$22,$F714),INDEX(Avaliadores!$H$17:$H$22,$G714))</f>
        <v>3.54166666666667</v>
      </c>
      <c r="AA714" s="0" t="n">
        <f aca="false">MEDIAN(INDEX(Avaliadores!$I$17:$I$22,$B714),INDEX(Avaliadores!$I$17:$I$22,$C714),INDEX(Avaliadores!$I$17:$I$22,$D714),INDEX(Avaliadores!$I$17:$I$22,$E714),INDEX(Avaliadores!$I$17:$I$22,$F714),INDEX(Avaliadores!$I$17:$I$22,$G714))</f>
        <v>6.54166666666667</v>
      </c>
      <c r="AB714" s="0" t="n">
        <f aca="false">IF(MAX(H714:K714)=MIN(H714:K714),0,IF($B$17="custo",(MAX(H714:K714)-H714)/(MAX(H714:K714)-MIN(H714:K714)),(H714-MIN(H714:K714))/(MAX(H714:K714)-MIN(H714:K714))))</f>
        <v>0.297693826468637</v>
      </c>
      <c r="AC714" s="0" t="n">
        <f aca="false">IF(MAX(H714:K714)=MIN(H714:K714),0,IF($B$17="custo",(MAX(H714:K714)-I714)/(MAX(H714:K714)-MIN(H714:K714)),(I714-MIN(H714:K714))/(MAX(H714:K714)-MIN(H714:K714))))</f>
        <v>0</v>
      </c>
      <c r="AD714" s="0" t="n">
        <f aca="false">IF(MAX(H714:K714)=MIN(H714:K714),0,IF($B$17="custo",(MAX(H714:K714)-J714)/(MAX(H714:K714)-MIN(H714:K714)),(J714-MIN(H714:K714))/(MAX(H714:K714)-MIN(H714:K714))))</f>
        <v>0.814911540630151</v>
      </c>
      <c r="AE714" s="0" t="n">
        <f aca="false">IF(MAX(H714:K714)=MIN(H714:K714),0,IF($B$17="custo",(MAX(H714:K714)-K714)/(MAX(H714:K714)-MIN(H714:K714)),(K714-MIN(H714:K714))/(MAX(H714:K714)-MIN(H714:K714))))</f>
        <v>1</v>
      </c>
      <c r="AF714" s="0" t="n">
        <f aca="false">IF(MAX(L714:O714)=MIN(L714:O714),0,IF($C$17="custo",(MAX(L714:O714)-L714)/(MAX(L714:O714)-MIN(L714:O714)),(L714-MIN(L714:O714))/(MAX(L714:O714)-MIN(L714:O714))))</f>
        <v>0.995222587154742</v>
      </c>
      <c r="AG714" s="0" t="n">
        <f aca="false">IF(MAX(L714:O714)=MIN(L714:O714),0,IF($C$17="custo",(MAX(L714:O714)-M714)/(MAX(L714:O714)-MIN(L714:O714)),(M714-MIN(L714:O714))/(MAX(L714:O714)-MIN(L714:O714))))</f>
        <v>1</v>
      </c>
      <c r="AH714" s="0" t="n">
        <f aca="false">IF(MAX(L714:O714)=MIN(L714:O714),0,IF($C$17="custo",(MAX(L714:O714)-N714)/(MAX(L714:O714)-MIN(L714:O714)),(N714-MIN(L714:O714))/(MAX(L714:O714)-MIN(L714:O714))))</f>
        <v>0.777134991218562</v>
      </c>
      <c r="AI714" s="0" t="n">
        <f aca="false">IF(MAX(L714:O714)=MIN(L714:O714),0,IF($C$17="custo",(MAX(L714:O714)-O714)/(MAX(L714:O714)-MIN(L714:O714)),(O714-MIN(L714:O714))/(MAX(L714:O714)-MIN(L714:O714))))</f>
        <v>0</v>
      </c>
      <c r="AJ714" s="0" t="n">
        <f aca="false">IF(MAX(P714:S714)=MIN(P714:S714),0,IF($D$17="custo",(MAX(P714:S714)-P714)/(MAX(P714:S714)-MIN(P714:S714)),(P714-MIN(P714:S714))/(MAX(P714:S714)-MIN(P714:S714))))</f>
        <v>0.192992664098294</v>
      </c>
      <c r="AK714" s="0" t="n">
        <f aca="false">IF(MAX(P714:S714)=MIN(P714:S714),0,IF($D$17="custo",(MAX(P714:S714)-Q714)/(MAX(P714:S714)-MIN(P714:S714)),(Q714-MIN(P714:S714))/(MAX(P714:S714)-MIN(P714:S714))))</f>
        <v>0</v>
      </c>
      <c r="AL714" s="0" t="n">
        <f aca="false">IF(MAX(P714:S714)=MIN(P714:S714),0,IF($D$17="custo",(MAX(P714:S714)-R714)/(MAX(P714:S714)-MIN(P714:S714)),(R714-MIN(P714:S714))/(MAX(P714:S714)-MIN(P714:S714))))</f>
        <v>0.771231650171634</v>
      </c>
      <c r="AM714" s="0" t="n">
        <f aca="false">IF(MAX(P714:S714)=MIN(P714:S714),0,IF($D$17="custo",(MAX(P714:S714)-S714)/(MAX(P714:S714)-MIN(P714:S714)),(S714-MIN(P714:S714))/(MAX(P714:S714)-MIN(P714:S714))))</f>
        <v>1</v>
      </c>
      <c r="AN714" s="0" t="n">
        <f aca="false">IF(MAX(T714:W714)=MIN(T714:W714),0,IF($E$17="custo",(MAX(T714:W714)-T714)/(MAX(T714:W714)-MIN(T714:W714)),(T714-MIN(T714:W714))/(MAX(T714:W714)-MIN(T714:W714))))</f>
        <v>0</v>
      </c>
      <c r="AO714" s="0" t="n">
        <f aca="false">IF(MAX(T714:W714)=MIN(T714:W714),0,IF($E$17="custo",(MAX(T714:W714)-U714)/(MAX(T714:W714)-MIN(T714:W714)),(U714-MIN(T714:W714))/(MAX(T714:W714)-MIN(T714:W714))))</f>
        <v>0.696969696969697</v>
      </c>
      <c r="AP714" s="0" t="n">
        <f aca="false">IF(MAX(T714:W714)=MIN(T714:W714),0,IF($E$17="custo",(MAX(T714:W714)-V714)/(MAX(T714:W714)-MIN(T714:W714)),(V714-MIN(T714:W714))/(MAX(T714:W714)-MIN(T714:W714))))</f>
        <v>0.696969696969697</v>
      </c>
      <c r="AQ714" s="0" t="n">
        <f aca="false">IF(MAX(T714:W714)=MIN(T714:W714),0,IF($E$17="custo",(MAX(T714:W714)-W714)/(MAX(T714:W714)-MIN(T714:W714)),(W714-MIN(T714:W714))/(MAX(T714:W714)-MIN(T714:W714))))</f>
        <v>1</v>
      </c>
      <c r="AR714" s="0" t="n">
        <f aca="false">IF(MAX(X714:AA714)=MIN(X714:AA714),0,IF($F$17="custo",(MAX(X714:AA714)-X714)/(MAX(X714:AA714)-MIN(X714:AA714)),(X714-MIN(X714:AA714))/(MAX(X714:AA714)-MIN(X714:AA714))))</f>
        <v>0</v>
      </c>
      <c r="AS714" s="0" t="n">
        <f aca="false">IF(MAX(X714:AA714)=MIN(X714:AA714),0,IF($F$17="custo",(MAX(X714:AA714)-Y714)/(MAX(X714:AA714)-MIN(X714:AA714)),(Y714-MIN(X714:AA714))/(MAX(X714:AA714)-MIN(X714:AA714))))</f>
        <v>0.483870967741936</v>
      </c>
      <c r="AT714" s="0" t="n">
        <f aca="false">IF(MAX(X714:AA714)=MIN(X714:AA714),0,IF($F$17="custo",(MAX(X714:AA714)-Z714)/(MAX(X714:AA714)-MIN(X714:AA714)),(Z714-MIN(X714:AA714))/(MAX(X714:AA714)-MIN(X714:AA714))))</f>
        <v>0.225806451612903</v>
      </c>
      <c r="AU714" s="0" t="n">
        <f aca="false">IF(MAX(X714:AA714)=MIN(X714:AA714),0,IF($F$17="custo",(MAX(X714:AA714)-AA714)/(MAX(X714:AA714)-MIN(X714:AA714)),(AA714-MIN(X714:AA714))/(MAX(X714:AA714)-MIN(X714:AA714))))</f>
        <v>1</v>
      </c>
      <c r="AV714" s="0" t="n">
        <f aca="false">STDEVP(AB714:AE714)</f>
        <v>0.399038555184864</v>
      </c>
      <c r="AW714" s="0" t="n">
        <f aca="false">STDEVP(AF714:AI714)</f>
        <v>0.410157029980068</v>
      </c>
      <c r="AX714" s="0" t="n">
        <f aca="false">STDEVP(AJ714:AM714)</f>
        <v>0.408503408012077</v>
      </c>
      <c r="AY714" s="0" t="n">
        <f aca="false">STDEVP(AN714:AQ714)</f>
        <v>0.367013985266343</v>
      </c>
      <c r="AZ714" s="0" t="n">
        <f aca="false">STDEVP(AR714:AU714)</f>
        <v>0.372280286696251</v>
      </c>
      <c r="BA714" s="0" t="n">
        <f aca="false">AV714*((1-IFERROR(CORREL(AB714:AE714,AF714:AI714),0))+(1-IFERROR(CORREL(AB714:AE714,AJ714:AM714),0))+(1-IFERROR(CORREL(AB714:AE714,AN714:AQ714),0))+(1-IFERROR(CORREL(AB714:AE714,AR714:AU714),0)))</f>
        <v>1.12960542979429</v>
      </c>
      <c r="BB714" s="0" t="n">
        <f aca="false">AW714*((1-IFERROR(CORREL(AF714:AI714,AB714:AE714),0))+(1-IFERROR(CORREL(AF714:AI714,AJ714:AM714),0))+(1-IFERROR(CORREL(AF714:AI714,AN714:AQ714),0))+(1-IFERROR(CORREL(AF714:AI714,AR714:AU714),0)))</f>
        <v>2.9638727895601</v>
      </c>
      <c r="BC714" s="0" t="n">
        <f aca="false">AX714*((1-IFERROR(CORREL(AJ714:AM714,AB714:AE714),0))+(1-IFERROR(CORREL(AJ714:AM714,AF714:AI714),0))+(1-IFERROR(CORREL(AJ714:AM714,AN714:AQ714),0))+(1-IFERROR(CORREL(AJ714:AM714,AR714:AU714),0)))</f>
        <v>1.10385049812385</v>
      </c>
      <c r="BD714" s="0" t="n">
        <f aca="false">AY714*((1-IFERROR(CORREL(AN714:AQ714,AB714:AE714),0))+(1-IFERROR(CORREL(AN714:AQ714,AF714:AI714),0))+(1-IFERROR(CORREL(AN714:AQ714,AJ714:AM714),0))+(1-IFERROR(CORREL(AN714:AQ714,AR714:AU714),0)))</f>
        <v>0.996125297622347</v>
      </c>
      <c r="BE714" s="0" t="n">
        <f aca="false">AZ714*((1-IFERROR(CORREL(AR714:AU714,AB714:AE714),0))+(1-IFERROR(CORREL(AR714:AU714,AF714:AI714),0))+(1-IFERROR(CORREL(AR714:AU714,AJ714:AM714),0))+(1-IFERROR(CORREL(AR714:AU714,AN714:AQ714),0)))</f>
        <v>1.10753146391055</v>
      </c>
      <c r="BF714" s="0" t="n">
        <f aca="false">IF(SUM(BA714:BE714)&gt;0,BA714/SUM(BA714:BE714),1/5)</f>
        <v>0.154719583135958</v>
      </c>
      <c r="BG714" s="0" t="n">
        <f aca="false">IF(SUM(BA714:BE714)&gt;0,BB714/SUM(BA714:BE714),1/5)</f>
        <v>0.405955168392081</v>
      </c>
      <c r="BH714" s="0" t="n">
        <f aca="false">IF(SUM(BA714:BE714)&gt;0,BC714/SUM(BA714:BE714),1/5)</f>
        <v>0.151191986519792</v>
      </c>
      <c r="BI714" s="0" t="n">
        <f aca="false">IF(SUM(BA714:BE714)&gt;0,BD714/SUM(BA714:BE714),1/5)</f>
        <v>0.136437101605805</v>
      </c>
      <c r="BJ714" s="0" t="n">
        <f aca="false">IF(SUM(BA714:BE714)&gt;0,BE714/SUM(BA714:BE714),1/5)</f>
        <v>0.151696160346364</v>
      </c>
      <c r="BK714" s="0" t="n">
        <f aca="false">BF714*AB714+BG714*AF714+BH714*AJ714+BI714*AN714+BJ714*AR714</f>
        <v>0.47925376195815</v>
      </c>
      <c r="BL714" s="0" t="n">
        <f aca="false">BF714*AC714+BG714*AG714+BH714*AK714+BI714*AO714+BJ714*AS714</f>
        <v>0.574449061663234</v>
      </c>
      <c r="BM714" s="0" t="n">
        <f aca="false">BF714*AD714+BG714*AH714+BH714*AL714+BI714*AP714+BJ714*AT714</f>
        <v>0.687515282391611</v>
      </c>
      <c r="BN714" s="0" t="n">
        <f aca="false">BF714*AE714+BG714*AI714+BH714*AM714+BI714*AQ714+BJ714*AU714</f>
        <v>0.594044831607919</v>
      </c>
      <c r="BO714" s="0" t="n">
        <f aca="false">RANK(BK714,$BK714:$BN714)</f>
        <v>4</v>
      </c>
      <c r="BP714" s="0" t="n">
        <f aca="false">RANK(BL714,$BK714:$BN714)</f>
        <v>3</v>
      </c>
      <c r="BQ714" s="0" t="n">
        <f aca="false">RANK(BM714,$BK714:$BN714)</f>
        <v>1</v>
      </c>
      <c r="BR714" s="0" t="n">
        <f aca="false">RANK(BN714,$BK714:$BN714)</f>
        <v>2</v>
      </c>
    </row>
    <row r="715" customFormat="false" ht="15" hidden="false" customHeight="false" outlineLevel="0" collapsed="false">
      <c r="A715" s="0" t="n">
        <v>692</v>
      </c>
      <c r="B715" s="0" t="n">
        <f aca="false">RANDBETWEEN(1,$B$5)</f>
        <v>2</v>
      </c>
      <c r="C715" s="0" t="n">
        <f aca="false">RANDBETWEEN(1,$B$5)</f>
        <v>1</v>
      </c>
      <c r="D715" s="0" t="n">
        <f aca="false">RANDBETWEEN(1,$B$5)</f>
        <v>2</v>
      </c>
      <c r="E715" s="0" t="n">
        <f aca="false">RANDBETWEEN(1,$B$5)</f>
        <v>2</v>
      </c>
      <c r="F715" s="0" t="n">
        <f aca="false">RANDBETWEEN(1,$B$5)</f>
        <v>6</v>
      </c>
      <c r="G715" s="0" t="n">
        <f aca="false">RANDBETWEEN(1,$B$5)</f>
        <v>5</v>
      </c>
      <c r="H715" s="0" t="n">
        <f aca="true">NORMINV(RAND(),$B$8,$B$13)</f>
        <v>49.6060253978315</v>
      </c>
      <c r="I715" s="0" t="n">
        <f aca="true">NORMINV(RAND(),$C$8,$C$13)</f>
        <v>59.6879794753472</v>
      </c>
      <c r="J715" s="0" t="n">
        <f aca="true">NORMINV(RAND(),$D$8,$D$13)</f>
        <v>12.7582168980282</v>
      </c>
      <c r="K715" s="0" t="n">
        <f aca="true">NORMINV(RAND(),$E$8,$E$13)</f>
        <v>3.33824751860041</v>
      </c>
      <c r="L715" s="0" t="n">
        <f aca="true">NORMINV(RAND(),$B$9,$B$14)</f>
        <v>41.2893339954661</v>
      </c>
      <c r="M715" s="0" t="n">
        <f aca="true">NORMINV(RAND(),$C$9,$C$14)</f>
        <v>58.8766010165336</v>
      </c>
      <c r="N715" s="0" t="n">
        <f aca="true">NORMINV(RAND(),$D$9,$D$14)</f>
        <v>49.6031904864274</v>
      </c>
      <c r="O715" s="0" t="n">
        <f aca="true">NORMINV(RAND(),$E$9,$E$14)</f>
        <v>31.1328591448991</v>
      </c>
      <c r="P715" s="0" t="n">
        <f aca="true">NORMINV(RAND(),$B$10,$B$15)</f>
        <v>22.5515266264601</v>
      </c>
      <c r="Q715" s="0" t="n">
        <f aca="true">NORMINV(RAND(),$C$10,$C$15)</f>
        <v>30.9460941578187</v>
      </c>
      <c r="R715" s="0" t="n">
        <f aca="true">NORMINV(RAND(),$D$10,$D$15)</f>
        <v>10.1911154642723</v>
      </c>
      <c r="S715" s="0" t="n">
        <f aca="true">NORMINV(RAND(),$E$10,$E$15)</f>
        <v>3.97968320107088</v>
      </c>
      <c r="T715" s="0" t="n">
        <f aca="false">MEDIAN(INDEX(Avaliadores!$B$17:$B$22,$B715),INDEX(Avaliadores!$B$17:$B$22,$C715),INDEX(Avaliadores!$B$17:$B$22,$D715),INDEX(Avaliadores!$B$17:$B$22,$E715),INDEX(Avaliadores!$B$17:$B$22,$F715),INDEX(Avaliadores!$B$17:$B$22,$G715))</f>
        <v>2.79166666666667</v>
      </c>
      <c r="U715" s="0" t="n">
        <f aca="false">MEDIAN(INDEX(Avaliadores!$C$17:$C$22,$B715),INDEX(Avaliadores!$C$17:$C$22,$C715),INDEX(Avaliadores!$C$17:$C$22,$D715),INDEX(Avaliadores!$C$17:$C$22,$E715),INDEX(Avaliadores!$C$17:$C$22,$F715),INDEX(Avaliadores!$C$17:$C$22,$G715))</f>
        <v>5.04166666666667</v>
      </c>
      <c r="V715" s="0" t="n">
        <f aca="false">MEDIAN(INDEX(Avaliadores!$D$17:$D$22,$B715),INDEX(Avaliadores!$D$17:$D$22,$C715),INDEX(Avaliadores!$D$17:$D$22,$D715),INDEX(Avaliadores!$D$17:$D$22,$E715),INDEX(Avaliadores!$D$17:$D$22,$F715),INDEX(Avaliadores!$D$17:$D$22,$G715))</f>
        <v>6.04166666666667</v>
      </c>
      <c r="W715" s="0" t="n">
        <f aca="false">MEDIAN(INDEX(Avaliadores!$E$17:$E$22,$B715),INDEX(Avaliadores!$E$17:$E$22,$C715),INDEX(Avaliadores!$E$17:$E$22,$D715),INDEX(Avaliadores!$E$17:$E$22,$E715),INDEX(Avaliadores!$E$17:$E$22,$F715),INDEX(Avaliadores!$E$17:$E$22,$G715))</f>
        <v>6.04166666666667</v>
      </c>
      <c r="X715" s="0" t="n">
        <f aca="false">MEDIAN(INDEX(Avaliadores!$F$17:$F$22,$B715),INDEX(Avaliadores!$F$17:$F$22,$C715),INDEX(Avaliadores!$F$17:$F$22,$D715),INDEX(Avaliadores!$F$17:$F$22,$E715),INDEX(Avaliadores!$F$17:$F$22,$F715),INDEX(Avaliadores!$F$17:$F$22,$G715))</f>
        <v>2.04166666666667</v>
      </c>
      <c r="Y715" s="0" t="n">
        <f aca="false">MEDIAN(INDEX(Avaliadores!$G$17:$G$22,$B715),INDEX(Avaliadores!$G$17:$G$22,$C715),INDEX(Avaliadores!$G$17:$G$22,$D715),INDEX(Avaliadores!$G$17:$G$22,$E715),INDEX(Avaliadores!$G$17:$G$22,$F715),INDEX(Avaliadores!$G$17:$G$22,$G715))</f>
        <v>5.54166666666667</v>
      </c>
      <c r="Z715" s="0" t="n">
        <f aca="false">MEDIAN(INDEX(Avaliadores!$H$17:$H$22,$B715),INDEX(Avaliadores!$H$17:$H$22,$C715),INDEX(Avaliadores!$H$17:$H$22,$D715),INDEX(Avaliadores!$H$17:$H$22,$E715),INDEX(Avaliadores!$H$17:$H$22,$F715),INDEX(Avaliadores!$H$17:$H$22,$G715))</f>
        <v>4.04166666666667</v>
      </c>
      <c r="AA715" s="0" t="n">
        <f aca="false">MEDIAN(INDEX(Avaliadores!$I$17:$I$22,$B715),INDEX(Avaliadores!$I$17:$I$22,$C715),INDEX(Avaliadores!$I$17:$I$22,$D715),INDEX(Avaliadores!$I$17:$I$22,$E715),INDEX(Avaliadores!$I$17:$I$22,$F715),INDEX(Avaliadores!$I$17:$I$22,$G715))</f>
        <v>6.29166666666667</v>
      </c>
      <c r="AB715" s="0" t="n">
        <f aca="false">IF(MAX(H715:K715)=MIN(H715:K715),0,IF($B$17="custo",(MAX(H715:K715)-H715)/(MAX(H715:K715)-MIN(H715:K715)),(H715-MIN(H715:K715))/(MAX(H715:K715)-MIN(H715:K715))))</f>
        <v>0.17891751615171</v>
      </c>
      <c r="AC715" s="0" t="n">
        <f aca="false">IF(MAX(H715:K715)=MIN(H715:K715),0,IF($B$17="custo",(MAX(H715:K715)-I715)/(MAX(H715:K715)-MIN(H715:K715)),(I715-MIN(H715:K715))/(MAX(H715:K715)-MIN(H715:K715))))</f>
        <v>0</v>
      </c>
      <c r="AD715" s="0" t="n">
        <f aca="false">IF(MAX(H715:K715)=MIN(H715:K715),0,IF($B$17="custo",(MAX(H715:K715)-J715)/(MAX(H715:K715)-MIN(H715:K715)),(J715-MIN(H715:K715))/(MAX(H715:K715)-MIN(H715:K715))))</f>
        <v>0.832830271727673</v>
      </c>
      <c r="AE715" s="0" t="n">
        <f aca="false">IF(MAX(H715:K715)=MIN(H715:K715),0,IF($B$17="custo",(MAX(H715:K715)-K715)/(MAX(H715:K715)-MIN(H715:K715)),(K715-MIN(H715:K715))/(MAX(H715:K715)-MIN(H715:K715))))</f>
        <v>1</v>
      </c>
      <c r="AF715" s="0" t="n">
        <f aca="false">IF(MAX(L715:O715)=MIN(L715:O715),0,IF($C$17="custo",(MAX(L715:O715)-L715)/(MAX(L715:O715)-MIN(L715:O715)),(L715-MIN(L715:O715))/(MAX(L715:O715)-MIN(L715:O715))))</f>
        <v>0.366081651767062</v>
      </c>
      <c r="AG715" s="0" t="n">
        <f aca="false">IF(MAX(L715:O715)=MIN(L715:O715),0,IF($C$17="custo",(MAX(L715:O715)-M715)/(MAX(L715:O715)-MIN(L715:O715)),(M715-MIN(L715:O715))/(MAX(L715:O715)-MIN(L715:O715))))</f>
        <v>1</v>
      </c>
      <c r="AH715" s="0" t="n">
        <f aca="false">IF(MAX(L715:O715)=MIN(L715:O715),0,IF($C$17="custo",(MAX(L715:O715)-N715)/(MAX(L715:O715)-MIN(L715:O715)),(N715-MIN(L715:O715))/(MAX(L715:O715)-MIN(L715:O715))))</f>
        <v>0.665747663995265</v>
      </c>
      <c r="AI715" s="0" t="n">
        <f aca="false">IF(MAX(L715:O715)=MIN(L715:O715),0,IF($C$17="custo",(MAX(L715:O715)-O715)/(MAX(L715:O715)-MIN(L715:O715)),(O715-MIN(L715:O715))/(MAX(L715:O715)-MIN(L715:O715))))</f>
        <v>0</v>
      </c>
      <c r="AJ715" s="0" t="n">
        <f aca="false">IF(MAX(P715:S715)=MIN(P715:S715),0,IF($D$17="custo",(MAX(P715:S715)-P715)/(MAX(P715:S715)-MIN(P715:S715)),(P715-MIN(P715:S715))/(MAX(P715:S715)-MIN(P715:S715))))</f>
        <v>0.311297174281845</v>
      </c>
      <c r="AK715" s="0" t="n">
        <f aca="false">IF(MAX(P715:S715)=MIN(P715:S715),0,IF($D$17="custo",(MAX(P715:S715)-Q715)/(MAX(P715:S715)-MIN(P715:S715)),(Q715-MIN(P715:S715))/(MAX(P715:S715)-MIN(P715:S715))))</f>
        <v>0</v>
      </c>
      <c r="AL715" s="0" t="n">
        <f aca="false">IF(MAX(P715:S715)=MIN(P715:S715),0,IF($D$17="custo",(MAX(P715:S715)-R715)/(MAX(P715:S715)-MIN(P715:S715)),(R715-MIN(P715:S715))/(MAX(P715:S715)-MIN(P715:S715))))</f>
        <v>0.769660401854586</v>
      </c>
      <c r="AM715" s="0" t="n">
        <f aca="false">IF(MAX(P715:S715)=MIN(P715:S715),0,IF($D$17="custo",(MAX(P715:S715)-S715)/(MAX(P715:S715)-MIN(P715:S715)),(S715-MIN(P715:S715))/(MAX(P715:S715)-MIN(P715:S715))))</f>
        <v>1</v>
      </c>
      <c r="AN715" s="0" t="n">
        <f aca="false">IF(MAX(T715:W715)=MIN(T715:W715),0,IF($E$17="custo",(MAX(T715:W715)-T715)/(MAX(T715:W715)-MIN(T715:W715)),(T715-MIN(T715:W715))/(MAX(T715:W715)-MIN(T715:W715))))</f>
        <v>0</v>
      </c>
      <c r="AO715" s="0" t="n">
        <f aca="false">IF(MAX(T715:W715)=MIN(T715:W715),0,IF($E$17="custo",(MAX(T715:W715)-U715)/(MAX(T715:W715)-MIN(T715:W715)),(U715-MIN(T715:W715))/(MAX(T715:W715)-MIN(T715:W715))))</f>
        <v>0.692307692307692</v>
      </c>
      <c r="AP715" s="0" t="n">
        <f aca="false">IF(MAX(T715:W715)=MIN(T715:W715),0,IF($E$17="custo",(MAX(T715:W715)-V715)/(MAX(T715:W715)-MIN(T715:W715)),(V715-MIN(T715:W715))/(MAX(T715:W715)-MIN(T715:W715))))</f>
        <v>1</v>
      </c>
      <c r="AQ715" s="0" t="n">
        <f aca="false">IF(MAX(T715:W715)=MIN(T715:W715),0,IF($E$17="custo",(MAX(T715:W715)-W715)/(MAX(T715:W715)-MIN(T715:W715)),(W715-MIN(T715:W715))/(MAX(T715:W715)-MIN(T715:W715))))</f>
        <v>1</v>
      </c>
      <c r="AR715" s="0" t="n">
        <f aca="false">IF(MAX(X715:AA715)=MIN(X715:AA715),0,IF($F$17="custo",(MAX(X715:AA715)-X715)/(MAX(X715:AA715)-MIN(X715:AA715)),(X715-MIN(X715:AA715))/(MAX(X715:AA715)-MIN(X715:AA715))))</f>
        <v>0</v>
      </c>
      <c r="AS715" s="0" t="n">
        <f aca="false">IF(MAX(X715:AA715)=MIN(X715:AA715),0,IF($F$17="custo",(MAX(X715:AA715)-Y715)/(MAX(X715:AA715)-MIN(X715:AA715)),(Y715-MIN(X715:AA715))/(MAX(X715:AA715)-MIN(X715:AA715))))</f>
        <v>0.823529411764706</v>
      </c>
      <c r="AT715" s="0" t="n">
        <f aca="false">IF(MAX(X715:AA715)=MIN(X715:AA715),0,IF($F$17="custo",(MAX(X715:AA715)-Z715)/(MAX(X715:AA715)-MIN(X715:AA715)),(Z715-MIN(X715:AA715))/(MAX(X715:AA715)-MIN(X715:AA715))))</f>
        <v>0.470588235294118</v>
      </c>
      <c r="AU715" s="0" t="n">
        <f aca="false">IF(MAX(X715:AA715)=MIN(X715:AA715),0,IF($F$17="custo",(MAX(X715:AA715)-AA715)/(MAX(X715:AA715)-MIN(X715:AA715)),(AA715-MIN(X715:AA715))/(MAX(X715:AA715)-MIN(X715:AA715))))</f>
        <v>1</v>
      </c>
      <c r="AV715" s="0" t="n">
        <f aca="false">STDEVP(AB715:AE715)</f>
        <v>0.422443915976574</v>
      </c>
      <c r="AW715" s="0" t="n">
        <f aca="false">STDEVP(AF715:AI715)</f>
        <v>0.369172431181505</v>
      </c>
      <c r="AX715" s="0" t="n">
        <f aca="false">STDEVP(AJ715:AM715)</f>
        <v>0.389450560559014</v>
      </c>
      <c r="AY715" s="0" t="n">
        <f aca="false">STDEVP(AN715:AQ715)</f>
        <v>0.408399241953756</v>
      </c>
      <c r="AZ715" s="0" t="n">
        <f aca="false">STDEVP(AR715:AU715)</f>
        <v>0.38207003108137</v>
      </c>
      <c r="BA715" s="0" t="n">
        <f aca="false">AV715*((1-IFERROR(CORREL(AB715:AE715,AF715:AI715),0))+(1-IFERROR(CORREL(AB715:AE715,AJ715:AM715),0))+(1-IFERROR(CORREL(AB715:AE715,AN715:AQ715),0))+(1-IFERROR(CORREL(AB715:AE715,AR715:AU715),0)))</f>
        <v>1.09574941024724</v>
      </c>
      <c r="BB715" s="0" t="n">
        <f aca="false">AW715*((1-IFERROR(CORREL(AF715:AI715,AB715:AE715),0))+(1-IFERROR(CORREL(AF715:AI715,AJ715:AM715),0))+(1-IFERROR(CORREL(AF715:AI715,AN715:AQ715),0))+(1-IFERROR(CORREL(AF715:AI715,AR715:AU715),0)))</f>
        <v>2.01548574130246</v>
      </c>
      <c r="BC715" s="0" t="n">
        <f aca="false">AX715*((1-IFERROR(CORREL(AJ715:AM715,AB715:AE715),0))+(1-IFERROR(CORREL(AJ715:AM715,AF715:AI715),0))+(1-IFERROR(CORREL(AJ715:AM715,AN715:AQ715),0))+(1-IFERROR(CORREL(AJ715:AM715,AR715:AU715),0)))</f>
        <v>1.12844703106305</v>
      </c>
      <c r="BD715" s="0" t="n">
        <f aca="false">AY715*((1-IFERROR(CORREL(AN715:AQ715,AB715:AE715),0))+(1-IFERROR(CORREL(AN715:AQ715,AF715:AI715),0))+(1-IFERROR(CORREL(AN715:AQ715,AJ715:AM715),0))+(1-IFERROR(CORREL(AN715:AQ715,AR715:AU715),0)))</f>
        <v>0.794885249308457</v>
      </c>
      <c r="BE715" s="0" t="n">
        <f aca="false">AZ715*((1-IFERROR(CORREL(AR715:AU715,AB715:AE715),0))+(1-IFERROR(CORREL(AR715:AU715,AF715:AI715),0))+(1-IFERROR(CORREL(AR715:AU715,AJ715:AM715),0))+(1-IFERROR(CORREL(AR715:AU715,AN715:AQ715),0)))</f>
        <v>0.99436301935055</v>
      </c>
      <c r="BF715" s="0" t="n">
        <f aca="false">IF(SUM(BA715:BE715)&gt;0,BA715/SUM(BA715:BE715),1/5)</f>
        <v>0.181748557078827</v>
      </c>
      <c r="BG715" s="0" t="n">
        <f aca="false">IF(SUM(BA715:BE715)&gt;0,BB715/SUM(BA715:BE715),1/5)</f>
        <v>0.334302370477222</v>
      </c>
      <c r="BH715" s="0" t="n">
        <f aca="false">IF(SUM(BA715:BE715)&gt;0,BC715/SUM(BA715:BE715),1/5)</f>
        <v>0.187172010057773</v>
      </c>
      <c r="BI715" s="0" t="n">
        <f aca="false">IF(SUM(BA715:BE715)&gt;0,BD715/SUM(BA715:BE715),1/5)</f>
        <v>0.131845151595799</v>
      </c>
      <c r="BJ715" s="0" t="n">
        <f aca="false">IF(SUM(BA715:BE715)&gt;0,BE715/SUM(BA715:BE715),1/5)</f>
        <v>0.164931910790378</v>
      </c>
      <c r="BK715" s="0" t="n">
        <f aca="false">BF715*AB715+BG715*AF715+BH715*AJ715+BI715*AN715+BJ715*AR715</f>
        <v>0.213166082206285</v>
      </c>
      <c r="BL715" s="0" t="n">
        <f aca="false">BF715*AC715+BG715*AG715+BH715*AK715+BI715*AO715+BJ715*AS715</f>
        <v>0.561406062594897</v>
      </c>
      <c r="BM715" s="0" t="n">
        <f aca="false">BF715*AD715+BG715*AH715+BH715*AL715+BI715*AP715+BJ715*AT715</f>
        <v>0.727445775306689</v>
      </c>
      <c r="BN715" s="0" t="n">
        <f aca="false">BF715*AE715+BG715*AI715+BH715*AM715+BI715*AQ715+BJ715*AU715</f>
        <v>0.665697629522777</v>
      </c>
      <c r="BO715" s="0" t="n">
        <f aca="false">RANK(BK715,$BK715:$BN715)</f>
        <v>4</v>
      </c>
      <c r="BP715" s="0" t="n">
        <f aca="false">RANK(BL715,$BK715:$BN715)</f>
        <v>3</v>
      </c>
      <c r="BQ715" s="0" t="n">
        <f aca="false">RANK(BM715,$BK715:$BN715)</f>
        <v>1</v>
      </c>
      <c r="BR715" s="0" t="n">
        <f aca="false">RANK(BN715,$BK715:$BN715)</f>
        <v>2</v>
      </c>
    </row>
    <row r="716" customFormat="false" ht="15" hidden="false" customHeight="false" outlineLevel="0" collapsed="false">
      <c r="A716" s="0" t="n">
        <v>693</v>
      </c>
      <c r="B716" s="0" t="n">
        <f aca="false">RANDBETWEEN(1,$B$5)</f>
        <v>5</v>
      </c>
      <c r="C716" s="0" t="n">
        <f aca="false">RANDBETWEEN(1,$B$5)</f>
        <v>5</v>
      </c>
      <c r="D716" s="0" t="n">
        <f aca="false">RANDBETWEEN(1,$B$5)</f>
        <v>6</v>
      </c>
      <c r="E716" s="0" t="n">
        <f aca="false">RANDBETWEEN(1,$B$5)</f>
        <v>5</v>
      </c>
      <c r="F716" s="0" t="n">
        <f aca="false">RANDBETWEEN(1,$B$5)</f>
        <v>3</v>
      </c>
      <c r="G716" s="0" t="n">
        <f aca="false">RANDBETWEEN(1,$B$5)</f>
        <v>2</v>
      </c>
      <c r="H716" s="0" t="n">
        <f aca="true">NORMINV(RAND(),$B$8,$B$13)</f>
        <v>49.6965510415524</v>
      </c>
      <c r="I716" s="0" t="n">
        <f aca="true">NORMINV(RAND(),$C$8,$C$13)</f>
        <v>69.6597408637171</v>
      </c>
      <c r="J716" s="0" t="n">
        <f aca="true">NORMINV(RAND(),$D$8,$D$13)</f>
        <v>14.1058668110446</v>
      </c>
      <c r="K716" s="0" t="n">
        <f aca="true">NORMINV(RAND(),$E$8,$E$13)</f>
        <v>2.7579717434029</v>
      </c>
      <c r="L716" s="0" t="n">
        <f aca="true">NORMINV(RAND(),$B$9,$B$14)</f>
        <v>46.0683857292846</v>
      </c>
      <c r="M716" s="0" t="n">
        <f aca="true">NORMINV(RAND(),$C$9,$C$14)</f>
        <v>45.5839660058386</v>
      </c>
      <c r="N716" s="0" t="n">
        <f aca="true">NORMINV(RAND(),$D$9,$D$14)</f>
        <v>45.4521594611259</v>
      </c>
      <c r="O716" s="0" t="n">
        <f aca="true">NORMINV(RAND(),$E$9,$E$14)</f>
        <v>27.2473950047985</v>
      </c>
      <c r="P716" s="0" t="n">
        <f aca="true">NORMINV(RAND(),$B$10,$B$15)</f>
        <v>23.7996919399728</v>
      </c>
      <c r="Q716" s="0" t="n">
        <f aca="true">NORMINV(RAND(),$C$10,$C$15)</f>
        <v>30.8513776097504</v>
      </c>
      <c r="R716" s="0" t="n">
        <f aca="true">NORMINV(RAND(),$D$10,$D$15)</f>
        <v>9.74387083516354</v>
      </c>
      <c r="S716" s="0" t="n">
        <f aca="true">NORMINV(RAND(),$E$10,$E$15)</f>
        <v>3.59696673951854</v>
      </c>
      <c r="T716" s="0" t="n">
        <f aca="false">MEDIAN(INDEX(Avaliadores!$B$17:$B$22,$B716),INDEX(Avaliadores!$B$17:$B$22,$C716),INDEX(Avaliadores!$B$17:$B$22,$D716),INDEX(Avaliadores!$B$17:$B$22,$E716),INDEX(Avaliadores!$B$17:$B$22,$F716),INDEX(Avaliadores!$B$17:$B$22,$G716))</f>
        <v>2.54166666666667</v>
      </c>
      <c r="U716" s="0" t="n">
        <f aca="false">MEDIAN(INDEX(Avaliadores!$C$17:$C$22,$B716),INDEX(Avaliadores!$C$17:$C$22,$C716),INDEX(Avaliadores!$C$17:$C$22,$D716),INDEX(Avaliadores!$C$17:$C$22,$E716),INDEX(Avaliadores!$C$17:$C$22,$F716),INDEX(Avaliadores!$C$17:$C$22,$G716))</f>
        <v>5.54166666666667</v>
      </c>
      <c r="V716" s="0" t="n">
        <f aca="false">MEDIAN(INDEX(Avaliadores!$D$17:$D$22,$B716),INDEX(Avaliadores!$D$17:$D$22,$C716),INDEX(Avaliadores!$D$17:$D$22,$D716),INDEX(Avaliadores!$D$17:$D$22,$E716),INDEX(Avaliadores!$D$17:$D$22,$F716),INDEX(Avaliadores!$D$17:$D$22,$G716))</f>
        <v>5.54166666666667</v>
      </c>
      <c r="W716" s="0" t="n">
        <f aca="false">MEDIAN(INDEX(Avaliadores!$E$17:$E$22,$B716),INDEX(Avaliadores!$E$17:$E$22,$C716),INDEX(Avaliadores!$E$17:$E$22,$D716),INDEX(Avaliadores!$E$17:$E$22,$E716),INDEX(Avaliadores!$E$17:$E$22,$F716),INDEX(Avaliadores!$E$17:$E$22,$G716))</f>
        <v>6.79166666666667</v>
      </c>
      <c r="X716" s="0" t="n">
        <f aca="false">MEDIAN(INDEX(Avaliadores!$F$17:$F$22,$B716),INDEX(Avaliadores!$F$17:$F$22,$C716),INDEX(Avaliadores!$F$17:$F$22,$D716),INDEX(Avaliadores!$F$17:$F$22,$E716),INDEX(Avaliadores!$F$17:$F$22,$F716),INDEX(Avaliadores!$F$17:$F$22,$G716))</f>
        <v>2.54166666666667</v>
      </c>
      <c r="Y716" s="0" t="n">
        <f aca="false">MEDIAN(INDEX(Avaliadores!$G$17:$G$22,$B716),INDEX(Avaliadores!$G$17:$G$22,$C716),INDEX(Avaliadores!$G$17:$G$22,$D716),INDEX(Avaliadores!$G$17:$G$22,$E716),INDEX(Avaliadores!$G$17:$G$22,$F716),INDEX(Avaliadores!$G$17:$G$22,$G716))</f>
        <v>4.79166666666667</v>
      </c>
      <c r="Z716" s="0" t="n">
        <f aca="false">MEDIAN(INDEX(Avaliadores!$H$17:$H$22,$B716),INDEX(Avaliadores!$H$17:$H$22,$C716),INDEX(Avaliadores!$H$17:$H$22,$D716),INDEX(Avaliadores!$H$17:$H$22,$E716),INDEX(Avaliadores!$H$17:$H$22,$F716),INDEX(Avaliadores!$H$17:$H$22,$G716))</f>
        <v>3.66666666666667</v>
      </c>
      <c r="AA716" s="0" t="n">
        <f aca="false">MEDIAN(INDEX(Avaliadores!$I$17:$I$22,$B716),INDEX(Avaliadores!$I$17:$I$22,$C716),INDEX(Avaliadores!$I$17:$I$22,$D716),INDEX(Avaliadores!$I$17:$I$22,$E716),INDEX(Avaliadores!$I$17:$I$22,$F716),INDEX(Avaliadores!$I$17:$I$22,$G716))</f>
        <v>6.54166666666667</v>
      </c>
      <c r="AB716" s="0" t="n">
        <f aca="false">IF(MAX(H716:K716)=MIN(H716:K716),0,IF($B$17="custo",(MAX(H716:K716)-H716)/(MAX(H716:K716)-MIN(H716:K716)),(H716-MIN(H716:K716))/(MAX(H716:K716)-MIN(H716:K716))))</f>
        <v>0.298395544462562</v>
      </c>
      <c r="AC716" s="0" t="n">
        <f aca="false">IF(MAX(H716:K716)=MIN(H716:K716),0,IF($B$17="custo",(MAX(H716:K716)-I716)/(MAX(H716:K716)-MIN(H716:K716)),(I716-MIN(H716:K716))/(MAX(H716:K716)-MIN(H716:K716))))</f>
        <v>0</v>
      </c>
      <c r="AD716" s="0" t="n">
        <f aca="false">IF(MAX(H716:K716)=MIN(H716:K716),0,IF($B$17="custo",(MAX(H716:K716)-J716)/(MAX(H716:K716)-MIN(H716:K716)),(J716-MIN(H716:K716))/(MAX(H716:K716)-MIN(H716:K716))))</f>
        <v>0.83037974605374</v>
      </c>
      <c r="AE716" s="0" t="n">
        <f aca="false">IF(MAX(H716:K716)=MIN(H716:K716),0,IF($B$17="custo",(MAX(H716:K716)-K716)/(MAX(H716:K716)-MIN(H716:K716)),(K716-MIN(H716:K716))/(MAX(H716:K716)-MIN(H716:K716))))</f>
        <v>1</v>
      </c>
      <c r="AF716" s="0" t="n">
        <f aca="false">IF(MAX(L716:O716)=MIN(L716:O716),0,IF($C$17="custo",(MAX(L716:O716)-L716)/(MAX(L716:O716)-MIN(L716:O716)),(L716-MIN(L716:O716))/(MAX(L716:O716)-MIN(L716:O716))))</f>
        <v>1</v>
      </c>
      <c r="AG716" s="0" t="n">
        <f aca="false">IF(MAX(L716:O716)=MIN(L716:O716),0,IF($C$17="custo",(MAX(L716:O716)-M716)/(MAX(L716:O716)-MIN(L716:O716)),(M716-MIN(L716:O716))/(MAX(L716:O716)-MIN(L716:O716))))</f>
        <v>0.974261730929194</v>
      </c>
      <c r="AH716" s="0" t="n">
        <f aca="false">IF(MAX(L716:O716)=MIN(L716:O716),0,IF($C$17="custo",(MAX(L716:O716)-N716)/(MAX(L716:O716)-MIN(L716:O716)),(N716-MIN(L716:O716))/(MAX(L716:O716)-MIN(L716:O716))))</f>
        <v>0.967258563739849</v>
      </c>
      <c r="AI716" s="0" t="n">
        <f aca="false">IF(MAX(L716:O716)=MIN(L716:O716),0,IF($C$17="custo",(MAX(L716:O716)-O716)/(MAX(L716:O716)-MIN(L716:O716)),(O716-MIN(L716:O716))/(MAX(L716:O716)-MIN(L716:O716))))</f>
        <v>0</v>
      </c>
      <c r="AJ716" s="0" t="n">
        <f aca="false">IF(MAX(P716:S716)=MIN(P716:S716),0,IF($D$17="custo",(MAX(P716:S716)-P716)/(MAX(P716:S716)-MIN(P716:S716)),(P716-MIN(P716:S716))/(MAX(P716:S716)-MIN(P716:S716))))</f>
        <v>0.258735575072719</v>
      </c>
      <c r="AK716" s="0" t="n">
        <f aca="false">IF(MAX(P716:S716)=MIN(P716:S716),0,IF($D$17="custo",(MAX(P716:S716)-Q716)/(MAX(P716:S716)-MIN(P716:S716)),(Q716-MIN(P716:S716))/(MAX(P716:S716)-MIN(P716:S716))))</f>
        <v>0</v>
      </c>
      <c r="AL716" s="0" t="n">
        <f aca="false">IF(MAX(P716:S716)=MIN(P716:S716),0,IF($D$17="custo",(MAX(P716:S716)-R716)/(MAX(P716:S716)-MIN(P716:S716)),(R716-MIN(P716:S716))/(MAX(P716:S716)-MIN(P716:S716))))</f>
        <v>0.774462044881005</v>
      </c>
      <c r="AM716" s="0" t="n">
        <f aca="false">IF(MAX(P716:S716)=MIN(P716:S716),0,IF($D$17="custo",(MAX(P716:S716)-S716)/(MAX(P716:S716)-MIN(P716:S716)),(S716-MIN(P716:S716))/(MAX(P716:S716)-MIN(P716:S716))))</f>
        <v>1</v>
      </c>
      <c r="AN716" s="0" t="n">
        <f aca="false">IF(MAX(T716:W716)=MIN(T716:W716),0,IF($E$17="custo",(MAX(T716:W716)-T716)/(MAX(T716:W716)-MIN(T716:W716)),(T716-MIN(T716:W716))/(MAX(T716:W716)-MIN(T716:W716))))</f>
        <v>0</v>
      </c>
      <c r="AO716" s="0" t="n">
        <f aca="false">IF(MAX(T716:W716)=MIN(T716:W716),0,IF($E$17="custo",(MAX(T716:W716)-U716)/(MAX(T716:W716)-MIN(T716:W716)),(U716-MIN(T716:W716))/(MAX(T716:W716)-MIN(T716:W716))))</f>
        <v>0.705882352941177</v>
      </c>
      <c r="AP716" s="0" t="n">
        <f aca="false">IF(MAX(T716:W716)=MIN(T716:W716),0,IF($E$17="custo",(MAX(T716:W716)-V716)/(MAX(T716:W716)-MIN(T716:W716)),(V716-MIN(T716:W716))/(MAX(T716:W716)-MIN(T716:W716))))</f>
        <v>0.705882352941177</v>
      </c>
      <c r="AQ716" s="0" t="n">
        <f aca="false">IF(MAX(T716:W716)=MIN(T716:W716),0,IF($E$17="custo",(MAX(T716:W716)-W716)/(MAX(T716:W716)-MIN(T716:W716)),(W716-MIN(T716:W716))/(MAX(T716:W716)-MIN(T716:W716))))</f>
        <v>1</v>
      </c>
      <c r="AR716" s="0" t="n">
        <f aca="false">IF(MAX(X716:AA716)=MIN(X716:AA716),0,IF($F$17="custo",(MAX(X716:AA716)-X716)/(MAX(X716:AA716)-MIN(X716:AA716)),(X716-MIN(X716:AA716))/(MAX(X716:AA716)-MIN(X716:AA716))))</f>
        <v>0</v>
      </c>
      <c r="AS716" s="0" t="n">
        <f aca="false">IF(MAX(X716:AA716)=MIN(X716:AA716),0,IF($F$17="custo",(MAX(X716:AA716)-Y716)/(MAX(X716:AA716)-MIN(X716:AA716)),(Y716-MIN(X716:AA716))/(MAX(X716:AA716)-MIN(X716:AA716))))</f>
        <v>0.5625</v>
      </c>
      <c r="AT716" s="0" t="n">
        <f aca="false">IF(MAX(X716:AA716)=MIN(X716:AA716),0,IF($F$17="custo",(MAX(X716:AA716)-Z716)/(MAX(X716:AA716)-MIN(X716:AA716)),(Z716-MIN(X716:AA716))/(MAX(X716:AA716)-MIN(X716:AA716))))</f>
        <v>0.28125</v>
      </c>
      <c r="AU716" s="0" t="n">
        <f aca="false">IF(MAX(X716:AA716)=MIN(X716:AA716),0,IF($F$17="custo",(MAX(X716:AA716)-AA716)/(MAX(X716:AA716)-MIN(X716:AA716)),(AA716-MIN(X716:AA716))/(MAX(X716:AA716)-MIN(X716:AA716))))</f>
        <v>1</v>
      </c>
      <c r="AV716" s="0" t="n">
        <f aca="false">STDEVP(AB716:AE716)</f>
        <v>0.401761547510831</v>
      </c>
      <c r="AW716" s="0" t="n">
        <f aca="false">STDEVP(AF716:AI716)</f>
        <v>0.424746877120292</v>
      </c>
      <c r="AX716" s="0" t="n">
        <f aca="false">STDEVP(AJ716:AM716)</f>
        <v>0.397888934353265</v>
      </c>
      <c r="AY716" s="0" t="n">
        <f aca="false">STDEVP(AN716:AQ716)</f>
        <v>0.36823482428085</v>
      </c>
      <c r="AZ716" s="0" t="n">
        <f aca="false">STDEVP(AR716:AU716)</f>
        <v>0.36934208292415</v>
      </c>
      <c r="BA716" s="0" t="n">
        <f aca="false">AV716*((1-IFERROR(CORREL(AB716:AE716,AF716:AI716),0))+(1-IFERROR(CORREL(AB716:AE716,AJ716:AM716),0))+(1-IFERROR(CORREL(AB716:AE716,AN716:AQ716),0))+(1-IFERROR(CORREL(AB716:AE716,AR716:AU716),0)))</f>
        <v>1.10281229271183</v>
      </c>
      <c r="BB716" s="0" t="n">
        <f aca="false">AW716*((1-IFERROR(CORREL(AF716:AI716,AB716:AE716),0))+(1-IFERROR(CORREL(AF716:AI716,AJ716:AM716),0))+(1-IFERROR(CORREL(AF716:AI716,AN716:AQ716),0))+(1-IFERROR(CORREL(AF716:AI716,AR716:AU716),0)))</f>
        <v>2.9301582340727</v>
      </c>
      <c r="BC716" s="0" t="n">
        <f aca="false">AX716*((1-IFERROR(CORREL(AJ716:AM716,AB716:AE716),0))+(1-IFERROR(CORREL(AJ716:AM716,AF716:AI716),0))+(1-IFERROR(CORREL(AJ716:AM716,AN716:AQ716),0))+(1-IFERROR(CORREL(AJ716:AM716,AR716:AU716),0)))</f>
        <v>1.0734944887258</v>
      </c>
      <c r="BD716" s="0" t="n">
        <f aca="false">AY716*((1-IFERROR(CORREL(AN716:AQ716,AB716:AE716),0))+(1-IFERROR(CORREL(AN716:AQ716,AF716:AI716),0))+(1-IFERROR(CORREL(AN716:AQ716,AJ716:AM716),0))+(1-IFERROR(CORREL(AN716:AQ716,AR716:AU716),0)))</f>
        <v>0.992771102710189</v>
      </c>
      <c r="BE716" s="0" t="n">
        <f aca="false">AZ716*((1-IFERROR(CORREL(AR716:AU716,AB716:AE716),0))+(1-IFERROR(CORREL(AR716:AU716,AF716:AI716),0))+(1-IFERROR(CORREL(AR716:AU716,AJ716:AM716),0))+(1-IFERROR(CORREL(AR716:AU716,AN716:AQ716),0)))</f>
        <v>1.13085701324271</v>
      </c>
      <c r="BF716" s="0" t="n">
        <f aca="false">IF(SUM(BA716:BE716)&gt;0,BA716/SUM(BA716:BE716),1/5)</f>
        <v>0.152530855780089</v>
      </c>
      <c r="BG716" s="0" t="n">
        <f aca="false">IF(SUM(BA716:BE716)&gt;0,BB716/SUM(BA716:BE716),1/5)</f>
        <v>0.405272543630387</v>
      </c>
      <c r="BH716" s="0" t="n">
        <f aca="false">IF(SUM(BA716:BE716)&gt;0,BC716/SUM(BA716:BE716),1/5)</f>
        <v>0.148475886714968</v>
      </c>
      <c r="BI716" s="0" t="n">
        <f aca="false">IF(SUM(BA716:BE716)&gt;0,BD716/SUM(BA716:BE716),1/5)</f>
        <v>0.137310970226641</v>
      </c>
      <c r="BJ716" s="0" t="n">
        <f aca="false">IF(SUM(BA716:BE716)&gt;0,BE716/SUM(BA716:BE716),1/5)</f>
        <v>0.156409743647915</v>
      </c>
      <c r="BK716" s="0" t="n">
        <f aca="false">BF716*AB716+BG716*AF716+BH716*AJ716+BI716*AN716+BJ716*AR716</f>
        <v>0.489203065321857</v>
      </c>
      <c r="BL716" s="0" t="n">
        <f aca="false">BF716*AC716+BG716*AG716+BH716*AK716+BI716*AO716+BJ716*AS716</f>
        <v>0.579747401405588</v>
      </c>
      <c r="BM716" s="0" t="n">
        <f aca="false">BF716*AD716+BG716*AH716+BH716*AL716+BI716*AP716+BJ716*AT716</f>
        <v>0.774566441753142</v>
      </c>
      <c r="BN716" s="0" t="n">
        <f aca="false">BF716*AE716+BG716*AI716+BH716*AM716+BI716*AQ716+BJ716*AU716</f>
        <v>0.594727456369613</v>
      </c>
      <c r="BO716" s="0" t="n">
        <f aca="false">RANK(BK716,$BK716:$BN716)</f>
        <v>4</v>
      </c>
      <c r="BP716" s="0" t="n">
        <f aca="false">RANK(BL716,$BK716:$BN716)</f>
        <v>3</v>
      </c>
      <c r="BQ716" s="0" t="n">
        <f aca="false">RANK(BM716,$BK716:$BN716)</f>
        <v>1</v>
      </c>
      <c r="BR716" s="0" t="n">
        <f aca="false">RANK(BN716,$BK716:$BN716)</f>
        <v>2</v>
      </c>
    </row>
    <row r="717" customFormat="false" ht="15" hidden="false" customHeight="false" outlineLevel="0" collapsed="false">
      <c r="A717" s="0" t="n">
        <v>694</v>
      </c>
      <c r="B717" s="0" t="n">
        <f aca="false">RANDBETWEEN(1,$B$5)</f>
        <v>6</v>
      </c>
      <c r="C717" s="0" t="n">
        <f aca="false">RANDBETWEEN(1,$B$5)</f>
        <v>6</v>
      </c>
      <c r="D717" s="0" t="n">
        <f aca="false">RANDBETWEEN(1,$B$5)</f>
        <v>3</v>
      </c>
      <c r="E717" s="0" t="n">
        <f aca="false">RANDBETWEEN(1,$B$5)</f>
        <v>5</v>
      </c>
      <c r="F717" s="0" t="n">
        <f aca="false">RANDBETWEEN(1,$B$5)</f>
        <v>5</v>
      </c>
      <c r="G717" s="0" t="n">
        <f aca="false">RANDBETWEEN(1,$B$5)</f>
        <v>2</v>
      </c>
      <c r="H717" s="0" t="n">
        <f aca="true">NORMINV(RAND(),$B$8,$B$13)</f>
        <v>51.2058621592547</v>
      </c>
      <c r="I717" s="0" t="n">
        <f aca="true">NORMINV(RAND(),$C$8,$C$13)</f>
        <v>58.0889155612577</v>
      </c>
      <c r="J717" s="0" t="n">
        <f aca="true">NORMINV(RAND(),$D$8,$D$13)</f>
        <v>13.8615379162555</v>
      </c>
      <c r="K717" s="0" t="n">
        <f aca="true">NORMINV(RAND(),$E$8,$E$13)</f>
        <v>2.80862129221627</v>
      </c>
      <c r="L717" s="0" t="n">
        <f aca="true">NORMINV(RAND(),$B$9,$B$14)</f>
        <v>54.1369356870146</v>
      </c>
      <c r="M717" s="0" t="n">
        <f aca="true">NORMINV(RAND(),$C$9,$C$14)</f>
        <v>63.7521814002021</v>
      </c>
      <c r="N717" s="0" t="n">
        <f aca="true">NORMINV(RAND(),$D$9,$D$14)</f>
        <v>43.7004458136642</v>
      </c>
      <c r="O717" s="0" t="n">
        <f aca="true">NORMINV(RAND(),$E$9,$E$14)</f>
        <v>22.0690313367158</v>
      </c>
      <c r="P717" s="0" t="n">
        <f aca="true">NORMINV(RAND(),$B$10,$B$15)</f>
        <v>23.1279231692591</v>
      </c>
      <c r="Q717" s="0" t="n">
        <f aca="true">NORMINV(RAND(),$C$10,$C$15)</f>
        <v>31.2451357387895</v>
      </c>
      <c r="R717" s="0" t="n">
        <f aca="true">NORMINV(RAND(),$D$10,$D$15)</f>
        <v>10.0261468614968</v>
      </c>
      <c r="S717" s="0" t="n">
        <f aca="true">NORMINV(RAND(),$E$10,$E$15)</f>
        <v>4.2100410346532</v>
      </c>
      <c r="T717" s="0" t="n">
        <f aca="false">MEDIAN(INDEX(Avaliadores!$B$17:$B$22,$B717),INDEX(Avaliadores!$B$17:$B$22,$C717),INDEX(Avaliadores!$B$17:$B$22,$D717),INDEX(Avaliadores!$B$17:$B$22,$E717),INDEX(Avaliadores!$B$17:$B$22,$F717),INDEX(Avaliadores!$B$17:$B$22,$G717))</f>
        <v>2.54166666666667</v>
      </c>
      <c r="U717" s="0" t="n">
        <f aca="false">MEDIAN(INDEX(Avaliadores!$C$17:$C$22,$B717),INDEX(Avaliadores!$C$17:$C$22,$C717),INDEX(Avaliadores!$C$17:$C$22,$D717),INDEX(Avaliadores!$C$17:$C$22,$E717),INDEX(Avaliadores!$C$17:$C$22,$F717),INDEX(Avaliadores!$C$17:$C$22,$G717))</f>
        <v>5.54166666666667</v>
      </c>
      <c r="V717" s="0" t="n">
        <f aca="false">MEDIAN(INDEX(Avaliadores!$D$17:$D$22,$B717),INDEX(Avaliadores!$D$17:$D$22,$C717),INDEX(Avaliadores!$D$17:$D$22,$D717),INDEX(Avaliadores!$D$17:$D$22,$E717),INDEX(Avaliadores!$D$17:$D$22,$F717),INDEX(Avaliadores!$D$17:$D$22,$G717))</f>
        <v>5.54166666666667</v>
      </c>
      <c r="W717" s="0" t="n">
        <f aca="false">MEDIAN(INDEX(Avaliadores!$E$17:$E$22,$B717),INDEX(Avaliadores!$E$17:$E$22,$C717),INDEX(Avaliadores!$E$17:$E$22,$D717),INDEX(Avaliadores!$E$17:$E$22,$E717),INDEX(Avaliadores!$E$17:$E$22,$F717),INDEX(Avaliadores!$E$17:$E$22,$G717))</f>
        <v>6.04166666666667</v>
      </c>
      <c r="X717" s="0" t="n">
        <f aca="false">MEDIAN(INDEX(Avaliadores!$F$17:$F$22,$B717),INDEX(Avaliadores!$F$17:$F$22,$C717),INDEX(Avaliadores!$F$17:$F$22,$D717),INDEX(Avaliadores!$F$17:$F$22,$E717),INDEX(Avaliadores!$F$17:$F$22,$F717),INDEX(Avaliadores!$F$17:$F$22,$G717))</f>
        <v>2.66666666666667</v>
      </c>
      <c r="Y717" s="0" t="n">
        <f aca="false">MEDIAN(INDEX(Avaliadores!$G$17:$G$22,$B717),INDEX(Avaliadores!$G$17:$G$22,$C717),INDEX(Avaliadores!$G$17:$G$22,$D717),INDEX(Avaliadores!$G$17:$G$22,$E717),INDEX(Avaliadores!$G$17:$G$22,$F717),INDEX(Avaliadores!$G$17:$G$22,$G717))</f>
        <v>5.04166666666667</v>
      </c>
      <c r="Z717" s="0" t="n">
        <f aca="false">MEDIAN(INDEX(Avaliadores!$H$17:$H$22,$B717),INDEX(Avaliadores!$H$17:$H$22,$C717),INDEX(Avaliadores!$H$17:$H$22,$D717),INDEX(Avaliadores!$H$17:$H$22,$E717),INDEX(Avaliadores!$H$17:$H$22,$F717),INDEX(Avaliadores!$H$17:$H$22,$G717))</f>
        <v>3.91666666666667</v>
      </c>
      <c r="AA717" s="0" t="n">
        <f aca="false">MEDIAN(INDEX(Avaliadores!$I$17:$I$22,$B717),INDEX(Avaliadores!$I$17:$I$22,$C717),INDEX(Avaliadores!$I$17:$I$22,$D717),INDEX(Avaliadores!$I$17:$I$22,$E717),INDEX(Avaliadores!$I$17:$I$22,$F717),INDEX(Avaliadores!$I$17:$I$22,$G717))</f>
        <v>6.66666666666667</v>
      </c>
      <c r="AB717" s="0" t="n">
        <f aca="false">IF(MAX(H717:K717)=MIN(H717:K717),0,IF($B$17="custo",(MAX(H717:K717)-H717)/(MAX(H717:K717)-MIN(H717:K717)),(H717-MIN(H717:K717))/(MAX(H717:K717)-MIN(H717:K717))))</f>
        <v>0.124511880644198</v>
      </c>
      <c r="AC717" s="0" t="n">
        <f aca="false">IF(MAX(H717:K717)=MIN(H717:K717),0,IF($B$17="custo",(MAX(H717:K717)-I717)/(MAX(H717:K717)-MIN(H717:K717)),(I717-MIN(H717:K717))/(MAX(H717:K717)-MIN(H717:K717))))</f>
        <v>0</v>
      </c>
      <c r="AD717" s="0" t="n">
        <f aca="false">IF(MAX(H717:K717)=MIN(H717:K717),0,IF($B$17="custo",(MAX(H717:K717)-J717)/(MAX(H717:K717)-MIN(H717:K717)),(J717-MIN(H717:K717))/(MAX(H717:K717)-MIN(H717:K717))))</f>
        <v>0.80005684176994</v>
      </c>
      <c r="AE717" s="0" t="n">
        <f aca="false">IF(MAX(H717:K717)=MIN(H717:K717),0,IF($B$17="custo",(MAX(H717:K717)-K717)/(MAX(H717:K717)-MIN(H717:K717)),(K717-MIN(H717:K717))/(MAX(H717:K717)-MIN(H717:K717))))</f>
        <v>1</v>
      </c>
      <c r="AF717" s="0" t="n">
        <f aca="false">IF(MAX(L717:O717)=MIN(L717:O717),0,IF($C$17="custo",(MAX(L717:O717)-L717)/(MAX(L717:O717)-MIN(L717:O717)),(L717-MIN(L717:O717))/(MAX(L717:O717)-MIN(L717:O717))))</f>
        <v>0.769325358123298</v>
      </c>
      <c r="AG717" s="0" t="n">
        <f aca="false">IF(MAX(L717:O717)=MIN(L717:O717),0,IF($C$17="custo",(MAX(L717:O717)-M717)/(MAX(L717:O717)-MIN(L717:O717)),(M717-MIN(L717:O717))/(MAX(L717:O717)-MIN(L717:O717))))</f>
        <v>1</v>
      </c>
      <c r="AH717" s="0" t="n">
        <f aca="false">IF(MAX(L717:O717)=MIN(L717:O717),0,IF($C$17="custo",(MAX(L717:O717)-N717)/(MAX(L717:O717)-MIN(L717:O717)),(N717-MIN(L717:O717))/(MAX(L717:O717)-MIN(L717:O717))))</f>
        <v>0.51894865056989</v>
      </c>
      <c r="AI717" s="0" t="n">
        <f aca="false">IF(MAX(L717:O717)=MIN(L717:O717),0,IF($C$17="custo",(MAX(L717:O717)-O717)/(MAX(L717:O717)-MIN(L717:O717)),(O717-MIN(L717:O717))/(MAX(L717:O717)-MIN(L717:O717))))</f>
        <v>0</v>
      </c>
      <c r="AJ717" s="0" t="n">
        <f aca="false">IF(MAX(P717:S717)=MIN(P717:S717),0,IF($D$17="custo",(MAX(P717:S717)-P717)/(MAX(P717:S717)-MIN(P717:S717)),(P717-MIN(P717:S717))/(MAX(P717:S717)-MIN(P717:S717))))</f>
        <v>0.300247240054553</v>
      </c>
      <c r="AK717" s="0" t="n">
        <f aca="false">IF(MAX(P717:S717)=MIN(P717:S717),0,IF($D$17="custo",(MAX(P717:S717)-Q717)/(MAX(P717:S717)-MIN(P717:S717)),(Q717-MIN(P717:S717))/(MAX(P717:S717)-MIN(P717:S717))))</f>
        <v>0</v>
      </c>
      <c r="AL717" s="0" t="n">
        <f aca="false">IF(MAX(P717:S717)=MIN(P717:S717),0,IF($D$17="custo",(MAX(P717:S717)-R717)/(MAX(P717:S717)-MIN(P717:S717)),(R717-MIN(P717:S717))/(MAX(P717:S717)-MIN(P717:S717))))</f>
        <v>0.78486830209055</v>
      </c>
      <c r="AM717" s="0" t="n">
        <f aca="false">IF(MAX(P717:S717)=MIN(P717:S717),0,IF($D$17="custo",(MAX(P717:S717)-S717)/(MAX(P717:S717)-MIN(P717:S717)),(S717-MIN(P717:S717))/(MAX(P717:S717)-MIN(P717:S717))))</f>
        <v>1</v>
      </c>
      <c r="AN717" s="0" t="n">
        <f aca="false">IF(MAX(T717:W717)=MIN(T717:W717),0,IF($E$17="custo",(MAX(T717:W717)-T717)/(MAX(T717:W717)-MIN(T717:W717)),(T717-MIN(T717:W717))/(MAX(T717:W717)-MIN(T717:W717))))</f>
        <v>0</v>
      </c>
      <c r="AO717" s="0" t="n">
        <f aca="false">IF(MAX(T717:W717)=MIN(T717:W717),0,IF($E$17="custo",(MAX(T717:W717)-U717)/(MAX(T717:W717)-MIN(T717:W717)),(U717-MIN(T717:W717))/(MAX(T717:W717)-MIN(T717:W717))))</f>
        <v>0.857142857142857</v>
      </c>
      <c r="AP717" s="0" t="n">
        <f aca="false">IF(MAX(T717:W717)=MIN(T717:W717),0,IF($E$17="custo",(MAX(T717:W717)-V717)/(MAX(T717:W717)-MIN(T717:W717)),(V717-MIN(T717:W717))/(MAX(T717:W717)-MIN(T717:W717))))</f>
        <v>0.857142857142857</v>
      </c>
      <c r="AQ717" s="0" t="n">
        <f aca="false">IF(MAX(T717:W717)=MIN(T717:W717),0,IF($E$17="custo",(MAX(T717:W717)-W717)/(MAX(T717:W717)-MIN(T717:W717)),(W717-MIN(T717:W717))/(MAX(T717:W717)-MIN(T717:W717))))</f>
        <v>1</v>
      </c>
      <c r="AR717" s="0" t="n">
        <f aca="false">IF(MAX(X717:AA717)=MIN(X717:AA717),0,IF($F$17="custo",(MAX(X717:AA717)-X717)/(MAX(X717:AA717)-MIN(X717:AA717)),(X717-MIN(X717:AA717))/(MAX(X717:AA717)-MIN(X717:AA717))))</f>
        <v>0</v>
      </c>
      <c r="AS717" s="0" t="n">
        <f aca="false">IF(MAX(X717:AA717)=MIN(X717:AA717),0,IF($F$17="custo",(MAX(X717:AA717)-Y717)/(MAX(X717:AA717)-MIN(X717:AA717)),(Y717-MIN(X717:AA717))/(MAX(X717:AA717)-MIN(X717:AA717))))</f>
        <v>0.59375</v>
      </c>
      <c r="AT717" s="0" t="n">
        <f aca="false">IF(MAX(X717:AA717)=MIN(X717:AA717),0,IF($F$17="custo",(MAX(X717:AA717)-Z717)/(MAX(X717:AA717)-MIN(X717:AA717)),(Z717-MIN(X717:AA717))/(MAX(X717:AA717)-MIN(X717:AA717))))</f>
        <v>0.3125</v>
      </c>
      <c r="AU717" s="0" t="n">
        <f aca="false">IF(MAX(X717:AA717)=MIN(X717:AA717),0,IF($F$17="custo",(MAX(X717:AA717)-AA717)/(MAX(X717:AA717)-MIN(X717:AA717)),(AA717-MIN(X717:AA717))/(MAX(X717:AA717)-MIN(X717:AA717))))</f>
        <v>1</v>
      </c>
      <c r="AV717" s="0" t="n">
        <f aca="false">STDEVP(AB717:AE717)</f>
        <v>0.427083998371734</v>
      </c>
      <c r="AW717" s="0" t="n">
        <f aca="false">STDEVP(AF717:AI717)</f>
        <v>0.371523795962201</v>
      </c>
      <c r="AX717" s="0" t="n">
        <f aca="false">STDEVP(AJ717:AM717)</f>
        <v>0.393459003824767</v>
      </c>
      <c r="AY717" s="0" t="n">
        <f aca="false">STDEVP(AN717:AQ717)</f>
        <v>0.396090589514622</v>
      </c>
      <c r="AZ717" s="0" t="n">
        <f aca="false">STDEVP(AR717:AU717)</f>
        <v>0.368017678541059</v>
      </c>
      <c r="BA717" s="0" t="n">
        <f aca="false">AV717*((1-IFERROR(CORREL(AB717:AE717,AF717:AI717),0))+(1-IFERROR(CORREL(AB717:AE717,AJ717:AM717),0))+(1-IFERROR(CORREL(AB717:AE717,AN717:AQ717),0))+(1-IFERROR(CORREL(AB717:AE717,AR717:AU717),0)))</f>
        <v>1.21884564260327</v>
      </c>
      <c r="BB717" s="0" t="n">
        <f aca="false">AW717*((1-IFERROR(CORREL(AF717:AI717,AB717:AE717),0))+(1-IFERROR(CORREL(AF717:AI717,AJ717:AM717),0))+(1-IFERROR(CORREL(AF717:AI717,AN717:AQ717),0))+(1-IFERROR(CORREL(AF717:AI717,AR717:AU717),0)))</f>
        <v>2.56939638483909</v>
      </c>
      <c r="BC717" s="0" t="n">
        <f aca="false">AX717*((1-IFERROR(CORREL(AJ717:AM717,AB717:AE717),0))+(1-IFERROR(CORREL(AJ717:AM717,AF717:AI717),0))+(1-IFERROR(CORREL(AJ717:AM717,AN717:AQ717),0))+(1-IFERROR(CORREL(AJ717:AM717,AR717:AU717),0)))</f>
        <v>1.22577482276489</v>
      </c>
      <c r="BD717" s="0" t="n">
        <f aca="false">AY717*((1-IFERROR(CORREL(AN717:AQ717,AB717:AE717),0))+(1-IFERROR(CORREL(AN717:AQ717,AF717:AI717),0))+(1-IFERROR(CORREL(AN717:AQ717,AJ717:AM717),0))+(1-IFERROR(CORREL(AN717:AQ717,AR717:AU717),0)))</f>
        <v>1.03868583497119</v>
      </c>
      <c r="BE717" s="0" t="n">
        <f aca="false">AZ717*((1-IFERROR(CORREL(AR717:AU717,AB717:AE717),0))+(1-IFERROR(CORREL(AR717:AU717,AF717:AI717),0))+(1-IFERROR(CORREL(AR717:AU717,AJ717:AM717),0))+(1-IFERROR(CORREL(AR717:AU717,AN717:AQ717),0)))</f>
        <v>1.03750909553725</v>
      </c>
      <c r="BF717" s="0" t="n">
        <f aca="false">IF(SUM(BA717:BE717)&gt;0,BA717/SUM(BA717:BE717),1/5)</f>
        <v>0.171905392998041</v>
      </c>
      <c r="BG717" s="0" t="n">
        <f aca="false">IF(SUM(BA717:BE717)&gt;0,BB717/SUM(BA717:BE717),1/5)</f>
        <v>0.362386408799165</v>
      </c>
      <c r="BH717" s="0" t="n">
        <f aca="false">IF(SUM(BA717:BE717)&gt;0,BC717/SUM(BA717:BE717),1/5)</f>
        <v>0.172882681177284</v>
      </c>
      <c r="BI717" s="0" t="n">
        <f aca="false">IF(SUM(BA717:BE717)&gt;0,BD717/SUM(BA717:BE717),1/5)</f>
        <v>0.146495741889722</v>
      </c>
      <c r="BJ717" s="0" t="n">
        <f aca="false">IF(SUM(BA717:BE717)&gt;0,BE717/SUM(BA717:BE717),1/5)</f>
        <v>0.146329775135788</v>
      </c>
      <c r="BK717" s="0" t="n">
        <f aca="false">BF717*AB717+BG717*AF717+BH717*AJ717+BI717*AN717+BJ717*AR717</f>
        <v>0.35210486538021</v>
      </c>
      <c r="BL717" s="0" t="n">
        <f aca="false">BF717*AC717+BG717*AG717+BH717*AK717+BI717*AO717+BJ717*AS717</f>
        <v>0.574837491548658</v>
      </c>
      <c r="BM717" s="0" t="n">
        <f aca="false">BF717*AD717+BG717*AH717+BH717*AL717+BI717*AP717+BJ717*AT717</f>
        <v>0.632579993565457</v>
      </c>
      <c r="BN717" s="0" t="n">
        <f aca="false">BF717*AE717+BG717*AI717+BH717*AM717+BI717*AQ717+BJ717*AU717</f>
        <v>0.637613591200835</v>
      </c>
      <c r="BO717" s="0" t="n">
        <f aca="false">RANK(BK717,$BK717:$BN717)</f>
        <v>4</v>
      </c>
      <c r="BP717" s="0" t="n">
        <f aca="false">RANK(BL717,$BK717:$BN717)</f>
        <v>3</v>
      </c>
      <c r="BQ717" s="0" t="n">
        <f aca="false">RANK(BM717,$BK717:$BN717)</f>
        <v>2</v>
      </c>
      <c r="BR717" s="0" t="n">
        <f aca="false">RANK(BN717,$BK717:$BN717)</f>
        <v>1</v>
      </c>
    </row>
    <row r="718" customFormat="false" ht="15" hidden="false" customHeight="false" outlineLevel="0" collapsed="false">
      <c r="A718" s="0" t="n">
        <v>695</v>
      </c>
      <c r="B718" s="0" t="n">
        <f aca="false">RANDBETWEEN(1,$B$5)</f>
        <v>6</v>
      </c>
      <c r="C718" s="0" t="n">
        <f aca="false">RANDBETWEEN(1,$B$5)</f>
        <v>6</v>
      </c>
      <c r="D718" s="0" t="n">
        <f aca="false">RANDBETWEEN(1,$B$5)</f>
        <v>4</v>
      </c>
      <c r="E718" s="0" t="n">
        <f aca="false">RANDBETWEEN(1,$B$5)</f>
        <v>4</v>
      </c>
      <c r="F718" s="0" t="n">
        <f aca="false">RANDBETWEEN(1,$B$5)</f>
        <v>1</v>
      </c>
      <c r="G718" s="0" t="n">
        <f aca="false">RANDBETWEEN(1,$B$5)</f>
        <v>2</v>
      </c>
      <c r="H718" s="0" t="n">
        <f aca="true">NORMINV(RAND(),$B$8,$B$13)</f>
        <v>47.9933512033874</v>
      </c>
      <c r="I718" s="0" t="n">
        <f aca="true">NORMINV(RAND(),$C$8,$C$13)</f>
        <v>57.2603776932311</v>
      </c>
      <c r="J718" s="0" t="n">
        <f aca="true">NORMINV(RAND(),$D$8,$D$13)</f>
        <v>14.122965816269</v>
      </c>
      <c r="K718" s="0" t="n">
        <f aca="true">NORMINV(RAND(),$E$8,$E$13)</f>
        <v>2.78147432520238</v>
      </c>
      <c r="L718" s="0" t="n">
        <f aca="true">NORMINV(RAND(),$B$9,$B$14)</f>
        <v>36.0522729716117</v>
      </c>
      <c r="M718" s="0" t="n">
        <f aca="true">NORMINV(RAND(),$C$9,$C$14)</f>
        <v>46.2619393762614</v>
      </c>
      <c r="N718" s="0" t="n">
        <f aca="true">NORMINV(RAND(),$D$9,$D$14)</f>
        <v>49.0967412944638</v>
      </c>
      <c r="O718" s="0" t="n">
        <f aca="true">NORMINV(RAND(),$E$9,$E$14)</f>
        <v>30.6849110554303</v>
      </c>
      <c r="P718" s="0" t="n">
        <f aca="true">NORMINV(RAND(),$B$10,$B$15)</f>
        <v>23.847004365994</v>
      </c>
      <c r="Q718" s="0" t="n">
        <f aca="true">NORMINV(RAND(),$C$10,$C$15)</f>
        <v>26.7222981157285</v>
      </c>
      <c r="R718" s="0" t="n">
        <f aca="true">NORMINV(RAND(),$D$10,$D$15)</f>
        <v>9.84006439811595</v>
      </c>
      <c r="S718" s="0" t="n">
        <f aca="true">NORMINV(RAND(),$E$10,$E$15)</f>
        <v>4.04494665945183</v>
      </c>
      <c r="T718" s="0" t="n">
        <f aca="false">MEDIAN(INDEX(Avaliadores!$B$17:$B$22,$B718),INDEX(Avaliadores!$B$17:$B$22,$C718),INDEX(Avaliadores!$B$17:$B$22,$D718),INDEX(Avaliadores!$B$17:$B$22,$E718),INDEX(Avaliadores!$B$17:$B$22,$F718),INDEX(Avaliadores!$B$17:$B$22,$G718))</f>
        <v>2.54166666666667</v>
      </c>
      <c r="U718" s="0" t="n">
        <f aca="false">MEDIAN(INDEX(Avaliadores!$C$17:$C$22,$B718),INDEX(Avaliadores!$C$17:$C$22,$C718),INDEX(Avaliadores!$C$17:$C$22,$D718),INDEX(Avaliadores!$C$17:$C$22,$E718),INDEX(Avaliadores!$C$17:$C$22,$F718),INDEX(Avaliadores!$C$17:$C$22,$G718))</f>
        <v>5.54166666666667</v>
      </c>
      <c r="V718" s="0" t="n">
        <f aca="false">MEDIAN(INDEX(Avaliadores!$D$17:$D$22,$B718),INDEX(Avaliadores!$D$17:$D$22,$C718),INDEX(Avaliadores!$D$17:$D$22,$D718),INDEX(Avaliadores!$D$17:$D$22,$E718),INDEX(Avaliadores!$D$17:$D$22,$F718),INDEX(Avaliadores!$D$17:$D$22,$G718))</f>
        <v>5.54166666666667</v>
      </c>
      <c r="W718" s="0" t="n">
        <f aca="false">MEDIAN(INDEX(Avaliadores!$E$17:$E$22,$B718),INDEX(Avaliadores!$E$17:$E$22,$C718),INDEX(Avaliadores!$E$17:$E$22,$D718),INDEX(Avaliadores!$E$17:$E$22,$E718),INDEX(Avaliadores!$E$17:$E$22,$F718),INDEX(Avaliadores!$E$17:$E$22,$G718))</f>
        <v>6.29166666666667</v>
      </c>
      <c r="X718" s="0" t="n">
        <f aca="false">MEDIAN(INDEX(Avaliadores!$F$17:$F$22,$B718),INDEX(Avaliadores!$F$17:$F$22,$C718),INDEX(Avaliadores!$F$17:$F$22,$D718),INDEX(Avaliadores!$F$17:$F$22,$E718),INDEX(Avaliadores!$F$17:$F$22,$F718),INDEX(Avaliadores!$F$17:$F$22,$G718))</f>
        <v>3.04166666666667</v>
      </c>
      <c r="Y718" s="0" t="n">
        <f aca="false">MEDIAN(INDEX(Avaliadores!$G$17:$G$22,$B718),INDEX(Avaliadores!$G$17:$G$22,$C718),INDEX(Avaliadores!$G$17:$G$22,$D718),INDEX(Avaliadores!$G$17:$G$22,$E718),INDEX(Avaliadores!$G$17:$G$22,$F718),INDEX(Avaliadores!$G$17:$G$22,$G718))</f>
        <v>5.04166666666667</v>
      </c>
      <c r="Z718" s="0" t="n">
        <f aca="false">MEDIAN(INDEX(Avaliadores!$H$17:$H$22,$B718),INDEX(Avaliadores!$H$17:$H$22,$C718),INDEX(Avaliadores!$H$17:$H$22,$D718),INDEX(Avaliadores!$H$17:$H$22,$E718),INDEX(Avaliadores!$H$17:$H$22,$F718),INDEX(Avaliadores!$H$17:$H$22,$G718))</f>
        <v>4.04166666666667</v>
      </c>
      <c r="AA718" s="0" t="n">
        <f aca="false">MEDIAN(INDEX(Avaliadores!$I$17:$I$22,$B718),INDEX(Avaliadores!$I$17:$I$22,$C718),INDEX(Avaliadores!$I$17:$I$22,$D718),INDEX(Avaliadores!$I$17:$I$22,$E718),INDEX(Avaliadores!$I$17:$I$22,$F718),INDEX(Avaliadores!$I$17:$I$22,$G718))</f>
        <v>6.54166666666667</v>
      </c>
      <c r="AB718" s="0" t="n">
        <f aca="false">IF(MAX(H718:K718)=MIN(H718:K718),0,IF($B$17="custo",(MAX(H718:K718)-H718)/(MAX(H718:K718)-MIN(H718:K718)),(H718-MIN(H718:K718))/(MAX(H718:K718)-MIN(H718:K718))))</f>
        <v>0.170103029189866</v>
      </c>
      <c r="AC718" s="0" t="n">
        <f aca="false">IF(MAX(H718:K718)=MIN(H718:K718),0,IF($B$17="custo",(MAX(H718:K718)-I718)/(MAX(H718:K718)-MIN(H718:K718)),(I718-MIN(H718:K718))/(MAX(H718:K718)-MIN(H718:K718))))</f>
        <v>0</v>
      </c>
      <c r="AD718" s="0" t="n">
        <f aca="false">IF(MAX(H718:K718)=MIN(H718:K718),0,IF($B$17="custo",(MAX(H718:K718)-J718)/(MAX(H718:K718)-MIN(H718:K718)),(J718-MIN(H718:K718))/(MAX(H718:K718)-MIN(H718:K718))))</f>
        <v>0.791818652911386</v>
      </c>
      <c r="AE718" s="0" t="n">
        <f aca="false">IF(MAX(H718:K718)=MIN(H718:K718),0,IF($B$17="custo",(MAX(H718:K718)-K718)/(MAX(H718:K718)-MIN(H718:K718)),(K718-MIN(H718:K718))/(MAX(H718:K718)-MIN(H718:K718))))</f>
        <v>1</v>
      </c>
      <c r="AF718" s="0" t="n">
        <f aca="false">IF(MAX(L718:O718)=MIN(L718:O718),0,IF($C$17="custo",(MAX(L718:O718)-L718)/(MAX(L718:O718)-MIN(L718:O718)),(L718-MIN(L718:O718))/(MAX(L718:O718)-MIN(L718:O718))))</f>
        <v>0.291517021746293</v>
      </c>
      <c r="AG718" s="0" t="n">
        <f aca="false">IF(MAX(L718:O718)=MIN(L718:O718),0,IF($C$17="custo",(MAX(L718:O718)-M718)/(MAX(L718:O718)-MIN(L718:O718)),(M718-MIN(L718:O718))/(MAX(L718:O718)-MIN(L718:O718))))</f>
        <v>0.846033670667214</v>
      </c>
      <c r="AH718" s="0" t="n">
        <f aca="false">IF(MAX(L718:O718)=MIN(L718:O718),0,IF($C$17="custo",(MAX(L718:O718)-N718)/(MAX(L718:O718)-MIN(L718:O718)),(N718-MIN(L718:O718))/(MAX(L718:O718)-MIN(L718:O718))))</f>
        <v>1</v>
      </c>
      <c r="AI718" s="0" t="n">
        <f aca="false">IF(MAX(L718:O718)=MIN(L718:O718),0,IF($C$17="custo",(MAX(L718:O718)-O718)/(MAX(L718:O718)-MIN(L718:O718)),(O718-MIN(L718:O718))/(MAX(L718:O718)-MIN(L718:O718))))</f>
        <v>0</v>
      </c>
      <c r="AJ718" s="0" t="n">
        <f aca="false">IF(MAX(P718:S718)=MIN(P718:S718),0,IF($D$17="custo",(MAX(P718:S718)-P718)/(MAX(P718:S718)-MIN(P718:S718)),(P718-MIN(P718:S718))/(MAX(P718:S718)-MIN(P718:S718))))</f>
        <v>0.126791426912363</v>
      </c>
      <c r="AK718" s="0" t="n">
        <f aca="false">IF(MAX(P718:S718)=MIN(P718:S718),0,IF($D$17="custo",(MAX(P718:S718)-Q718)/(MAX(P718:S718)-MIN(P718:S718)),(Q718-MIN(P718:S718))/(MAX(P718:S718)-MIN(P718:S718))))</f>
        <v>0</v>
      </c>
      <c r="AL718" s="0" t="n">
        <f aca="false">IF(MAX(P718:S718)=MIN(P718:S718),0,IF($D$17="custo",(MAX(P718:S718)-R718)/(MAX(P718:S718)-MIN(P718:S718)),(R718-MIN(P718:S718))/(MAX(P718:S718)-MIN(P718:S718))))</f>
        <v>0.744453502436673</v>
      </c>
      <c r="AM718" s="0" t="n">
        <f aca="false">IF(MAX(P718:S718)=MIN(P718:S718),0,IF($D$17="custo",(MAX(P718:S718)-S718)/(MAX(P718:S718)-MIN(P718:S718)),(S718-MIN(P718:S718))/(MAX(P718:S718)-MIN(P718:S718))))</f>
        <v>1</v>
      </c>
      <c r="AN718" s="0" t="n">
        <f aca="false">IF(MAX(T718:W718)=MIN(T718:W718),0,IF($E$17="custo",(MAX(T718:W718)-T718)/(MAX(T718:W718)-MIN(T718:W718)),(T718-MIN(T718:W718))/(MAX(T718:W718)-MIN(T718:W718))))</f>
        <v>0</v>
      </c>
      <c r="AO718" s="0" t="n">
        <f aca="false">IF(MAX(T718:W718)=MIN(T718:W718),0,IF($E$17="custo",(MAX(T718:W718)-U718)/(MAX(T718:W718)-MIN(T718:W718)),(U718-MIN(T718:W718))/(MAX(T718:W718)-MIN(T718:W718))))</f>
        <v>0.8</v>
      </c>
      <c r="AP718" s="0" t="n">
        <f aca="false">IF(MAX(T718:W718)=MIN(T718:W718),0,IF($E$17="custo",(MAX(T718:W718)-V718)/(MAX(T718:W718)-MIN(T718:W718)),(V718-MIN(T718:W718))/(MAX(T718:W718)-MIN(T718:W718))))</f>
        <v>0.8</v>
      </c>
      <c r="AQ718" s="0" t="n">
        <f aca="false">IF(MAX(T718:W718)=MIN(T718:W718),0,IF($E$17="custo",(MAX(T718:W718)-W718)/(MAX(T718:W718)-MIN(T718:W718)),(W718-MIN(T718:W718))/(MAX(T718:W718)-MIN(T718:W718))))</f>
        <v>1</v>
      </c>
      <c r="AR718" s="0" t="n">
        <f aca="false">IF(MAX(X718:AA718)=MIN(X718:AA718),0,IF($F$17="custo",(MAX(X718:AA718)-X718)/(MAX(X718:AA718)-MIN(X718:AA718)),(X718-MIN(X718:AA718))/(MAX(X718:AA718)-MIN(X718:AA718))))</f>
        <v>0</v>
      </c>
      <c r="AS718" s="0" t="n">
        <f aca="false">IF(MAX(X718:AA718)=MIN(X718:AA718),0,IF($F$17="custo",(MAX(X718:AA718)-Y718)/(MAX(X718:AA718)-MIN(X718:AA718)),(Y718-MIN(X718:AA718))/(MAX(X718:AA718)-MIN(X718:AA718))))</f>
        <v>0.571428571428571</v>
      </c>
      <c r="AT718" s="0" t="n">
        <f aca="false">IF(MAX(X718:AA718)=MIN(X718:AA718),0,IF($F$17="custo",(MAX(X718:AA718)-Z718)/(MAX(X718:AA718)-MIN(X718:AA718)),(Z718-MIN(X718:AA718))/(MAX(X718:AA718)-MIN(X718:AA718))))</f>
        <v>0.285714285714286</v>
      </c>
      <c r="AU718" s="0" t="n">
        <f aca="false">IF(MAX(X718:AA718)=MIN(X718:AA718),0,IF($F$17="custo",(MAX(X718:AA718)-AA718)/(MAX(X718:AA718)-MIN(X718:AA718)),(AA718-MIN(X718:AA718))/(MAX(X718:AA718)-MIN(X718:AA718))))</f>
        <v>1</v>
      </c>
      <c r="AV718" s="0" t="n">
        <f aca="false">STDEVP(AB718:AE718)</f>
        <v>0.416421555626993</v>
      </c>
      <c r="AW718" s="0" t="n">
        <f aca="false">STDEVP(AF718:AI718)</f>
        <v>0.405732179279356</v>
      </c>
      <c r="AX718" s="0" t="n">
        <f aca="false">STDEVP(AJ718:AM718)</f>
        <v>0.4168026172018</v>
      </c>
      <c r="AY718" s="0" t="n">
        <f aca="false">STDEVP(AN718:AQ718)</f>
        <v>0.38405728739343</v>
      </c>
      <c r="AZ718" s="0" t="n">
        <f aca="false">STDEVP(AR718:AU718)</f>
        <v>0.369431444028164</v>
      </c>
      <c r="BA718" s="0" t="n">
        <f aca="false">AV718*((1-IFERROR(CORREL(AB718:AE718,AF718:AI718),0))+(1-IFERROR(CORREL(AB718:AE718,AJ718:AM718),0))+(1-IFERROR(CORREL(AB718:AE718,AN718:AQ718),0))+(1-IFERROR(CORREL(AB718:AE718,AR718:AU718),0)))</f>
        <v>0.930874294995774</v>
      </c>
      <c r="BB718" s="0" t="n">
        <f aca="false">AW718*((1-IFERROR(CORREL(AF718:AI718,AB718:AE718),0))+(1-IFERROR(CORREL(AF718:AI718,AJ718:AM718),0))+(1-IFERROR(CORREL(AF718:AI718,AN718:AQ718),0))+(1-IFERROR(CORREL(AF718:AI718,AR718:AU718),0)))</f>
        <v>1.97249090612511</v>
      </c>
      <c r="BC718" s="0" t="n">
        <f aca="false">AX718*((1-IFERROR(CORREL(AJ718:AM718,AB718:AE718),0))+(1-IFERROR(CORREL(AJ718:AM718,AF718:AI718),0))+(1-IFERROR(CORREL(AJ718:AM718,AN718:AQ718),0))+(1-IFERROR(CORREL(AJ718:AM718,AR718:AU718),0)))</f>
        <v>0.906092692809889</v>
      </c>
      <c r="BD718" s="0" t="n">
        <f aca="false">AY718*((1-IFERROR(CORREL(AN718:AQ718,AB718:AE718),0))+(1-IFERROR(CORREL(AN718:AQ718,AF718:AI718),0))+(1-IFERROR(CORREL(AN718:AQ718,AJ718:AM718),0))+(1-IFERROR(CORREL(AN718:AQ718,AR718:AU718),0)))</f>
        <v>0.715979527166537</v>
      </c>
      <c r="BE718" s="0" t="n">
        <f aca="false">AZ718*((1-IFERROR(CORREL(AR718:AU718,AB718:AE718),0))+(1-IFERROR(CORREL(AR718:AU718,AF718:AI718),0))+(1-IFERROR(CORREL(AR718:AU718,AJ718:AM718),0))+(1-IFERROR(CORREL(AR718:AU718,AN718:AQ718),0)))</f>
        <v>0.908181608602487</v>
      </c>
      <c r="BF718" s="0" t="n">
        <f aca="false">IF(SUM(BA718:BE718)&gt;0,BA718/SUM(BA718:BE718),1/5)</f>
        <v>0.171317549115549</v>
      </c>
      <c r="BG718" s="0" t="n">
        <f aca="false">IF(SUM(BA718:BE718)&gt;0,BB718/SUM(BA718:BE718),1/5)</f>
        <v>0.363016047931149</v>
      </c>
      <c r="BH718" s="0" t="n">
        <f aca="false">IF(SUM(BA718:BE718)&gt;0,BC718/SUM(BA718:BE718),1/5)</f>
        <v>0.166756757854617</v>
      </c>
      <c r="BI718" s="0" t="n">
        <f aca="false">IF(SUM(BA718:BE718)&gt;0,BD718/SUM(BA718:BE718),1/5)</f>
        <v>0.131768444429586</v>
      </c>
      <c r="BJ718" s="0" t="n">
        <f aca="false">IF(SUM(BA718:BE718)&gt;0,BE718/SUM(BA718:BE718),1/5)</f>
        <v>0.167141200669099</v>
      </c>
      <c r="BK718" s="0" t="n">
        <f aca="false">BF718*AB718+BG718*AF718+BH718*AJ718+BI718*AN718+BJ718*AR718</f>
        <v>0.156110318472603</v>
      </c>
      <c r="BL718" s="0" t="n">
        <f aca="false">BF718*AC718+BG718*AG718+BH718*AK718+BI718*AO718+BJ718*AS718</f>
        <v>0.508047812611164</v>
      </c>
      <c r="BM718" s="0" t="n">
        <f aca="false">BF718*AD718+BG718*AH718+BH718*AL718+BI718*AP718+BJ718*AT718</f>
        <v>0.775980515638026</v>
      </c>
      <c r="BN718" s="0" t="n">
        <f aca="false">BF718*AE718+BG718*AI718+BH718*AM718+BI718*AQ718+BJ718*AU718</f>
        <v>0.636983952068851</v>
      </c>
      <c r="BO718" s="0" t="n">
        <f aca="false">RANK(BK718,$BK718:$BN718)</f>
        <v>4</v>
      </c>
      <c r="BP718" s="0" t="n">
        <f aca="false">RANK(BL718,$BK718:$BN718)</f>
        <v>3</v>
      </c>
      <c r="BQ718" s="0" t="n">
        <f aca="false">RANK(BM718,$BK718:$BN718)</f>
        <v>1</v>
      </c>
      <c r="BR718" s="0" t="n">
        <f aca="false">RANK(BN718,$BK718:$BN718)</f>
        <v>2</v>
      </c>
    </row>
    <row r="719" customFormat="false" ht="15" hidden="false" customHeight="false" outlineLevel="0" collapsed="false">
      <c r="A719" s="0" t="n">
        <v>696</v>
      </c>
      <c r="B719" s="0" t="n">
        <f aca="false">RANDBETWEEN(1,$B$5)</f>
        <v>4</v>
      </c>
      <c r="C719" s="0" t="n">
        <f aca="false">RANDBETWEEN(1,$B$5)</f>
        <v>2</v>
      </c>
      <c r="D719" s="0" t="n">
        <f aca="false">RANDBETWEEN(1,$B$5)</f>
        <v>4</v>
      </c>
      <c r="E719" s="0" t="n">
        <f aca="false">RANDBETWEEN(1,$B$5)</f>
        <v>3</v>
      </c>
      <c r="F719" s="0" t="n">
        <f aca="false">RANDBETWEEN(1,$B$5)</f>
        <v>6</v>
      </c>
      <c r="G719" s="0" t="n">
        <f aca="false">RANDBETWEEN(1,$B$5)</f>
        <v>1</v>
      </c>
      <c r="H719" s="0" t="n">
        <f aca="true">NORMINV(RAND(),$B$8,$B$13)</f>
        <v>48.2426189672454</v>
      </c>
      <c r="I719" s="0" t="n">
        <f aca="true">NORMINV(RAND(),$C$8,$C$13)</f>
        <v>58.8658646331301</v>
      </c>
      <c r="J719" s="0" t="n">
        <f aca="true">NORMINV(RAND(),$D$8,$D$13)</f>
        <v>13.7133209449651</v>
      </c>
      <c r="K719" s="0" t="n">
        <f aca="true">NORMINV(RAND(),$E$8,$E$13)</f>
        <v>3.48287773058197</v>
      </c>
      <c r="L719" s="0" t="n">
        <f aca="true">NORMINV(RAND(),$B$9,$B$14)</f>
        <v>54.1185189914809</v>
      </c>
      <c r="M719" s="0" t="n">
        <f aca="true">NORMINV(RAND(),$C$9,$C$14)</f>
        <v>59.1686505603214</v>
      </c>
      <c r="N719" s="0" t="n">
        <f aca="true">NORMINV(RAND(),$D$9,$D$14)</f>
        <v>50.1567631966411</v>
      </c>
      <c r="O719" s="0" t="n">
        <f aca="true">NORMINV(RAND(),$E$9,$E$14)</f>
        <v>27.0723346938366</v>
      </c>
      <c r="P719" s="0" t="n">
        <f aca="true">NORMINV(RAND(),$B$10,$B$15)</f>
        <v>24.7854307471808</v>
      </c>
      <c r="Q719" s="0" t="n">
        <f aca="true">NORMINV(RAND(),$C$10,$C$15)</f>
        <v>27.8337232602424</v>
      </c>
      <c r="R719" s="0" t="n">
        <f aca="true">NORMINV(RAND(),$D$10,$D$15)</f>
        <v>9.41461020721928</v>
      </c>
      <c r="S719" s="0" t="n">
        <f aca="true">NORMINV(RAND(),$E$10,$E$15)</f>
        <v>4.0432645099219</v>
      </c>
      <c r="T719" s="0" t="n">
        <f aca="false">MEDIAN(INDEX(Avaliadores!$B$17:$B$22,$B719),INDEX(Avaliadores!$B$17:$B$22,$C719),INDEX(Avaliadores!$B$17:$B$22,$D719),INDEX(Avaliadores!$B$17:$B$22,$E719),INDEX(Avaliadores!$B$17:$B$22,$F719),INDEX(Avaliadores!$B$17:$B$22,$G719))</f>
        <v>2.91666666666667</v>
      </c>
      <c r="U719" s="0" t="n">
        <f aca="false">MEDIAN(INDEX(Avaliadores!$C$17:$C$22,$B719),INDEX(Avaliadores!$C$17:$C$22,$C719),INDEX(Avaliadores!$C$17:$C$22,$D719),INDEX(Avaliadores!$C$17:$C$22,$E719),INDEX(Avaliadores!$C$17:$C$22,$F719),INDEX(Avaliadores!$C$17:$C$22,$G719))</f>
        <v>5.29166666666667</v>
      </c>
      <c r="V719" s="0" t="n">
        <f aca="false">MEDIAN(INDEX(Avaliadores!$D$17:$D$22,$B719),INDEX(Avaliadores!$D$17:$D$22,$C719),INDEX(Avaliadores!$D$17:$D$22,$D719),INDEX(Avaliadores!$D$17:$D$22,$E719),INDEX(Avaliadores!$D$17:$D$22,$F719),INDEX(Avaliadores!$D$17:$D$22,$G719))</f>
        <v>5.66666666666667</v>
      </c>
      <c r="W719" s="0" t="n">
        <f aca="false">MEDIAN(INDEX(Avaliadores!$E$17:$E$22,$B719),INDEX(Avaliadores!$E$17:$E$22,$C719),INDEX(Avaliadores!$E$17:$E$22,$D719),INDEX(Avaliadores!$E$17:$E$22,$E719),INDEX(Avaliadores!$E$17:$E$22,$F719),INDEX(Avaliadores!$E$17:$E$22,$G719))</f>
        <v>6.29166666666667</v>
      </c>
      <c r="X719" s="0" t="n">
        <f aca="false">MEDIAN(INDEX(Avaliadores!$F$17:$F$22,$B719),INDEX(Avaliadores!$F$17:$F$22,$C719),INDEX(Avaliadores!$F$17:$F$22,$D719),INDEX(Avaliadores!$F$17:$F$22,$E719),INDEX(Avaliadores!$F$17:$F$22,$F719),INDEX(Avaliadores!$F$17:$F$22,$G719))</f>
        <v>2.91666666666667</v>
      </c>
      <c r="Y719" s="0" t="n">
        <f aca="false">MEDIAN(INDEX(Avaliadores!$G$17:$G$22,$B719),INDEX(Avaliadores!$G$17:$G$22,$C719),INDEX(Avaliadores!$G$17:$G$22,$D719),INDEX(Avaliadores!$G$17:$G$22,$E719),INDEX(Avaliadores!$G$17:$G$22,$F719),INDEX(Avaliadores!$G$17:$G$22,$G719))</f>
        <v>5.04166666666667</v>
      </c>
      <c r="Z719" s="0" t="n">
        <f aca="false">MEDIAN(INDEX(Avaliadores!$H$17:$H$22,$B719),INDEX(Avaliadores!$H$17:$H$22,$C719),INDEX(Avaliadores!$H$17:$H$22,$D719),INDEX(Avaliadores!$H$17:$H$22,$E719),INDEX(Avaliadores!$H$17:$H$22,$F719),INDEX(Avaliadores!$H$17:$H$22,$G719))</f>
        <v>3.91666666666667</v>
      </c>
      <c r="AA719" s="0" t="n">
        <f aca="false">MEDIAN(INDEX(Avaliadores!$I$17:$I$22,$B719),INDEX(Avaliadores!$I$17:$I$22,$C719),INDEX(Avaliadores!$I$17:$I$22,$D719),INDEX(Avaliadores!$I$17:$I$22,$E719),INDEX(Avaliadores!$I$17:$I$22,$F719),INDEX(Avaliadores!$I$17:$I$22,$G719))</f>
        <v>6.41666666666667</v>
      </c>
      <c r="AB719" s="0" t="n">
        <f aca="false">IF(MAX(H719:K719)=MIN(H719:K719),0,IF($B$17="custo",(MAX(H719:K719)-H719)/(MAX(H719:K719)-MIN(H719:K719)),(H719-MIN(H719:K719))/(MAX(H719:K719)-MIN(H719:K719))))</f>
        <v>0.191814242243333</v>
      </c>
      <c r="AC719" s="0" t="n">
        <f aca="false">IF(MAX(H719:K719)=MIN(H719:K719),0,IF($B$17="custo",(MAX(H719:K719)-I719)/(MAX(H719:K719)-MIN(H719:K719)),(I719-MIN(H719:K719))/(MAX(H719:K719)-MIN(H719:K719))))</f>
        <v>0</v>
      </c>
      <c r="AD719" s="0" t="n">
        <f aca="false">IF(MAX(H719:K719)=MIN(H719:K719),0,IF($B$17="custo",(MAX(H719:K719)-J719)/(MAX(H719:K719)-MIN(H719:K719)),(J719-MIN(H719:K719))/(MAX(H719:K719)-MIN(H719:K719))))</f>
        <v>0.815278232783208</v>
      </c>
      <c r="AE719" s="0" t="n">
        <f aca="false">IF(MAX(H719:K719)=MIN(H719:K719),0,IF($B$17="custo",(MAX(H719:K719)-K719)/(MAX(H719:K719)-MIN(H719:K719)),(K719-MIN(H719:K719))/(MAX(H719:K719)-MIN(H719:K719))))</f>
        <v>1</v>
      </c>
      <c r="AF719" s="0" t="n">
        <f aca="false">IF(MAX(L719:O719)=MIN(L719:O719),0,IF($C$17="custo",(MAX(L719:O719)-L719)/(MAX(L719:O719)-MIN(L719:O719)),(L719-MIN(L719:O719))/(MAX(L719:O719)-MIN(L719:O719))))</f>
        <v>0.842656970667655</v>
      </c>
      <c r="AG719" s="0" t="n">
        <f aca="false">IF(MAX(L719:O719)=MIN(L719:O719),0,IF($C$17="custo",(MAX(L719:O719)-M719)/(MAX(L719:O719)-MIN(L719:O719)),(M719-MIN(L719:O719))/(MAX(L719:O719)-MIN(L719:O719))))</f>
        <v>1</v>
      </c>
      <c r="AH719" s="0" t="n">
        <f aca="false">IF(MAX(L719:O719)=MIN(L719:O719),0,IF($C$17="custo",(MAX(L719:O719)-N719)/(MAX(L719:O719)-MIN(L719:O719)),(N719-MIN(L719:O719))/(MAX(L719:O719)-MIN(L719:O719))))</f>
        <v>0.719223620518686</v>
      </c>
      <c r="AI719" s="0" t="n">
        <f aca="false">IF(MAX(L719:O719)=MIN(L719:O719),0,IF($C$17="custo",(MAX(L719:O719)-O719)/(MAX(L719:O719)-MIN(L719:O719)),(O719-MIN(L719:O719))/(MAX(L719:O719)-MIN(L719:O719))))</f>
        <v>0</v>
      </c>
      <c r="AJ719" s="0" t="n">
        <f aca="false">IF(MAX(P719:S719)=MIN(P719:S719),0,IF($D$17="custo",(MAX(P719:S719)-P719)/(MAX(P719:S719)-MIN(P719:S719)),(P719-MIN(P719:S719))/(MAX(P719:S719)-MIN(P719:S719))))</f>
        <v>0.128130884110024</v>
      </c>
      <c r="AK719" s="0" t="n">
        <f aca="false">IF(MAX(P719:S719)=MIN(P719:S719),0,IF($D$17="custo",(MAX(P719:S719)-Q719)/(MAX(P719:S719)-MIN(P719:S719)),(Q719-MIN(P719:S719))/(MAX(P719:S719)-MIN(P719:S719))))</f>
        <v>0</v>
      </c>
      <c r="AL719" s="0" t="n">
        <f aca="false">IF(MAX(P719:S719)=MIN(P719:S719),0,IF($D$17="custo",(MAX(P719:S719)-R719)/(MAX(P719:S719)-MIN(P719:S719)),(R719-MIN(P719:S719))/(MAX(P719:S719)-MIN(P719:S719))))</f>
        <v>0.774222693489464</v>
      </c>
      <c r="AM719" s="0" t="n">
        <f aca="false">IF(MAX(P719:S719)=MIN(P719:S719),0,IF($D$17="custo",(MAX(P719:S719)-S719)/(MAX(P719:S719)-MIN(P719:S719)),(S719-MIN(P719:S719))/(MAX(P719:S719)-MIN(P719:S719))))</f>
        <v>1</v>
      </c>
      <c r="AN719" s="0" t="n">
        <f aca="false">IF(MAX(T719:W719)=MIN(T719:W719),0,IF($E$17="custo",(MAX(T719:W719)-T719)/(MAX(T719:W719)-MIN(T719:W719)),(T719-MIN(T719:W719))/(MAX(T719:W719)-MIN(T719:W719))))</f>
        <v>0</v>
      </c>
      <c r="AO719" s="0" t="n">
        <f aca="false">IF(MAX(T719:W719)=MIN(T719:W719),0,IF($E$17="custo",(MAX(T719:W719)-U719)/(MAX(T719:W719)-MIN(T719:W719)),(U719-MIN(T719:W719))/(MAX(T719:W719)-MIN(T719:W719))))</f>
        <v>0.703703703703704</v>
      </c>
      <c r="AP719" s="0" t="n">
        <f aca="false">IF(MAX(T719:W719)=MIN(T719:W719),0,IF($E$17="custo",(MAX(T719:W719)-V719)/(MAX(T719:W719)-MIN(T719:W719)),(V719-MIN(T719:W719))/(MAX(T719:W719)-MIN(T719:W719))))</f>
        <v>0.814814814814815</v>
      </c>
      <c r="AQ719" s="0" t="n">
        <f aca="false">IF(MAX(T719:W719)=MIN(T719:W719),0,IF($E$17="custo",(MAX(T719:W719)-W719)/(MAX(T719:W719)-MIN(T719:W719)),(W719-MIN(T719:W719))/(MAX(T719:W719)-MIN(T719:W719))))</f>
        <v>1</v>
      </c>
      <c r="AR719" s="0" t="n">
        <f aca="false">IF(MAX(X719:AA719)=MIN(X719:AA719),0,IF($F$17="custo",(MAX(X719:AA719)-X719)/(MAX(X719:AA719)-MIN(X719:AA719)),(X719-MIN(X719:AA719))/(MAX(X719:AA719)-MIN(X719:AA719))))</f>
        <v>0</v>
      </c>
      <c r="AS719" s="0" t="n">
        <f aca="false">IF(MAX(X719:AA719)=MIN(X719:AA719),0,IF($F$17="custo",(MAX(X719:AA719)-Y719)/(MAX(X719:AA719)-MIN(X719:AA719)),(Y719-MIN(X719:AA719))/(MAX(X719:AA719)-MIN(X719:AA719))))</f>
        <v>0.607142857142857</v>
      </c>
      <c r="AT719" s="0" t="n">
        <f aca="false">IF(MAX(X719:AA719)=MIN(X719:AA719),0,IF($F$17="custo",(MAX(X719:AA719)-Z719)/(MAX(X719:AA719)-MIN(X719:AA719)),(Z719-MIN(X719:AA719))/(MAX(X719:AA719)-MIN(X719:AA719))))</f>
        <v>0.285714285714286</v>
      </c>
      <c r="AU719" s="0" t="n">
        <f aca="false">IF(MAX(X719:AA719)=MIN(X719:AA719),0,IF($F$17="custo",(MAX(X719:AA719)-AA719)/(MAX(X719:AA719)-MIN(X719:AA719)),(AA719-MIN(X719:AA719))/(MAX(X719:AA719)-MIN(X719:AA719))))</f>
        <v>1</v>
      </c>
      <c r="AV719" s="0" t="n">
        <f aca="false">STDEVP(AB719:AE719)</f>
        <v>0.416643207538073</v>
      </c>
      <c r="AW719" s="0" t="n">
        <f aca="false">STDEVP(AF719:AI719)</f>
        <v>0.382931242409286</v>
      </c>
      <c r="AX719" s="0" t="n">
        <f aca="false">STDEVP(AJ719:AM719)</f>
        <v>0.421634029409838</v>
      </c>
      <c r="AY719" s="0" t="n">
        <f aca="false">STDEVP(AN719:AQ719)</f>
        <v>0.378612005560387</v>
      </c>
      <c r="AZ719" s="0" t="n">
        <f aca="false">STDEVP(AR719:AU719)</f>
        <v>0.372333204678447</v>
      </c>
      <c r="BA719" s="0" t="n">
        <f aca="false">AV719*((1-IFERROR(CORREL(AB719:AE719,AF719:AI719),0))+(1-IFERROR(CORREL(AB719:AE719,AJ719:AM719),0))+(1-IFERROR(CORREL(AB719:AE719,AN719:AQ719),0))+(1-IFERROR(CORREL(AB719:AE719,AR719:AU719),0)))</f>
        <v>1.1470659670135</v>
      </c>
      <c r="BB719" s="0" t="n">
        <f aca="false">AW719*((1-IFERROR(CORREL(AF719:AI719,AB719:AE719),0))+(1-IFERROR(CORREL(AF719:AI719,AJ719:AM719),0))+(1-IFERROR(CORREL(AF719:AI719,AN719:AQ719),0))+(1-IFERROR(CORREL(AF719:AI719,AR719:AU719),0)))</f>
        <v>2.66431348699549</v>
      </c>
      <c r="BC719" s="0" t="n">
        <f aca="false">AX719*((1-IFERROR(CORREL(AJ719:AM719,AB719:AE719),0))+(1-IFERROR(CORREL(AJ719:AM719,AF719:AI719),0))+(1-IFERROR(CORREL(AJ719:AM719,AN719:AQ719),0))+(1-IFERROR(CORREL(AJ719:AM719,AR719:AU719),0)))</f>
        <v>1.12570654520182</v>
      </c>
      <c r="BD719" s="0" t="n">
        <f aca="false">AY719*((1-IFERROR(CORREL(AN719:AQ719,AB719:AE719),0))+(1-IFERROR(CORREL(AN719:AQ719,AF719:AI719),0))+(1-IFERROR(CORREL(AN719:AQ719,AJ719:AM719),0))+(1-IFERROR(CORREL(AN719:AQ719,AR719:AU719),0)))</f>
        <v>0.913971078872008</v>
      </c>
      <c r="BE719" s="0" t="n">
        <f aca="false">AZ719*((1-IFERROR(CORREL(AR719:AU719,AB719:AE719),0))+(1-IFERROR(CORREL(AR719:AU719,AF719:AI719),0))+(1-IFERROR(CORREL(AR719:AU719,AJ719:AM719),0))+(1-IFERROR(CORREL(AR719:AU719,AN719:AQ719),0)))</f>
        <v>1.08085523997105</v>
      </c>
      <c r="BF719" s="0" t="n">
        <f aca="false">IF(SUM(BA719:BE719)&gt;0,BA719/SUM(BA719:BE719),1/5)</f>
        <v>0.165476121794849</v>
      </c>
      <c r="BG719" s="0" t="n">
        <f aca="false">IF(SUM(BA719:BE719)&gt;0,BB719/SUM(BA719:BE719),1/5)</f>
        <v>0.384354758795261</v>
      </c>
      <c r="BH719" s="0" t="n">
        <f aca="false">IF(SUM(BA719:BE719)&gt;0,BC719/SUM(BA719:BE719),1/5)</f>
        <v>0.162394804427916</v>
      </c>
      <c r="BI719" s="0" t="n">
        <f aca="false">IF(SUM(BA719:BE719)&gt;0,BD719/SUM(BA719:BE719),1/5)</f>
        <v>0.131849774915879</v>
      </c>
      <c r="BJ719" s="0" t="n">
        <f aca="false">IF(SUM(BA719:BE719)&gt;0,BE719/SUM(BA719:BE719),1/5)</f>
        <v>0.155924540066095</v>
      </c>
      <c r="BK719" s="0" t="n">
        <f aca="false">BF719*AB719+BG719*AF719+BH719*AJ719+BI719*AN719+BJ719*AR719</f>
        <v>0.37642768348578</v>
      </c>
      <c r="BL719" s="0" t="n">
        <f aca="false">BF719*AC719+BG719*AG719+BH719*AK719+BI719*AO719+BJ719*AS719</f>
        <v>0.57180640449048</v>
      </c>
      <c r="BM719" s="0" t="n">
        <f aca="false">BF719*AD719+BG719*AH719+BH719*AL719+BI719*AP719+BJ719*AT719</f>
        <v>0.689058862743683</v>
      </c>
      <c r="BN719" s="0" t="n">
        <f aca="false">BF719*AE719+BG719*AI719+BH719*AM719+BI719*AQ719+BJ719*AU719</f>
        <v>0.615645241204739</v>
      </c>
      <c r="BO719" s="0" t="n">
        <f aca="false">RANK(BK719,$BK719:$BN719)</f>
        <v>4</v>
      </c>
      <c r="BP719" s="0" t="n">
        <f aca="false">RANK(BL719,$BK719:$BN719)</f>
        <v>3</v>
      </c>
      <c r="BQ719" s="0" t="n">
        <f aca="false">RANK(BM719,$BK719:$BN719)</f>
        <v>1</v>
      </c>
      <c r="BR719" s="0" t="n">
        <f aca="false">RANK(BN719,$BK719:$BN719)</f>
        <v>2</v>
      </c>
    </row>
    <row r="720" customFormat="false" ht="15" hidden="false" customHeight="false" outlineLevel="0" collapsed="false">
      <c r="A720" s="0" t="n">
        <v>697</v>
      </c>
      <c r="B720" s="0" t="n">
        <f aca="false">RANDBETWEEN(1,$B$5)</f>
        <v>3</v>
      </c>
      <c r="C720" s="0" t="n">
        <f aca="false">RANDBETWEEN(1,$B$5)</f>
        <v>4</v>
      </c>
      <c r="D720" s="0" t="n">
        <f aca="false">RANDBETWEEN(1,$B$5)</f>
        <v>5</v>
      </c>
      <c r="E720" s="0" t="n">
        <f aca="false">RANDBETWEEN(1,$B$5)</f>
        <v>1</v>
      </c>
      <c r="F720" s="0" t="n">
        <f aca="false">RANDBETWEEN(1,$B$5)</f>
        <v>1</v>
      </c>
      <c r="G720" s="0" t="n">
        <f aca="false">RANDBETWEEN(1,$B$5)</f>
        <v>3</v>
      </c>
      <c r="H720" s="0" t="n">
        <f aca="true">NORMINV(RAND(),$B$8,$B$13)</f>
        <v>52.1730972005773</v>
      </c>
      <c r="I720" s="0" t="n">
        <f aca="true">NORMINV(RAND(),$C$8,$C$13)</f>
        <v>54.3587233206658</v>
      </c>
      <c r="J720" s="0" t="n">
        <f aca="true">NORMINV(RAND(),$D$8,$D$13)</f>
        <v>15.298421334438</v>
      </c>
      <c r="K720" s="0" t="n">
        <f aca="true">NORMINV(RAND(),$E$8,$E$13)</f>
        <v>2.70731768464196</v>
      </c>
      <c r="L720" s="0" t="n">
        <f aca="true">NORMINV(RAND(),$B$9,$B$14)</f>
        <v>47.6383339860855</v>
      </c>
      <c r="M720" s="0" t="n">
        <f aca="true">NORMINV(RAND(),$C$9,$C$14)</f>
        <v>58.6020584557561</v>
      </c>
      <c r="N720" s="0" t="n">
        <f aca="true">NORMINV(RAND(),$D$9,$D$14)</f>
        <v>45.9374923072098</v>
      </c>
      <c r="O720" s="0" t="n">
        <f aca="true">NORMINV(RAND(),$E$9,$E$14)</f>
        <v>28.5505863094248</v>
      </c>
      <c r="P720" s="0" t="n">
        <f aca="true">NORMINV(RAND(),$B$10,$B$15)</f>
        <v>21.9060229253626</v>
      </c>
      <c r="Q720" s="0" t="n">
        <f aca="true">NORMINV(RAND(),$C$10,$C$15)</f>
        <v>30.5547001328627</v>
      </c>
      <c r="R720" s="0" t="n">
        <f aca="true">NORMINV(RAND(),$D$10,$D$15)</f>
        <v>10.2619022203169</v>
      </c>
      <c r="S720" s="0" t="n">
        <f aca="true">NORMINV(RAND(),$E$10,$E$15)</f>
        <v>3.90358218730483</v>
      </c>
      <c r="T720" s="0" t="n">
        <f aca="false">MEDIAN(INDEX(Avaliadores!$B$17:$B$22,$B720),INDEX(Avaliadores!$B$17:$B$22,$C720),INDEX(Avaliadores!$B$17:$B$22,$D720),INDEX(Avaliadores!$B$17:$B$22,$E720),INDEX(Avaliadores!$B$17:$B$22,$F720),INDEX(Avaliadores!$B$17:$B$22,$G720))</f>
        <v>2.66666666666667</v>
      </c>
      <c r="U720" s="0" t="n">
        <f aca="false">MEDIAN(INDEX(Avaliadores!$C$17:$C$22,$B720),INDEX(Avaliadores!$C$17:$C$22,$C720),INDEX(Avaliadores!$C$17:$C$22,$D720),INDEX(Avaliadores!$C$17:$C$22,$E720),INDEX(Avaliadores!$C$17:$C$22,$F720),INDEX(Avaliadores!$C$17:$C$22,$G720))</f>
        <v>4.79166666666667</v>
      </c>
      <c r="V720" s="0" t="n">
        <f aca="false">MEDIAN(INDEX(Avaliadores!$D$17:$D$22,$B720),INDEX(Avaliadores!$D$17:$D$22,$C720),INDEX(Avaliadores!$D$17:$D$22,$D720),INDEX(Avaliadores!$D$17:$D$22,$E720),INDEX(Avaliadores!$D$17:$D$22,$F720),INDEX(Avaliadores!$D$17:$D$22,$G720))</f>
        <v>5.79166666666667</v>
      </c>
      <c r="W720" s="0" t="n">
        <f aca="false">MEDIAN(INDEX(Avaliadores!$E$17:$E$22,$B720),INDEX(Avaliadores!$E$17:$E$22,$C720),INDEX(Avaliadores!$E$17:$E$22,$D720),INDEX(Avaliadores!$E$17:$E$22,$E720),INDEX(Avaliadores!$E$17:$E$22,$F720),INDEX(Avaliadores!$E$17:$E$22,$G720))</f>
        <v>6.79166666666667</v>
      </c>
      <c r="X720" s="0" t="n">
        <f aca="false">MEDIAN(INDEX(Avaliadores!$F$17:$F$22,$B720),INDEX(Avaliadores!$F$17:$F$22,$C720),INDEX(Avaliadores!$F$17:$F$22,$D720),INDEX(Avaliadores!$F$17:$F$22,$E720),INDEX(Avaliadores!$F$17:$F$22,$F720),INDEX(Avaliadores!$F$17:$F$22,$G720))</f>
        <v>2.66666666666667</v>
      </c>
      <c r="Y720" s="0" t="n">
        <f aca="false">MEDIAN(INDEX(Avaliadores!$G$17:$G$22,$B720),INDEX(Avaliadores!$G$17:$G$22,$C720),INDEX(Avaliadores!$G$17:$G$22,$D720),INDEX(Avaliadores!$G$17:$G$22,$E720),INDEX(Avaliadores!$G$17:$G$22,$F720),INDEX(Avaliadores!$G$17:$G$22,$G720))</f>
        <v>5.04166666666667</v>
      </c>
      <c r="Z720" s="0" t="n">
        <f aca="false">MEDIAN(INDEX(Avaliadores!$H$17:$H$22,$B720),INDEX(Avaliadores!$H$17:$H$22,$C720),INDEX(Avaliadores!$H$17:$H$22,$D720),INDEX(Avaliadores!$H$17:$H$22,$E720),INDEX(Avaliadores!$H$17:$H$22,$F720),INDEX(Avaliadores!$H$17:$H$22,$G720))</f>
        <v>3.79166666666667</v>
      </c>
      <c r="AA720" s="0" t="n">
        <f aca="false">MEDIAN(INDEX(Avaliadores!$I$17:$I$22,$B720),INDEX(Avaliadores!$I$17:$I$22,$C720),INDEX(Avaliadores!$I$17:$I$22,$D720),INDEX(Avaliadores!$I$17:$I$22,$E720),INDEX(Avaliadores!$I$17:$I$22,$F720),INDEX(Avaliadores!$I$17:$I$22,$G720))</f>
        <v>6.79166666666667</v>
      </c>
      <c r="AB720" s="0" t="n">
        <f aca="false">IF(MAX(H720:K720)=MIN(H720:K720),0,IF($B$17="custo",(MAX(H720:K720)-H720)/(MAX(H720:K720)-MIN(H720:K720)),(H720-MIN(H720:K720))/(MAX(H720:K720)-MIN(H720:K720))))</f>
        <v>0.0423149398002871</v>
      </c>
      <c r="AC720" s="0" t="n">
        <f aca="false">IF(MAX(H720:K720)=MIN(H720:K720),0,IF($B$17="custo",(MAX(H720:K720)-I720)/(MAX(H720:K720)-MIN(H720:K720)),(I720-MIN(H720:K720))/(MAX(H720:K720)-MIN(H720:K720))))</f>
        <v>0</v>
      </c>
      <c r="AD720" s="0" t="n">
        <f aca="false">IF(MAX(H720:K720)=MIN(H720:K720),0,IF($B$17="custo",(MAX(H720:K720)-J720)/(MAX(H720:K720)-MIN(H720:K720)),(J720-MIN(H720:K720))/(MAX(H720:K720)-MIN(H720:K720))))</f>
        <v>0.756229215938037</v>
      </c>
      <c r="AE720" s="0" t="n">
        <f aca="false">IF(MAX(H720:K720)=MIN(H720:K720),0,IF($B$17="custo",(MAX(H720:K720)-K720)/(MAX(H720:K720)-MIN(H720:K720)),(K720-MIN(H720:K720))/(MAX(H720:K720)-MIN(H720:K720))))</f>
        <v>1</v>
      </c>
      <c r="AF720" s="0" t="n">
        <f aca="false">IF(MAX(L720:O720)=MIN(L720:O720),0,IF($C$17="custo",(MAX(L720:O720)-L720)/(MAX(L720:O720)-MIN(L720:O720)),(L720-MIN(L720:O720))/(MAX(L720:O720)-MIN(L720:O720))))</f>
        <v>0.635168473068996</v>
      </c>
      <c r="AG720" s="0" t="n">
        <f aca="false">IF(MAX(L720:O720)=MIN(L720:O720),0,IF($C$17="custo",(MAX(L720:O720)-M720)/(MAX(L720:O720)-MIN(L720:O720)),(M720-MIN(L720:O720))/(MAX(L720:O720)-MIN(L720:O720))))</f>
        <v>1</v>
      </c>
      <c r="AH720" s="0" t="n">
        <f aca="false">IF(MAX(L720:O720)=MIN(L720:O720),0,IF($C$17="custo",(MAX(L720:O720)-N720)/(MAX(L720:O720)-MIN(L720:O720)),(N720-MIN(L720:O720))/(MAX(L720:O720)-MIN(L720:O720))))</f>
        <v>0.578570857132122</v>
      </c>
      <c r="AI720" s="0" t="n">
        <f aca="false">IF(MAX(L720:O720)=MIN(L720:O720),0,IF($C$17="custo",(MAX(L720:O720)-O720)/(MAX(L720:O720)-MIN(L720:O720)),(O720-MIN(L720:O720))/(MAX(L720:O720)-MIN(L720:O720))))</f>
        <v>0</v>
      </c>
      <c r="AJ720" s="0" t="n">
        <f aca="false">IF(MAX(P720:S720)=MIN(P720:S720),0,IF($D$17="custo",(MAX(P720:S720)-P720)/(MAX(P720:S720)-MIN(P720:S720)),(P720-MIN(P720:S720))/(MAX(P720:S720)-MIN(P720:S720))))</f>
        <v>0.324514612301345</v>
      </c>
      <c r="AK720" s="0" t="n">
        <f aca="false">IF(MAX(P720:S720)=MIN(P720:S720),0,IF($D$17="custo",(MAX(P720:S720)-Q720)/(MAX(P720:S720)-MIN(P720:S720)),(Q720-MIN(P720:S720))/(MAX(P720:S720)-MIN(P720:S720))))</f>
        <v>0</v>
      </c>
      <c r="AL720" s="0" t="n">
        <f aca="false">IF(MAX(P720:S720)=MIN(P720:S720),0,IF($D$17="custo",(MAX(P720:S720)-R720)/(MAX(P720:S720)-MIN(P720:S720)),(R720-MIN(P720:S720))/(MAX(P720:S720)-MIN(P720:S720))))</f>
        <v>0.761423890509933</v>
      </c>
      <c r="AM720" s="0" t="n">
        <f aca="false">IF(MAX(P720:S720)=MIN(P720:S720),0,IF($D$17="custo",(MAX(P720:S720)-S720)/(MAX(P720:S720)-MIN(P720:S720)),(S720-MIN(P720:S720))/(MAX(P720:S720)-MIN(P720:S720))))</f>
        <v>1</v>
      </c>
      <c r="AN720" s="0" t="n">
        <f aca="false">IF(MAX(T720:W720)=MIN(T720:W720),0,IF($E$17="custo",(MAX(T720:W720)-T720)/(MAX(T720:W720)-MIN(T720:W720)),(T720-MIN(T720:W720))/(MAX(T720:W720)-MIN(T720:W720))))</f>
        <v>0</v>
      </c>
      <c r="AO720" s="0" t="n">
        <f aca="false">IF(MAX(T720:W720)=MIN(T720:W720),0,IF($E$17="custo",(MAX(T720:W720)-U720)/(MAX(T720:W720)-MIN(T720:W720)),(U720-MIN(T720:W720))/(MAX(T720:W720)-MIN(T720:W720))))</f>
        <v>0.515151515151515</v>
      </c>
      <c r="AP720" s="0" t="n">
        <f aca="false">IF(MAX(T720:W720)=MIN(T720:W720),0,IF($E$17="custo",(MAX(T720:W720)-V720)/(MAX(T720:W720)-MIN(T720:W720)),(V720-MIN(T720:W720))/(MAX(T720:W720)-MIN(T720:W720))))</f>
        <v>0.757575757575758</v>
      </c>
      <c r="AQ720" s="0" t="n">
        <f aca="false">IF(MAX(T720:W720)=MIN(T720:W720),0,IF($E$17="custo",(MAX(T720:W720)-W720)/(MAX(T720:W720)-MIN(T720:W720)),(W720-MIN(T720:W720))/(MAX(T720:W720)-MIN(T720:W720))))</f>
        <v>1</v>
      </c>
      <c r="AR720" s="0" t="n">
        <f aca="false">IF(MAX(X720:AA720)=MIN(X720:AA720),0,IF($F$17="custo",(MAX(X720:AA720)-X720)/(MAX(X720:AA720)-MIN(X720:AA720)),(X720-MIN(X720:AA720))/(MAX(X720:AA720)-MIN(X720:AA720))))</f>
        <v>0</v>
      </c>
      <c r="AS720" s="0" t="n">
        <f aca="false">IF(MAX(X720:AA720)=MIN(X720:AA720),0,IF($F$17="custo",(MAX(X720:AA720)-Y720)/(MAX(X720:AA720)-MIN(X720:AA720)),(Y720-MIN(X720:AA720))/(MAX(X720:AA720)-MIN(X720:AA720))))</f>
        <v>0.575757575757576</v>
      </c>
      <c r="AT720" s="0" t="n">
        <f aca="false">IF(MAX(X720:AA720)=MIN(X720:AA720),0,IF($F$17="custo",(MAX(X720:AA720)-Z720)/(MAX(X720:AA720)-MIN(X720:AA720)),(Z720-MIN(X720:AA720))/(MAX(X720:AA720)-MIN(X720:AA720))))</f>
        <v>0.272727272727273</v>
      </c>
      <c r="AU720" s="0" t="n">
        <f aca="false">IF(MAX(X720:AA720)=MIN(X720:AA720),0,IF($F$17="custo",(MAX(X720:AA720)-AA720)/(MAX(X720:AA720)-MIN(X720:AA720)),(AA720-MIN(X720:AA720))/(MAX(X720:AA720)-MIN(X720:AA720))))</f>
        <v>1</v>
      </c>
      <c r="AV720" s="0" t="n">
        <f aca="false">STDEVP(AB720:AE720)</f>
        <v>0.437316507558725</v>
      </c>
      <c r="AW720" s="0" t="n">
        <f aca="false">STDEVP(AF720:AI720)</f>
        <v>0.358128039388001</v>
      </c>
      <c r="AX720" s="0" t="n">
        <f aca="false">STDEVP(AJ720:AM720)</f>
        <v>0.386423089132474</v>
      </c>
      <c r="AY720" s="0" t="n">
        <f aca="false">STDEVP(AN720:AQ720)</f>
        <v>0.370128287888064</v>
      </c>
      <c r="AZ720" s="0" t="n">
        <f aca="false">STDEVP(AR720:AU720)</f>
        <v>0.37136669632655</v>
      </c>
      <c r="BA720" s="0" t="n">
        <f aca="false">AV720*((1-IFERROR(CORREL(AB720:AE720,AF720:AI720),0))+(1-IFERROR(CORREL(AB720:AE720,AJ720:AM720),0))+(1-IFERROR(CORREL(AB720:AE720,AN720:AQ720),0))+(1-IFERROR(CORREL(AB720:AE720,AR720:AU720),0)))</f>
        <v>1.07366177191898</v>
      </c>
      <c r="BB720" s="0" t="n">
        <f aca="false">AW720*((1-IFERROR(CORREL(AF720:AI720,AB720:AE720),0))+(1-IFERROR(CORREL(AF720:AI720,AJ720:AM720),0))+(1-IFERROR(CORREL(AF720:AI720,AN720:AQ720),0))+(1-IFERROR(CORREL(AF720:AI720,AR720:AU720),0)))</f>
        <v>2.4649891781662</v>
      </c>
      <c r="BC720" s="0" t="n">
        <f aca="false">AX720*((1-IFERROR(CORREL(AJ720:AM720,AB720:AE720),0))+(1-IFERROR(CORREL(AJ720:AM720,AF720:AI720),0))+(1-IFERROR(CORREL(AJ720:AM720,AN720:AQ720),0))+(1-IFERROR(CORREL(AJ720:AM720,AR720:AU720),0)))</f>
        <v>1.09904697952484</v>
      </c>
      <c r="BD720" s="0" t="n">
        <f aca="false">AY720*((1-IFERROR(CORREL(AN720:AQ720,AB720:AE720),0))+(1-IFERROR(CORREL(AN720:AQ720,AF720:AI720),0))+(1-IFERROR(CORREL(AN720:AQ720,AJ720:AM720),0))+(1-IFERROR(CORREL(AN720:AQ720,AR720:AU720),0)))</f>
        <v>0.819687017508327</v>
      </c>
      <c r="BE720" s="0" t="n">
        <f aca="false">AZ720*((1-IFERROR(CORREL(AR720:AU720,AB720:AE720),0))+(1-IFERROR(CORREL(AR720:AU720,AF720:AI720),0))+(1-IFERROR(CORREL(AR720:AU720,AJ720:AM720),0))+(1-IFERROR(CORREL(AR720:AU720,AN720:AQ720),0)))</f>
        <v>1.00950318251141</v>
      </c>
      <c r="BF720" s="0" t="n">
        <f aca="false">IF(SUM(BA720:BE720)&gt;0,BA720/SUM(BA720:BE720),1/5)</f>
        <v>0.166024485099676</v>
      </c>
      <c r="BG720" s="0" t="n">
        <f aca="false">IF(SUM(BA720:BE720)&gt;0,BB720/SUM(BA720:BE720),1/5)</f>
        <v>0.381170839630301</v>
      </c>
      <c r="BH720" s="0" t="n">
        <f aca="false">IF(SUM(BA720:BE720)&gt;0,BC720/SUM(BA720:BE720),1/5)</f>
        <v>0.169949898234556</v>
      </c>
      <c r="BI720" s="0" t="n">
        <f aca="false">IF(SUM(BA720:BE720)&gt;0,BD720/SUM(BA720:BE720),1/5)</f>
        <v>0.126751383521344</v>
      </c>
      <c r="BJ720" s="0" t="n">
        <f aca="false">IF(SUM(BA720:BE720)&gt;0,BE720/SUM(BA720:BE720),1/5)</f>
        <v>0.156103393514124</v>
      </c>
      <c r="BK720" s="0" t="n">
        <f aca="false">BF720*AB720+BG720*AF720+BH720*AJ720+BI720*AN720+BJ720*AR720</f>
        <v>0.304284241615012</v>
      </c>
      <c r="BL720" s="0" t="n">
        <f aca="false">BF720*AC720+BG720*AG720+BH720*AK720+BI720*AO720+BJ720*AS720</f>
        <v>0.536344718316095</v>
      </c>
      <c r="BM720" s="0" t="n">
        <f aca="false">BF720*AD720+BG720*AH720+BH720*AL720+BI720*AP720+BJ720*AT720</f>
        <v>0.614088246469178</v>
      </c>
      <c r="BN720" s="0" t="n">
        <f aca="false">BF720*AE720+BG720*AI720+BH720*AM720+BI720*AQ720+BJ720*AU720</f>
        <v>0.618829160369699</v>
      </c>
      <c r="BO720" s="0" t="n">
        <f aca="false">RANK(BK720,$BK720:$BN720)</f>
        <v>4</v>
      </c>
      <c r="BP720" s="0" t="n">
        <f aca="false">RANK(BL720,$BK720:$BN720)</f>
        <v>3</v>
      </c>
      <c r="BQ720" s="0" t="n">
        <f aca="false">RANK(BM720,$BK720:$BN720)</f>
        <v>2</v>
      </c>
      <c r="BR720" s="0" t="n">
        <f aca="false">RANK(BN720,$BK720:$BN720)</f>
        <v>1</v>
      </c>
    </row>
    <row r="721" customFormat="false" ht="15" hidden="false" customHeight="false" outlineLevel="0" collapsed="false">
      <c r="A721" s="0" t="n">
        <v>698</v>
      </c>
      <c r="B721" s="0" t="n">
        <f aca="false">RANDBETWEEN(1,$B$5)</f>
        <v>5</v>
      </c>
      <c r="C721" s="0" t="n">
        <f aca="false">RANDBETWEEN(1,$B$5)</f>
        <v>4</v>
      </c>
      <c r="D721" s="0" t="n">
        <f aca="false">RANDBETWEEN(1,$B$5)</f>
        <v>6</v>
      </c>
      <c r="E721" s="0" t="n">
        <f aca="false">RANDBETWEEN(1,$B$5)</f>
        <v>3</v>
      </c>
      <c r="F721" s="0" t="n">
        <f aca="false">RANDBETWEEN(1,$B$5)</f>
        <v>1</v>
      </c>
      <c r="G721" s="0" t="n">
        <f aca="false">RANDBETWEEN(1,$B$5)</f>
        <v>4</v>
      </c>
      <c r="H721" s="0" t="n">
        <f aca="true">NORMINV(RAND(),$B$8,$B$13)</f>
        <v>52.141151942706</v>
      </c>
      <c r="I721" s="0" t="n">
        <f aca="true">NORMINV(RAND(),$C$8,$C$13)</f>
        <v>73.4001620178315</v>
      </c>
      <c r="J721" s="0" t="n">
        <f aca="true">NORMINV(RAND(),$D$8,$D$13)</f>
        <v>14.4664069379229</v>
      </c>
      <c r="K721" s="0" t="n">
        <f aca="true">NORMINV(RAND(),$E$8,$E$13)</f>
        <v>3.4334976419955</v>
      </c>
      <c r="L721" s="0" t="n">
        <f aca="true">NORMINV(RAND(),$B$9,$B$14)</f>
        <v>48.727723174043</v>
      </c>
      <c r="M721" s="0" t="n">
        <f aca="true">NORMINV(RAND(),$C$9,$C$14)</f>
        <v>57.7844956318685</v>
      </c>
      <c r="N721" s="0" t="n">
        <f aca="true">NORMINV(RAND(),$D$9,$D$14)</f>
        <v>48.358058454287</v>
      </c>
      <c r="O721" s="0" t="n">
        <f aca="true">NORMINV(RAND(),$E$9,$E$14)</f>
        <v>24.157486636708</v>
      </c>
      <c r="P721" s="0" t="n">
        <f aca="true">NORMINV(RAND(),$B$10,$B$15)</f>
        <v>23.6830656624364</v>
      </c>
      <c r="Q721" s="0" t="n">
        <f aca="true">NORMINV(RAND(),$C$10,$C$15)</f>
        <v>26.918483166533</v>
      </c>
      <c r="R721" s="0" t="n">
        <f aca="true">NORMINV(RAND(),$D$10,$D$15)</f>
        <v>9.94434261814446</v>
      </c>
      <c r="S721" s="0" t="n">
        <f aca="true">NORMINV(RAND(),$E$10,$E$15)</f>
        <v>4.16888313291205</v>
      </c>
      <c r="T721" s="0" t="n">
        <f aca="false">MEDIAN(INDEX(Avaliadores!$B$17:$B$22,$B721),INDEX(Avaliadores!$B$17:$B$22,$C721),INDEX(Avaliadores!$B$17:$B$22,$D721),INDEX(Avaliadores!$B$17:$B$22,$E721),INDEX(Avaliadores!$B$17:$B$22,$F721),INDEX(Avaliadores!$B$17:$B$22,$G721))</f>
        <v>2.66666666666667</v>
      </c>
      <c r="U721" s="0" t="n">
        <f aca="false">MEDIAN(INDEX(Avaliadores!$C$17:$C$22,$B721),INDEX(Avaliadores!$C$17:$C$22,$C721),INDEX(Avaliadores!$C$17:$C$22,$D721),INDEX(Avaliadores!$C$17:$C$22,$E721),INDEX(Avaliadores!$C$17:$C$22,$F721),INDEX(Avaliadores!$C$17:$C$22,$G721))</f>
        <v>5.54166666666667</v>
      </c>
      <c r="V721" s="0" t="n">
        <f aca="false">MEDIAN(INDEX(Avaliadores!$D$17:$D$22,$B721),INDEX(Avaliadores!$D$17:$D$22,$C721),INDEX(Avaliadores!$D$17:$D$22,$D721),INDEX(Avaliadores!$D$17:$D$22,$E721),INDEX(Avaliadores!$D$17:$D$22,$F721),INDEX(Avaliadores!$D$17:$D$22,$G721))</f>
        <v>5.54166666666667</v>
      </c>
      <c r="W721" s="0" t="n">
        <f aca="false">MEDIAN(INDEX(Avaliadores!$E$17:$E$22,$B721),INDEX(Avaliadores!$E$17:$E$22,$C721),INDEX(Avaliadores!$E$17:$E$22,$D721),INDEX(Avaliadores!$E$17:$E$22,$E721),INDEX(Avaliadores!$E$17:$E$22,$F721),INDEX(Avaliadores!$E$17:$E$22,$G721))</f>
        <v>6.54166666666667</v>
      </c>
      <c r="X721" s="0" t="n">
        <f aca="false">MEDIAN(INDEX(Avaliadores!$F$17:$F$22,$B721),INDEX(Avaliadores!$F$17:$F$22,$C721),INDEX(Avaliadores!$F$17:$F$22,$D721),INDEX(Avaliadores!$F$17:$F$22,$E721),INDEX(Avaliadores!$F$17:$F$22,$F721),INDEX(Avaliadores!$F$17:$F$22,$G721))</f>
        <v>2.91666666666667</v>
      </c>
      <c r="Y721" s="0" t="n">
        <f aca="false">MEDIAN(INDEX(Avaliadores!$G$17:$G$22,$B721),INDEX(Avaliadores!$G$17:$G$22,$C721),INDEX(Avaliadores!$G$17:$G$22,$D721),INDEX(Avaliadores!$G$17:$G$22,$E721),INDEX(Avaliadores!$G$17:$G$22,$F721),INDEX(Avaliadores!$G$17:$G$22,$G721))</f>
        <v>4.79166666666667</v>
      </c>
      <c r="Z721" s="0" t="n">
        <f aca="false">MEDIAN(INDEX(Avaliadores!$H$17:$H$22,$B721),INDEX(Avaliadores!$H$17:$H$22,$C721),INDEX(Avaliadores!$H$17:$H$22,$D721),INDEX(Avaliadores!$H$17:$H$22,$E721),INDEX(Avaliadores!$H$17:$H$22,$F721),INDEX(Avaliadores!$H$17:$H$22,$G721))</f>
        <v>3.66666666666667</v>
      </c>
      <c r="AA721" s="0" t="n">
        <f aca="false">MEDIAN(INDEX(Avaliadores!$I$17:$I$22,$B721),INDEX(Avaliadores!$I$17:$I$22,$C721),INDEX(Avaliadores!$I$17:$I$22,$D721),INDEX(Avaliadores!$I$17:$I$22,$E721),INDEX(Avaliadores!$I$17:$I$22,$F721),INDEX(Avaliadores!$I$17:$I$22,$G721))</f>
        <v>6.66666666666667</v>
      </c>
      <c r="AB721" s="0" t="n">
        <f aca="false">IF(MAX(H721:K721)=MIN(H721:K721),0,IF($B$17="custo",(MAX(H721:K721)-H721)/(MAX(H721:K721)-MIN(H721:K721)),(H721-MIN(H721:K721))/(MAX(H721:K721)-MIN(H721:K721))))</f>
        <v>0.303844841893985</v>
      </c>
      <c r="AC721" s="0" t="n">
        <f aca="false">IF(MAX(H721:K721)=MIN(H721:K721),0,IF($B$17="custo",(MAX(H721:K721)-I721)/(MAX(H721:K721)-MIN(H721:K721)),(I721-MIN(H721:K721))/(MAX(H721:K721)-MIN(H721:K721))))</f>
        <v>0</v>
      </c>
      <c r="AD721" s="0" t="n">
        <f aca="false">IF(MAX(H721:K721)=MIN(H721:K721),0,IF($B$17="custo",(MAX(H721:K721)-J721)/(MAX(H721:K721)-MIN(H721:K721)),(J721-MIN(H721:K721))/(MAX(H721:K721)-MIN(H721:K721))))</f>
        <v>0.842311915333529</v>
      </c>
      <c r="AE721" s="0" t="n">
        <f aca="false">IF(MAX(H721:K721)=MIN(H721:K721),0,IF($B$17="custo",(MAX(H721:K721)-K721)/(MAX(H721:K721)-MIN(H721:K721)),(K721-MIN(H721:K721))/(MAX(H721:K721)-MIN(H721:K721))))</f>
        <v>1</v>
      </c>
      <c r="AF721" s="0" t="n">
        <f aca="false">IF(MAX(L721:O721)=MIN(L721:O721),0,IF($C$17="custo",(MAX(L721:O721)-L721)/(MAX(L721:O721)-MIN(L721:O721)),(L721-MIN(L721:O721))/(MAX(L721:O721)-MIN(L721:O721))))</f>
        <v>0.730669698898023</v>
      </c>
      <c r="AG721" s="0" t="n">
        <f aca="false">IF(MAX(L721:O721)=MIN(L721:O721),0,IF($C$17="custo",(MAX(L721:O721)-M721)/(MAX(L721:O721)-MIN(L721:O721)),(M721-MIN(L721:O721))/(MAX(L721:O721)-MIN(L721:O721))))</f>
        <v>1</v>
      </c>
      <c r="AH721" s="0" t="n">
        <f aca="false">IF(MAX(L721:O721)=MIN(L721:O721),0,IF($C$17="custo",(MAX(L721:O721)-N721)/(MAX(L721:O721)-MIN(L721:O721)),(N721-MIN(L721:O721))/(MAX(L721:O721)-MIN(L721:O721))))</f>
        <v>0.719676609390441</v>
      </c>
      <c r="AI721" s="0" t="n">
        <f aca="false">IF(MAX(L721:O721)=MIN(L721:O721),0,IF($C$17="custo",(MAX(L721:O721)-O721)/(MAX(L721:O721)-MIN(L721:O721)),(O721-MIN(L721:O721))/(MAX(L721:O721)-MIN(L721:O721))))</f>
        <v>0</v>
      </c>
      <c r="AJ721" s="0" t="n">
        <f aca="false">IF(MAX(P721:S721)=MIN(P721:S721),0,IF($D$17="custo",(MAX(P721:S721)-P721)/(MAX(P721:S721)-MIN(P721:S721)),(P721-MIN(P721:S721))/(MAX(P721:S721)-MIN(P721:S721))))</f>
        <v>0.142218654363814</v>
      </c>
      <c r="AK721" s="0" t="n">
        <f aca="false">IF(MAX(P721:S721)=MIN(P721:S721),0,IF($D$17="custo",(MAX(P721:S721)-Q721)/(MAX(P721:S721)-MIN(P721:S721)),(Q721-MIN(P721:S721))/(MAX(P721:S721)-MIN(P721:S721))))</f>
        <v>0</v>
      </c>
      <c r="AL721" s="0" t="n">
        <f aca="false">IF(MAX(P721:S721)=MIN(P721:S721),0,IF($D$17="custo",(MAX(P721:S721)-R721)/(MAX(P721:S721)-MIN(P721:S721)),(R721-MIN(P721:S721))/(MAX(P721:S721)-MIN(P721:S721))))</f>
        <v>0.746129185713286</v>
      </c>
      <c r="AM721" s="0" t="n">
        <f aca="false">IF(MAX(P721:S721)=MIN(P721:S721),0,IF($D$17="custo",(MAX(P721:S721)-S721)/(MAX(P721:S721)-MIN(P721:S721)),(S721-MIN(P721:S721))/(MAX(P721:S721)-MIN(P721:S721))))</f>
        <v>1</v>
      </c>
      <c r="AN721" s="0" t="n">
        <f aca="false">IF(MAX(T721:W721)=MIN(T721:W721),0,IF($E$17="custo",(MAX(T721:W721)-T721)/(MAX(T721:W721)-MIN(T721:W721)),(T721-MIN(T721:W721))/(MAX(T721:W721)-MIN(T721:W721))))</f>
        <v>0</v>
      </c>
      <c r="AO721" s="0" t="n">
        <f aca="false">IF(MAX(T721:W721)=MIN(T721:W721),0,IF($E$17="custo",(MAX(T721:W721)-U721)/(MAX(T721:W721)-MIN(T721:W721)),(U721-MIN(T721:W721))/(MAX(T721:W721)-MIN(T721:W721))))</f>
        <v>0.741935483870968</v>
      </c>
      <c r="AP721" s="0" t="n">
        <f aca="false">IF(MAX(T721:W721)=MIN(T721:W721),0,IF($E$17="custo",(MAX(T721:W721)-V721)/(MAX(T721:W721)-MIN(T721:W721)),(V721-MIN(T721:W721))/(MAX(T721:W721)-MIN(T721:W721))))</f>
        <v>0.741935483870968</v>
      </c>
      <c r="AQ721" s="0" t="n">
        <f aca="false">IF(MAX(T721:W721)=MIN(T721:W721),0,IF($E$17="custo",(MAX(T721:W721)-W721)/(MAX(T721:W721)-MIN(T721:W721)),(W721-MIN(T721:W721))/(MAX(T721:W721)-MIN(T721:W721))))</f>
        <v>1</v>
      </c>
      <c r="AR721" s="0" t="n">
        <f aca="false">IF(MAX(X721:AA721)=MIN(X721:AA721),0,IF($F$17="custo",(MAX(X721:AA721)-X721)/(MAX(X721:AA721)-MIN(X721:AA721)),(X721-MIN(X721:AA721))/(MAX(X721:AA721)-MIN(X721:AA721))))</f>
        <v>0</v>
      </c>
      <c r="AS721" s="0" t="n">
        <f aca="false">IF(MAX(X721:AA721)=MIN(X721:AA721),0,IF($F$17="custo",(MAX(X721:AA721)-Y721)/(MAX(X721:AA721)-MIN(X721:AA721)),(Y721-MIN(X721:AA721))/(MAX(X721:AA721)-MIN(X721:AA721))))</f>
        <v>0.5</v>
      </c>
      <c r="AT721" s="0" t="n">
        <f aca="false">IF(MAX(X721:AA721)=MIN(X721:AA721),0,IF($F$17="custo",(MAX(X721:AA721)-Z721)/(MAX(X721:AA721)-MIN(X721:AA721)),(Z721-MIN(X721:AA721))/(MAX(X721:AA721)-MIN(X721:AA721))))</f>
        <v>0.2</v>
      </c>
      <c r="AU721" s="0" t="n">
        <f aca="false">IF(MAX(X721:AA721)=MIN(X721:AA721),0,IF($F$17="custo",(MAX(X721:AA721)-AA721)/(MAX(X721:AA721)-MIN(X721:AA721)),(AA721-MIN(X721:AA721))/(MAX(X721:AA721)-MIN(X721:AA721))))</f>
        <v>1</v>
      </c>
      <c r="AV721" s="0" t="n">
        <f aca="false">STDEVP(AB721:AE721)</f>
        <v>0.403210194566708</v>
      </c>
      <c r="AW721" s="0" t="n">
        <f aca="false">STDEVP(AF721:AI721)</f>
        <v>0.371067168230943</v>
      </c>
      <c r="AX721" s="0" t="n">
        <f aca="false">STDEVP(AJ721:AM721)</f>
        <v>0.413965734131843</v>
      </c>
      <c r="AY721" s="0" t="n">
        <f aca="false">STDEVP(AN721:AQ721)</f>
        <v>0.373675252845261</v>
      </c>
      <c r="AZ721" s="0" t="n">
        <f aca="false">STDEVP(AR721:AU721)</f>
        <v>0.376662979332984</v>
      </c>
      <c r="BA721" s="0" t="n">
        <f aca="false">AV721*((1-IFERROR(CORREL(AB721:AE721,AF721:AI721),0))+(1-IFERROR(CORREL(AB721:AE721,AJ721:AM721),0))+(1-IFERROR(CORREL(AB721:AE721,AN721:AQ721),0))+(1-IFERROR(CORREL(AB721:AE721,AR721:AU721),0)))</f>
        <v>1.17726404257491</v>
      </c>
      <c r="BB721" s="0" t="n">
        <f aca="false">AW721*((1-IFERROR(CORREL(AF721:AI721,AB721:AE721),0))+(1-IFERROR(CORREL(AF721:AI721,AJ721:AM721),0))+(1-IFERROR(CORREL(AF721:AI721,AN721:AQ721),0))+(1-IFERROR(CORREL(AF721:AI721,AR721:AU721),0)))</f>
        <v>2.52564996906406</v>
      </c>
      <c r="BC721" s="0" t="n">
        <f aca="false">AX721*((1-IFERROR(CORREL(AJ721:AM721,AB721:AE721),0))+(1-IFERROR(CORREL(AJ721:AM721,AF721:AI721),0))+(1-IFERROR(CORREL(AJ721:AM721,AN721:AQ721),0))+(1-IFERROR(CORREL(AJ721:AM721,AR721:AU721),0)))</f>
        <v>1.11015759282293</v>
      </c>
      <c r="BD721" s="0" t="n">
        <f aca="false">AY721*((1-IFERROR(CORREL(AN721:AQ721,AB721:AE721),0))+(1-IFERROR(CORREL(AN721:AQ721,AF721:AI721),0))+(1-IFERROR(CORREL(AN721:AQ721,AJ721:AM721),0))+(1-IFERROR(CORREL(AN721:AQ721,AR721:AU721),0)))</f>
        <v>0.941182543309069</v>
      </c>
      <c r="BE721" s="0" t="n">
        <f aca="false">AZ721*((1-IFERROR(CORREL(AR721:AU721,AB721:AE721),0))+(1-IFERROR(CORREL(AR721:AU721,AF721:AI721),0))+(1-IFERROR(CORREL(AR721:AU721,AJ721:AM721),0))+(1-IFERROR(CORREL(AR721:AU721,AN721:AQ721),0)))</f>
        <v>1.09589465981009</v>
      </c>
      <c r="BF721" s="0" t="n">
        <f aca="false">IF(SUM(BA721:BE721)&gt;0,BA721/SUM(BA721:BE721),1/5)</f>
        <v>0.171859630446573</v>
      </c>
      <c r="BG721" s="0" t="n">
        <f aca="false">IF(SUM(BA721:BE721)&gt;0,BB721/SUM(BA721:BE721),1/5)</f>
        <v>0.36870001513966</v>
      </c>
      <c r="BH721" s="0" t="n">
        <f aca="false">IF(SUM(BA721:BE721)&gt;0,BC721/SUM(BA721:BE721),1/5)</f>
        <v>0.162063281252272</v>
      </c>
      <c r="BI721" s="0" t="n">
        <f aca="false">IF(SUM(BA721:BE721)&gt;0,BD721/SUM(BA721:BE721),1/5)</f>
        <v>0.137395926679354</v>
      </c>
      <c r="BJ721" s="0" t="n">
        <f aca="false">IF(SUM(BA721:BE721)&gt;0,BE721/SUM(BA721:BE721),1/5)</f>
        <v>0.159981146482142</v>
      </c>
      <c r="BK721" s="0" t="n">
        <f aca="false">BF721*AB721+BG721*AF721+BH721*AJ721+BI721*AN721+BJ721*AR721</f>
        <v>0.344665013068271</v>
      </c>
      <c r="BL721" s="0" t="n">
        <f aca="false">BF721*AC721+BG721*AG721+BH721*AK721+BI721*AO721+BJ721*AS721</f>
        <v>0.550629501723477</v>
      </c>
      <c r="BM721" s="0" t="n">
        <f aca="false">BF721*AD721+BG721*AH721+BH721*AL721+BI721*AP721+BJ721*AT721</f>
        <v>0.664959477981835</v>
      </c>
      <c r="BN721" s="0" t="n">
        <f aca="false">BF721*AE721+BG721*AI721+BH721*AM721+BI721*AQ721+BJ721*AU721</f>
        <v>0.63129998486034</v>
      </c>
      <c r="BO721" s="0" t="n">
        <f aca="false">RANK(BK721,$BK721:$BN721)</f>
        <v>4</v>
      </c>
      <c r="BP721" s="0" t="n">
        <f aca="false">RANK(BL721,$BK721:$BN721)</f>
        <v>3</v>
      </c>
      <c r="BQ721" s="0" t="n">
        <f aca="false">RANK(BM721,$BK721:$BN721)</f>
        <v>1</v>
      </c>
      <c r="BR721" s="0" t="n">
        <f aca="false">RANK(BN721,$BK721:$BN721)</f>
        <v>2</v>
      </c>
    </row>
    <row r="722" customFormat="false" ht="15" hidden="false" customHeight="false" outlineLevel="0" collapsed="false">
      <c r="A722" s="0" t="n">
        <v>699</v>
      </c>
      <c r="B722" s="0" t="n">
        <f aca="false">RANDBETWEEN(1,$B$5)</f>
        <v>3</v>
      </c>
      <c r="C722" s="0" t="n">
        <f aca="false">RANDBETWEEN(1,$B$5)</f>
        <v>6</v>
      </c>
      <c r="D722" s="0" t="n">
        <f aca="false">RANDBETWEEN(1,$B$5)</f>
        <v>1</v>
      </c>
      <c r="E722" s="0" t="n">
        <f aca="false">RANDBETWEEN(1,$B$5)</f>
        <v>5</v>
      </c>
      <c r="F722" s="0" t="n">
        <f aca="false">RANDBETWEEN(1,$B$5)</f>
        <v>6</v>
      </c>
      <c r="G722" s="0" t="n">
        <f aca="false">RANDBETWEEN(1,$B$5)</f>
        <v>5</v>
      </c>
      <c r="H722" s="0" t="n">
        <f aca="true">NORMINV(RAND(),$B$8,$B$13)</f>
        <v>52.0156949840916</v>
      </c>
      <c r="I722" s="0" t="n">
        <f aca="true">NORMINV(RAND(),$C$8,$C$13)</f>
        <v>66.5694095532965</v>
      </c>
      <c r="J722" s="0" t="n">
        <f aca="true">NORMINV(RAND(),$D$8,$D$13)</f>
        <v>12.678151705599</v>
      </c>
      <c r="K722" s="0" t="n">
        <f aca="true">NORMINV(RAND(),$E$8,$E$13)</f>
        <v>3.13373917915703</v>
      </c>
      <c r="L722" s="0" t="n">
        <f aca="true">NORMINV(RAND(),$B$9,$B$14)</f>
        <v>46.733965990055</v>
      </c>
      <c r="M722" s="0" t="n">
        <f aca="true">NORMINV(RAND(),$C$9,$C$14)</f>
        <v>54.354956165024</v>
      </c>
      <c r="N722" s="0" t="n">
        <f aca="true">NORMINV(RAND(),$D$9,$D$14)</f>
        <v>40.1210997807397</v>
      </c>
      <c r="O722" s="0" t="n">
        <f aca="true">NORMINV(RAND(),$E$9,$E$14)</f>
        <v>27.7577548816864</v>
      </c>
      <c r="P722" s="0" t="n">
        <f aca="true">NORMINV(RAND(),$B$10,$B$15)</f>
        <v>23.0632548048667</v>
      </c>
      <c r="Q722" s="0" t="n">
        <f aca="true">NORMINV(RAND(),$C$10,$C$15)</f>
        <v>29.0255908903981</v>
      </c>
      <c r="R722" s="0" t="n">
        <f aca="true">NORMINV(RAND(),$D$10,$D$15)</f>
        <v>9.89470644356157</v>
      </c>
      <c r="S722" s="0" t="n">
        <f aca="true">NORMINV(RAND(),$E$10,$E$15)</f>
        <v>4.03862395011875</v>
      </c>
      <c r="T722" s="0" t="n">
        <f aca="false">MEDIAN(INDEX(Avaliadores!$B$17:$B$22,$B722),INDEX(Avaliadores!$B$17:$B$22,$C722),INDEX(Avaliadores!$B$17:$B$22,$D722),INDEX(Avaliadores!$B$17:$B$22,$E722),INDEX(Avaliadores!$B$17:$B$22,$F722),INDEX(Avaliadores!$B$17:$B$22,$G722))</f>
        <v>2.29166666666667</v>
      </c>
      <c r="U722" s="0" t="n">
        <f aca="false">MEDIAN(INDEX(Avaliadores!$C$17:$C$22,$B722),INDEX(Avaliadores!$C$17:$C$22,$C722),INDEX(Avaliadores!$C$17:$C$22,$D722),INDEX(Avaliadores!$C$17:$C$22,$E722),INDEX(Avaliadores!$C$17:$C$22,$F722),INDEX(Avaliadores!$C$17:$C$22,$G722))</f>
        <v>5.54166666666667</v>
      </c>
      <c r="V722" s="0" t="n">
        <f aca="false">MEDIAN(INDEX(Avaliadores!$D$17:$D$22,$B722),INDEX(Avaliadores!$D$17:$D$22,$C722),INDEX(Avaliadores!$D$17:$D$22,$D722),INDEX(Avaliadores!$D$17:$D$22,$E722),INDEX(Avaliadores!$D$17:$D$22,$F722),INDEX(Avaliadores!$D$17:$D$22,$G722))</f>
        <v>5.54166666666667</v>
      </c>
      <c r="W722" s="0" t="n">
        <f aca="false">MEDIAN(INDEX(Avaliadores!$E$17:$E$22,$B722),INDEX(Avaliadores!$E$17:$E$22,$C722),INDEX(Avaliadores!$E$17:$E$22,$D722),INDEX(Avaliadores!$E$17:$E$22,$E722),INDEX(Avaliadores!$E$17:$E$22,$F722),INDEX(Avaliadores!$E$17:$E$22,$G722))</f>
        <v>6.54166666666667</v>
      </c>
      <c r="X722" s="0" t="n">
        <f aca="false">MEDIAN(INDEX(Avaliadores!$F$17:$F$22,$B722),INDEX(Avaliadores!$F$17:$F$22,$C722),INDEX(Avaliadores!$F$17:$F$22,$D722),INDEX(Avaliadores!$F$17:$F$22,$E722),INDEX(Avaliadores!$F$17:$F$22,$F722),INDEX(Avaliadores!$F$17:$F$22,$G722))</f>
        <v>2.66666666666667</v>
      </c>
      <c r="Y722" s="0" t="n">
        <f aca="false">MEDIAN(INDEX(Avaliadores!$G$17:$G$22,$B722),INDEX(Avaliadores!$G$17:$G$22,$C722),INDEX(Avaliadores!$G$17:$G$22,$D722),INDEX(Avaliadores!$G$17:$G$22,$E722),INDEX(Avaliadores!$G$17:$G$22,$F722),INDEX(Avaliadores!$G$17:$G$22,$G722))</f>
        <v>5.04166666666667</v>
      </c>
      <c r="Z722" s="0" t="n">
        <f aca="false">MEDIAN(INDEX(Avaliadores!$H$17:$H$22,$B722),INDEX(Avaliadores!$H$17:$H$22,$C722),INDEX(Avaliadores!$H$17:$H$22,$D722),INDEX(Avaliadores!$H$17:$H$22,$E722),INDEX(Avaliadores!$H$17:$H$22,$F722),INDEX(Avaliadores!$H$17:$H$22,$G722))</f>
        <v>3.91666666666667</v>
      </c>
      <c r="AA722" s="0" t="n">
        <f aca="false">MEDIAN(INDEX(Avaliadores!$I$17:$I$22,$B722),INDEX(Avaliadores!$I$17:$I$22,$C722),INDEX(Avaliadores!$I$17:$I$22,$D722),INDEX(Avaliadores!$I$17:$I$22,$E722),INDEX(Avaliadores!$I$17:$I$22,$F722),INDEX(Avaliadores!$I$17:$I$22,$G722))</f>
        <v>6.91666666666667</v>
      </c>
      <c r="AB722" s="0" t="n">
        <f aca="false">IF(MAX(H722:K722)=MIN(H722:K722),0,IF($B$17="custo",(MAX(H722:K722)-H722)/(MAX(H722:K722)-MIN(H722:K722)),(H722-MIN(H722:K722))/(MAX(H722:K722)-MIN(H722:K722))))</f>
        <v>0.229424777626973</v>
      </c>
      <c r="AC722" s="0" t="n">
        <f aca="false">IF(MAX(H722:K722)=MIN(H722:K722),0,IF($B$17="custo",(MAX(H722:K722)-I722)/(MAX(H722:K722)-MIN(H722:K722)),(I722-MIN(H722:K722))/(MAX(H722:K722)-MIN(H722:K722))))</f>
        <v>0</v>
      </c>
      <c r="AD722" s="0" t="n">
        <f aca="false">IF(MAX(H722:K722)=MIN(H722:K722),0,IF($B$17="custo",(MAX(H722:K722)-J722)/(MAX(H722:K722)-MIN(H722:K722)),(J722-MIN(H722:K722))/(MAX(H722:K722)-MIN(H722:K722))))</f>
        <v>0.849541867057609</v>
      </c>
      <c r="AE722" s="0" t="n">
        <f aca="false">IF(MAX(H722:K722)=MIN(H722:K722),0,IF($B$17="custo",(MAX(H722:K722)-K722)/(MAX(H722:K722)-MIN(H722:K722)),(K722-MIN(H722:K722))/(MAX(H722:K722)-MIN(H722:K722))))</f>
        <v>1</v>
      </c>
      <c r="AF722" s="0" t="n">
        <f aca="false">IF(MAX(L722:O722)=MIN(L722:O722),0,IF($C$17="custo",(MAX(L722:O722)-L722)/(MAX(L722:O722)-MIN(L722:O722)),(L722-MIN(L722:O722))/(MAX(L722:O722)-MIN(L722:O722))))</f>
        <v>0.71346646236259</v>
      </c>
      <c r="AG722" s="0" t="n">
        <f aca="false">IF(MAX(L722:O722)=MIN(L722:O722),0,IF($C$17="custo",(MAX(L722:O722)-M722)/(MAX(L722:O722)-MIN(L722:O722)),(M722-MIN(L722:O722))/(MAX(L722:O722)-MIN(L722:O722))))</f>
        <v>1</v>
      </c>
      <c r="AH722" s="0" t="n">
        <f aca="false">IF(MAX(L722:O722)=MIN(L722:O722),0,IF($C$17="custo",(MAX(L722:O722)-N722)/(MAX(L722:O722)-MIN(L722:O722)),(N722-MIN(L722:O722))/(MAX(L722:O722)-MIN(L722:O722))))</f>
        <v>0.464836309931548</v>
      </c>
      <c r="AI722" s="0" t="n">
        <f aca="false">IF(MAX(L722:O722)=MIN(L722:O722),0,IF($C$17="custo",(MAX(L722:O722)-O722)/(MAX(L722:O722)-MIN(L722:O722)),(O722-MIN(L722:O722))/(MAX(L722:O722)-MIN(L722:O722))))</f>
        <v>0</v>
      </c>
      <c r="AJ722" s="0" t="n">
        <f aca="false">IF(MAX(P722:S722)=MIN(P722:S722),0,IF($D$17="custo",(MAX(P722:S722)-P722)/(MAX(P722:S722)-MIN(P722:S722)),(P722-MIN(P722:S722))/(MAX(P722:S722)-MIN(P722:S722))))</f>
        <v>0.238617840243748</v>
      </c>
      <c r="AK722" s="0" t="n">
        <f aca="false">IF(MAX(P722:S722)=MIN(P722:S722),0,IF($D$17="custo",(MAX(P722:S722)-Q722)/(MAX(P722:S722)-MIN(P722:S722)),(Q722-MIN(P722:S722))/(MAX(P722:S722)-MIN(P722:S722))))</f>
        <v>0</v>
      </c>
      <c r="AL722" s="0" t="n">
        <f aca="false">IF(MAX(P722:S722)=MIN(P722:S722),0,IF($D$17="custo",(MAX(P722:S722)-R722)/(MAX(P722:S722)-MIN(P722:S722)),(R722-MIN(P722:S722))/(MAX(P722:S722)-MIN(P722:S722))))</f>
        <v>0.765634520290547</v>
      </c>
      <c r="AM722" s="0" t="n">
        <f aca="false">IF(MAX(P722:S722)=MIN(P722:S722),0,IF($D$17="custo",(MAX(P722:S722)-S722)/(MAX(P722:S722)-MIN(P722:S722)),(S722-MIN(P722:S722))/(MAX(P722:S722)-MIN(P722:S722))))</f>
        <v>1</v>
      </c>
      <c r="AN722" s="0" t="n">
        <f aca="false">IF(MAX(T722:W722)=MIN(T722:W722),0,IF($E$17="custo",(MAX(T722:W722)-T722)/(MAX(T722:W722)-MIN(T722:W722)),(T722-MIN(T722:W722))/(MAX(T722:W722)-MIN(T722:W722))))</f>
        <v>0</v>
      </c>
      <c r="AO722" s="0" t="n">
        <f aca="false">IF(MAX(T722:W722)=MIN(T722:W722),0,IF($E$17="custo",(MAX(T722:W722)-U722)/(MAX(T722:W722)-MIN(T722:W722)),(U722-MIN(T722:W722))/(MAX(T722:W722)-MIN(T722:W722))))</f>
        <v>0.764705882352941</v>
      </c>
      <c r="AP722" s="0" t="n">
        <f aca="false">IF(MAX(T722:W722)=MIN(T722:W722),0,IF($E$17="custo",(MAX(T722:W722)-V722)/(MAX(T722:W722)-MIN(T722:W722)),(V722-MIN(T722:W722))/(MAX(T722:W722)-MIN(T722:W722))))</f>
        <v>0.764705882352941</v>
      </c>
      <c r="AQ722" s="0" t="n">
        <f aca="false">IF(MAX(T722:W722)=MIN(T722:W722),0,IF($E$17="custo",(MAX(T722:W722)-W722)/(MAX(T722:W722)-MIN(T722:W722)),(W722-MIN(T722:W722))/(MAX(T722:W722)-MIN(T722:W722))))</f>
        <v>1</v>
      </c>
      <c r="AR722" s="0" t="n">
        <f aca="false">IF(MAX(X722:AA722)=MIN(X722:AA722),0,IF($F$17="custo",(MAX(X722:AA722)-X722)/(MAX(X722:AA722)-MIN(X722:AA722)),(X722-MIN(X722:AA722))/(MAX(X722:AA722)-MIN(X722:AA722))))</f>
        <v>0</v>
      </c>
      <c r="AS722" s="0" t="n">
        <f aca="false">IF(MAX(X722:AA722)=MIN(X722:AA722),0,IF($F$17="custo",(MAX(X722:AA722)-Y722)/(MAX(X722:AA722)-MIN(X722:AA722)),(Y722-MIN(X722:AA722))/(MAX(X722:AA722)-MIN(X722:AA722))))</f>
        <v>0.558823529411765</v>
      </c>
      <c r="AT722" s="0" t="n">
        <f aca="false">IF(MAX(X722:AA722)=MIN(X722:AA722),0,IF($F$17="custo",(MAX(X722:AA722)-Z722)/(MAX(X722:AA722)-MIN(X722:AA722)),(Z722-MIN(X722:AA722))/(MAX(X722:AA722)-MIN(X722:AA722))))</f>
        <v>0.294117647058824</v>
      </c>
      <c r="AU722" s="0" t="n">
        <f aca="false">IF(MAX(X722:AA722)=MIN(X722:AA722),0,IF($F$17="custo",(MAX(X722:AA722)-AA722)/(MAX(X722:AA722)-MIN(X722:AA722)),(AA722-MIN(X722:AA722))/(MAX(X722:AA722)-MIN(X722:AA722))))</f>
        <v>1</v>
      </c>
      <c r="AV722" s="0" t="n">
        <f aca="false">STDEVP(AB722:AE722)</f>
        <v>0.416482753257907</v>
      </c>
      <c r="AW722" s="0" t="n">
        <f aca="false">STDEVP(AF722:AI722)</f>
        <v>0.367034210258692</v>
      </c>
      <c r="AX722" s="0" t="n">
        <f aca="false">STDEVP(AJ722:AM722)</f>
        <v>0.399649162130456</v>
      </c>
      <c r="AY722" s="0" t="n">
        <f aca="false">STDEVP(AN722:AQ722)</f>
        <v>0.377514636852748</v>
      </c>
      <c r="AZ722" s="0" t="n">
        <f aca="false">STDEVP(AR722:AU722)</f>
        <v>0.367573522057353</v>
      </c>
      <c r="BA722" s="0" t="n">
        <f aca="false">AV722*((1-IFERROR(CORREL(AB722:AE722,AF722:AI722),0))+(1-IFERROR(CORREL(AB722:AE722,AJ722:AM722),0))+(1-IFERROR(CORREL(AB722:AE722,AN722:AQ722),0))+(1-IFERROR(CORREL(AB722:AE722,AR722:AU722),0)))</f>
        <v>1.22463997019698</v>
      </c>
      <c r="BB722" s="0" t="n">
        <f aca="false">AW722*((1-IFERROR(CORREL(AF722:AI722,AB722:AE722),0))+(1-IFERROR(CORREL(AF722:AI722,AJ722:AM722),0))+(1-IFERROR(CORREL(AF722:AI722,AN722:AQ722),0))+(1-IFERROR(CORREL(AF722:AI722,AR722:AU722),0)))</f>
        <v>2.54969308142125</v>
      </c>
      <c r="BC722" s="0" t="n">
        <f aca="false">AX722*((1-IFERROR(CORREL(AJ722:AM722,AB722:AE722),0))+(1-IFERROR(CORREL(AJ722:AM722,AF722:AI722),0))+(1-IFERROR(CORREL(AJ722:AM722,AN722:AQ722),0))+(1-IFERROR(CORREL(AJ722:AM722,AR722:AU722),0)))</f>
        <v>1.17291534717503</v>
      </c>
      <c r="BD722" s="0" t="n">
        <f aca="false">AY722*((1-IFERROR(CORREL(AN722:AQ722,AB722:AE722),0))+(1-IFERROR(CORREL(AN722:AQ722,AF722:AI722),0))+(1-IFERROR(CORREL(AN722:AQ722,AJ722:AM722),0))+(1-IFERROR(CORREL(AN722:AQ722,AR722:AU722),0)))</f>
        <v>0.958400760852676</v>
      </c>
      <c r="BE722" s="0" t="n">
        <f aca="false">AZ722*((1-IFERROR(CORREL(AR722:AU722,AB722:AE722),0))+(1-IFERROR(CORREL(AR722:AU722,AF722:AI722),0))+(1-IFERROR(CORREL(AR722:AU722,AJ722:AM722),0))+(1-IFERROR(CORREL(AR722:AU722,AN722:AQ722),0)))</f>
        <v>1.00783064565037</v>
      </c>
      <c r="BF722" s="0" t="n">
        <f aca="false">IF(SUM(BA722:BE722)&gt;0,BA722/SUM(BA722:BE722),1/5)</f>
        <v>0.17713799775025</v>
      </c>
      <c r="BG722" s="0" t="n">
        <f aca="false">IF(SUM(BA722:BE722)&gt;0,BB722/SUM(BA722:BE722),1/5)</f>
        <v>0.368800250124109</v>
      </c>
      <c r="BH722" s="0" t="n">
        <f aca="false">IF(SUM(BA722:BE722)&gt;0,BC722/SUM(BA722:BE722),1/5)</f>
        <v>0.169656291796279</v>
      </c>
      <c r="BI722" s="0" t="n">
        <f aca="false">IF(SUM(BA722:BE722)&gt;0,BD722/SUM(BA722:BE722),1/5)</f>
        <v>0.138627838345382</v>
      </c>
      <c r="BJ722" s="0" t="n">
        <f aca="false">IF(SUM(BA722:BE722)&gt;0,BE722/SUM(BA722:BE722),1/5)</f>
        <v>0.14577762198398</v>
      </c>
      <c r="BK722" s="0" t="n">
        <f aca="false">BF722*AB722+BG722*AF722+BH722*AJ722+BI722*AN722+BJ722*AR722</f>
        <v>0.344249473449816</v>
      </c>
      <c r="BL722" s="0" t="n">
        <f aca="false">BF722*AC722+BG722*AG722+BH722*AK722+BI722*AO722+BJ722*AS722</f>
        <v>0.556273738791037</v>
      </c>
      <c r="BM722" s="0" t="n">
        <f aca="false">BF722*AD722+BG722*AH722+BH722*AL722+BI722*AP722+BJ722*AT722</f>
        <v>0.600697900901179</v>
      </c>
      <c r="BN722" s="0" t="n">
        <f aca="false">BF722*AE722+BG722*AI722+BH722*AM722+BI722*AQ722+BJ722*AU722</f>
        <v>0.631199749875891</v>
      </c>
      <c r="BO722" s="0" t="n">
        <f aca="false">RANK(BK722,$BK722:$BN722)</f>
        <v>4</v>
      </c>
      <c r="BP722" s="0" t="n">
        <f aca="false">RANK(BL722,$BK722:$BN722)</f>
        <v>3</v>
      </c>
      <c r="BQ722" s="0" t="n">
        <f aca="false">RANK(BM722,$BK722:$BN722)</f>
        <v>2</v>
      </c>
      <c r="BR722" s="0" t="n">
        <f aca="false">RANK(BN722,$BK722:$BN722)</f>
        <v>1</v>
      </c>
    </row>
    <row r="723" customFormat="false" ht="15" hidden="false" customHeight="false" outlineLevel="0" collapsed="false">
      <c r="A723" s="0" t="n">
        <v>700</v>
      </c>
      <c r="B723" s="0" t="n">
        <f aca="false">RANDBETWEEN(1,$B$5)</f>
        <v>1</v>
      </c>
      <c r="C723" s="0" t="n">
        <f aca="false">RANDBETWEEN(1,$B$5)</f>
        <v>6</v>
      </c>
      <c r="D723" s="0" t="n">
        <f aca="false">RANDBETWEEN(1,$B$5)</f>
        <v>2</v>
      </c>
      <c r="E723" s="0" t="n">
        <f aca="false">RANDBETWEEN(1,$B$5)</f>
        <v>2</v>
      </c>
      <c r="F723" s="0" t="n">
        <f aca="false">RANDBETWEEN(1,$B$5)</f>
        <v>6</v>
      </c>
      <c r="G723" s="0" t="n">
        <f aca="false">RANDBETWEEN(1,$B$5)</f>
        <v>6</v>
      </c>
      <c r="H723" s="0" t="n">
        <f aca="true">NORMINV(RAND(),$B$8,$B$13)</f>
        <v>50.4323806477368</v>
      </c>
      <c r="I723" s="0" t="n">
        <f aca="true">NORMINV(RAND(),$C$8,$C$13)</f>
        <v>59.0340863698446</v>
      </c>
      <c r="J723" s="0" t="n">
        <f aca="true">NORMINV(RAND(),$D$8,$D$13)</f>
        <v>13.5757568758224</v>
      </c>
      <c r="K723" s="0" t="n">
        <f aca="true">NORMINV(RAND(),$E$8,$E$13)</f>
        <v>3.1601174766132</v>
      </c>
      <c r="L723" s="0" t="n">
        <f aca="true">NORMINV(RAND(),$B$9,$B$14)</f>
        <v>50.7202868170993</v>
      </c>
      <c r="M723" s="0" t="n">
        <f aca="true">NORMINV(RAND(),$C$9,$C$14)</f>
        <v>41.4901271626214</v>
      </c>
      <c r="N723" s="0" t="n">
        <f aca="true">NORMINV(RAND(),$D$9,$D$14)</f>
        <v>43.724987879891</v>
      </c>
      <c r="O723" s="0" t="n">
        <f aca="true">NORMINV(RAND(),$E$9,$E$14)</f>
        <v>21.7829835615028</v>
      </c>
      <c r="P723" s="0" t="n">
        <f aca="true">NORMINV(RAND(),$B$10,$B$15)</f>
        <v>26.2638561707137</v>
      </c>
      <c r="Q723" s="0" t="n">
        <f aca="true">NORMINV(RAND(),$C$10,$C$15)</f>
        <v>30.7169657069357</v>
      </c>
      <c r="R723" s="0" t="n">
        <f aca="true">NORMINV(RAND(),$D$10,$D$15)</f>
        <v>10.5065710423911</v>
      </c>
      <c r="S723" s="0" t="n">
        <f aca="true">NORMINV(RAND(),$E$10,$E$15)</f>
        <v>4.20118610787341</v>
      </c>
      <c r="T723" s="0" t="n">
        <f aca="false">MEDIAN(INDEX(Avaliadores!$B$17:$B$22,$B723),INDEX(Avaliadores!$B$17:$B$22,$C723),INDEX(Avaliadores!$B$17:$B$22,$D723),INDEX(Avaliadores!$B$17:$B$22,$E723),INDEX(Avaliadores!$B$17:$B$22,$F723),INDEX(Avaliadores!$B$17:$B$22,$G723))</f>
        <v>2.04166666666667</v>
      </c>
      <c r="U723" s="0" t="n">
        <f aca="false">MEDIAN(INDEX(Avaliadores!$C$17:$C$22,$B723),INDEX(Avaliadores!$C$17:$C$22,$C723),INDEX(Avaliadores!$C$17:$C$22,$D723),INDEX(Avaliadores!$C$17:$C$22,$E723),INDEX(Avaliadores!$C$17:$C$22,$F723),INDEX(Avaliadores!$C$17:$C$22,$G723))</f>
        <v>5.54166666666667</v>
      </c>
      <c r="V723" s="0" t="n">
        <f aca="false">MEDIAN(INDEX(Avaliadores!$D$17:$D$22,$B723),INDEX(Avaliadores!$D$17:$D$22,$C723),INDEX(Avaliadores!$D$17:$D$22,$D723),INDEX(Avaliadores!$D$17:$D$22,$E723),INDEX(Avaliadores!$D$17:$D$22,$F723),INDEX(Avaliadores!$D$17:$D$22,$G723))</f>
        <v>5.54166666666667</v>
      </c>
      <c r="W723" s="0" t="n">
        <f aca="false">MEDIAN(INDEX(Avaliadores!$E$17:$E$22,$B723),INDEX(Avaliadores!$E$17:$E$22,$C723),INDEX(Avaliadores!$E$17:$E$22,$D723),INDEX(Avaliadores!$E$17:$E$22,$E723),INDEX(Avaliadores!$E$17:$E$22,$F723),INDEX(Avaliadores!$E$17:$E$22,$G723))</f>
        <v>6.04166666666667</v>
      </c>
      <c r="X723" s="0" t="n">
        <f aca="false">MEDIAN(INDEX(Avaliadores!$F$17:$F$22,$B723),INDEX(Avaliadores!$F$17:$F$22,$C723),INDEX(Avaliadores!$F$17:$F$22,$D723),INDEX(Avaliadores!$F$17:$F$22,$E723),INDEX(Avaliadores!$F$17:$F$22,$F723),INDEX(Avaliadores!$F$17:$F$22,$G723))</f>
        <v>2.54166666666667</v>
      </c>
      <c r="Y723" s="0" t="n">
        <f aca="false">MEDIAN(INDEX(Avaliadores!$G$17:$G$22,$B723),INDEX(Avaliadores!$G$17:$G$22,$C723),INDEX(Avaliadores!$G$17:$G$22,$D723),INDEX(Avaliadores!$G$17:$G$22,$E723),INDEX(Avaliadores!$G$17:$G$22,$F723),INDEX(Avaliadores!$G$17:$G$22,$G723))</f>
        <v>5.04166666666667</v>
      </c>
      <c r="Z723" s="0" t="n">
        <f aca="false">MEDIAN(INDEX(Avaliadores!$H$17:$H$22,$B723),INDEX(Avaliadores!$H$17:$H$22,$C723),INDEX(Avaliadores!$H$17:$H$22,$D723),INDEX(Avaliadores!$H$17:$H$22,$E723),INDEX(Avaliadores!$H$17:$H$22,$F723),INDEX(Avaliadores!$H$17:$H$22,$G723))</f>
        <v>4.04166666666667</v>
      </c>
      <c r="AA723" s="0" t="n">
        <f aca="false">MEDIAN(INDEX(Avaliadores!$I$17:$I$22,$B723),INDEX(Avaliadores!$I$17:$I$22,$C723),INDEX(Avaliadores!$I$17:$I$22,$D723),INDEX(Avaliadores!$I$17:$I$22,$E723),INDEX(Avaliadores!$I$17:$I$22,$F723),INDEX(Avaliadores!$I$17:$I$22,$G723))</f>
        <v>7.04166666666667</v>
      </c>
      <c r="AB723" s="0" t="n">
        <f aca="false">IF(MAX(H723:K723)=MIN(H723:K723),0,IF($B$17="custo",(MAX(H723:K723)-H723)/(MAX(H723:K723)-MIN(H723:K723)),(H723-MIN(H723:K723))/(MAX(H723:K723)-MIN(H723:K723))))</f>
        <v>0.15394835721344</v>
      </c>
      <c r="AC723" s="0" t="n">
        <f aca="false">IF(MAX(H723:K723)=MIN(H723:K723),0,IF($B$17="custo",(MAX(H723:K723)-I723)/(MAX(H723:K723)-MIN(H723:K723)),(I723-MIN(H723:K723))/(MAX(H723:K723)-MIN(H723:K723))))</f>
        <v>0</v>
      </c>
      <c r="AD723" s="0" t="n">
        <f aca="false">IF(MAX(H723:K723)=MIN(H723:K723),0,IF($B$17="custo",(MAX(H723:K723)-J723)/(MAX(H723:K723)-MIN(H723:K723)),(J723-MIN(H723:K723))/(MAX(H723:K723)-MIN(H723:K723))))</f>
        <v>0.813586906290616</v>
      </c>
      <c r="AE723" s="0" t="n">
        <f aca="false">IF(MAX(H723:K723)=MIN(H723:K723),0,IF($B$17="custo",(MAX(H723:K723)-K723)/(MAX(H723:K723)-MIN(H723:K723)),(K723-MIN(H723:K723))/(MAX(H723:K723)-MIN(H723:K723))))</f>
        <v>1</v>
      </c>
      <c r="AF723" s="0" t="n">
        <f aca="false">IF(MAX(L723:O723)=MIN(L723:O723),0,IF($C$17="custo",(MAX(L723:O723)-L723)/(MAX(L723:O723)-MIN(L723:O723)),(L723-MIN(L723:O723))/(MAX(L723:O723)-MIN(L723:O723))))</f>
        <v>1</v>
      </c>
      <c r="AG723" s="0" t="n">
        <f aca="false">IF(MAX(L723:O723)=MIN(L723:O723),0,IF($C$17="custo",(MAX(L723:O723)-M723)/(MAX(L723:O723)-MIN(L723:O723)),(M723-MIN(L723:O723))/(MAX(L723:O723)-MIN(L723:O723))))</f>
        <v>0.681029031179923</v>
      </c>
      <c r="AH723" s="0" t="n">
        <f aca="false">IF(MAX(L723:O723)=MIN(L723:O723),0,IF($C$17="custo",(MAX(L723:O723)-N723)/(MAX(L723:O723)-MIN(L723:O723)),(N723-MIN(L723:O723))/(MAX(L723:O723)-MIN(L723:O723))))</f>
        <v>0.758260164210174</v>
      </c>
      <c r="AI723" s="0" t="n">
        <f aca="false">IF(MAX(L723:O723)=MIN(L723:O723),0,IF($C$17="custo",(MAX(L723:O723)-O723)/(MAX(L723:O723)-MIN(L723:O723)),(O723-MIN(L723:O723))/(MAX(L723:O723)-MIN(L723:O723))))</f>
        <v>0</v>
      </c>
      <c r="AJ723" s="0" t="n">
        <f aca="false">IF(MAX(P723:S723)=MIN(P723:S723),0,IF($D$17="custo",(MAX(P723:S723)-P723)/(MAX(P723:S723)-MIN(P723:S723)),(P723-MIN(P723:S723))/(MAX(P723:S723)-MIN(P723:S723))))</f>
        <v>0.167941867203463</v>
      </c>
      <c r="AK723" s="0" t="n">
        <f aca="false">IF(MAX(P723:S723)=MIN(P723:S723),0,IF($D$17="custo",(MAX(P723:S723)-Q723)/(MAX(P723:S723)-MIN(P723:S723)),(Q723-MIN(P723:S723))/(MAX(P723:S723)-MIN(P723:S723))))</f>
        <v>0</v>
      </c>
      <c r="AL723" s="0" t="n">
        <f aca="false">IF(MAX(P723:S723)=MIN(P723:S723),0,IF($D$17="custo",(MAX(P723:S723)-R723)/(MAX(P723:S723)-MIN(P723:S723)),(R723-MIN(P723:S723))/(MAX(P723:S723)-MIN(P723:S723))))</f>
        <v>0.762202543924423</v>
      </c>
      <c r="AM723" s="0" t="n">
        <f aca="false">IF(MAX(P723:S723)=MIN(P723:S723),0,IF($D$17="custo",(MAX(P723:S723)-S723)/(MAX(P723:S723)-MIN(P723:S723)),(S723-MIN(P723:S723))/(MAX(P723:S723)-MIN(P723:S723))))</f>
        <v>1</v>
      </c>
      <c r="AN723" s="0" t="n">
        <f aca="false">IF(MAX(T723:W723)=MIN(T723:W723),0,IF($E$17="custo",(MAX(T723:W723)-T723)/(MAX(T723:W723)-MIN(T723:W723)),(T723-MIN(T723:W723))/(MAX(T723:W723)-MIN(T723:W723))))</f>
        <v>0</v>
      </c>
      <c r="AO723" s="0" t="n">
        <f aca="false">IF(MAX(T723:W723)=MIN(T723:W723),0,IF($E$17="custo",(MAX(T723:W723)-U723)/(MAX(T723:W723)-MIN(T723:W723)),(U723-MIN(T723:W723))/(MAX(T723:W723)-MIN(T723:W723))))</f>
        <v>0.875</v>
      </c>
      <c r="AP723" s="0" t="n">
        <f aca="false">IF(MAX(T723:W723)=MIN(T723:W723),0,IF($E$17="custo",(MAX(T723:W723)-V723)/(MAX(T723:W723)-MIN(T723:W723)),(V723-MIN(T723:W723))/(MAX(T723:W723)-MIN(T723:W723))))</f>
        <v>0.875</v>
      </c>
      <c r="AQ723" s="0" t="n">
        <f aca="false">IF(MAX(T723:W723)=MIN(T723:W723),0,IF($E$17="custo",(MAX(T723:W723)-W723)/(MAX(T723:W723)-MIN(T723:W723)),(W723-MIN(T723:W723))/(MAX(T723:W723)-MIN(T723:W723))))</f>
        <v>1</v>
      </c>
      <c r="AR723" s="0" t="n">
        <f aca="false">IF(MAX(X723:AA723)=MIN(X723:AA723),0,IF($F$17="custo",(MAX(X723:AA723)-X723)/(MAX(X723:AA723)-MIN(X723:AA723)),(X723-MIN(X723:AA723))/(MAX(X723:AA723)-MIN(X723:AA723))))</f>
        <v>0</v>
      </c>
      <c r="AS723" s="0" t="n">
        <f aca="false">IF(MAX(X723:AA723)=MIN(X723:AA723),0,IF($F$17="custo",(MAX(X723:AA723)-Y723)/(MAX(X723:AA723)-MIN(X723:AA723)),(Y723-MIN(X723:AA723))/(MAX(X723:AA723)-MIN(X723:AA723))))</f>
        <v>0.555555555555556</v>
      </c>
      <c r="AT723" s="0" t="n">
        <f aca="false">IF(MAX(X723:AA723)=MIN(X723:AA723),0,IF($F$17="custo",(MAX(X723:AA723)-Z723)/(MAX(X723:AA723)-MIN(X723:AA723)),(Z723-MIN(X723:AA723))/(MAX(X723:AA723)-MIN(X723:AA723))))</f>
        <v>0.333333333333333</v>
      </c>
      <c r="AU723" s="0" t="n">
        <f aca="false">IF(MAX(X723:AA723)=MIN(X723:AA723),0,IF($F$17="custo",(MAX(X723:AA723)-AA723)/(MAX(X723:AA723)-MIN(X723:AA723)),(AA723-MIN(X723:AA723))/(MAX(X723:AA723)-MIN(X723:AA723))))</f>
        <v>1</v>
      </c>
      <c r="AV723" s="0" t="n">
        <f aca="false">STDEVP(AB723:AE723)</f>
        <v>0.423622767770235</v>
      </c>
      <c r="AW723" s="0" t="n">
        <f aca="false">STDEVP(AF723:AI723)</f>
        <v>0.371223003480114</v>
      </c>
      <c r="AX723" s="0" t="n">
        <f aca="false">STDEVP(AJ723:AM723)</f>
        <v>0.411640871018839</v>
      </c>
      <c r="AY723" s="0" t="n">
        <f aca="false">STDEVP(AN723:AQ723)</f>
        <v>0.400195264839553</v>
      </c>
      <c r="AZ723" s="0" t="n">
        <f aca="false">STDEVP(AR723:AU723)</f>
        <v>0.363241578628389</v>
      </c>
      <c r="BA723" s="0" t="n">
        <f aca="false">AV723*((1-IFERROR(CORREL(AB723:AE723,AF723:AI723),0))+(1-IFERROR(CORREL(AB723:AE723,AJ723:AM723),0))+(1-IFERROR(CORREL(AB723:AE723,AN723:AQ723),0))+(1-IFERROR(CORREL(AB723:AE723,AR723:AU723),0)))</f>
        <v>1.1005185226413</v>
      </c>
      <c r="BB723" s="0" t="n">
        <f aca="false">AW723*((1-IFERROR(CORREL(AF723:AI723,AB723:AE723),0))+(1-IFERROR(CORREL(AF723:AI723,AJ723:AM723),0))+(1-IFERROR(CORREL(AF723:AI723,AN723:AQ723),0))+(1-IFERROR(CORREL(AF723:AI723,AR723:AU723),0)))</f>
        <v>2.61923133077405</v>
      </c>
      <c r="BC723" s="0" t="n">
        <f aca="false">AX723*((1-IFERROR(CORREL(AJ723:AM723,AB723:AE723),0))+(1-IFERROR(CORREL(AJ723:AM723,AF723:AI723),0))+(1-IFERROR(CORREL(AJ723:AM723,AN723:AQ723),0))+(1-IFERROR(CORREL(AJ723:AM723,AR723:AU723),0)))</f>
        <v>1.07768077502103</v>
      </c>
      <c r="BD723" s="0" t="n">
        <f aca="false">AY723*((1-IFERROR(CORREL(AN723:AQ723,AB723:AE723),0))+(1-IFERROR(CORREL(AN723:AQ723,AF723:AI723),0))+(1-IFERROR(CORREL(AN723:AQ723,AJ723:AM723),0))+(1-IFERROR(CORREL(AN723:AQ723,AR723:AU723),0)))</f>
        <v>1.13380302793934</v>
      </c>
      <c r="BE723" s="0" t="n">
        <f aca="false">AZ723*((1-IFERROR(CORREL(AR723:AU723,AB723:AE723),0))+(1-IFERROR(CORREL(AR723:AU723,AF723:AI723),0))+(1-IFERROR(CORREL(AR723:AU723,AJ723:AM723),0))+(1-IFERROR(CORREL(AR723:AU723,AN723:AQ723),0)))</f>
        <v>1.09440006247694</v>
      </c>
      <c r="BF723" s="0" t="n">
        <f aca="false">IF(SUM(BA723:BE723)&gt;0,BA723/SUM(BA723:BE723),1/5)</f>
        <v>0.156643310295007</v>
      </c>
      <c r="BG723" s="0" t="n">
        <f aca="false">IF(SUM(BA723:BE723)&gt;0,BB723/SUM(BA723:BE723),1/5)</f>
        <v>0.372810686635367</v>
      </c>
      <c r="BH723" s="0" t="n">
        <f aca="false">IF(SUM(BA723:BE723)&gt;0,BC723/SUM(BA723:BE723),1/5)</f>
        <v>0.153392678603379</v>
      </c>
      <c r="BI723" s="0" t="n">
        <f aca="false">IF(SUM(BA723:BE723)&gt;0,BD723/SUM(BA723:BE723),1/5)</f>
        <v>0.161380890793791</v>
      </c>
      <c r="BJ723" s="0" t="n">
        <f aca="false">IF(SUM(BA723:BE723)&gt;0,BE723/SUM(BA723:BE723),1/5)</f>
        <v>0.155772433672455</v>
      </c>
      <c r="BK723" s="0" t="n">
        <f aca="false">BF723*AB723+BG723*AF723+BH723*AJ723+BI723*AN723+BJ723*AR723</f>
        <v>0.422686719783751</v>
      </c>
      <c r="BL723" s="0" t="n">
        <f aca="false">BF723*AC723+BG723*AG723+BH723*AK723+BI723*AO723+BJ723*AS723</f>
        <v>0.481643421106515</v>
      </c>
      <c r="BM723" s="0" t="n">
        <f aca="false">BF723*AD723+BG723*AH723+BH723*AL723+BI723*AP723+BJ723*AT723</f>
        <v>0.720179152534406</v>
      </c>
      <c r="BN723" s="0" t="n">
        <f aca="false">BF723*AE723+BG723*AI723+BH723*AM723+BI723*AQ723+BJ723*AU723</f>
        <v>0.627189313364633</v>
      </c>
      <c r="BO723" s="0" t="n">
        <f aca="false">RANK(BK723,$BK723:$BN723)</f>
        <v>4</v>
      </c>
      <c r="BP723" s="0" t="n">
        <f aca="false">RANK(BL723,$BK723:$BN723)</f>
        <v>3</v>
      </c>
      <c r="BQ723" s="0" t="n">
        <f aca="false">RANK(BM723,$BK723:$BN723)</f>
        <v>1</v>
      </c>
      <c r="BR723" s="0" t="n">
        <f aca="false">RANK(BN723,$BK723:$BN723)</f>
        <v>2</v>
      </c>
    </row>
    <row r="724" customFormat="false" ht="15" hidden="false" customHeight="false" outlineLevel="0" collapsed="false">
      <c r="A724" s="0" t="n">
        <v>701</v>
      </c>
      <c r="B724" s="0" t="n">
        <f aca="false">RANDBETWEEN(1,$B$5)</f>
        <v>2</v>
      </c>
      <c r="C724" s="0" t="n">
        <f aca="false">RANDBETWEEN(1,$B$5)</f>
        <v>2</v>
      </c>
      <c r="D724" s="0" t="n">
        <f aca="false">RANDBETWEEN(1,$B$5)</f>
        <v>2</v>
      </c>
      <c r="E724" s="0" t="n">
        <f aca="false">RANDBETWEEN(1,$B$5)</f>
        <v>4</v>
      </c>
      <c r="F724" s="0" t="n">
        <f aca="false">RANDBETWEEN(1,$B$5)</f>
        <v>6</v>
      </c>
      <c r="G724" s="0" t="n">
        <f aca="false">RANDBETWEEN(1,$B$5)</f>
        <v>3</v>
      </c>
      <c r="H724" s="0" t="n">
        <f aca="true">NORMINV(RAND(),$B$8,$B$13)</f>
        <v>44.4216349227643</v>
      </c>
      <c r="I724" s="0" t="n">
        <f aca="true">NORMINV(RAND(),$C$8,$C$13)</f>
        <v>67.0435207358999</v>
      </c>
      <c r="J724" s="0" t="n">
        <f aca="true">NORMINV(RAND(),$D$8,$D$13)</f>
        <v>15.996952752395</v>
      </c>
      <c r="K724" s="0" t="n">
        <f aca="true">NORMINV(RAND(),$E$8,$E$13)</f>
        <v>3.24130168480055</v>
      </c>
      <c r="L724" s="0" t="n">
        <f aca="true">NORMINV(RAND(),$B$9,$B$14)</f>
        <v>49.1280592721302</v>
      </c>
      <c r="M724" s="0" t="n">
        <f aca="true">NORMINV(RAND(),$C$9,$C$14)</f>
        <v>52.3663021211547</v>
      </c>
      <c r="N724" s="0" t="n">
        <f aca="true">NORMINV(RAND(),$D$9,$D$14)</f>
        <v>49.6997272644595</v>
      </c>
      <c r="O724" s="0" t="n">
        <f aca="true">NORMINV(RAND(),$E$9,$E$14)</f>
        <v>24.6613525658526</v>
      </c>
      <c r="P724" s="0" t="n">
        <f aca="true">NORMINV(RAND(),$B$10,$B$15)</f>
        <v>22.5760352557168</v>
      </c>
      <c r="Q724" s="0" t="n">
        <f aca="true">NORMINV(RAND(),$C$10,$C$15)</f>
        <v>29.1387823609024</v>
      </c>
      <c r="R724" s="0" t="n">
        <f aca="true">NORMINV(RAND(),$D$10,$D$15)</f>
        <v>9.31348303259585</v>
      </c>
      <c r="S724" s="0" t="n">
        <f aca="true">NORMINV(RAND(),$E$10,$E$15)</f>
        <v>3.77815494287146</v>
      </c>
      <c r="T724" s="0" t="n">
        <f aca="false">MEDIAN(INDEX(Avaliadores!$B$17:$B$22,$B724),INDEX(Avaliadores!$B$17:$B$22,$C724),INDEX(Avaliadores!$B$17:$B$22,$D724),INDEX(Avaliadores!$B$17:$B$22,$E724),INDEX(Avaliadores!$B$17:$B$22,$F724),INDEX(Avaliadores!$B$17:$B$22,$G724))</f>
        <v>3.04166666666667</v>
      </c>
      <c r="U724" s="0" t="n">
        <f aca="false">MEDIAN(INDEX(Avaliadores!$C$17:$C$22,$B724),INDEX(Avaliadores!$C$17:$C$22,$C724),INDEX(Avaliadores!$C$17:$C$22,$D724),INDEX(Avaliadores!$C$17:$C$22,$E724),INDEX(Avaliadores!$C$17:$C$22,$F724),INDEX(Avaliadores!$C$17:$C$22,$G724))</f>
        <v>5.04166666666667</v>
      </c>
      <c r="V724" s="0" t="n">
        <f aca="false">MEDIAN(INDEX(Avaliadores!$D$17:$D$22,$B724),INDEX(Avaliadores!$D$17:$D$22,$C724),INDEX(Avaliadores!$D$17:$D$22,$D724),INDEX(Avaliadores!$D$17:$D$22,$E724),INDEX(Avaliadores!$D$17:$D$22,$F724),INDEX(Avaliadores!$D$17:$D$22,$G724))</f>
        <v>5.91666666666667</v>
      </c>
      <c r="W724" s="0" t="n">
        <f aca="false">MEDIAN(INDEX(Avaliadores!$E$17:$E$22,$B724),INDEX(Avaliadores!$E$17:$E$22,$C724),INDEX(Avaliadores!$E$17:$E$22,$D724),INDEX(Avaliadores!$E$17:$E$22,$E724),INDEX(Avaliadores!$E$17:$E$22,$F724),INDEX(Avaliadores!$E$17:$E$22,$G724))</f>
        <v>6.04166666666667</v>
      </c>
      <c r="X724" s="0" t="n">
        <f aca="false">MEDIAN(INDEX(Avaliadores!$F$17:$F$22,$B724),INDEX(Avaliadores!$F$17:$F$22,$C724),INDEX(Avaliadores!$F$17:$F$22,$D724),INDEX(Avaliadores!$F$17:$F$22,$E724),INDEX(Avaliadores!$F$17:$F$22,$F724),INDEX(Avaliadores!$F$17:$F$22,$G724))</f>
        <v>2.41666666666667</v>
      </c>
      <c r="Y724" s="0" t="n">
        <f aca="false">MEDIAN(INDEX(Avaliadores!$G$17:$G$22,$B724),INDEX(Avaliadores!$G$17:$G$22,$C724),INDEX(Avaliadores!$G$17:$G$22,$D724),INDEX(Avaliadores!$G$17:$G$22,$E724),INDEX(Avaliadores!$G$17:$G$22,$F724),INDEX(Avaliadores!$G$17:$G$22,$G724))</f>
        <v>5.91666666666667</v>
      </c>
      <c r="Z724" s="0" t="n">
        <f aca="false">MEDIAN(INDEX(Avaliadores!$H$17:$H$22,$B724),INDEX(Avaliadores!$H$17:$H$22,$C724),INDEX(Avaliadores!$H$17:$H$22,$D724),INDEX(Avaliadores!$H$17:$H$22,$E724),INDEX(Avaliadores!$H$17:$H$22,$F724),INDEX(Avaliadores!$H$17:$H$22,$G724))</f>
        <v>4.04166666666667</v>
      </c>
      <c r="AA724" s="0" t="n">
        <f aca="false">MEDIAN(INDEX(Avaliadores!$I$17:$I$22,$B724),INDEX(Avaliadores!$I$17:$I$22,$C724),INDEX(Avaliadores!$I$17:$I$22,$D724),INDEX(Avaliadores!$I$17:$I$22,$E724),INDEX(Avaliadores!$I$17:$I$22,$F724),INDEX(Avaliadores!$I$17:$I$22,$G724))</f>
        <v>6.04166666666667</v>
      </c>
      <c r="AB724" s="0" t="n">
        <f aca="false">IF(MAX(H724:K724)=MIN(H724:K724),0,IF($B$17="custo",(MAX(H724:K724)-H724)/(MAX(H724:K724)-MIN(H724:K724)),(H724-MIN(H724:K724))/(MAX(H724:K724)-MIN(H724:K724))))</f>
        <v>0.354562680570996</v>
      </c>
      <c r="AC724" s="0" t="n">
        <f aca="false">IF(MAX(H724:K724)=MIN(H724:K724),0,IF($B$17="custo",(MAX(H724:K724)-I724)/(MAX(H724:K724)-MIN(H724:K724)),(I724-MIN(H724:K724))/(MAX(H724:K724)-MIN(H724:K724))))</f>
        <v>0</v>
      </c>
      <c r="AD724" s="0" t="n">
        <f aca="false">IF(MAX(H724:K724)=MIN(H724:K724),0,IF($B$17="custo",(MAX(H724:K724)-J724)/(MAX(H724:K724)-MIN(H724:K724)),(J724-MIN(H724:K724))/(MAX(H724:K724)-MIN(H724:K724))))</f>
        <v>0.800075118745033</v>
      </c>
      <c r="AE724" s="0" t="n">
        <f aca="false">IF(MAX(H724:K724)=MIN(H724:K724),0,IF($B$17="custo",(MAX(H724:K724)-K724)/(MAX(H724:K724)-MIN(H724:K724)),(K724-MIN(H724:K724))/(MAX(H724:K724)-MIN(H724:K724))))</f>
        <v>1</v>
      </c>
      <c r="AF724" s="0" t="n">
        <f aca="false">IF(MAX(L724:O724)=MIN(L724:O724),0,IF($C$17="custo",(MAX(L724:O724)-L724)/(MAX(L724:O724)-MIN(L724:O724)),(L724-MIN(L724:O724))/(MAX(L724:O724)-MIN(L724:O724))))</f>
        <v>0.883116811219576</v>
      </c>
      <c r="AG724" s="0" t="n">
        <f aca="false">IF(MAX(L724:O724)=MIN(L724:O724),0,IF($C$17="custo",(MAX(L724:O724)-M724)/(MAX(L724:O724)-MIN(L724:O724)),(M724-MIN(L724:O724))/(MAX(L724:O724)-MIN(L724:O724))))</f>
        <v>1</v>
      </c>
      <c r="AH724" s="0" t="n">
        <f aca="false">IF(MAX(L724:O724)=MIN(L724:O724),0,IF($C$17="custo",(MAX(L724:O724)-N724)/(MAX(L724:O724)-MIN(L724:O724)),(N724-MIN(L724:O724))/(MAX(L724:O724)-MIN(L724:O724))))</f>
        <v>0.903750957879477</v>
      </c>
      <c r="AI724" s="0" t="n">
        <f aca="false">IF(MAX(L724:O724)=MIN(L724:O724),0,IF($C$17="custo",(MAX(L724:O724)-O724)/(MAX(L724:O724)-MIN(L724:O724)),(O724-MIN(L724:O724))/(MAX(L724:O724)-MIN(L724:O724))))</f>
        <v>0</v>
      </c>
      <c r="AJ724" s="0" t="n">
        <f aca="false">IF(MAX(P724:S724)=MIN(P724:S724),0,IF($D$17="custo",(MAX(P724:S724)-P724)/(MAX(P724:S724)-MIN(P724:S724)),(P724-MIN(P724:S724))/(MAX(P724:S724)-MIN(P724:S724))))</f>
        <v>0.258777000939636</v>
      </c>
      <c r="AK724" s="0" t="n">
        <f aca="false">IF(MAX(P724:S724)=MIN(P724:S724),0,IF($D$17="custo",(MAX(P724:S724)-Q724)/(MAX(P724:S724)-MIN(P724:S724)),(Q724-MIN(P724:S724))/(MAX(P724:S724)-MIN(P724:S724))))</f>
        <v>0</v>
      </c>
      <c r="AL724" s="0" t="n">
        <f aca="false">IF(MAX(P724:S724)=MIN(P724:S724),0,IF($D$17="custo",(MAX(P724:S724)-R724)/(MAX(P724:S724)-MIN(P724:S724)),(R724-MIN(P724:S724))/(MAX(P724:S724)-MIN(P724:S724))))</f>
        <v>0.781735364883406</v>
      </c>
      <c r="AM724" s="0" t="n">
        <f aca="false">IF(MAX(P724:S724)=MIN(P724:S724),0,IF($D$17="custo",(MAX(P724:S724)-S724)/(MAX(P724:S724)-MIN(P724:S724)),(S724-MIN(P724:S724))/(MAX(P724:S724)-MIN(P724:S724))))</f>
        <v>1</v>
      </c>
      <c r="AN724" s="0" t="n">
        <f aca="false">IF(MAX(T724:W724)=MIN(T724:W724),0,IF($E$17="custo",(MAX(T724:W724)-T724)/(MAX(T724:W724)-MIN(T724:W724)),(T724-MIN(T724:W724))/(MAX(T724:W724)-MIN(T724:W724))))</f>
        <v>0</v>
      </c>
      <c r="AO724" s="0" t="n">
        <f aca="false">IF(MAX(T724:W724)=MIN(T724:W724),0,IF($E$17="custo",(MAX(T724:W724)-U724)/(MAX(T724:W724)-MIN(T724:W724)),(U724-MIN(T724:W724))/(MAX(T724:W724)-MIN(T724:W724))))</f>
        <v>0.666666666666667</v>
      </c>
      <c r="AP724" s="0" t="n">
        <f aca="false">IF(MAX(T724:W724)=MIN(T724:W724),0,IF($E$17="custo",(MAX(T724:W724)-V724)/(MAX(T724:W724)-MIN(T724:W724)),(V724-MIN(T724:W724))/(MAX(T724:W724)-MIN(T724:W724))))</f>
        <v>0.958333333333333</v>
      </c>
      <c r="AQ724" s="0" t="n">
        <f aca="false">IF(MAX(T724:W724)=MIN(T724:W724),0,IF($E$17="custo",(MAX(T724:W724)-W724)/(MAX(T724:W724)-MIN(T724:W724)),(W724-MIN(T724:W724))/(MAX(T724:W724)-MIN(T724:W724))))</f>
        <v>1</v>
      </c>
      <c r="AR724" s="0" t="n">
        <f aca="false">IF(MAX(X724:AA724)=MIN(X724:AA724),0,IF($F$17="custo",(MAX(X724:AA724)-X724)/(MAX(X724:AA724)-MIN(X724:AA724)),(X724-MIN(X724:AA724))/(MAX(X724:AA724)-MIN(X724:AA724))))</f>
        <v>0</v>
      </c>
      <c r="AS724" s="0" t="n">
        <f aca="false">IF(MAX(X724:AA724)=MIN(X724:AA724),0,IF($F$17="custo",(MAX(X724:AA724)-Y724)/(MAX(X724:AA724)-MIN(X724:AA724)),(Y724-MIN(X724:AA724))/(MAX(X724:AA724)-MIN(X724:AA724))))</f>
        <v>0.96551724137931</v>
      </c>
      <c r="AT724" s="0" t="n">
        <f aca="false">IF(MAX(X724:AA724)=MIN(X724:AA724),0,IF($F$17="custo",(MAX(X724:AA724)-Z724)/(MAX(X724:AA724)-MIN(X724:AA724)),(Z724-MIN(X724:AA724))/(MAX(X724:AA724)-MIN(X724:AA724))))</f>
        <v>0.448275862068966</v>
      </c>
      <c r="AU724" s="0" t="n">
        <f aca="false">IF(MAX(X724:AA724)=MIN(X724:AA724),0,IF($F$17="custo",(MAX(X724:AA724)-AA724)/(MAX(X724:AA724)-MIN(X724:AA724)),(AA724-MIN(X724:AA724))/(MAX(X724:AA724)-MIN(X724:AA724))))</f>
        <v>1</v>
      </c>
      <c r="AV724" s="0" t="n">
        <f aca="false">STDEVP(AB724:AE724)</f>
        <v>0.388979073514313</v>
      </c>
      <c r="AW724" s="0" t="n">
        <f aca="false">STDEVP(AF724:AI724)</f>
        <v>0.404661310701901</v>
      </c>
      <c r="AX724" s="0" t="n">
        <f aca="false">STDEVP(AJ724:AM724)</f>
        <v>0.399109332813553</v>
      </c>
      <c r="AY724" s="0" t="n">
        <f aca="false">STDEVP(AN724:AQ724)</f>
        <v>0.400059674368157</v>
      </c>
      <c r="AZ724" s="0" t="n">
        <f aca="false">STDEVP(AR724:AU724)</f>
        <v>0.411271049719882</v>
      </c>
      <c r="BA724" s="0" t="n">
        <f aca="false">AV724*((1-IFERROR(CORREL(AB724:AE724,AF724:AI724),0))+(1-IFERROR(CORREL(AB724:AE724,AJ724:AM724),0))+(1-IFERROR(CORREL(AB724:AE724,AN724:AQ724),0))+(1-IFERROR(CORREL(AB724:AE724,AR724:AU724),0)))</f>
        <v>1.20006918267953</v>
      </c>
      <c r="BB724" s="0" t="n">
        <f aca="false">AW724*((1-IFERROR(CORREL(AF724:AI724,AB724:AE724),0))+(1-IFERROR(CORREL(AF724:AI724,AJ724:AM724),0))+(1-IFERROR(CORREL(AF724:AI724,AN724:AQ724),0))+(1-IFERROR(CORREL(AF724:AI724,AR724:AU724),0)))</f>
        <v>2.59646642692643</v>
      </c>
      <c r="BC724" s="0" t="n">
        <f aca="false">AX724*((1-IFERROR(CORREL(AJ724:AM724,AB724:AE724),0))+(1-IFERROR(CORREL(AJ724:AM724,AF724:AI724),0))+(1-IFERROR(CORREL(AJ724:AM724,AN724:AQ724),0))+(1-IFERROR(CORREL(AJ724:AM724,AR724:AU724),0)))</f>
        <v>1.17119879697361</v>
      </c>
      <c r="BD724" s="0" t="n">
        <f aca="false">AY724*((1-IFERROR(CORREL(AN724:AQ724,AB724:AE724),0))+(1-IFERROR(CORREL(AN724:AQ724,AF724:AI724),0))+(1-IFERROR(CORREL(AN724:AQ724,AJ724:AM724),0))+(1-IFERROR(CORREL(AN724:AQ724,AR724:AU724),0)))</f>
        <v>1.00220659442039</v>
      </c>
      <c r="BE724" s="0" t="n">
        <f aca="false">AZ724*((1-IFERROR(CORREL(AR724:AU724,AB724:AE724),0))+(1-IFERROR(CORREL(AR724:AU724,AF724:AI724),0))+(1-IFERROR(CORREL(AR724:AU724,AJ724:AM724),0))+(1-IFERROR(CORREL(AR724:AU724,AN724:AQ724),0)))</f>
        <v>1.41939426194132</v>
      </c>
      <c r="BF724" s="0" t="n">
        <f aca="false">IF(SUM(BA724:BE724)&gt;0,BA724/SUM(BA724:BE724),1/5)</f>
        <v>0.162405566938892</v>
      </c>
      <c r="BG724" s="0" t="n">
        <f aca="false">IF(SUM(BA724:BE724)&gt;0,BB724/SUM(BA724:BE724),1/5)</f>
        <v>0.351380243896651</v>
      </c>
      <c r="BH724" s="0" t="n">
        <f aca="false">IF(SUM(BA724:BE724)&gt;0,BC724/SUM(BA724:BE724),1/5)</f>
        <v>0.158498532722878</v>
      </c>
      <c r="BI724" s="0" t="n">
        <f aca="false">IF(SUM(BA724:BE724)&gt;0,BD724/SUM(BA724:BE724),1/5)</f>
        <v>0.135628789161404</v>
      </c>
      <c r="BJ724" s="0" t="n">
        <f aca="false">IF(SUM(BA724:BE724)&gt;0,BE724/SUM(BA724:BE724),1/5)</f>
        <v>0.192086867280176</v>
      </c>
      <c r="BK724" s="0" t="n">
        <f aca="false">BF724*AB724+BG724*AF724+BH724*AJ724+BI724*AN724+BJ724*AR724</f>
        <v>0.408908528620432</v>
      </c>
      <c r="BL724" s="0" t="n">
        <f aca="false">BF724*AC724+BG724*AG724+BH724*AK724+BI724*AO724+BJ724*AS724</f>
        <v>0.627262618872469</v>
      </c>
      <c r="BM724" s="0" t="n">
        <f aca="false">BF724*AD724+BG724*AH724+BH724*AL724+BI724*AP724+BJ724*AT724</f>
        <v>0.787486289201774</v>
      </c>
      <c r="BN724" s="0" t="n">
        <f aca="false">BF724*AE724+BG724*AI724+BH724*AM724+BI724*AQ724+BJ724*AU724</f>
        <v>0.648619756103349</v>
      </c>
      <c r="BO724" s="0" t="n">
        <f aca="false">RANK(BK724,$BK724:$BN724)</f>
        <v>4</v>
      </c>
      <c r="BP724" s="0" t="n">
        <f aca="false">RANK(BL724,$BK724:$BN724)</f>
        <v>3</v>
      </c>
      <c r="BQ724" s="0" t="n">
        <f aca="false">RANK(BM724,$BK724:$BN724)</f>
        <v>1</v>
      </c>
      <c r="BR724" s="0" t="n">
        <f aca="false">RANK(BN724,$BK724:$BN724)</f>
        <v>2</v>
      </c>
    </row>
    <row r="725" customFormat="false" ht="15" hidden="false" customHeight="false" outlineLevel="0" collapsed="false">
      <c r="A725" s="0" t="n">
        <v>702</v>
      </c>
      <c r="B725" s="0" t="n">
        <f aca="false">RANDBETWEEN(1,$B$5)</f>
        <v>1</v>
      </c>
      <c r="C725" s="0" t="n">
        <f aca="false">RANDBETWEEN(1,$B$5)</f>
        <v>6</v>
      </c>
      <c r="D725" s="0" t="n">
        <f aca="false">RANDBETWEEN(1,$B$5)</f>
        <v>2</v>
      </c>
      <c r="E725" s="0" t="n">
        <f aca="false">RANDBETWEEN(1,$B$5)</f>
        <v>1</v>
      </c>
      <c r="F725" s="0" t="n">
        <f aca="false">RANDBETWEEN(1,$B$5)</f>
        <v>2</v>
      </c>
      <c r="G725" s="0" t="n">
        <f aca="false">RANDBETWEEN(1,$B$5)</f>
        <v>4</v>
      </c>
      <c r="H725" s="0" t="n">
        <f aca="true">NORMINV(RAND(),$B$8,$B$13)</f>
        <v>44.8697059186025</v>
      </c>
      <c r="I725" s="0" t="n">
        <f aca="true">NORMINV(RAND(),$C$8,$C$13)</f>
        <v>59.9734450073904</v>
      </c>
      <c r="J725" s="0" t="n">
        <f aca="true">NORMINV(RAND(),$D$8,$D$13)</f>
        <v>14.8969399669043</v>
      </c>
      <c r="K725" s="0" t="n">
        <f aca="true">NORMINV(RAND(),$E$8,$E$13)</f>
        <v>2.99022526099664</v>
      </c>
      <c r="L725" s="0" t="n">
        <f aca="true">NORMINV(RAND(),$B$9,$B$14)</f>
        <v>44.0222594520989</v>
      </c>
      <c r="M725" s="0" t="n">
        <f aca="true">NORMINV(RAND(),$C$9,$C$14)</f>
        <v>53.3350983990975</v>
      </c>
      <c r="N725" s="0" t="n">
        <f aca="true">NORMINV(RAND(),$D$9,$D$14)</f>
        <v>44.973948987437</v>
      </c>
      <c r="O725" s="0" t="n">
        <f aca="true">NORMINV(RAND(),$E$9,$E$14)</f>
        <v>25.5356711923336</v>
      </c>
      <c r="P725" s="0" t="n">
        <f aca="true">NORMINV(RAND(),$B$10,$B$15)</f>
        <v>23.3297100400822</v>
      </c>
      <c r="Q725" s="0" t="n">
        <f aca="true">NORMINV(RAND(),$C$10,$C$15)</f>
        <v>28.4855346766286</v>
      </c>
      <c r="R725" s="0" t="n">
        <f aca="true">NORMINV(RAND(),$D$10,$D$15)</f>
        <v>9.00306135184639</v>
      </c>
      <c r="S725" s="0" t="n">
        <f aca="true">NORMINV(RAND(),$E$10,$E$15)</f>
        <v>4.19867266034441</v>
      </c>
      <c r="T725" s="0" t="n">
        <f aca="false">MEDIAN(INDEX(Avaliadores!$B$17:$B$22,$B725),INDEX(Avaliadores!$B$17:$B$22,$C725),INDEX(Avaliadores!$B$17:$B$22,$D725),INDEX(Avaliadores!$B$17:$B$22,$E725),INDEX(Avaliadores!$B$17:$B$22,$F725),INDEX(Avaliadores!$B$17:$B$22,$G725))</f>
        <v>2.54166666666667</v>
      </c>
      <c r="U725" s="0" t="n">
        <f aca="false">MEDIAN(INDEX(Avaliadores!$C$17:$C$22,$B725),INDEX(Avaliadores!$C$17:$C$22,$C725),INDEX(Avaliadores!$C$17:$C$22,$D725),INDEX(Avaliadores!$C$17:$C$22,$E725),INDEX(Avaliadores!$C$17:$C$22,$F725),INDEX(Avaliadores!$C$17:$C$22,$G725))</f>
        <v>5.04166666666667</v>
      </c>
      <c r="V725" s="0" t="n">
        <f aca="false">MEDIAN(INDEX(Avaliadores!$D$17:$D$22,$B725),INDEX(Avaliadores!$D$17:$D$22,$C725),INDEX(Avaliadores!$D$17:$D$22,$D725),INDEX(Avaliadores!$D$17:$D$22,$E725),INDEX(Avaliadores!$D$17:$D$22,$F725),INDEX(Avaliadores!$D$17:$D$22,$G725))</f>
        <v>6.04166666666667</v>
      </c>
      <c r="W725" s="0" t="n">
        <f aca="false">MEDIAN(INDEX(Avaliadores!$E$17:$E$22,$B725),INDEX(Avaliadores!$E$17:$E$22,$C725),INDEX(Avaliadores!$E$17:$E$22,$D725),INDEX(Avaliadores!$E$17:$E$22,$E725),INDEX(Avaliadores!$E$17:$E$22,$F725),INDEX(Avaliadores!$E$17:$E$22,$G725))</f>
        <v>6.29166666666667</v>
      </c>
      <c r="X725" s="0" t="n">
        <f aca="false">MEDIAN(INDEX(Avaliadores!$F$17:$F$22,$B725),INDEX(Avaliadores!$F$17:$F$22,$C725),INDEX(Avaliadores!$F$17:$F$22,$D725),INDEX(Avaliadores!$F$17:$F$22,$E725),INDEX(Avaliadores!$F$17:$F$22,$F725),INDEX(Avaliadores!$F$17:$F$22,$G725))</f>
        <v>2.04166666666667</v>
      </c>
      <c r="Y725" s="0" t="n">
        <f aca="false">MEDIAN(INDEX(Avaliadores!$G$17:$G$22,$B725),INDEX(Avaliadores!$G$17:$G$22,$C725),INDEX(Avaliadores!$G$17:$G$22,$D725),INDEX(Avaliadores!$G$17:$G$22,$E725),INDEX(Avaliadores!$G$17:$G$22,$F725),INDEX(Avaliadores!$G$17:$G$22,$G725))</f>
        <v>5.04166666666667</v>
      </c>
      <c r="Z725" s="0" t="n">
        <f aca="false">MEDIAN(INDEX(Avaliadores!$H$17:$H$22,$B725),INDEX(Avaliadores!$H$17:$H$22,$C725),INDEX(Avaliadores!$H$17:$H$22,$D725),INDEX(Avaliadores!$H$17:$H$22,$E725),INDEX(Avaliadores!$H$17:$H$22,$F725),INDEX(Avaliadores!$H$17:$H$22,$G725))</f>
        <v>4.04166666666667</v>
      </c>
      <c r="AA725" s="0" t="n">
        <f aca="false">MEDIAN(INDEX(Avaliadores!$I$17:$I$22,$B725),INDEX(Avaliadores!$I$17:$I$22,$C725),INDEX(Avaliadores!$I$17:$I$22,$D725),INDEX(Avaliadores!$I$17:$I$22,$E725),INDEX(Avaliadores!$I$17:$I$22,$F725),INDEX(Avaliadores!$I$17:$I$22,$G725))</f>
        <v>6.54166666666667</v>
      </c>
      <c r="AB725" s="0" t="n">
        <f aca="false">IF(MAX(H725:K725)=MIN(H725:K725),0,IF($B$17="custo",(MAX(H725:K725)-H725)/(MAX(H725:K725)-MIN(H725:K725)),(H725-MIN(H725:K725))/(MAX(H725:K725)-MIN(H725:K725))))</f>
        <v>0.265055908669391</v>
      </c>
      <c r="AC725" s="0" t="n">
        <f aca="false">IF(MAX(H725:K725)=MIN(H725:K725),0,IF($B$17="custo",(MAX(H725:K725)-I725)/(MAX(H725:K725)-MIN(H725:K725)),(I725-MIN(H725:K725))/(MAX(H725:K725)-MIN(H725:K725))))</f>
        <v>0</v>
      </c>
      <c r="AD725" s="0" t="n">
        <f aca="false">IF(MAX(H725:K725)=MIN(H725:K725),0,IF($B$17="custo",(MAX(H725:K725)-J725)/(MAX(H725:K725)-MIN(H725:K725)),(J725-MIN(H725:K725))/(MAX(H725:K725)-MIN(H725:K725))))</f>
        <v>0.79104875507388</v>
      </c>
      <c r="AE725" s="0" t="n">
        <f aca="false">IF(MAX(H725:K725)=MIN(H725:K725),0,IF($B$17="custo",(MAX(H725:K725)-K725)/(MAX(H725:K725)-MIN(H725:K725)),(K725-MIN(H725:K725))/(MAX(H725:K725)-MIN(H725:K725))))</f>
        <v>1</v>
      </c>
      <c r="AF725" s="0" t="n">
        <f aca="false">IF(MAX(L725:O725)=MIN(L725:O725),0,IF($C$17="custo",(MAX(L725:O725)-L725)/(MAX(L725:O725)-MIN(L725:O725)),(L725-MIN(L725:O725))/(MAX(L725:O725)-MIN(L725:O725))))</f>
        <v>0.664998890886045</v>
      </c>
      <c r="AG725" s="0" t="n">
        <f aca="false">IF(MAX(L725:O725)=MIN(L725:O725),0,IF($C$17="custo",(MAX(L725:O725)-M725)/(MAX(L725:O725)-MIN(L725:O725)),(M725-MIN(L725:O725))/(MAX(L725:O725)-MIN(L725:O725))))</f>
        <v>1</v>
      </c>
      <c r="AH725" s="0" t="n">
        <f aca="false">IF(MAX(L725:O725)=MIN(L725:O725),0,IF($C$17="custo",(MAX(L725:O725)-N725)/(MAX(L725:O725)-MIN(L725:O725)),(N725-MIN(L725:O725))/(MAX(L725:O725)-MIN(L725:O725))))</f>
        <v>0.699233032771766</v>
      </c>
      <c r="AI725" s="0" t="n">
        <f aca="false">IF(MAX(L725:O725)=MIN(L725:O725),0,IF($C$17="custo",(MAX(L725:O725)-O725)/(MAX(L725:O725)-MIN(L725:O725)),(O725-MIN(L725:O725))/(MAX(L725:O725)-MIN(L725:O725))))</f>
        <v>0</v>
      </c>
      <c r="AJ725" s="0" t="n">
        <f aca="false">IF(MAX(P725:S725)=MIN(P725:S725),0,IF($D$17="custo",(MAX(P725:S725)-P725)/(MAX(P725:S725)-MIN(P725:S725)),(P725-MIN(P725:S725))/(MAX(P725:S725)-MIN(P725:S725))))</f>
        <v>0.212288628851661</v>
      </c>
      <c r="AK725" s="0" t="n">
        <f aca="false">IF(MAX(P725:S725)=MIN(P725:S725),0,IF($D$17="custo",(MAX(P725:S725)-Q725)/(MAX(P725:S725)-MIN(P725:S725)),(Q725-MIN(P725:S725))/(MAX(P725:S725)-MIN(P725:S725))))</f>
        <v>0</v>
      </c>
      <c r="AL725" s="0" t="n">
        <f aca="false">IF(MAX(P725:S725)=MIN(P725:S725),0,IF($D$17="custo",(MAX(P725:S725)-R725)/(MAX(P725:S725)-MIN(P725:S725)),(R725-MIN(P725:S725))/(MAX(P725:S725)-MIN(P725:S725))))</f>
        <v>0.802181579148403</v>
      </c>
      <c r="AM725" s="0" t="n">
        <f aca="false">IF(MAX(P725:S725)=MIN(P725:S725),0,IF($D$17="custo",(MAX(P725:S725)-S725)/(MAX(P725:S725)-MIN(P725:S725)),(S725-MIN(P725:S725))/(MAX(P725:S725)-MIN(P725:S725))))</f>
        <v>1</v>
      </c>
      <c r="AN725" s="0" t="n">
        <f aca="false">IF(MAX(T725:W725)=MIN(T725:W725),0,IF($E$17="custo",(MAX(T725:W725)-T725)/(MAX(T725:W725)-MIN(T725:W725)),(T725-MIN(T725:W725))/(MAX(T725:W725)-MIN(T725:W725))))</f>
        <v>0</v>
      </c>
      <c r="AO725" s="0" t="n">
        <f aca="false">IF(MAX(T725:W725)=MIN(T725:W725),0,IF($E$17="custo",(MAX(T725:W725)-U725)/(MAX(T725:W725)-MIN(T725:W725)),(U725-MIN(T725:W725))/(MAX(T725:W725)-MIN(T725:W725))))</f>
        <v>0.666666666666667</v>
      </c>
      <c r="AP725" s="0" t="n">
        <f aca="false">IF(MAX(T725:W725)=MIN(T725:W725),0,IF($E$17="custo",(MAX(T725:W725)-V725)/(MAX(T725:W725)-MIN(T725:W725)),(V725-MIN(T725:W725))/(MAX(T725:W725)-MIN(T725:W725))))</f>
        <v>0.933333333333333</v>
      </c>
      <c r="AQ725" s="0" t="n">
        <f aca="false">IF(MAX(T725:W725)=MIN(T725:W725),0,IF($E$17="custo",(MAX(T725:W725)-W725)/(MAX(T725:W725)-MIN(T725:W725)),(W725-MIN(T725:W725))/(MAX(T725:W725)-MIN(T725:W725))))</f>
        <v>1</v>
      </c>
      <c r="AR725" s="0" t="n">
        <f aca="false">IF(MAX(X725:AA725)=MIN(X725:AA725),0,IF($F$17="custo",(MAX(X725:AA725)-X725)/(MAX(X725:AA725)-MIN(X725:AA725)),(X725-MIN(X725:AA725))/(MAX(X725:AA725)-MIN(X725:AA725))))</f>
        <v>0</v>
      </c>
      <c r="AS725" s="0" t="n">
        <f aca="false">IF(MAX(X725:AA725)=MIN(X725:AA725),0,IF($F$17="custo",(MAX(X725:AA725)-Y725)/(MAX(X725:AA725)-MIN(X725:AA725)),(Y725-MIN(X725:AA725))/(MAX(X725:AA725)-MIN(X725:AA725))))</f>
        <v>0.666666666666667</v>
      </c>
      <c r="AT725" s="0" t="n">
        <f aca="false">IF(MAX(X725:AA725)=MIN(X725:AA725),0,IF($F$17="custo",(MAX(X725:AA725)-Z725)/(MAX(X725:AA725)-MIN(X725:AA725)),(Z725-MIN(X725:AA725))/(MAX(X725:AA725)-MIN(X725:AA725))))</f>
        <v>0.444444444444444</v>
      </c>
      <c r="AU725" s="0" t="n">
        <f aca="false">IF(MAX(X725:AA725)=MIN(X725:AA725),0,IF($F$17="custo",(MAX(X725:AA725)-AA725)/(MAX(X725:AA725)-MIN(X725:AA725)),(AA725-MIN(X725:AA725))/(MAX(X725:AA725)-MIN(X725:AA725))))</f>
        <v>1</v>
      </c>
      <c r="AV725" s="0" t="n">
        <f aca="false">STDEVP(AB725:AE725)</f>
        <v>0.399725271454591</v>
      </c>
      <c r="AW725" s="0" t="n">
        <f aca="false">STDEVP(AF725:AI725)</f>
        <v>0.365291736762616</v>
      </c>
      <c r="AX725" s="0" t="n">
        <f aca="false">STDEVP(AJ725:AM725)</f>
        <v>0.41049944979707</v>
      </c>
      <c r="AY725" s="0" t="n">
        <f aca="false">STDEVP(AN725:AQ725)</f>
        <v>0.395460350590156</v>
      </c>
      <c r="AZ725" s="0" t="n">
        <f aca="false">STDEVP(AR725:AU725)</f>
        <v>0.363241578628389</v>
      </c>
      <c r="BA725" s="0" t="n">
        <f aca="false">AV725*((1-IFERROR(CORREL(AB725:AE725,AF725:AI725),0))+(1-IFERROR(CORREL(AB725:AE725,AJ725:AM725),0))+(1-IFERROR(CORREL(AB725:AE725,AN725:AQ725),0))+(1-IFERROR(CORREL(AB725:AE725,AR725:AU725),0)))</f>
        <v>1.09492991142508</v>
      </c>
      <c r="BB725" s="0" t="n">
        <f aca="false">AW725*((1-IFERROR(CORREL(AF725:AI725,AB725:AE725),0))+(1-IFERROR(CORREL(AF725:AI725,AJ725:AM725),0))+(1-IFERROR(CORREL(AF725:AI725,AN725:AQ725),0))+(1-IFERROR(CORREL(AF725:AI725,AR725:AU725),0)))</f>
        <v>2.38615678959759</v>
      </c>
      <c r="BC725" s="0" t="n">
        <f aca="false">AX725*((1-IFERROR(CORREL(AJ725:AM725,AB725:AE725),0))+(1-IFERROR(CORREL(AJ725:AM725,AF725:AI725),0))+(1-IFERROR(CORREL(AJ725:AM725,AN725:AQ725),0))+(1-IFERROR(CORREL(AJ725:AM725,AR725:AU725),0)))</f>
        <v>1.08690936979237</v>
      </c>
      <c r="BD725" s="0" t="n">
        <f aca="false">AY725*((1-IFERROR(CORREL(AN725:AQ725,AB725:AE725),0))+(1-IFERROR(CORREL(AN725:AQ725,AF725:AI725),0))+(1-IFERROR(CORREL(AN725:AQ725,AJ725:AM725),0))+(1-IFERROR(CORREL(AN725:AQ725,AR725:AU725),0)))</f>
        <v>0.876606858847776</v>
      </c>
      <c r="BE725" s="0" t="n">
        <f aca="false">AZ725*((1-IFERROR(CORREL(AR725:AU725,AB725:AE725),0))+(1-IFERROR(CORREL(AR725:AU725,AF725:AI725),0))+(1-IFERROR(CORREL(AR725:AU725,AJ725:AM725),0))+(1-IFERROR(CORREL(AR725:AU725,AN725:AQ725),0)))</f>
        <v>0.984833768068921</v>
      </c>
      <c r="BF725" s="0" t="n">
        <f aca="false">IF(SUM(BA725:BE725)&gt;0,BA725/SUM(BA725:BE725),1/5)</f>
        <v>0.170299508790773</v>
      </c>
      <c r="BG725" s="0" t="n">
        <f aca="false">IF(SUM(BA725:BE725)&gt;0,BB725/SUM(BA725:BE725),1/5)</f>
        <v>0.371129991907287</v>
      </c>
      <c r="BH725" s="0" t="n">
        <f aca="false">IF(SUM(BA725:BE725)&gt;0,BC725/SUM(BA725:BE725),1/5)</f>
        <v>0.169052036887745</v>
      </c>
      <c r="BI725" s="0" t="n">
        <f aca="false">IF(SUM(BA725:BE725)&gt;0,BD725/SUM(BA725:BE725),1/5)</f>
        <v>0.136342715553454</v>
      </c>
      <c r="BJ725" s="0" t="n">
        <f aca="false">IF(SUM(BA725:BE725)&gt;0,BE725/SUM(BA725:BE725),1/5)</f>
        <v>0.153175746860742</v>
      </c>
      <c r="BK725" s="0" t="n">
        <f aca="false">BF725*AB725+BG725*AF725+BH725*AJ725+BI725*AN725+BJ725*AR725</f>
        <v>0.327827749156861</v>
      </c>
      <c r="BL725" s="0" t="n">
        <f aca="false">BF725*AC725+BG725*AG725+BH725*AK725+BI725*AO725+BJ725*AS725</f>
        <v>0.564142300183417</v>
      </c>
      <c r="BM725" s="0" t="n">
        <f aca="false">BF725*AD725+BG725*AH725+BH725*AL725+BI725*AP725+BJ725*AT725</f>
        <v>0.725163305020501</v>
      </c>
      <c r="BN725" s="0" t="n">
        <f aca="false">BF725*AE725+BG725*AI725+BH725*AM725+BI725*AQ725+BJ725*AU725</f>
        <v>0.628870008092713</v>
      </c>
      <c r="BO725" s="0" t="n">
        <f aca="false">RANK(BK725,$BK725:$BN725)</f>
        <v>4</v>
      </c>
      <c r="BP725" s="0" t="n">
        <f aca="false">RANK(BL725,$BK725:$BN725)</f>
        <v>3</v>
      </c>
      <c r="BQ725" s="0" t="n">
        <f aca="false">RANK(BM725,$BK725:$BN725)</f>
        <v>1</v>
      </c>
      <c r="BR725" s="0" t="n">
        <f aca="false">RANK(BN725,$BK725:$BN725)</f>
        <v>2</v>
      </c>
    </row>
    <row r="726" customFormat="false" ht="15" hidden="false" customHeight="false" outlineLevel="0" collapsed="false">
      <c r="A726" s="0" t="n">
        <v>703</v>
      </c>
      <c r="B726" s="0" t="n">
        <f aca="false">RANDBETWEEN(1,$B$5)</f>
        <v>4</v>
      </c>
      <c r="C726" s="0" t="n">
        <f aca="false">RANDBETWEEN(1,$B$5)</f>
        <v>6</v>
      </c>
      <c r="D726" s="0" t="n">
        <f aca="false">RANDBETWEEN(1,$B$5)</f>
        <v>5</v>
      </c>
      <c r="E726" s="0" t="n">
        <f aca="false">RANDBETWEEN(1,$B$5)</f>
        <v>5</v>
      </c>
      <c r="F726" s="0" t="n">
        <f aca="false">RANDBETWEEN(1,$B$5)</f>
        <v>2</v>
      </c>
      <c r="G726" s="0" t="n">
        <f aca="false">RANDBETWEEN(1,$B$5)</f>
        <v>1</v>
      </c>
      <c r="H726" s="0" t="n">
        <f aca="true">NORMINV(RAND(),$B$8,$B$13)</f>
        <v>48.1369634622002</v>
      </c>
      <c r="I726" s="0" t="n">
        <f aca="true">NORMINV(RAND(),$C$8,$C$13)</f>
        <v>61.083373010709</v>
      </c>
      <c r="J726" s="0" t="n">
        <f aca="true">NORMINV(RAND(),$D$8,$D$13)</f>
        <v>14.4542502811412</v>
      </c>
      <c r="K726" s="0" t="n">
        <f aca="true">NORMINV(RAND(),$E$8,$E$13)</f>
        <v>3.24893342139105</v>
      </c>
      <c r="L726" s="0" t="n">
        <f aca="true">NORMINV(RAND(),$B$9,$B$14)</f>
        <v>44.1992023330278</v>
      </c>
      <c r="M726" s="0" t="n">
        <f aca="true">NORMINV(RAND(),$C$9,$C$14)</f>
        <v>55.3587257138276</v>
      </c>
      <c r="N726" s="0" t="n">
        <f aca="true">NORMINV(RAND(),$D$9,$D$14)</f>
        <v>39.7281894850824</v>
      </c>
      <c r="O726" s="0" t="n">
        <f aca="true">NORMINV(RAND(),$E$9,$E$14)</f>
        <v>25.2744446829141</v>
      </c>
      <c r="P726" s="0" t="n">
        <f aca="true">NORMINV(RAND(),$B$10,$B$15)</f>
        <v>26.2413868076222</v>
      </c>
      <c r="Q726" s="0" t="n">
        <f aca="true">NORMINV(RAND(),$C$10,$C$15)</f>
        <v>29.3066621726861</v>
      </c>
      <c r="R726" s="0" t="n">
        <f aca="true">NORMINV(RAND(),$D$10,$D$15)</f>
        <v>10.2204872903232</v>
      </c>
      <c r="S726" s="0" t="n">
        <f aca="true">NORMINV(RAND(),$E$10,$E$15)</f>
        <v>3.85577866550758</v>
      </c>
      <c r="T726" s="0" t="n">
        <f aca="false">MEDIAN(INDEX(Avaliadores!$B$17:$B$22,$B726),INDEX(Avaliadores!$B$17:$B$22,$C726),INDEX(Avaliadores!$B$17:$B$22,$D726),INDEX(Avaliadores!$B$17:$B$22,$E726),INDEX(Avaliadores!$B$17:$B$22,$F726),INDEX(Avaliadores!$B$17:$B$22,$G726))</f>
        <v>2.54166666666667</v>
      </c>
      <c r="U726" s="0" t="n">
        <f aca="false">MEDIAN(INDEX(Avaliadores!$C$17:$C$22,$B726),INDEX(Avaliadores!$C$17:$C$22,$C726),INDEX(Avaliadores!$C$17:$C$22,$D726),INDEX(Avaliadores!$C$17:$C$22,$E726),INDEX(Avaliadores!$C$17:$C$22,$F726),INDEX(Avaliadores!$C$17:$C$22,$G726))</f>
        <v>5.54166666666667</v>
      </c>
      <c r="V726" s="0" t="n">
        <f aca="false">MEDIAN(INDEX(Avaliadores!$D$17:$D$22,$B726),INDEX(Avaliadores!$D$17:$D$22,$C726),INDEX(Avaliadores!$D$17:$D$22,$D726),INDEX(Avaliadores!$D$17:$D$22,$E726),INDEX(Avaliadores!$D$17:$D$22,$F726),INDEX(Avaliadores!$D$17:$D$22,$G726))</f>
        <v>5.54166666666667</v>
      </c>
      <c r="W726" s="0" t="n">
        <f aca="false">MEDIAN(INDEX(Avaliadores!$E$17:$E$22,$B726),INDEX(Avaliadores!$E$17:$E$22,$C726),INDEX(Avaliadores!$E$17:$E$22,$D726),INDEX(Avaliadores!$E$17:$E$22,$E726),INDEX(Avaliadores!$E$17:$E$22,$F726),INDEX(Avaliadores!$E$17:$E$22,$G726))</f>
        <v>6.79166666666667</v>
      </c>
      <c r="X726" s="0" t="n">
        <f aca="false">MEDIAN(INDEX(Avaliadores!$F$17:$F$22,$B726),INDEX(Avaliadores!$F$17:$F$22,$C726),INDEX(Avaliadores!$F$17:$F$22,$D726),INDEX(Avaliadores!$F$17:$F$22,$E726),INDEX(Avaliadores!$F$17:$F$22,$F726),INDEX(Avaliadores!$F$17:$F$22,$G726))</f>
        <v>2.54166666666667</v>
      </c>
      <c r="Y726" s="0" t="n">
        <f aca="false">MEDIAN(INDEX(Avaliadores!$G$17:$G$22,$B726),INDEX(Avaliadores!$G$17:$G$22,$C726),INDEX(Avaliadores!$G$17:$G$22,$D726),INDEX(Avaliadores!$G$17:$G$22,$E726),INDEX(Avaliadores!$G$17:$G$22,$F726),INDEX(Avaliadores!$G$17:$G$22,$G726))</f>
        <v>4.79166666666667</v>
      </c>
      <c r="Z726" s="0" t="n">
        <f aca="false">MEDIAN(INDEX(Avaliadores!$H$17:$H$22,$B726),INDEX(Avaliadores!$H$17:$H$22,$C726),INDEX(Avaliadores!$H$17:$H$22,$D726),INDEX(Avaliadores!$H$17:$H$22,$E726),INDEX(Avaliadores!$H$17:$H$22,$F726),INDEX(Avaliadores!$H$17:$H$22,$G726))</f>
        <v>3.79166666666667</v>
      </c>
      <c r="AA726" s="0" t="n">
        <f aca="false">MEDIAN(INDEX(Avaliadores!$I$17:$I$22,$B726),INDEX(Avaliadores!$I$17:$I$22,$C726),INDEX(Avaliadores!$I$17:$I$22,$D726),INDEX(Avaliadores!$I$17:$I$22,$E726),INDEX(Avaliadores!$I$17:$I$22,$F726),INDEX(Avaliadores!$I$17:$I$22,$G726))</f>
        <v>6.54166666666667</v>
      </c>
      <c r="AB726" s="0" t="n">
        <f aca="false">IF(MAX(H726:K726)=MIN(H726:K726),0,IF($B$17="custo",(MAX(H726:K726)-H726)/(MAX(H726:K726)-MIN(H726:K726)),(H726-MIN(H726:K726))/(MAX(H726:K726)-MIN(H726:K726))))</f>
        <v>0.22385294368617</v>
      </c>
      <c r="AC726" s="0" t="n">
        <f aca="false">IF(MAX(H726:K726)=MIN(H726:K726),0,IF($B$17="custo",(MAX(H726:K726)-I726)/(MAX(H726:K726)-MIN(H726:K726)),(I726-MIN(H726:K726))/(MAX(H726:K726)-MIN(H726:K726))))</f>
        <v>0</v>
      </c>
      <c r="AD726" s="0" t="n">
        <f aca="false">IF(MAX(H726:K726)=MIN(H726:K726),0,IF($B$17="custo",(MAX(H726:K726)-J726)/(MAX(H726:K726)-MIN(H726:K726)),(J726-MIN(H726:K726))/(MAX(H726:K726)-MIN(H726:K726))))</f>
        <v>0.80625182954449</v>
      </c>
      <c r="AE726" s="0" t="n">
        <f aca="false">IF(MAX(H726:K726)=MIN(H726:K726),0,IF($B$17="custo",(MAX(H726:K726)-K726)/(MAX(H726:K726)-MIN(H726:K726)),(K726-MIN(H726:K726))/(MAX(H726:K726)-MIN(H726:K726))))</f>
        <v>1</v>
      </c>
      <c r="AF726" s="0" t="n">
        <f aca="false">IF(MAX(L726:O726)=MIN(L726:O726),0,IF($C$17="custo",(MAX(L726:O726)-L726)/(MAX(L726:O726)-MIN(L726:O726)),(L726-MIN(L726:O726))/(MAX(L726:O726)-MIN(L726:O726))))</f>
        <v>0.629057999779597</v>
      </c>
      <c r="AG726" s="0" t="n">
        <f aca="false">IF(MAX(L726:O726)=MIN(L726:O726),0,IF($C$17="custo",(MAX(L726:O726)-M726)/(MAX(L726:O726)-MIN(L726:O726)),(M726-MIN(L726:O726))/(MAX(L726:O726)-MIN(L726:O726))))</f>
        <v>1</v>
      </c>
      <c r="AH726" s="0" t="n">
        <f aca="false">IF(MAX(L726:O726)=MIN(L726:O726),0,IF($C$17="custo",(MAX(L726:O726)-N726)/(MAX(L726:O726)-MIN(L726:O726)),(N726-MIN(L726:O726))/(MAX(L726:O726)-MIN(L726:O726))))</f>
        <v>0.48044175585636</v>
      </c>
      <c r="AI726" s="0" t="n">
        <f aca="false">IF(MAX(L726:O726)=MIN(L726:O726),0,IF($C$17="custo",(MAX(L726:O726)-O726)/(MAX(L726:O726)-MIN(L726:O726)),(O726-MIN(L726:O726))/(MAX(L726:O726)-MIN(L726:O726))))</f>
        <v>0</v>
      </c>
      <c r="AJ726" s="0" t="n">
        <f aca="false">IF(MAX(P726:S726)=MIN(P726:S726),0,IF($D$17="custo",(MAX(P726:S726)-P726)/(MAX(P726:S726)-MIN(P726:S726)),(P726-MIN(P726:S726))/(MAX(P726:S726)-MIN(P726:S726))))</f>
        <v>0.120438858800297</v>
      </c>
      <c r="AK726" s="0" t="n">
        <f aca="false">IF(MAX(P726:S726)=MIN(P726:S726),0,IF($D$17="custo",(MAX(P726:S726)-Q726)/(MAX(P726:S726)-MIN(P726:S726)),(Q726-MIN(P726:S726))/(MAX(P726:S726)-MIN(P726:S726))))</f>
        <v>0</v>
      </c>
      <c r="AL726" s="0" t="n">
        <f aca="false">IF(MAX(P726:S726)=MIN(P726:S726),0,IF($D$17="custo",(MAX(P726:S726)-R726)/(MAX(P726:S726)-MIN(P726:S726)),(R726-MIN(P726:S726))/(MAX(P726:S726)-MIN(P726:S726))))</f>
        <v>0.749921898663342</v>
      </c>
      <c r="AM726" s="0" t="n">
        <f aca="false">IF(MAX(P726:S726)=MIN(P726:S726),0,IF($D$17="custo",(MAX(P726:S726)-S726)/(MAX(P726:S726)-MIN(P726:S726)),(S726-MIN(P726:S726))/(MAX(P726:S726)-MIN(P726:S726))))</f>
        <v>1</v>
      </c>
      <c r="AN726" s="0" t="n">
        <f aca="false">IF(MAX(T726:W726)=MIN(T726:W726),0,IF($E$17="custo",(MAX(T726:W726)-T726)/(MAX(T726:W726)-MIN(T726:W726)),(T726-MIN(T726:W726))/(MAX(T726:W726)-MIN(T726:W726))))</f>
        <v>0</v>
      </c>
      <c r="AO726" s="0" t="n">
        <f aca="false">IF(MAX(T726:W726)=MIN(T726:W726),0,IF($E$17="custo",(MAX(T726:W726)-U726)/(MAX(T726:W726)-MIN(T726:W726)),(U726-MIN(T726:W726))/(MAX(T726:W726)-MIN(T726:W726))))</f>
        <v>0.705882352941177</v>
      </c>
      <c r="AP726" s="0" t="n">
        <f aca="false">IF(MAX(T726:W726)=MIN(T726:W726),0,IF($E$17="custo",(MAX(T726:W726)-V726)/(MAX(T726:W726)-MIN(T726:W726)),(V726-MIN(T726:W726))/(MAX(T726:W726)-MIN(T726:W726))))</f>
        <v>0.705882352941177</v>
      </c>
      <c r="AQ726" s="0" t="n">
        <f aca="false">IF(MAX(T726:W726)=MIN(T726:W726),0,IF($E$17="custo",(MAX(T726:W726)-W726)/(MAX(T726:W726)-MIN(T726:W726)),(W726-MIN(T726:W726))/(MAX(T726:W726)-MIN(T726:W726))))</f>
        <v>1</v>
      </c>
      <c r="AR726" s="0" t="n">
        <f aca="false">IF(MAX(X726:AA726)=MIN(X726:AA726),0,IF($F$17="custo",(MAX(X726:AA726)-X726)/(MAX(X726:AA726)-MIN(X726:AA726)),(X726-MIN(X726:AA726))/(MAX(X726:AA726)-MIN(X726:AA726))))</f>
        <v>0</v>
      </c>
      <c r="AS726" s="0" t="n">
        <f aca="false">IF(MAX(X726:AA726)=MIN(X726:AA726),0,IF($F$17="custo",(MAX(X726:AA726)-Y726)/(MAX(X726:AA726)-MIN(X726:AA726)),(Y726-MIN(X726:AA726))/(MAX(X726:AA726)-MIN(X726:AA726))))</f>
        <v>0.5625</v>
      </c>
      <c r="AT726" s="0" t="n">
        <f aca="false">IF(MAX(X726:AA726)=MIN(X726:AA726),0,IF($F$17="custo",(MAX(X726:AA726)-Z726)/(MAX(X726:AA726)-MIN(X726:AA726)),(Z726-MIN(X726:AA726))/(MAX(X726:AA726)-MIN(X726:AA726))))</f>
        <v>0.3125</v>
      </c>
      <c r="AU726" s="0" t="n">
        <f aca="false">IF(MAX(X726:AA726)=MIN(X726:AA726),0,IF($F$17="custo",(MAX(X726:AA726)-AA726)/(MAX(X726:AA726)-MIN(X726:AA726)),(AA726-MIN(X726:AA726))/(MAX(X726:AA726)-MIN(X726:AA726))))</f>
        <v>1</v>
      </c>
      <c r="AV726" s="0" t="n">
        <f aca="false">STDEVP(AB726:AE726)</f>
        <v>0.409212904692448</v>
      </c>
      <c r="AW726" s="0" t="n">
        <f aca="false">STDEVP(AF726:AI726)</f>
        <v>0.35848324336711</v>
      </c>
      <c r="AX726" s="0" t="n">
        <f aca="false">STDEVP(AJ726:AM726)</f>
        <v>0.419024471850679</v>
      </c>
      <c r="AY726" s="0" t="n">
        <f aca="false">STDEVP(AN726:AQ726)</f>
        <v>0.36823482428085</v>
      </c>
      <c r="AZ726" s="0" t="n">
        <f aca="false">STDEVP(AR726:AU726)</f>
        <v>0.365771872209988</v>
      </c>
      <c r="BA726" s="0" t="n">
        <f aca="false">AV726*((1-IFERROR(CORREL(AB726:AE726,AF726:AI726),0))+(1-IFERROR(CORREL(AB726:AE726,AJ726:AM726),0))+(1-IFERROR(CORREL(AB726:AE726,AN726:AQ726),0))+(1-IFERROR(CORREL(AB726:AE726,AR726:AU726),0)))</f>
        <v>1.16849180320091</v>
      </c>
      <c r="BB726" s="0" t="n">
        <f aca="false">AW726*((1-IFERROR(CORREL(AF726:AI726,AB726:AE726),0))+(1-IFERROR(CORREL(AF726:AI726,AJ726:AM726),0))+(1-IFERROR(CORREL(AF726:AI726,AN726:AQ726),0))+(1-IFERROR(CORREL(AF726:AI726,AR726:AU726),0)))</f>
        <v>2.43647848442444</v>
      </c>
      <c r="BC726" s="0" t="n">
        <f aca="false">AX726*((1-IFERROR(CORREL(AJ726:AM726,AB726:AE726),0))+(1-IFERROR(CORREL(AJ726:AM726,AF726:AI726),0))+(1-IFERROR(CORREL(AJ726:AM726,AN726:AQ726),0))+(1-IFERROR(CORREL(AJ726:AM726,AR726:AU726),0)))</f>
        <v>1.12592364262329</v>
      </c>
      <c r="BD726" s="0" t="n">
        <f aca="false">AY726*((1-IFERROR(CORREL(AN726:AQ726,AB726:AE726),0))+(1-IFERROR(CORREL(AN726:AQ726,AF726:AI726),0))+(1-IFERROR(CORREL(AN726:AQ726,AJ726:AM726),0))+(1-IFERROR(CORREL(AN726:AQ726,AR726:AU726),0)))</f>
        <v>0.847767842042512</v>
      </c>
      <c r="BE726" s="0" t="n">
        <f aca="false">AZ726*((1-IFERROR(CORREL(AR726:AU726,AB726:AE726),0))+(1-IFERROR(CORREL(AR726:AU726,AF726:AI726),0))+(1-IFERROR(CORREL(AR726:AU726,AJ726:AM726),0))+(1-IFERROR(CORREL(AR726:AU726,AN726:AQ726),0)))</f>
        <v>0.928124622333329</v>
      </c>
      <c r="BF726" s="0" t="n">
        <f aca="false">IF(SUM(BA726:BE726)&gt;0,BA726/SUM(BA726:BE726),1/5)</f>
        <v>0.179580476802842</v>
      </c>
      <c r="BG726" s="0" t="n">
        <f aca="false">IF(SUM(BA726:BE726)&gt;0,BB726/SUM(BA726:BE726),1/5)</f>
        <v>0.374451893247535</v>
      </c>
      <c r="BH726" s="0" t="n">
        <f aca="false">IF(SUM(BA726:BE726)&gt;0,BC726/SUM(BA726:BE726),1/5)</f>
        <v>0.173038359389431</v>
      </c>
      <c r="BI726" s="0" t="n">
        <f aca="false">IF(SUM(BA726:BE726)&gt;0,BD726/SUM(BA726:BE726),1/5)</f>
        <v>0.130289791400389</v>
      </c>
      <c r="BJ726" s="0" t="n">
        <f aca="false">IF(SUM(BA726:BE726)&gt;0,BE726/SUM(BA726:BE726),1/5)</f>
        <v>0.142639479159803</v>
      </c>
      <c r="BK726" s="0" t="n">
        <f aca="false">BF726*AB726+BG726*AF726+BH726*AJ726+BI726*AN726+BJ726*AR726</f>
        <v>0.296592119874398</v>
      </c>
      <c r="BL726" s="0" t="n">
        <f aca="false">BF726*AC726+BG726*AG726+BH726*AK726+BI726*AO726+BJ726*AS726</f>
        <v>0.546655864792846</v>
      </c>
      <c r="BM726" s="0" t="n">
        <f aca="false">BF726*AD726+BG726*AH726+BH726*AL726+BI726*AP726+BJ726*AT726</f>
        <v>0.590998769818619</v>
      </c>
      <c r="BN726" s="0" t="n">
        <f aca="false">BF726*AE726+BG726*AI726+BH726*AM726+BI726*AQ726+BJ726*AU726</f>
        <v>0.625548106752465</v>
      </c>
      <c r="BO726" s="0" t="n">
        <f aca="false">RANK(BK726,$BK726:$BN726)</f>
        <v>4</v>
      </c>
      <c r="BP726" s="0" t="n">
        <f aca="false">RANK(BL726,$BK726:$BN726)</f>
        <v>3</v>
      </c>
      <c r="BQ726" s="0" t="n">
        <f aca="false">RANK(BM726,$BK726:$BN726)</f>
        <v>2</v>
      </c>
      <c r="BR726" s="0" t="n">
        <f aca="false">RANK(BN726,$BK726:$BN726)</f>
        <v>1</v>
      </c>
    </row>
    <row r="727" customFormat="false" ht="15" hidden="false" customHeight="false" outlineLevel="0" collapsed="false">
      <c r="A727" s="0" t="n">
        <v>704</v>
      </c>
      <c r="B727" s="0" t="n">
        <f aca="false">RANDBETWEEN(1,$B$5)</f>
        <v>4</v>
      </c>
      <c r="C727" s="0" t="n">
        <f aca="false">RANDBETWEEN(1,$B$5)</f>
        <v>2</v>
      </c>
      <c r="D727" s="0" t="n">
        <f aca="false">RANDBETWEEN(1,$B$5)</f>
        <v>2</v>
      </c>
      <c r="E727" s="0" t="n">
        <f aca="false">RANDBETWEEN(1,$B$5)</f>
        <v>1</v>
      </c>
      <c r="F727" s="0" t="n">
        <f aca="false">RANDBETWEEN(1,$B$5)</f>
        <v>2</v>
      </c>
      <c r="G727" s="0" t="n">
        <f aca="false">RANDBETWEEN(1,$B$5)</f>
        <v>6</v>
      </c>
      <c r="H727" s="0" t="n">
        <f aca="true">NORMINV(RAND(),$B$8,$B$13)</f>
        <v>40.9134999258916</v>
      </c>
      <c r="I727" s="0" t="n">
        <f aca="true">NORMINV(RAND(),$C$8,$C$13)</f>
        <v>59.1406242074182</v>
      </c>
      <c r="J727" s="0" t="n">
        <f aca="true">NORMINV(RAND(),$D$8,$D$13)</f>
        <v>13.4920484012131</v>
      </c>
      <c r="K727" s="0" t="n">
        <f aca="true">NORMINV(RAND(),$E$8,$E$13)</f>
        <v>2.92806914768494</v>
      </c>
      <c r="L727" s="0" t="n">
        <f aca="true">NORMINV(RAND(),$B$9,$B$14)</f>
        <v>54.0271230388099</v>
      </c>
      <c r="M727" s="0" t="n">
        <f aca="true">NORMINV(RAND(),$C$9,$C$14)</f>
        <v>58.5546391556296</v>
      </c>
      <c r="N727" s="0" t="n">
        <f aca="true">NORMINV(RAND(),$D$9,$D$14)</f>
        <v>43.2868392100552</v>
      </c>
      <c r="O727" s="0" t="n">
        <f aca="true">NORMINV(RAND(),$E$9,$E$14)</f>
        <v>24.1529108286444</v>
      </c>
      <c r="P727" s="0" t="n">
        <f aca="true">NORMINV(RAND(),$B$10,$B$15)</f>
        <v>24.1795594502262</v>
      </c>
      <c r="Q727" s="0" t="n">
        <f aca="true">NORMINV(RAND(),$C$10,$C$15)</f>
        <v>29.7353596579867</v>
      </c>
      <c r="R727" s="0" t="n">
        <f aca="true">NORMINV(RAND(),$D$10,$D$15)</f>
        <v>10.149678358903</v>
      </c>
      <c r="S727" s="0" t="n">
        <f aca="true">NORMINV(RAND(),$E$10,$E$15)</f>
        <v>3.94792455327092</v>
      </c>
      <c r="T727" s="0" t="n">
        <f aca="false">MEDIAN(INDEX(Avaliadores!$B$17:$B$22,$B727),INDEX(Avaliadores!$B$17:$B$22,$C727),INDEX(Avaliadores!$B$17:$B$22,$D727),INDEX(Avaliadores!$B$17:$B$22,$E727),INDEX(Avaliadores!$B$17:$B$22,$F727),INDEX(Avaliadores!$B$17:$B$22,$G727))</f>
        <v>3.04166666666667</v>
      </c>
      <c r="U727" s="0" t="n">
        <f aca="false">MEDIAN(INDEX(Avaliadores!$C$17:$C$22,$B727),INDEX(Avaliadores!$C$17:$C$22,$C727),INDEX(Avaliadores!$C$17:$C$22,$D727),INDEX(Avaliadores!$C$17:$C$22,$E727),INDEX(Avaliadores!$C$17:$C$22,$F727),INDEX(Avaliadores!$C$17:$C$22,$G727))</f>
        <v>5.04166666666667</v>
      </c>
      <c r="V727" s="0" t="n">
        <f aca="false">MEDIAN(INDEX(Avaliadores!$D$17:$D$22,$B727),INDEX(Avaliadores!$D$17:$D$22,$C727),INDEX(Avaliadores!$D$17:$D$22,$D727),INDEX(Avaliadores!$D$17:$D$22,$E727),INDEX(Avaliadores!$D$17:$D$22,$F727),INDEX(Avaliadores!$D$17:$D$22,$G727))</f>
        <v>6.04166666666667</v>
      </c>
      <c r="W727" s="0" t="n">
        <f aca="false">MEDIAN(INDEX(Avaliadores!$E$17:$E$22,$B727),INDEX(Avaliadores!$E$17:$E$22,$C727),INDEX(Avaliadores!$E$17:$E$22,$D727),INDEX(Avaliadores!$E$17:$E$22,$E727),INDEX(Avaliadores!$E$17:$E$22,$F727),INDEX(Avaliadores!$E$17:$E$22,$G727))</f>
        <v>6.04166666666667</v>
      </c>
      <c r="X727" s="0" t="n">
        <f aca="false">MEDIAN(INDEX(Avaliadores!$F$17:$F$22,$B727),INDEX(Avaliadores!$F$17:$F$22,$C727),INDEX(Avaliadores!$F$17:$F$22,$D727),INDEX(Avaliadores!$F$17:$F$22,$E727),INDEX(Avaliadores!$F$17:$F$22,$F727),INDEX(Avaliadores!$F$17:$F$22,$G727))</f>
        <v>2.04166666666667</v>
      </c>
      <c r="Y727" s="0" t="n">
        <f aca="false">MEDIAN(INDEX(Avaliadores!$G$17:$G$22,$B727),INDEX(Avaliadores!$G$17:$G$22,$C727),INDEX(Avaliadores!$G$17:$G$22,$D727),INDEX(Avaliadores!$G$17:$G$22,$E727),INDEX(Avaliadores!$G$17:$G$22,$F727),INDEX(Avaliadores!$G$17:$G$22,$G727))</f>
        <v>5.54166666666667</v>
      </c>
      <c r="Z727" s="0" t="n">
        <f aca="false">MEDIAN(INDEX(Avaliadores!$H$17:$H$22,$B727),INDEX(Avaliadores!$H$17:$H$22,$C727),INDEX(Avaliadores!$H$17:$H$22,$D727),INDEX(Avaliadores!$H$17:$H$22,$E727),INDEX(Avaliadores!$H$17:$H$22,$F727),INDEX(Avaliadores!$H$17:$H$22,$G727))</f>
        <v>4.04166666666667</v>
      </c>
      <c r="AA727" s="0" t="n">
        <f aca="false">MEDIAN(INDEX(Avaliadores!$I$17:$I$22,$B727),INDEX(Avaliadores!$I$17:$I$22,$C727),INDEX(Avaliadores!$I$17:$I$22,$D727),INDEX(Avaliadores!$I$17:$I$22,$E727),INDEX(Avaliadores!$I$17:$I$22,$F727),INDEX(Avaliadores!$I$17:$I$22,$G727))</f>
        <v>6.04166666666667</v>
      </c>
      <c r="AB727" s="0" t="n">
        <f aca="false">IF(MAX(H727:K727)=MIN(H727:K727),0,IF($B$17="custo",(MAX(H727:K727)-H727)/(MAX(H727:K727)-MIN(H727:K727)),(H727-MIN(H727:K727))/(MAX(H727:K727)-MIN(H727:K727))))</f>
        <v>0.324253616690398</v>
      </c>
      <c r="AC727" s="0" t="n">
        <f aca="false">IF(MAX(H727:K727)=MIN(H727:K727),0,IF($B$17="custo",(MAX(H727:K727)-I727)/(MAX(H727:K727)-MIN(H727:K727)),(I727-MIN(H727:K727))/(MAX(H727:K727)-MIN(H727:K727))))</f>
        <v>0</v>
      </c>
      <c r="AD727" s="0" t="n">
        <f aca="false">IF(MAX(H727:K727)=MIN(H727:K727),0,IF($B$17="custo",(MAX(H727:K727)-J727)/(MAX(H727:K727)-MIN(H727:K727)),(J727-MIN(H727:K727))/(MAX(H727:K727)-MIN(H727:K727))))</f>
        <v>0.812070822215739</v>
      </c>
      <c r="AE727" s="0" t="n">
        <f aca="false">IF(MAX(H727:K727)=MIN(H727:K727),0,IF($B$17="custo",(MAX(H727:K727)-K727)/(MAX(H727:K727)-MIN(H727:K727)),(K727-MIN(H727:K727))/(MAX(H727:K727)-MIN(H727:K727))))</f>
        <v>1</v>
      </c>
      <c r="AF727" s="0" t="n">
        <f aca="false">IF(MAX(L727:O727)=MIN(L727:O727),0,IF($C$17="custo",(MAX(L727:O727)-L727)/(MAX(L727:O727)-MIN(L727:O727)),(L727-MIN(L727:O727))/(MAX(L727:O727)-MIN(L727:O727))))</f>
        <v>0.868392771613505</v>
      </c>
      <c r="AG727" s="0" t="n">
        <f aca="false">IF(MAX(L727:O727)=MIN(L727:O727),0,IF($C$17="custo",(MAX(L727:O727)-M727)/(MAX(L727:O727)-MIN(L727:O727)),(M727-MIN(L727:O727))/(MAX(L727:O727)-MIN(L727:O727))))</f>
        <v>1</v>
      </c>
      <c r="AH727" s="0" t="n">
        <f aca="false">IF(MAX(L727:O727)=MIN(L727:O727),0,IF($C$17="custo",(MAX(L727:O727)-N727)/(MAX(L727:O727)-MIN(L727:O727)),(N727-MIN(L727:O727))/(MAX(L727:O727)-MIN(L727:O727))))</f>
        <v>0.556190904118091</v>
      </c>
      <c r="AI727" s="0" t="n">
        <f aca="false">IF(MAX(L727:O727)=MIN(L727:O727),0,IF($C$17="custo",(MAX(L727:O727)-O727)/(MAX(L727:O727)-MIN(L727:O727)),(O727-MIN(L727:O727))/(MAX(L727:O727)-MIN(L727:O727))))</f>
        <v>0</v>
      </c>
      <c r="AJ727" s="0" t="n">
        <f aca="false">IF(MAX(P727:S727)=MIN(P727:S727),0,IF($D$17="custo",(MAX(P727:S727)-P727)/(MAX(P727:S727)-MIN(P727:S727)),(P727-MIN(P727:S727))/(MAX(P727:S727)-MIN(P727:S727))))</f>
        <v>0.215446018000623</v>
      </c>
      <c r="AK727" s="0" t="n">
        <f aca="false">IF(MAX(P727:S727)=MIN(P727:S727),0,IF($D$17="custo",(MAX(P727:S727)-Q727)/(MAX(P727:S727)-MIN(P727:S727)),(Q727-MIN(P727:S727))/(MAX(P727:S727)-MIN(P727:S727))))</f>
        <v>0</v>
      </c>
      <c r="AL727" s="0" t="n">
        <f aca="false">IF(MAX(P727:S727)=MIN(P727:S727),0,IF($D$17="custo",(MAX(P727:S727)-R727)/(MAX(P727:S727)-MIN(P727:S727)),(R727-MIN(P727:S727))/(MAX(P727:S727)-MIN(P727:S727))))</f>
        <v>0.759504821613764</v>
      </c>
      <c r="AM727" s="0" t="n">
        <f aca="false">IF(MAX(P727:S727)=MIN(P727:S727),0,IF($D$17="custo",(MAX(P727:S727)-S727)/(MAX(P727:S727)-MIN(P727:S727)),(S727-MIN(P727:S727))/(MAX(P727:S727)-MIN(P727:S727))))</f>
        <v>1</v>
      </c>
      <c r="AN727" s="0" t="n">
        <f aca="false">IF(MAX(T727:W727)=MIN(T727:W727),0,IF($E$17="custo",(MAX(T727:W727)-T727)/(MAX(T727:W727)-MIN(T727:W727)),(T727-MIN(T727:W727))/(MAX(T727:W727)-MIN(T727:W727))))</f>
        <v>0</v>
      </c>
      <c r="AO727" s="0" t="n">
        <f aca="false">IF(MAX(T727:W727)=MIN(T727:W727),0,IF($E$17="custo",(MAX(T727:W727)-U727)/(MAX(T727:W727)-MIN(T727:W727)),(U727-MIN(T727:W727))/(MAX(T727:W727)-MIN(T727:W727))))</f>
        <v>0.666666666666667</v>
      </c>
      <c r="AP727" s="0" t="n">
        <f aca="false">IF(MAX(T727:W727)=MIN(T727:W727),0,IF($E$17="custo",(MAX(T727:W727)-V727)/(MAX(T727:W727)-MIN(T727:W727)),(V727-MIN(T727:W727))/(MAX(T727:W727)-MIN(T727:W727))))</f>
        <v>1</v>
      </c>
      <c r="AQ727" s="0" t="n">
        <f aca="false">IF(MAX(T727:W727)=MIN(T727:W727),0,IF($E$17="custo",(MAX(T727:W727)-W727)/(MAX(T727:W727)-MIN(T727:W727)),(W727-MIN(T727:W727))/(MAX(T727:W727)-MIN(T727:W727))))</f>
        <v>1</v>
      </c>
      <c r="AR727" s="0" t="n">
        <f aca="false">IF(MAX(X727:AA727)=MIN(X727:AA727),0,IF($F$17="custo",(MAX(X727:AA727)-X727)/(MAX(X727:AA727)-MIN(X727:AA727)),(X727-MIN(X727:AA727))/(MAX(X727:AA727)-MIN(X727:AA727))))</f>
        <v>0</v>
      </c>
      <c r="AS727" s="0" t="n">
        <f aca="false">IF(MAX(X727:AA727)=MIN(X727:AA727),0,IF($F$17="custo",(MAX(X727:AA727)-Y727)/(MAX(X727:AA727)-MIN(X727:AA727)),(Y727-MIN(X727:AA727))/(MAX(X727:AA727)-MIN(X727:AA727))))</f>
        <v>0.875</v>
      </c>
      <c r="AT727" s="0" t="n">
        <f aca="false">IF(MAX(X727:AA727)=MIN(X727:AA727),0,IF($F$17="custo",(MAX(X727:AA727)-Z727)/(MAX(X727:AA727)-MIN(X727:AA727)),(Z727-MIN(X727:AA727))/(MAX(X727:AA727)-MIN(X727:AA727))))</f>
        <v>0.5</v>
      </c>
      <c r="AU727" s="0" t="n">
        <f aca="false">IF(MAX(X727:AA727)=MIN(X727:AA727),0,IF($F$17="custo",(MAX(X727:AA727)-AA727)/(MAX(X727:AA727)-MIN(X727:AA727)),(AA727-MIN(X727:AA727))/(MAX(X727:AA727)-MIN(X727:AA727))))</f>
        <v>1</v>
      </c>
      <c r="AV727" s="0" t="n">
        <f aca="false">STDEVP(AB727:AE727)</f>
        <v>0.394850889945826</v>
      </c>
      <c r="AW727" s="0" t="n">
        <f aca="false">STDEVP(AF727:AI727)</f>
        <v>0.385293014295046</v>
      </c>
      <c r="AX727" s="0" t="n">
        <f aca="false">STDEVP(AJ727:AM727)</f>
        <v>0.402540946986604</v>
      </c>
      <c r="AY727" s="0" t="n">
        <f aca="false">STDEVP(AN727:AQ727)</f>
        <v>0.408248290463863</v>
      </c>
      <c r="AZ727" s="0" t="n">
        <f aca="false">STDEVP(AR727:AU727)</f>
        <v>0.389059362437148</v>
      </c>
      <c r="BA727" s="0" t="n">
        <f aca="false">AV727*((1-IFERROR(CORREL(AB727:AE727,AF727:AI727),0))+(1-IFERROR(CORREL(AB727:AE727,AJ727:AM727),0))+(1-IFERROR(CORREL(AB727:AE727,AN727:AQ727),0))+(1-IFERROR(CORREL(AB727:AE727,AR727:AU727),0)))</f>
        <v>1.22551569866567</v>
      </c>
      <c r="BB727" s="0" t="n">
        <f aca="false">AW727*((1-IFERROR(CORREL(AF727:AI727,AB727:AE727),0))+(1-IFERROR(CORREL(AF727:AI727,AJ727:AM727),0))+(1-IFERROR(CORREL(AF727:AI727,AN727:AQ727),0))+(1-IFERROR(CORREL(AF727:AI727,AR727:AU727),0)))</f>
        <v>2.68680915510103</v>
      </c>
      <c r="BC727" s="0" t="n">
        <f aca="false">AX727*((1-IFERROR(CORREL(AJ727:AM727,AB727:AE727),0))+(1-IFERROR(CORREL(AJ727:AM727,AF727:AI727),0))+(1-IFERROR(CORREL(AJ727:AM727,AN727:AQ727),0))+(1-IFERROR(CORREL(AJ727:AM727,AR727:AU727),0)))</f>
        <v>1.1870738416815</v>
      </c>
      <c r="BD727" s="0" t="n">
        <f aca="false">AY727*((1-IFERROR(CORREL(AN727:AQ727,AB727:AE727),0))+(1-IFERROR(CORREL(AN727:AQ727,AF727:AI727),0))+(1-IFERROR(CORREL(AN727:AQ727,AJ727:AM727),0))+(1-IFERROR(CORREL(AN727:AQ727,AR727:AU727),0)))</f>
        <v>1.04643367648455</v>
      </c>
      <c r="BE727" s="0" t="n">
        <f aca="false">AZ727*((1-IFERROR(CORREL(AR727:AU727,AB727:AE727),0))+(1-IFERROR(CORREL(AR727:AU727,AF727:AI727),0))+(1-IFERROR(CORREL(AR727:AU727,AJ727:AM727),0))+(1-IFERROR(CORREL(AR727:AU727,AN727:AQ727),0)))</f>
        <v>1.22019630762483</v>
      </c>
      <c r="BF727" s="0" t="n">
        <f aca="false">IF(SUM(BA727:BE727)&gt;0,BA727/SUM(BA727:BE727),1/5)</f>
        <v>0.16637400585566</v>
      </c>
      <c r="BG727" s="0" t="n">
        <f aca="false">IF(SUM(BA727:BE727)&gt;0,BB727/SUM(BA727:BE727),1/5)</f>
        <v>0.364756814286855</v>
      </c>
      <c r="BH727" s="0" t="n">
        <f aca="false">IF(SUM(BA727:BE727)&gt;0,BC727/SUM(BA727:BE727),1/5)</f>
        <v>0.16115520225653</v>
      </c>
      <c r="BI727" s="0" t="n">
        <f aca="false">IF(SUM(BA727:BE727)&gt;0,BD727/SUM(BA727:BE727),1/5)</f>
        <v>0.142062123568518</v>
      </c>
      <c r="BJ727" s="0" t="n">
        <f aca="false">IF(SUM(BA727:BE727)&gt;0,BE727/SUM(BA727:BE727),1/5)</f>
        <v>0.165651854032438</v>
      </c>
      <c r="BK727" s="0" t="n">
        <f aca="false">BF727*AB727+BG727*AF727+BH727*AJ727+BI727*AN727+BJ727*AR727</f>
        <v>0.405419800651696</v>
      </c>
      <c r="BL727" s="0" t="n">
        <f aca="false">BF727*AC727+BG727*AG727+BH727*AK727+BI727*AO727+BJ727*AS727</f>
        <v>0.60441026894425</v>
      </c>
      <c r="BM727" s="0" t="n">
        <f aca="false">BF727*AD727+BG727*AH727+BH727*AL727+BI727*AP727+BJ727*AT727</f>
        <v>0.685268101778684</v>
      </c>
      <c r="BN727" s="0" t="n">
        <f aca="false">BF727*AE727+BG727*AI727+BH727*AM727+BI727*AQ727+BJ727*AU727</f>
        <v>0.635243185713145</v>
      </c>
      <c r="BO727" s="0" t="n">
        <f aca="false">RANK(BK727,$BK727:$BN727)</f>
        <v>4</v>
      </c>
      <c r="BP727" s="0" t="n">
        <f aca="false">RANK(BL727,$BK727:$BN727)</f>
        <v>3</v>
      </c>
      <c r="BQ727" s="0" t="n">
        <f aca="false">RANK(BM727,$BK727:$BN727)</f>
        <v>1</v>
      </c>
      <c r="BR727" s="0" t="n">
        <f aca="false">RANK(BN727,$BK727:$BN727)</f>
        <v>2</v>
      </c>
    </row>
    <row r="728" customFormat="false" ht="15" hidden="false" customHeight="false" outlineLevel="0" collapsed="false">
      <c r="A728" s="0" t="n">
        <v>705</v>
      </c>
      <c r="B728" s="0" t="n">
        <f aca="false">RANDBETWEEN(1,$B$5)</f>
        <v>1</v>
      </c>
      <c r="C728" s="0" t="n">
        <f aca="false">RANDBETWEEN(1,$B$5)</f>
        <v>2</v>
      </c>
      <c r="D728" s="0" t="n">
        <f aca="false">RANDBETWEEN(1,$B$5)</f>
        <v>2</v>
      </c>
      <c r="E728" s="0" t="n">
        <f aca="false">RANDBETWEEN(1,$B$5)</f>
        <v>2</v>
      </c>
      <c r="F728" s="0" t="n">
        <f aca="false">RANDBETWEEN(1,$B$5)</f>
        <v>1</v>
      </c>
      <c r="G728" s="0" t="n">
        <f aca="false">RANDBETWEEN(1,$B$5)</f>
        <v>4</v>
      </c>
      <c r="H728" s="0" t="n">
        <f aca="true">NORMINV(RAND(),$B$8,$B$13)</f>
        <v>46.463878660758</v>
      </c>
      <c r="I728" s="0" t="n">
        <f aca="true">NORMINV(RAND(),$C$8,$C$13)</f>
        <v>61.2630579351056</v>
      </c>
      <c r="J728" s="0" t="n">
        <f aca="true">NORMINV(RAND(),$D$8,$D$13)</f>
        <v>14.0728311024369</v>
      </c>
      <c r="K728" s="0" t="n">
        <f aca="true">NORMINV(RAND(),$E$8,$E$13)</f>
        <v>2.8990698246839</v>
      </c>
      <c r="L728" s="0" t="n">
        <f aca="true">NORMINV(RAND(),$B$9,$B$14)</f>
        <v>53.9069217302433</v>
      </c>
      <c r="M728" s="0" t="n">
        <f aca="true">NORMINV(RAND(),$C$9,$C$14)</f>
        <v>49.8180422935783</v>
      </c>
      <c r="N728" s="0" t="n">
        <f aca="true">NORMINV(RAND(),$D$9,$D$14)</f>
        <v>42.7240283126457</v>
      </c>
      <c r="O728" s="0" t="n">
        <f aca="true">NORMINV(RAND(),$E$9,$E$14)</f>
        <v>22.9340156841902</v>
      </c>
      <c r="P728" s="0" t="n">
        <f aca="true">NORMINV(RAND(),$B$10,$B$15)</f>
        <v>23.9005999576433</v>
      </c>
      <c r="Q728" s="0" t="n">
        <f aca="true">NORMINV(RAND(),$C$10,$C$15)</f>
        <v>30.918954345474</v>
      </c>
      <c r="R728" s="0" t="n">
        <f aca="true">NORMINV(RAND(),$D$10,$D$15)</f>
        <v>9.42016121872719</v>
      </c>
      <c r="S728" s="0" t="n">
        <f aca="true">NORMINV(RAND(),$E$10,$E$15)</f>
        <v>4.40612818412526</v>
      </c>
      <c r="T728" s="0" t="n">
        <f aca="false">MEDIAN(INDEX(Avaliadores!$B$17:$B$22,$B728),INDEX(Avaliadores!$B$17:$B$22,$C728),INDEX(Avaliadores!$B$17:$B$22,$D728),INDEX(Avaliadores!$B$17:$B$22,$E728),INDEX(Avaliadores!$B$17:$B$22,$F728),INDEX(Avaliadores!$B$17:$B$22,$G728))</f>
        <v>3.04166666666667</v>
      </c>
      <c r="U728" s="0" t="n">
        <f aca="false">MEDIAN(INDEX(Avaliadores!$C$17:$C$22,$B728),INDEX(Avaliadores!$C$17:$C$22,$C728),INDEX(Avaliadores!$C$17:$C$22,$D728),INDEX(Avaliadores!$C$17:$C$22,$E728),INDEX(Avaliadores!$C$17:$C$22,$F728),INDEX(Avaliadores!$C$17:$C$22,$G728))</f>
        <v>5.04166666666667</v>
      </c>
      <c r="V728" s="0" t="n">
        <f aca="false">MEDIAN(INDEX(Avaliadores!$D$17:$D$22,$B728),INDEX(Avaliadores!$D$17:$D$22,$C728),INDEX(Avaliadores!$D$17:$D$22,$D728),INDEX(Avaliadores!$D$17:$D$22,$E728),INDEX(Avaliadores!$D$17:$D$22,$F728),INDEX(Avaliadores!$D$17:$D$22,$G728))</f>
        <v>6.04166666666667</v>
      </c>
      <c r="W728" s="0" t="n">
        <f aca="false">MEDIAN(INDEX(Avaliadores!$E$17:$E$22,$B728),INDEX(Avaliadores!$E$17:$E$22,$C728),INDEX(Avaliadores!$E$17:$E$22,$D728),INDEX(Avaliadores!$E$17:$E$22,$E728),INDEX(Avaliadores!$E$17:$E$22,$F728),INDEX(Avaliadores!$E$17:$E$22,$G728))</f>
        <v>6.29166666666667</v>
      </c>
      <c r="X728" s="0" t="n">
        <f aca="false">MEDIAN(INDEX(Avaliadores!$F$17:$F$22,$B728),INDEX(Avaliadores!$F$17:$F$22,$C728),INDEX(Avaliadores!$F$17:$F$22,$D728),INDEX(Avaliadores!$F$17:$F$22,$E728),INDEX(Avaliadores!$F$17:$F$22,$F728),INDEX(Avaliadores!$F$17:$F$22,$G728))</f>
        <v>2.04166666666667</v>
      </c>
      <c r="Y728" s="0" t="n">
        <f aca="false">MEDIAN(INDEX(Avaliadores!$G$17:$G$22,$B728),INDEX(Avaliadores!$G$17:$G$22,$C728),INDEX(Avaliadores!$G$17:$G$22,$D728),INDEX(Avaliadores!$G$17:$G$22,$E728),INDEX(Avaliadores!$G$17:$G$22,$F728),INDEX(Avaliadores!$G$17:$G$22,$G728))</f>
        <v>5.54166666666667</v>
      </c>
      <c r="Z728" s="0" t="n">
        <f aca="false">MEDIAN(INDEX(Avaliadores!$H$17:$H$22,$B728),INDEX(Avaliadores!$H$17:$H$22,$C728),INDEX(Avaliadores!$H$17:$H$22,$D728),INDEX(Avaliadores!$H$17:$H$22,$E728),INDEX(Avaliadores!$H$17:$H$22,$F728),INDEX(Avaliadores!$H$17:$H$22,$G728))</f>
        <v>4.04166666666667</v>
      </c>
      <c r="AA728" s="0" t="n">
        <f aca="false">MEDIAN(INDEX(Avaliadores!$I$17:$I$22,$B728),INDEX(Avaliadores!$I$17:$I$22,$C728),INDEX(Avaliadores!$I$17:$I$22,$D728),INDEX(Avaliadores!$I$17:$I$22,$E728),INDEX(Avaliadores!$I$17:$I$22,$F728),INDEX(Avaliadores!$I$17:$I$22,$G728))</f>
        <v>6.04166666666667</v>
      </c>
      <c r="AB728" s="0" t="n">
        <f aca="false">IF(MAX(H728:K728)=MIN(H728:K728),0,IF($B$17="custo",(MAX(H728:K728)-H728)/(MAX(H728:K728)-MIN(H728:K728)),(H728-MIN(H728:K728))/(MAX(H728:K728)-MIN(H728:K728))))</f>
        <v>0.253566964038651</v>
      </c>
      <c r="AC728" s="0" t="n">
        <f aca="false">IF(MAX(H728:K728)=MIN(H728:K728),0,IF($B$17="custo",(MAX(H728:K728)-I728)/(MAX(H728:K728)-MIN(H728:K728)),(I728-MIN(H728:K728))/(MAX(H728:K728)-MIN(H728:K728))))</f>
        <v>0</v>
      </c>
      <c r="AD728" s="0" t="n">
        <f aca="false">IF(MAX(H728:K728)=MIN(H728:K728),0,IF($B$17="custo",(MAX(H728:K728)-J728)/(MAX(H728:K728)-MIN(H728:K728)),(J728-MIN(H728:K728))/(MAX(H728:K728)-MIN(H728:K728))))</f>
        <v>0.808550415427184</v>
      </c>
      <c r="AE728" s="0" t="n">
        <f aca="false">IF(MAX(H728:K728)=MIN(H728:K728),0,IF($B$17="custo",(MAX(H728:K728)-K728)/(MAX(H728:K728)-MIN(H728:K728)),(K728-MIN(H728:K728))/(MAX(H728:K728)-MIN(H728:K728))))</f>
        <v>1</v>
      </c>
      <c r="AF728" s="0" t="n">
        <f aca="false">IF(MAX(L728:O728)=MIN(L728:O728),0,IF($C$17="custo",(MAX(L728:O728)-L728)/(MAX(L728:O728)-MIN(L728:O728)),(L728-MIN(L728:O728))/(MAX(L728:O728)-MIN(L728:O728))))</f>
        <v>1</v>
      </c>
      <c r="AG728" s="0" t="n">
        <f aca="false">IF(MAX(L728:O728)=MIN(L728:O728),0,IF($C$17="custo",(MAX(L728:O728)-M728)/(MAX(L728:O728)-MIN(L728:O728)),(M728-MIN(L728:O728))/(MAX(L728:O728)-MIN(L728:O728))))</f>
        <v>0.867985282666557</v>
      </c>
      <c r="AH728" s="0" t="n">
        <f aca="false">IF(MAX(L728:O728)=MIN(L728:O728),0,IF($C$17="custo",(MAX(L728:O728)-N728)/(MAX(L728:O728)-MIN(L728:O728)),(N728-MIN(L728:O728))/(MAX(L728:O728)-MIN(L728:O728))))</f>
        <v>0.638945941947779</v>
      </c>
      <c r="AI728" s="0" t="n">
        <f aca="false">IF(MAX(L728:O728)=MIN(L728:O728),0,IF($C$17="custo",(MAX(L728:O728)-O728)/(MAX(L728:O728)-MIN(L728:O728)),(O728-MIN(L728:O728))/(MAX(L728:O728)-MIN(L728:O728))))</f>
        <v>0</v>
      </c>
      <c r="AJ728" s="0" t="n">
        <f aca="false">IF(MAX(P728:S728)=MIN(P728:S728),0,IF($D$17="custo",(MAX(P728:S728)-P728)/(MAX(P728:S728)-MIN(P728:S728)),(P728-MIN(P728:S728))/(MAX(P728:S728)-MIN(P728:S728))))</f>
        <v>0.264715437921222</v>
      </c>
      <c r="AK728" s="0" t="n">
        <f aca="false">IF(MAX(P728:S728)=MIN(P728:S728),0,IF($D$17="custo",(MAX(P728:S728)-Q728)/(MAX(P728:S728)-MIN(P728:S728)),(Q728-MIN(P728:S728))/(MAX(P728:S728)-MIN(P728:S728))))</f>
        <v>0</v>
      </c>
      <c r="AL728" s="0" t="n">
        <f aca="false">IF(MAX(P728:S728)=MIN(P728:S728),0,IF($D$17="custo",(MAX(P728:S728)-R728)/(MAX(P728:S728)-MIN(P728:S728)),(R728-MIN(P728:S728))/(MAX(P728:S728)-MIN(P728:S728))))</f>
        <v>0.810882740146671</v>
      </c>
      <c r="AM728" s="0" t="n">
        <f aca="false">IF(MAX(P728:S728)=MIN(P728:S728),0,IF($D$17="custo",(MAX(P728:S728)-S728)/(MAX(P728:S728)-MIN(P728:S728)),(S728-MIN(P728:S728))/(MAX(P728:S728)-MIN(P728:S728))))</f>
        <v>1</v>
      </c>
      <c r="AN728" s="0" t="n">
        <f aca="false">IF(MAX(T728:W728)=MIN(T728:W728),0,IF($E$17="custo",(MAX(T728:W728)-T728)/(MAX(T728:W728)-MIN(T728:W728)),(T728-MIN(T728:W728))/(MAX(T728:W728)-MIN(T728:W728))))</f>
        <v>0</v>
      </c>
      <c r="AO728" s="0" t="n">
        <f aca="false">IF(MAX(T728:W728)=MIN(T728:W728),0,IF($E$17="custo",(MAX(T728:W728)-U728)/(MAX(T728:W728)-MIN(T728:W728)),(U728-MIN(T728:W728))/(MAX(T728:W728)-MIN(T728:W728))))</f>
        <v>0.615384615384615</v>
      </c>
      <c r="AP728" s="0" t="n">
        <f aca="false">IF(MAX(T728:W728)=MIN(T728:W728),0,IF($E$17="custo",(MAX(T728:W728)-V728)/(MAX(T728:W728)-MIN(T728:W728)),(V728-MIN(T728:W728))/(MAX(T728:W728)-MIN(T728:W728))))</f>
        <v>0.923076923076923</v>
      </c>
      <c r="AQ728" s="0" t="n">
        <f aca="false">IF(MAX(T728:W728)=MIN(T728:W728),0,IF($E$17="custo",(MAX(T728:W728)-W728)/(MAX(T728:W728)-MIN(T728:W728)),(W728-MIN(T728:W728))/(MAX(T728:W728)-MIN(T728:W728))))</f>
        <v>1</v>
      </c>
      <c r="AR728" s="0" t="n">
        <f aca="false">IF(MAX(X728:AA728)=MIN(X728:AA728),0,IF($F$17="custo",(MAX(X728:AA728)-X728)/(MAX(X728:AA728)-MIN(X728:AA728)),(X728-MIN(X728:AA728))/(MAX(X728:AA728)-MIN(X728:AA728))))</f>
        <v>0</v>
      </c>
      <c r="AS728" s="0" t="n">
        <f aca="false">IF(MAX(X728:AA728)=MIN(X728:AA728),0,IF($F$17="custo",(MAX(X728:AA728)-Y728)/(MAX(X728:AA728)-MIN(X728:AA728)),(Y728-MIN(X728:AA728))/(MAX(X728:AA728)-MIN(X728:AA728))))</f>
        <v>0.875</v>
      </c>
      <c r="AT728" s="0" t="n">
        <f aca="false">IF(MAX(X728:AA728)=MIN(X728:AA728),0,IF($F$17="custo",(MAX(X728:AA728)-Z728)/(MAX(X728:AA728)-MIN(X728:AA728)),(Z728-MIN(X728:AA728))/(MAX(X728:AA728)-MIN(X728:AA728))))</f>
        <v>0.5</v>
      </c>
      <c r="AU728" s="0" t="n">
        <f aca="false">IF(MAX(X728:AA728)=MIN(X728:AA728),0,IF($F$17="custo",(MAX(X728:AA728)-AA728)/(MAX(X728:AA728)-MIN(X728:AA728)),(AA728-MIN(X728:AA728))/(MAX(X728:AA728)-MIN(X728:AA728))))</f>
        <v>1</v>
      </c>
      <c r="AV728" s="0" t="n">
        <f aca="false">STDEVP(AB728:AE728)</f>
        <v>0.404650453436509</v>
      </c>
      <c r="AW728" s="0" t="n">
        <f aca="false">STDEVP(AF728:AI728)</f>
        <v>0.384211636478092</v>
      </c>
      <c r="AX728" s="0" t="n">
        <f aca="false">STDEVP(AJ728:AM728)</f>
        <v>0.403292118737122</v>
      </c>
      <c r="AY728" s="0" t="n">
        <f aca="false">STDEVP(AN728:AQ728)</f>
        <v>0.393644028662668</v>
      </c>
      <c r="AZ728" s="0" t="n">
        <f aca="false">STDEVP(AR728:AU728)</f>
        <v>0.389059362437148</v>
      </c>
      <c r="BA728" s="0" t="n">
        <f aca="false">AV728*((1-IFERROR(CORREL(AB728:AE728,AF728:AI728),0))+(1-IFERROR(CORREL(AB728:AE728,AJ728:AM728),0))+(1-IFERROR(CORREL(AB728:AE728,AN728:AQ728),0))+(1-IFERROR(CORREL(AB728:AE728,AR728:AU728),0)))</f>
        <v>1.16019196234783</v>
      </c>
      <c r="BB728" s="0" t="n">
        <f aca="false">AW728*((1-IFERROR(CORREL(AF728:AI728,AB728:AE728),0))+(1-IFERROR(CORREL(AF728:AI728,AJ728:AM728),0))+(1-IFERROR(CORREL(AF728:AI728,AN728:AQ728),0))+(1-IFERROR(CORREL(AF728:AI728,AR728:AU728),0)))</f>
        <v>2.74033549981041</v>
      </c>
      <c r="BC728" s="0" t="n">
        <f aca="false">AX728*((1-IFERROR(CORREL(AJ728:AM728,AB728:AE728),0))+(1-IFERROR(CORREL(AJ728:AM728,AF728:AI728),0))+(1-IFERROR(CORREL(AJ728:AM728,AN728:AQ728),0))+(1-IFERROR(CORREL(AJ728:AM728,AR728:AU728),0)))</f>
        <v>1.16185057578326</v>
      </c>
      <c r="BD728" s="0" t="n">
        <f aca="false">AY728*((1-IFERROR(CORREL(AN728:AQ728,AB728:AE728),0))+(1-IFERROR(CORREL(AN728:AQ728,AF728:AI728),0))+(1-IFERROR(CORREL(AN728:AQ728,AJ728:AM728),0))+(1-IFERROR(CORREL(AN728:AQ728,AR728:AU728),0)))</f>
        <v>1.02400604945907</v>
      </c>
      <c r="BE728" s="0" t="n">
        <f aca="false">AZ728*((1-IFERROR(CORREL(AR728:AU728,AB728:AE728),0))+(1-IFERROR(CORREL(AR728:AU728,AF728:AI728),0))+(1-IFERROR(CORREL(AR728:AU728,AJ728:AM728),0))+(1-IFERROR(CORREL(AR728:AU728,AN728:AQ728),0)))</f>
        <v>1.29132867481923</v>
      </c>
      <c r="BF728" s="0" t="n">
        <f aca="false">IF(SUM(BA728:BE728)&gt;0,BA728/SUM(BA728:BE728),1/5)</f>
        <v>0.157256320453271</v>
      </c>
      <c r="BG728" s="0" t="n">
        <f aca="false">IF(SUM(BA728:BE728)&gt;0,BB728/SUM(BA728:BE728),1/5)</f>
        <v>0.371434289749429</v>
      </c>
      <c r="BH728" s="0" t="n">
        <f aca="false">IF(SUM(BA728:BE728)&gt;0,BC728/SUM(BA728:BE728),1/5)</f>
        <v>0.157481134496443</v>
      </c>
      <c r="BI728" s="0" t="n">
        <f aca="false">IF(SUM(BA728:BE728)&gt;0,BD728/SUM(BA728:BE728),1/5)</f>
        <v>0.13879722380937</v>
      </c>
      <c r="BJ728" s="0" t="n">
        <f aca="false">IF(SUM(BA728:BE728)&gt;0,BE728/SUM(BA728:BE728),1/5)</f>
        <v>0.175031031491486</v>
      </c>
      <c r="BK728" s="0" t="n">
        <f aca="false">BF728*AB728+BG728*AF728+BH728*AJ728+BI728*AN728+BJ728*AR728</f>
        <v>0.452996984985211</v>
      </c>
      <c r="BL728" s="0" t="n">
        <f aca="false">BF728*AC728+BG728*AG728+BH728*AK728+BI728*AO728+BJ728*AS728</f>
        <v>0.560965325725642</v>
      </c>
      <c r="BM728" s="0" t="n">
        <f aca="false">BF728*AD728+BG728*AH728+BH728*AL728+BI728*AP728+BJ728*AT728</f>
        <v>0.707810859259894</v>
      </c>
      <c r="BN728" s="0" t="n">
        <f aca="false">BF728*AE728+BG728*AI728+BH728*AM728+BI728*AQ728+BJ728*AU728</f>
        <v>0.628565710250571</v>
      </c>
      <c r="BO728" s="0" t="n">
        <f aca="false">RANK(BK728,$BK728:$BN728)</f>
        <v>4</v>
      </c>
      <c r="BP728" s="0" t="n">
        <f aca="false">RANK(BL728,$BK728:$BN728)</f>
        <v>3</v>
      </c>
      <c r="BQ728" s="0" t="n">
        <f aca="false">RANK(BM728,$BK728:$BN728)</f>
        <v>1</v>
      </c>
      <c r="BR728" s="0" t="n">
        <f aca="false">RANK(BN728,$BK728:$BN728)</f>
        <v>2</v>
      </c>
    </row>
    <row r="729" customFormat="false" ht="15" hidden="false" customHeight="false" outlineLevel="0" collapsed="false">
      <c r="A729" s="0" t="n">
        <v>706</v>
      </c>
      <c r="B729" s="0" t="n">
        <f aca="false">RANDBETWEEN(1,$B$5)</f>
        <v>3</v>
      </c>
      <c r="C729" s="0" t="n">
        <f aca="false">RANDBETWEEN(1,$B$5)</f>
        <v>4</v>
      </c>
      <c r="D729" s="0" t="n">
        <f aca="false">RANDBETWEEN(1,$B$5)</f>
        <v>3</v>
      </c>
      <c r="E729" s="0" t="n">
        <f aca="false">RANDBETWEEN(1,$B$5)</f>
        <v>5</v>
      </c>
      <c r="F729" s="0" t="n">
        <f aca="false">RANDBETWEEN(1,$B$5)</f>
        <v>5</v>
      </c>
      <c r="G729" s="0" t="n">
        <f aca="false">RANDBETWEEN(1,$B$5)</f>
        <v>1</v>
      </c>
      <c r="H729" s="0" t="n">
        <f aca="true">NORMINV(RAND(),$B$8,$B$13)</f>
        <v>50.9637807121312</v>
      </c>
      <c r="I729" s="0" t="n">
        <f aca="true">NORMINV(RAND(),$C$8,$C$13)</f>
        <v>59.6407260387447</v>
      </c>
      <c r="J729" s="0" t="n">
        <f aca="true">NORMINV(RAND(),$D$8,$D$13)</f>
        <v>14.3954385730032</v>
      </c>
      <c r="K729" s="0" t="n">
        <f aca="true">NORMINV(RAND(),$E$8,$E$13)</f>
        <v>2.81836889342025</v>
      </c>
      <c r="L729" s="0" t="n">
        <f aca="true">NORMINV(RAND(),$B$9,$B$14)</f>
        <v>48.3116357387253</v>
      </c>
      <c r="M729" s="0" t="n">
        <f aca="true">NORMINV(RAND(),$C$9,$C$14)</f>
        <v>46.3870411865982</v>
      </c>
      <c r="N729" s="0" t="n">
        <f aca="true">NORMINV(RAND(),$D$9,$D$14)</f>
        <v>40.1466230084673</v>
      </c>
      <c r="O729" s="0" t="n">
        <f aca="true">NORMINV(RAND(),$E$9,$E$14)</f>
        <v>27.505336676392</v>
      </c>
      <c r="P729" s="0" t="n">
        <f aca="true">NORMINV(RAND(),$B$10,$B$15)</f>
        <v>24.018969185006</v>
      </c>
      <c r="Q729" s="0" t="n">
        <f aca="true">NORMINV(RAND(),$C$10,$C$15)</f>
        <v>31.2776574134792</v>
      </c>
      <c r="R729" s="0" t="n">
        <f aca="true">NORMINV(RAND(),$D$10,$D$15)</f>
        <v>9.89200176958335</v>
      </c>
      <c r="S729" s="0" t="n">
        <f aca="true">NORMINV(RAND(),$E$10,$E$15)</f>
        <v>4.07282711045533</v>
      </c>
      <c r="T729" s="0" t="n">
        <f aca="false">MEDIAN(INDEX(Avaliadores!$B$17:$B$22,$B729),INDEX(Avaliadores!$B$17:$B$22,$C729),INDEX(Avaliadores!$B$17:$B$22,$D729),INDEX(Avaliadores!$B$17:$B$22,$E729),INDEX(Avaliadores!$B$17:$B$22,$F729),INDEX(Avaliadores!$B$17:$B$22,$G729))</f>
        <v>2.66666666666667</v>
      </c>
      <c r="U729" s="0" t="n">
        <f aca="false">MEDIAN(INDEX(Avaliadores!$C$17:$C$22,$B729),INDEX(Avaliadores!$C$17:$C$22,$C729),INDEX(Avaliadores!$C$17:$C$22,$D729),INDEX(Avaliadores!$C$17:$C$22,$E729),INDEX(Avaliadores!$C$17:$C$22,$F729),INDEX(Avaliadores!$C$17:$C$22,$G729))</f>
        <v>5.16666666666667</v>
      </c>
      <c r="V729" s="0" t="n">
        <f aca="false">MEDIAN(INDEX(Avaliadores!$D$17:$D$22,$B729),INDEX(Avaliadores!$D$17:$D$22,$C729),INDEX(Avaliadores!$D$17:$D$22,$D729),INDEX(Avaliadores!$D$17:$D$22,$E729),INDEX(Avaliadores!$D$17:$D$22,$F729),INDEX(Avaliadores!$D$17:$D$22,$G729))</f>
        <v>5.66666666666667</v>
      </c>
      <c r="W729" s="0" t="n">
        <f aca="false">MEDIAN(INDEX(Avaliadores!$E$17:$E$22,$B729),INDEX(Avaliadores!$E$17:$E$22,$C729),INDEX(Avaliadores!$E$17:$E$22,$D729),INDEX(Avaliadores!$E$17:$E$22,$E729),INDEX(Avaliadores!$E$17:$E$22,$F729),INDEX(Avaliadores!$E$17:$E$22,$G729))</f>
        <v>6.79166666666667</v>
      </c>
      <c r="X729" s="0" t="n">
        <f aca="false">MEDIAN(INDEX(Avaliadores!$F$17:$F$22,$B729),INDEX(Avaliadores!$F$17:$F$22,$C729),INDEX(Avaliadores!$F$17:$F$22,$D729),INDEX(Avaliadores!$F$17:$F$22,$E729),INDEX(Avaliadores!$F$17:$F$22,$F729),INDEX(Avaliadores!$F$17:$F$22,$G729))</f>
        <v>2.66666666666667</v>
      </c>
      <c r="Y729" s="0" t="n">
        <f aca="false">MEDIAN(INDEX(Avaliadores!$G$17:$G$22,$B729),INDEX(Avaliadores!$G$17:$G$22,$C729),INDEX(Avaliadores!$G$17:$G$22,$D729),INDEX(Avaliadores!$G$17:$G$22,$E729),INDEX(Avaliadores!$G$17:$G$22,$F729),INDEX(Avaliadores!$G$17:$G$22,$G729))</f>
        <v>4.79166666666667</v>
      </c>
      <c r="Z729" s="0" t="n">
        <f aca="false">MEDIAN(INDEX(Avaliadores!$H$17:$H$22,$B729),INDEX(Avaliadores!$H$17:$H$22,$C729),INDEX(Avaliadores!$H$17:$H$22,$D729),INDEX(Avaliadores!$H$17:$H$22,$E729),INDEX(Avaliadores!$H$17:$H$22,$F729),INDEX(Avaliadores!$H$17:$H$22,$G729))</f>
        <v>3.66666666666667</v>
      </c>
      <c r="AA729" s="0" t="n">
        <f aca="false">MEDIAN(INDEX(Avaliadores!$I$17:$I$22,$B729),INDEX(Avaliadores!$I$17:$I$22,$C729),INDEX(Avaliadores!$I$17:$I$22,$D729),INDEX(Avaliadores!$I$17:$I$22,$E729),INDEX(Avaliadores!$I$17:$I$22,$F729),INDEX(Avaliadores!$I$17:$I$22,$G729))</f>
        <v>6.66666666666667</v>
      </c>
      <c r="AB729" s="0" t="n">
        <f aca="false">IF(MAX(H729:K729)=MIN(H729:K729),0,IF($B$17="custo",(MAX(H729:K729)-H729)/(MAX(H729:K729)-MIN(H729:K729)),(H729-MIN(H729:K729))/(MAX(H729:K729)-MIN(H729:K729))))</f>
        <v>0.152703016251543</v>
      </c>
      <c r="AC729" s="0" t="n">
        <f aca="false">IF(MAX(H729:K729)=MIN(H729:K729),0,IF($B$17="custo",(MAX(H729:K729)-I729)/(MAX(H729:K729)-MIN(H729:K729)),(I729-MIN(H729:K729))/(MAX(H729:K729)-MIN(H729:K729))))</f>
        <v>0</v>
      </c>
      <c r="AD729" s="0" t="n">
        <f aca="false">IF(MAX(H729:K729)=MIN(H729:K729),0,IF($B$17="custo",(MAX(H729:K729)-J729)/(MAX(H729:K729)-MIN(H729:K729)),(J729-MIN(H729:K729))/(MAX(H729:K729)-MIN(H729:K729))))</f>
        <v>0.796258545734483</v>
      </c>
      <c r="AE729" s="0" t="n">
        <f aca="false">IF(MAX(H729:K729)=MIN(H729:K729),0,IF($B$17="custo",(MAX(H729:K729)-K729)/(MAX(H729:K729)-MIN(H729:K729)),(K729-MIN(H729:K729))/(MAX(H729:K729)-MIN(H729:K729))))</f>
        <v>1</v>
      </c>
      <c r="AF729" s="0" t="n">
        <f aca="false">IF(MAX(L729:O729)=MIN(L729:O729),0,IF($C$17="custo",(MAX(L729:O729)-L729)/(MAX(L729:O729)-MIN(L729:O729)),(L729-MIN(L729:O729))/(MAX(L729:O729)-MIN(L729:O729))))</f>
        <v>1</v>
      </c>
      <c r="AG729" s="0" t="n">
        <f aca="false">IF(MAX(L729:O729)=MIN(L729:O729),0,IF($C$17="custo",(MAX(L729:O729)-M729)/(MAX(L729:O729)-MIN(L729:O729)),(M729-MIN(L729:O729))/(MAX(L729:O729)-MIN(L729:O729))))</f>
        <v>0.907499428593178</v>
      </c>
      <c r="AH729" s="0" t="n">
        <f aca="false">IF(MAX(L729:O729)=MIN(L729:O729),0,IF($C$17="custo",(MAX(L729:O729)-N729)/(MAX(L729:O729)-MIN(L729:O729)),(N729-MIN(L729:O729))/(MAX(L729:O729)-MIN(L729:O729))))</f>
        <v>0.607570154317374</v>
      </c>
      <c r="AI729" s="0" t="n">
        <f aca="false">IF(MAX(L729:O729)=MIN(L729:O729),0,IF($C$17="custo",(MAX(L729:O729)-O729)/(MAX(L729:O729)-MIN(L729:O729)),(O729-MIN(L729:O729))/(MAX(L729:O729)-MIN(L729:O729))))</f>
        <v>0</v>
      </c>
      <c r="AJ729" s="0" t="n">
        <f aca="false">IF(MAX(P729:S729)=MIN(P729:S729),0,IF($D$17="custo",(MAX(P729:S729)-P729)/(MAX(P729:S729)-MIN(P729:S729)),(P729-MIN(P729:S729))/(MAX(P729:S729)-MIN(P729:S729))))</f>
        <v>0.266816155352616</v>
      </c>
      <c r="AK729" s="0" t="n">
        <f aca="false">IF(MAX(P729:S729)=MIN(P729:S729),0,IF($D$17="custo",(MAX(P729:S729)-Q729)/(MAX(P729:S729)-MIN(P729:S729)),(Q729-MIN(P729:S729))/(MAX(P729:S729)-MIN(P729:S729))))</f>
        <v>0</v>
      </c>
      <c r="AL729" s="0" t="n">
        <f aca="false">IF(MAX(P729:S729)=MIN(P729:S729),0,IF($D$17="custo",(MAX(P729:S729)-R729)/(MAX(P729:S729)-MIN(P729:S729)),(R729-MIN(P729:S729))/(MAX(P729:S729)-MIN(P729:S729))))</f>
        <v>0.786097740941203</v>
      </c>
      <c r="AM729" s="0" t="n">
        <f aca="false">IF(MAX(P729:S729)=MIN(P729:S729),0,IF($D$17="custo",(MAX(P729:S729)-S729)/(MAX(P729:S729)-MIN(P729:S729)),(S729-MIN(P729:S729))/(MAX(P729:S729)-MIN(P729:S729))))</f>
        <v>1</v>
      </c>
      <c r="AN729" s="0" t="n">
        <f aca="false">IF(MAX(T729:W729)=MIN(T729:W729),0,IF($E$17="custo",(MAX(T729:W729)-T729)/(MAX(T729:W729)-MIN(T729:W729)),(T729-MIN(T729:W729))/(MAX(T729:W729)-MIN(T729:W729))))</f>
        <v>0</v>
      </c>
      <c r="AO729" s="0" t="n">
        <f aca="false">IF(MAX(T729:W729)=MIN(T729:W729),0,IF($E$17="custo",(MAX(T729:W729)-U729)/(MAX(T729:W729)-MIN(T729:W729)),(U729-MIN(T729:W729))/(MAX(T729:W729)-MIN(T729:W729))))</f>
        <v>0.606060606060606</v>
      </c>
      <c r="AP729" s="0" t="n">
        <f aca="false">IF(MAX(T729:W729)=MIN(T729:W729),0,IF($E$17="custo",(MAX(T729:W729)-V729)/(MAX(T729:W729)-MIN(T729:W729)),(V729-MIN(T729:W729))/(MAX(T729:W729)-MIN(T729:W729))))</f>
        <v>0.727272727272727</v>
      </c>
      <c r="AQ729" s="0" t="n">
        <f aca="false">IF(MAX(T729:W729)=MIN(T729:W729),0,IF($E$17="custo",(MAX(T729:W729)-W729)/(MAX(T729:W729)-MIN(T729:W729)),(W729-MIN(T729:W729))/(MAX(T729:W729)-MIN(T729:W729))))</f>
        <v>1</v>
      </c>
      <c r="AR729" s="0" t="n">
        <f aca="false">IF(MAX(X729:AA729)=MIN(X729:AA729),0,IF($F$17="custo",(MAX(X729:AA729)-X729)/(MAX(X729:AA729)-MIN(X729:AA729)),(X729-MIN(X729:AA729))/(MAX(X729:AA729)-MIN(X729:AA729))))</f>
        <v>0</v>
      </c>
      <c r="AS729" s="0" t="n">
        <f aca="false">IF(MAX(X729:AA729)=MIN(X729:AA729),0,IF($F$17="custo",(MAX(X729:AA729)-Y729)/(MAX(X729:AA729)-MIN(X729:AA729)),(Y729-MIN(X729:AA729))/(MAX(X729:AA729)-MIN(X729:AA729))))</f>
        <v>0.53125</v>
      </c>
      <c r="AT729" s="0" t="n">
        <f aca="false">IF(MAX(X729:AA729)=MIN(X729:AA729),0,IF($F$17="custo",(MAX(X729:AA729)-Z729)/(MAX(X729:AA729)-MIN(X729:AA729)),(Z729-MIN(X729:AA729))/(MAX(X729:AA729)-MIN(X729:AA729))))</f>
        <v>0.25</v>
      </c>
      <c r="AU729" s="0" t="n">
        <f aca="false">IF(MAX(X729:AA729)=MIN(X729:AA729),0,IF($F$17="custo",(MAX(X729:AA729)-AA729)/(MAX(X729:AA729)-MIN(X729:AA729)),(AA729-MIN(X729:AA729))/(MAX(X729:AA729)-MIN(X729:AA729))))</f>
        <v>1</v>
      </c>
      <c r="AV729" s="0" t="n">
        <f aca="false">STDEVP(AB729:AE729)</f>
        <v>0.420634369227825</v>
      </c>
      <c r="AW729" s="0" t="n">
        <f aca="false">STDEVP(AF729:AI729)</f>
        <v>0.390929326603197</v>
      </c>
      <c r="AX729" s="0" t="n">
        <f aca="false">STDEVP(AJ729:AM729)</f>
        <v>0.398599627656295</v>
      </c>
      <c r="AY729" s="0" t="n">
        <f aca="false">STDEVP(AN729:AQ729)</f>
        <v>0.365760839532525</v>
      </c>
      <c r="AZ729" s="0" t="n">
        <f aca="false">STDEVP(AR729:AU729)</f>
        <v>0.37131983244738</v>
      </c>
      <c r="BA729" s="0" t="n">
        <f aca="false">AV729*((1-IFERROR(CORREL(AB729:AE729,AF729:AI729),0))+(1-IFERROR(CORREL(AB729:AE729,AJ729:AM729),0))+(1-IFERROR(CORREL(AB729:AE729,AN729:AQ729),0))+(1-IFERROR(CORREL(AB729:AE729,AR729:AU729),0)))</f>
        <v>1.11598700006735</v>
      </c>
      <c r="BB729" s="0" t="n">
        <f aca="false">AW729*((1-IFERROR(CORREL(AF729:AI729,AB729:AE729),0))+(1-IFERROR(CORREL(AF729:AI729,AJ729:AM729),0))+(1-IFERROR(CORREL(AF729:AI729,AN729:AQ729),0))+(1-IFERROR(CORREL(AF729:AI729,AR729:AU729),0)))</f>
        <v>2.90849026835055</v>
      </c>
      <c r="BC729" s="0" t="n">
        <f aca="false">AX729*((1-IFERROR(CORREL(AJ729:AM729,AB729:AE729),0))+(1-IFERROR(CORREL(AJ729:AM729,AF729:AI729),0))+(1-IFERROR(CORREL(AJ729:AM729,AN729:AQ729),0))+(1-IFERROR(CORREL(AJ729:AM729,AR729:AU729),0)))</f>
        <v>1.10188973172013</v>
      </c>
      <c r="BD729" s="0" t="n">
        <f aca="false">AY729*((1-IFERROR(CORREL(AN729:AQ729,AB729:AE729),0))+(1-IFERROR(CORREL(AN729:AQ729,AF729:AI729),0))+(1-IFERROR(CORREL(AN729:AQ729,AJ729:AM729),0))+(1-IFERROR(CORREL(AN729:AQ729,AR729:AU729),0)))</f>
        <v>0.956582689049547</v>
      </c>
      <c r="BE729" s="0" t="n">
        <f aca="false">AZ729*((1-IFERROR(CORREL(AR729:AU729,AB729:AE729),0))+(1-IFERROR(CORREL(AR729:AU729,AF729:AI729),0))+(1-IFERROR(CORREL(AR729:AU729,AJ729:AM729),0))+(1-IFERROR(CORREL(AR729:AU729,AN729:AQ729),0)))</f>
        <v>1.10452165186083</v>
      </c>
      <c r="BF729" s="0" t="n">
        <f aca="false">IF(SUM(BA729:BE729)&gt;0,BA729/SUM(BA729:BE729),1/5)</f>
        <v>0.155268375637734</v>
      </c>
      <c r="BG729" s="0" t="n">
        <f aca="false">IF(SUM(BA729:BE729)&gt;0,BB729/SUM(BA729:BE729),1/5)</f>
        <v>0.404661129115027</v>
      </c>
      <c r="BH729" s="0" t="n">
        <f aca="false">IF(SUM(BA729:BE729)&gt;0,BC729/SUM(BA729:BE729),1/5)</f>
        <v>0.153307008742716</v>
      </c>
      <c r="BI729" s="0" t="n">
        <f aca="false">IF(SUM(BA729:BE729)&gt;0,BD729/SUM(BA729:BE729),1/5)</f>
        <v>0.13309029610823</v>
      </c>
      <c r="BJ729" s="0" t="n">
        <f aca="false">IF(SUM(BA729:BE729)&gt;0,BE729/SUM(BA729:BE729),1/5)</f>
        <v>0.153673190396293</v>
      </c>
      <c r="BK729" s="0" t="n">
        <f aca="false">BF729*AB729+BG729*AF729+BH729*AJ729+BI729*AN729+BJ729*AR729</f>
        <v>0.469275865064728</v>
      </c>
      <c r="BL729" s="0" t="n">
        <f aca="false">BF729*AC729+BG729*AG729+BH729*AK729+BI729*AO729+BJ729*AS729</f>
        <v>0.529529411363927</v>
      </c>
      <c r="BM729" s="0" t="n">
        <f aca="false">BF729*AD729+BG729*AH729+BH729*AL729+BI729*AP729+BJ729*AT729</f>
        <v>0.62521932911286</v>
      </c>
      <c r="BN729" s="0" t="n">
        <f aca="false">BF729*AE729+BG729*AI729+BH729*AM729+BI729*AQ729+BJ729*AU729</f>
        <v>0.595338870884973</v>
      </c>
      <c r="BO729" s="0" t="n">
        <f aca="false">RANK(BK729,$BK729:$BN729)</f>
        <v>4</v>
      </c>
      <c r="BP729" s="0" t="n">
        <f aca="false">RANK(BL729,$BK729:$BN729)</f>
        <v>3</v>
      </c>
      <c r="BQ729" s="0" t="n">
        <f aca="false">RANK(BM729,$BK729:$BN729)</f>
        <v>1</v>
      </c>
      <c r="BR729" s="0" t="n">
        <f aca="false">RANK(BN729,$BK729:$BN729)</f>
        <v>2</v>
      </c>
    </row>
    <row r="730" customFormat="false" ht="15" hidden="false" customHeight="false" outlineLevel="0" collapsed="false">
      <c r="A730" s="0" t="n">
        <v>707</v>
      </c>
      <c r="B730" s="0" t="n">
        <f aca="false">RANDBETWEEN(1,$B$5)</f>
        <v>2</v>
      </c>
      <c r="C730" s="0" t="n">
        <f aca="false">RANDBETWEEN(1,$B$5)</f>
        <v>2</v>
      </c>
      <c r="D730" s="0" t="n">
        <f aca="false">RANDBETWEEN(1,$B$5)</f>
        <v>4</v>
      </c>
      <c r="E730" s="0" t="n">
        <f aca="false">RANDBETWEEN(1,$B$5)</f>
        <v>2</v>
      </c>
      <c r="F730" s="0" t="n">
        <f aca="false">RANDBETWEEN(1,$B$5)</f>
        <v>1</v>
      </c>
      <c r="G730" s="0" t="n">
        <f aca="false">RANDBETWEEN(1,$B$5)</f>
        <v>1</v>
      </c>
      <c r="H730" s="0" t="n">
        <f aca="true">NORMINV(RAND(),$B$8,$B$13)</f>
        <v>39.6489990106268</v>
      </c>
      <c r="I730" s="0" t="n">
        <f aca="true">NORMINV(RAND(),$C$8,$C$13)</f>
        <v>67.2032337426393</v>
      </c>
      <c r="J730" s="0" t="n">
        <f aca="true">NORMINV(RAND(),$D$8,$D$13)</f>
        <v>14.3025927888204</v>
      </c>
      <c r="K730" s="0" t="n">
        <f aca="true">NORMINV(RAND(),$E$8,$E$13)</f>
        <v>2.7958876017295</v>
      </c>
      <c r="L730" s="0" t="n">
        <f aca="true">NORMINV(RAND(),$B$9,$B$14)</f>
        <v>49.1803238522778</v>
      </c>
      <c r="M730" s="0" t="n">
        <f aca="true">NORMINV(RAND(),$C$9,$C$14)</f>
        <v>54.4189547981075</v>
      </c>
      <c r="N730" s="0" t="n">
        <f aca="true">NORMINV(RAND(),$D$9,$D$14)</f>
        <v>42.5092323152935</v>
      </c>
      <c r="O730" s="0" t="n">
        <f aca="true">NORMINV(RAND(),$E$9,$E$14)</f>
        <v>29.8794505261037</v>
      </c>
      <c r="P730" s="0" t="n">
        <f aca="true">NORMINV(RAND(),$B$10,$B$15)</f>
        <v>25.012145130212</v>
      </c>
      <c r="Q730" s="0" t="n">
        <f aca="true">NORMINV(RAND(),$C$10,$C$15)</f>
        <v>29.3936025007211</v>
      </c>
      <c r="R730" s="0" t="n">
        <f aca="true">NORMINV(RAND(),$D$10,$D$15)</f>
        <v>9.74004257460516</v>
      </c>
      <c r="S730" s="0" t="n">
        <f aca="true">NORMINV(RAND(),$E$10,$E$15)</f>
        <v>3.90433695954268</v>
      </c>
      <c r="T730" s="0" t="n">
        <f aca="false">MEDIAN(INDEX(Avaliadores!$B$17:$B$22,$B730),INDEX(Avaliadores!$B$17:$B$22,$C730),INDEX(Avaliadores!$B$17:$B$22,$D730),INDEX(Avaliadores!$B$17:$B$22,$E730),INDEX(Avaliadores!$B$17:$B$22,$F730),INDEX(Avaliadores!$B$17:$B$22,$G730))</f>
        <v>3.04166666666667</v>
      </c>
      <c r="U730" s="0" t="n">
        <f aca="false">MEDIAN(INDEX(Avaliadores!$C$17:$C$22,$B730),INDEX(Avaliadores!$C$17:$C$22,$C730),INDEX(Avaliadores!$C$17:$C$22,$D730),INDEX(Avaliadores!$C$17:$C$22,$E730),INDEX(Avaliadores!$C$17:$C$22,$F730),INDEX(Avaliadores!$C$17:$C$22,$G730))</f>
        <v>5.04166666666667</v>
      </c>
      <c r="V730" s="0" t="n">
        <f aca="false">MEDIAN(INDEX(Avaliadores!$D$17:$D$22,$B730),INDEX(Avaliadores!$D$17:$D$22,$C730),INDEX(Avaliadores!$D$17:$D$22,$D730),INDEX(Avaliadores!$D$17:$D$22,$E730),INDEX(Avaliadores!$D$17:$D$22,$F730),INDEX(Avaliadores!$D$17:$D$22,$G730))</f>
        <v>6.04166666666667</v>
      </c>
      <c r="W730" s="0" t="n">
        <f aca="false">MEDIAN(INDEX(Avaliadores!$E$17:$E$22,$B730),INDEX(Avaliadores!$E$17:$E$22,$C730),INDEX(Avaliadores!$E$17:$E$22,$D730),INDEX(Avaliadores!$E$17:$E$22,$E730),INDEX(Avaliadores!$E$17:$E$22,$F730),INDEX(Avaliadores!$E$17:$E$22,$G730))</f>
        <v>6.29166666666667</v>
      </c>
      <c r="X730" s="0" t="n">
        <f aca="false">MEDIAN(INDEX(Avaliadores!$F$17:$F$22,$B730),INDEX(Avaliadores!$F$17:$F$22,$C730),INDEX(Avaliadores!$F$17:$F$22,$D730),INDEX(Avaliadores!$F$17:$F$22,$E730),INDEX(Avaliadores!$F$17:$F$22,$F730),INDEX(Avaliadores!$F$17:$F$22,$G730))</f>
        <v>2.04166666666667</v>
      </c>
      <c r="Y730" s="0" t="n">
        <f aca="false">MEDIAN(INDEX(Avaliadores!$G$17:$G$22,$B730),INDEX(Avaliadores!$G$17:$G$22,$C730),INDEX(Avaliadores!$G$17:$G$22,$D730),INDEX(Avaliadores!$G$17:$G$22,$E730),INDEX(Avaliadores!$G$17:$G$22,$F730),INDEX(Avaliadores!$G$17:$G$22,$G730))</f>
        <v>5.54166666666667</v>
      </c>
      <c r="Z730" s="0" t="n">
        <f aca="false">MEDIAN(INDEX(Avaliadores!$H$17:$H$22,$B730),INDEX(Avaliadores!$H$17:$H$22,$C730),INDEX(Avaliadores!$H$17:$H$22,$D730),INDEX(Avaliadores!$H$17:$H$22,$E730),INDEX(Avaliadores!$H$17:$H$22,$F730),INDEX(Avaliadores!$H$17:$H$22,$G730))</f>
        <v>4.04166666666667</v>
      </c>
      <c r="AA730" s="0" t="n">
        <f aca="false">MEDIAN(INDEX(Avaliadores!$I$17:$I$22,$B730),INDEX(Avaliadores!$I$17:$I$22,$C730),INDEX(Avaliadores!$I$17:$I$22,$D730),INDEX(Avaliadores!$I$17:$I$22,$E730),INDEX(Avaliadores!$I$17:$I$22,$F730),INDEX(Avaliadores!$I$17:$I$22,$G730))</f>
        <v>6.04166666666667</v>
      </c>
      <c r="AB730" s="0" t="n">
        <f aca="false">IF(MAX(H730:K730)=MIN(H730:K730),0,IF($B$17="custo",(MAX(H730:K730)-H730)/(MAX(H730:K730)-MIN(H730:K730)),(H730-MIN(H730:K730))/(MAX(H730:K730)-MIN(H730:K730))))</f>
        <v>0.427811987032188</v>
      </c>
      <c r="AC730" s="0" t="n">
        <f aca="false">IF(MAX(H730:K730)=MIN(H730:K730),0,IF($B$17="custo",(MAX(H730:K730)-I730)/(MAX(H730:K730)-MIN(H730:K730)),(I730-MIN(H730:K730))/(MAX(H730:K730)-MIN(H730:K730))))</f>
        <v>0</v>
      </c>
      <c r="AD730" s="0" t="n">
        <f aca="false">IF(MAX(H730:K730)=MIN(H730:K730),0,IF($B$17="custo",(MAX(H730:K730)-J730)/(MAX(H730:K730)-MIN(H730:K730)),(J730-MIN(H730:K730))/(MAX(H730:K730)-MIN(H730:K730))))</f>
        <v>0.821344832902808</v>
      </c>
      <c r="AE730" s="0" t="n">
        <f aca="false">IF(MAX(H730:K730)=MIN(H730:K730),0,IF($B$17="custo",(MAX(H730:K730)-K730)/(MAX(H730:K730)-MIN(H730:K730)),(K730-MIN(H730:K730))/(MAX(H730:K730)-MIN(H730:K730))))</f>
        <v>1</v>
      </c>
      <c r="AF730" s="0" t="n">
        <f aca="false">IF(MAX(L730:O730)=MIN(L730:O730),0,IF($C$17="custo",(MAX(L730:O730)-L730)/(MAX(L730:O730)-MIN(L730:O730)),(L730-MIN(L730:O730))/(MAX(L730:O730)-MIN(L730:O730))))</f>
        <v>0.786522543904598</v>
      </c>
      <c r="AG730" s="0" t="n">
        <f aca="false">IF(MAX(L730:O730)=MIN(L730:O730),0,IF($C$17="custo",(MAX(L730:O730)-M730)/(MAX(L730:O730)-MIN(L730:O730)),(M730-MIN(L730:O730))/(MAX(L730:O730)-MIN(L730:O730))))</f>
        <v>1</v>
      </c>
      <c r="AH730" s="0" t="n">
        <f aca="false">IF(MAX(L730:O730)=MIN(L730:O730),0,IF($C$17="custo",(MAX(L730:O730)-N730)/(MAX(L730:O730)-MIN(L730:O730)),(N730-MIN(L730:O730))/(MAX(L730:O730)-MIN(L730:O730))))</f>
        <v>0.514671431386602</v>
      </c>
      <c r="AI730" s="0" t="n">
        <f aca="false">IF(MAX(L730:O730)=MIN(L730:O730),0,IF($C$17="custo",(MAX(L730:O730)-O730)/(MAX(L730:O730)-MIN(L730:O730)),(O730-MIN(L730:O730))/(MAX(L730:O730)-MIN(L730:O730))))</f>
        <v>0</v>
      </c>
      <c r="AJ730" s="0" t="n">
        <f aca="false">IF(MAX(P730:S730)=MIN(P730:S730),0,IF($D$17="custo",(MAX(P730:S730)-P730)/(MAX(P730:S730)-MIN(P730:S730)),(P730-MIN(P730:S730))/(MAX(P730:S730)-MIN(P730:S730))))</f>
        <v>0.171894218114317</v>
      </c>
      <c r="AK730" s="0" t="n">
        <f aca="false">IF(MAX(P730:S730)=MIN(P730:S730),0,IF($D$17="custo",(MAX(P730:S730)-Q730)/(MAX(P730:S730)-MIN(P730:S730)),(Q730-MIN(P730:S730))/(MAX(P730:S730)-MIN(P730:S730))))</f>
        <v>0</v>
      </c>
      <c r="AL730" s="0" t="n">
        <f aca="false">IF(MAX(P730:S730)=MIN(P730:S730),0,IF($D$17="custo",(MAX(P730:S730)-R730)/(MAX(P730:S730)-MIN(P730:S730)),(R730-MIN(P730:S730))/(MAX(P730:S730)-MIN(P730:S730))))</f>
        <v>0.771052421826953</v>
      </c>
      <c r="AM730" s="0" t="n">
        <f aca="false">IF(MAX(P730:S730)=MIN(P730:S730),0,IF($D$17="custo",(MAX(P730:S730)-S730)/(MAX(P730:S730)-MIN(P730:S730)),(S730-MIN(P730:S730))/(MAX(P730:S730)-MIN(P730:S730))))</f>
        <v>1</v>
      </c>
      <c r="AN730" s="0" t="n">
        <f aca="false">IF(MAX(T730:W730)=MIN(T730:W730),0,IF($E$17="custo",(MAX(T730:W730)-T730)/(MAX(T730:W730)-MIN(T730:W730)),(T730-MIN(T730:W730))/(MAX(T730:W730)-MIN(T730:W730))))</f>
        <v>0</v>
      </c>
      <c r="AO730" s="0" t="n">
        <f aca="false">IF(MAX(T730:W730)=MIN(T730:W730),0,IF($E$17="custo",(MAX(T730:W730)-U730)/(MAX(T730:W730)-MIN(T730:W730)),(U730-MIN(T730:W730))/(MAX(T730:W730)-MIN(T730:W730))))</f>
        <v>0.615384615384615</v>
      </c>
      <c r="AP730" s="0" t="n">
        <f aca="false">IF(MAX(T730:W730)=MIN(T730:W730),0,IF($E$17="custo",(MAX(T730:W730)-V730)/(MAX(T730:W730)-MIN(T730:W730)),(V730-MIN(T730:W730))/(MAX(T730:W730)-MIN(T730:W730))))</f>
        <v>0.923076923076923</v>
      </c>
      <c r="AQ730" s="0" t="n">
        <f aca="false">IF(MAX(T730:W730)=MIN(T730:W730),0,IF($E$17="custo",(MAX(T730:W730)-W730)/(MAX(T730:W730)-MIN(T730:W730)),(W730-MIN(T730:W730))/(MAX(T730:W730)-MIN(T730:W730))))</f>
        <v>1</v>
      </c>
      <c r="AR730" s="0" t="n">
        <f aca="false">IF(MAX(X730:AA730)=MIN(X730:AA730),0,IF($F$17="custo",(MAX(X730:AA730)-X730)/(MAX(X730:AA730)-MIN(X730:AA730)),(X730-MIN(X730:AA730))/(MAX(X730:AA730)-MIN(X730:AA730))))</f>
        <v>0</v>
      </c>
      <c r="AS730" s="0" t="n">
        <f aca="false">IF(MAX(X730:AA730)=MIN(X730:AA730),0,IF($F$17="custo",(MAX(X730:AA730)-Y730)/(MAX(X730:AA730)-MIN(X730:AA730)),(Y730-MIN(X730:AA730))/(MAX(X730:AA730)-MIN(X730:AA730))))</f>
        <v>0.875</v>
      </c>
      <c r="AT730" s="0" t="n">
        <f aca="false">IF(MAX(X730:AA730)=MIN(X730:AA730),0,IF($F$17="custo",(MAX(X730:AA730)-Z730)/(MAX(X730:AA730)-MIN(X730:AA730)),(Z730-MIN(X730:AA730))/(MAX(X730:AA730)-MIN(X730:AA730))))</f>
        <v>0.5</v>
      </c>
      <c r="AU730" s="0" t="n">
        <f aca="false">IF(MAX(X730:AA730)=MIN(X730:AA730),0,IF($F$17="custo",(MAX(X730:AA730)-AA730)/(MAX(X730:AA730)-MIN(X730:AA730)),(AA730-MIN(X730:AA730))/(MAX(X730:AA730)-MIN(X730:AA730))))</f>
        <v>1</v>
      </c>
      <c r="AV730" s="0" t="n">
        <f aca="false">STDEVP(AB730:AE730)</f>
        <v>0.385017477077192</v>
      </c>
      <c r="AW730" s="0" t="n">
        <f aca="false">STDEVP(AF730:AI730)</f>
        <v>0.374042432879134</v>
      </c>
      <c r="AX730" s="0" t="n">
        <f aca="false">STDEVP(AJ730:AM730)</f>
        <v>0.41240424585944</v>
      </c>
      <c r="AY730" s="0" t="n">
        <f aca="false">STDEVP(AN730:AQ730)</f>
        <v>0.393644028662668</v>
      </c>
      <c r="AZ730" s="0" t="n">
        <f aca="false">STDEVP(AR730:AU730)</f>
        <v>0.389059362437148</v>
      </c>
      <c r="BA730" s="0" t="n">
        <f aca="false">AV730*((1-IFERROR(CORREL(AB730:AE730,AF730:AI730),0))+(1-IFERROR(CORREL(AB730:AE730,AJ730:AM730),0))+(1-IFERROR(CORREL(AB730:AE730,AN730:AQ730),0))+(1-IFERROR(CORREL(AB730:AE730,AR730:AU730),0)))</f>
        <v>1.26661295674325</v>
      </c>
      <c r="BB730" s="0" t="n">
        <f aca="false">AW730*((1-IFERROR(CORREL(AF730:AI730,AB730:AE730),0))+(1-IFERROR(CORREL(AF730:AI730,AJ730:AM730),0))+(1-IFERROR(CORREL(AF730:AI730,AN730:AQ730),0))+(1-IFERROR(CORREL(AF730:AI730,AR730:AU730),0)))</f>
        <v>2.58374220166899</v>
      </c>
      <c r="BC730" s="0" t="n">
        <f aca="false">AX730*((1-IFERROR(CORREL(AJ730:AM730,AB730:AE730),0))+(1-IFERROR(CORREL(AJ730:AM730,AF730:AI730),0))+(1-IFERROR(CORREL(AJ730:AM730,AN730:AQ730),0))+(1-IFERROR(CORREL(AJ730:AM730,AR730:AU730),0)))</f>
        <v>1.18916037389781</v>
      </c>
      <c r="BD730" s="0" t="n">
        <f aca="false">AY730*((1-IFERROR(CORREL(AN730:AQ730,AB730:AE730),0))+(1-IFERROR(CORREL(AN730:AQ730,AF730:AI730),0))+(1-IFERROR(CORREL(AN730:AQ730,AJ730:AM730),0))+(1-IFERROR(CORREL(AN730:AQ730,AR730:AU730),0)))</f>
        <v>1.0001544917048</v>
      </c>
      <c r="BE730" s="0" t="n">
        <f aca="false">AZ730*((1-IFERROR(CORREL(AR730:AU730,AB730:AE730),0))+(1-IFERROR(CORREL(AR730:AU730,AF730:AI730),0))+(1-IFERROR(CORREL(AR730:AU730,AJ730:AM730),0))+(1-IFERROR(CORREL(AR730:AU730,AN730:AQ730),0)))</f>
        <v>1.21023870470266</v>
      </c>
      <c r="BF730" s="0" t="n">
        <f aca="false">IF(SUM(BA730:BE730)&gt;0,BA730/SUM(BA730:BE730),1/5)</f>
        <v>0.17470743482964</v>
      </c>
      <c r="BG730" s="0" t="n">
        <f aca="false">IF(SUM(BA730:BE730)&gt;0,BB730/SUM(BA730:BE730),1/5)</f>
        <v>0.356382721265795</v>
      </c>
      <c r="BH730" s="0" t="n">
        <f aca="false">IF(SUM(BA730:BE730)&gt;0,BC730/SUM(BA730:BE730),1/5)</f>
        <v>0.164024185461459</v>
      </c>
      <c r="BI730" s="0" t="n">
        <f aca="false">IF(SUM(BA730:BE730)&gt;0,BD730/SUM(BA730:BE730),1/5)</f>
        <v>0.137954080406986</v>
      </c>
      <c r="BJ730" s="0" t="n">
        <f aca="false">IF(SUM(BA730:BE730)&gt;0,BE730/SUM(BA730:BE730),1/5)</f>
        <v>0.16693157803612</v>
      </c>
      <c r="BK730" s="0" t="n">
        <f aca="false">BF730*AB730+BG730*AF730+BH730*AJ730+BI730*AN730+BJ730*AR730</f>
        <v>0.383239788489116</v>
      </c>
      <c r="BL730" s="0" t="n">
        <f aca="false">BF730*AC730+BG730*AG730+BH730*AK730+BI730*AO730+BJ730*AS730</f>
        <v>0.587342670759392</v>
      </c>
      <c r="BM730" s="0" t="n">
        <f aca="false">BF730*AD730+BG730*AH730+BH730*AL730+BI730*AP730+BJ730*AT730</f>
        <v>0.664194316666646</v>
      </c>
      <c r="BN730" s="0" t="n">
        <f aca="false">BF730*AE730+BG730*AI730+BH730*AM730+BI730*AQ730+BJ730*AU730</f>
        <v>0.643617278734205</v>
      </c>
      <c r="BO730" s="0" t="n">
        <f aca="false">RANK(BK730,$BK730:$BN730)</f>
        <v>4</v>
      </c>
      <c r="BP730" s="0" t="n">
        <f aca="false">RANK(BL730,$BK730:$BN730)</f>
        <v>3</v>
      </c>
      <c r="BQ730" s="0" t="n">
        <f aca="false">RANK(BM730,$BK730:$BN730)</f>
        <v>1</v>
      </c>
      <c r="BR730" s="0" t="n">
        <f aca="false">RANK(BN730,$BK730:$BN730)</f>
        <v>2</v>
      </c>
    </row>
    <row r="731" customFormat="false" ht="15" hidden="false" customHeight="false" outlineLevel="0" collapsed="false">
      <c r="A731" s="0" t="n">
        <v>708</v>
      </c>
      <c r="B731" s="0" t="n">
        <f aca="false">RANDBETWEEN(1,$B$5)</f>
        <v>5</v>
      </c>
      <c r="C731" s="0" t="n">
        <f aca="false">RANDBETWEEN(1,$B$5)</f>
        <v>6</v>
      </c>
      <c r="D731" s="0" t="n">
        <f aca="false">RANDBETWEEN(1,$B$5)</f>
        <v>5</v>
      </c>
      <c r="E731" s="0" t="n">
        <f aca="false">RANDBETWEEN(1,$B$5)</f>
        <v>6</v>
      </c>
      <c r="F731" s="0" t="n">
        <f aca="false">RANDBETWEEN(1,$B$5)</f>
        <v>4</v>
      </c>
      <c r="G731" s="0" t="n">
        <f aca="false">RANDBETWEEN(1,$B$5)</f>
        <v>4</v>
      </c>
      <c r="H731" s="0" t="n">
        <f aca="true">NORMINV(RAND(),$B$8,$B$13)</f>
        <v>47.7557802831722</v>
      </c>
      <c r="I731" s="0" t="n">
        <f aca="true">NORMINV(RAND(),$C$8,$C$13)</f>
        <v>65.385391142503</v>
      </c>
      <c r="J731" s="0" t="n">
        <f aca="true">NORMINV(RAND(),$D$8,$D$13)</f>
        <v>14.2541197592327</v>
      </c>
      <c r="K731" s="0" t="n">
        <f aca="true">NORMINV(RAND(),$E$8,$E$13)</f>
        <v>3.17309438555587</v>
      </c>
      <c r="L731" s="0" t="n">
        <f aca="true">NORMINV(RAND(),$B$9,$B$14)</f>
        <v>51.2763514434937</v>
      </c>
      <c r="M731" s="0" t="n">
        <f aca="true">NORMINV(RAND(),$C$9,$C$14)</f>
        <v>56.3674371227447</v>
      </c>
      <c r="N731" s="0" t="n">
        <f aca="true">NORMINV(RAND(),$D$9,$D$14)</f>
        <v>42.3876508281531</v>
      </c>
      <c r="O731" s="0" t="n">
        <f aca="true">NORMINV(RAND(),$E$9,$E$14)</f>
        <v>27.6494647965043</v>
      </c>
      <c r="P731" s="0" t="n">
        <f aca="true">NORMINV(RAND(),$B$10,$B$15)</f>
        <v>23.9066519673298</v>
      </c>
      <c r="Q731" s="0" t="n">
        <f aca="true">NORMINV(RAND(),$C$10,$C$15)</f>
        <v>31.6360958716806</v>
      </c>
      <c r="R731" s="0" t="n">
        <f aca="true">NORMINV(RAND(),$D$10,$D$15)</f>
        <v>10.9061709325499</v>
      </c>
      <c r="S731" s="0" t="n">
        <f aca="true">NORMINV(RAND(),$E$10,$E$15)</f>
        <v>4.19987295088465</v>
      </c>
      <c r="T731" s="0" t="n">
        <f aca="false">MEDIAN(INDEX(Avaliadores!$B$17:$B$22,$B731),INDEX(Avaliadores!$B$17:$B$22,$C731),INDEX(Avaliadores!$B$17:$B$22,$D731),INDEX(Avaliadores!$B$17:$B$22,$E731),INDEX(Avaliadores!$B$17:$B$22,$F731),INDEX(Avaliadores!$B$17:$B$22,$G731))</f>
        <v>2.54166666666667</v>
      </c>
      <c r="U731" s="0" t="n">
        <f aca="false">MEDIAN(INDEX(Avaliadores!$C$17:$C$22,$B731),INDEX(Avaliadores!$C$17:$C$22,$C731),INDEX(Avaliadores!$C$17:$C$22,$D731),INDEX(Avaliadores!$C$17:$C$22,$E731),INDEX(Avaliadores!$C$17:$C$22,$F731),INDEX(Avaliadores!$C$17:$C$22,$G731))</f>
        <v>5.54166666666667</v>
      </c>
      <c r="V731" s="0" t="n">
        <f aca="false">MEDIAN(INDEX(Avaliadores!$D$17:$D$22,$B731),INDEX(Avaliadores!$D$17:$D$22,$C731),INDEX(Avaliadores!$D$17:$D$22,$D731),INDEX(Avaliadores!$D$17:$D$22,$E731),INDEX(Avaliadores!$D$17:$D$22,$F731),INDEX(Avaliadores!$D$17:$D$22,$G731))</f>
        <v>5.54166666666667</v>
      </c>
      <c r="W731" s="0" t="n">
        <f aca="false">MEDIAN(INDEX(Avaliadores!$E$17:$E$22,$B731),INDEX(Avaliadores!$E$17:$E$22,$C731),INDEX(Avaliadores!$E$17:$E$22,$D731),INDEX(Avaliadores!$E$17:$E$22,$E731),INDEX(Avaliadores!$E$17:$E$22,$F731),INDEX(Avaliadores!$E$17:$E$22,$G731))</f>
        <v>6.54166666666667</v>
      </c>
      <c r="X731" s="0" t="n">
        <f aca="false">MEDIAN(INDEX(Avaliadores!$F$17:$F$22,$B731),INDEX(Avaliadores!$F$17:$F$22,$C731),INDEX(Avaliadores!$F$17:$F$22,$D731),INDEX(Avaliadores!$F$17:$F$22,$E731),INDEX(Avaliadores!$F$17:$F$22,$F731),INDEX(Avaliadores!$F$17:$F$22,$G731))</f>
        <v>3.04166666666667</v>
      </c>
      <c r="Y731" s="0" t="n">
        <f aca="false">MEDIAN(INDEX(Avaliadores!$G$17:$G$22,$B731),INDEX(Avaliadores!$G$17:$G$22,$C731),INDEX(Avaliadores!$G$17:$G$22,$D731),INDEX(Avaliadores!$G$17:$G$22,$E731),INDEX(Avaliadores!$G$17:$G$22,$F731),INDEX(Avaliadores!$G$17:$G$22,$G731))</f>
        <v>4.54166666666667</v>
      </c>
      <c r="Z731" s="0" t="n">
        <f aca="false">MEDIAN(INDEX(Avaliadores!$H$17:$H$22,$B731),INDEX(Avaliadores!$H$17:$H$22,$C731),INDEX(Avaliadores!$H$17:$H$22,$D731),INDEX(Avaliadores!$H$17:$H$22,$E731),INDEX(Avaliadores!$H$17:$H$22,$F731),INDEX(Avaliadores!$H$17:$H$22,$G731))</f>
        <v>3.54166666666667</v>
      </c>
      <c r="AA731" s="0" t="n">
        <f aca="false">MEDIAN(INDEX(Avaliadores!$I$17:$I$22,$B731),INDEX(Avaliadores!$I$17:$I$22,$C731),INDEX(Avaliadores!$I$17:$I$22,$D731),INDEX(Avaliadores!$I$17:$I$22,$E731),INDEX(Avaliadores!$I$17:$I$22,$F731),INDEX(Avaliadores!$I$17:$I$22,$G731))</f>
        <v>6.54166666666667</v>
      </c>
      <c r="AB731" s="0" t="n">
        <f aca="false">IF(MAX(H731:K731)=MIN(H731:K731),0,IF($B$17="custo",(MAX(H731:K731)-H731)/(MAX(H731:K731)-MIN(H731:K731)),(H731-MIN(H731:K731))/(MAX(H731:K731)-MIN(H731:K731))))</f>
        <v>0.283378235145484</v>
      </c>
      <c r="AC731" s="0" t="n">
        <f aca="false">IF(MAX(H731:K731)=MIN(H731:K731),0,IF($B$17="custo",(MAX(H731:K731)-I731)/(MAX(H731:K731)-MIN(H731:K731)),(I731-MIN(H731:K731))/(MAX(H731:K731)-MIN(H731:K731))))</f>
        <v>0</v>
      </c>
      <c r="AD731" s="0" t="n">
        <f aca="false">IF(MAX(H731:K731)=MIN(H731:K731),0,IF($B$17="custo",(MAX(H731:K731)-J731)/(MAX(H731:K731)-MIN(H731:K731)),(J731-MIN(H731:K731))/(MAX(H731:K731)-MIN(H731:K731))))</f>
        <v>0.821883679733469</v>
      </c>
      <c r="AE731" s="0" t="n">
        <f aca="false">IF(MAX(H731:K731)=MIN(H731:K731),0,IF($B$17="custo",(MAX(H731:K731)-K731)/(MAX(H731:K731)-MIN(H731:K731)),(K731-MIN(H731:K731))/(MAX(H731:K731)-MIN(H731:K731))))</f>
        <v>1</v>
      </c>
      <c r="AF731" s="0" t="n">
        <f aca="false">IF(MAX(L731:O731)=MIN(L731:O731),0,IF($C$17="custo",(MAX(L731:O731)-L731)/(MAX(L731:O731)-MIN(L731:O731)),(L731-MIN(L731:O731))/(MAX(L731:O731)-MIN(L731:O731))))</f>
        <v>0.822721269405253</v>
      </c>
      <c r="AG731" s="0" t="n">
        <f aca="false">IF(MAX(L731:O731)=MIN(L731:O731),0,IF($C$17="custo",(MAX(L731:O731)-M731)/(MAX(L731:O731)-MIN(L731:O731)),(M731-MIN(L731:O731))/(MAX(L731:O731)-MIN(L731:O731))))</f>
        <v>1</v>
      </c>
      <c r="AH731" s="0" t="n">
        <f aca="false">IF(MAX(L731:O731)=MIN(L731:O731),0,IF($C$17="custo",(MAX(L731:O731)-N731)/(MAX(L731:O731)-MIN(L731:O731)),(N731-MIN(L731:O731))/(MAX(L731:O731)-MIN(L731:O731))))</f>
        <v>0.51320427028137</v>
      </c>
      <c r="AI731" s="0" t="n">
        <f aca="false">IF(MAX(L731:O731)=MIN(L731:O731),0,IF($C$17="custo",(MAX(L731:O731)-O731)/(MAX(L731:O731)-MIN(L731:O731)),(O731-MIN(L731:O731))/(MAX(L731:O731)-MIN(L731:O731))))</f>
        <v>0</v>
      </c>
      <c r="AJ731" s="0" t="n">
        <f aca="false">IF(MAX(P731:S731)=MIN(P731:S731),0,IF($D$17="custo",(MAX(P731:S731)-P731)/(MAX(P731:S731)-MIN(P731:S731)),(P731-MIN(P731:S731))/(MAX(P731:S731)-MIN(P731:S731))))</f>
        <v>0.281724052420209</v>
      </c>
      <c r="AK731" s="0" t="n">
        <f aca="false">IF(MAX(P731:S731)=MIN(P731:S731),0,IF($D$17="custo",(MAX(P731:S731)-Q731)/(MAX(P731:S731)-MIN(P731:S731)),(Q731-MIN(P731:S731))/(MAX(P731:S731)-MIN(P731:S731))))</f>
        <v>0</v>
      </c>
      <c r="AL731" s="0" t="n">
        <f aca="false">IF(MAX(P731:S731)=MIN(P731:S731),0,IF($D$17="custo",(MAX(P731:S731)-R731)/(MAX(P731:S731)-MIN(P731:S731)),(R731-MIN(P731:S731))/(MAX(P731:S731)-MIN(P731:S731))))</f>
        <v>0.755567739734977</v>
      </c>
      <c r="AM731" s="0" t="n">
        <f aca="false">IF(MAX(P731:S731)=MIN(P731:S731),0,IF($D$17="custo",(MAX(P731:S731)-S731)/(MAX(P731:S731)-MIN(P731:S731)),(S731-MIN(P731:S731))/(MAX(P731:S731)-MIN(P731:S731))))</f>
        <v>1</v>
      </c>
      <c r="AN731" s="0" t="n">
        <f aca="false">IF(MAX(T731:W731)=MIN(T731:W731),0,IF($E$17="custo",(MAX(T731:W731)-T731)/(MAX(T731:W731)-MIN(T731:W731)),(T731-MIN(T731:W731))/(MAX(T731:W731)-MIN(T731:W731))))</f>
        <v>0</v>
      </c>
      <c r="AO731" s="0" t="n">
        <f aca="false">IF(MAX(T731:W731)=MIN(T731:W731),0,IF($E$17="custo",(MAX(T731:W731)-U731)/(MAX(T731:W731)-MIN(T731:W731)),(U731-MIN(T731:W731))/(MAX(T731:W731)-MIN(T731:W731))))</f>
        <v>0.75</v>
      </c>
      <c r="AP731" s="0" t="n">
        <f aca="false">IF(MAX(T731:W731)=MIN(T731:W731),0,IF($E$17="custo",(MAX(T731:W731)-V731)/(MAX(T731:W731)-MIN(T731:W731)),(V731-MIN(T731:W731))/(MAX(T731:W731)-MIN(T731:W731))))</f>
        <v>0.75</v>
      </c>
      <c r="AQ731" s="0" t="n">
        <f aca="false">IF(MAX(T731:W731)=MIN(T731:W731),0,IF($E$17="custo",(MAX(T731:W731)-W731)/(MAX(T731:W731)-MIN(T731:W731)),(W731-MIN(T731:W731))/(MAX(T731:W731)-MIN(T731:W731))))</f>
        <v>1</v>
      </c>
      <c r="AR731" s="0" t="n">
        <f aca="false">IF(MAX(X731:AA731)=MIN(X731:AA731),0,IF($F$17="custo",(MAX(X731:AA731)-X731)/(MAX(X731:AA731)-MIN(X731:AA731)),(X731-MIN(X731:AA731))/(MAX(X731:AA731)-MIN(X731:AA731))))</f>
        <v>0</v>
      </c>
      <c r="AS731" s="0" t="n">
        <f aca="false">IF(MAX(X731:AA731)=MIN(X731:AA731),0,IF($F$17="custo",(MAX(X731:AA731)-Y731)/(MAX(X731:AA731)-MIN(X731:AA731)),(Y731-MIN(X731:AA731))/(MAX(X731:AA731)-MIN(X731:AA731))))</f>
        <v>0.428571428571429</v>
      </c>
      <c r="AT731" s="0" t="n">
        <f aca="false">IF(MAX(X731:AA731)=MIN(X731:AA731),0,IF($F$17="custo",(MAX(X731:AA731)-Z731)/(MAX(X731:AA731)-MIN(X731:AA731)),(Z731-MIN(X731:AA731))/(MAX(X731:AA731)-MIN(X731:AA731))))</f>
        <v>0.142857142857143</v>
      </c>
      <c r="AU731" s="0" t="n">
        <f aca="false">IF(MAX(X731:AA731)=MIN(X731:AA731),0,IF($F$17="custo",(MAX(X731:AA731)-AA731)/(MAX(X731:AA731)-MIN(X731:AA731)),(AA731-MIN(X731:AA731))/(MAX(X731:AA731)-MIN(X731:AA731))))</f>
        <v>1</v>
      </c>
      <c r="AV731" s="0" t="n">
        <f aca="false">STDEVP(AB731:AE731)</f>
        <v>0.402418959110542</v>
      </c>
      <c r="AW731" s="0" t="n">
        <f aca="false">STDEVP(AF731:AI731)</f>
        <v>0.379510170623517</v>
      </c>
      <c r="AX731" s="0" t="n">
        <f aca="false">STDEVP(AJ731:AM731)</f>
        <v>0.391347540379572</v>
      </c>
      <c r="AY731" s="0" t="n">
        <f aca="false">STDEVP(AN731:AQ731)</f>
        <v>0.375</v>
      </c>
      <c r="AZ731" s="0" t="n">
        <f aca="false">STDEVP(AR731:AU731)</f>
        <v>0.382993046241557</v>
      </c>
      <c r="BA731" s="0" t="n">
        <f aca="false">AV731*((1-IFERROR(CORREL(AB731:AE731,AF731:AI731),0))+(1-IFERROR(CORREL(AB731:AE731,AJ731:AM731),0))+(1-IFERROR(CORREL(AB731:AE731,AN731:AQ731),0))+(1-IFERROR(CORREL(AB731:AE731,AR731:AU731),0)))</f>
        <v>1.19664456450997</v>
      </c>
      <c r="BB731" s="0" t="n">
        <f aca="false">AW731*((1-IFERROR(CORREL(AF731:AI731,AB731:AE731),0))+(1-IFERROR(CORREL(AF731:AI731,AJ731:AM731),0))+(1-IFERROR(CORREL(AF731:AI731,AN731:AQ731),0))+(1-IFERROR(CORREL(AF731:AI731,AR731:AU731),0)))</f>
        <v>2.72731186800451</v>
      </c>
      <c r="BC731" s="0" t="n">
        <f aca="false">AX731*((1-IFERROR(CORREL(AJ731:AM731,AB731:AE731),0))+(1-IFERROR(CORREL(AJ731:AM731,AF731:AI731),0))+(1-IFERROR(CORREL(AJ731:AM731,AN731:AQ731),0))+(1-IFERROR(CORREL(AJ731:AM731,AR731:AU731),0)))</f>
        <v>1.15416523373097</v>
      </c>
      <c r="BD731" s="0" t="n">
        <f aca="false">AY731*((1-IFERROR(CORREL(AN731:AQ731,AB731:AE731),0))+(1-IFERROR(CORREL(AN731:AQ731,AF731:AI731),0))+(1-IFERROR(CORREL(AN731:AQ731,AJ731:AM731),0))+(1-IFERROR(CORREL(AN731:AQ731,AR731:AU731),0)))</f>
        <v>1.04854734418228</v>
      </c>
      <c r="BE731" s="0" t="n">
        <f aca="false">AZ731*((1-IFERROR(CORREL(AR731:AU731,AB731:AE731),0))+(1-IFERROR(CORREL(AR731:AU731,AF731:AI731),0))+(1-IFERROR(CORREL(AR731:AU731,AJ731:AM731),0))+(1-IFERROR(CORREL(AR731:AU731,AN731:AQ731),0)))</f>
        <v>1.1313996262202</v>
      </c>
      <c r="BF731" s="0" t="n">
        <f aca="false">IF(SUM(BA731:BE731)&gt;0,BA731/SUM(BA731:BE731),1/5)</f>
        <v>0.164870935288183</v>
      </c>
      <c r="BG731" s="0" t="n">
        <f aca="false">IF(SUM(BA731:BE731)&gt;0,BB731/SUM(BA731:BE731),1/5)</f>
        <v>0.375762755154117</v>
      </c>
      <c r="BH731" s="0" t="n">
        <f aca="false">IF(SUM(BA731:BE731)&gt;0,BC731/SUM(BA731:BE731),1/5)</f>
        <v>0.159018230814639</v>
      </c>
      <c r="BI731" s="0" t="n">
        <f aca="false">IF(SUM(BA731:BE731)&gt;0,BD731/SUM(BA731:BE731),1/5)</f>
        <v>0.144466440960325</v>
      </c>
      <c r="BJ731" s="0" t="n">
        <f aca="false">IF(SUM(BA731:BE731)&gt;0,BE731/SUM(BA731:BE731),1/5)</f>
        <v>0.155881637782737</v>
      </c>
      <c r="BK731" s="0" t="n">
        <f aca="false">BF731*AB731+BG731*AF731+BH731*AJ731+BI731*AN731+BJ731*AR731</f>
        <v>0.400668105978153</v>
      </c>
      <c r="BL731" s="0" t="n">
        <f aca="false">BF731*AC731+BG731*AG731+BH731*AK731+BI731*AO731+BJ731*AS731</f>
        <v>0.550919002066962</v>
      </c>
      <c r="BM731" s="0" t="n">
        <f aca="false">BF731*AD731+BG731*AH731+BH731*AL731+BI731*AP731+BJ731*AT731</f>
        <v>0.579115462884585</v>
      </c>
      <c r="BN731" s="0" t="n">
        <f aca="false">BF731*AE731+BG731*AI731+BH731*AM731+BI731*AQ731+BJ731*AU731</f>
        <v>0.624237244845883</v>
      </c>
      <c r="BO731" s="0" t="n">
        <f aca="false">RANK(BK731,$BK731:$BN731)</f>
        <v>4</v>
      </c>
      <c r="BP731" s="0" t="n">
        <f aca="false">RANK(BL731,$BK731:$BN731)</f>
        <v>3</v>
      </c>
      <c r="BQ731" s="0" t="n">
        <f aca="false">RANK(BM731,$BK731:$BN731)</f>
        <v>2</v>
      </c>
      <c r="BR731" s="0" t="n">
        <f aca="false">RANK(BN731,$BK731:$BN731)</f>
        <v>1</v>
      </c>
    </row>
    <row r="732" customFormat="false" ht="15" hidden="false" customHeight="false" outlineLevel="0" collapsed="false">
      <c r="A732" s="0" t="n">
        <v>709</v>
      </c>
      <c r="B732" s="0" t="n">
        <f aca="false">RANDBETWEEN(1,$B$5)</f>
        <v>4</v>
      </c>
      <c r="C732" s="0" t="n">
        <f aca="false">RANDBETWEEN(1,$B$5)</f>
        <v>2</v>
      </c>
      <c r="D732" s="0" t="n">
        <f aca="false">RANDBETWEEN(1,$B$5)</f>
        <v>2</v>
      </c>
      <c r="E732" s="0" t="n">
        <f aca="false">RANDBETWEEN(1,$B$5)</f>
        <v>3</v>
      </c>
      <c r="F732" s="0" t="n">
        <f aca="false">RANDBETWEEN(1,$B$5)</f>
        <v>1</v>
      </c>
      <c r="G732" s="0" t="n">
        <f aca="false">RANDBETWEEN(1,$B$5)</f>
        <v>4</v>
      </c>
      <c r="H732" s="0" t="n">
        <f aca="true">NORMINV(RAND(),$B$8,$B$13)</f>
        <v>47.7815885525121</v>
      </c>
      <c r="I732" s="0" t="n">
        <f aca="true">NORMINV(RAND(),$C$8,$C$13)</f>
        <v>64.7014905563836</v>
      </c>
      <c r="J732" s="0" t="n">
        <f aca="true">NORMINV(RAND(),$D$8,$D$13)</f>
        <v>13.5054027918897</v>
      </c>
      <c r="K732" s="0" t="n">
        <f aca="true">NORMINV(RAND(),$E$8,$E$13)</f>
        <v>3.33887214415393</v>
      </c>
      <c r="L732" s="0" t="n">
        <f aca="true">NORMINV(RAND(),$B$9,$B$14)</f>
        <v>45.699523841389</v>
      </c>
      <c r="M732" s="0" t="n">
        <f aca="true">NORMINV(RAND(),$C$9,$C$14)</f>
        <v>53.4314565043946</v>
      </c>
      <c r="N732" s="0" t="n">
        <f aca="true">NORMINV(RAND(),$D$9,$D$14)</f>
        <v>57.0752144139126</v>
      </c>
      <c r="O732" s="0" t="n">
        <f aca="true">NORMINV(RAND(),$E$9,$E$14)</f>
        <v>20.5296744724124</v>
      </c>
      <c r="P732" s="0" t="n">
        <f aca="true">NORMINV(RAND(),$B$10,$B$15)</f>
        <v>24.8830678695642</v>
      </c>
      <c r="Q732" s="0" t="n">
        <f aca="true">NORMINV(RAND(),$C$10,$C$15)</f>
        <v>32.8688970878121</v>
      </c>
      <c r="R732" s="0" t="n">
        <f aca="true">NORMINV(RAND(),$D$10,$D$15)</f>
        <v>10.0438961752378</v>
      </c>
      <c r="S732" s="0" t="n">
        <f aca="true">NORMINV(RAND(),$E$10,$E$15)</f>
        <v>4.06063195307957</v>
      </c>
      <c r="T732" s="0" t="n">
        <f aca="false">MEDIAN(INDEX(Avaliadores!$B$17:$B$22,$B732),INDEX(Avaliadores!$B$17:$B$22,$C732),INDEX(Avaliadores!$B$17:$B$22,$D732),INDEX(Avaliadores!$B$17:$B$22,$E732),INDEX(Avaliadores!$B$17:$B$22,$F732),INDEX(Avaliadores!$B$17:$B$22,$G732))</f>
        <v>3.04166666666667</v>
      </c>
      <c r="U732" s="0" t="n">
        <f aca="false">MEDIAN(INDEX(Avaliadores!$C$17:$C$22,$B732),INDEX(Avaliadores!$C$17:$C$22,$C732),INDEX(Avaliadores!$C$17:$C$22,$D732),INDEX(Avaliadores!$C$17:$C$22,$E732),INDEX(Avaliadores!$C$17:$C$22,$F732),INDEX(Avaliadores!$C$17:$C$22,$G732))</f>
        <v>5.04166666666667</v>
      </c>
      <c r="V732" s="0" t="n">
        <f aca="false">MEDIAN(INDEX(Avaliadores!$D$17:$D$22,$B732),INDEX(Avaliadores!$D$17:$D$22,$C732),INDEX(Avaliadores!$D$17:$D$22,$D732),INDEX(Avaliadores!$D$17:$D$22,$E732),INDEX(Avaliadores!$D$17:$D$22,$F732),INDEX(Avaliadores!$D$17:$D$22,$G732))</f>
        <v>5.91666666666667</v>
      </c>
      <c r="W732" s="0" t="n">
        <f aca="false">MEDIAN(INDEX(Avaliadores!$E$17:$E$22,$B732),INDEX(Avaliadores!$E$17:$E$22,$C732),INDEX(Avaliadores!$E$17:$E$22,$D732),INDEX(Avaliadores!$E$17:$E$22,$E732),INDEX(Avaliadores!$E$17:$E$22,$F732),INDEX(Avaliadores!$E$17:$E$22,$G732))</f>
        <v>6.29166666666667</v>
      </c>
      <c r="X732" s="0" t="n">
        <f aca="false">MEDIAN(INDEX(Avaliadores!$F$17:$F$22,$B732),INDEX(Avaliadores!$F$17:$F$22,$C732),INDEX(Avaliadores!$F$17:$F$22,$D732),INDEX(Avaliadores!$F$17:$F$22,$E732),INDEX(Avaliadores!$F$17:$F$22,$F732),INDEX(Avaliadores!$F$17:$F$22,$G732))</f>
        <v>2.41666666666667</v>
      </c>
      <c r="Y732" s="0" t="n">
        <f aca="false">MEDIAN(INDEX(Avaliadores!$G$17:$G$22,$B732),INDEX(Avaliadores!$G$17:$G$22,$C732),INDEX(Avaliadores!$G$17:$G$22,$D732),INDEX(Avaliadores!$G$17:$G$22,$E732),INDEX(Avaliadores!$G$17:$G$22,$F732),INDEX(Avaliadores!$G$17:$G$22,$G732))</f>
        <v>5.41666666666667</v>
      </c>
      <c r="Z732" s="0" t="n">
        <f aca="false">MEDIAN(INDEX(Avaliadores!$H$17:$H$22,$B732),INDEX(Avaliadores!$H$17:$H$22,$C732),INDEX(Avaliadores!$H$17:$H$22,$D732),INDEX(Avaliadores!$H$17:$H$22,$E732),INDEX(Avaliadores!$H$17:$H$22,$F732),INDEX(Avaliadores!$H$17:$H$22,$G732))</f>
        <v>3.91666666666667</v>
      </c>
      <c r="AA732" s="0" t="n">
        <f aca="false">MEDIAN(INDEX(Avaliadores!$I$17:$I$22,$B732),INDEX(Avaliadores!$I$17:$I$22,$C732),INDEX(Avaliadores!$I$17:$I$22,$D732),INDEX(Avaliadores!$I$17:$I$22,$E732),INDEX(Avaliadores!$I$17:$I$22,$F732),INDEX(Avaliadores!$I$17:$I$22,$G732))</f>
        <v>6.04166666666667</v>
      </c>
      <c r="AB732" s="0" t="n">
        <f aca="false">IF(MAX(H732:K732)=MIN(H732:K732),0,IF($B$17="custo",(MAX(H732:K732)-H732)/(MAX(H732:K732)-MIN(H732:K732)),(H732-MIN(H732:K732))/(MAX(H732:K732)-MIN(H732:K732))))</f>
        <v>0.275736310504301</v>
      </c>
      <c r="AC732" s="0" t="n">
        <f aca="false">IF(MAX(H732:K732)=MIN(H732:K732),0,IF($B$17="custo",(MAX(H732:K732)-I732)/(MAX(H732:K732)-MIN(H732:K732)),(I732-MIN(H732:K732))/(MAX(H732:K732)-MIN(H732:K732))))</f>
        <v>0</v>
      </c>
      <c r="AD732" s="0" t="n">
        <f aca="false">IF(MAX(H732:K732)=MIN(H732:K732),0,IF($B$17="custo",(MAX(H732:K732)-J732)/(MAX(H732:K732)-MIN(H732:K732)),(J732-MIN(H732:K732))/(MAX(H732:K732)-MIN(H732:K732))))</f>
        <v>0.834320455828045</v>
      </c>
      <c r="AE732" s="0" t="n">
        <f aca="false">IF(MAX(H732:K732)=MIN(H732:K732),0,IF($B$17="custo",(MAX(H732:K732)-K732)/(MAX(H732:K732)-MIN(H732:K732)),(K732-MIN(H732:K732))/(MAX(H732:K732)-MIN(H732:K732))))</f>
        <v>1</v>
      </c>
      <c r="AF732" s="0" t="n">
        <f aca="false">IF(MAX(L732:O732)=MIN(L732:O732),0,IF($C$17="custo",(MAX(L732:O732)-L732)/(MAX(L732:O732)-MIN(L732:O732)),(L732-MIN(L732:O732))/(MAX(L732:O732)-MIN(L732:O732))))</f>
        <v>0.688725612188709</v>
      </c>
      <c r="AG732" s="0" t="n">
        <f aca="false">IF(MAX(L732:O732)=MIN(L732:O732),0,IF($C$17="custo",(MAX(L732:O732)-M732)/(MAX(L732:O732)-MIN(L732:O732)),(M732-MIN(L732:O732))/(MAX(L732:O732)-MIN(L732:O732))))</f>
        <v>0.90029541456083</v>
      </c>
      <c r="AH732" s="0" t="n">
        <f aca="false">IF(MAX(L732:O732)=MIN(L732:O732),0,IF($C$17="custo",(MAX(L732:O732)-N732)/(MAX(L732:O732)-MIN(L732:O732)),(N732-MIN(L732:O732))/(MAX(L732:O732)-MIN(L732:O732))))</f>
        <v>1</v>
      </c>
      <c r="AI732" s="0" t="n">
        <f aca="false">IF(MAX(L732:O732)=MIN(L732:O732),0,IF($C$17="custo",(MAX(L732:O732)-O732)/(MAX(L732:O732)-MIN(L732:O732)),(O732-MIN(L732:O732))/(MAX(L732:O732)-MIN(L732:O732))))</f>
        <v>0</v>
      </c>
      <c r="AJ732" s="0" t="n">
        <f aca="false">IF(MAX(P732:S732)=MIN(P732:S732),0,IF($D$17="custo",(MAX(P732:S732)-P732)/(MAX(P732:S732)-MIN(P732:S732)),(P732-MIN(P732:S732))/(MAX(P732:S732)-MIN(P732:S732))))</f>
        <v>0.277206183048485</v>
      </c>
      <c r="AK732" s="0" t="n">
        <f aca="false">IF(MAX(P732:S732)=MIN(P732:S732),0,IF($D$17="custo",(MAX(P732:S732)-Q732)/(MAX(P732:S732)-MIN(P732:S732)),(Q732-MIN(P732:S732))/(MAX(P732:S732)-MIN(P732:S732))))</f>
        <v>0</v>
      </c>
      <c r="AL732" s="0" t="n">
        <f aca="false">IF(MAX(P732:S732)=MIN(P732:S732),0,IF($D$17="custo",(MAX(P732:S732)-R732)/(MAX(P732:S732)-MIN(P732:S732)),(R732-MIN(P732:S732))/(MAX(P732:S732)-MIN(P732:S732))))</f>
        <v>0.792307374492173</v>
      </c>
      <c r="AM732" s="0" t="n">
        <f aca="false">IF(MAX(P732:S732)=MIN(P732:S732),0,IF($D$17="custo",(MAX(P732:S732)-S732)/(MAX(P732:S732)-MIN(P732:S732)),(S732-MIN(P732:S732))/(MAX(P732:S732)-MIN(P732:S732))))</f>
        <v>1</v>
      </c>
      <c r="AN732" s="0" t="n">
        <f aca="false">IF(MAX(T732:W732)=MIN(T732:W732),0,IF($E$17="custo",(MAX(T732:W732)-T732)/(MAX(T732:W732)-MIN(T732:W732)),(T732-MIN(T732:W732))/(MAX(T732:W732)-MIN(T732:W732))))</f>
        <v>0</v>
      </c>
      <c r="AO732" s="0" t="n">
        <f aca="false">IF(MAX(T732:W732)=MIN(T732:W732),0,IF($E$17="custo",(MAX(T732:W732)-U732)/(MAX(T732:W732)-MIN(T732:W732)),(U732-MIN(T732:W732))/(MAX(T732:W732)-MIN(T732:W732))))</f>
        <v>0.615384615384615</v>
      </c>
      <c r="AP732" s="0" t="n">
        <f aca="false">IF(MAX(T732:W732)=MIN(T732:W732),0,IF($E$17="custo",(MAX(T732:W732)-V732)/(MAX(T732:W732)-MIN(T732:W732)),(V732-MIN(T732:W732))/(MAX(T732:W732)-MIN(T732:W732))))</f>
        <v>0.884615384615385</v>
      </c>
      <c r="AQ732" s="0" t="n">
        <f aca="false">IF(MAX(T732:W732)=MIN(T732:W732),0,IF($E$17="custo",(MAX(T732:W732)-W732)/(MAX(T732:W732)-MIN(T732:W732)),(W732-MIN(T732:W732))/(MAX(T732:W732)-MIN(T732:W732))))</f>
        <v>1</v>
      </c>
      <c r="AR732" s="0" t="n">
        <f aca="false">IF(MAX(X732:AA732)=MIN(X732:AA732),0,IF($F$17="custo",(MAX(X732:AA732)-X732)/(MAX(X732:AA732)-MIN(X732:AA732)),(X732-MIN(X732:AA732))/(MAX(X732:AA732)-MIN(X732:AA732))))</f>
        <v>0</v>
      </c>
      <c r="AS732" s="0" t="n">
        <f aca="false">IF(MAX(X732:AA732)=MIN(X732:AA732),0,IF($F$17="custo",(MAX(X732:AA732)-Y732)/(MAX(X732:AA732)-MIN(X732:AA732)),(Y732-MIN(X732:AA732))/(MAX(X732:AA732)-MIN(X732:AA732))))</f>
        <v>0.827586206896552</v>
      </c>
      <c r="AT732" s="0" t="n">
        <f aca="false">IF(MAX(X732:AA732)=MIN(X732:AA732),0,IF($F$17="custo",(MAX(X732:AA732)-Z732)/(MAX(X732:AA732)-MIN(X732:AA732)),(Z732-MIN(X732:AA732))/(MAX(X732:AA732)-MIN(X732:AA732))))</f>
        <v>0.413793103448276</v>
      </c>
      <c r="AU732" s="0" t="n">
        <f aca="false">IF(MAX(X732:AA732)=MIN(X732:AA732),0,IF($F$17="custo",(MAX(X732:AA732)-AA732)/(MAX(X732:AA732)-MIN(X732:AA732)),(AA732-MIN(X732:AA732))/(MAX(X732:AA732)-MIN(X732:AA732))))</f>
        <v>1</v>
      </c>
      <c r="AV732" s="0" t="n">
        <f aca="false">STDEVP(AB732:AE732)</f>
        <v>0.405905237296038</v>
      </c>
      <c r="AW732" s="0" t="n">
        <f aca="false">STDEVP(AF732:AI732)</f>
        <v>0.390229846733358</v>
      </c>
      <c r="AX732" s="0" t="n">
        <f aca="false">STDEVP(AJ732:AM732)</f>
        <v>0.398080598743471</v>
      </c>
      <c r="AY732" s="0" t="n">
        <f aca="false">STDEVP(AN732:AQ732)</f>
        <v>0.386892298821744</v>
      </c>
      <c r="AZ732" s="0" t="n">
        <f aca="false">STDEVP(AR732:AU732)</f>
        <v>0.387355895494155</v>
      </c>
      <c r="BA732" s="0" t="n">
        <f aca="false">AV732*((1-IFERROR(CORREL(AB732:AE732,AF732:AI732),0))+(1-IFERROR(CORREL(AB732:AE732,AJ732:AM732),0))+(1-IFERROR(CORREL(AB732:AE732,AN732:AQ732),0))+(1-IFERROR(CORREL(AB732:AE732,AR732:AU732),0)))</f>
        <v>1.0608170277533</v>
      </c>
      <c r="BB732" s="0" t="n">
        <f aca="false">AW732*((1-IFERROR(CORREL(AF732:AI732,AB732:AE732),0))+(1-IFERROR(CORREL(AF732:AI732,AJ732:AM732),0))+(1-IFERROR(CORREL(AF732:AI732,AN732:AQ732),0))+(1-IFERROR(CORREL(AF732:AI732,AR732:AU732),0)))</f>
        <v>2.29937414865094</v>
      </c>
      <c r="BC732" s="0" t="n">
        <f aca="false">AX732*((1-IFERROR(CORREL(AJ732:AM732,AB732:AE732),0))+(1-IFERROR(CORREL(AJ732:AM732,AF732:AI732),0))+(1-IFERROR(CORREL(AJ732:AM732,AN732:AQ732),0))+(1-IFERROR(CORREL(AJ732:AM732,AR732:AU732),0)))</f>
        <v>1.05099105628827</v>
      </c>
      <c r="BD732" s="0" t="n">
        <f aca="false">AY732*((1-IFERROR(CORREL(AN732:AQ732,AB732:AE732),0))+(1-IFERROR(CORREL(AN732:AQ732,AF732:AI732),0))+(1-IFERROR(CORREL(AN732:AQ732,AJ732:AM732),0))+(1-IFERROR(CORREL(AN732:AQ732,AR732:AU732),0)))</f>
        <v>0.842230558916553</v>
      </c>
      <c r="BE732" s="0" t="n">
        <f aca="false">AZ732*((1-IFERROR(CORREL(AR732:AU732,AB732:AE732),0))+(1-IFERROR(CORREL(AR732:AU732,AF732:AI732),0))+(1-IFERROR(CORREL(AR732:AU732,AJ732:AM732),0))+(1-IFERROR(CORREL(AR732:AU732,AN732:AQ732),0)))</f>
        <v>1.22387022707552</v>
      </c>
      <c r="BF732" s="0" t="n">
        <f aca="false">IF(SUM(BA732:BE732)&gt;0,BA732/SUM(BA732:BE732),1/5)</f>
        <v>0.163775000211236</v>
      </c>
      <c r="BG732" s="0" t="n">
        <f aca="false">IF(SUM(BA732:BE732)&gt;0,BB732/SUM(BA732:BE732),1/5)</f>
        <v>0.354990532607282</v>
      </c>
      <c r="BH732" s="0" t="n">
        <f aca="false">IF(SUM(BA732:BE732)&gt;0,BC732/SUM(BA732:BE732),1/5)</f>
        <v>0.162258010535674</v>
      </c>
      <c r="BI732" s="0" t="n">
        <f aca="false">IF(SUM(BA732:BE732)&gt;0,BD732/SUM(BA732:BE732),1/5)</f>
        <v>0.130028370921423</v>
      </c>
      <c r="BJ732" s="0" t="n">
        <f aca="false">IF(SUM(BA732:BE732)&gt;0,BE732/SUM(BA732:BE732),1/5)</f>
        <v>0.188948085724385</v>
      </c>
      <c r="BK732" s="0" t="n">
        <f aca="false">BF732*AB732+BG732*AF732+BH732*AJ732+BI732*AN732+BJ732*AR732</f>
        <v>0.334628709971869</v>
      </c>
      <c r="BL732" s="0" t="n">
        <f aca="false">BF732*AC732+BG732*AG732+BH732*AK732+BI732*AO732+BJ732*AS732</f>
        <v>0.555984637312419</v>
      </c>
      <c r="BM732" s="0" t="n">
        <f aca="false">BF732*AD732+BG732*AH732+BH732*AL732+BI732*AP732+BJ732*AT732</f>
        <v>0.813400095890672</v>
      </c>
      <c r="BN732" s="0" t="n">
        <f aca="false">BF732*AE732+BG732*AI732+BH732*AM732+BI732*AQ732+BJ732*AU732</f>
        <v>0.645009467392718</v>
      </c>
      <c r="BO732" s="0" t="n">
        <f aca="false">RANK(BK732,$BK732:$BN732)</f>
        <v>4</v>
      </c>
      <c r="BP732" s="0" t="n">
        <f aca="false">RANK(BL732,$BK732:$BN732)</f>
        <v>3</v>
      </c>
      <c r="BQ732" s="0" t="n">
        <f aca="false">RANK(BM732,$BK732:$BN732)</f>
        <v>1</v>
      </c>
      <c r="BR732" s="0" t="n">
        <f aca="false">RANK(BN732,$BK732:$BN732)</f>
        <v>2</v>
      </c>
    </row>
    <row r="733" customFormat="false" ht="15" hidden="false" customHeight="false" outlineLevel="0" collapsed="false">
      <c r="A733" s="0" t="n">
        <v>710</v>
      </c>
      <c r="B733" s="0" t="n">
        <f aca="false">RANDBETWEEN(1,$B$5)</f>
        <v>4</v>
      </c>
      <c r="C733" s="0" t="n">
        <f aca="false">RANDBETWEEN(1,$B$5)</f>
        <v>1</v>
      </c>
      <c r="D733" s="0" t="n">
        <f aca="false">RANDBETWEEN(1,$B$5)</f>
        <v>6</v>
      </c>
      <c r="E733" s="0" t="n">
        <f aca="false">RANDBETWEEN(1,$B$5)</f>
        <v>6</v>
      </c>
      <c r="F733" s="0" t="n">
        <f aca="false">RANDBETWEEN(1,$B$5)</f>
        <v>6</v>
      </c>
      <c r="G733" s="0" t="n">
        <f aca="false">RANDBETWEEN(1,$B$5)</f>
        <v>1</v>
      </c>
      <c r="H733" s="0" t="n">
        <f aca="true">NORMINV(RAND(),$B$8,$B$13)</f>
        <v>43.1331610390297</v>
      </c>
      <c r="I733" s="0" t="n">
        <f aca="true">NORMINV(RAND(),$C$8,$C$13)</f>
        <v>54.2377431048049</v>
      </c>
      <c r="J733" s="0" t="n">
        <f aca="true">NORMINV(RAND(),$D$8,$D$13)</f>
        <v>15.9068773005336</v>
      </c>
      <c r="K733" s="0" t="n">
        <f aca="true">NORMINV(RAND(),$E$8,$E$13)</f>
        <v>2.91885672909919</v>
      </c>
      <c r="L733" s="0" t="n">
        <f aca="true">NORMINV(RAND(),$B$9,$B$14)</f>
        <v>43.5391707228848</v>
      </c>
      <c r="M733" s="0" t="n">
        <f aca="true">NORMINV(RAND(),$C$9,$C$14)</f>
        <v>39.3946044644006</v>
      </c>
      <c r="N733" s="0" t="n">
        <f aca="true">NORMINV(RAND(),$D$9,$D$14)</f>
        <v>38.6322073576729</v>
      </c>
      <c r="O733" s="0" t="n">
        <f aca="true">NORMINV(RAND(),$E$9,$E$14)</f>
        <v>29.1232832134883</v>
      </c>
      <c r="P733" s="0" t="n">
        <f aca="true">NORMINV(RAND(),$B$10,$B$15)</f>
        <v>22.7116327795589</v>
      </c>
      <c r="Q733" s="0" t="n">
        <f aca="true">NORMINV(RAND(),$C$10,$C$15)</f>
        <v>29.3536411485935</v>
      </c>
      <c r="R733" s="0" t="n">
        <f aca="true">NORMINV(RAND(),$D$10,$D$15)</f>
        <v>9.52137903266519</v>
      </c>
      <c r="S733" s="0" t="n">
        <f aca="true">NORMINV(RAND(),$E$10,$E$15)</f>
        <v>3.96361411464784</v>
      </c>
      <c r="T733" s="0" t="n">
        <f aca="false">MEDIAN(INDEX(Avaliadores!$B$17:$B$22,$B733),INDEX(Avaliadores!$B$17:$B$22,$C733),INDEX(Avaliadores!$B$17:$B$22,$D733),INDEX(Avaliadores!$B$17:$B$22,$E733),INDEX(Avaliadores!$B$17:$B$22,$F733),INDEX(Avaliadores!$B$17:$B$22,$G733))</f>
        <v>2.04166666666667</v>
      </c>
      <c r="U733" s="0" t="n">
        <f aca="false">MEDIAN(INDEX(Avaliadores!$C$17:$C$22,$B733),INDEX(Avaliadores!$C$17:$C$22,$C733),INDEX(Avaliadores!$C$17:$C$22,$D733),INDEX(Avaliadores!$C$17:$C$22,$E733),INDEX(Avaliadores!$C$17:$C$22,$F733),INDEX(Avaliadores!$C$17:$C$22,$G733))</f>
        <v>5.79166666666667</v>
      </c>
      <c r="V733" s="0" t="n">
        <f aca="false">MEDIAN(INDEX(Avaliadores!$D$17:$D$22,$B733),INDEX(Avaliadores!$D$17:$D$22,$C733),INDEX(Avaliadores!$D$17:$D$22,$D733),INDEX(Avaliadores!$D$17:$D$22,$E733),INDEX(Avaliadores!$D$17:$D$22,$F733),INDEX(Avaliadores!$D$17:$D$22,$G733))</f>
        <v>5.29166666666667</v>
      </c>
      <c r="W733" s="0" t="n">
        <f aca="false">MEDIAN(INDEX(Avaliadores!$E$17:$E$22,$B733),INDEX(Avaliadores!$E$17:$E$22,$C733),INDEX(Avaliadores!$E$17:$E$22,$D733),INDEX(Avaliadores!$E$17:$E$22,$E733),INDEX(Avaliadores!$E$17:$E$22,$F733),INDEX(Avaliadores!$E$17:$E$22,$G733))</f>
        <v>6.29166666666667</v>
      </c>
      <c r="X733" s="0" t="n">
        <f aca="false">MEDIAN(INDEX(Avaliadores!$F$17:$F$22,$B733),INDEX(Avaliadores!$F$17:$F$22,$C733),INDEX(Avaliadores!$F$17:$F$22,$D733),INDEX(Avaliadores!$F$17:$F$22,$E733),INDEX(Avaliadores!$F$17:$F$22,$F733),INDEX(Avaliadores!$F$17:$F$22,$G733))</f>
        <v>3.04166666666667</v>
      </c>
      <c r="Y733" s="0" t="n">
        <f aca="false">MEDIAN(INDEX(Avaliadores!$G$17:$G$22,$B733),INDEX(Avaliadores!$G$17:$G$22,$C733),INDEX(Avaliadores!$G$17:$G$22,$D733),INDEX(Avaliadores!$G$17:$G$22,$E733),INDEX(Avaliadores!$G$17:$G$22,$F733),INDEX(Avaliadores!$G$17:$G$22,$G733))</f>
        <v>5.04166666666667</v>
      </c>
      <c r="Z733" s="0" t="n">
        <f aca="false">MEDIAN(INDEX(Avaliadores!$H$17:$H$22,$B733),INDEX(Avaliadores!$H$17:$H$22,$C733),INDEX(Avaliadores!$H$17:$H$22,$D733),INDEX(Avaliadores!$H$17:$H$22,$E733),INDEX(Avaliadores!$H$17:$H$22,$F733),INDEX(Avaliadores!$H$17:$H$22,$G733))</f>
        <v>4.04166666666667</v>
      </c>
      <c r="AA733" s="0" t="n">
        <f aca="false">MEDIAN(INDEX(Avaliadores!$I$17:$I$22,$B733),INDEX(Avaliadores!$I$17:$I$22,$C733),INDEX(Avaliadores!$I$17:$I$22,$D733),INDEX(Avaliadores!$I$17:$I$22,$E733),INDEX(Avaliadores!$I$17:$I$22,$F733),INDEX(Avaliadores!$I$17:$I$22,$G733))</f>
        <v>7.04166666666667</v>
      </c>
      <c r="AB733" s="0" t="n">
        <f aca="false">IF(MAX(H733:K733)=MIN(H733:K733),0,IF($B$17="custo",(MAX(H733:K733)-H733)/(MAX(H733:K733)-MIN(H733:K733)),(H733-MIN(H733:K733))/(MAX(H733:K733)-MIN(H733:K733))))</f>
        <v>0.216383925100761</v>
      </c>
      <c r="AC733" s="0" t="n">
        <f aca="false">IF(MAX(H733:K733)=MIN(H733:K733),0,IF($B$17="custo",(MAX(H733:K733)-I733)/(MAX(H733:K733)-MIN(H733:K733)),(I733-MIN(H733:K733))/(MAX(H733:K733)-MIN(H733:K733))))</f>
        <v>0</v>
      </c>
      <c r="AD733" s="0" t="n">
        <f aca="false">IF(MAX(H733:K733)=MIN(H733:K733),0,IF($B$17="custo",(MAX(H733:K733)-J733)/(MAX(H733:K733)-MIN(H733:K733)),(J733-MIN(H733:K733))/(MAX(H733:K733)-MIN(H733:K733))))</f>
        <v>0.746915385568792</v>
      </c>
      <c r="AE733" s="0" t="n">
        <f aca="false">IF(MAX(H733:K733)=MIN(H733:K733),0,IF($B$17="custo",(MAX(H733:K733)-K733)/(MAX(H733:K733)-MIN(H733:K733)),(K733-MIN(H733:K733))/(MAX(H733:K733)-MIN(H733:K733))))</f>
        <v>1</v>
      </c>
      <c r="AF733" s="0" t="n">
        <f aca="false">IF(MAX(L733:O733)=MIN(L733:O733),0,IF($C$17="custo",(MAX(L733:O733)-L733)/(MAX(L733:O733)-MIN(L733:O733)),(L733-MIN(L733:O733))/(MAX(L733:O733)-MIN(L733:O733))))</f>
        <v>1</v>
      </c>
      <c r="AG733" s="0" t="n">
        <f aca="false">IF(MAX(L733:O733)=MIN(L733:O733),0,IF($C$17="custo",(MAX(L733:O733)-M733)/(MAX(L733:O733)-MIN(L733:O733)),(M733-MIN(L733:O733))/(MAX(L733:O733)-MIN(L733:O733))))</f>
        <v>0.71250009714749</v>
      </c>
      <c r="AH733" s="0" t="n">
        <f aca="false">IF(MAX(L733:O733)=MIN(L733:O733),0,IF($C$17="custo",(MAX(L733:O733)-N733)/(MAX(L733:O733)-MIN(L733:O733)),(N733-MIN(L733:O733))/(MAX(L733:O733)-MIN(L733:O733))))</f>
        <v>0.659614202593251</v>
      </c>
      <c r="AI733" s="0" t="n">
        <f aca="false">IF(MAX(L733:O733)=MIN(L733:O733),0,IF($C$17="custo",(MAX(L733:O733)-O733)/(MAX(L733:O733)-MIN(L733:O733)),(O733-MIN(L733:O733))/(MAX(L733:O733)-MIN(L733:O733))))</f>
        <v>0</v>
      </c>
      <c r="AJ733" s="0" t="n">
        <f aca="false">IF(MAX(P733:S733)=MIN(P733:S733),0,IF($D$17="custo",(MAX(P733:S733)-P733)/(MAX(P733:S733)-MIN(P733:S733)),(P733-MIN(P733:S733))/(MAX(P733:S733)-MIN(P733:S733))))</f>
        <v>0.261599105828222</v>
      </c>
      <c r="AK733" s="0" t="n">
        <f aca="false">IF(MAX(P733:S733)=MIN(P733:S733),0,IF($D$17="custo",(MAX(P733:S733)-Q733)/(MAX(P733:S733)-MIN(P733:S733)),(Q733-MIN(P733:S733))/(MAX(P733:S733)-MIN(P733:S733))))</f>
        <v>0</v>
      </c>
      <c r="AL733" s="0" t="n">
        <f aca="false">IF(MAX(P733:S733)=MIN(P733:S733),0,IF($D$17="custo",(MAX(P733:S733)-R733)/(MAX(P733:S733)-MIN(P733:S733)),(R733-MIN(P733:S733))/(MAX(P733:S733)-MIN(P733:S733))))</f>
        <v>0.781104411169519</v>
      </c>
      <c r="AM733" s="0" t="n">
        <f aca="false">IF(MAX(P733:S733)=MIN(P733:S733),0,IF($D$17="custo",(MAX(P733:S733)-S733)/(MAX(P733:S733)-MIN(P733:S733)),(S733-MIN(P733:S733))/(MAX(P733:S733)-MIN(P733:S733))))</f>
        <v>1</v>
      </c>
      <c r="AN733" s="0" t="n">
        <f aca="false">IF(MAX(T733:W733)=MIN(T733:W733),0,IF($E$17="custo",(MAX(T733:W733)-T733)/(MAX(T733:W733)-MIN(T733:W733)),(T733-MIN(T733:W733))/(MAX(T733:W733)-MIN(T733:W733))))</f>
        <v>0</v>
      </c>
      <c r="AO733" s="0" t="n">
        <f aca="false">IF(MAX(T733:W733)=MIN(T733:W733),0,IF($E$17="custo",(MAX(T733:W733)-U733)/(MAX(T733:W733)-MIN(T733:W733)),(U733-MIN(T733:W733))/(MAX(T733:W733)-MIN(T733:W733))))</f>
        <v>0.882352941176471</v>
      </c>
      <c r="AP733" s="0" t="n">
        <f aca="false">IF(MAX(T733:W733)=MIN(T733:W733),0,IF($E$17="custo",(MAX(T733:W733)-V733)/(MAX(T733:W733)-MIN(T733:W733)),(V733-MIN(T733:W733))/(MAX(T733:W733)-MIN(T733:W733))))</f>
        <v>0.764705882352941</v>
      </c>
      <c r="AQ733" s="0" t="n">
        <f aca="false">IF(MAX(T733:W733)=MIN(T733:W733),0,IF($E$17="custo",(MAX(T733:W733)-W733)/(MAX(T733:W733)-MIN(T733:W733)),(W733-MIN(T733:W733))/(MAX(T733:W733)-MIN(T733:W733))))</f>
        <v>1</v>
      </c>
      <c r="AR733" s="0" t="n">
        <f aca="false">IF(MAX(X733:AA733)=MIN(X733:AA733),0,IF($F$17="custo",(MAX(X733:AA733)-X733)/(MAX(X733:AA733)-MIN(X733:AA733)),(X733-MIN(X733:AA733))/(MAX(X733:AA733)-MIN(X733:AA733))))</f>
        <v>0</v>
      </c>
      <c r="AS733" s="0" t="n">
        <f aca="false">IF(MAX(X733:AA733)=MIN(X733:AA733),0,IF($F$17="custo",(MAX(X733:AA733)-Y733)/(MAX(X733:AA733)-MIN(X733:AA733)),(Y733-MIN(X733:AA733))/(MAX(X733:AA733)-MIN(X733:AA733))))</f>
        <v>0.5</v>
      </c>
      <c r="AT733" s="0" t="n">
        <f aca="false">IF(MAX(X733:AA733)=MIN(X733:AA733),0,IF($F$17="custo",(MAX(X733:AA733)-Z733)/(MAX(X733:AA733)-MIN(X733:AA733)),(Z733-MIN(X733:AA733))/(MAX(X733:AA733)-MIN(X733:AA733))))</f>
        <v>0.25</v>
      </c>
      <c r="AU733" s="0" t="n">
        <f aca="false">IF(MAX(X733:AA733)=MIN(X733:AA733),0,IF($F$17="custo",(MAX(X733:AA733)-AA733)/(MAX(X733:AA733)-MIN(X733:AA733)),(AA733-MIN(X733:AA733))/(MAX(X733:AA733)-MIN(X733:AA733))))</f>
        <v>1</v>
      </c>
      <c r="AV733" s="0" t="n">
        <f aca="false">STDEVP(AB733:AE733)</f>
        <v>0.400333782743383</v>
      </c>
      <c r="AW733" s="0" t="n">
        <f aca="false">STDEVP(AF733:AI733)</f>
        <v>0.366065472948244</v>
      </c>
      <c r="AX733" s="0" t="n">
        <f aca="false">STDEVP(AJ733:AM733)</f>
        <v>0.398559524641512</v>
      </c>
      <c r="AY733" s="0" t="n">
        <f aca="false">STDEVP(AN733:AQ733)</f>
        <v>0.391021641185539</v>
      </c>
      <c r="AZ733" s="0" t="n">
        <f aca="false">STDEVP(AR733:AU733)</f>
        <v>0.369754986443726</v>
      </c>
      <c r="BA733" s="0" t="n">
        <f aca="false">AV733*((1-IFERROR(CORREL(AB733:AE733,AF733:AI733),0))+(1-IFERROR(CORREL(AB733:AE733,AJ733:AM733),0))+(1-IFERROR(CORREL(AB733:AE733,AN733:AQ733),0))+(1-IFERROR(CORREL(AB733:AE733,AR733:AU733),0)))</f>
        <v>1.11692546850368</v>
      </c>
      <c r="BB733" s="0" t="n">
        <f aca="false">AW733*((1-IFERROR(CORREL(AF733:AI733,AB733:AE733),0))+(1-IFERROR(CORREL(AF733:AI733,AJ733:AM733),0))+(1-IFERROR(CORREL(AF733:AI733,AN733:AQ733),0))+(1-IFERROR(CORREL(AF733:AI733,AR733:AU733),0)))</f>
        <v>2.6496409527305</v>
      </c>
      <c r="BC733" s="0" t="n">
        <f aca="false">AX733*((1-IFERROR(CORREL(AJ733:AM733,AB733:AE733),0))+(1-IFERROR(CORREL(AJ733:AM733,AF733:AI733),0))+(1-IFERROR(CORREL(AJ733:AM733,AN733:AQ733),0))+(1-IFERROR(CORREL(AJ733:AM733,AR733:AU733),0)))</f>
        <v>1.1320682388325</v>
      </c>
      <c r="BD733" s="0" t="n">
        <f aca="false">AY733*((1-IFERROR(CORREL(AN733:AQ733,AB733:AE733),0))+(1-IFERROR(CORREL(AN733:AQ733,AF733:AI733),0))+(1-IFERROR(CORREL(AN733:AQ733,AJ733:AM733),0))+(1-IFERROR(CORREL(AN733:AQ733,AR733:AU733),0)))</f>
        <v>1.21783813123696</v>
      </c>
      <c r="BE733" s="0" t="n">
        <f aca="false">AZ733*((1-IFERROR(CORREL(AR733:AU733,AB733:AE733),0))+(1-IFERROR(CORREL(AR733:AU733,AF733:AI733),0))+(1-IFERROR(CORREL(AR733:AU733,AJ733:AM733),0))+(1-IFERROR(CORREL(AR733:AU733,AN733:AQ733),0)))</f>
        <v>1.13476371025495</v>
      </c>
      <c r="BF733" s="0" t="n">
        <f aca="false">IF(SUM(BA733:BE733)&gt;0,BA733/SUM(BA733:BE733),1/5)</f>
        <v>0.154032414783824</v>
      </c>
      <c r="BG733" s="0" t="n">
        <f aca="false">IF(SUM(BA733:BE733)&gt;0,BB733/SUM(BA733:BE733),1/5)</f>
        <v>0.365405397018975</v>
      </c>
      <c r="BH733" s="0" t="n">
        <f aca="false">IF(SUM(BA733:BE733)&gt;0,BC733/SUM(BA733:BE733),1/5)</f>
        <v>0.156120716596289</v>
      </c>
      <c r="BI733" s="0" t="n">
        <f aca="false">IF(SUM(BA733:BE733)&gt;0,BD733/SUM(BA733:BE733),1/5)</f>
        <v>0.167949029241454</v>
      </c>
      <c r="BJ733" s="0" t="n">
        <f aca="false">IF(SUM(BA733:BE733)&gt;0,BE733/SUM(BA733:BE733),1/5)</f>
        <v>0.156492442359458</v>
      </c>
      <c r="BK733" s="0" t="n">
        <f aca="false">BF733*AB733+BG733*AF733+BH733*AJ733+BI733*AN733+BJ733*AR733</f>
        <v>0.439576575385498</v>
      </c>
      <c r="BL733" s="0" t="n">
        <f aca="false">BF733*AC733+BG733*AG733+BH733*AK733+BI733*AO733+BJ733*AS733</f>
        <v>0.486787921972896</v>
      </c>
      <c r="BM733" s="0" t="n">
        <f aca="false">BF733*AD733+BG733*AH733+BH733*AL733+BI733*AP733+BJ733*AT733</f>
        <v>0.645577071650872</v>
      </c>
      <c r="BN733" s="0" t="n">
        <f aca="false">BF733*AE733+BG733*AI733+BH733*AM733+BI733*AQ733+BJ733*AU733</f>
        <v>0.634594602981025</v>
      </c>
      <c r="BO733" s="0" t="n">
        <f aca="false">RANK(BK733,$BK733:$BN733)</f>
        <v>4</v>
      </c>
      <c r="BP733" s="0" t="n">
        <f aca="false">RANK(BL733,$BK733:$BN733)</f>
        <v>3</v>
      </c>
      <c r="BQ733" s="0" t="n">
        <f aca="false">RANK(BM733,$BK733:$BN733)</f>
        <v>1</v>
      </c>
      <c r="BR733" s="0" t="n">
        <f aca="false">RANK(BN733,$BK733:$BN733)</f>
        <v>2</v>
      </c>
    </row>
    <row r="734" customFormat="false" ht="15" hidden="false" customHeight="false" outlineLevel="0" collapsed="false">
      <c r="A734" s="0" t="n">
        <v>711</v>
      </c>
      <c r="B734" s="0" t="n">
        <f aca="false">RANDBETWEEN(1,$B$5)</f>
        <v>1</v>
      </c>
      <c r="C734" s="0" t="n">
        <f aca="false">RANDBETWEEN(1,$B$5)</f>
        <v>3</v>
      </c>
      <c r="D734" s="0" t="n">
        <f aca="false">RANDBETWEEN(1,$B$5)</f>
        <v>3</v>
      </c>
      <c r="E734" s="0" t="n">
        <f aca="false">RANDBETWEEN(1,$B$5)</f>
        <v>1</v>
      </c>
      <c r="F734" s="0" t="n">
        <f aca="false">RANDBETWEEN(1,$B$5)</f>
        <v>2</v>
      </c>
      <c r="G734" s="0" t="n">
        <f aca="false">RANDBETWEEN(1,$B$5)</f>
        <v>1</v>
      </c>
      <c r="H734" s="0" t="n">
        <f aca="true">NORMINV(RAND(),$B$8,$B$13)</f>
        <v>54.1297880223231</v>
      </c>
      <c r="I734" s="0" t="n">
        <f aca="true">NORMINV(RAND(),$C$8,$C$13)</f>
        <v>58.2376728484877</v>
      </c>
      <c r="J734" s="0" t="n">
        <f aca="true">NORMINV(RAND(),$D$8,$D$13)</f>
        <v>13.3630786120284</v>
      </c>
      <c r="K734" s="0" t="n">
        <f aca="true">NORMINV(RAND(),$E$8,$E$13)</f>
        <v>3.1312215790627</v>
      </c>
      <c r="L734" s="0" t="n">
        <f aca="true">NORMINV(RAND(),$B$9,$B$14)</f>
        <v>53.0417728782388</v>
      </c>
      <c r="M734" s="0" t="n">
        <f aca="true">NORMINV(RAND(),$C$9,$C$14)</f>
        <v>44.991974987081</v>
      </c>
      <c r="N734" s="0" t="n">
        <f aca="true">NORMINV(RAND(),$D$9,$D$14)</f>
        <v>48.0217066363299</v>
      </c>
      <c r="O734" s="0" t="n">
        <f aca="true">NORMINV(RAND(),$E$9,$E$14)</f>
        <v>25.3748348097484</v>
      </c>
      <c r="P734" s="0" t="n">
        <f aca="true">NORMINV(RAND(),$B$10,$B$15)</f>
        <v>23.5397191192373</v>
      </c>
      <c r="Q734" s="0" t="n">
        <f aca="true">NORMINV(RAND(),$C$10,$C$15)</f>
        <v>30.6453260826276</v>
      </c>
      <c r="R734" s="0" t="n">
        <f aca="true">NORMINV(RAND(),$D$10,$D$15)</f>
        <v>10.2055392756991</v>
      </c>
      <c r="S734" s="0" t="n">
        <f aca="true">NORMINV(RAND(),$E$10,$E$15)</f>
        <v>3.88916551957672</v>
      </c>
      <c r="T734" s="0" t="n">
        <f aca="false">MEDIAN(INDEX(Avaliadores!$B$17:$B$22,$B734),INDEX(Avaliadores!$B$17:$B$22,$C734),INDEX(Avaliadores!$B$17:$B$22,$D734),INDEX(Avaliadores!$B$17:$B$22,$E734),INDEX(Avaliadores!$B$17:$B$22,$F734),INDEX(Avaliadores!$B$17:$B$22,$G734))</f>
        <v>2.41666666666667</v>
      </c>
      <c r="U734" s="0" t="n">
        <f aca="false">MEDIAN(INDEX(Avaliadores!$C$17:$C$22,$B734),INDEX(Avaliadores!$C$17:$C$22,$C734),INDEX(Avaliadores!$C$17:$C$22,$D734),INDEX(Avaliadores!$C$17:$C$22,$E734),INDEX(Avaliadores!$C$17:$C$22,$F734),INDEX(Avaliadores!$C$17:$C$22,$G734))</f>
        <v>4.41666666666667</v>
      </c>
      <c r="V734" s="0" t="n">
        <f aca="false">MEDIAN(INDEX(Avaliadores!$D$17:$D$22,$B734),INDEX(Avaliadores!$D$17:$D$22,$C734),INDEX(Avaliadores!$D$17:$D$22,$D734),INDEX(Avaliadores!$D$17:$D$22,$E734),INDEX(Avaliadores!$D$17:$D$22,$F734),INDEX(Avaliadores!$D$17:$D$22,$G734))</f>
        <v>6.54166666666667</v>
      </c>
      <c r="W734" s="0" t="n">
        <f aca="false">MEDIAN(INDEX(Avaliadores!$E$17:$E$22,$B734),INDEX(Avaliadores!$E$17:$E$22,$C734),INDEX(Avaliadores!$E$17:$E$22,$D734),INDEX(Avaliadores!$E$17:$E$22,$E734),INDEX(Avaliadores!$E$17:$E$22,$F734),INDEX(Avaliadores!$E$17:$E$22,$G734))</f>
        <v>6.54166666666667</v>
      </c>
      <c r="X734" s="0" t="n">
        <f aca="false">MEDIAN(INDEX(Avaliadores!$F$17:$F$22,$B734),INDEX(Avaliadores!$F$17:$F$22,$C734),INDEX(Avaliadores!$F$17:$F$22,$D734),INDEX(Avaliadores!$F$17:$F$22,$E734),INDEX(Avaliadores!$F$17:$F$22,$F734),INDEX(Avaliadores!$F$17:$F$22,$G734))</f>
        <v>2.04166666666667</v>
      </c>
      <c r="Y734" s="0" t="n">
        <f aca="false">MEDIAN(INDEX(Avaliadores!$G$17:$G$22,$B734),INDEX(Avaliadores!$G$17:$G$22,$C734),INDEX(Avaliadores!$G$17:$G$22,$D734),INDEX(Avaliadores!$G$17:$G$22,$E734),INDEX(Avaliadores!$G$17:$G$22,$F734),INDEX(Avaliadores!$G$17:$G$22,$G734))</f>
        <v>5.41666666666667</v>
      </c>
      <c r="Z734" s="0" t="n">
        <f aca="false">MEDIAN(INDEX(Avaliadores!$H$17:$H$22,$B734),INDEX(Avaliadores!$H$17:$H$22,$C734),INDEX(Avaliadores!$H$17:$H$22,$D734),INDEX(Avaliadores!$H$17:$H$22,$E734),INDEX(Avaliadores!$H$17:$H$22,$F734),INDEX(Avaliadores!$H$17:$H$22,$G734))</f>
        <v>4.04166666666667</v>
      </c>
      <c r="AA734" s="0" t="n">
        <f aca="false">MEDIAN(INDEX(Avaliadores!$I$17:$I$22,$B734),INDEX(Avaliadores!$I$17:$I$22,$C734),INDEX(Avaliadores!$I$17:$I$22,$D734),INDEX(Avaliadores!$I$17:$I$22,$E734),INDEX(Avaliadores!$I$17:$I$22,$F734),INDEX(Avaliadores!$I$17:$I$22,$G734))</f>
        <v>6.91666666666667</v>
      </c>
      <c r="AB734" s="0" t="n">
        <f aca="false">IF(MAX(H734:K734)=MIN(H734:K734),0,IF($B$17="custo",(MAX(H734:K734)-H734)/(MAX(H734:K734)-MIN(H734:K734)),(H734-MIN(H734:K734))/(MAX(H734:K734)-MIN(H734:K734))))</f>
        <v>0.0745445357401144</v>
      </c>
      <c r="AC734" s="0" t="n">
        <f aca="false">IF(MAX(H734:K734)=MIN(H734:K734),0,IF($B$17="custo",(MAX(H734:K734)-I734)/(MAX(H734:K734)-MIN(H734:K734)),(I734-MIN(H734:K734))/(MAX(H734:K734)-MIN(H734:K734))))</f>
        <v>0</v>
      </c>
      <c r="AD734" s="0" t="n">
        <f aca="false">IF(MAX(H734:K734)=MIN(H734:K734),0,IF($B$17="custo",(MAX(H734:K734)-J734)/(MAX(H734:K734)-MIN(H734:K734)),(J734-MIN(H734:K734))/(MAX(H734:K734)-MIN(H734:K734))))</f>
        <v>0.814325604402643</v>
      </c>
      <c r="AE734" s="0" t="n">
        <f aca="false">IF(MAX(H734:K734)=MIN(H734:K734),0,IF($B$17="custo",(MAX(H734:K734)-K734)/(MAX(H734:K734)-MIN(H734:K734)),(K734-MIN(H734:K734))/(MAX(H734:K734)-MIN(H734:K734))))</f>
        <v>1</v>
      </c>
      <c r="AF734" s="0" t="n">
        <f aca="false">IF(MAX(L734:O734)=MIN(L734:O734),0,IF($C$17="custo",(MAX(L734:O734)-L734)/(MAX(L734:O734)-MIN(L734:O734)),(L734-MIN(L734:O734))/(MAX(L734:O734)-MIN(L734:O734))))</f>
        <v>1</v>
      </c>
      <c r="AG734" s="0" t="n">
        <f aca="false">IF(MAX(L734:O734)=MIN(L734:O734),0,IF($C$17="custo",(MAX(L734:O734)-M734)/(MAX(L734:O734)-MIN(L734:O734)),(M734-MIN(L734:O734))/(MAX(L734:O734)-MIN(L734:O734))))</f>
        <v>0.709046303886961</v>
      </c>
      <c r="AH734" s="0" t="n">
        <f aca="false">IF(MAX(L734:O734)=MIN(L734:O734),0,IF($C$17="custo",(MAX(L734:O734)-N734)/(MAX(L734:O734)-MIN(L734:O734)),(N734-MIN(L734:O734))/(MAX(L734:O734)-MIN(L734:O734))))</f>
        <v>0.818553602517142</v>
      </c>
      <c r="AI734" s="0" t="n">
        <f aca="false">IF(MAX(L734:O734)=MIN(L734:O734),0,IF($C$17="custo",(MAX(L734:O734)-O734)/(MAX(L734:O734)-MIN(L734:O734)),(O734-MIN(L734:O734))/(MAX(L734:O734)-MIN(L734:O734))))</f>
        <v>0</v>
      </c>
      <c r="AJ734" s="0" t="n">
        <f aca="false">IF(MAX(P734:S734)=MIN(P734:S734),0,IF($D$17="custo",(MAX(P734:S734)-P734)/(MAX(P734:S734)-MIN(P734:S734)),(P734-MIN(P734:S734))/(MAX(P734:S734)-MIN(P734:S734))))</f>
        <v>0.265569005935884</v>
      </c>
      <c r="AK734" s="0" t="n">
        <f aca="false">IF(MAX(P734:S734)=MIN(P734:S734),0,IF($D$17="custo",(MAX(P734:S734)-Q734)/(MAX(P734:S734)-MIN(P734:S734)),(Q734-MIN(P734:S734))/(MAX(P734:S734)-MIN(P734:S734))))</f>
        <v>0</v>
      </c>
      <c r="AL734" s="0" t="n">
        <f aca="false">IF(MAX(P734:S734)=MIN(P734:S734),0,IF($D$17="custo",(MAX(P734:S734)-R734)/(MAX(P734:S734)-MIN(P734:S734)),(R734-MIN(P734:S734))/(MAX(P734:S734)-MIN(P734:S734))))</f>
        <v>0.763928245936565</v>
      </c>
      <c r="AM734" s="0" t="n">
        <f aca="false">IF(MAX(P734:S734)=MIN(P734:S734),0,IF($D$17="custo",(MAX(P734:S734)-S734)/(MAX(P734:S734)-MIN(P734:S734)),(S734-MIN(P734:S734))/(MAX(P734:S734)-MIN(P734:S734))))</f>
        <v>1</v>
      </c>
      <c r="AN734" s="0" t="n">
        <f aca="false">IF(MAX(T734:W734)=MIN(T734:W734),0,IF($E$17="custo",(MAX(T734:W734)-T734)/(MAX(T734:W734)-MIN(T734:W734)),(T734-MIN(T734:W734))/(MAX(T734:W734)-MIN(T734:W734))))</f>
        <v>0</v>
      </c>
      <c r="AO734" s="0" t="n">
        <f aca="false">IF(MAX(T734:W734)=MIN(T734:W734),0,IF($E$17="custo",(MAX(T734:W734)-U734)/(MAX(T734:W734)-MIN(T734:W734)),(U734-MIN(T734:W734))/(MAX(T734:W734)-MIN(T734:W734))))</f>
        <v>0.484848484848485</v>
      </c>
      <c r="AP734" s="0" t="n">
        <f aca="false">IF(MAX(T734:W734)=MIN(T734:W734),0,IF($E$17="custo",(MAX(T734:W734)-V734)/(MAX(T734:W734)-MIN(T734:W734)),(V734-MIN(T734:W734))/(MAX(T734:W734)-MIN(T734:W734))))</f>
        <v>1</v>
      </c>
      <c r="AQ734" s="0" t="n">
        <f aca="false">IF(MAX(T734:W734)=MIN(T734:W734),0,IF($E$17="custo",(MAX(T734:W734)-W734)/(MAX(T734:W734)-MIN(T734:W734)),(W734-MIN(T734:W734))/(MAX(T734:W734)-MIN(T734:W734))))</f>
        <v>1</v>
      </c>
      <c r="AR734" s="0" t="n">
        <f aca="false">IF(MAX(X734:AA734)=MIN(X734:AA734),0,IF($F$17="custo",(MAX(X734:AA734)-X734)/(MAX(X734:AA734)-MIN(X734:AA734)),(X734-MIN(X734:AA734))/(MAX(X734:AA734)-MIN(X734:AA734))))</f>
        <v>0</v>
      </c>
      <c r="AS734" s="0" t="n">
        <f aca="false">IF(MAX(X734:AA734)=MIN(X734:AA734),0,IF($F$17="custo",(MAX(X734:AA734)-Y734)/(MAX(X734:AA734)-MIN(X734:AA734)),(Y734-MIN(X734:AA734))/(MAX(X734:AA734)-MIN(X734:AA734))))</f>
        <v>0.692307692307692</v>
      </c>
      <c r="AT734" s="0" t="n">
        <f aca="false">IF(MAX(X734:AA734)=MIN(X734:AA734),0,IF($F$17="custo",(MAX(X734:AA734)-Z734)/(MAX(X734:AA734)-MIN(X734:AA734)),(Z734-MIN(X734:AA734))/(MAX(X734:AA734)-MIN(X734:AA734))))</f>
        <v>0.41025641025641</v>
      </c>
      <c r="AU734" s="0" t="n">
        <f aca="false">IF(MAX(X734:AA734)=MIN(X734:AA734),0,IF($F$17="custo",(MAX(X734:AA734)-AA734)/(MAX(X734:AA734)-MIN(X734:AA734)),(AA734-MIN(X734:AA734))/(MAX(X734:AA734)-MIN(X734:AA734))))</f>
        <v>1</v>
      </c>
      <c r="AV734" s="0" t="n">
        <f aca="false">STDEVP(AB734:AE734)</f>
        <v>0.440660151424459</v>
      </c>
      <c r="AW734" s="0" t="n">
        <f aca="false">STDEVP(AF734:AI734)</f>
        <v>0.379337033367441</v>
      </c>
      <c r="AX734" s="0" t="n">
        <f aca="false">STDEVP(AJ734:AM734)</f>
        <v>0.395094446940866</v>
      </c>
      <c r="AY734" s="0" t="n">
        <f aca="false">STDEVP(AN734:AQ734)</f>
        <v>0.415770385879159</v>
      </c>
      <c r="AZ734" s="0" t="n">
        <f aca="false">STDEVP(AR734:AU734)</f>
        <v>0.368241195290899</v>
      </c>
      <c r="BA734" s="0" t="n">
        <f aca="false">AV734*((1-IFERROR(CORREL(AB734:AE734,AF734:AI734),0))+(1-IFERROR(CORREL(AB734:AE734,AJ734:AM734),0))+(1-IFERROR(CORREL(AB734:AE734,AN734:AQ734),0))+(1-IFERROR(CORREL(AB734:AE734,AR734:AU734),0)))</f>
        <v>1.01128805650671</v>
      </c>
      <c r="BB734" s="0" t="n">
        <f aca="false">AW734*((1-IFERROR(CORREL(AF734:AI734,AB734:AE734),0))+(1-IFERROR(CORREL(AF734:AI734,AJ734:AM734),0))+(1-IFERROR(CORREL(AF734:AI734,AN734:AQ734),0))+(1-IFERROR(CORREL(AF734:AI734,AR734:AU734),0)))</f>
        <v>2.60778857239398</v>
      </c>
      <c r="BC734" s="0" t="n">
        <f aca="false">AX734*((1-IFERROR(CORREL(AJ734:AM734,AB734:AE734),0))+(1-IFERROR(CORREL(AJ734:AM734,AF734:AI734),0))+(1-IFERROR(CORREL(AJ734:AM734,AN734:AQ734),0))+(1-IFERROR(CORREL(AJ734:AM734,AR734:AU734),0)))</f>
        <v>0.980658714941342</v>
      </c>
      <c r="BD734" s="0" t="n">
        <f aca="false">AY734*((1-IFERROR(CORREL(AN734:AQ734,AB734:AE734),0))+(1-IFERROR(CORREL(AN734:AQ734,AF734:AI734),0))+(1-IFERROR(CORREL(AN734:AQ734,AJ734:AM734),0))+(1-IFERROR(CORREL(AN734:AQ734,AR734:AU734),0)))</f>
        <v>0.951282931532265</v>
      </c>
      <c r="BE734" s="0" t="n">
        <f aca="false">AZ734*((1-IFERROR(CORREL(AR734:AU734,AB734:AE734),0))+(1-IFERROR(CORREL(AR734:AU734,AF734:AI734),0))+(1-IFERROR(CORREL(AR734:AU734,AJ734:AM734),0))+(1-IFERROR(CORREL(AR734:AU734,AN734:AQ734),0)))</f>
        <v>1.18967844882872</v>
      </c>
      <c r="BF734" s="0" t="n">
        <f aca="false">IF(SUM(BA734:BE734)&gt;0,BA734/SUM(BA734:BE734),1/5)</f>
        <v>0.150027229807803</v>
      </c>
      <c r="BG734" s="0" t="n">
        <f aca="false">IF(SUM(BA734:BE734)&gt;0,BB734/SUM(BA734:BE734),1/5)</f>
        <v>0.386872259514436</v>
      </c>
      <c r="BH734" s="0" t="n">
        <f aca="false">IF(SUM(BA734:BE734)&gt;0,BC734/SUM(BA734:BE734),1/5)</f>
        <v>0.145483286827044</v>
      </c>
      <c r="BI734" s="0" t="n">
        <f aca="false">IF(SUM(BA734:BE734)&gt;0,BD734/SUM(BA734:BE734),1/5)</f>
        <v>0.141125312479437</v>
      </c>
      <c r="BJ734" s="0" t="n">
        <f aca="false">IF(SUM(BA734:BE734)&gt;0,BE734/SUM(BA734:BE734),1/5)</f>
        <v>0.17649191137128</v>
      </c>
      <c r="BK734" s="0" t="n">
        <f aca="false">BF734*AB734+BG734*AF734+BH734*AJ734+BI734*AN734+BJ734*AR734</f>
        <v>0.436691821571778</v>
      </c>
      <c r="BL734" s="0" t="n">
        <f aca="false">BF734*AC734+BG734*AG734+BH734*AK734+BI734*AO734+BJ734*AS734</f>
        <v>0.464921447486957</v>
      </c>
      <c r="BM734" s="0" t="n">
        <f aca="false">BF734*AD734+BG734*AH734+BH734*AL734+BI734*AP734+BJ734*AT734</f>
        <v>0.763517738926362</v>
      </c>
      <c r="BN734" s="0" t="n">
        <f aca="false">BF734*AE734+BG734*AI734+BH734*AM734+BI734*AQ734+BJ734*AU734</f>
        <v>0.613127740485564</v>
      </c>
      <c r="BO734" s="0" t="n">
        <f aca="false">RANK(BK734,$BK734:$BN734)</f>
        <v>4</v>
      </c>
      <c r="BP734" s="0" t="n">
        <f aca="false">RANK(BL734,$BK734:$BN734)</f>
        <v>3</v>
      </c>
      <c r="BQ734" s="0" t="n">
        <f aca="false">RANK(BM734,$BK734:$BN734)</f>
        <v>1</v>
      </c>
      <c r="BR734" s="0" t="n">
        <f aca="false">RANK(BN734,$BK734:$BN734)</f>
        <v>2</v>
      </c>
    </row>
    <row r="735" customFormat="false" ht="15" hidden="false" customHeight="false" outlineLevel="0" collapsed="false">
      <c r="A735" s="0" t="n">
        <v>712</v>
      </c>
      <c r="B735" s="0" t="n">
        <f aca="false">RANDBETWEEN(1,$B$5)</f>
        <v>4</v>
      </c>
      <c r="C735" s="0" t="n">
        <f aca="false">RANDBETWEEN(1,$B$5)</f>
        <v>2</v>
      </c>
      <c r="D735" s="0" t="n">
        <f aca="false">RANDBETWEEN(1,$B$5)</f>
        <v>5</v>
      </c>
      <c r="E735" s="0" t="n">
        <f aca="false">RANDBETWEEN(1,$B$5)</f>
        <v>2</v>
      </c>
      <c r="F735" s="0" t="n">
        <f aca="false">RANDBETWEEN(1,$B$5)</f>
        <v>4</v>
      </c>
      <c r="G735" s="0" t="n">
        <f aca="false">RANDBETWEEN(1,$B$5)</f>
        <v>3</v>
      </c>
      <c r="H735" s="0" t="n">
        <f aca="true">NORMINV(RAND(),$B$8,$B$13)</f>
        <v>41.4117935039922</v>
      </c>
      <c r="I735" s="0" t="n">
        <f aca="true">NORMINV(RAND(),$C$8,$C$13)</f>
        <v>60.4585217557236</v>
      </c>
      <c r="J735" s="0" t="n">
        <f aca="true">NORMINV(RAND(),$D$8,$D$13)</f>
        <v>12.7879366251829</v>
      </c>
      <c r="K735" s="0" t="n">
        <f aca="true">NORMINV(RAND(),$E$8,$E$13)</f>
        <v>3.19186134647204</v>
      </c>
      <c r="L735" s="0" t="n">
        <f aca="true">NORMINV(RAND(),$B$9,$B$14)</f>
        <v>43.6108451880921</v>
      </c>
      <c r="M735" s="0" t="n">
        <f aca="true">NORMINV(RAND(),$C$9,$C$14)</f>
        <v>56.8554523919513</v>
      </c>
      <c r="N735" s="0" t="n">
        <f aca="true">NORMINV(RAND(),$D$9,$D$14)</f>
        <v>35.7299773812807</v>
      </c>
      <c r="O735" s="0" t="n">
        <f aca="true">NORMINV(RAND(),$E$9,$E$14)</f>
        <v>24.11192896171</v>
      </c>
      <c r="P735" s="0" t="n">
        <f aca="true">NORMINV(RAND(),$B$10,$B$15)</f>
        <v>24.0295867592191</v>
      </c>
      <c r="Q735" s="0" t="n">
        <f aca="true">NORMINV(RAND(),$C$10,$C$15)</f>
        <v>30.3821688821695</v>
      </c>
      <c r="R735" s="0" t="n">
        <f aca="true">NORMINV(RAND(),$D$10,$D$15)</f>
        <v>9.67386873258987</v>
      </c>
      <c r="S735" s="0" t="n">
        <f aca="true">NORMINV(RAND(),$E$10,$E$15)</f>
        <v>3.94840381325553</v>
      </c>
      <c r="T735" s="0" t="n">
        <f aca="false">MEDIAN(INDEX(Avaliadores!$B$17:$B$22,$B735),INDEX(Avaliadores!$B$17:$B$22,$C735),INDEX(Avaliadores!$B$17:$B$22,$D735),INDEX(Avaliadores!$B$17:$B$22,$E735),INDEX(Avaliadores!$B$17:$B$22,$F735),INDEX(Avaliadores!$B$17:$B$22,$G735))</f>
        <v>3.04166666666667</v>
      </c>
      <c r="U735" s="0" t="n">
        <f aca="false">MEDIAN(INDEX(Avaliadores!$C$17:$C$22,$B735),INDEX(Avaliadores!$C$17:$C$22,$C735),INDEX(Avaliadores!$C$17:$C$22,$D735),INDEX(Avaliadores!$C$17:$C$22,$E735),INDEX(Avaliadores!$C$17:$C$22,$F735),INDEX(Avaliadores!$C$17:$C$22,$G735))</f>
        <v>5.29166666666667</v>
      </c>
      <c r="V735" s="0" t="n">
        <f aca="false">MEDIAN(INDEX(Avaliadores!$D$17:$D$22,$B735),INDEX(Avaliadores!$D$17:$D$22,$C735),INDEX(Avaliadores!$D$17:$D$22,$D735),INDEX(Avaliadores!$D$17:$D$22,$E735),INDEX(Avaliadores!$D$17:$D$22,$F735),INDEX(Avaliadores!$D$17:$D$22,$G735))</f>
        <v>5.66666666666667</v>
      </c>
      <c r="W735" s="0" t="n">
        <f aca="false">MEDIAN(INDEX(Avaliadores!$E$17:$E$22,$B735),INDEX(Avaliadores!$E$17:$E$22,$C735),INDEX(Avaliadores!$E$17:$E$22,$D735),INDEX(Avaliadores!$E$17:$E$22,$E735),INDEX(Avaliadores!$E$17:$E$22,$F735),INDEX(Avaliadores!$E$17:$E$22,$G735))</f>
        <v>6.29166666666667</v>
      </c>
      <c r="X735" s="0" t="n">
        <f aca="false">MEDIAN(INDEX(Avaliadores!$F$17:$F$22,$B735),INDEX(Avaliadores!$F$17:$F$22,$C735),INDEX(Avaliadores!$F$17:$F$22,$D735),INDEX(Avaliadores!$F$17:$F$22,$E735),INDEX(Avaliadores!$F$17:$F$22,$F735),INDEX(Avaliadores!$F$17:$F$22,$G735))</f>
        <v>2.66666666666667</v>
      </c>
      <c r="Y735" s="0" t="n">
        <f aca="false">MEDIAN(INDEX(Avaliadores!$G$17:$G$22,$B735),INDEX(Avaliadores!$G$17:$G$22,$C735),INDEX(Avaliadores!$G$17:$G$22,$D735),INDEX(Avaliadores!$G$17:$G$22,$E735),INDEX(Avaliadores!$G$17:$G$22,$F735),INDEX(Avaliadores!$G$17:$G$22,$G735))</f>
        <v>5.16666666666667</v>
      </c>
      <c r="Z735" s="0" t="n">
        <f aca="false">MEDIAN(INDEX(Avaliadores!$H$17:$H$22,$B735),INDEX(Avaliadores!$H$17:$H$22,$C735),INDEX(Avaliadores!$H$17:$H$22,$D735),INDEX(Avaliadores!$H$17:$H$22,$E735),INDEX(Avaliadores!$H$17:$H$22,$F735),INDEX(Avaliadores!$H$17:$H$22,$G735))</f>
        <v>3.66666666666667</v>
      </c>
      <c r="AA735" s="0" t="n">
        <f aca="false">MEDIAN(INDEX(Avaliadores!$I$17:$I$22,$B735),INDEX(Avaliadores!$I$17:$I$22,$C735),INDEX(Avaliadores!$I$17:$I$22,$D735),INDEX(Avaliadores!$I$17:$I$22,$E735),INDEX(Avaliadores!$I$17:$I$22,$F735),INDEX(Avaliadores!$I$17:$I$22,$G735))</f>
        <v>6.04166666666667</v>
      </c>
      <c r="AB735" s="0" t="n">
        <f aca="false">IF(MAX(H735:K735)=MIN(H735:K735),0,IF($B$17="custo",(MAX(H735:K735)-H735)/(MAX(H735:K735)-MIN(H735:K735)),(H735-MIN(H735:K735))/(MAX(H735:K735)-MIN(H735:K735))))</f>
        <v>0.332597153660009</v>
      </c>
      <c r="AC735" s="0" t="n">
        <f aca="false">IF(MAX(H735:K735)=MIN(H735:K735),0,IF($B$17="custo",(MAX(H735:K735)-I735)/(MAX(H735:K735)-MIN(H735:K735)),(I735-MIN(H735:K735))/(MAX(H735:K735)-MIN(H735:K735))))</f>
        <v>0</v>
      </c>
      <c r="AD735" s="0" t="n">
        <f aca="false">IF(MAX(H735:K735)=MIN(H735:K735),0,IF($B$17="custo",(MAX(H735:K735)-J735)/(MAX(H735:K735)-MIN(H735:K735)),(J735-MIN(H735:K735))/(MAX(H735:K735)-MIN(H735:K735))))</f>
        <v>0.832431728860505</v>
      </c>
      <c r="AE735" s="0" t="n">
        <f aca="false">IF(MAX(H735:K735)=MIN(H735:K735),0,IF($B$17="custo",(MAX(H735:K735)-K735)/(MAX(H735:K735)-MIN(H735:K735)),(K735-MIN(H735:K735))/(MAX(H735:K735)-MIN(H735:K735))))</f>
        <v>1</v>
      </c>
      <c r="AF735" s="0" t="n">
        <f aca="false">IF(MAX(L735:O735)=MIN(L735:O735),0,IF($C$17="custo",(MAX(L735:O735)-L735)/(MAX(L735:O735)-MIN(L735:O735)),(L735-MIN(L735:O735))/(MAX(L735:O735)-MIN(L735:O735))))</f>
        <v>0.595504520700824</v>
      </c>
      <c r="AG735" s="0" t="n">
        <f aca="false">IF(MAX(L735:O735)=MIN(L735:O735),0,IF($C$17="custo",(MAX(L735:O735)-M735)/(MAX(L735:O735)-MIN(L735:O735)),(M735-MIN(L735:O735))/(MAX(L735:O735)-MIN(L735:O735))))</f>
        <v>1</v>
      </c>
      <c r="AH735" s="0" t="n">
        <f aca="false">IF(MAX(L735:O735)=MIN(L735:O735),0,IF($C$17="custo",(MAX(L735:O735)-N735)/(MAX(L735:O735)-MIN(L735:O735)),(N735-MIN(L735:O735))/(MAX(L735:O735)-MIN(L735:O735))))</f>
        <v>0.354819738453694</v>
      </c>
      <c r="AI735" s="0" t="n">
        <f aca="false">IF(MAX(L735:O735)=MIN(L735:O735),0,IF($C$17="custo",(MAX(L735:O735)-O735)/(MAX(L735:O735)-MIN(L735:O735)),(O735-MIN(L735:O735))/(MAX(L735:O735)-MIN(L735:O735))))</f>
        <v>0</v>
      </c>
      <c r="AJ735" s="0" t="n">
        <f aca="false">IF(MAX(P735:S735)=MIN(P735:S735),0,IF($D$17="custo",(MAX(P735:S735)-P735)/(MAX(P735:S735)-MIN(P735:S735)),(P735-MIN(P735:S735))/(MAX(P735:S735)-MIN(P735:S735))))</f>
        <v>0.24032074531906</v>
      </c>
      <c r="AK735" s="0" t="n">
        <f aca="false">IF(MAX(P735:S735)=MIN(P735:S735),0,IF($D$17="custo",(MAX(P735:S735)-Q735)/(MAX(P735:S735)-MIN(P735:S735)),(Q735-MIN(P735:S735))/(MAX(P735:S735)-MIN(P735:S735))))</f>
        <v>0</v>
      </c>
      <c r="AL735" s="0" t="n">
        <f aca="false">IF(MAX(P735:S735)=MIN(P735:S735),0,IF($D$17="custo",(MAX(P735:S735)-R735)/(MAX(P735:S735)-MIN(P735:S735)),(R735-MIN(P735:S735))/(MAX(P735:S735)-MIN(P735:S735))))</f>
        <v>0.783403351569184</v>
      </c>
      <c r="AM735" s="0" t="n">
        <f aca="false">IF(MAX(P735:S735)=MIN(P735:S735),0,IF($D$17="custo",(MAX(P735:S735)-S735)/(MAX(P735:S735)-MIN(P735:S735)),(S735-MIN(P735:S735))/(MAX(P735:S735)-MIN(P735:S735))))</f>
        <v>1</v>
      </c>
      <c r="AN735" s="0" t="n">
        <f aca="false">IF(MAX(T735:W735)=MIN(T735:W735),0,IF($E$17="custo",(MAX(T735:W735)-T735)/(MAX(T735:W735)-MIN(T735:W735)),(T735-MIN(T735:W735))/(MAX(T735:W735)-MIN(T735:W735))))</f>
        <v>0</v>
      </c>
      <c r="AO735" s="0" t="n">
        <f aca="false">IF(MAX(T735:W735)=MIN(T735:W735),0,IF($E$17="custo",(MAX(T735:W735)-U735)/(MAX(T735:W735)-MIN(T735:W735)),(U735-MIN(T735:W735))/(MAX(T735:W735)-MIN(T735:W735))))</f>
        <v>0.692307692307692</v>
      </c>
      <c r="AP735" s="0" t="n">
        <f aca="false">IF(MAX(T735:W735)=MIN(T735:W735),0,IF($E$17="custo",(MAX(T735:W735)-V735)/(MAX(T735:W735)-MIN(T735:W735)),(V735-MIN(T735:W735))/(MAX(T735:W735)-MIN(T735:W735))))</f>
        <v>0.807692307692308</v>
      </c>
      <c r="AQ735" s="0" t="n">
        <f aca="false">IF(MAX(T735:W735)=MIN(T735:W735),0,IF($E$17="custo",(MAX(T735:W735)-W735)/(MAX(T735:W735)-MIN(T735:W735)),(W735-MIN(T735:W735))/(MAX(T735:W735)-MIN(T735:W735))))</f>
        <v>1</v>
      </c>
      <c r="AR735" s="0" t="n">
        <f aca="false">IF(MAX(X735:AA735)=MIN(X735:AA735),0,IF($F$17="custo",(MAX(X735:AA735)-X735)/(MAX(X735:AA735)-MIN(X735:AA735)),(X735-MIN(X735:AA735))/(MAX(X735:AA735)-MIN(X735:AA735))))</f>
        <v>0</v>
      </c>
      <c r="AS735" s="0" t="n">
        <f aca="false">IF(MAX(X735:AA735)=MIN(X735:AA735),0,IF($F$17="custo",(MAX(X735:AA735)-Y735)/(MAX(X735:AA735)-MIN(X735:AA735)),(Y735-MIN(X735:AA735))/(MAX(X735:AA735)-MIN(X735:AA735))))</f>
        <v>0.740740740740741</v>
      </c>
      <c r="AT735" s="0" t="n">
        <f aca="false">IF(MAX(X735:AA735)=MIN(X735:AA735),0,IF($F$17="custo",(MAX(X735:AA735)-Z735)/(MAX(X735:AA735)-MIN(X735:AA735)),(Z735-MIN(X735:AA735))/(MAX(X735:AA735)-MIN(X735:AA735))))</f>
        <v>0.296296296296296</v>
      </c>
      <c r="AU735" s="0" t="n">
        <f aca="false">IF(MAX(X735:AA735)=MIN(X735:AA735),0,IF($F$17="custo",(MAX(X735:AA735)-AA735)/(MAX(X735:AA735)-MIN(X735:AA735)),(AA735-MIN(X735:AA735))/(MAX(X735:AA735)-MIN(X735:AA735))))</f>
        <v>1</v>
      </c>
      <c r="AV735" s="0" t="n">
        <f aca="false">STDEVP(AB735:AE735)</f>
        <v>0.397405943054273</v>
      </c>
      <c r="AW735" s="0" t="n">
        <f aca="false">STDEVP(AF735:AI735)</f>
        <v>0.363861753283376</v>
      </c>
      <c r="AX735" s="0" t="n">
        <f aca="false">STDEVP(AJ735:AM735)</f>
        <v>0.402371118123246</v>
      </c>
      <c r="AY735" s="0" t="n">
        <f aca="false">STDEVP(AN735:AQ735)</f>
        <v>0.377212408575635</v>
      </c>
      <c r="AZ735" s="0" t="n">
        <f aca="false">STDEVP(AR735:AU735)</f>
        <v>0.387010454518636</v>
      </c>
      <c r="BA735" s="0" t="n">
        <f aca="false">AV735*((1-IFERROR(CORREL(AB735:AE735,AF735:AI735),0))+(1-IFERROR(CORREL(AB735:AE735,AJ735:AM735),0))+(1-IFERROR(CORREL(AB735:AE735,AN735:AQ735),0))+(1-IFERROR(CORREL(AB735:AE735,AR735:AU735),0)))</f>
        <v>1.27567049077646</v>
      </c>
      <c r="BB735" s="0" t="n">
        <f aca="false">AW735*((1-IFERROR(CORREL(AF735:AI735,AB735:AE735),0))+(1-IFERROR(CORREL(AF735:AI735,AJ735:AM735),0))+(1-IFERROR(CORREL(AF735:AI735,AN735:AQ735),0))+(1-IFERROR(CORREL(AF735:AI735,AR735:AU735),0)))</f>
        <v>2.41484912315621</v>
      </c>
      <c r="BC735" s="0" t="n">
        <f aca="false">AX735*((1-IFERROR(CORREL(AJ735:AM735,AB735:AE735),0))+(1-IFERROR(CORREL(AJ735:AM735,AF735:AI735),0))+(1-IFERROR(CORREL(AJ735:AM735,AN735:AQ735),0))+(1-IFERROR(CORREL(AJ735:AM735,AR735:AU735),0)))</f>
        <v>1.22357126939113</v>
      </c>
      <c r="BD735" s="0" t="n">
        <f aca="false">AY735*((1-IFERROR(CORREL(AN735:AQ735,AB735:AE735),0))+(1-IFERROR(CORREL(AN735:AQ735,AF735:AI735),0))+(1-IFERROR(CORREL(AN735:AQ735,AJ735:AM735),0))+(1-IFERROR(CORREL(AN735:AQ735,AR735:AU735),0)))</f>
        <v>0.934971176588024</v>
      </c>
      <c r="BE735" s="0" t="n">
        <f aca="false">AZ735*((1-IFERROR(CORREL(AR735:AU735,AB735:AE735),0))+(1-IFERROR(CORREL(AR735:AU735,AF735:AI735),0))+(1-IFERROR(CORREL(AR735:AU735,AJ735:AM735),0))+(1-IFERROR(CORREL(AR735:AU735,AN735:AQ735),0)))</f>
        <v>1.11597953322931</v>
      </c>
      <c r="BF735" s="0" t="n">
        <f aca="false">IF(SUM(BA735:BE735)&gt;0,BA735/SUM(BA735:BE735),1/5)</f>
        <v>0.183153319864261</v>
      </c>
      <c r="BG735" s="0" t="n">
        <f aca="false">IF(SUM(BA735:BE735)&gt;0,BB735/SUM(BA735:BE735),1/5)</f>
        <v>0.346709935735954</v>
      </c>
      <c r="BH735" s="0" t="n">
        <f aca="false">IF(SUM(BA735:BE735)&gt;0,BC735/SUM(BA735:BE735),1/5)</f>
        <v>0.175673217888038</v>
      </c>
      <c r="BI735" s="0" t="n">
        <f aca="false">IF(SUM(BA735:BE735)&gt;0,BD735/SUM(BA735:BE735),1/5)</f>
        <v>0.134237701826324</v>
      </c>
      <c r="BJ735" s="0" t="n">
        <f aca="false">IF(SUM(BA735:BE735)&gt;0,BE735/SUM(BA735:BE735),1/5)</f>
        <v>0.160225824685424</v>
      </c>
      <c r="BK735" s="0" t="n">
        <f aca="false">BF735*AB735+BG735*AF735+BH735*AJ735+BI735*AN735+BJ735*AR735</f>
        <v>0.309601525628338</v>
      </c>
      <c r="BL735" s="0" t="n">
        <f aca="false">BF735*AC735+BG735*AG735+BH735*AK735+BI735*AO735+BJ735*AS735</f>
        <v>0.558329525371301</v>
      </c>
      <c r="BM735" s="0" t="n">
        <f aca="false">BF735*AD735+BG735*AH735+BH735*AL735+BI735*AP735+BJ735*AT735</f>
        <v>0.569002228685435</v>
      </c>
      <c r="BN735" s="0" t="n">
        <f aca="false">BF735*AE735+BG735*AI735+BH735*AM735+BI735*AQ735+BJ735*AU735</f>
        <v>0.653290064264046</v>
      </c>
      <c r="BO735" s="0" t="n">
        <f aca="false">RANK(BK735,$BK735:$BN735)</f>
        <v>4</v>
      </c>
      <c r="BP735" s="0" t="n">
        <f aca="false">RANK(BL735,$BK735:$BN735)</f>
        <v>3</v>
      </c>
      <c r="BQ735" s="0" t="n">
        <f aca="false">RANK(BM735,$BK735:$BN735)</f>
        <v>2</v>
      </c>
      <c r="BR735" s="0" t="n">
        <f aca="false">RANK(BN735,$BK735:$BN735)</f>
        <v>1</v>
      </c>
    </row>
    <row r="736" customFormat="false" ht="15" hidden="false" customHeight="false" outlineLevel="0" collapsed="false">
      <c r="A736" s="0" t="n">
        <v>713</v>
      </c>
      <c r="B736" s="0" t="n">
        <f aca="false">RANDBETWEEN(1,$B$5)</f>
        <v>6</v>
      </c>
      <c r="C736" s="0" t="n">
        <f aca="false">RANDBETWEEN(1,$B$5)</f>
        <v>3</v>
      </c>
      <c r="D736" s="0" t="n">
        <f aca="false">RANDBETWEEN(1,$B$5)</f>
        <v>2</v>
      </c>
      <c r="E736" s="0" t="n">
        <f aca="false">RANDBETWEEN(1,$B$5)</f>
        <v>5</v>
      </c>
      <c r="F736" s="0" t="n">
        <f aca="false">RANDBETWEEN(1,$B$5)</f>
        <v>3</v>
      </c>
      <c r="G736" s="0" t="n">
        <f aca="false">RANDBETWEEN(1,$B$5)</f>
        <v>1</v>
      </c>
      <c r="H736" s="0" t="n">
        <f aca="true">NORMINV(RAND(),$B$8,$B$13)</f>
        <v>47.9057726365432</v>
      </c>
      <c r="I736" s="0" t="n">
        <f aca="true">NORMINV(RAND(),$C$8,$C$13)</f>
        <v>66.252847614614</v>
      </c>
      <c r="J736" s="0" t="n">
        <f aca="true">NORMINV(RAND(),$D$8,$D$13)</f>
        <v>15.0810723563093</v>
      </c>
      <c r="K736" s="0" t="n">
        <f aca="true">NORMINV(RAND(),$E$8,$E$13)</f>
        <v>3.11462155127246</v>
      </c>
      <c r="L736" s="0" t="n">
        <f aca="true">NORMINV(RAND(),$B$9,$B$14)</f>
        <v>45.0100333082412</v>
      </c>
      <c r="M736" s="0" t="n">
        <f aca="true">NORMINV(RAND(),$C$9,$C$14)</f>
        <v>57.7467799126189</v>
      </c>
      <c r="N736" s="0" t="n">
        <f aca="true">NORMINV(RAND(),$D$9,$D$14)</f>
        <v>47.217761067084</v>
      </c>
      <c r="O736" s="0" t="n">
        <f aca="true">NORMINV(RAND(),$E$9,$E$14)</f>
        <v>26.2467004142726</v>
      </c>
      <c r="P736" s="0" t="n">
        <f aca="true">NORMINV(RAND(),$B$10,$B$15)</f>
        <v>23.0259509232541</v>
      </c>
      <c r="Q736" s="0" t="n">
        <f aca="true">NORMINV(RAND(),$C$10,$C$15)</f>
        <v>29.8398097467523</v>
      </c>
      <c r="R736" s="0" t="n">
        <f aca="true">NORMINV(RAND(),$D$10,$D$15)</f>
        <v>9.78327006463661</v>
      </c>
      <c r="S736" s="0" t="n">
        <f aca="true">NORMINV(RAND(),$E$10,$E$15)</f>
        <v>3.99764492019093</v>
      </c>
      <c r="T736" s="0" t="n">
        <f aca="false">MEDIAN(INDEX(Avaliadores!$B$17:$B$22,$B736),INDEX(Avaliadores!$B$17:$B$22,$C736),INDEX(Avaliadores!$B$17:$B$22,$D736),INDEX(Avaliadores!$B$17:$B$22,$E736),INDEX(Avaliadores!$B$17:$B$22,$F736),INDEX(Avaliadores!$B$17:$B$22,$G736))</f>
        <v>2.66666666666667</v>
      </c>
      <c r="U736" s="0" t="n">
        <f aca="false">MEDIAN(INDEX(Avaliadores!$C$17:$C$22,$B736),INDEX(Avaliadores!$C$17:$C$22,$C736),INDEX(Avaliadores!$C$17:$C$22,$D736),INDEX(Avaliadores!$C$17:$C$22,$E736),INDEX(Avaliadores!$C$17:$C$22,$F736),INDEX(Avaliadores!$C$17:$C$22,$G736))</f>
        <v>4.91666666666667</v>
      </c>
      <c r="V736" s="0" t="n">
        <f aca="false">MEDIAN(INDEX(Avaliadores!$D$17:$D$22,$B736),INDEX(Avaliadores!$D$17:$D$22,$C736),INDEX(Avaliadores!$D$17:$D$22,$D736),INDEX(Avaliadores!$D$17:$D$22,$E736),INDEX(Avaliadores!$D$17:$D$22,$F736),INDEX(Avaliadores!$D$17:$D$22,$G736))</f>
        <v>5.79166666666667</v>
      </c>
      <c r="W736" s="0" t="n">
        <f aca="false">MEDIAN(INDEX(Avaliadores!$E$17:$E$22,$B736),INDEX(Avaliadores!$E$17:$E$22,$C736),INDEX(Avaliadores!$E$17:$E$22,$D736),INDEX(Avaliadores!$E$17:$E$22,$E736),INDEX(Avaliadores!$E$17:$E$22,$F736),INDEX(Avaliadores!$E$17:$E$22,$G736))</f>
        <v>6.04166666666667</v>
      </c>
      <c r="X736" s="0" t="n">
        <f aca="false">MEDIAN(INDEX(Avaliadores!$F$17:$F$22,$B736),INDEX(Avaliadores!$F$17:$F$22,$C736),INDEX(Avaliadores!$F$17:$F$22,$D736),INDEX(Avaliadores!$F$17:$F$22,$E736),INDEX(Avaliadores!$F$17:$F$22,$F736),INDEX(Avaliadores!$F$17:$F$22,$G736))</f>
        <v>2.66666666666667</v>
      </c>
      <c r="Y736" s="0" t="n">
        <f aca="false">MEDIAN(INDEX(Avaliadores!$G$17:$G$22,$B736),INDEX(Avaliadores!$G$17:$G$22,$C736),INDEX(Avaliadores!$G$17:$G$22,$D736),INDEX(Avaliadores!$G$17:$G$22,$E736),INDEX(Avaliadores!$G$17:$G$22,$F736),INDEX(Avaliadores!$G$17:$G$22,$G736))</f>
        <v>5.41666666666667</v>
      </c>
      <c r="Z736" s="0" t="n">
        <f aca="false">MEDIAN(INDEX(Avaliadores!$H$17:$H$22,$B736),INDEX(Avaliadores!$H$17:$H$22,$C736),INDEX(Avaliadores!$H$17:$H$22,$D736),INDEX(Avaliadores!$H$17:$H$22,$E736),INDEX(Avaliadores!$H$17:$H$22,$F736),INDEX(Avaliadores!$H$17:$H$22,$G736))</f>
        <v>3.91666666666667</v>
      </c>
      <c r="AA736" s="0" t="n">
        <f aca="false">MEDIAN(INDEX(Avaliadores!$I$17:$I$22,$B736),INDEX(Avaliadores!$I$17:$I$22,$C736),INDEX(Avaliadores!$I$17:$I$22,$D736),INDEX(Avaliadores!$I$17:$I$22,$E736),INDEX(Avaliadores!$I$17:$I$22,$F736),INDEX(Avaliadores!$I$17:$I$22,$G736))</f>
        <v>6.79166666666667</v>
      </c>
      <c r="AB736" s="0" t="n">
        <f aca="false">IF(MAX(H736:K736)=MIN(H736:K736),0,IF($B$17="custo",(MAX(H736:K736)-H736)/(MAX(H736:K736)-MIN(H736:K736)),(H736-MIN(H736:K736))/(MAX(H736:K736)-MIN(H736:K736))))</f>
        <v>0.290585848257198</v>
      </c>
      <c r="AC736" s="0" t="n">
        <f aca="false">IF(MAX(H736:K736)=MIN(H736:K736),0,IF($B$17="custo",(MAX(H736:K736)-I736)/(MAX(H736:K736)-MIN(H736:K736)),(I736-MIN(H736:K736))/(MAX(H736:K736)-MIN(H736:K736))))</f>
        <v>0</v>
      </c>
      <c r="AD736" s="0" t="n">
        <f aca="false">IF(MAX(H736:K736)=MIN(H736:K736),0,IF($B$17="custo",(MAX(H736:K736)-J736)/(MAX(H736:K736)-MIN(H736:K736)),(J736-MIN(H736:K736))/(MAX(H736:K736)-MIN(H736:K736))))</f>
        <v>0.810472172705139</v>
      </c>
      <c r="AE736" s="0" t="n">
        <f aca="false">IF(MAX(H736:K736)=MIN(H736:K736),0,IF($B$17="custo",(MAX(H736:K736)-K736)/(MAX(H736:K736)-MIN(H736:K736)),(K736-MIN(H736:K736))/(MAX(H736:K736)-MIN(H736:K736))))</f>
        <v>1</v>
      </c>
      <c r="AF736" s="0" t="n">
        <f aca="false">IF(MAX(L736:O736)=MIN(L736:O736),0,IF($C$17="custo",(MAX(L736:O736)-L736)/(MAX(L736:O736)-MIN(L736:O736)),(L736-MIN(L736:O736))/(MAX(L736:O736)-MIN(L736:O736))))</f>
        <v>0.595659858412535</v>
      </c>
      <c r="AG736" s="0" t="n">
        <f aca="false">IF(MAX(L736:O736)=MIN(L736:O736),0,IF($C$17="custo",(MAX(L736:O736)-M736)/(MAX(L736:O736)-MIN(L736:O736)),(M736-MIN(L736:O736))/(MAX(L736:O736)-MIN(L736:O736))))</f>
        <v>1</v>
      </c>
      <c r="AH736" s="0" t="n">
        <f aca="false">IF(MAX(L736:O736)=MIN(L736:O736),0,IF($C$17="custo",(MAX(L736:O736)-N736)/(MAX(L736:O736)-MIN(L736:O736)),(N736-MIN(L736:O736))/(MAX(L736:O736)-MIN(L736:O736))))</f>
        <v>0.665746277050263</v>
      </c>
      <c r="AI736" s="0" t="n">
        <f aca="false">IF(MAX(L736:O736)=MIN(L736:O736),0,IF($C$17="custo",(MAX(L736:O736)-O736)/(MAX(L736:O736)-MIN(L736:O736)),(O736-MIN(L736:O736))/(MAX(L736:O736)-MIN(L736:O736))))</f>
        <v>0</v>
      </c>
      <c r="AJ736" s="0" t="n">
        <f aca="false">IF(MAX(P736:S736)=MIN(P736:S736),0,IF($D$17="custo",(MAX(P736:S736)-P736)/(MAX(P736:S736)-MIN(P736:S736)),(P736-MIN(P736:S736))/(MAX(P736:S736)-MIN(P736:S736))))</f>
        <v>0.263672136960237</v>
      </c>
      <c r="AK736" s="0" t="n">
        <f aca="false">IF(MAX(P736:S736)=MIN(P736:S736),0,IF($D$17="custo",(MAX(P736:S736)-Q736)/(MAX(P736:S736)-MIN(P736:S736)),(Q736-MIN(P736:S736))/(MAX(P736:S736)-MIN(P736:S736))))</f>
        <v>0</v>
      </c>
      <c r="AL736" s="0" t="n">
        <f aca="false">IF(MAX(P736:S736)=MIN(P736:S736),0,IF($D$17="custo",(MAX(P736:S736)-R736)/(MAX(P736:S736)-MIN(P736:S736)),(R736-MIN(P736:S736))/(MAX(P736:S736)-MIN(P736:S736))))</f>
        <v>0.77611685463367</v>
      </c>
      <c r="AM736" s="0" t="n">
        <f aca="false">IF(MAX(P736:S736)=MIN(P736:S736),0,IF($D$17="custo",(MAX(P736:S736)-S736)/(MAX(P736:S736)-MIN(P736:S736)),(S736-MIN(P736:S736))/(MAX(P736:S736)-MIN(P736:S736))))</f>
        <v>1</v>
      </c>
      <c r="AN736" s="0" t="n">
        <f aca="false">IF(MAX(T736:W736)=MIN(T736:W736),0,IF($E$17="custo",(MAX(T736:W736)-T736)/(MAX(T736:W736)-MIN(T736:W736)),(T736-MIN(T736:W736))/(MAX(T736:W736)-MIN(T736:W736))))</f>
        <v>0</v>
      </c>
      <c r="AO736" s="0" t="n">
        <f aca="false">IF(MAX(T736:W736)=MIN(T736:W736),0,IF($E$17="custo",(MAX(T736:W736)-U736)/(MAX(T736:W736)-MIN(T736:W736)),(U736-MIN(T736:W736))/(MAX(T736:W736)-MIN(T736:W736))))</f>
        <v>0.666666666666667</v>
      </c>
      <c r="AP736" s="0" t="n">
        <f aca="false">IF(MAX(T736:W736)=MIN(T736:W736),0,IF($E$17="custo",(MAX(T736:W736)-V736)/(MAX(T736:W736)-MIN(T736:W736)),(V736-MIN(T736:W736))/(MAX(T736:W736)-MIN(T736:W736))))</f>
        <v>0.925925925925926</v>
      </c>
      <c r="AQ736" s="0" t="n">
        <f aca="false">IF(MAX(T736:W736)=MIN(T736:W736),0,IF($E$17="custo",(MAX(T736:W736)-W736)/(MAX(T736:W736)-MIN(T736:W736)),(W736-MIN(T736:W736))/(MAX(T736:W736)-MIN(T736:W736))))</f>
        <v>1</v>
      </c>
      <c r="AR736" s="0" t="n">
        <f aca="false">IF(MAX(X736:AA736)=MIN(X736:AA736),0,IF($F$17="custo",(MAX(X736:AA736)-X736)/(MAX(X736:AA736)-MIN(X736:AA736)),(X736-MIN(X736:AA736))/(MAX(X736:AA736)-MIN(X736:AA736))))</f>
        <v>0</v>
      </c>
      <c r="AS736" s="0" t="n">
        <f aca="false">IF(MAX(X736:AA736)=MIN(X736:AA736),0,IF($F$17="custo",(MAX(X736:AA736)-Y736)/(MAX(X736:AA736)-MIN(X736:AA736)),(Y736-MIN(X736:AA736))/(MAX(X736:AA736)-MIN(X736:AA736))))</f>
        <v>0.666666666666667</v>
      </c>
      <c r="AT736" s="0" t="n">
        <f aca="false">IF(MAX(X736:AA736)=MIN(X736:AA736),0,IF($F$17="custo",(MAX(X736:AA736)-Z736)/(MAX(X736:AA736)-MIN(X736:AA736)),(Z736-MIN(X736:AA736))/(MAX(X736:AA736)-MIN(X736:AA736))))</f>
        <v>0.303030303030303</v>
      </c>
      <c r="AU736" s="0" t="n">
        <f aca="false">IF(MAX(X736:AA736)=MIN(X736:AA736),0,IF($F$17="custo",(MAX(X736:AA736)-AA736)/(MAX(X736:AA736)-MIN(X736:AA736)),(AA736-MIN(X736:AA736))/(MAX(X736:AA736)-MIN(X736:AA736))))</f>
        <v>1</v>
      </c>
      <c r="AV736" s="0" t="n">
        <f aca="false">STDEVP(AB736:AE736)</f>
        <v>0.399278748518564</v>
      </c>
      <c r="AW736" s="0" t="n">
        <f aca="false">STDEVP(AF736:AI736)</f>
        <v>0.36039538875835</v>
      </c>
      <c r="AX736" s="0" t="n">
        <f aca="false">STDEVP(AJ736:AM736)</f>
        <v>0.397396396969926</v>
      </c>
      <c r="AY736" s="0" t="n">
        <f aca="false">STDEVP(AN736:AQ736)</f>
        <v>0.394144382477644</v>
      </c>
      <c r="AZ736" s="0" t="n">
        <f aca="false">STDEVP(AR736:AU736)</f>
        <v>0.376279573884474</v>
      </c>
      <c r="BA736" s="0" t="n">
        <f aca="false">AV736*((1-IFERROR(CORREL(AB736:AE736,AF736:AI736),0))+(1-IFERROR(CORREL(AB736:AE736,AJ736:AM736),0))+(1-IFERROR(CORREL(AB736:AE736,AN736:AQ736),0))+(1-IFERROR(CORREL(AB736:AE736,AR736:AU736),0)))</f>
        <v>1.14107015313358</v>
      </c>
      <c r="BB736" s="0" t="n">
        <f aca="false">AW736*((1-IFERROR(CORREL(AF736:AI736,AB736:AE736),0))+(1-IFERROR(CORREL(AF736:AI736,AJ736:AM736),0))+(1-IFERROR(CORREL(AF736:AI736,AN736:AQ736),0))+(1-IFERROR(CORREL(AF736:AI736,AR736:AU736),0)))</f>
        <v>2.31944275184823</v>
      </c>
      <c r="BC736" s="0" t="n">
        <f aca="false">AX736*((1-IFERROR(CORREL(AJ736:AM736,AB736:AE736),0))+(1-IFERROR(CORREL(AJ736:AM736,AF736:AI736),0))+(1-IFERROR(CORREL(AJ736:AM736,AN736:AQ736),0))+(1-IFERROR(CORREL(AJ736:AM736,AR736:AU736),0)))</f>
        <v>1.12024035772253</v>
      </c>
      <c r="BD736" s="0" t="n">
        <f aca="false">AY736*((1-IFERROR(CORREL(AN736:AQ736,AB736:AE736),0))+(1-IFERROR(CORREL(AN736:AQ736,AF736:AI736),0))+(1-IFERROR(CORREL(AN736:AQ736,AJ736:AM736),0))+(1-IFERROR(CORREL(AN736:AQ736,AR736:AU736),0)))</f>
        <v>0.912563643489543</v>
      </c>
      <c r="BE736" s="0" t="n">
        <f aca="false">AZ736*((1-IFERROR(CORREL(AR736:AU736,AB736:AE736),0))+(1-IFERROR(CORREL(AR736:AU736,AF736:AI736),0))+(1-IFERROR(CORREL(AR736:AU736,AJ736:AM736),0))+(1-IFERROR(CORREL(AR736:AU736,AN736:AQ736),0)))</f>
        <v>1.11352259901696</v>
      </c>
      <c r="BF736" s="0" t="n">
        <f aca="false">IF(SUM(BA736:BE736)&gt;0,BA736/SUM(BA736:BE736),1/5)</f>
        <v>0.172710439270337</v>
      </c>
      <c r="BG736" s="0" t="n">
        <f aca="false">IF(SUM(BA736:BE736)&gt;0,BB736/SUM(BA736:BE736),1/5)</f>
        <v>0.35106691331292</v>
      </c>
      <c r="BH736" s="0" t="n">
        <f aca="false">IF(SUM(BA736:BE736)&gt;0,BC736/SUM(BA736:BE736),1/5)</f>
        <v>0.169557676834588</v>
      </c>
      <c r="BI736" s="0" t="n">
        <f aca="false">IF(SUM(BA736:BE736)&gt;0,BD736/SUM(BA736:BE736),1/5)</f>
        <v>0.13812408228924</v>
      </c>
      <c r="BJ736" s="0" t="n">
        <f aca="false">IF(SUM(BA736:BE736)&gt;0,BE736/SUM(BA736:BE736),1/5)</f>
        <v>0.168540888292916</v>
      </c>
      <c r="BK736" s="0" t="n">
        <f aca="false">BF736*AB736+BG736*AF736+BH736*AJ736+BI736*AN736+BJ736*AR736</f>
        <v>0.304011312364533</v>
      </c>
      <c r="BL736" s="0" t="n">
        <f aca="false">BF736*AC736+BG736*AG736+BH736*AK736+BI736*AO736+BJ736*AS736</f>
        <v>0.555510227034357</v>
      </c>
      <c r="BM736" s="0" t="n">
        <f aca="false">BF736*AD736+BG736*AH736+BH736*AL736+BI736*AP736+BJ736*AT736</f>
        <v>0.684260731560477</v>
      </c>
      <c r="BN736" s="0" t="n">
        <f aca="false">BF736*AE736+BG736*AI736+BH736*AM736+BI736*AQ736+BJ736*AU736</f>
        <v>0.64893308668708</v>
      </c>
      <c r="BO736" s="0" t="n">
        <f aca="false">RANK(BK736,$BK736:$BN736)</f>
        <v>4</v>
      </c>
      <c r="BP736" s="0" t="n">
        <f aca="false">RANK(BL736,$BK736:$BN736)</f>
        <v>3</v>
      </c>
      <c r="BQ736" s="0" t="n">
        <f aca="false">RANK(BM736,$BK736:$BN736)</f>
        <v>1</v>
      </c>
      <c r="BR736" s="0" t="n">
        <f aca="false">RANK(BN736,$BK736:$BN736)</f>
        <v>2</v>
      </c>
    </row>
    <row r="737" customFormat="false" ht="15" hidden="false" customHeight="false" outlineLevel="0" collapsed="false">
      <c r="A737" s="0" t="n">
        <v>714</v>
      </c>
      <c r="B737" s="0" t="n">
        <f aca="false">RANDBETWEEN(1,$B$5)</f>
        <v>5</v>
      </c>
      <c r="C737" s="0" t="n">
        <f aca="false">RANDBETWEEN(1,$B$5)</f>
        <v>2</v>
      </c>
      <c r="D737" s="0" t="n">
        <f aca="false">RANDBETWEEN(1,$B$5)</f>
        <v>3</v>
      </c>
      <c r="E737" s="0" t="n">
        <f aca="false">RANDBETWEEN(1,$B$5)</f>
        <v>5</v>
      </c>
      <c r="F737" s="0" t="n">
        <f aca="false">RANDBETWEEN(1,$B$5)</f>
        <v>3</v>
      </c>
      <c r="G737" s="0" t="n">
        <f aca="false">RANDBETWEEN(1,$B$5)</f>
        <v>5</v>
      </c>
      <c r="H737" s="0" t="n">
        <f aca="true">NORMINV(RAND(),$B$8,$B$13)</f>
        <v>51.9319584875361</v>
      </c>
      <c r="I737" s="0" t="n">
        <f aca="true">NORMINV(RAND(),$C$8,$C$13)</f>
        <v>67.828511111715</v>
      </c>
      <c r="J737" s="0" t="n">
        <f aca="true">NORMINV(RAND(),$D$8,$D$13)</f>
        <v>15.4460028532692</v>
      </c>
      <c r="K737" s="0" t="n">
        <f aca="true">NORMINV(RAND(),$E$8,$E$13)</f>
        <v>3.00906973018277</v>
      </c>
      <c r="L737" s="0" t="n">
        <f aca="true">NORMINV(RAND(),$B$9,$B$14)</f>
        <v>48.6232475251463</v>
      </c>
      <c r="M737" s="0" t="n">
        <f aca="true">NORMINV(RAND(),$C$9,$C$14)</f>
        <v>53.167227047776</v>
      </c>
      <c r="N737" s="0" t="n">
        <f aca="true">NORMINV(RAND(),$D$9,$D$14)</f>
        <v>39.8729613927113</v>
      </c>
      <c r="O737" s="0" t="n">
        <f aca="true">NORMINV(RAND(),$E$9,$E$14)</f>
        <v>24.1352654659237</v>
      </c>
      <c r="P737" s="0" t="n">
        <f aca="true">NORMINV(RAND(),$B$10,$B$15)</f>
        <v>25.1355961221776</v>
      </c>
      <c r="Q737" s="0" t="n">
        <f aca="true">NORMINV(RAND(),$C$10,$C$15)</f>
        <v>31.2425652808694</v>
      </c>
      <c r="R737" s="0" t="n">
        <f aca="true">NORMINV(RAND(),$D$10,$D$15)</f>
        <v>9.78512640604058</v>
      </c>
      <c r="S737" s="0" t="n">
        <f aca="true">NORMINV(RAND(),$E$10,$E$15)</f>
        <v>4.16607485600765</v>
      </c>
      <c r="T737" s="0" t="n">
        <f aca="false">MEDIAN(INDEX(Avaliadores!$B$17:$B$22,$B737),INDEX(Avaliadores!$B$17:$B$22,$C737),INDEX(Avaliadores!$B$17:$B$22,$D737),INDEX(Avaliadores!$B$17:$B$22,$E737),INDEX(Avaliadores!$B$17:$B$22,$F737),INDEX(Avaliadores!$B$17:$B$22,$G737))</f>
        <v>2.66666666666667</v>
      </c>
      <c r="U737" s="0" t="n">
        <f aca="false">MEDIAN(INDEX(Avaliadores!$C$17:$C$22,$B737),INDEX(Avaliadores!$C$17:$C$22,$C737),INDEX(Avaliadores!$C$17:$C$22,$D737),INDEX(Avaliadores!$C$17:$C$22,$E737),INDEX(Avaliadores!$C$17:$C$22,$F737),INDEX(Avaliadores!$C$17:$C$22,$G737))</f>
        <v>5.29166666666667</v>
      </c>
      <c r="V737" s="0" t="n">
        <f aca="false">MEDIAN(INDEX(Avaliadores!$D$17:$D$22,$B737),INDEX(Avaliadores!$D$17:$D$22,$C737),INDEX(Avaliadores!$D$17:$D$22,$D737),INDEX(Avaliadores!$D$17:$D$22,$E737),INDEX(Avaliadores!$D$17:$D$22,$F737),INDEX(Avaliadores!$D$17:$D$22,$G737))</f>
        <v>5.66666666666667</v>
      </c>
      <c r="W737" s="0" t="n">
        <f aca="false">MEDIAN(INDEX(Avaliadores!$E$17:$E$22,$B737),INDEX(Avaliadores!$E$17:$E$22,$C737),INDEX(Avaliadores!$E$17:$E$22,$D737),INDEX(Avaliadores!$E$17:$E$22,$E737),INDEX(Avaliadores!$E$17:$E$22,$F737),INDEX(Avaliadores!$E$17:$E$22,$G737))</f>
        <v>6.79166666666667</v>
      </c>
      <c r="X737" s="0" t="n">
        <f aca="false">MEDIAN(INDEX(Avaliadores!$F$17:$F$22,$B737),INDEX(Avaliadores!$F$17:$F$22,$C737),INDEX(Avaliadores!$F$17:$F$22,$D737),INDEX(Avaliadores!$F$17:$F$22,$E737),INDEX(Avaliadores!$F$17:$F$22,$F737),INDEX(Avaliadores!$F$17:$F$22,$G737))</f>
        <v>2.54166666666667</v>
      </c>
      <c r="Y737" s="0" t="n">
        <f aca="false">MEDIAN(INDEX(Avaliadores!$G$17:$G$22,$B737),INDEX(Avaliadores!$G$17:$G$22,$C737),INDEX(Avaliadores!$G$17:$G$22,$D737),INDEX(Avaliadores!$G$17:$G$22,$E737),INDEX(Avaliadores!$G$17:$G$22,$F737),INDEX(Avaliadores!$G$17:$G$22,$G737))</f>
        <v>5.16666666666667</v>
      </c>
      <c r="Z737" s="0" t="n">
        <f aca="false">MEDIAN(INDEX(Avaliadores!$H$17:$H$22,$B737),INDEX(Avaliadores!$H$17:$H$22,$C737),INDEX(Avaliadores!$H$17:$H$22,$D737),INDEX(Avaliadores!$H$17:$H$22,$E737),INDEX(Avaliadores!$H$17:$H$22,$F737),INDEX(Avaliadores!$H$17:$H$22,$G737))</f>
        <v>3.66666666666667</v>
      </c>
      <c r="AA737" s="0" t="n">
        <f aca="false">MEDIAN(INDEX(Avaliadores!$I$17:$I$22,$B737),INDEX(Avaliadores!$I$17:$I$22,$C737),INDEX(Avaliadores!$I$17:$I$22,$D737),INDEX(Avaliadores!$I$17:$I$22,$E737),INDEX(Avaliadores!$I$17:$I$22,$F737),INDEX(Avaliadores!$I$17:$I$22,$G737))</f>
        <v>6.54166666666667</v>
      </c>
      <c r="AB737" s="0" t="n">
        <f aca="false">IF(MAX(H737:K737)=MIN(H737:K737),0,IF($B$17="custo",(MAX(H737:K737)-H737)/(MAX(H737:K737)-MIN(H737:K737)),(H737-MIN(H737:K737))/(MAX(H737:K737)-MIN(H737:K737))))</f>
        <v>0.245243591820092</v>
      </c>
      <c r="AC737" s="0" t="n">
        <f aca="false">IF(MAX(H737:K737)=MIN(H737:K737),0,IF($B$17="custo",(MAX(H737:K737)-I737)/(MAX(H737:K737)-MIN(H737:K737)),(I737-MIN(H737:K737))/(MAX(H737:K737)-MIN(H737:K737))))</f>
        <v>0</v>
      </c>
      <c r="AD737" s="0" t="n">
        <f aca="false">IF(MAX(H737:K737)=MIN(H737:K737),0,IF($B$17="custo",(MAX(H737:K737)-J737)/(MAX(H737:K737)-MIN(H737:K737)),(J737-MIN(H737:K737))/(MAX(H737:K737)-MIN(H737:K737))))</f>
        <v>0.808129584920647</v>
      </c>
      <c r="AE737" s="0" t="n">
        <f aca="false">IF(MAX(H737:K737)=MIN(H737:K737),0,IF($B$17="custo",(MAX(H737:K737)-K737)/(MAX(H737:K737)-MIN(H737:K737)),(K737-MIN(H737:K737))/(MAX(H737:K737)-MIN(H737:K737))))</f>
        <v>1</v>
      </c>
      <c r="AF737" s="0" t="n">
        <f aca="false">IF(MAX(L737:O737)=MIN(L737:O737),0,IF($C$17="custo",(MAX(L737:O737)-L737)/(MAX(L737:O737)-MIN(L737:O737)),(L737-MIN(L737:O737))/(MAX(L737:O737)-MIN(L737:O737))))</f>
        <v>0.843483551401839</v>
      </c>
      <c r="AG737" s="0" t="n">
        <f aca="false">IF(MAX(L737:O737)=MIN(L737:O737),0,IF($C$17="custo",(MAX(L737:O737)-M737)/(MAX(L737:O737)-MIN(L737:O737)),(M737-MIN(L737:O737))/(MAX(L737:O737)-MIN(L737:O737))))</f>
        <v>1</v>
      </c>
      <c r="AH737" s="0" t="n">
        <f aca="false">IF(MAX(L737:O737)=MIN(L737:O737),0,IF($C$17="custo",(MAX(L737:O737)-N737)/(MAX(L737:O737)-MIN(L737:O737)),(N737-MIN(L737:O737))/(MAX(L737:O737)-MIN(L737:O737))))</f>
        <v>0.542081728870332</v>
      </c>
      <c r="AI737" s="0" t="n">
        <f aca="false">IF(MAX(L737:O737)=MIN(L737:O737),0,IF($C$17="custo",(MAX(L737:O737)-O737)/(MAX(L737:O737)-MIN(L737:O737)),(O737-MIN(L737:O737))/(MAX(L737:O737)-MIN(L737:O737))))</f>
        <v>0</v>
      </c>
      <c r="AJ737" s="0" t="n">
        <f aca="false">IF(MAX(P737:S737)=MIN(P737:S737),0,IF($D$17="custo",(MAX(P737:S737)-P737)/(MAX(P737:S737)-MIN(P737:S737)),(P737-MIN(P737:S737))/(MAX(P737:S737)-MIN(P737:S737))))</f>
        <v>0.225545078511518</v>
      </c>
      <c r="AK737" s="0" t="n">
        <f aca="false">IF(MAX(P737:S737)=MIN(P737:S737),0,IF($D$17="custo",(MAX(P737:S737)-Q737)/(MAX(P737:S737)-MIN(P737:S737)),(Q737-MIN(P737:S737))/(MAX(P737:S737)-MIN(P737:S737))))</f>
        <v>0</v>
      </c>
      <c r="AL737" s="0" t="n">
        <f aca="false">IF(MAX(P737:S737)=MIN(P737:S737),0,IF($D$17="custo",(MAX(P737:S737)-R737)/(MAX(P737:S737)-MIN(P737:S737)),(R737-MIN(P737:S737))/(MAX(P737:S737)-MIN(P737:S737))))</f>
        <v>0.792474893833601</v>
      </c>
      <c r="AM737" s="0" t="n">
        <f aca="false">IF(MAX(P737:S737)=MIN(P737:S737),0,IF($D$17="custo",(MAX(P737:S737)-S737)/(MAX(P737:S737)-MIN(P737:S737)),(S737-MIN(P737:S737))/(MAX(P737:S737)-MIN(P737:S737))))</f>
        <v>1</v>
      </c>
      <c r="AN737" s="0" t="n">
        <f aca="false">IF(MAX(T737:W737)=MIN(T737:W737),0,IF($E$17="custo",(MAX(T737:W737)-T737)/(MAX(T737:W737)-MIN(T737:W737)),(T737-MIN(T737:W737))/(MAX(T737:W737)-MIN(T737:W737))))</f>
        <v>0</v>
      </c>
      <c r="AO737" s="0" t="n">
        <f aca="false">IF(MAX(T737:W737)=MIN(T737:W737),0,IF($E$17="custo",(MAX(T737:W737)-U737)/(MAX(T737:W737)-MIN(T737:W737)),(U737-MIN(T737:W737))/(MAX(T737:W737)-MIN(T737:W737))))</f>
        <v>0.636363636363636</v>
      </c>
      <c r="AP737" s="0" t="n">
        <f aca="false">IF(MAX(T737:W737)=MIN(T737:W737),0,IF($E$17="custo",(MAX(T737:W737)-V737)/(MAX(T737:W737)-MIN(T737:W737)),(V737-MIN(T737:W737))/(MAX(T737:W737)-MIN(T737:W737))))</f>
        <v>0.727272727272727</v>
      </c>
      <c r="AQ737" s="0" t="n">
        <f aca="false">IF(MAX(T737:W737)=MIN(T737:W737),0,IF($E$17="custo",(MAX(T737:W737)-W737)/(MAX(T737:W737)-MIN(T737:W737)),(W737-MIN(T737:W737))/(MAX(T737:W737)-MIN(T737:W737))))</f>
        <v>1</v>
      </c>
      <c r="AR737" s="0" t="n">
        <f aca="false">IF(MAX(X737:AA737)=MIN(X737:AA737),0,IF($F$17="custo",(MAX(X737:AA737)-X737)/(MAX(X737:AA737)-MIN(X737:AA737)),(X737-MIN(X737:AA737))/(MAX(X737:AA737)-MIN(X737:AA737))))</f>
        <v>0</v>
      </c>
      <c r="AS737" s="0" t="n">
        <f aca="false">IF(MAX(X737:AA737)=MIN(X737:AA737),0,IF($F$17="custo",(MAX(X737:AA737)-Y737)/(MAX(X737:AA737)-MIN(X737:AA737)),(Y737-MIN(X737:AA737))/(MAX(X737:AA737)-MIN(X737:AA737))))</f>
        <v>0.65625</v>
      </c>
      <c r="AT737" s="0" t="n">
        <f aca="false">IF(MAX(X737:AA737)=MIN(X737:AA737),0,IF($F$17="custo",(MAX(X737:AA737)-Z737)/(MAX(X737:AA737)-MIN(X737:AA737)),(Z737-MIN(X737:AA737))/(MAX(X737:AA737)-MIN(X737:AA737))))</f>
        <v>0.28125</v>
      </c>
      <c r="AU737" s="0" t="n">
        <f aca="false">IF(MAX(X737:AA737)=MIN(X737:AA737),0,IF($F$17="custo",(MAX(X737:AA737)-AA737)/(MAX(X737:AA737)-MIN(X737:AA737)),(AA737-MIN(X737:AA737))/(MAX(X737:AA737)-MIN(X737:AA737))))</f>
        <v>1</v>
      </c>
      <c r="AV737" s="0" t="n">
        <f aca="false">STDEVP(AB737:AE737)</f>
        <v>0.40593487612339</v>
      </c>
      <c r="AW737" s="0" t="n">
        <f aca="false">STDEVP(AF737:AI737)</f>
        <v>0.381636828559069</v>
      </c>
      <c r="AX737" s="0" t="n">
        <f aca="false">STDEVP(AJ737:AM737)</f>
        <v>0.406443688473999</v>
      </c>
      <c r="AY737" s="0" t="n">
        <f aca="false">STDEVP(AN737:AQ737)</f>
        <v>0.366466261286298</v>
      </c>
      <c r="AZ737" s="0" t="n">
        <f aca="false">STDEVP(AR737:AU737)</f>
        <v>0.377918331951495</v>
      </c>
      <c r="BA737" s="0" t="n">
        <f aca="false">AV737*((1-IFERROR(CORREL(AB737:AE737,AF737:AI737),0))+(1-IFERROR(CORREL(AB737:AE737,AJ737:AM737),0))+(1-IFERROR(CORREL(AB737:AE737,AN737:AQ737),0))+(1-IFERROR(CORREL(AB737:AE737,AR737:AU737),0)))</f>
        <v>1.18831837597623</v>
      </c>
      <c r="BB737" s="0" t="n">
        <f aca="false">AW737*((1-IFERROR(CORREL(AF737:AI737,AB737:AE737),0))+(1-IFERROR(CORREL(AF737:AI737,AJ737:AM737),0))+(1-IFERROR(CORREL(AF737:AI737,AN737:AQ737),0))+(1-IFERROR(CORREL(AF737:AI737,AR737:AU737),0)))</f>
        <v>2.73057661823208</v>
      </c>
      <c r="BC737" s="0" t="n">
        <f aca="false">AX737*((1-IFERROR(CORREL(AJ737:AM737,AB737:AE737),0))+(1-IFERROR(CORREL(AJ737:AM737,AF737:AI737),0))+(1-IFERROR(CORREL(AJ737:AM737,AN737:AQ737),0))+(1-IFERROR(CORREL(AJ737:AM737,AR737:AU737),0)))</f>
        <v>1.17757663835316</v>
      </c>
      <c r="BD737" s="0" t="n">
        <f aca="false">AY737*((1-IFERROR(CORREL(AN737:AQ737,AB737:AE737),0))+(1-IFERROR(CORREL(AN737:AQ737,AF737:AI737),0))+(1-IFERROR(CORREL(AN737:AQ737,AJ737:AM737),0))+(1-IFERROR(CORREL(AN737:AQ737,AR737:AU737),0)))</f>
        <v>0.93176059463877</v>
      </c>
      <c r="BE737" s="0" t="n">
        <f aca="false">AZ737*((1-IFERROR(CORREL(AR737:AU737,AB737:AE737),0))+(1-IFERROR(CORREL(AR737:AU737,AF737:AI737),0))+(1-IFERROR(CORREL(AR737:AU737,AJ737:AM737),0))+(1-IFERROR(CORREL(AR737:AU737,AN737:AQ737),0)))</f>
        <v>1.11901219636307</v>
      </c>
      <c r="BF737" s="0" t="n">
        <f aca="false">IF(SUM(BA737:BE737)&gt;0,BA737/SUM(BA737:BE737),1/5)</f>
        <v>0.166262451030573</v>
      </c>
      <c r="BG737" s="0" t="n">
        <f aca="false">IF(SUM(BA737:BE737)&gt;0,BB737/SUM(BA737:BE737),1/5)</f>
        <v>0.382046066485401</v>
      </c>
      <c r="BH737" s="0" t="n">
        <f aca="false">IF(SUM(BA737:BE737)&gt;0,BC737/SUM(BA737:BE737),1/5)</f>
        <v>0.164759530885901</v>
      </c>
      <c r="BI737" s="0" t="n">
        <f aca="false">IF(SUM(BA737:BE737)&gt;0,BD737/SUM(BA737:BE737),1/5)</f>
        <v>0.130366409684676</v>
      </c>
      <c r="BJ737" s="0" t="n">
        <f aca="false">IF(SUM(BA737:BE737)&gt;0,BE737/SUM(BA737:BE737),1/5)</f>
        <v>0.156565541913449</v>
      </c>
      <c r="BK737" s="0" t="n">
        <f aca="false">BF737*AB737+BG737*AF737+BH737*AJ737+BI737*AN737+BJ737*AR737</f>
        <v>0.400185074962941</v>
      </c>
      <c r="BL737" s="0" t="n">
        <f aca="false">BF737*AC737+BG737*AG737+BH737*AK737+BI737*AO737+BJ737*AS737</f>
        <v>0.567752645892714</v>
      </c>
      <c r="BM737" s="0" t="n">
        <f aca="false">BF737*AD737+BG737*AH737+BH737*AL737+BI737*AP737+BJ737*AT737</f>
        <v>0.610875582493906</v>
      </c>
      <c r="BN737" s="0" t="n">
        <f aca="false">BF737*AE737+BG737*AI737+BH737*AM737+BI737*AQ737+BJ737*AU737</f>
        <v>0.617953933514599</v>
      </c>
      <c r="BO737" s="0" t="n">
        <f aca="false">RANK(BK737,$BK737:$BN737)</f>
        <v>4</v>
      </c>
      <c r="BP737" s="0" t="n">
        <f aca="false">RANK(BL737,$BK737:$BN737)</f>
        <v>3</v>
      </c>
      <c r="BQ737" s="0" t="n">
        <f aca="false">RANK(BM737,$BK737:$BN737)</f>
        <v>2</v>
      </c>
      <c r="BR737" s="0" t="n">
        <f aca="false">RANK(BN737,$BK737:$BN737)</f>
        <v>1</v>
      </c>
    </row>
    <row r="738" customFormat="false" ht="15" hidden="false" customHeight="false" outlineLevel="0" collapsed="false">
      <c r="A738" s="0" t="n">
        <v>715</v>
      </c>
      <c r="B738" s="0" t="n">
        <f aca="false">RANDBETWEEN(1,$B$5)</f>
        <v>4</v>
      </c>
      <c r="C738" s="0" t="n">
        <f aca="false">RANDBETWEEN(1,$B$5)</f>
        <v>6</v>
      </c>
      <c r="D738" s="0" t="n">
        <f aca="false">RANDBETWEEN(1,$B$5)</f>
        <v>3</v>
      </c>
      <c r="E738" s="0" t="n">
        <f aca="false">RANDBETWEEN(1,$B$5)</f>
        <v>3</v>
      </c>
      <c r="F738" s="0" t="n">
        <f aca="false">RANDBETWEEN(1,$B$5)</f>
        <v>2</v>
      </c>
      <c r="G738" s="0" t="n">
        <f aca="false">RANDBETWEEN(1,$B$5)</f>
        <v>1</v>
      </c>
      <c r="H738" s="0" t="n">
        <f aca="true">NORMINV(RAND(),$B$8,$B$13)</f>
        <v>45.7921206511899</v>
      </c>
      <c r="I738" s="0" t="n">
        <f aca="true">NORMINV(RAND(),$C$8,$C$13)</f>
        <v>62.8757082116435</v>
      </c>
      <c r="J738" s="0" t="n">
        <f aca="true">NORMINV(RAND(),$D$8,$D$13)</f>
        <v>14.4293182920958</v>
      </c>
      <c r="K738" s="0" t="n">
        <f aca="true">NORMINV(RAND(),$E$8,$E$13)</f>
        <v>3.11115472507209</v>
      </c>
      <c r="L738" s="0" t="n">
        <f aca="true">NORMINV(RAND(),$B$9,$B$14)</f>
        <v>46.9176082999722</v>
      </c>
      <c r="M738" s="0" t="n">
        <f aca="true">NORMINV(RAND(),$C$9,$C$14)</f>
        <v>48.0063502386567</v>
      </c>
      <c r="N738" s="0" t="n">
        <f aca="true">NORMINV(RAND(),$D$9,$D$14)</f>
        <v>51.3515272078654</v>
      </c>
      <c r="O738" s="0" t="n">
        <f aca="true">NORMINV(RAND(),$E$9,$E$14)</f>
        <v>22.3729645210246</v>
      </c>
      <c r="P738" s="0" t="n">
        <f aca="true">NORMINV(RAND(),$B$10,$B$15)</f>
        <v>24.0879441103226</v>
      </c>
      <c r="Q738" s="0" t="n">
        <f aca="true">NORMINV(RAND(),$C$10,$C$15)</f>
        <v>29.2941321191602</v>
      </c>
      <c r="R738" s="0" t="n">
        <f aca="true">NORMINV(RAND(),$D$10,$D$15)</f>
        <v>9.58977319048873</v>
      </c>
      <c r="S738" s="0" t="n">
        <f aca="true">NORMINV(RAND(),$E$10,$E$15)</f>
        <v>3.89847296630749</v>
      </c>
      <c r="T738" s="0" t="n">
        <f aca="false">MEDIAN(INDEX(Avaliadores!$B$17:$B$22,$B738),INDEX(Avaliadores!$B$17:$B$22,$C738),INDEX(Avaliadores!$B$17:$B$22,$D738),INDEX(Avaliadores!$B$17:$B$22,$E738),INDEX(Avaliadores!$B$17:$B$22,$F738),INDEX(Avaliadores!$B$17:$B$22,$G738))</f>
        <v>2.79166666666667</v>
      </c>
      <c r="U738" s="0" t="n">
        <f aca="false">MEDIAN(INDEX(Avaliadores!$C$17:$C$22,$B738),INDEX(Avaliadores!$C$17:$C$22,$C738),INDEX(Avaliadores!$C$17:$C$22,$D738),INDEX(Avaliadores!$C$17:$C$22,$E738),INDEX(Avaliadores!$C$17:$C$22,$F738),INDEX(Avaliadores!$C$17:$C$22,$G738))</f>
        <v>4.91666666666667</v>
      </c>
      <c r="V738" s="0" t="n">
        <f aca="false">MEDIAN(INDEX(Avaliadores!$D$17:$D$22,$B738),INDEX(Avaliadores!$D$17:$D$22,$C738),INDEX(Avaliadores!$D$17:$D$22,$D738),INDEX(Avaliadores!$D$17:$D$22,$E738),INDEX(Avaliadores!$D$17:$D$22,$F738),INDEX(Avaliadores!$D$17:$D$22,$G738))</f>
        <v>5.79166666666667</v>
      </c>
      <c r="W738" s="0" t="n">
        <f aca="false">MEDIAN(INDEX(Avaliadores!$E$17:$E$22,$B738),INDEX(Avaliadores!$E$17:$E$22,$C738),INDEX(Avaliadores!$E$17:$E$22,$D738),INDEX(Avaliadores!$E$17:$E$22,$E738),INDEX(Avaliadores!$E$17:$E$22,$F738),INDEX(Avaliadores!$E$17:$E$22,$G738))</f>
        <v>6.04166666666667</v>
      </c>
      <c r="X738" s="0" t="n">
        <f aca="false">MEDIAN(INDEX(Avaliadores!$F$17:$F$22,$B738),INDEX(Avaliadores!$F$17:$F$22,$C738),INDEX(Avaliadores!$F$17:$F$22,$D738),INDEX(Avaliadores!$F$17:$F$22,$E738),INDEX(Avaliadores!$F$17:$F$22,$F738),INDEX(Avaliadores!$F$17:$F$22,$G738))</f>
        <v>2.79166666666667</v>
      </c>
      <c r="Y738" s="0" t="n">
        <f aca="false">MEDIAN(INDEX(Avaliadores!$G$17:$G$22,$B738),INDEX(Avaliadores!$G$17:$G$22,$C738),INDEX(Avaliadores!$G$17:$G$22,$D738),INDEX(Avaliadores!$G$17:$G$22,$E738),INDEX(Avaliadores!$G$17:$G$22,$F738),INDEX(Avaliadores!$G$17:$G$22,$G738))</f>
        <v>5.41666666666667</v>
      </c>
      <c r="Z738" s="0" t="n">
        <f aca="false">MEDIAN(INDEX(Avaliadores!$H$17:$H$22,$B738),INDEX(Avaliadores!$H$17:$H$22,$C738),INDEX(Avaliadores!$H$17:$H$22,$D738),INDEX(Avaliadores!$H$17:$H$22,$E738),INDEX(Avaliadores!$H$17:$H$22,$F738),INDEX(Avaliadores!$H$17:$H$22,$G738))</f>
        <v>3.91666666666667</v>
      </c>
      <c r="AA738" s="0" t="n">
        <f aca="false">MEDIAN(INDEX(Avaliadores!$I$17:$I$22,$B738),INDEX(Avaliadores!$I$17:$I$22,$C738),INDEX(Avaliadores!$I$17:$I$22,$D738),INDEX(Avaliadores!$I$17:$I$22,$E738),INDEX(Avaliadores!$I$17:$I$22,$F738),INDEX(Avaliadores!$I$17:$I$22,$G738))</f>
        <v>6.79166666666667</v>
      </c>
      <c r="AB738" s="0" t="n">
        <f aca="false">IF(MAX(H738:K738)=MIN(H738:K738),0,IF($B$17="custo",(MAX(H738:K738)-H738)/(MAX(H738:K738)-MIN(H738:K738)),(H738-MIN(H738:K738))/(MAX(H738:K738)-MIN(H738:K738))))</f>
        <v>0.285848158545887</v>
      </c>
      <c r="AC738" s="0" t="n">
        <f aca="false">IF(MAX(H738:K738)=MIN(H738:K738),0,IF($B$17="custo",(MAX(H738:K738)-I738)/(MAX(H738:K738)-MIN(H738:K738)),(I738-MIN(H738:K738))/(MAX(H738:K738)-MIN(H738:K738))))</f>
        <v>0</v>
      </c>
      <c r="AD738" s="0" t="n">
        <f aca="false">IF(MAX(H738:K738)=MIN(H738:K738),0,IF($B$17="custo",(MAX(H738:K738)-J738)/(MAX(H738:K738)-MIN(H738:K738)),(J738-MIN(H738:K738))/(MAX(H738:K738)-MIN(H738:K738))))</f>
        <v>0.810620795994623</v>
      </c>
      <c r="AE738" s="0" t="n">
        <f aca="false">IF(MAX(H738:K738)=MIN(H738:K738),0,IF($B$17="custo",(MAX(H738:K738)-K738)/(MAX(H738:K738)-MIN(H738:K738)),(K738-MIN(H738:K738))/(MAX(H738:K738)-MIN(H738:K738))))</f>
        <v>1</v>
      </c>
      <c r="AF738" s="0" t="n">
        <f aca="false">IF(MAX(L738:O738)=MIN(L738:O738),0,IF($C$17="custo",(MAX(L738:O738)-L738)/(MAX(L738:O738)-MIN(L738:O738)),(L738-MIN(L738:O738))/(MAX(L738:O738)-MIN(L738:O738))))</f>
        <v>0.846993139176407</v>
      </c>
      <c r="AG738" s="0" t="n">
        <f aca="false">IF(MAX(L738:O738)=MIN(L738:O738),0,IF($C$17="custo",(MAX(L738:O738)-M738)/(MAX(L738:O738)-MIN(L738:O738)),(M738-MIN(L738:O738))/(MAX(L738:O738)-MIN(L738:O738))))</f>
        <v>0.884563737499385</v>
      </c>
      <c r="AH738" s="0" t="n">
        <f aca="false">IF(MAX(L738:O738)=MIN(L738:O738),0,IF($C$17="custo",(MAX(L738:O738)-N738)/(MAX(L738:O738)-MIN(L738:O738)),(N738-MIN(L738:O738))/(MAX(L738:O738)-MIN(L738:O738))))</f>
        <v>1</v>
      </c>
      <c r="AI738" s="0" t="n">
        <f aca="false">IF(MAX(L738:O738)=MIN(L738:O738),0,IF($C$17="custo",(MAX(L738:O738)-O738)/(MAX(L738:O738)-MIN(L738:O738)),(O738-MIN(L738:O738))/(MAX(L738:O738)-MIN(L738:O738))))</f>
        <v>0</v>
      </c>
      <c r="AJ738" s="0" t="n">
        <f aca="false">IF(MAX(P738:S738)=MIN(P738:S738),0,IF($D$17="custo",(MAX(P738:S738)-P738)/(MAX(P738:S738)-MIN(P738:S738)),(P738-MIN(P738:S738))/(MAX(P738:S738)-MIN(P738:S738))))</f>
        <v>0.205003066764376</v>
      </c>
      <c r="AK738" s="0" t="n">
        <f aca="false">IF(MAX(P738:S738)=MIN(P738:S738),0,IF($D$17="custo",(MAX(P738:S738)-Q738)/(MAX(P738:S738)-MIN(P738:S738)),(Q738-MIN(P738:S738))/(MAX(P738:S738)-MIN(P738:S738))))</f>
        <v>0</v>
      </c>
      <c r="AL738" s="0" t="n">
        <f aca="false">IF(MAX(P738:S738)=MIN(P738:S738),0,IF($D$17="custo",(MAX(P738:S738)-R738)/(MAX(P738:S738)-MIN(P738:S738)),(R738-MIN(P738:S738))/(MAX(P738:S738)-MIN(P738:S738))))</f>
        <v>0.775894762568432</v>
      </c>
      <c r="AM738" s="0" t="n">
        <f aca="false">IF(MAX(P738:S738)=MIN(P738:S738),0,IF($D$17="custo",(MAX(P738:S738)-S738)/(MAX(P738:S738)-MIN(P738:S738)),(S738-MIN(P738:S738))/(MAX(P738:S738)-MIN(P738:S738))))</f>
        <v>1</v>
      </c>
      <c r="AN738" s="0" t="n">
        <f aca="false">IF(MAX(T738:W738)=MIN(T738:W738),0,IF($E$17="custo",(MAX(T738:W738)-T738)/(MAX(T738:W738)-MIN(T738:W738)),(T738-MIN(T738:W738))/(MAX(T738:W738)-MIN(T738:W738))))</f>
        <v>0</v>
      </c>
      <c r="AO738" s="0" t="n">
        <f aca="false">IF(MAX(T738:W738)=MIN(T738:W738),0,IF($E$17="custo",(MAX(T738:W738)-U738)/(MAX(T738:W738)-MIN(T738:W738)),(U738-MIN(T738:W738))/(MAX(T738:W738)-MIN(T738:W738))))</f>
        <v>0.653846153846154</v>
      </c>
      <c r="AP738" s="0" t="n">
        <f aca="false">IF(MAX(T738:W738)=MIN(T738:W738),0,IF($E$17="custo",(MAX(T738:W738)-V738)/(MAX(T738:W738)-MIN(T738:W738)),(V738-MIN(T738:W738))/(MAX(T738:W738)-MIN(T738:W738))))</f>
        <v>0.923076923076923</v>
      </c>
      <c r="AQ738" s="0" t="n">
        <f aca="false">IF(MAX(T738:W738)=MIN(T738:W738),0,IF($E$17="custo",(MAX(T738:W738)-W738)/(MAX(T738:W738)-MIN(T738:W738)),(W738-MIN(T738:W738))/(MAX(T738:W738)-MIN(T738:W738))))</f>
        <v>1</v>
      </c>
      <c r="AR738" s="0" t="n">
        <f aca="false">IF(MAX(X738:AA738)=MIN(X738:AA738),0,IF($F$17="custo",(MAX(X738:AA738)-X738)/(MAX(X738:AA738)-MIN(X738:AA738)),(X738-MIN(X738:AA738))/(MAX(X738:AA738)-MIN(X738:AA738))))</f>
        <v>0</v>
      </c>
      <c r="AS738" s="0" t="n">
        <f aca="false">IF(MAX(X738:AA738)=MIN(X738:AA738),0,IF($F$17="custo",(MAX(X738:AA738)-Y738)/(MAX(X738:AA738)-MIN(X738:AA738)),(Y738-MIN(X738:AA738))/(MAX(X738:AA738)-MIN(X738:AA738))))</f>
        <v>0.65625</v>
      </c>
      <c r="AT738" s="0" t="n">
        <f aca="false">IF(MAX(X738:AA738)=MIN(X738:AA738),0,IF($F$17="custo",(MAX(X738:AA738)-Z738)/(MAX(X738:AA738)-MIN(X738:AA738)),(Z738-MIN(X738:AA738))/(MAX(X738:AA738)-MIN(X738:AA738))))</f>
        <v>0.28125</v>
      </c>
      <c r="AU738" s="0" t="n">
        <f aca="false">IF(MAX(X738:AA738)=MIN(X738:AA738),0,IF($F$17="custo",(MAX(X738:AA738)-AA738)/(MAX(X738:AA738)-MIN(X738:AA738)),(AA738-MIN(X738:AA738))/(MAX(X738:AA738)-MIN(X738:AA738))))</f>
        <v>1</v>
      </c>
      <c r="AV738" s="0" t="n">
        <f aca="false">STDEVP(AB738:AE738)</f>
        <v>0.400006164110313</v>
      </c>
      <c r="AW738" s="0" t="n">
        <f aca="false">STDEVP(AF738:AI738)</f>
        <v>0.398277428710843</v>
      </c>
      <c r="AX738" s="0" t="n">
        <f aca="false">STDEVP(AJ738:AM738)</f>
        <v>0.407139376442535</v>
      </c>
      <c r="AY738" s="0" t="n">
        <f aca="false">STDEVP(AN738:AQ738)</f>
        <v>0.393526575570791</v>
      </c>
      <c r="AZ738" s="0" t="n">
        <f aca="false">STDEVP(AR738:AU738)</f>
        <v>0.377918331951495</v>
      </c>
      <c r="BA738" s="0" t="n">
        <f aca="false">AV738*((1-IFERROR(CORREL(AB738:AE738,AF738:AI738),0))+(1-IFERROR(CORREL(AB738:AE738,AJ738:AM738),0))+(1-IFERROR(CORREL(AB738:AE738,AN738:AQ738),0))+(1-IFERROR(CORREL(AB738:AE738,AR738:AU738),0)))</f>
        <v>1.04595705261727</v>
      </c>
      <c r="BB738" s="0" t="n">
        <f aca="false">AW738*((1-IFERROR(CORREL(AF738:AI738,AB738:AE738),0))+(1-IFERROR(CORREL(AF738:AI738,AJ738:AM738),0))+(1-IFERROR(CORREL(AF738:AI738,AN738:AQ738),0))+(1-IFERROR(CORREL(AF738:AI738,AR738:AU738),0)))</f>
        <v>2.54680762695729</v>
      </c>
      <c r="BC738" s="0" t="n">
        <f aca="false">AX738*((1-IFERROR(CORREL(AJ738:AM738,AB738:AE738),0))+(1-IFERROR(CORREL(AJ738:AM738,AF738:AI738),0))+(1-IFERROR(CORREL(AJ738:AM738,AN738:AQ738),0))+(1-IFERROR(CORREL(AJ738:AM738,AR738:AU738),0)))</f>
        <v>1.02511316730857</v>
      </c>
      <c r="BD738" s="0" t="n">
        <f aca="false">AY738*((1-IFERROR(CORREL(AN738:AQ738,AB738:AE738),0))+(1-IFERROR(CORREL(AN738:AQ738,AF738:AI738),0))+(1-IFERROR(CORREL(AN738:AQ738,AJ738:AM738),0))+(1-IFERROR(CORREL(AN738:AQ738,AR738:AU738),0)))</f>
        <v>0.926102059836741</v>
      </c>
      <c r="BE738" s="0" t="n">
        <f aca="false">AZ738*((1-IFERROR(CORREL(AR738:AU738,AB738:AE738),0))+(1-IFERROR(CORREL(AR738:AU738,AF738:AI738),0))+(1-IFERROR(CORREL(AR738:AU738,AJ738:AM738),0))+(1-IFERROR(CORREL(AR738:AU738,AN738:AQ738),0)))</f>
        <v>1.22973858347576</v>
      </c>
      <c r="BF738" s="0" t="n">
        <f aca="false">IF(SUM(BA738:BE738)&gt;0,BA738/SUM(BA738:BE738),1/5)</f>
        <v>0.154414012647736</v>
      </c>
      <c r="BG738" s="0" t="n">
        <f aca="false">IF(SUM(BA738:BE738)&gt;0,BB738/SUM(BA738:BE738),1/5)</f>
        <v>0.375983683207912</v>
      </c>
      <c r="BH738" s="0" t="n">
        <f aca="false">IF(SUM(BA738:BE738)&gt;0,BC738/SUM(BA738:BE738),1/5)</f>
        <v>0.151336842355101</v>
      </c>
      <c r="BI738" s="0" t="n">
        <f aca="false">IF(SUM(BA738:BE738)&gt;0,BD738/SUM(BA738:BE738),1/5)</f>
        <v>0.136719891914196</v>
      </c>
      <c r="BJ738" s="0" t="n">
        <f aca="false">IF(SUM(BA738:BE738)&gt;0,BE738/SUM(BA738:BE738),1/5)</f>
        <v>0.181545569875055</v>
      </c>
      <c r="BK738" s="0" t="n">
        <f aca="false">BF738*AB738+BG738*AF738+BH738*AJ738+BI738*AN738+BJ738*AR738</f>
        <v>0.393619078085646</v>
      </c>
      <c r="BL738" s="0" t="n">
        <f aca="false">BF738*AC738+BG738*AG738+BH738*AK738+BI738*AO738+BJ738*AS738</f>
        <v>0.541114587770039</v>
      </c>
      <c r="BM738" s="0" t="n">
        <f aca="false">BF738*AD738+BG738*AH738+BH738*AL738+BI738*AP738+BJ738*AT738</f>
        <v>0.795839025099036</v>
      </c>
      <c r="BN738" s="0" t="n">
        <f aca="false">BF738*AE738+BG738*AI738+BH738*AM738+BI738*AQ738+BJ738*AU738</f>
        <v>0.624016316792088</v>
      </c>
      <c r="BO738" s="0" t="n">
        <f aca="false">RANK(BK738,$BK738:$BN738)</f>
        <v>4</v>
      </c>
      <c r="BP738" s="0" t="n">
        <f aca="false">RANK(BL738,$BK738:$BN738)</f>
        <v>3</v>
      </c>
      <c r="BQ738" s="0" t="n">
        <f aca="false">RANK(BM738,$BK738:$BN738)</f>
        <v>1</v>
      </c>
      <c r="BR738" s="0" t="n">
        <f aca="false">RANK(BN738,$BK738:$BN738)</f>
        <v>2</v>
      </c>
    </row>
    <row r="739" customFormat="false" ht="15" hidden="false" customHeight="false" outlineLevel="0" collapsed="false">
      <c r="A739" s="0" t="n">
        <v>716</v>
      </c>
      <c r="B739" s="0" t="n">
        <f aca="false">RANDBETWEEN(1,$B$5)</f>
        <v>3</v>
      </c>
      <c r="C739" s="0" t="n">
        <f aca="false">RANDBETWEEN(1,$B$5)</f>
        <v>3</v>
      </c>
      <c r="D739" s="0" t="n">
        <f aca="false">RANDBETWEEN(1,$B$5)</f>
        <v>5</v>
      </c>
      <c r="E739" s="0" t="n">
        <f aca="false">RANDBETWEEN(1,$B$5)</f>
        <v>2</v>
      </c>
      <c r="F739" s="0" t="n">
        <f aca="false">RANDBETWEEN(1,$B$5)</f>
        <v>4</v>
      </c>
      <c r="G739" s="0" t="n">
        <f aca="false">RANDBETWEEN(1,$B$5)</f>
        <v>3</v>
      </c>
      <c r="H739" s="0" t="n">
        <f aca="true">NORMINV(RAND(),$B$8,$B$13)</f>
        <v>50.4581664935986</v>
      </c>
      <c r="I739" s="0" t="n">
        <f aca="true">NORMINV(RAND(),$C$8,$C$13)</f>
        <v>56.4216502985097</v>
      </c>
      <c r="J739" s="0" t="n">
        <f aca="true">NORMINV(RAND(),$D$8,$D$13)</f>
        <v>13.9078118681595</v>
      </c>
      <c r="K739" s="0" t="n">
        <f aca="true">NORMINV(RAND(),$E$8,$E$13)</f>
        <v>3.29781727904214</v>
      </c>
      <c r="L739" s="0" t="n">
        <f aca="true">NORMINV(RAND(),$B$9,$B$14)</f>
        <v>53.4572686316611</v>
      </c>
      <c r="M739" s="0" t="n">
        <f aca="true">NORMINV(RAND(),$C$9,$C$14)</f>
        <v>56.8151678559045</v>
      </c>
      <c r="N739" s="0" t="n">
        <f aca="true">NORMINV(RAND(),$D$9,$D$14)</f>
        <v>51.3704845856121</v>
      </c>
      <c r="O739" s="0" t="n">
        <f aca="true">NORMINV(RAND(),$E$9,$E$14)</f>
        <v>24.5957147277646</v>
      </c>
      <c r="P739" s="0" t="n">
        <f aca="true">NORMINV(RAND(),$B$10,$B$15)</f>
        <v>24.786625162934</v>
      </c>
      <c r="Q739" s="0" t="n">
        <f aca="true">NORMINV(RAND(),$C$10,$C$15)</f>
        <v>28.5614878078026</v>
      </c>
      <c r="R739" s="0" t="n">
        <f aca="true">NORMINV(RAND(),$D$10,$D$15)</f>
        <v>10.2111161780265</v>
      </c>
      <c r="S739" s="0" t="n">
        <f aca="true">NORMINV(RAND(),$E$10,$E$15)</f>
        <v>3.76364158120643</v>
      </c>
      <c r="T739" s="0" t="n">
        <f aca="false">MEDIAN(INDEX(Avaliadores!$B$17:$B$22,$B739),INDEX(Avaliadores!$B$17:$B$22,$C739),INDEX(Avaliadores!$B$17:$B$22,$D739),INDEX(Avaliadores!$B$17:$B$22,$E739),INDEX(Avaliadores!$B$17:$B$22,$F739),INDEX(Avaliadores!$B$17:$B$22,$G739))</f>
        <v>2.79166666666667</v>
      </c>
      <c r="U739" s="0" t="n">
        <f aca="false">MEDIAN(INDEX(Avaliadores!$C$17:$C$22,$B739),INDEX(Avaliadores!$C$17:$C$22,$C739),INDEX(Avaliadores!$C$17:$C$22,$D739),INDEX(Avaliadores!$C$17:$C$22,$E739),INDEX(Avaliadores!$C$17:$C$22,$F739),INDEX(Avaliadores!$C$17:$C$22,$G739))</f>
        <v>4.91666666666667</v>
      </c>
      <c r="V739" s="0" t="n">
        <f aca="false">MEDIAN(INDEX(Avaliadores!$D$17:$D$22,$B739),INDEX(Avaliadores!$D$17:$D$22,$C739),INDEX(Avaliadores!$D$17:$D$22,$D739),INDEX(Avaliadores!$D$17:$D$22,$E739),INDEX(Avaliadores!$D$17:$D$22,$F739),INDEX(Avaliadores!$D$17:$D$22,$G739))</f>
        <v>5.79166666666667</v>
      </c>
      <c r="W739" s="0" t="n">
        <f aca="false">MEDIAN(INDEX(Avaliadores!$E$17:$E$22,$B739),INDEX(Avaliadores!$E$17:$E$22,$C739),INDEX(Avaliadores!$E$17:$E$22,$D739),INDEX(Avaliadores!$E$17:$E$22,$E739),INDEX(Avaliadores!$E$17:$E$22,$F739),INDEX(Avaliadores!$E$17:$E$22,$G739))</f>
        <v>5.91666666666667</v>
      </c>
      <c r="X739" s="0" t="n">
        <f aca="false">MEDIAN(INDEX(Avaliadores!$F$17:$F$22,$B739),INDEX(Avaliadores!$F$17:$F$22,$C739),INDEX(Avaliadores!$F$17:$F$22,$D739),INDEX(Avaliadores!$F$17:$F$22,$E739),INDEX(Avaliadores!$F$17:$F$22,$F739),INDEX(Avaliadores!$F$17:$F$22,$G739))</f>
        <v>2.79166666666667</v>
      </c>
      <c r="Y739" s="0" t="n">
        <f aca="false">MEDIAN(INDEX(Avaliadores!$G$17:$G$22,$B739),INDEX(Avaliadores!$G$17:$G$22,$C739),INDEX(Avaliadores!$G$17:$G$22,$D739),INDEX(Avaliadores!$G$17:$G$22,$E739),INDEX(Avaliadores!$G$17:$G$22,$F739),INDEX(Avaliadores!$G$17:$G$22,$G739))</f>
        <v>5.79166666666667</v>
      </c>
      <c r="Z739" s="0" t="n">
        <f aca="false">MEDIAN(INDEX(Avaliadores!$H$17:$H$22,$B739),INDEX(Avaliadores!$H$17:$H$22,$C739),INDEX(Avaliadores!$H$17:$H$22,$D739),INDEX(Avaliadores!$H$17:$H$22,$E739),INDEX(Avaliadores!$H$17:$H$22,$F739),INDEX(Avaliadores!$H$17:$H$22,$G739))</f>
        <v>3.79166666666667</v>
      </c>
      <c r="AA739" s="0" t="n">
        <f aca="false">MEDIAN(INDEX(Avaliadores!$I$17:$I$22,$B739),INDEX(Avaliadores!$I$17:$I$22,$C739),INDEX(Avaliadores!$I$17:$I$22,$D739),INDEX(Avaliadores!$I$17:$I$22,$E739),INDEX(Avaliadores!$I$17:$I$22,$F739),INDEX(Avaliadores!$I$17:$I$22,$G739))</f>
        <v>6.66666666666667</v>
      </c>
      <c r="AB739" s="0" t="n">
        <f aca="false">IF(MAX(H739:K739)=MIN(H739:K739),0,IF($B$17="custo",(MAX(H739:K739)-H739)/(MAX(H739:K739)-MIN(H739:K739)),(H739-MIN(H739:K739))/(MAX(H739:K739)-MIN(H739:K739))))</f>
        <v>0.112256278697468</v>
      </c>
      <c r="AC739" s="0" t="n">
        <f aca="false">IF(MAX(H739:K739)=MIN(H739:K739),0,IF($B$17="custo",(MAX(H739:K739)-I739)/(MAX(H739:K739)-MIN(H739:K739)),(I739-MIN(H739:K739))/(MAX(H739:K739)-MIN(H739:K739))))</f>
        <v>0</v>
      </c>
      <c r="AD739" s="0" t="n">
        <f aca="false">IF(MAX(H739:K739)=MIN(H739:K739),0,IF($B$17="custo",(MAX(H739:K739)-J739)/(MAX(H739:K739)-MIN(H739:K739)),(J739-MIN(H739:K739))/(MAX(H739:K739)-MIN(H739:K739))))</f>
        <v>0.800278067562835</v>
      </c>
      <c r="AE739" s="0" t="n">
        <f aca="false">IF(MAX(H739:K739)=MIN(H739:K739),0,IF($B$17="custo",(MAX(H739:K739)-K739)/(MAX(H739:K739)-MIN(H739:K739)),(K739-MIN(H739:K739))/(MAX(H739:K739)-MIN(H739:K739))))</f>
        <v>1</v>
      </c>
      <c r="AF739" s="0" t="n">
        <f aca="false">IF(MAX(L739:O739)=MIN(L739:O739),0,IF($C$17="custo",(MAX(L739:O739)-L739)/(MAX(L739:O739)-MIN(L739:O739)),(L739-MIN(L739:O739))/(MAX(L739:O739)-MIN(L739:O739))))</f>
        <v>0.895780378056426</v>
      </c>
      <c r="AG739" s="0" t="n">
        <f aca="false">IF(MAX(L739:O739)=MIN(L739:O739),0,IF($C$17="custo",(MAX(L739:O739)-M739)/(MAX(L739:O739)-MIN(L739:O739)),(M739-MIN(L739:O739))/(MAX(L739:O739)-MIN(L739:O739))))</f>
        <v>1</v>
      </c>
      <c r="AH739" s="0" t="n">
        <f aca="false">IF(MAX(L739:O739)=MIN(L739:O739),0,IF($C$17="custo",(MAX(L739:O739)-N739)/(MAX(L739:O739)-MIN(L739:O739)),(N739-MIN(L739:O739))/(MAX(L739:O739)-MIN(L739:O739))))</f>
        <v>0.831012548579321</v>
      </c>
      <c r="AI739" s="0" t="n">
        <f aca="false">IF(MAX(L739:O739)=MIN(L739:O739),0,IF($C$17="custo",(MAX(L739:O739)-O739)/(MAX(L739:O739)-MIN(L739:O739)),(O739-MIN(L739:O739))/(MAX(L739:O739)-MIN(L739:O739))))</f>
        <v>0</v>
      </c>
      <c r="AJ739" s="0" t="n">
        <f aca="false">IF(MAX(P739:S739)=MIN(P739:S739),0,IF($D$17="custo",(MAX(P739:S739)-P739)/(MAX(P739:S739)-MIN(P739:S739)),(P739-MIN(P739:S739))/(MAX(P739:S739)-MIN(P739:S739))))</f>
        <v>0.152225423545856</v>
      </c>
      <c r="AK739" s="0" t="n">
        <f aca="false">IF(MAX(P739:S739)=MIN(P739:S739),0,IF($D$17="custo",(MAX(P739:S739)-Q739)/(MAX(P739:S739)-MIN(P739:S739)),(Q739-MIN(P739:S739))/(MAX(P739:S739)-MIN(P739:S739))))</f>
        <v>0</v>
      </c>
      <c r="AL739" s="0" t="n">
        <f aca="false">IF(MAX(P739:S739)=MIN(P739:S739),0,IF($D$17="custo",(MAX(P739:S739)-R739)/(MAX(P739:S739)-MIN(P739:S739)),(R739-MIN(P739:S739))/(MAX(P739:S739)-MIN(P739:S739))))</f>
        <v>0.739998605608538</v>
      </c>
      <c r="AM739" s="0" t="n">
        <f aca="false">IF(MAX(P739:S739)=MIN(P739:S739),0,IF($D$17="custo",(MAX(P739:S739)-S739)/(MAX(P739:S739)-MIN(P739:S739)),(S739-MIN(P739:S739))/(MAX(P739:S739)-MIN(P739:S739))))</f>
        <v>1</v>
      </c>
      <c r="AN739" s="0" t="n">
        <f aca="false">IF(MAX(T739:W739)=MIN(T739:W739),0,IF($E$17="custo",(MAX(T739:W739)-T739)/(MAX(T739:W739)-MIN(T739:W739)),(T739-MIN(T739:W739))/(MAX(T739:W739)-MIN(T739:W739))))</f>
        <v>0</v>
      </c>
      <c r="AO739" s="0" t="n">
        <f aca="false">IF(MAX(T739:W739)=MIN(T739:W739),0,IF($E$17="custo",(MAX(T739:W739)-U739)/(MAX(T739:W739)-MIN(T739:W739)),(U739-MIN(T739:W739))/(MAX(T739:W739)-MIN(T739:W739))))</f>
        <v>0.68</v>
      </c>
      <c r="AP739" s="0" t="n">
        <f aca="false">IF(MAX(T739:W739)=MIN(T739:W739),0,IF($E$17="custo",(MAX(T739:W739)-V739)/(MAX(T739:W739)-MIN(T739:W739)),(V739-MIN(T739:W739))/(MAX(T739:W739)-MIN(T739:W739))))</f>
        <v>0.96</v>
      </c>
      <c r="AQ739" s="0" t="n">
        <f aca="false">IF(MAX(T739:W739)=MIN(T739:W739),0,IF($E$17="custo",(MAX(T739:W739)-W739)/(MAX(T739:W739)-MIN(T739:W739)),(W739-MIN(T739:W739))/(MAX(T739:W739)-MIN(T739:W739))))</f>
        <v>1</v>
      </c>
      <c r="AR739" s="0" t="n">
        <f aca="false">IF(MAX(X739:AA739)=MIN(X739:AA739),0,IF($F$17="custo",(MAX(X739:AA739)-X739)/(MAX(X739:AA739)-MIN(X739:AA739)),(X739-MIN(X739:AA739))/(MAX(X739:AA739)-MIN(X739:AA739))))</f>
        <v>0</v>
      </c>
      <c r="AS739" s="0" t="n">
        <f aca="false">IF(MAX(X739:AA739)=MIN(X739:AA739),0,IF($F$17="custo",(MAX(X739:AA739)-Y739)/(MAX(X739:AA739)-MIN(X739:AA739)),(Y739-MIN(X739:AA739))/(MAX(X739:AA739)-MIN(X739:AA739))))</f>
        <v>0.774193548387097</v>
      </c>
      <c r="AT739" s="0" t="n">
        <f aca="false">IF(MAX(X739:AA739)=MIN(X739:AA739),0,IF($F$17="custo",(MAX(X739:AA739)-Z739)/(MAX(X739:AA739)-MIN(X739:AA739)),(Z739-MIN(X739:AA739))/(MAX(X739:AA739)-MIN(X739:AA739))))</f>
        <v>0.258064516129032</v>
      </c>
      <c r="AU739" s="0" t="n">
        <f aca="false">IF(MAX(X739:AA739)=MIN(X739:AA739),0,IF($F$17="custo",(MAX(X739:AA739)-AA739)/(MAX(X739:AA739)-MIN(X739:AA739)),(AA739-MIN(X739:AA739))/(MAX(X739:AA739)-MIN(X739:AA739))))</f>
        <v>1</v>
      </c>
      <c r="AV739" s="0" t="n">
        <f aca="false">STDEVP(AB739:AE739)</f>
        <v>0.429709073421419</v>
      </c>
      <c r="AW739" s="0" t="n">
        <f aca="false">STDEVP(AF739:AI739)</f>
        <v>0.398169067551564</v>
      </c>
      <c r="AX739" s="0" t="n">
        <f aca="false">STDEVP(AJ739:AM739)</f>
        <v>0.410987399973823</v>
      </c>
      <c r="AY739" s="0" t="n">
        <f aca="false">STDEVP(AN739:AQ739)</f>
        <v>0.400499687890016</v>
      </c>
      <c r="AZ739" s="0" t="n">
        <f aca="false">STDEVP(AR739:AU739)</f>
        <v>0.397949348112107</v>
      </c>
      <c r="BA739" s="0" t="n">
        <f aca="false">AV739*((1-IFERROR(CORREL(AB739:AE739,AF739:AI739),0))+(1-IFERROR(CORREL(AB739:AE739,AJ739:AM739),0))+(1-IFERROR(CORREL(AB739:AE739,AN739:AQ739),0))+(1-IFERROR(CORREL(AB739:AE739,AR739:AU739),0)))</f>
        <v>1.16478691668701</v>
      </c>
      <c r="BB739" s="0" t="n">
        <f aca="false">AW739*((1-IFERROR(CORREL(AF739:AI739,AB739:AE739),0))+(1-IFERROR(CORREL(AF739:AI739,AJ739:AM739),0))+(1-IFERROR(CORREL(AF739:AI739,AN739:AQ739),0))+(1-IFERROR(CORREL(AF739:AI739,AR739:AU739),0)))</f>
        <v>2.68359826006042</v>
      </c>
      <c r="BC739" s="0" t="n">
        <f aca="false">AX739*((1-IFERROR(CORREL(AJ739:AM739,AB739:AE739),0))+(1-IFERROR(CORREL(AJ739:AM739,AF739:AI739),0))+(1-IFERROR(CORREL(AJ739:AM739,AN739:AQ739),0))+(1-IFERROR(CORREL(AJ739:AM739,AR739:AU739),0)))</f>
        <v>1.13989625503039</v>
      </c>
      <c r="BD739" s="0" t="n">
        <f aca="false">AY739*((1-IFERROR(CORREL(AN739:AQ739,AB739:AE739),0))+(1-IFERROR(CORREL(AN739:AQ739,AF739:AI739),0))+(1-IFERROR(CORREL(AN739:AQ739,AJ739:AM739),0))+(1-IFERROR(CORREL(AN739:AQ739,AR739:AU739),0)))</f>
        <v>0.957032731396003</v>
      </c>
      <c r="BE739" s="0" t="n">
        <f aca="false">AZ739*((1-IFERROR(CORREL(AR739:AU739,AB739:AE739),0))+(1-IFERROR(CORREL(AR739:AU739,AF739:AI739),0))+(1-IFERROR(CORREL(AR739:AU739,AJ739:AM739),0))+(1-IFERROR(CORREL(AR739:AU739,AN739:AQ739),0)))</f>
        <v>1.29438823713697</v>
      </c>
      <c r="BF739" s="0" t="n">
        <f aca="false">IF(SUM(BA739:BE739)&gt;0,BA739/SUM(BA739:BE739),1/5)</f>
        <v>0.160888784135243</v>
      </c>
      <c r="BG739" s="0" t="n">
        <f aca="false">IF(SUM(BA739:BE739)&gt;0,BB739/SUM(BA739:BE739),1/5)</f>
        <v>0.370677979794476</v>
      </c>
      <c r="BH739" s="0" t="n">
        <f aca="false">IF(SUM(BA739:BE739)&gt;0,BC739/SUM(BA739:BE739),1/5)</f>
        <v>0.157450706120386</v>
      </c>
      <c r="BI739" s="0" t="n">
        <f aca="false">IF(SUM(BA739:BE739)&gt;0,BD739/SUM(BA739:BE739),1/5)</f>
        <v>0.132192275107181</v>
      </c>
      <c r="BJ739" s="0" t="n">
        <f aca="false">IF(SUM(BA739:BE739)&gt;0,BE739/SUM(BA739:BE739),1/5)</f>
        <v>0.178790254842713</v>
      </c>
      <c r="BK739" s="0" t="n">
        <f aca="false">BF739*AB739+BG739*AF739+BH739*AJ739+BI739*AN739+BJ739*AR739</f>
        <v>0.374074837495441</v>
      </c>
      <c r="BL739" s="0" t="n">
        <f aca="false">BF739*AC739+BG739*AG739+BH739*AK739+BI739*AO739+BJ739*AS739</f>
        <v>0.598986988681073</v>
      </c>
      <c r="BM739" s="0" t="n">
        <f aca="false">BF739*AD739+BG739*AH739+BH739*AL739+BI739*AP739+BJ739*AT739</f>
        <v>0.726351125640159</v>
      </c>
      <c r="BN739" s="0" t="n">
        <f aca="false">BF739*AE739+BG739*AI739+BH739*AM739+BI739*AQ739+BJ739*AU739</f>
        <v>0.629322020205524</v>
      </c>
      <c r="BO739" s="0" t="n">
        <f aca="false">RANK(BK739,$BK739:$BN739)</f>
        <v>4</v>
      </c>
      <c r="BP739" s="0" t="n">
        <f aca="false">RANK(BL739,$BK739:$BN739)</f>
        <v>3</v>
      </c>
      <c r="BQ739" s="0" t="n">
        <f aca="false">RANK(BM739,$BK739:$BN739)</f>
        <v>1</v>
      </c>
      <c r="BR739" s="0" t="n">
        <f aca="false">RANK(BN739,$BK739:$BN739)</f>
        <v>2</v>
      </c>
    </row>
    <row r="740" customFormat="false" ht="15" hidden="false" customHeight="false" outlineLevel="0" collapsed="false">
      <c r="A740" s="0" t="n">
        <v>717</v>
      </c>
      <c r="B740" s="0" t="n">
        <f aca="false">RANDBETWEEN(1,$B$5)</f>
        <v>5</v>
      </c>
      <c r="C740" s="0" t="n">
        <f aca="false">RANDBETWEEN(1,$B$5)</f>
        <v>1</v>
      </c>
      <c r="D740" s="0" t="n">
        <f aca="false">RANDBETWEEN(1,$B$5)</f>
        <v>6</v>
      </c>
      <c r="E740" s="0" t="n">
        <f aca="false">RANDBETWEEN(1,$B$5)</f>
        <v>2</v>
      </c>
      <c r="F740" s="0" t="n">
        <f aca="false">RANDBETWEEN(1,$B$5)</f>
        <v>6</v>
      </c>
      <c r="G740" s="0" t="n">
        <f aca="false">RANDBETWEEN(1,$B$5)</f>
        <v>6</v>
      </c>
      <c r="H740" s="0" t="n">
        <f aca="true">NORMINV(RAND(),$B$8,$B$13)</f>
        <v>45.9479395011914</v>
      </c>
      <c r="I740" s="0" t="n">
        <f aca="true">NORMINV(RAND(),$C$8,$C$13)</f>
        <v>56.044787754147</v>
      </c>
      <c r="J740" s="0" t="n">
        <f aca="true">NORMINV(RAND(),$D$8,$D$13)</f>
        <v>16.1739643667411</v>
      </c>
      <c r="K740" s="0" t="n">
        <f aca="true">NORMINV(RAND(),$E$8,$E$13)</f>
        <v>2.69823450296534</v>
      </c>
      <c r="L740" s="0" t="n">
        <f aca="true">NORMINV(RAND(),$B$9,$B$14)</f>
        <v>42.1224105700246</v>
      </c>
      <c r="M740" s="0" t="n">
        <f aca="true">NORMINV(RAND(),$C$9,$C$14)</f>
        <v>57.5853636392344</v>
      </c>
      <c r="N740" s="0" t="n">
        <f aca="true">NORMINV(RAND(),$D$9,$D$14)</f>
        <v>43.0470830727892</v>
      </c>
      <c r="O740" s="0" t="n">
        <f aca="true">NORMINV(RAND(),$E$9,$E$14)</f>
        <v>28.2223592199218</v>
      </c>
      <c r="P740" s="0" t="n">
        <f aca="true">NORMINV(RAND(),$B$10,$B$15)</f>
        <v>24.9793165633802</v>
      </c>
      <c r="Q740" s="0" t="n">
        <f aca="true">NORMINV(RAND(),$C$10,$C$15)</f>
        <v>31.3728465426299</v>
      </c>
      <c r="R740" s="0" t="n">
        <f aca="true">NORMINV(RAND(),$D$10,$D$15)</f>
        <v>9.90038240381261</v>
      </c>
      <c r="S740" s="0" t="n">
        <f aca="true">NORMINV(RAND(),$E$10,$E$15)</f>
        <v>4.18636105663603</v>
      </c>
      <c r="T740" s="0" t="n">
        <f aca="false">MEDIAN(INDEX(Avaliadores!$B$17:$B$22,$B740),INDEX(Avaliadores!$B$17:$B$22,$C740),INDEX(Avaliadores!$B$17:$B$22,$D740),INDEX(Avaliadores!$B$17:$B$22,$E740),INDEX(Avaliadores!$B$17:$B$22,$F740),INDEX(Avaliadores!$B$17:$B$22,$G740))</f>
        <v>2.04166666666667</v>
      </c>
      <c r="U740" s="0" t="n">
        <f aca="false">MEDIAN(INDEX(Avaliadores!$C$17:$C$22,$B740),INDEX(Avaliadores!$C$17:$C$22,$C740),INDEX(Avaliadores!$C$17:$C$22,$D740),INDEX(Avaliadores!$C$17:$C$22,$E740),INDEX(Avaliadores!$C$17:$C$22,$F740),INDEX(Avaliadores!$C$17:$C$22,$G740))</f>
        <v>5.79166666666667</v>
      </c>
      <c r="V740" s="0" t="n">
        <f aca="false">MEDIAN(INDEX(Avaliadores!$D$17:$D$22,$B740),INDEX(Avaliadores!$D$17:$D$22,$C740),INDEX(Avaliadores!$D$17:$D$22,$D740),INDEX(Avaliadores!$D$17:$D$22,$E740),INDEX(Avaliadores!$D$17:$D$22,$F740),INDEX(Avaliadores!$D$17:$D$22,$G740))</f>
        <v>5.29166666666667</v>
      </c>
      <c r="W740" s="0" t="n">
        <f aca="false">MEDIAN(INDEX(Avaliadores!$E$17:$E$22,$B740),INDEX(Avaliadores!$E$17:$E$22,$C740),INDEX(Avaliadores!$E$17:$E$22,$D740),INDEX(Avaliadores!$E$17:$E$22,$E740),INDEX(Avaliadores!$E$17:$E$22,$F740),INDEX(Avaliadores!$E$17:$E$22,$G740))</f>
        <v>6.04166666666667</v>
      </c>
      <c r="X740" s="0" t="n">
        <f aca="false">MEDIAN(INDEX(Avaliadores!$F$17:$F$22,$B740),INDEX(Avaliadores!$F$17:$F$22,$C740),INDEX(Avaliadores!$F$17:$F$22,$D740),INDEX(Avaliadores!$F$17:$F$22,$E740),INDEX(Avaliadores!$F$17:$F$22,$F740),INDEX(Avaliadores!$F$17:$F$22,$G740))</f>
        <v>2.79166666666667</v>
      </c>
      <c r="Y740" s="0" t="n">
        <f aca="false">MEDIAN(INDEX(Avaliadores!$G$17:$G$22,$B740),INDEX(Avaliadores!$G$17:$G$22,$C740),INDEX(Avaliadores!$G$17:$G$22,$D740),INDEX(Avaliadores!$G$17:$G$22,$E740),INDEX(Avaliadores!$G$17:$G$22,$F740),INDEX(Avaliadores!$G$17:$G$22,$G740))</f>
        <v>5.04166666666667</v>
      </c>
      <c r="Z740" s="0" t="n">
        <f aca="false">MEDIAN(INDEX(Avaliadores!$H$17:$H$22,$B740),INDEX(Avaliadores!$H$17:$H$22,$C740),INDEX(Avaliadores!$H$17:$H$22,$D740),INDEX(Avaliadores!$H$17:$H$22,$E740),INDEX(Avaliadores!$H$17:$H$22,$F740),INDEX(Avaliadores!$H$17:$H$22,$G740))</f>
        <v>4.04166666666667</v>
      </c>
      <c r="AA740" s="0" t="n">
        <f aca="false">MEDIAN(INDEX(Avaliadores!$I$17:$I$22,$B740),INDEX(Avaliadores!$I$17:$I$22,$C740),INDEX(Avaliadores!$I$17:$I$22,$D740),INDEX(Avaliadores!$I$17:$I$22,$E740),INDEX(Avaliadores!$I$17:$I$22,$F740),INDEX(Avaliadores!$I$17:$I$22,$G740))</f>
        <v>7.04166666666667</v>
      </c>
      <c r="AB740" s="0" t="n">
        <f aca="false">IF(MAX(H740:K740)=MIN(H740:K740),0,IF($B$17="custo",(MAX(H740:K740)-H740)/(MAX(H740:K740)-MIN(H740:K740)),(H740-MIN(H740:K740))/(MAX(H740:K740)-MIN(H740:K740))))</f>
        <v>0.189268989983564</v>
      </c>
      <c r="AC740" s="0" t="n">
        <f aca="false">IF(MAX(H740:K740)=MIN(H740:K740),0,IF($B$17="custo",(MAX(H740:K740)-I740)/(MAX(H740:K740)-MIN(H740:K740)),(I740-MIN(H740:K740))/(MAX(H740:K740)-MIN(H740:K740))))</f>
        <v>0</v>
      </c>
      <c r="AD740" s="0" t="n">
        <f aca="false">IF(MAX(H740:K740)=MIN(H740:K740),0,IF($B$17="custo",(MAX(H740:K740)-J740)/(MAX(H740:K740)-MIN(H740:K740)),(J740-MIN(H740:K740))/(MAX(H740:K740)-MIN(H740:K740))))</f>
        <v>0.74739267970462</v>
      </c>
      <c r="AE740" s="0" t="n">
        <f aca="false">IF(MAX(H740:K740)=MIN(H740:K740),0,IF($B$17="custo",(MAX(H740:K740)-K740)/(MAX(H740:K740)-MIN(H740:K740)),(K740-MIN(H740:K740))/(MAX(H740:K740)-MIN(H740:K740))))</f>
        <v>1</v>
      </c>
      <c r="AF740" s="0" t="n">
        <f aca="false">IF(MAX(L740:O740)=MIN(L740:O740),0,IF($C$17="custo",(MAX(L740:O740)-L740)/(MAX(L740:O740)-MIN(L740:O740)),(L740-MIN(L740:O740))/(MAX(L740:O740)-MIN(L740:O740))))</f>
        <v>0.473386549673389</v>
      </c>
      <c r="AG740" s="0" t="n">
        <f aca="false">IF(MAX(L740:O740)=MIN(L740:O740),0,IF($C$17="custo",(MAX(L740:O740)-M740)/(MAX(L740:O740)-MIN(L740:O740)),(M740-MIN(L740:O740))/(MAX(L740:O740)-MIN(L740:O740))))</f>
        <v>1</v>
      </c>
      <c r="AH740" s="0" t="n">
        <f aca="false">IF(MAX(L740:O740)=MIN(L740:O740),0,IF($C$17="custo",(MAX(L740:O740)-N740)/(MAX(L740:O740)-MIN(L740:O740)),(N740-MIN(L740:O740))/(MAX(L740:O740)-MIN(L740:O740))))</f>
        <v>0.504877622233947</v>
      </c>
      <c r="AI740" s="0" t="n">
        <f aca="false">IF(MAX(L740:O740)=MIN(L740:O740),0,IF($C$17="custo",(MAX(L740:O740)-O740)/(MAX(L740:O740)-MIN(L740:O740)),(O740-MIN(L740:O740))/(MAX(L740:O740)-MIN(L740:O740))))</f>
        <v>0</v>
      </c>
      <c r="AJ740" s="0" t="n">
        <f aca="false">IF(MAX(P740:S740)=MIN(P740:S740),0,IF($D$17="custo",(MAX(P740:S740)-P740)/(MAX(P740:S740)-MIN(P740:S740)),(P740-MIN(P740:S740))/(MAX(P740:S740)-MIN(P740:S740))))</f>
        <v>0.23517309666759</v>
      </c>
      <c r="AK740" s="0" t="n">
        <f aca="false">IF(MAX(P740:S740)=MIN(P740:S740),0,IF($D$17="custo",(MAX(P740:S740)-Q740)/(MAX(P740:S740)-MIN(P740:S740)),(Q740-MIN(P740:S740))/(MAX(P740:S740)-MIN(P740:S740))))</f>
        <v>0</v>
      </c>
      <c r="AL740" s="0" t="n">
        <f aca="false">IF(MAX(P740:S740)=MIN(P740:S740),0,IF($D$17="custo",(MAX(P740:S740)-R740)/(MAX(P740:S740)-MIN(P740:S740)),(R740-MIN(P740:S740))/(MAX(P740:S740)-MIN(P740:S740))))</f>
        <v>0.78982125695797</v>
      </c>
      <c r="AM740" s="0" t="n">
        <f aca="false">IF(MAX(P740:S740)=MIN(P740:S740),0,IF($D$17="custo",(MAX(P740:S740)-S740)/(MAX(P740:S740)-MIN(P740:S740)),(S740-MIN(P740:S740))/(MAX(P740:S740)-MIN(P740:S740))))</f>
        <v>1</v>
      </c>
      <c r="AN740" s="0" t="n">
        <f aca="false">IF(MAX(T740:W740)=MIN(T740:W740),0,IF($E$17="custo",(MAX(T740:W740)-T740)/(MAX(T740:W740)-MIN(T740:W740)),(T740-MIN(T740:W740))/(MAX(T740:W740)-MIN(T740:W740))))</f>
        <v>0</v>
      </c>
      <c r="AO740" s="0" t="n">
        <f aca="false">IF(MAX(T740:W740)=MIN(T740:W740),0,IF($E$17="custo",(MAX(T740:W740)-U740)/(MAX(T740:W740)-MIN(T740:W740)),(U740-MIN(T740:W740))/(MAX(T740:W740)-MIN(T740:W740))))</f>
        <v>0.9375</v>
      </c>
      <c r="AP740" s="0" t="n">
        <f aca="false">IF(MAX(T740:W740)=MIN(T740:W740),0,IF($E$17="custo",(MAX(T740:W740)-V740)/(MAX(T740:W740)-MIN(T740:W740)),(V740-MIN(T740:W740))/(MAX(T740:W740)-MIN(T740:W740))))</f>
        <v>0.8125</v>
      </c>
      <c r="AQ740" s="0" t="n">
        <f aca="false">IF(MAX(T740:W740)=MIN(T740:W740),0,IF($E$17="custo",(MAX(T740:W740)-W740)/(MAX(T740:W740)-MIN(T740:W740)),(W740-MIN(T740:W740))/(MAX(T740:W740)-MIN(T740:W740))))</f>
        <v>1</v>
      </c>
      <c r="AR740" s="0" t="n">
        <f aca="false">IF(MAX(X740:AA740)=MIN(X740:AA740),0,IF($F$17="custo",(MAX(X740:AA740)-X740)/(MAX(X740:AA740)-MIN(X740:AA740)),(X740-MIN(X740:AA740))/(MAX(X740:AA740)-MIN(X740:AA740))))</f>
        <v>0</v>
      </c>
      <c r="AS740" s="0" t="n">
        <f aca="false">IF(MAX(X740:AA740)=MIN(X740:AA740),0,IF($F$17="custo",(MAX(X740:AA740)-Y740)/(MAX(X740:AA740)-MIN(X740:AA740)),(Y740-MIN(X740:AA740))/(MAX(X740:AA740)-MIN(X740:AA740))))</f>
        <v>0.529411764705882</v>
      </c>
      <c r="AT740" s="0" t="n">
        <f aca="false">IF(MAX(X740:AA740)=MIN(X740:AA740),0,IF($F$17="custo",(MAX(X740:AA740)-Z740)/(MAX(X740:AA740)-MIN(X740:AA740)),(Z740-MIN(X740:AA740))/(MAX(X740:AA740)-MIN(X740:AA740))))</f>
        <v>0.294117647058824</v>
      </c>
      <c r="AU740" s="0" t="n">
        <f aca="false">IF(MAX(X740:AA740)=MIN(X740:AA740),0,IF($F$17="custo",(MAX(X740:AA740)-AA740)/(MAX(X740:AA740)-MIN(X740:AA740)),(AA740-MIN(X740:AA740))/(MAX(X740:AA740)-MIN(X740:AA740))))</f>
        <v>1</v>
      </c>
      <c r="AV740" s="0" t="n">
        <f aca="false">STDEVP(AB740:AE740)</f>
        <v>0.405201790018133</v>
      </c>
      <c r="AW740" s="0" t="n">
        <f aca="false">STDEVP(AF740:AI740)</f>
        <v>0.353770390006437</v>
      </c>
      <c r="AX740" s="0" t="n">
        <f aca="false">STDEVP(AJ740:AM740)</f>
        <v>0.404343130980681</v>
      </c>
      <c r="AY740" s="0" t="n">
        <f aca="false">STDEVP(AN740:AQ740)</f>
        <v>0.40262808521016</v>
      </c>
      <c r="AZ740" s="0" t="n">
        <f aca="false">STDEVP(AR740:AU740)</f>
        <v>0.365878097194845</v>
      </c>
      <c r="BA740" s="0" t="n">
        <f aca="false">AV740*((1-IFERROR(CORREL(AB740:AE740,AF740:AI740),0))+(1-IFERROR(CORREL(AB740:AE740,AJ740:AM740),0))+(1-IFERROR(CORREL(AB740:AE740,AN740:AQ740),0))+(1-IFERROR(CORREL(AB740:AE740,AR740:AU740),0)))</f>
        <v>1.16162042775995</v>
      </c>
      <c r="BB740" s="0" t="n">
        <f aca="false">AW740*((1-IFERROR(CORREL(AF740:AI740,AB740:AE740),0))+(1-IFERROR(CORREL(AF740:AI740,AJ740:AM740),0))+(1-IFERROR(CORREL(AF740:AI740,AN740:AQ740),0))+(1-IFERROR(CORREL(AF740:AI740,AR740:AU740),0)))</f>
        <v>2.18245023751708</v>
      </c>
      <c r="BC740" s="0" t="n">
        <f aca="false">AX740*((1-IFERROR(CORREL(AJ740:AM740,AB740:AE740),0))+(1-IFERROR(CORREL(AJ740:AM740,AF740:AI740),0))+(1-IFERROR(CORREL(AJ740:AM740,AN740:AQ740),0))+(1-IFERROR(CORREL(AJ740:AM740,AR740:AU740),0)))</f>
        <v>1.19471240238133</v>
      </c>
      <c r="BD740" s="0" t="n">
        <f aca="false">AY740*((1-IFERROR(CORREL(AN740:AQ740,AB740:AE740),0))+(1-IFERROR(CORREL(AN740:AQ740,AF740:AI740),0))+(1-IFERROR(CORREL(AN740:AQ740,AJ740:AM740),0))+(1-IFERROR(CORREL(AN740:AQ740,AR740:AU740),0)))</f>
        <v>0.965697554006016</v>
      </c>
      <c r="BE740" s="0" t="n">
        <f aca="false">AZ740*((1-IFERROR(CORREL(AR740:AU740,AB740:AE740),0))+(1-IFERROR(CORREL(AR740:AU740,AF740:AI740),0))+(1-IFERROR(CORREL(AR740:AU740,AJ740:AM740),0))+(1-IFERROR(CORREL(AR740:AU740,AN740:AQ740),0)))</f>
        <v>0.923709243813515</v>
      </c>
      <c r="BF740" s="0" t="n">
        <f aca="false">IF(SUM(BA740:BE740)&gt;0,BA740/SUM(BA740:BE740),1/5)</f>
        <v>0.180707236729012</v>
      </c>
      <c r="BG740" s="0" t="n">
        <f aca="false">IF(SUM(BA740:BE740)&gt;0,BB740/SUM(BA740:BE740),1/5)</f>
        <v>0.339512410676879</v>
      </c>
      <c r="BH740" s="0" t="n">
        <f aca="false">IF(SUM(BA740:BE740)&gt;0,BC740/SUM(BA740:BE740),1/5)</f>
        <v>0.185855182778195</v>
      </c>
      <c r="BI740" s="0" t="n">
        <f aca="false">IF(SUM(BA740:BE740)&gt;0,BD740/SUM(BA740:BE740),1/5)</f>
        <v>0.150228536215494</v>
      </c>
      <c r="BJ740" s="0" t="n">
        <f aca="false">IF(SUM(BA740:BE740)&gt;0,BE740/SUM(BA740:BE740),1/5)</f>
        <v>0.143696633600421</v>
      </c>
      <c r="BK740" s="0" t="n">
        <f aca="false">BF740*AB740+BG740*AF740+BH740*AJ740+BI740*AN740+BJ740*AR740</f>
        <v>0.238631023705712</v>
      </c>
      <c r="BL740" s="0" t="n">
        <f aca="false">BF740*AC740+BG740*AG740+BH740*AK740+BI740*AO740+BJ740*AS740</f>
        <v>0.556426351755598</v>
      </c>
      <c r="BM740" s="0" t="n">
        <f aca="false">BF740*AD740+BG740*AH740+BH740*AL740+BI740*AP740+BJ740*AT740</f>
        <v>0.617588260036317</v>
      </c>
      <c r="BN740" s="0" t="n">
        <f aca="false">BF740*AE740+BG740*AI740+BH740*AM740+BI740*AQ740+BJ740*AU740</f>
        <v>0.660487589323122</v>
      </c>
      <c r="BO740" s="0" t="n">
        <f aca="false">RANK(BK740,$BK740:$BN740)</f>
        <v>4</v>
      </c>
      <c r="BP740" s="0" t="n">
        <f aca="false">RANK(BL740,$BK740:$BN740)</f>
        <v>3</v>
      </c>
      <c r="BQ740" s="0" t="n">
        <f aca="false">RANK(BM740,$BK740:$BN740)</f>
        <v>2</v>
      </c>
      <c r="BR740" s="0" t="n">
        <f aca="false">RANK(BN740,$BK740:$BN740)</f>
        <v>1</v>
      </c>
    </row>
    <row r="741" customFormat="false" ht="15" hidden="false" customHeight="false" outlineLevel="0" collapsed="false">
      <c r="A741" s="0" t="n">
        <v>718</v>
      </c>
      <c r="B741" s="0" t="n">
        <f aca="false">RANDBETWEEN(1,$B$5)</f>
        <v>5</v>
      </c>
      <c r="C741" s="0" t="n">
        <f aca="false">RANDBETWEEN(1,$B$5)</f>
        <v>4</v>
      </c>
      <c r="D741" s="0" t="n">
        <f aca="false">RANDBETWEEN(1,$B$5)</f>
        <v>3</v>
      </c>
      <c r="E741" s="0" t="n">
        <f aca="false">RANDBETWEEN(1,$B$5)</f>
        <v>3</v>
      </c>
      <c r="F741" s="0" t="n">
        <f aca="false">RANDBETWEEN(1,$B$5)</f>
        <v>5</v>
      </c>
      <c r="G741" s="0" t="n">
        <f aca="false">RANDBETWEEN(1,$B$5)</f>
        <v>3</v>
      </c>
      <c r="H741" s="0" t="n">
        <f aca="true">NORMINV(RAND(),$B$8,$B$13)</f>
        <v>47.1606588062193</v>
      </c>
      <c r="I741" s="0" t="n">
        <f aca="true">NORMINV(RAND(),$C$8,$C$13)</f>
        <v>58.2037099718358</v>
      </c>
      <c r="J741" s="0" t="n">
        <f aca="true">NORMINV(RAND(),$D$8,$D$13)</f>
        <v>15.6076385949555</v>
      </c>
      <c r="K741" s="0" t="n">
        <f aca="true">NORMINV(RAND(),$E$8,$E$13)</f>
        <v>2.9900343184986</v>
      </c>
      <c r="L741" s="0" t="n">
        <f aca="true">NORMINV(RAND(),$B$9,$B$14)</f>
        <v>47.3332206010949</v>
      </c>
      <c r="M741" s="0" t="n">
        <f aca="true">NORMINV(RAND(),$C$9,$C$14)</f>
        <v>54.1470400300764</v>
      </c>
      <c r="N741" s="0" t="n">
        <f aca="true">NORMINV(RAND(),$D$9,$D$14)</f>
        <v>46.2456429650324</v>
      </c>
      <c r="O741" s="0" t="n">
        <f aca="true">NORMINV(RAND(),$E$9,$E$14)</f>
        <v>28.1644897340826</v>
      </c>
      <c r="P741" s="0" t="n">
        <f aca="true">NORMINV(RAND(),$B$10,$B$15)</f>
        <v>24.6129166167785</v>
      </c>
      <c r="Q741" s="0" t="n">
        <f aca="true">NORMINV(RAND(),$C$10,$C$15)</f>
        <v>30.1079571447372</v>
      </c>
      <c r="R741" s="0" t="n">
        <f aca="true">NORMINV(RAND(),$D$10,$D$15)</f>
        <v>9.07690936127063</v>
      </c>
      <c r="S741" s="0" t="n">
        <f aca="true">NORMINV(RAND(),$E$10,$E$15)</f>
        <v>4.24656784321476</v>
      </c>
      <c r="T741" s="0" t="n">
        <f aca="false">MEDIAN(INDEX(Avaliadores!$B$17:$B$22,$B741),INDEX(Avaliadores!$B$17:$B$22,$C741),INDEX(Avaliadores!$B$17:$B$22,$D741),INDEX(Avaliadores!$B$17:$B$22,$E741),INDEX(Avaliadores!$B$17:$B$22,$F741),INDEX(Avaliadores!$B$17:$B$22,$G741))</f>
        <v>2.79166666666667</v>
      </c>
      <c r="U741" s="0" t="n">
        <f aca="false">MEDIAN(INDEX(Avaliadores!$C$17:$C$22,$B741),INDEX(Avaliadores!$C$17:$C$22,$C741),INDEX(Avaliadores!$C$17:$C$22,$D741),INDEX(Avaliadores!$C$17:$C$22,$E741),INDEX(Avaliadores!$C$17:$C$22,$F741),INDEX(Avaliadores!$C$17:$C$22,$G741))</f>
        <v>5.16666666666667</v>
      </c>
      <c r="V741" s="0" t="n">
        <f aca="false">MEDIAN(INDEX(Avaliadores!$D$17:$D$22,$B741),INDEX(Avaliadores!$D$17:$D$22,$C741),INDEX(Avaliadores!$D$17:$D$22,$D741),INDEX(Avaliadores!$D$17:$D$22,$E741),INDEX(Avaliadores!$D$17:$D$22,$F741),INDEX(Avaliadores!$D$17:$D$22,$G741))</f>
        <v>5.66666666666667</v>
      </c>
      <c r="W741" s="0" t="n">
        <f aca="false">MEDIAN(INDEX(Avaliadores!$E$17:$E$22,$B741),INDEX(Avaliadores!$E$17:$E$22,$C741),INDEX(Avaliadores!$E$17:$E$22,$D741),INDEX(Avaliadores!$E$17:$E$22,$E741),INDEX(Avaliadores!$E$17:$E$22,$F741),INDEX(Avaliadores!$E$17:$E$22,$G741))</f>
        <v>6.16666666666667</v>
      </c>
      <c r="X741" s="0" t="n">
        <f aca="false">MEDIAN(INDEX(Avaliadores!$F$17:$F$22,$B741),INDEX(Avaliadores!$F$17:$F$22,$C741),INDEX(Avaliadores!$F$17:$F$22,$D741),INDEX(Avaliadores!$F$17:$F$22,$E741),INDEX(Avaliadores!$F$17:$F$22,$F741),INDEX(Avaliadores!$F$17:$F$22,$G741))</f>
        <v>2.79166666666667</v>
      </c>
      <c r="Y741" s="0" t="n">
        <f aca="false">MEDIAN(INDEX(Avaliadores!$G$17:$G$22,$B741),INDEX(Avaliadores!$G$17:$G$22,$C741),INDEX(Avaliadores!$G$17:$G$22,$D741),INDEX(Avaliadores!$G$17:$G$22,$E741),INDEX(Avaliadores!$G$17:$G$22,$F741),INDEX(Avaliadores!$G$17:$G$22,$G741))</f>
        <v>5.16666666666667</v>
      </c>
      <c r="Z741" s="0" t="n">
        <f aca="false">MEDIAN(INDEX(Avaliadores!$H$17:$H$22,$B741),INDEX(Avaliadores!$H$17:$H$22,$C741),INDEX(Avaliadores!$H$17:$H$22,$D741),INDEX(Avaliadores!$H$17:$H$22,$E741),INDEX(Avaliadores!$H$17:$H$22,$F741),INDEX(Avaliadores!$H$17:$H$22,$G741))</f>
        <v>3.66666666666667</v>
      </c>
      <c r="AA741" s="0" t="n">
        <f aca="false">MEDIAN(INDEX(Avaliadores!$I$17:$I$22,$B741),INDEX(Avaliadores!$I$17:$I$22,$C741),INDEX(Avaliadores!$I$17:$I$22,$D741),INDEX(Avaliadores!$I$17:$I$22,$E741),INDEX(Avaliadores!$I$17:$I$22,$F741),INDEX(Avaliadores!$I$17:$I$22,$G741))</f>
        <v>6.66666666666667</v>
      </c>
      <c r="AB741" s="0" t="n">
        <f aca="false">IF(MAX(H741:K741)=MIN(H741:K741),0,IF($B$17="custo",(MAX(H741:K741)-H741)/(MAX(H741:K741)-MIN(H741:K741)),(H741-MIN(H741:K741))/(MAX(H741:K741)-MIN(H741:K741))))</f>
        <v>0.200005723852747</v>
      </c>
      <c r="AC741" s="0" t="n">
        <f aca="false">IF(MAX(H741:K741)=MIN(H741:K741),0,IF($B$17="custo",(MAX(H741:K741)-I741)/(MAX(H741:K741)-MIN(H741:K741)),(I741-MIN(H741:K741))/(MAX(H741:K741)-MIN(H741:K741))))</f>
        <v>0</v>
      </c>
      <c r="AD741" s="0" t="n">
        <f aca="false">IF(MAX(H741:K741)=MIN(H741:K741),0,IF($B$17="custo",(MAX(H741:K741)-J741)/(MAX(H741:K741)-MIN(H741:K741)),(J741-MIN(H741:K741))/(MAX(H741:K741)-MIN(H741:K741))))</f>
        <v>0.771476828391623</v>
      </c>
      <c r="AE741" s="0" t="n">
        <f aca="false">IF(MAX(H741:K741)=MIN(H741:K741),0,IF($B$17="custo",(MAX(H741:K741)-K741)/(MAX(H741:K741)-MIN(H741:K741)),(K741-MIN(H741:K741))/(MAX(H741:K741)-MIN(H741:K741))))</f>
        <v>1</v>
      </c>
      <c r="AF741" s="0" t="n">
        <f aca="false">IF(MAX(L741:O741)=MIN(L741:O741),0,IF($C$17="custo",(MAX(L741:O741)-L741)/(MAX(L741:O741)-MIN(L741:O741)),(L741-MIN(L741:O741))/(MAX(L741:O741)-MIN(L741:O741))))</f>
        <v>0.737754017547999</v>
      </c>
      <c r="AG741" s="0" t="n">
        <f aca="false">IF(MAX(L741:O741)=MIN(L741:O741),0,IF($C$17="custo",(MAX(L741:O741)-M741)/(MAX(L741:O741)-MIN(L741:O741)),(M741-MIN(L741:O741))/(MAX(L741:O741)-MIN(L741:O741))))</f>
        <v>1</v>
      </c>
      <c r="AH741" s="0" t="n">
        <f aca="false">IF(MAX(L741:O741)=MIN(L741:O741),0,IF($C$17="custo",(MAX(L741:O741)-N741)/(MAX(L741:O741)-MIN(L741:O741)),(N741-MIN(L741:O741))/(MAX(L741:O741)-MIN(L741:O741))))</f>
        <v>0.695896015786323</v>
      </c>
      <c r="AI741" s="0" t="n">
        <f aca="false">IF(MAX(L741:O741)=MIN(L741:O741),0,IF($C$17="custo",(MAX(L741:O741)-O741)/(MAX(L741:O741)-MIN(L741:O741)),(O741-MIN(L741:O741))/(MAX(L741:O741)-MIN(L741:O741))))</f>
        <v>0</v>
      </c>
      <c r="AJ741" s="0" t="n">
        <f aca="false">IF(MAX(P741:S741)=MIN(P741:S741),0,IF($D$17="custo",(MAX(P741:S741)-P741)/(MAX(P741:S741)-MIN(P741:S741)),(P741-MIN(P741:S741))/(MAX(P741:S741)-MIN(P741:S741))))</f>
        <v>0.21248048447402</v>
      </c>
      <c r="AK741" s="0" t="n">
        <f aca="false">IF(MAX(P741:S741)=MIN(P741:S741),0,IF($D$17="custo",(MAX(P741:S741)-Q741)/(MAX(P741:S741)-MIN(P741:S741)),(Q741-MIN(P741:S741))/(MAX(P741:S741)-MIN(P741:S741))))</f>
        <v>0</v>
      </c>
      <c r="AL741" s="0" t="n">
        <f aca="false">IF(MAX(P741:S741)=MIN(P741:S741),0,IF($D$17="custo",(MAX(P741:S741)-R741)/(MAX(P741:S741)-MIN(P741:S741)),(R741-MIN(P741:S741))/(MAX(P741:S741)-MIN(P741:S741))))</f>
        <v>0.813221886042622</v>
      </c>
      <c r="AM741" s="0" t="n">
        <f aca="false">IF(MAX(P741:S741)=MIN(P741:S741),0,IF($D$17="custo",(MAX(P741:S741)-S741)/(MAX(P741:S741)-MIN(P741:S741)),(S741-MIN(P741:S741))/(MAX(P741:S741)-MIN(P741:S741))))</f>
        <v>1</v>
      </c>
      <c r="AN741" s="0" t="n">
        <f aca="false">IF(MAX(T741:W741)=MIN(T741:W741),0,IF($E$17="custo",(MAX(T741:W741)-T741)/(MAX(T741:W741)-MIN(T741:W741)),(T741-MIN(T741:W741))/(MAX(T741:W741)-MIN(T741:W741))))</f>
        <v>0</v>
      </c>
      <c r="AO741" s="0" t="n">
        <f aca="false">IF(MAX(T741:W741)=MIN(T741:W741),0,IF($E$17="custo",(MAX(T741:W741)-U741)/(MAX(T741:W741)-MIN(T741:W741)),(U741-MIN(T741:W741))/(MAX(T741:W741)-MIN(T741:W741))))</f>
        <v>0.703703703703704</v>
      </c>
      <c r="AP741" s="0" t="n">
        <f aca="false">IF(MAX(T741:W741)=MIN(T741:W741),0,IF($E$17="custo",(MAX(T741:W741)-V741)/(MAX(T741:W741)-MIN(T741:W741)),(V741-MIN(T741:W741))/(MAX(T741:W741)-MIN(T741:W741))))</f>
        <v>0.851851851851852</v>
      </c>
      <c r="AQ741" s="0" t="n">
        <f aca="false">IF(MAX(T741:W741)=MIN(T741:W741),0,IF($E$17="custo",(MAX(T741:W741)-W741)/(MAX(T741:W741)-MIN(T741:W741)),(W741-MIN(T741:W741))/(MAX(T741:W741)-MIN(T741:W741))))</f>
        <v>1</v>
      </c>
      <c r="AR741" s="0" t="n">
        <f aca="false">IF(MAX(X741:AA741)=MIN(X741:AA741),0,IF($F$17="custo",(MAX(X741:AA741)-X741)/(MAX(X741:AA741)-MIN(X741:AA741)),(X741-MIN(X741:AA741))/(MAX(X741:AA741)-MIN(X741:AA741))))</f>
        <v>0</v>
      </c>
      <c r="AS741" s="0" t="n">
        <f aca="false">IF(MAX(X741:AA741)=MIN(X741:AA741),0,IF($F$17="custo",(MAX(X741:AA741)-Y741)/(MAX(X741:AA741)-MIN(X741:AA741)),(Y741-MIN(X741:AA741))/(MAX(X741:AA741)-MIN(X741:AA741))))</f>
        <v>0.612903225806452</v>
      </c>
      <c r="AT741" s="0" t="n">
        <f aca="false">IF(MAX(X741:AA741)=MIN(X741:AA741),0,IF($F$17="custo",(MAX(X741:AA741)-Z741)/(MAX(X741:AA741)-MIN(X741:AA741)),(Z741-MIN(X741:AA741))/(MAX(X741:AA741)-MIN(X741:AA741))))</f>
        <v>0.225806451612903</v>
      </c>
      <c r="AU741" s="0" t="n">
        <f aca="false">IF(MAX(X741:AA741)=MIN(X741:AA741),0,IF($F$17="custo",(MAX(X741:AA741)-AA741)/(MAX(X741:AA741)-MIN(X741:AA741)),(AA741-MIN(X741:AA741))/(MAX(X741:AA741)-MIN(X741:AA741))))</f>
        <v>1</v>
      </c>
      <c r="AV741" s="0" t="n">
        <f aca="false">STDEVP(AB741:AE741)</f>
        <v>0.407275374552668</v>
      </c>
      <c r="AW741" s="0" t="n">
        <f aca="false">STDEVP(AF741:AI741)</f>
        <v>0.370097667517797</v>
      </c>
      <c r="AX741" s="0" t="n">
        <f aca="false">STDEVP(AJ741:AM741)</f>
        <v>0.412495535958224</v>
      </c>
      <c r="AY741" s="0" t="n">
        <f aca="false">STDEVP(AN741:AQ741)</f>
        <v>0.383449615571271</v>
      </c>
      <c r="AZ741" s="0" t="n">
        <f aca="false">STDEVP(AR741:AU741)</f>
        <v>0.381256343663639</v>
      </c>
      <c r="BA741" s="0" t="n">
        <f aca="false">AV741*((1-IFERROR(CORREL(AB741:AE741,AF741:AI741),0))+(1-IFERROR(CORREL(AB741:AE741,AJ741:AM741),0))+(1-IFERROR(CORREL(AB741:AE741,AN741:AQ741),0))+(1-IFERROR(CORREL(AB741:AE741,AR741:AU741),0)))</f>
        <v>1.13511189438553</v>
      </c>
      <c r="BB741" s="0" t="n">
        <f aca="false">AW741*((1-IFERROR(CORREL(AF741:AI741,AB741:AE741),0))+(1-IFERROR(CORREL(AF741:AI741,AJ741:AM741),0))+(1-IFERROR(CORREL(AF741:AI741,AN741:AQ741),0))+(1-IFERROR(CORREL(AF741:AI741,AR741:AU741),0)))</f>
        <v>2.50255731040093</v>
      </c>
      <c r="BC741" s="0" t="n">
        <f aca="false">AX741*((1-IFERROR(CORREL(AJ741:AM741,AB741:AE741),0))+(1-IFERROR(CORREL(AJ741:AM741,AF741:AI741),0))+(1-IFERROR(CORREL(AJ741:AM741,AN741:AQ741),0))+(1-IFERROR(CORREL(AJ741:AM741,AR741:AU741),0)))</f>
        <v>1.156781720613</v>
      </c>
      <c r="BD741" s="0" t="n">
        <f aca="false">AY741*((1-IFERROR(CORREL(AN741:AQ741,AB741:AE741),0))+(1-IFERROR(CORREL(AN741:AQ741,AF741:AI741),0))+(1-IFERROR(CORREL(AN741:AQ741,AJ741:AM741),0))+(1-IFERROR(CORREL(AN741:AQ741,AR741:AU741),0)))</f>
        <v>0.928304126791267</v>
      </c>
      <c r="BE741" s="0" t="n">
        <f aca="false">AZ741*((1-IFERROR(CORREL(AR741:AU741,AB741:AE741),0))+(1-IFERROR(CORREL(AR741:AU741,AF741:AI741),0))+(1-IFERROR(CORREL(AR741:AU741,AJ741:AM741),0))+(1-IFERROR(CORREL(AR741:AU741,AN741:AQ741),0)))</f>
        <v>1.1503605650526</v>
      </c>
      <c r="BF741" s="0" t="n">
        <f aca="false">IF(SUM(BA741:BE741)&gt;0,BA741/SUM(BA741:BE741),1/5)</f>
        <v>0.165152451609827</v>
      </c>
      <c r="BG741" s="0" t="n">
        <f aca="false">IF(SUM(BA741:BE741)&gt;0,BB741/SUM(BA741:BE741),1/5)</f>
        <v>0.364108135198904</v>
      </c>
      <c r="BH741" s="0" t="n">
        <f aca="false">IF(SUM(BA741:BE741)&gt;0,BC741/SUM(BA741:BE741),1/5)</f>
        <v>0.168305290501859</v>
      </c>
      <c r="BI741" s="0" t="n">
        <f aca="false">IF(SUM(BA741:BE741)&gt;0,BD741/SUM(BA741:BE741),1/5)</f>
        <v>0.135063074519266</v>
      </c>
      <c r="BJ741" s="0" t="n">
        <f aca="false">IF(SUM(BA741:BE741)&gt;0,BE741/SUM(BA741:BE741),1/5)</f>
        <v>0.167371048170144</v>
      </c>
      <c r="BK741" s="0" t="n">
        <f aca="false">BF741*AB741+BG741*AF741+BH741*AJ741+BI741*AN741+BJ741*AR741</f>
        <v>0.337415264860556</v>
      </c>
      <c r="BL741" s="0" t="n">
        <f aca="false">BF741*AC741+BG741*AG741+BH741*AK741+BI741*AO741+BJ741*AS741</f>
        <v>0.561734776301809</v>
      </c>
      <c r="BM741" s="0" t="n">
        <f aca="false">BF741*AD741+BG741*AH741+BH741*AL741+BI741*AP741+BJ741*AT741</f>
        <v>0.670509428578303</v>
      </c>
      <c r="BN741" s="0" t="n">
        <f aca="false">BF741*AE741+BG741*AI741+BH741*AM741+BI741*AQ741+BJ741*AU741</f>
        <v>0.635891864801096</v>
      </c>
      <c r="BO741" s="0" t="n">
        <f aca="false">RANK(BK741,$BK741:$BN741)</f>
        <v>4</v>
      </c>
      <c r="BP741" s="0" t="n">
        <f aca="false">RANK(BL741,$BK741:$BN741)</f>
        <v>3</v>
      </c>
      <c r="BQ741" s="0" t="n">
        <f aca="false">RANK(BM741,$BK741:$BN741)</f>
        <v>1</v>
      </c>
      <c r="BR741" s="0" t="n">
        <f aca="false">RANK(BN741,$BK741:$BN741)</f>
        <v>2</v>
      </c>
    </row>
    <row r="742" customFormat="false" ht="15" hidden="false" customHeight="false" outlineLevel="0" collapsed="false">
      <c r="A742" s="0" t="n">
        <v>719</v>
      </c>
      <c r="B742" s="0" t="n">
        <f aca="false">RANDBETWEEN(1,$B$5)</f>
        <v>5</v>
      </c>
      <c r="C742" s="0" t="n">
        <f aca="false">RANDBETWEEN(1,$B$5)</f>
        <v>4</v>
      </c>
      <c r="D742" s="0" t="n">
        <f aca="false">RANDBETWEEN(1,$B$5)</f>
        <v>3</v>
      </c>
      <c r="E742" s="0" t="n">
        <f aca="false">RANDBETWEEN(1,$B$5)</f>
        <v>5</v>
      </c>
      <c r="F742" s="0" t="n">
        <f aca="false">RANDBETWEEN(1,$B$5)</f>
        <v>3</v>
      </c>
      <c r="G742" s="0" t="n">
        <f aca="false">RANDBETWEEN(1,$B$5)</f>
        <v>2</v>
      </c>
      <c r="H742" s="0" t="n">
        <f aca="true">NORMINV(RAND(),$B$8,$B$13)</f>
        <v>46.6032932965353</v>
      </c>
      <c r="I742" s="0" t="n">
        <f aca="true">NORMINV(RAND(),$C$8,$C$13)</f>
        <v>54.3785126702788</v>
      </c>
      <c r="J742" s="0" t="n">
        <f aca="true">NORMINV(RAND(),$D$8,$D$13)</f>
        <v>14.263047849586</v>
      </c>
      <c r="K742" s="0" t="n">
        <f aca="true">NORMINV(RAND(),$E$8,$E$13)</f>
        <v>3.26420099963742</v>
      </c>
      <c r="L742" s="0" t="n">
        <f aca="true">NORMINV(RAND(),$B$9,$B$14)</f>
        <v>48.0446185108038</v>
      </c>
      <c r="M742" s="0" t="n">
        <f aca="true">NORMINV(RAND(),$C$9,$C$14)</f>
        <v>57.750444699166</v>
      </c>
      <c r="N742" s="0" t="n">
        <f aca="true">NORMINV(RAND(),$D$9,$D$14)</f>
        <v>50.4216344416257</v>
      </c>
      <c r="O742" s="0" t="n">
        <f aca="true">NORMINV(RAND(),$E$9,$E$14)</f>
        <v>24.7997141678238</v>
      </c>
      <c r="P742" s="0" t="n">
        <f aca="true">NORMINV(RAND(),$B$10,$B$15)</f>
        <v>22.9002717419043</v>
      </c>
      <c r="Q742" s="0" t="n">
        <f aca="true">NORMINV(RAND(),$C$10,$C$15)</f>
        <v>28.1047804907891</v>
      </c>
      <c r="R742" s="0" t="n">
        <f aca="true">NORMINV(RAND(),$D$10,$D$15)</f>
        <v>9.49999139262577</v>
      </c>
      <c r="S742" s="0" t="n">
        <f aca="true">NORMINV(RAND(),$E$10,$E$15)</f>
        <v>3.73614945240215</v>
      </c>
      <c r="T742" s="0" t="n">
        <f aca="false">MEDIAN(INDEX(Avaliadores!$B$17:$B$22,$B742),INDEX(Avaliadores!$B$17:$B$22,$C742),INDEX(Avaliadores!$B$17:$B$22,$D742),INDEX(Avaliadores!$B$17:$B$22,$E742),INDEX(Avaliadores!$B$17:$B$22,$F742),INDEX(Avaliadores!$B$17:$B$22,$G742))</f>
        <v>2.79166666666667</v>
      </c>
      <c r="U742" s="0" t="n">
        <f aca="false">MEDIAN(INDEX(Avaliadores!$C$17:$C$22,$B742),INDEX(Avaliadores!$C$17:$C$22,$C742),INDEX(Avaliadores!$C$17:$C$22,$D742),INDEX(Avaliadores!$C$17:$C$22,$E742),INDEX(Avaliadores!$C$17:$C$22,$F742),INDEX(Avaliadores!$C$17:$C$22,$G742))</f>
        <v>5.29166666666667</v>
      </c>
      <c r="V742" s="0" t="n">
        <f aca="false">MEDIAN(INDEX(Avaliadores!$D$17:$D$22,$B742),INDEX(Avaliadores!$D$17:$D$22,$C742),INDEX(Avaliadores!$D$17:$D$22,$D742),INDEX(Avaliadores!$D$17:$D$22,$E742),INDEX(Avaliadores!$D$17:$D$22,$F742),INDEX(Avaliadores!$D$17:$D$22,$G742))</f>
        <v>5.66666666666667</v>
      </c>
      <c r="W742" s="0" t="n">
        <f aca="false">MEDIAN(INDEX(Avaliadores!$E$17:$E$22,$B742),INDEX(Avaliadores!$E$17:$E$22,$C742),INDEX(Avaliadores!$E$17:$E$22,$D742),INDEX(Avaliadores!$E$17:$E$22,$E742),INDEX(Avaliadores!$E$17:$E$22,$F742),INDEX(Avaliadores!$E$17:$E$22,$G742))</f>
        <v>6.29166666666667</v>
      </c>
      <c r="X742" s="0" t="n">
        <f aca="false">MEDIAN(INDEX(Avaliadores!$F$17:$F$22,$B742),INDEX(Avaliadores!$F$17:$F$22,$C742),INDEX(Avaliadores!$F$17:$F$22,$D742),INDEX(Avaliadores!$F$17:$F$22,$E742),INDEX(Avaliadores!$F$17:$F$22,$F742),INDEX(Avaliadores!$F$17:$F$22,$G742))</f>
        <v>2.66666666666667</v>
      </c>
      <c r="Y742" s="0" t="n">
        <f aca="false">MEDIAN(INDEX(Avaliadores!$G$17:$G$22,$B742),INDEX(Avaliadores!$G$17:$G$22,$C742),INDEX(Avaliadores!$G$17:$G$22,$D742),INDEX(Avaliadores!$G$17:$G$22,$E742),INDEX(Avaliadores!$G$17:$G$22,$F742),INDEX(Avaliadores!$G$17:$G$22,$G742))</f>
        <v>5.16666666666667</v>
      </c>
      <c r="Z742" s="0" t="n">
        <f aca="false">MEDIAN(INDEX(Avaliadores!$H$17:$H$22,$B742),INDEX(Avaliadores!$H$17:$H$22,$C742),INDEX(Avaliadores!$H$17:$H$22,$D742),INDEX(Avaliadores!$H$17:$H$22,$E742),INDEX(Avaliadores!$H$17:$H$22,$F742),INDEX(Avaliadores!$H$17:$H$22,$G742))</f>
        <v>3.66666666666667</v>
      </c>
      <c r="AA742" s="0" t="n">
        <f aca="false">MEDIAN(INDEX(Avaliadores!$I$17:$I$22,$B742),INDEX(Avaliadores!$I$17:$I$22,$C742),INDEX(Avaliadores!$I$17:$I$22,$D742),INDEX(Avaliadores!$I$17:$I$22,$E742),INDEX(Avaliadores!$I$17:$I$22,$F742),INDEX(Avaliadores!$I$17:$I$22,$G742))</f>
        <v>6.54166666666667</v>
      </c>
      <c r="AB742" s="0" t="n">
        <f aca="false">IF(MAX(H742:K742)=MIN(H742:K742),0,IF($B$17="custo",(MAX(H742:K742)-H742)/(MAX(H742:K742)-MIN(H742:K742)),(H742-MIN(H742:K742))/(MAX(H742:K742)-MIN(H742:K742))))</f>
        <v>0.152114331967213</v>
      </c>
      <c r="AC742" s="0" t="n">
        <f aca="false">IF(MAX(H742:K742)=MIN(H742:K742),0,IF($B$17="custo",(MAX(H742:K742)-I742)/(MAX(H742:K742)-MIN(H742:K742)),(I742-MIN(H742:K742))/(MAX(H742:K742)-MIN(H742:K742))))</f>
        <v>0</v>
      </c>
      <c r="AD742" s="0" t="n">
        <f aca="false">IF(MAX(H742:K742)=MIN(H742:K742),0,IF($B$17="custo",(MAX(H742:K742)-J742)/(MAX(H742:K742)-MIN(H742:K742)),(J742-MIN(H742:K742))/(MAX(H742:K742)-MIN(H742:K742))))</f>
        <v>0.784818644906725</v>
      </c>
      <c r="AE742" s="0" t="n">
        <f aca="false">IF(MAX(H742:K742)=MIN(H742:K742),0,IF($B$17="custo",(MAX(H742:K742)-K742)/(MAX(H742:K742)-MIN(H742:K742)),(K742-MIN(H742:K742))/(MAX(H742:K742)-MIN(H742:K742))))</f>
        <v>1</v>
      </c>
      <c r="AF742" s="0" t="n">
        <f aca="false">IF(MAX(L742:O742)=MIN(L742:O742),0,IF($C$17="custo",(MAX(L742:O742)-L742)/(MAX(L742:O742)-MIN(L742:O742)),(L742-MIN(L742:O742))/(MAX(L742:O742)-MIN(L742:O742))))</f>
        <v>0.705444279023488</v>
      </c>
      <c r="AG742" s="0" t="n">
        <f aca="false">IF(MAX(L742:O742)=MIN(L742:O742),0,IF($C$17="custo",(MAX(L742:O742)-M742)/(MAX(L742:O742)-MIN(L742:O742)),(M742-MIN(L742:O742))/(MAX(L742:O742)-MIN(L742:O742))))</f>
        <v>1</v>
      </c>
      <c r="AH742" s="0" t="n">
        <f aca="false">IF(MAX(L742:O742)=MIN(L742:O742),0,IF($C$17="custo",(MAX(L742:O742)-N742)/(MAX(L742:O742)-MIN(L742:O742)),(N742-MIN(L742:O742))/(MAX(L742:O742)-MIN(L742:O742))))</f>
        <v>0.777582768595396</v>
      </c>
      <c r="AI742" s="0" t="n">
        <f aca="false">IF(MAX(L742:O742)=MIN(L742:O742),0,IF($C$17="custo",(MAX(L742:O742)-O742)/(MAX(L742:O742)-MIN(L742:O742)),(O742-MIN(L742:O742))/(MAX(L742:O742)-MIN(L742:O742))))</f>
        <v>0</v>
      </c>
      <c r="AJ742" s="0" t="n">
        <f aca="false">IF(MAX(P742:S742)=MIN(P742:S742),0,IF($D$17="custo",(MAX(P742:S742)-P742)/(MAX(P742:S742)-MIN(P742:S742)),(P742-MIN(P742:S742))/(MAX(P742:S742)-MIN(P742:S742))))</f>
        <v>0.213574112582949</v>
      </c>
      <c r="AK742" s="0" t="n">
        <f aca="false">IF(MAX(P742:S742)=MIN(P742:S742),0,IF($D$17="custo",(MAX(P742:S742)-Q742)/(MAX(P742:S742)-MIN(P742:S742)),(Q742-MIN(P742:S742))/(MAX(P742:S742)-MIN(P742:S742))))</f>
        <v>0</v>
      </c>
      <c r="AL742" s="0" t="n">
        <f aca="false">IF(MAX(P742:S742)=MIN(P742:S742),0,IF($D$17="custo",(MAX(P742:S742)-R742)/(MAX(P742:S742)-MIN(P742:S742)),(R742-MIN(P742:S742))/(MAX(P742:S742)-MIN(P742:S742))))</f>
        <v>0.763472887289234</v>
      </c>
      <c r="AM742" s="0" t="n">
        <f aca="false">IF(MAX(P742:S742)=MIN(P742:S742),0,IF($D$17="custo",(MAX(P742:S742)-S742)/(MAX(P742:S742)-MIN(P742:S742)),(S742-MIN(P742:S742))/(MAX(P742:S742)-MIN(P742:S742))))</f>
        <v>1</v>
      </c>
      <c r="AN742" s="0" t="n">
        <f aca="false">IF(MAX(T742:W742)=MIN(T742:W742),0,IF($E$17="custo",(MAX(T742:W742)-T742)/(MAX(T742:W742)-MIN(T742:W742)),(T742-MIN(T742:W742))/(MAX(T742:W742)-MIN(T742:W742))))</f>
        <v>0</v>
      </c>
      <c r="AO742" s="0" t="n">
        <f aca="false">IF(MAX(T742:W742)=MIN(T742:W742),0,IF($E$17="custo",(MAX(T742:W742)-U742)/(MAX(T742:W742)-MIN(T742:W742)),(U742-MIN(T742:W742))/(MAX(T742:W742)-MIN(T742:W742))))</f>
        <v>0.714285714285714</v>
      </c>
      <c r="AP742" s="0" t="n">
        <f aca="false">IF(MAX(T742:W742)=MIN(T742:W742),0,IF($E$17="custo",(MAX(T742:W742)-V742)/(MAX(T742:W742)-MIN(T742:W742)),(V742-MIN(T742:W742))/(MAX(T742:W742)-MIN(T742:W742))))</f>
        <v>0.821428571428571</v>
      </c>
      <c r="AQ742" s="0" t="n">
        <f aca="false">IF(MAX(T742:W742)=MIN(T742:W742),0,IF($E$17="custo",(MAX(T742:W742)-W742)/(MAX(T742:W742)-MIN(T742:W742)),(W742-MIN(T742:W742))/(MAX(T742:W742)-MIN(T742:W742))))</f>
        <v>1</v>
      </c>
      <c r="AR742" s="0" t="n">
        <f aca="false">IF(MAX(X742:AA742)=MIN(X742:AA742),0,IF($F$17="custo",(MAX(X742:AA742)-X742)/(MAX(X742:AA742)-MIN(X742:AA742)),(X742-MIN(X742:AA742))/(MAX(X742:AA742)-MIN(X742:AA742))))</f>
        <v>0</v>
      </c>
      <c r="AS742" s="0" t="n">
        <f aca="false">IF(MAX(X742:AA742)=MIN(X742:AA742),0,IF($F$17="custo",(MAX(X742:AA742)-Y742)/(MAX(X742:AA742)-MIN(X742:AA742)),(Y742-MIN(X742:AA742))/(MAX(X742:AA742)-MIN(X742:AA742))))</f>
        <v>0.645161290322581</v>
      </c>
      <c r="AT742" s="0" t="n">
        <f aca="false">IF(MAX(X742:AA742)=MIN(X742:AA742),0,IF($F$17="custo",(MAX(X742:AA742)-Z742)/(MAX(X742:AA742)-MIN(X742:AA742)),(Z742-MIN(X742:AA742))/(MAX(X742:AA742)-MIN(X742:AA742))))</f>
        <v>0.258064516129032</v>
      </c>
      <c r="AU742" s="0" t="n">
        <f aca="false">IF(MAX(X742:AA742)=MIN(X742:AA742),0,IF($F$17="custo",(MAX(X742:AA742)-AA742)/(MAX(X742:AA742)-MIN(X742:AA742)),(AA742-MIN(X742:AA742))/(MAX(X742:AA742)-MIN(X742:AA742))))</f>
        <v>1</v>
      </c>
      <c r="AV742" s="0" t="n">
        <f aca="false">STDEVP(AB742:AE742)</f>
        <v>0.418674018825394</v>
      </c>
      <c r="AW742" s="0" t="n">
        <f aca="false">STDEVP(AF742:AI742)</f>
        <v>0.374476555681965</v>
      </c>
      <c r="AX742" s="0" t="n">
        <f aca="false">STDEVP(AJ742:AM742)</f>
        <v>0.40352386585723</v>
      </c>
      <c r="AY742" s="0" t="n">
        <f aca="false">STDEVP(AN742:AQ742)</f>
        <v>0.379962907695593</v>
      </c>
      <c r="AZ742" s="0" t="n">
        <f aca="false">STDEVP(AR742:AU742)</f>
        <v>0.379889216558512</v>
      </c>
      <c r="BA742" s="0" t="n">
        <f aca="false">AV742*((1-IFERROR(CORREL(AB742:AE742,AF742:AI742),0))+(1-IFERROR(CORREL(AB742:AE742,AJ742:AM742),0))+(1-IFERROR(CORREL(AB742:AE742,AN742:AQ742),0))+(1-IFERROR(CORREL(AB742:AE742,AR742:AU742),0)))</f>
        <v>1.12146287358638</v>
      </c>
      <c r="BB742" s="0" t="n">
        <f aca="false">AW742*((1-IFERROR(CORREL(AF742:AI742,AB742:AE742),0))+(1-IFERROR(CORREL(AF742:AI742,AJ742:AM742),0))+(1-IFERROR(CORREL(AF742:AI742,AN742:AQ742),0))+(1-IFERROR(CORREL(AF742:AI742,AR742:AU742),0)))</f>
        <v>2.45289049209871</v>
      </c>
      <c r="BC742" s="0" t="n">
        <f aca="false">AX742*((1-IFERROR(CORREL(AJ742:AM742,AB742:AE742),0))+(1-IFERROR(CORREL(AJ742:AM742,AF742:AI742),0))+(1-IFERROR(CORREL(AJ742:AM742,AN742:AQ742),0))+(1-IFERROR(CORREL(AJ742:AM742,AR742:AU742),0)))</f>
        <v>1.11919371375063</v>
      </c>
      <c r="BD742" s="0" t="n">
        <f aca="false">AY742*((1-IFERROR(CORREL(AN742:AQ742,AB742:AE742),0))+(1-IFERROR(CORREL(AN742:AQ742,AF742:AI742),0))+(1-IFERROR(CORREL(AN742:AQ742,AJ742:AM742),0))+(1-IFERROR(CORREL(AN742:AQ742,AR742:AU742),0)))</f>
        <v>0.880072810395424</v>
      </c>
      <c r="BE742" s="0" t="n">
        <f aca="false">AZ742*((1-IFERROR(CORREL(AR742:AU742,AB742:AE742),0))+(1-IFERROR(CORREL(AR742:AU742,AF742:AI742),0))+(1-IFERROR(CORREL(AR742:AU742,AJ742:AM742),0))+(1-IFERROR(CORREL(AR742:AU742,AN742:AQ742),0)))</f>
        <v>1.11024535413566</v>
      </c>
      <c r="BF742" s="0" t="n">
        <f aca="false">IF(SUM(BA742:BE742)&gt;0,BA742/SUM(BA742:BE742),1/5)</f>
        <v>0.167786577474564</v>
      </c>
      <c r="BG742" s="0" t="n">
        <f aca="false">IF(SUM(BA742:BE742)&gt;0,BB742/SUM(BA742:BE742),1/5)</f>
        <v>0.366986826120233</v>
      </c>
      <c r="BH742" s="0" t="n">
        <f aca="false">IF(SUM(BA742:BE742)&gt;0,BC742/SUM(BA742:BE742),1/5)</f>
        <v>0.167447079331958</v>
      </c>
      <c r="BI742" s="0" t="n">
        <f aca="false">IF(SUM(BA742:BE742)&gt;0,BD742/SUM(BA742:BE742),1/5)</f>
        <v>0.13167123786492</v>
      </c>
      <c r="BJ742" s="0" t="n">
        <f aca="false">IF(SUM(BA742:BE742)&gt;0,BE742/SUM(BA742:BE742),1/5)</f>
        <v>0.166108279208325</v>
      </c>
      <c r="BK742" s="0" t="n">
        <f aca="false">BF742*AB742+BG742*AF742+BH742*AJ742+BI742*AN742+BJ742*AR742</f>
        <v>0.320173861482044</v>
      </c>
      <c r="BL742" s="0" t="n">
        <f aca="false">BF742*AC742+BG742*AG742+BH742*AK742+BI742*AO742+BJ742*AS742</f>
        <v>0.568204342056768</v>
      </c>
      <c r="BM742" s="0" t="n">
        <f aca="false">BF742*AD742+BG742*AH742+BH742*AL742+BI742*AP742+BJ742*AT742</f>
        <v>0.695911141301987</v>
      </c>
      <c r="BN742" s="0" t="n">
        <f aca="false">BF742*AE742+BG742*AI742+BH742*AM742+BI742*AQ742+BJ742*AU742</f>
        <v>0.633013173879767</v>
      </c>
      <c r="BO742" s="0" t="n">
        <f aca="false">RANK(BK742,$BK742:$BN742)</f>
        <v>4</v>
      </c>
      <c r="BP742" s="0" t="n">
        <f aca="false">RANK(BL742,$BK742:$BN742)</f>
        <v>3</v>
      </c>
      <c r="BQ742" s="0" t="n">
        <f aca="false">RANK(BM742,$BK742:$BN742)</f>
        <v>1</v>
      </c>
      <c r="BR742" s="0" t="n">
        <f aca="false">RANK(BN742,$BK742:$BN742)</f>
        <v>2</v>
      </c>
    </row>
    <row r="743" customFormat="false" ht="15" hidden="false" customHeight="false" outlineLevel="0" collapsed="false">
      <c r="A743" s="0" t="n">
        <v>720</v>
      </c>
      <c r="B743" s="0" t="n">
        <f aca="false">RANDBETWEEN(1,$B$5)</f>
        <v>1</v>
      </c>
      <c r="C743" s="0" t="n">
        <f aca="false">RANDBETWEEN(1,$B$5)</f>
        <v>1</v>
      </c>
      <c r="D743" s="0" t="n">
        <f aca="false">RANDBETWEEN(1,$B$5)</f>
        <v>4</v>
      </c>
      <c r="E743" s="0" t="n">
        <f aca="false">RANDBETWEEN(1,$B$5)</f>
        <v>5</v>
      </c>
      <c r="F743" s="0" t="n">
        <f aca="false">RANDBETWEEN(1,$B$5)</f>
        <v>6</v>
      </c>
      <c r="G743" s="0" t="n">
        <f aca="false">RANDBETWEEN(1,$B$5)</f>
        <v>4</v>
      </c>
      <c r="H743" s="0" t="n">
        <f aca="true">NORMINV(RAND(),$B$8,$B$13)</f>
        <v>46.9064535949276</v>
      </c>
      <c r="I743" s="0" t="n">
        <f aca="true">NORMINV(RAND(),$C$8,$C$13)</f>
        <v>64.7965278452937</v>
      </c>
      <c r="J743" s="0" t="n">
        <f aca="true">NORMINV(RAND(),$D$8,$D$13)</f>
        <v>15.9281896282322</v>
      </c>
      <c r="K743" s="0" t="n">
        <f aca="true">NORMINV(RAND(),$E$8,$E$13)</f>
        <v>2.73081895415018</v>
      </c>
      <c r="L743" s="0" t="n">
        <f aca="true">NORMINV(RAND(),$B$9,$B$14)</f>
        <v>45.5656278942177</v>
      </c>
      <c r="M743" s="0" t="n">
        <f aca="true">NORMINV(RAND(),$C$9,$C$14)</f>
        <v>53.3310739563561</v>
      </c>
      <c r="N743" s="0" t="n">
        <f aca="true">NORMINV(RAND(),$D$9,$D$14)</f>
        <v>52.0190658810064</v>
      </c>
      <c r="O743" s="0" t="n">
        <f aca="true">NORMINV(RAND(),$E$9,$E$14)</f>
        <v>23.1440967995013</v>
      </c>
      <c r="P743" s="0" t="n">
        <f aca="true">NORMINV(RAND(),$B$10,$B$15)</f>
        <v>21.8003240465581</v>
      </c>
      <c r="Q743" s="0" t="n">
        <f aca="true">NORMINV(RAND(),$C$10,$C$15)</f>
        <v>32.5241585645156</v>
      </c>
      <c r="R743" s="0" t="n">
        <f aca="true">NORMINV(RAND(),$D$10,$D$15)</f>
        <v>9.71365529420836</v>
      </c>
      <c r="S743" s="0" t="n">
        <f aca="true">NORMINV(RAND(),$E$10,$E$15)</f>
        <v>4.06003504887843</v>
      </c>
      <c r="T743" s="0" t="n">
        <f aca="false">MEDIAN(INDEX(Avaliadores!$B$17:$B$22,$B743),INDEX(Avaliadores!$B$17:$B$22,$C743),INDEX(Avaliadores!$B$17:$B$22,$D743),INDEX(Avaliadores!$B$17:$B$22,$E743),INDEX(Avaliadores!$B$17:$B$22,$F743),INDEX(Avaliadores!$B$17:$B$22,$G743))</f>
        <v>2.29166666666667</v>
      </c>
      <c r="U743" s="0" t="n">
        <f aca="false">MEDIAN(INDEX(Avaliadores!$C$17:$C$22,$B743),INDEX(Avaliadores!$C$17:$C$22,$C743),INDEX(Avaliadores!$C$17:$C$22,$D743),INDEX(Avaliadores!$C$17:$C$22,$E743),INDEX(Avaliadores!$C$17:$C$22,$F743),INDEX(Avaliadores!$C$17:$C$22,$G743))</f>
        <v>5.54166666666667</v>
      </c>
      <c r="V743" s="0" t="n">
        <f aca="false">MEDIAN(INDEX(Avaliadores!$D$17:$D$22,$B743),INDEX(Avaliadores!$D$17:$D$22,$C743),INDEX(Avaliadores!$D$17:$D$22,$D743),INDEX(Avaliadores!$D$17:$D$22,$E743),INDEX(Avaliadores!$D$17:$D$22,$F743),INDEX(Avaliadores!$D$17:$D$22,$G743))</f>
        <v>5.54166666666667</v>
      </c>
      <c r="W743" s="0" t="n">
        <f aca="false">MEDIAN(INDEX(Avaliadores!$E$17:$E$22,$B743),INDEX(Avaliadores!$E$17:$E$22,$C743),INDEX(Avaliadores!$E$17:$E$22,$D743),INDEX(Avaliadores!$E$17:$E$22,$E743),INDEX(Avaliadores!$E$17:$E$22,$F743),INDEX(Avaliadores!$E$17:$E$22,$G743))</f>
        <v>6.79166666666667</v>
      </c>
      <c r="X743" s="0" t="n">
        <f aca="false">MEDIAN(INDEX(Avaliadores!$F$17:$F$22,$B743),INDEX(Avaliadores!$F$17:$F$22,$C743),INDEX(Avaliadores!$F$17:$F$22,$D743),INDEX(Avaliadores!$F$17:$F$22,$E743),INDEX(Avaliadores!$F$17:$F$22,$F743),INDEX(Avaliadores!$F$17:$F$22,$G743))</f>
        <v>2.79166666666667</v>
      </c>
      <c r="Y743" s="0" t="n">
        <f aca="false">MEDIAN(INDEX(Avaliadores!$G$17:$G$22,$B743),INDEX(Avaliadores!$G$17:$G$22,$C743),INDEX(Avaliadores!$G$17:$G$22,$D743),INDEX(Avaliadores!$G$17:$G$22,$E743),INDEX(Avaliadores!$G$17:$G$22,$F743),INDEX(Avaliadores!$G$17:$G$22,$G743))</f>
        <v>4.79166666666667</v>
      </c>
      <c r="Z743" s="0" t="n">
        <f aca="false">MEDIAN(INDEX(Avaliadores!$H$17:$H$22,$B743),INDEX(Avaliadores!$H$17:$H$22,$C743),INDEX(Avaliadores!$H$17:$H$22,$D743),INDEX(Avaliadores!$H$17:$H$22,$E743),INDEX(Avaliadores!$H$17:$H$22,$F743),INDEX(Avaliadores!$H$17:$H$22,$G743))</f>
        <v>3.79166666666667</v>
      </c>
      <c r="AA743" s="0" t="n">
        <f aca="false">MEDIAN(INDEX(Avaliadores!$I$17:$I$22,$B743),INDEX(Avaliadores!$I$17:$I$22,$C743),INDEX(Avaliadores!$I$17:$I$22,$D743),INDEX(Avaliadores!$I$17:$I$22,$E743),INDEX(Avaliadores!$I$17:$I$22,$F743),INDEX(Avaliadores!$I$17:$I$22,$G743))</f>
        <v>6.79166666666667</v>
      </c>
      <c r="AB743" s="0" t="n">
        <f aca="false">IF(MAX(H743:K743)=MIN(H743:K743),0,IF($B$17="custo",(MAX(H743:K743)-H743)/(MAX(H743:K743)-MIN(H743:K743)),(H743-MIN(H743:K743))/(MAX(H743:K743)-MIN(H743:K743))))</f>
        <v>0.288244097586049</v>
      </c>
      <c r="AC743" s="0" t="n">
        <f aca="false">IF(MAX(H743:K743)=MIN(H743:K743),0,IF($B$17="custo",(MAX(H743:K743)-I743)/(MAX(H743:K743)-MIN(H743:K743)),(I743-MIN(H743:K743))/(MAX(H743:K743)-MIN(H743:K743))))</f>
        <v>0</v>
      </c>
      <c r="AD743" s="0" t="n">
        <f aca="false">IF(MAX(H743:K743)=MIN(H743:K743),0,IF($B$17="custo",(MAX(H743:K743)-J743)/(MAX(H743:K743)-MIN(H743:K743)),(J743-MIN(H743:K743))/(MAX(H743:K743)-MIN(H743:K743))))</f>
        <v>0.787364538166659</v>
      </c>
      <c r="AE743" s="0" t="n">
        <f aca="false">IF(MAX(H743:K743)=MIN(H743:K743),0,IF($B$17="custo",(MAX(H743:K743)-K743)/(MAX(H743:K743)-MIN(H743:K743)),(K743-MIN(H743:K743))/(MAX(H743:K743)-MIN(H743:K743))))</f>
        <v>1</v>
      </c>
      <c r="AF743" s="0" t="n">
        <f aca="false">IF(MAX(L743:O743)=MIN(L743:O743),0,IF($C$17="custo",(MAX(L743:O743)-L743)/(MAX(L743:O743)-MIN(L743:O743)),(L743-MIN(L743:O743))/(MAX(L743:O743)-MIN(L743:O743))))</f>
        <v>0.742755095291978</v>
      </c>
      <c r="AG743" s="0" t="n">
        <f aca="false">IF(MAX(L743:O743)=MIN(L743:O743),0,IF($C$17="custo",(MAX(L743:O743)-M743)/(MAX(L743:O743)-MIN(L743:O743)),(M743-MIN(L743:O743))/(MAX(L743:O743)-MIN(L743:O743))))</f>
        <v>1</v>
      </c>
      <c r="AH743" s="0" t="n">
        <f aca="false">IF(MAX(L743:O743)=MIN(L743:O743),0,IF($C$17="custo",(MAX(L743:O743)-N743)/(MAX(L743:O743)-MIN(L743:O743)),(N743-MIN(L743:O743))/(MAX(L743:O743)-MIN(L743:O743))))</f>
        <v>0.956537282003019</v>
      </c>
      <c r="AI743" s="0" t="n">
        <f aca="false">IF(MAX(L743:O743)=MIN(L743:O743),0,IF($C$17="custo",(MAX(L743:O743)-O743)/(MAX(L743:O743)-MIN(L743:O743)),(O743-MIN(L743:O743))/(MAX(L743:O743)-MIN(L743:O743))))</f>
        <v>0</v>
      </c>
      <c r="AJ743" s="0" t="n">
        <f aca="false">IF(MAX(P743:S743)=MIN(P743:S743),0,IF($D$17="custo",(MAX(P743:S743)-P743)/(MAX(P743:S743)-MIN(P743:S743)),(P743-MIN(P743:S743))/(MAX(P743:S743)-MIN(P743:S743))))</f>
        <v>0.376749156251595</v>
      </c>
      <c r="AK743" s="0" t="n">
        <f aca="false">IF(MAX(P743:S743)=MIN(P743:S743),0,IF($D$17="custo",(MAX(P743:S743)-Q743)/(MAX(P743:S743)-MIN(P743:S743)),(Q743-MIN(P743:S743))/(MAX(P743:S743)-MIN(P743:S743))))</f>
        <v>0</v>
      </c>
      <c r="AL743" s="0" t="n">
        <f aca="false">IF(MAX(P743:S743)=MIN(P743:S743),0,IF($D$17="custo",(MAX(P743:S743)-R743)/(MAX(P743:S743)-MIN(P743:S743)),(R743-MIN(P743:S743))/(MAX(P743:S743)-MIN(P743:S743))))</f>
        <v>0.801377328825037</v>
      </c>
      <c r="AM743" s="0" t="n">
        <f aca="false">IF(MAX(P743:S743)=MIN(P743:S743),0,IF($D$17="custo",(MAX(P743:S743)-S743)/(MAX(P743:S743)-MIN(P743:S743)),(S743-MIN(P743:S743))/(MAX(P743:S743)-MIN(P743:S743))))</f>
        <v>1</v>
      </c>
      <c r="AN743" s="0" t="n">
        <f aca="false">IF(MAX(T743:W743)=MIN(T743:W743),0,IF($E$17="custo",(MAX(T743:W743)-T743)/(MAX(T743:W743)-MIN(T743:W743)),(T743-MIN(T743:W743))/(MAX(T743:W743)-MIN(T743:W743))))</f>
        <v>0</v>
      </c>
      <c r="AO743" s="0" t="n">
        <f aca="false">IF(MAX(T743:W743)=MIN(T743:W743),0,IF($E$17="custo",(MAX(T743:W743)-U743)/(MAX(T743:W743)-MIN(T743:W743)),(U743-MIN(T743:W743))/(MAX(T743:W743)-MIN(T743:W743))))</f>
        <v>0.722222222222222</v>
      </c>
      <c r="AP743" s="0" t="n">
        <f aca="false">IF(MAX(T743:W743)=MIN(T743:W743),0,IF($E$17="custo",(MAX(T743:W743)-V743)/(MAX(T743:W743)-MIN(T743:W743)),(V743-MIN(T743:W743))/(MAX(T743:W743)-MIN(T743:W743))))</f>
        <v>0.722222222222222</v>
      </c>
      <c r="AQ743" s="0" t="n">
        <f aca="false">IF(MAX(T743:W743)=MIN(T743:W743),0,IF($E$17="custo",(MAX(T743:W743)-W743)/(MAX(T743:W743)-MIN(T743:W743)),(W743-MIN(T743:W743))/(MAX(T743:W743)-MIN(T743:W743))))</f>
        <v>1</v>
      </c>
      <c r="AR743" s="0" t="n">
        <f aca="false">IF(MAX(X743:AA743)=MIN(X743:AA743),0,IF($F$17="custo",(MAX(X743:AA743)-X743)/(MAX(X743:AA743)-MIN(X743:AA743)),(X743-MIN(X743:AA743))/(MAX(X743:AA743)-MIN(X743:AA743))))</f>
        <v>0</v>
      </c>
      <c r="AS743" s="0" t="n">
        <f aca="false">IF(MAX(X743:AA743)=MIN(X743:AA743),0,IF($F$17="custo",(MAX(X743:AA743)-Y743)/(MAX(X743:AA743)-MIN(X743:AA743)),(Y743-MIN(X743:AA743))/(MAX(X743:AA743)-MIN(X743:AA743))))</f>
        <v>0.5</v>
      </c>
      <c r="AT743" s="0" t="n">
        <f aca="false">IF(MAX(X743:AA743)=MIN(X743:AA743),0,IF($F$17="custo",(MAX(X743:AA743)-Z743)/(MAX(X743:AA743)-MIN(X743:AA743)),(Z743-MIN(X743:AA743))/(MAX(X743:AA743)-MIN(X743:AA743))))</f>
        <v>0.25</v>
      </c>
      <c r="AU743" s="0" t="n">
        <f aca="false">IF(MAX(X743:AA743)=MIN(X743:AA743),0,IF($F$17="custo",(MAX(X743:AA743)-AA743)/(MAX(X743:AA743)-MIN(X743:AA743)),(AA743-MIN(X743:AA743))/(MAX(X743:AA743)-MIN(X743:AA743))))</f>
        <v>1</v>
      </c>
      <c r="AV743" s="0" t="n">
        <f aca="false">STDEVP(AB743:AE743)</f>
        <v>0.395597577581305</v>
      </c>
      <c r="AW743" s="0" t="n">
        <f aca="false">STDEVP(AF743:AI743)</f>
        <v>0.40159179178402</v>
      </c>
      <c r="AX743" s="0" t="n">
        <f aca="false">STDEVP(AJ743:AM743)</f>
        <v>0.386680360130615</v>
      </c>
      <c r="AY743" s="0" t="n">
        <f aca="false">STDEVP(AN743:AQ743)</f>
        <v>0.370601779559065</v>
      </c>
      <c r="AZ743" s="0" t="n">
        <f aca="false">STDEVP(AR743:AU743)</f>
        <v>0.369754986443726</v>
      </c>
      <c r="BA743" s="0" t="n">
        <f aca="false">AV743*((1-IFERROR(CORREL(AB743:AE743,AF743:AI743),0))+(1-IFERROR(CORREL(AB743:AE743,AJ743:AM743),0))+(1-IFERROR(CORREL(AB743:AE743,AN743:AQ743),0))+(1-IFERROR(CORREL(AB743:AE743,AR743:AU743),0)))</f>
        <v>1.06049231232707</v>
      </c>
      <c r="BB743" s="0" t="n">
        <f aca="false">AW743*((1-IFERROR(CORREL(AF743:AI743,AB743:AE743),0))+(1-IFERROR(CORREL(AF743:AI743,AJ743:AM743),0))+(1-IFERROR(CORREL(AF743:AI743,AN743:AQ743),0))+(1-IFERROR(CORREL(AF743:AI743,AR743:AU743),0)))</f>
        <v>2.61232354151637</v>
      </c>
      <c r="BC743" s="0" t="n">
        <f aca="false">AX743*((1-IFERROR(CORREL(AJ743:AM743,AB743:AE743),0))+(1-IFERROR(CORREL(AJ743:AM743,AF743:AI743),0))+(1-IFERROR(CORREL(AJ743:AM743,AN743:AQ743),0))+(1-IFERROR(CORREL(AJ743:AM743,AR743:AU743),0)))</f>
        <v>1.09089516570663</v>
      </c>
      <c r="BD743" s="0" t="n">
        <f aca="false">AY743*((1-IFERROR(CORREL(AN743:AQ743,AB743:AE743),0))+(1-IFERROR(CORREL(AN743:AQ743,AF743:AI743),0))+(1-IFERROR(CORREL(AN743:AQ743,AJ743:AM743),0))+(1-IFERROR(CORREL(AN743:AQ743,AR743:AU743),0)))</f>
        <v>0.960490562849777</v>
      </c>
      <c r="BE743" s="0" t="n">
        <f aca="false">AZ743*((1-IFERROR(CORREL(AR743:AU743,AB743:AE743),0))+(1-IFERROR(CORREL(AR743:AU743,AF743:AI743),0))+(1-IFERROR(CORREL(AR743:AU743,AJ743:AM743),0))+(1-IFERROR(CORREL(AR743:AU743,AN743:AQ743),0)))</f>
        <v>1.09305810154776</v>
      </c>
      <c r="BF743" s="0" t="n">
        <f aca="false">IF(SUM(BA743:BE743)&gt;0,BA743/SUM(BA743:BE743),1/5)</f>
        <v>0.155559911385535</v>
      </c>
      <c r="BG743" s="0" t="n">
        <f aca="false">IF(SUM(BA743:BE743)&gt;0,BB743/SUM(BA743:BE743),1/5)</f>
        <v>0.383192611492786</v>
      </c>
      <c r="BH743" s="0" t="n">
        <f aca="false">IF(SUM(BA743:BE743)&gt;0,BC743/SUM(BA743:BE743),1/5)</f>
        <v>0.160019599704458</v>
      </c>
      <c r="BI743" s="0" t="n">
        <f aca="false">IF(SUM(BA743:BE743)&gt;0,BD743/SUM(BA743:BE743),1/5)</f>
        <v>0.140891004212648</v>
      </c>
      <c r="BJ743" s="0" t="n">
        <f aca="false">IF(SUM(BA743:BE743)&gt;0,BE743/SUM(BA743:BE743),1/5)</f>
        <v>0.160336873204574</v>
      </c>
      <c r="BK743" s="0" t="n">
        <f aca="false">BF743*AB743+BG743*AF743+BH743*AJ743+BI743*AN743+BJ743*AR743</f>
        <v>0.389744740114768</v>
      </c>
      <c r="BL743" s="0" t="n">
        <f aca="false">BF743*AC743+BG743*AG743+BH743*AK743+BI743*AO743+BJ743*AS743</f>
        <v>0.565115662248652</v>
      </c>
      <c r="BM743" s="0" t="n">
        <f aca="false">BF743*AD743+BG743*AH743+BH743*AL743+BI743*AP743+BJ743*AT743</f>
        <v>0.759095288691799</v>
      </c>
      <c r="BN743" s="0" t="n">
        <f aca="false">BF743*AE743+BG743*AI743+BH743*AM743+BI743*AQ743+BJ743*AU743</f>
        <v>0.616807388507214</v>
      </c>
      <c r="BO743" s="0" t="n">
        <f aca="false">RANK(BK743,$BK743:$BN743)</f>
        <v>4</v>
      </c>
      <c r="BP743" s="0" t="n">
        <f aca="false">RANK(BL743,$BK743:$BN743)</f>
        <v>3</v>
      </c>
      <c r="BQ743" s="0" t="n">
        <f aca="false">RANK(BM743,$BK743:$BN743)</f>
        <v>1</v>
      </c>
      <c r="BR743" s="0" t="n">
        <f aca="false">RANK(BN743,$BK743:$BN743)</f>
        <v>2</v>
      </c>
    </row>
    <row r="744" customFormat="false" ht="15" hidden="false" customHeight="false" outlineLevel="0" collapsed="false">
      <c r="A744" s="0" t="n">
        <v>721</v>
      </c>
      <c r="B744" s="0" t="n">
        <f aca="false">RANDBETWEEN(1,$B$5)</f>
        <v>5</v>
      </c>
      <c r="C744" s="0" t="n">
        <f aca="false">RANDBETWEEN(1,$B$5)</f>
        <v>1</v>
      </c>
      <c r="D744" s="0" t="n">
        <f aca="false">RANDBETWEEN(1,$B$5)</f>
        <v>5</v>
      </c>
      <c r="E744" s="0" t="n">
        <f aca="false">RANDBETWEEN(1,$B$5)</f>
        <v>2</v>
      </c>
      <c r="F744" s="0" t="n">
        <f aca="false">RANDBETWEEN(1,$B$5)</f>
        <v>5</v>
      </c>
      <c r="G744" s="0" t="n">
        <f aca="false">RANDBETWEEN(1,$B$5)</f>
        <v>2</v>
      </c>
      <c r="H744" s="0" t="n">
        <f aca="true">NORMINV(RAND(),$B$8,$B$13)</f>
        <v>50.2653301597896</v>
      </c>
      <c r="I744" s="0" t="n">
        <f aca="true">NORMINV(RAND(),$C$8,$C$13)</f>
        <v>59.6316414922318</v>
      </c>
      <c r="J744" s="0" t="n">
        <f aca="true">NORMINV(RAND(),$D$8,$D$13)</f>
        <v>14.6595506144757</v>
      </c>
      <c r="K744" s="0" t="n">
        <f aca="true">NORMINV(RAND(),$E$8,$E$13)</f>
        <v>3.35613090808171</v>
      </c>
      <c r="L744" s="0" t="n">
        <f aca="true">NORMINV(RAND(),$B$9,$B$14)</f>
        <v>51.8921972113789</v>
      </c>
      <c r="M744" s="0" t="n">
        <f aca="true">NORMINV(RAND(),$C$9,$C$14)</f>
        <v>47.1972767348547</v>
      </c>
      <c r="N744" s="0" t="n">
        <f aca="true">NORMINV(RAND(),$D$9,$D$14)</f>
        <v>48.6699279351617</v>
      </c>
      <c r="O744" s="0" t="n">
        <f aca="true">NORMINV(RAND(),$E$9,$E$14)</f>
        <v>23.7168760564892</v>
      </c>
      <c r="P744" s="0" t="n">
        <f aca="true">NORMINV(RAND(),$B$10,$B$15)</f>
        <v>23.03865637696</v>
      </c>
      <c r="Q744" s="0" t="n">
        <f aca="true">NORMINV(RAND(),$C$10,$C$15)</f>
        <v>28.7684886225478</v>
      </c>
      <c r="R744" s="0" t="n">
        <f aca="true">NORMINV(RAND(),$D$10,$D$15)</f>
        <v>9.8364454448223</v>
      </c>
      <c r="S744" s="0" t="n">
        <f aca="true">NORMINV(RAND(),$E$10,$E$15)</f>
        <v>4.11984402434109</v>
      </c>
      <c r="T744" s="0" t="n">
        <f aca="false">MEDIAN(INDEX(Avaliadores!$B$17:$B$22,$B744),INDEX(Avaliadores!$B$17:$B$22,$C744),INDEX(Avaliadores!$B$17:$B$22,$D744),INDEX(Avaliadores!$B$17:$B$22,$E744),INDEX(Avaliadores!$B$17:$B$22,$F744),INDEX(Avaliadores!$B$17:$B$22,$G744))</f>
        <v>2.54166666666667</v>
      </c>
      <c r="U744" s="0" t="n">
        <f aca="false">MEDIAN(INDEX(Avaliadores!$C$17:$C$22,$B744),INDEX(Avaliadores!$C$17:$C$22,$C744),INDEX(Avaliadores!$C$17:$C$22,$D744),INDEX(Avaliadores!$C$17:$C$22,$E744),INDEX(Avaliadores!$C$17:$C$22,$F744),INDEX(Avaliadores!$C$17:$C$22,$G744))</f>
        <v>5.29166666666667</v>
      </c>
      <c r="V744" s="0" t="n">
        <f aca="false">MEDIAN(INDEX(Avaliadores!$D$17:$D$22,$B744),INDEX(Avaliadores!$D$17:$D$22,$C744),INDEX(Avaliadores!$D$17:$D$22,$D744),INDEX(Avaliadores!$D$17:$D$22,$E744),INDEX(Avaliadores!$D$17:$D$22,$F744),INDEX(Avaliadores!$D$17:$D$22,$G744))</f>
        <v>5.79166666666667</v>
      </c>
      <c r="W744" s="0" t="n">
        <f aca="false">MEDIAN(INDEX(Avaliadores!$E$17:$E$22,$B744),INDEX(Avaliadores!$E$17:$E$22,$C744),INDEX(Avaliadores!$E$17:$E$22,$D744),INDEX(Avaliadores!$E$17:$E$22,$E744),INDEX(Avaliadores!$E$17:$E$22,$F744),INDEX(Avaliadores!$E$17:$E$22,$G744))</f>
        <v>7.29166666666667</v>
      </c>
      <c r="X744" s="0" t="n">
        <f aca="false">MEDIAN(INDEX(Avaliadores!$F$17:$F$22,$B744),INDEX(Avaliadores!$F$17:$F$22,$C744),INDEX(Avaliadores!$F$17:$F$22,$D744),INDEX(Avaliadores!$F$17:$F$22,$E744),INDEX(Avaliadores!$F$17:$F$22,$F744),INDEX(Avaliadores!$F$17:$F$22,$G744))</f>
        <v>2.29166666666667</v>
      </c>
      <c r="Y744" s="0" t="n">
        <f aca="false">MEDIAN(INDEX(Avaliadores!$G$17:$G$22,$B744),INDEX(Avaliadores!$G$17:$G$22,$C744),INDEX(Avaliadores!$G$17:$G$22,$D744),INDEX(Avaliadores!$G$17:$G$22,$E744),INDEX(Avaliadores!$G$17:$G$22,$F744),INDEX(Avaliadores!$G$17:$G$22,$G744))</f>
        <v>4.79166666666667</v>
      </c>
      <c r="Z744" s="0" t="n">
        <f aca="false">MEDIAN(INDEX(Avaliadores!$H$17:$H$22,$B744),INDEX(Avaliadores!$H$17:$H$22,$C744),INDEX(Avaliadores!$H$17:$H$22,$D744),INDEX(Avaliadores!$H$17:$H$22,$E744),INDEX(Avaliadores!$H$17:$H$22,$F744),INDEX(Avaliadores!$H$17:$H$22,$G744))</f>
        <v>3.79166666666667</v>
      </c>
      <c r="AA744" s="0" t="n">
        <f aca="false">MEDIAN(INDEX(Avaliadores!$I$17:$I$22,$B744),INDEX(Avaliadores!$I$17:$I$22,$C744),INDEX(Avaliadores!$I$17:$I$22,$D744),INDEX(Avaliadores!$I$17:$I$22,$E744),INDEX(Avaliadores!$I$17:$I$22,$F744),INDEX(Avaliadores!$I$17:$I$22,$G744))</f>
        <v>6.54166666666667</v>
      </c>
      <c r="AB744" s="0" t="n">
        <f aca="false">IF(MAX(H744:K744)=MIN(H744:K744),0,IF($B$17="custo",(MAX(H744:K744)-H744)/(MAX(H744:K744)-MIN(H744:K744)),(H744-MIN(H744:K744))/(MAX(H744:K744)-MIN(H744:K744))))</f>
        <v>0.166436718835922</v>
      </c>
      <c r="AC744" s="0" t="n">
        <f aca="false">IF(MAX(H744:K744)=MIN(H744:K744),0,IF($B$17="custo",(MAX(H744:K744)-I744)/(MAX(H744:K744)-MIN(H744:K744)),(I744-MIN(H744:K744))/(MAX(H744:K744)-MIN(H744:K744))))</f>
        <v>0</v>
      </c>
      <c r="AD744" s="0" t="n">
        <f aca="false">IF(MAX(H744:K744)=MIN(H744:K744),0,IF($B$17="custo",(MAX(H744:K744)-J744)/(MAX(H744:K744)-MIN(H744:K744)),(J744-MIN(H744:K744))/(MAX(H744:K744)-MIN(H744:K744))))</f>
        <v>0.799141410018986</v>
      </c>
      <c r="AE744" s="0" t="n">
        <f aca="false">IF(MAX(H744:K744)=MIN(H744:K744),0,IF($B$17="custo",(MAX(H744:K744)-K744)/(MAX(H744:K744)-MIN(H744:K744)),(K744-MIN(H744:K744))/(MAX(H744:K744)-MIN(H744:K744))))</f>
        <v>1</v>
      </c>
      <c r="AF744" s="0" t="n">
        <f aca="false">IF(MAX(L744:O744)=MIN(L744:O744),0,IF($C$17="custo",(MAX(L744:O744)-L744)/(MAX(L744:O744)-MIN(L744:O744)),(L744-MIN(L744:O744))/(MAX(L744:O744)-MIN(L744:O744))))</f>
        <v>1</v>
      </c>
      <c r="AG744" s="0" t="n">
        <f aca="false">IF(MAX(L744:O744)=MIN(L744:O744),0,IF($C$17="custo",(MAX(L744:O744)-M744)/(MAX(L744:O744)-MIN(L744:O744)),(M744-MIN(L744:O744))/(MAX(L744:O744)-MIN(L744:O744))))</f>
        <v>0.833367632236932</v>
      </c>
      <c r="AH744" s="0" t="n">
        <f aca="false">IF(MAX(L744:O744)=MIN(L744:O744),0,IF($C$17="custo",(MAX(L744:O744)-N744)/(MAX(L744:O744)-MIN(L744:O744)),(N744-MIN(L744:O744))/(MAX(L744:O744)-MIN(L744:O744))))</f>
        <v>0.885635047121441</v>
      </c>
      <c r="AI744" s="0" t="n">
        <f aca="false">IF(MAX(L744:O744)=MIN(L744:O744),0,IF($C$17="custo",(MAX(L744:O744)-O744)/(MAX(L744:O744)-MIN(L744:O744)),(O744-MIN(L744:O744))/(MAX(L744:O744)-MIN(L744:O744))))</f>
        <v>0</v>
      </c>
      <c r="AJ744" s="0" t="n">
        <f aca="false">IF(MAX(P744:S744)=MIN(P744:S744),0,IF($D$17="custo",(MAX(P744:S744)-P744)/(MAX(P744:S744)-MIN(P744:S744)),(P744-MIN(P744:S744))/(MAX(P744:S744)-MIN(P744:S744))))</f>
        <v>0.232460337636767</v>
      </c>
      <c r="AK744" s="0" t="n">
        <f aca="false">IF(MAX(P744:S744)=MIN(P744:S744),0,IF($D$17="custo",(MAX(P744:S744)-Q744)/(MAX(P744:S744)-MIN(P744:S744)),(Q744-MIN(P744:S744))/(MAX(P744:S744)-MIN(P744:S744))))</f>
        <v>0</v>
      </c>
      <c r="AL744" s="0" t="n">
        <f aca="false">IF(MAX(P744:S744)=MIN(P744:S744),0,IF($D$17="custo",(MAX(P744:S744)-R744)/(MAX(P744:S744)-MIN(P744:S744)),(R744-MIN(P744:S744))/(MAX(P744:S744)-MIN(P744:S744))))</f>
        <v>0.768076439347212</v>
      </c>
      <c r="AM744" s="0" t="n">
        <f aca="false">IF(MAX(P744:S744)=MIN(P744:S744),0,IF($D$17="custo",(MAX(P744:S744)-S744)/(MAX(P744:S744)-MIN(P744:S744)),(S744-MIN(P744:S744))/(MAX(P744:S744)-MIN(P744:S744))))</f>
        <v>1</v>
      </c>
      <c r="AN744" s="0" t="n">
        <f aca="false">IF(MAX(T744:W744)=MIN(T744:W744),0,IF($E$17="custo",(MAX(T744:W744)-T744)/(MAX(T744:W744)-MIN(T744:W744)),(T744-MIN(T744:W744))/(MAX(T744:W744)-MIN(T744:W744))))</f>
        <v>0</v>
      </c>
      <c r="AO744" s="0" t="n">
        <f aca="false">IF(MAX(T744:W744)=MIN(T744:W744),0,IF($E$17="custo",(MAX(T744:W744)-U744)/(MAX(T744:W744)-MIN(T744:W744)),(U744-MIN(T744:W744))/(MAX(T744:W744)-MIN(T744:W744))))</f>
        <v>0.578947368421053</v>
      </c>
      <c r="AP744" s="0" t="n">
        <f aca="false">IF(MAX(T744:W744)=MIN(T744:W744),0,IF($E$17="custo",(MAX(T744:W744)-V744)/(MAX(T744:W744)-MIN(T744:W744)),(V744-MIN(T744:W744))/(MAX(T744:W744)-MIN(T744:W744))))</f>
        <v>0.68421052631579</v>
      </c>
      <c r="AQ744" s="0" t="n">
        <f aca="false">IF(MAX(T744:W744)=MIN(T744:W744),0,IF($E$17="custo",(MAX(T744:W744)-W744)/(MAX(T744:W744)-MIN(T744:W744)),(W744-MIN(T744:W744))/(MAX(T744:W744)-MIN(T744:W744))))</f>
        <v>1</v>
      </c>
      <c r="AR744" s="0" t="n">
        <f aca="false">IF(MAX(X744:AA744)=MIN(X744:AA744),0,IF($F$17="custo",(MAX(X744:AA744)-X744)/(MAX(X744:AA744)-MIN(X744:AA744)),(X744-MIN(X744:AA744))/(MAX(X744:AA744)-MIN(X744:AA744))))</f>
        <v>0</v>
      </c>
      <c r="AS744" s="0" t="n">
        <f aca="false">IF(MAX(X744:AA744)=MIN(X744:AA744),0,IF($F$17="custo",(MAX(X744:AA744)-Y744)/(MAX(X744:AA744)-MIN(X744:AA744)),(Y744-MIN(X744:AA744))/(MAX(X744:AA744)-MIN(X744:AA744))))</f>
        <v>0.588235294117647</v>
      </c>
      <c r="AT744" s="0" t="n">
        <f aca="false">IF(MAX(X744:AA744)=MIN(X744:AA744),0,IF($F$17="custo",(MAX(X744:AA744)-Z744)/(MAX(X744:AA744)-MIN(X744:AA744)),(Z744-MIN(X744:AA744))/(MAX(X744:AA744)-MIN(X744:AA744))))</f>
        <v>0.352941176470588</v>
      </c>
      <c r="AU744" s="0" t="n">
        <f aca="false">IF(MAX(X744:AA744)=MIN(X744:AA744),0,IF($F$17="custo",(MAX(X744:AA744)-AA744)/(MAX(X744:AA744)-MIN(X744:AA744)),(AA744-MIN(X744:AA744))/(MAX(X744:AA744)-MIN(X744:AA744))))</f>
        <v>1</v>
      </c>
      <c r="AV744" s="0" t="n">
        <f aca="false">STDEVP(AB744:AE744)</f>
        <v>0.418465598773009</v>
      </c>
      <c r="AW744" s="0" t="n">
        <f aca="false">STDEVP(AF744:AI744)</f>
        <v>0.397053886317866</v>
      </c>
      <c r="AX744" s="0" t="n">
        <f aca="false">STDEVP(AJ744:AM744)</f>
        <v>0.401074299924007</v>
      </c>
      <c r="AY744" s="0" t="n">
        <f aca="false">STDEVP(AN744:AQ744)</f>
        <v>0.361542938527213</v>
      </c>
      <c r="AZ744" s="0" t="n">
        <f aca="false">STDEVP(AR744:AU744)</f>
        <v>0.363506091009067</v>
      </c>
      <c r="BA744" s="0" t="n">
        <f aca="false">AV744*((1-IFERROR(CORREL(AB744:AE744,AF744:AI744),0))+(1-IFERROR(CORREL(AB744:AE744,AJ744:AM744),0))+(1-IFERROR(CORREL(AB744:AE744,AN744:AQ744),0))+(1-IFERROR(CORREL(AB744:AE744,AR744:AU744),0)))</f>
        <v>1.02115872846167</v>
      </c>
      <c r="BB744" s="0" t="n">
        <f aca="false">AW744*((1-IFERROR(CORREL(AF744:AI744,AB744:AE744),0))+(1-IFERROR(CORREL(AF744:AI744,AJ744:AM744),0))+(1-IFERROR(CORREL(AF744:AI744,AN744:AQ744),0))+(1-IFERROR(CORREL(AF744:AI744,AR744:AU744),0)))</f>
        <v>2.8094116159863</v>
      </c>
      <c r="BC744" s="0" t="n">
        <f aca="false">AX744*((1-IFERROR(CORREL(AJ744:AM744,AB744:AE744),0))+(1-IFERROR(CORREL(AJ744:AM744,AF744:AI744),0))+(1-IFERROR(CORREL(AJ744:AM744,AN744:AQ744),0))+(1-IFERROR(CORREL(AJ744:AM744,AR744:AU744),0)))</f>
        <v>1.00723213157366</v>
      </c>
      <c r="BD744" s="0" t="n">
        <f aca="false">AY744*((1-IFERROR(CORREL(AN744:AQ744,AB744:AE744),0))+(1-IFERROR(CORREL(AN744:AQ744,AF744:AI744),0))+(1-IFERROR(CORREL(AN744:AQ744,AJ744:AM744),0))+(1-IFERROR(CORREL(AN744:AQ744,AR744:AU744),0)))</f>
        <v>0.891726689954259</v>
      </c>
      <c r="BE744" s="0" t="n">
        <f aca="false">AZ744*((1-IFERROR(CORREL(AR744:AU744,AB744:AE744),0))+(1-IFERROR(CORREL(AR744:AU744,AF744:AI744),0))+(1-IFERROR(CORREL(AR744:AU744,AJ744:AM744),0))+(1-IFERROR(CORREL(AR744:AU744,AN744:AQ744),0)))</f>
        <v>1.06167221725998</v>
      </c>
      <c r="BF744" s="0" t="n">
        <f aca="false">IF(SUM(BA744:BE744)&gt;0,BA744/SUM(BA744:BE744),1/5)</f>
        <v>0.150364960606588</v>
      </c>
      <c r="BG744" s="0" t="n">
        <f aca="false">IF(SUM(BA744:BE744)&gt;0,BB744/SUM(BA744:BE744),1/5)</f>
        <v>0.413684038721242</v>
      </c>
      <c r="BH744" s="0" t="n">
        <f aca="false">IF(SUM(BA744:BE744)&gt;0,BC744/SUM(BA744:BE744),1/5)</f>
        <v>0.14831427824538</v>
      </c>
      <c r="BI744" s="0" t="n">
        <f aca="false">IF(SUM(BA744:BE744)&gt;0,BD744/SUM(BA744:BE744),1/5)</f>
        <v>0.131306176865185</v>
      </c>
      <c r="BJ744" s="0" t="n">
        <f aca="false">IF(SUM(BA744:BE744)&gt;0,BE744/SUM(BA744:BE744),1/5)</f>
        <v>0.156330545561604</v>
      </c>
      <c r="BK744" s="0" t="n">
        <f aca="false">BF744*AB744+BG744*AF744+BH744*AJ744+BI744*AN744+BJ744*AR744</f>
        <v>0.47318747658977</v>
      </c>
      <c r="BL744" s="0" t="n">
        <f aca="false">BF744*AC744+BG744*AG744+BH744*AK744+BI744*AO744+BJ744*AS744</f>
        <v>0.512729397844863</v>
      </c>
      <c r="BM744" s="0" t="n">
        <f aca="false">BF744*AD744+BG744*AH744+BH744*AL744+BI744*AP744+BJ744*AT744</f>
        <v>0.745469207552181</v>
      </c>
      <c r="BN744" s="0" t="n">
        <f aca="false">BF744*AE744+BG744*AI744+BH744*AM744+BI744*AQ744+BJ744*AU744</f>
        <v>0.586315961278758</v>
      </c>
      <c r="BO744" s="0" t="n">
        <f aca="false">RANK(BK744,$BK744:$BN744)</f>
        <v>4</v>
      </c>
      <c r="BP744" s="0" t="n">
        <f aca="false">RANK(BL744,$BK744:$BN744)</f>
        <v>3</v>
      </c>
      <c r="BQ744" s="0" t="n">
        <f aca="false">RANK(BM744,$BK744:$BN744)</f>
        <v>1</v>
      </c>
      <c r="BR744" s="0" t="n">
        <f aca="false">RANK(BN744,$BK744:$BN744)</f>
        <v>2</v>
      </c>
    </row>
    <row r="745" customFormat="false" ht="15" hidden="false" customHeight="false" outlineLevel="0" collapsed="false">
      <c r="A745" s="0" t="n">
        <v>722</v>
      </c>
      <c r="B745" s="0" t="n">
        <f aca="false">RANDBETWEEN(1,$B$5)</f>
        <v>5</v>
      </c>
      <c r="C745" s="0" t="n">
        <f aca="false">RANDBETWEEN(1,$B$5)</f>
        <v>4</v>
      </c>
      <c r="D745" s="0" t="n">
        <f aca="false">RANDBETWEEN(1,$B$5)</f>
        <v>6</v>
      </c>
      <c r="E745" s="0" t="n">
        <f aca="false">RANDBETWEEN(1,$B$5)</f>
        <v>3</v>
      </c>
      <c r="F745" s="0" t="n">
        <f aca="false">RANDBETWEEN(1,$B$5)</f>
        <v>4</v>
      </c>
      <c r="G745" s="0" t="n">
        <f aca="false">RANDBETWEEN(1,$B$5)</f>
        <v>5</v>
      </c>
      <c r="H745" s="0" t="n">
        <f aca="true">NORMINV(RAND(),$B$8,$B$13)</f>
        <v>45.4452707604222</v>
      </c>
      <c r="I745" s="0" t="n">
        <f aca="true">NORMINV(RAND(),$C$8,$C$13)</f>
        <v>68.1686664511119</v>
      </c>
      <c r="J745" s="0" t="n">
        <f aca="true">NORMINV(RAND(),$D$8,$D$13)</f>
        <v>15.7112393158042</v>
      </c>
      <c r="K745" s="0" t="n">
        <f aca="true">NORMINV(RAND(),$E$8,$E$13)</f>
        <v>3.15422772923386</v>
      </c>
      <c r="L745" s="0" t="n">
        <f aca="true">NORMINV(RAND(),$B$9,$B$14)</f>
        <v>40.4461261100479</v>
      </c>
      <c r="M745" s="0" t="n">
        <f aca="true">NORMINV(RAND(),$C$9,$C$14)</f>
        <v>55.8704555436762</v>
      </c>
      <c r="N745" s="0" t="n">
        <f aca="true">NORMINV(RAND(),$D$9,$D$14)</f>
        <v>48.150622425194</v>
      </c>
      <c r="O745" s="0" t="n">
        <f aca="true">NORMINV(RAND(),$E$9,$E$14)</f>
        <v>26.7111721894991</v>
      </c>
      <c r="P745" s="0" t="n">
        <f aca="true">NORMINV(RAND(),$B$10,$B$15)</f>
        <v>23.4151602445147</v>
      </c>
      <c r="Q745" s="0" t="n">
        <f aca="true">NORMINV(RAND(),$C$10,$C$15)</f>
        <v>29.3661753646952</v>
      </c>
      <c r="R745" s="0" t="n">
        <f aca="true">NORMINV(RAND(),$D$10,$D$15)</f>
        <v>10.3329786974813</v>
      </c>
      <c r="S745" s="0" t="n">
        <f aca="true">NORMINV(RAND(),$E$10,$E$15)</f>
        <v>4.23373665579102</v>
      </c>
      <c r="T745" s="0" t="n">
        <f aca="false">MEDIAN(INDEX(Avaliadores!$B$17:$B$22,$B745),INDEX(Avaliadores!$B$17:$B$22,$C745),INDEX(Avaliadores!$B$17:$B$22,$D745),INDEX(Avaliadores!$B$17:$B$22,$E745),INDEX(Avaliadores!$B$17:$B$22,$F745),INDEX(Avaliadores!$B$17:$B$22,$G745))</f>
        <v>2.66666666666667</v>
      </c>
      <c r="U745" s="0" t="n">
        <f aca="false">MEDIAN(INDEX(Avaliadores!$C$17:$C$22,$B745),INDEX(Avaliadores!$C$17:$C$22,$C745),INDEX(Avaliadores!$C$17:$C$22,$D745),INDEX(Avaliadores!$C$17:$C$22,$E745),INDEX(Avaliadores!$C$17:$C$22,$F745),INDEX(Avaliadores!$C$17:$C$22,$G745))</f>
        <v>5.54166666666667</v>
      </c>
      <c r="V745" s="0" t="n">
        <f aca="false">MEDIAN(INDEX(Avaliadores!$D$17:$D$22,$B745),INDEX(Avaliadores!$D$17:$D$22,$C745),INDEX(Avaliadores!$D$17:$D$22,$D745),INDEX(Avaliadores!$D$17:$D$22,$E745),INDEX(Avaliadores!$D$17:$D$22,$F745),INDEX(Avaliadores!$D$17:$D$22,$G745))</f>
        <v>5.54166666666667</v>
      </c>
      <c r="W745" s="0" t="n">
        <f aca="false">MEDIAN(INDEX(Avaliadores!$E$17:$E$22,$B745),INDEX(Avaliadores!$E$17:$E$22,$C745),INDEX(Avaliadores!$E$17:$E$22,$D745),INDEX(Avaliadores!$E$17:$E$22,$E745),INDEX(Avaliadores!$E$17:$E$22,$F745),INDEX(Avaliadores!$E$17:$E$22,$G745))</f>
        <v>6.54166666666667</v>
      </c>
      <c r="X745" s="0" t="n">
        <f aca="false">MEDIAN(INDEX(Avaliadores!$F$17:$F$22,$B745),INDEX(Avaliadores!$F$17:$F$22,$C745),INDEX(Avaliadores!$F$17:$F$22,$D745),INDEX(Avaliadores!$F$17:$F$22,$E745),INDEX(Avaliadores!$F$17:$F$22,$F745),INDEX(Avaliadores!$F$17:$F$22,$G745))</f>
        <v>2.91666666666667</v>
      </c>
      <c r="Y745" s="0" t="n">
        <f aca="false">MEDIAN(INDEX(Avaliadores!$G$17:$G$22,$B745),INDEX(Avaliadores!$G$17:$G$22,$C745),INDEX(Avaliadores!$G$17:$G$22,$D745),INDEX(Avaliadores!$G$17:$G$22,$E745),INDEX(Avaliadores!$G$17:$G$22,$F745),INDEX(Avaliadores!$G$17:$G$22,$G745))</f>
        <v>4.54166666666667</v>
      </c>
      <c r="Z745" s="0" t="n">
        <f aca="false">MEDIAN(INDEX(Avaliadores!$H$17:$H$22,$B745),INDEX(Avaliadores!$H$17:$H$22,$C745),INDEX(Avaliadores!$H$17:$H$22,$D745),INDEX(Avaliadores!$H$17:$H$22,$E745),INDEX(Avaliadores!$H$17:$H$22,$F745),INDEX(Avaliadores!$H$17:$H$22,$G745))</f>
        <v>3.54166666666667</v>
      </c>
      <c r="AA745" s="0" t="n">
        <f aca="false">MEDIAN(INDEX(Avaliadores!$I$17:$I$22,$B745),INDEX(Avaliadores!$I$17:$I$22,$C745),INDEX(Avaliadores!$I$17:$I$22,$D745),INDEX(Avaliadores!$I$17:$I$22,$E745),INDEX(Avaliadores!$I$17:$I$22,$F745),INDEX(Avaliadores!$I$17:$I$22,$G745))</f>
        <v>6.54166666666667</v>
      </c>
      <c r="AB745" s="0" t="n">
        <f aca="false">IF(MAX(H745:K745)=MIN(H745:K745),0,IF($B$17="custo",(MAX(H745:K745)-H745)/(MAX(H745:K745)-MIN(H745:K745)),(H745-MIN(H745:K745))/(MAX(H745:K745)-MIN(H745:K745))))</f>
        <v>0.34951306413483</v>
      </c>
      <c r="AC745" s="0" t="n">
        <f aca="false">IF(MAX(H745:K745)=MIN(H745:K745),0,IF($B$17="custo",(MAX(H745:K745)-I745)/(MAX(H745:K745)-MIN(H745:K745)),(I745-MIN(H745:K745))/(MAX(H745:K745)-MIN(H745:K745))))</f>
        <v>0</v>
      </c>
      <c r="AD745" s="0" t="n">
        <f aca="false">IF(MAX(H745:K745)=MIN(H745:K745),0,IF($B$17="custo",(MAX(H745:K745)-J745)/(MAX(H745:K745)-MIN(H745:K745)),(J745-MIN(H745:K745))/(MAX(H745:K745)-MIN(H745:K745))))</f>
        <v>0.806858109776394</v>
      </c>
      <c r="AE745" s="0" t="n">
        <f aca="false">IF(MAX(H745:K745)=MIN(H745:K745),0,IF($B$17="custo",(MAX(H745:K745)-K745)/(MAX(H745:K745)-MIN(H745:K745)),(K745-MIN(H745:K745))/(MAX(H745:K745)-MIN(H745:K745))))</f>
        <v>1</v>
      </c>
      <c r="AF745" s="0" t="n">
        <f aca="false">IF(MAX(L745:O745)=MIN(L745:O745),0,IF($C$17="custo",(MAX(L745:O745)-L745)/(MAX(L745:O745)-MIN(L745:O745)),(L745-MIN(L745:O745))/(MAX(L745:O745)-MIN(L745:O745))))</f>
        <v>0.47103194388285</v>
      </c>
      <c r="AG745" s="0" t="n">
        <f aca="false">IF(MAX(L745:O745)=MIN(L745:O745),0,IF($C$17="custo",(MAX(L745:O745)-M745)/(MAX(L745:O745)-MIN(L745:O745)),(M745-MIN(L745:O745))/(MAX(L745:O745)-MIN(L745:O745))))</f>
        <v>1</v>
      </c>
      <c r="AH745" s="0" t="n">
        <f aca="false">IF(MAX(L745:O745)=MIN(L745:O745),0,IF($C$17="custo",(MAX(L745:O745)-N745)/(MAX(L745:O745)-MIN(L745:O745)),(N745-MIN(L745:O745))/(MAX(L745:O745)-MIN(L745:O745))))</f>
        <v>0.735252988740676</v>
      </c>
      <c r="AI745" s="0" t="n">
        <f aca="false">IF(MAX(L745:O745)=MIN(L745:O745),0,IF($C$17="custo",(MAX(L745:O745)-O745)/(MAX(L745:O745)-MIN(L745:O745)),(O745-MIN(L745:O745))/(MAX(L745:O745)-MIN(L745:O745))))</f>
        <v>0</v>
      </c>
      <c r="AJ745" s="0" t="n">
        <f aca="false">IF(MAX(P745:S745)=MIN(P745:S745),0,IF($D$17="custo",(MAX(P745:S745)-P745)/(MAX(P745:S745)-MIN(P745:S745)),(P745-MIN(P745:S745))/(MAX(P745:S745)-MIN(P745:S745))))</f>
        <v>0.236786218365353</v>
      </c>
      <c r="AK745" s="0" t="n">
        <f aca="false">IF(MAX(P745:S745)=MIN(P745:S745),0,IF($D$17="custo",(MAX(P745:S745)-Q745)/(MAX(P745:S745)-MIN(P745:S745)),(Q745-MIN(P745:S745))/(MAX(P745:S745)-MIN(P745:S745))))</f>
        <v>0</v>
      </c>
      <c r="AL745" s="0" t="n">
        <f aca="false">IF(MAX(P745:S745)=MIN(P745:S745),0,IF($D$17="custo",(MAX(P745:S745)-R745)/(MAX(P745:S745)-MIN(P745:S745)),(R745-MIN(P745:S745))/(MAX(P745:S745)-MIN(P745:S745))))</f>
        <v>0.75731594882874</v>
      </c>
      <c r="AM745" s="0" t="n">
        <f aca="false">IF(MAX(P745:S745)=MIN(P745:S745),0,IF($D$17="custo",(MAX(P745:S745)-S745)/(MAX(P745:S745)-MIN(P745:S745)),(S745-MIN(P745:S745))/(MAX(P745:S745)-MIN(P745:S745))))</f>
        <v>1</v>
      </c>
      <c r="AN745" s="0" t="n">
        <f aca="false">IF(MAX(T745:W745)=MIN(T745:W745),0,IF($E$17="custo",(MAX(T745:W745)-T745)/(MAX(T745:W745)-MIN(T745:W745)),(T745-MIN(T745:W745))/(MAX(T745:W745)-MIN(T745:W745))))</f>
        <v>0</v>
      </c>
      <c r="AO745" s="0" t="n">
        <f aca="false">IF(MAX(T745:W745)=MIN(T745:W745),0,IF($E$17="custo",(MAX(T745:W745)-U745)/(MAX(T745:W745)-MIN(T745:W745)),(U745-MIN(T745:W745))/(MAX(T745:W745)-MIN(T745:W745))))</f>
        <v>0.741935483870968</v>
      </c>
      <c r="AP745" s="0" t="n">
        <f aca="false">IF(MAX(T745:W745)=MIN(T745:W745),0,IF($E$17="custo",(MAX(T745:W745)-V745)/(MAX(T745:W745)-MIN(T745:W745)),(V745-MIN(T745:W745))/(MAX(T745:W745)-MIN(T745:W745))))</f>
        <v>0.741935483870968</v>
      </c>
      <c r="AQ745" s="0" t="n">
        <f aca="false">IF(MAX(T745:W745)=MIN(T745:W745),0,IF($E$17="custo",(MAX(T745:W745)-W745)/(MAX(T745:W745)-MIN(T745:W745)),(W745-MIN(T745:W745))/(MAX(T745:W745)-MIN(T745:W745))))</f>
        <v>1</v>
      </c>
      <c r="AR745" s="0" t="n">
        <f aca="false">IF(MAX(X745:AA745)=MIN(X745:AA745),0,IF($F$17="custo",(MAX(X745:AA745)-X745)/(MAX(X745:AA745)-MIN(X745:AA745)),(X745-MIN(X745:AA745))/(MAX(X745:AA745)-MIN(X745:AA745))))</f>
        <v>0</v>
      </c>
      <c r="AS745" s="0" t="n">
        <f aca="false">IF(MAX(X745:AA745)=MIN(X745:AA745),0,IF($F$17="custo",(MAX(X745:AA745)-Y745)/(MAX(X745:AA745)-MIN(X745:AA745)),(Y745-MIN(X745:AA745))/(MAX(X745:AA745)-MIN(X745:AA745))))</f>
        <v>0.448275862068966</v>
      </c>
      <c r="AT745" s="0" t="n">
        <f aca="false">IF(MAX(X745:AA745)=MIN(X745:AA745),0,IF($F$17="custo",(MAX(X745:AA745)-Z745)/(MAX(X745:AA745)-MIN(X745:AA745)),(Z745-MIN(X745:AA745))/(MAX(X745:AA745)-MIN(X745:AA745))))</f>
        <v>0.172413793103448</v>
      </c>
      <c r="AU745" s="0" t="n">
        <f aca="false">IF(MAX(X745:AA745)=MIN(X745:AA745),0,IF($F$17="custo",(MAX(X745:AA745)-AA745)/(MAX(X745:AA745)-MIN(X745:AA745)),(AA745-MIN(X745:AA745))/(MAX(X745:AA745)-MIN(X745:AA745))))</f>
        <v>1</v>
      </c>
      <c r="AV745" s="0" t="n">
        <f aca="false">STDEVP(AB745:AE745)</f>
        <v>0.390734958569756</v>
      </c>
      <c r="AW745" s="0" t="n">
        <f aca="false">STDEVP(AF745:AI745)</f>
        <v>0.369305005594886</v>
      </c>
      <c r="AX745" s="0" t="n">
        <f aca="false">STDEVP(AJ745:AM745)</f>
        <v>0.398586344552876</v>
      </c>
      <c r="AY745" s="0" t="n">
        <f aca="false">STDEVP(AN745:AQ745)</f>
        <v>0.373675252845261</v>
      </c>
      <c r="AZ745" s="0" t="n">
        <f aca="false">STDEVP(AR745:AU745)</f>
        <v>0.37882021625379</v>
      </c>
      <c r="BA745" s="0" t="n">
        <f aca="false">AV745*((1-IFERROR(CORREL(AB745:AE745,AF745:AI745),0))+(1-IFERROR(CORREL(AB745:AE745,AJ745:AM745),0))+(1-IFERROR(CORREL(AB745:AE745,AN745:AQ745),0))+(1-IFERROR(CORREL(AB745:AE745,AR745:AU745),0)))</f>
        <v>1.11809473084586</v>
      </c>
      <c r="BB745" s="0" t="n">
        <f aca="false">AW745*((1-IFERROR(CORREL(AF745:AI745,AB745:AE745),0))+(1-IFERROR(CORREL(AF745:AI745,AJ745:AM745),0))+(1-IFERROR(CORREL(AF745:AI745,AN745:AQ745),0))+(1-IFERROR(CORREL(AF745:AI745,AR745:AU745),0)))</f>
        <v>2.28967613108764</v>
      </c>
      <c r="BC745" s="0" t="n">
        <f aca="false">AX745*((1-IFERROR(CORREL(AJ745:AM745,AB745:AE745),0))+(1-IFERROR(CORREL(AJ745:AM745,AF745:AI745),0))+(1-IFERROR(CORREL(AJ745:AM745,AN745:AQ745),0))+(1-IFERROR(CORREL(AJ745:AM745,AR745:AU745),0)))</f>
        <v>1.06114102388286</v>
      </c>
      <c r="BD745" s="0" t="n">
        <f aca="false">AY745*((1-IFERROR(CORREL(AN745:AQ745,AB745:AE745),0))+(1-IFERROR(CORREL(AN745:AQ745,AF745:AI745),0))+(1-IFERROR(CORREL(AN745:AQ745,AJ745:AM745),0))+(1-IFERROR(CORREL(AN745:AQ745,AR745:AU745),0)))</f>
        <v>0.881848182200148</v>
      </c>
      <c r="BE745" s="0" t="n">
        <f aca="false">AZ745*((1-IFERROR(CORREL(AR745:AU745,AB745:AE745),0))+(1-IFERROR(CORREL(AR745:AU745,AF745:AI745),0))+(1-IFERROR(CORREL(AR745:AU745,AJ745:AM745),0))+(1-IFERROR(CORREL(AR745:AU745,AN745:AQ745),0)))</f>
        <v>1.05516426845729</v>
      </c>
      <c r="BF745" s="0" t="n">
        <f aca="false">IF(SUM(BA745:BE745)&gt;0,BA745/SUM(BA745:BE745),1/5)</f>
        <v>0.174540733252139</v>
      </c>
      <c r="BG745" s="0" t="n">
        <f aca="false">IF(SUM(BA745:BE745)&gt;0,BB745/SUM(BA745:BE745),1/5)</f>
        <v>0.357431029594086</v>
      </c>
      <c r="BH745" s="0" t="n">
        <f aca="false">IF(SUM(BA745:BE745)&gt;0,BC745/SUM(BA745:BE745),1/5)</f>
        <v>0.165649946541045</v>
      </c>
      <c r="BI745" s="0" t="n">
        <f aca="false">IF(SUM(BA745:BE745)&gt;0,BD745/SUM(BA745:BE745),1/5)</f>
        <v>0.137661348445706</v>
      </c>
      <c r="BJ745" s="0" t="n">
        <f aca="false">IF(SUM(BA745:BE745)&gt;0,BE745/SUM(BA745:BE745),1/5)</f>
        <v>0.164716942167024</v>
      </c>
      <c r="BK745" s="0" t="n">
        <f aca="false">BF745*AB745+BG745*AF745+BH745*AJ745+BI745*AN745+BJ745*AR745</f>
        <v>0.268589323582923</v>
      </c>
      <c r="BL745" s="0" t="n">
        <f aca="false">BF745*AC745+BG745*AG745+BH745*AK745+BI745*AO745+BJ745*AS745</f>
        <v>0.533405498010767</v>
      </c>
      <c r="BM745" s="0" t="n">
        <f aca="false">BF745*AD745+BG745*AH745+BH745*AL745+BI745*AP745+BJ745*AT745</f>
        <v>0.659616497283489</v>
      </c>
      <c r="BN745" s="0" t="n">
        <f aca="false">BF745*AE745+BG745*AI745+BH745*AM745+BI745*AQ745+BJ745*AU745</f>
        <v>0.642568970405914</v>
      </c>
      <c r="BO745" s="0" t="n">
        <f aca="false">RANK(BK745,$BK745:$BN745)</f>
        <v>4</v>
      </c>
      <c r="BP745" s="0" t="n">
        <f aca="false">RANK(BL745,$BK745:$BN745)</f>
        <v>3</v>
      </c>
      <c r="BQ745" s="0" t="n">
        <f aca="false">RANK(BM745,$BK745:$BN745)</f>
        <v>1</v>
      </c>
      <c r="BR745" s="0" t="n">
        <f aca="false">RANK(BN745,$BK745:$BN745)</f>
        <v>2</v>
      </c>
    </row>
    <row r="746" customFormat="false" ht="15" hidden="false" customHeight="false" outlineLevel="0" collapsed="false">
      <c r="A746" s="0" t="n">
        <v>723</v>
      </c>
      <c r="B746" s="0" t="n">
        <f aca="false">RANDBETWEEN(1,$B$5)</f>
        <v>2</v>
      </c>
      <c r="C746" s="0" t="n">
        <f aca="false">RANDBETWEEN(1,$B$5)</f>
        <v>1</v>
      </c>
      <c r="D746" s="0" t="n">
        <f aca="false">RANDBETWEEN(1,$B$5)</f>
        <v>1</v>
      </c>
      <c r="E746" s="0" t="n">
        <f aca="false">RANDBETWEEN(1,$B$5)</f>
        <v>1</v>
      </c>
      <c r="F746" s="0" t="n">
        <f aca="false">RANDBETWEEN(1,$B$5)</f>
        <v>4</v>
      </c>
      <c r="G746" s="0" t="n">
        <f aca="false">RANDBETWEEN(1,$B$5)</f>
        <v>5</v>
      </c>
      <c r="H746" s="0" t="n">
        <f aca="true">NORMINV(RAND(),$B$8,$B$13)</f>
        <v>50.4084673387042</v>
      </c>
      <c r="I746" s="0" t="n">
        <f aca="true">NORMINV(RAND(),$C$8,$C$13)</f>
        <v>60.3150400469828</v>
      </c>
      <c r="J746" s="0" t="n">
        <f aca="true">NORMINV(RAND(),$D$8,$D$13)</f>
        <v>14.9127365298447</v>
      </c>
      <c r="K746" s="0" t="n">
        <f aca="true">NORMINV(RAND(),$E$8,$E$13)</f>
        <v>3.02422750799538</v>
      </c>
      <c r="L746" s="0" t="n">
        <f aca="true">NORMINV(RAND(),$B$9,$B$14)</f>
        <v>42.2844800944158</v>
      </c>
      <c r="M746" s="0" t="n">
        <f aca="true">NORMINV(RAND(),$C$9,$C$14)</f>
        <v>61.1805256561554</v>
      </c>
      <c r="N746" s="0" t="n">
        <f aca="true">NORMINV(RAND(),$D$9,$D$14)</f>
        <v>45.6831814274282</v>
      </c>
      <c r="O746" s="0" t="n">
        <f aca="true">NORMINV(RAND(),$E$9,$E$14)</f>
        <v>20.8770625529985</v>
      </c>
      <c r="P746" s="0" t="n">
        <f aca="true">NORMINV(RAND(),$B$10,$B$15)</f>
        <v>25.9576520989169</v>
      </c>
      <c r="Q746" s="0" t="n">
        <f aca="true">NORMINV(RAND(),$C$10,$C$15)</f>
        <v>28.2099393641308</v>
      </c>
      <c r="R746" s="0" t="n">
        <f aca="true">NORMINV(RAND(),$D$10,$D$15)</f>
        <v>10.2330011622393</v>
      </c>
      <c r="S746" s="0" t="n">
        <f aca="true">NORMINV(RAND(),$E$10,$E$15)</f>
        <v>3.73315911104585</v>
      </c>
      <c r="T746" s="0" t="n">
        <f aca="false">MEDIAN(INDEX(Avaliadores!$B$17:$B$22,$B746),INDEX(Avaliadores!$B$17:$B$22,$C746),INDEX(Avaliadores!$B$17:$B$22,$D746),INDEX(Avaliadores!$B$17:$B$22,$E746),INDEX(Avaliadores!$B$17:$B$22,$F746),INDEX(Avaliadores!$B$17:$B$22,$G746))</f>
        <v>2.29166666666667</v>
      </c>
      <c r="U746" s="0" t="n">
        <f aca="false">MEDIAN(INDEX(Avaliadores!$C$17:$C$22,$B746),INDEX(Avaliadores!$C$17:$C$22,$C746),INDEX(Avaliadores!$C$17:$C$22,$D746),INDEX(Avaliadores!$C$17:$C$22,$E746),INDEX(Avaliadores!$C$17:$C$22,$F746),INDEX(Avaliadores!$C$17:$C$22,$G746))</f>
        <v>4.54166666666667</v>
      </c>
      <c r="V746" s="0" t="n">
        <f aca="false">MEDIAN(INDEX(Avaliadores!$D$17:$D$22,$B746),INDEX(Avaliadores!$D$17:$D$22,$C746),INDEX(Avaliadores!$D$17:$D$22,$D746),INDEX(Avaliadores!$D$17:$D$22,$E746),INDEX(Avaliadores!$D$17:$D$22,$F746),INDEX(Avaliadores!$D$17:$D$22,$G746))</f>
        <v>6.54166666666667</v>
      </c>
      <c r="W746" s="0" t="n">
        <f aca="false">MEDIAN(INDEX(Avaliadores!$E$17:$E$22,$B746),INDEX(Avaliadores!$E$17:$E$22,$C746),INDEX(Avaliadores!$E$17:$E$22,$D746),INDEX(Avaliadores!$E$17:$E$22,$E746),INDEX(Avaliadores!$E$17:$E$22,$F746),INDEX(Avaliadores!$E$17:$E$22,$G746))</f>
        <v>7.04166666666667</v>
      </c>
      <c r="X746" s="0" t="n">
        <f aca="false">MEDIAN(INDEX(Avaliadores!$F$17:$F$22,$B746),INDEX(Avaliadores!$F$17:$F$22,$C746),INDEX(Avaliadores!$F$17:$F$22,$D746),INDEX(Avaliadores!$F$17:$F$22,$E746),INDEX(Avaliadores!$F$17:$F$22,$F746),INDEX(Avaliadores!$F$17:$F$22,$G746))</f>
        <v>2.04166666666667</v>
      </c>
      <c r="Y746" s="0" t="n">
        <f aca="false">MEDIAN(INDEX(Avaliadores!$G$17:$G$22,$B746),INDEX(Avaliadores!$G$17:$G$22,$C746),INDEX(Avaliadores!$G$17:$G$22,$D746),INDEX(Avaliadores!$G$17:$G$22,$E746),INDEX(Avaliadores!$G$17:$G$22,$F746),INDEX(Avaliadores!$G$17:$G$22,$G746))</f>
        <v>5.04166666666667</v>
      </c>
      <c r="Z746" s="0" t="n">
        <f aca="false">MEDIAN(INDEX(Avaliadores!$H$17:$H$22,$B746),INDEX(Avaliadores!$H$17:$H$22,$C746),INDEX(Avaliadores!$H$17:$H$22,$D746),INDEX(Avaliadores!$H$17:$H$22,$E746),INDEX(Avaliadores!$H$17:$H$22,$F746),INDEX(Avaliadores!$H$17:$H$22,$G746))</f>
        <v>4.04166666666667</v>
      </c>
      <c r="AA746" s="0" t="n">
        <f aca="false">MEDIAN(INDEX(Avaliadores!$I$17:$I$22,$B746),INDEX(Avaliadores!$I$17:$I$22,$C746),INDEX(Avaliadores!$I$17:$I$22,$D746),INDEX(Avaliadores!$I$17:$I$22,$E746),INDEX(Avaliadores!$I$17:$I$22,$F746),INDEX(Avaliadores!$I$17:$I$22,$G746))</f>
        <v>6.79166666666667</v>
      </c>
      <c r="AB746" s="0" t="n">
        <f aca="false">IF(MAX(H746:K746)=MIN(H746:K746),0,IF($B$17="custo",(MAX(H746:K746)-H746)/(MAX(H746:K746)-MIN(H746:K746)),(H746-MIN(H746:K746))/(MAX(H746:K746)-MIN(H746:K746))))</f>
        <v>0.172917301557506</v>
      </c>
      <c r="AC746" s="0" t="n">
        <f aca="false">IF(MAX(H746:K746)=MIN(H746:K746),0,IF($B$17="custo",(MAX(H746:K746)-I746)/(MAX(H746:K746)-MIN(H746:K746)),(I746-MIN(H746:K746))/(MAX(H746:K746)-MIN(H746:K746))))</f>
        <v>0</v>
      </c>
      <c r="AD746" s="0" t="n">
        <f aca="false">IF(MAX(H746:K746)=MIN(H746:K746),0,IF($B$17="custo",(MAX(H746:K746)-J746)/(MAX(H746:K746)-MIN(H746:K746)),(J746-MIN(H746:K746))/(MAX(H746:K746)-MIN(H746:K746))))</f>
        <v>0.792488385223041</v>
      </c>
      <c r="AE746" s="0" t="n">
        <f aca="false">IF(MAX(H746:K746)=MIN(H746:K746),0,IF($B$17="custo",(MAX(H746:K746)-K746)/(MAX(H746:K746)-MIN(H746:K746)),(K746-MIN(H746:K746))/(MAX(H746:K746)-MIN(H746:K746))))</f>
        <v>1</v>
      </c>
      <c r="AF746" s="0" t="n">
        <f aca="false">IF(MAX(L746:O746)=MIN(L746:O746),0,IF($C$17="custo",(MAX(L746:O746)-L746)/(MAX(L746:O746)-MIN(L746:O746)),(L746-MIN(L746:O746))/(MAX(L746:O746)-MIN(L746:O746))))</f>
        <v>0.531155783973823</v>
      </c>
      <c r="AG746" s="0" t="n">
        <f aca="false">IF(MAX(L746:O746)=MIN(L746:O746),0,IF($C$17="custo",(MAX(L746:O746)-M746)/(MAX(L746:O746)-MIN(L746:O746)),(M746-MIN(L746:O746))/(MAX(L746:O746)-MIN(L746:O746))))</f>
        <v>1</v>
      </c>
      <c r="AH746" s="0" t="n">
        <f aca="false">IF(MAX(L746:O746)=MIN(L746:O746),0,IF($C$17="custo",(MAX(L746:O746)-N746)/(MAX(L746:O746)-MIN(L746:O746)),(N746-MIN(L746:O746))/(MAX(L746:O746)-MIN(L746:O746))))</f>
        <v>0.615483558098676</v>
      </c>
      <c r="AI746" s="0" t="n">
        <f aca="false">IF(MAX(L746:O746)=MIN(L746:O746),0,IF($C$17="custo",(MAX(L746:O746)-O746)/(MAX(L746:O746)-MIN(L746:O746)),(O746-MIN(L746:O746))/(MAX(L746:O746)-MIN(L746:O746))))</f>
        <v>0</v>
      </c>
      <c r="AJ746" s="0" t="n">
        <f aca="false">IF(MAX(P746:S746)=MIN(P746:S746),0,IF($D$17="custo",(MAX(P746:S746)-P746)/(MAX(P746:S746)-MIN(P746:S746)),(P746-MIN(P746:S746))/(MAX(P746:S746)-MIN(P746:S746))))</f>
        <v>0.0920173013740258</v>
      </c>
      <c r="AK746" s="0" t="n">
        <f aca="false">IF(MAX(P746:S746)=MIN(P746:S746),0,IF($D$17="custo",(MAX(P746:S746)-Q746)/(MAX(P746:S746)-MIN(P746:S746)),(Q746-MIN(P746:S746))/(MAX(P746:S746)-MIN(P746:S746))))</f>
        <v>0</v>
      </c>
      <c r="AL746" s="0" t="n">
        <f aca="false">IF(MAX(P746:S746)=MIN(P746:S746),0,IF($D$17="custo",(MAX(P746:S746)-R746)/(MAX(P746:S746)-MIN(P746:S746)),(R746-MIN(P746:S746))/(MAX(P746:S746)-MIN(P746:S746))))</f>
        <v>0.734448649536972</v>
      </c>
      <c r="AM746" s="0" t="n">
        <f aca="false">IF(MAX(P746:S746)=MIN(P746:S746),0,IF($D$17="custo",(MAX(P746:S746)-S746)/(MAX(P746:S746)-MIN(P746:S746)),(S746-MIN(P746:S746))/(MAX(P746:S746)-MIN(P746:S746))))</f>
        <v>1</v>
      </c>
      <c r="AN746" s="0" t="n">
        <f aca="false">IF(MAX(T746:W746)=MIN(T746:W746),0,IF($E$17="custo",(MAX(T746:W746)-T746)/(MAX(T746:W746)-MIN(T746:W746)),(T746-MIN(T746:W746))/(MAX(T746:W746)-MIN(T746:W746))))</f>
        <v>0</v>
      </c>
      <c r="AO746" s="0" t="n">
        <f aca="false">IF(MAX(T746:W746)=MIN(T746:W746),0,IF($E$17="custo",(MAX(T746:W746)-U746)/(MAX(T746:W746)-MIN(T746:W746)),(U746-MIN(T746:W746))/(MAX(T746:W746)-MIN(T746:W746))))</f>
        <v>0.473684210526316</v>
      </c>
      <c r="AP746" s="0" t="n">
        <f aca="false">IF(MAX(T746:W746)=MIN(T746:W746),0,IF($E$17="custo",(MAX(T746:W746)-V746)/(MAX(T746:W746)-MIN(T746:W746)),(V746-MIN(T746:W746))/(MAX(T746:W746)-MIN(T746:W746))))</f>
        <v>0.894736842105263</v>
      </c>
      <c r="AQ746" s="0" t="n">
        <f aca="false">IF(MAX(T746:W746)=MIN(T746:W746),0,IF($E$17="custo",(MAX(T746:W746)-W746)/(MAX(T746:W746)-MIN(T746:W746)),(W746-MIN(T746:W746))/(MAX(T746:W746)-MIN(T746:W746))))</f>
        <v>1</v>
      </c>
      <c r="AR746" s="0" t="n">
        <f aca="false">IF(MAX(X746:AA746)=MIN(X746:AA746),0,IF($F$17="custo",(MAX(X746:AA746)-X746)/(MAX(X746:AA746)-MIN(X746:AA746)),(X746-MIN(X746:AA746))/(MAX(X746:AA746)-MIN(X746:AA746))))</f>
        <v>0</v>
      </c>
      <c r="AS746" s="0" t="n">
        <f aca="false">IF(MAX(X746:AA746)=MIN(X746:AA746),0,IF($F$17="custo",(MAX(X746:AA746)-Y746)/(MAX(X746:AA746)-MIN(X746:AA746)),(Y746-MIN(X746:AA746))/(MAX(X746:AA746)-MIN(X746:AA746))))</f>
        <v>0.631578947368421</v>
      </c>
      <c r="AT746" s="0" t="n">
        <f aca="false">IF(MAX(X746:AA746)=MIN(X746:AA746),0,IF($F$17="custo",(MAX(X746:AA746)-Z746)/(MAX(X746:AA746)-MIN(X746:AA746)),(Z746-MIN(X746:AA746))/(MAX(X746:AA746)-MIN(X746:AA746))))</f>
        <v>0.421052631578947</v>
      </c>
      <c r="AU746" s="0" t="n">
        <f aca="false">IF(MAX(X746:AA746)=MIN(X746:AA746),0,IF($F$17="custo",(MAX(X746:AA746)-AA746)/(MAX(X746:AA746)-MIN(X746:AA746)),(AA746-MIN(X746:AA746))/(MAX(X746:AA746)-MIN(X746:AA746))))</f>
        <v>1</v>
      </c>
      <c r="AV746" s="0" t="n">
        <f aca="false">STDEVP(AB746:AE746)</f>
        <v>0.416002811133538</v>
      </c>
      <c r="AW746" s="0" t="n">
        <f aca="false">STDEVP(AF746:AI746)</f>
        <v>0.356697126742454</v>
      </c>
      <c r="AX746" s="0" t="n">
        <f aca="false">STDEVP(AJ746:AM746)</f>
        <v>0.422459327953454</v>
      </c>
      <c r="AY746" s="0" t="n">
        <f aca="false">STDEVP(AN746:AQ746)</f>
        <v>0.394517482909604</v>
      </c>
      <c r="AZ746" s="0" t="n">
        <f aca="false">STDEVP(AR746:AU746)</f>
        <v>0.361542938527213</v>
      </c>
      <c r="BA746" s="0" t="n">
        <f aca="false">AV746*((1-IFERROR(CORREL(AB746:AE746,AF746:AI746),0))+(1-IFERROR(CORREL(AB746:AE746,AJ746:AM746),0))+(1-IFERROR(CORREL(AB746:AE746,AN746:AQ746),0))+(1-IFERROR(CORREL(AB746:AE746,AR746:AU746),0)))</f>
        <v>1.01209490640391</v>
      </c>
      <c r="BB746" s="0" t="n">
        <f aca="false">AW746*((1-IFERROR(CORREL(AF746:AI746,AB746:AE746),0))+(1-IFERROR(CORREL(AF746:AI746,AJ746:AM746),0))+(1-IFERROR(CORREL(AF746:AI746,AN746:AQ746),0))+(1-IFERROR(CORREL(AF746:AI746,AR746:AU746),0)))</f>
        <v>2.2980427990125</v>
      </c>
      <c r="BC746" s="0" t="n">
        <f aca="false">AX746*((1-IFERROR(CORREL(AJ746:AM746,AB746:AE746),0))+(1-IFERROR(CORREL(AJ746:AM746,AF746:AI746),0))+(1-IFERROR(CORREL(AJ746:AM746,AN746:AQ746),0))+(1-IFERROR(CORREL(AJ746:AM746,AR746:AU746),0)))</f>
        <v>0.982754551339884</v>
      </c>
      <c r="BD746" s="0" t="n">
        <f aca="false">AY746*((1-IFERROR(CORREL(AN746:AQ746,AB746:AE746),0))+(1-IFERROR(CORREL(AN746:AQ746,AF746:AI746),0))+(1-IFERROR(CORREL(AN746:AQ746,AJ746:AM746),0))+(1-IFERROR(CORREL(AN746:AQ746,AR746:AU746),0)))</f>
        <v>0.764102266351067</v>
      </c>
      <c r="BE746" s="0" t="n">
        <f aca="false">AZ746*((1-IFERROR(CORREL(AR746:AU746,AB746:AE746),0))+(1-IFERROR(CORREL(AR746:AU746,AF746:AI746),0))+(1-IFERROR(CORREL(AR746:AU746,AJ746:AM746),0))+(1-IFERROR(CORREL(AR746:AU746,AN746:AQ746),0)))</f>
        <v>0.886605625349476</v>
      </c>
      <c r="BF746" s="0" t="n">
        <f aca="false">IF(SUM(BA746:BE746)&gt;0,BA746/SUM(BA746:BE746),1/5)</f>
        <v>0.170283141719533</v>
      </c>
      <c r="BG746" s="0" t="n">
        <f aca="false">IF(SUM(BA746:BE746)&gt;0,BB746/SUM(BA746:BE746),1/5)</f>
        <v>0.386641554211743</v>
      </c>
      <c r="BH746" s="0" t="n">
        <f aca="false">IF(SUM(BA746:BE746)&gt;0,BC746/SUM(BA746:BE746),1/5)</f>
        <v>0.165346679923454</v>
      </c>
      <c r="BI746" s="0" t="n">
        <f aca="false">IF(SUM(BA746:BE746)&gt;0,BD746/SUM(BA746:BE746),1/5)</f>
        <v>0.128558827522988</v>
      </c>
      <c r="BJ746" s="0" t="n">
        <f aca="false">IF(SUM(BA746:BE746)&gt;0,BE746/SUM(BA746:BE746),1/5)</f>
        <v>0.149169796622283</v>
      </c>
      <c r="BK746" s="0" t="n">
        <f aca="false">BF746*AB746+BG746*AF746+BH746*AJ746+BI746*AN746+BJ746*AR746</f>
        <v>0.250026554488783</v>
      </c>
      <c r="BL746" s="0" t="n">
        <f aca="false">BF746*AC746+BG746*AG746+BH746*AK746+BI746*AO746+BJ746*AS746</f>
        <v>0.541750344063021</v>
      </c>
      <c r="BM746" s="0" t="n">
        <f aca="false">BF746*AD746+BG746*AH746+BH746*AL746+BI746*AP746+BJ746*AT746</f>
        <v>0.672192232064849</v>
      </c>
      <c r="BN746" s="0" t="n">
        <f aca="false">BF746*AE746+BG746*AI746+BH746*AM746+BI746*AQ746+BJ746*AU746</f>
        <v>0.613358445788257</v>
      </c>
      <c r="BO746" s="0" t="n">
        <f aca="false">RANK(BK746,$BK746:$BN746)</f>
        <v>4</v>
      </c>
      <c r="BP746" s="0" t="n">
        <f aca="false">RANK(BL746,$BK746:$BN746)</f>
        <v>3</v>
      </c>
      <c r="BQ746" s="0" t="n">
        <f aca="false">RANK(BM746,$BK746:$BN746)</f>
        <v>1</v>
      </c>
      <c r="BR746" s="0" t="n">
        <f aca="false">RANK(BN746,$BK746:$BN746)</f>
        <v>2</v>
      </c>
    </row>
    <row r="747" customFormat="false" ht="15" hidden="false" customHeight="false" outlineLevel="0" collapsed="false">
      <c r="A747" s="0" t="n">
        <v>724</v>
      </c>
      <c r="B747" s="0" t="n">
        <f aca="false">RANDBETWEEN(1,$B$5)</f>
        <v>4</v>
      </c>
      <c r="C747" s="0" t="n">
        <f aca="false">RANDBETWEEN(1,$B$5)</f>
        <v>6</v>
      </c>
      <c r="D747" s="0" t="n">
        <f aca="false">RANDBETWEEN(1,$B$5)</f>
        <v>6</v>
      </c>
      <c r="E747" s="0" t="n">
        <f aca="false">RANDBETWEEN(1,$B$5)</f>
        <v>4</v>
      </c>
      <c r="F747" s="0" t="n">
        <f aca="false">RANDBETWEEN(1,$B$5)</f>
        <v>6</v>
      </c>
      <c r="G747" s="0" t="n">
        <f aca="false">RANDBETWEEN(1,$B$5)</f>
        <v>1</v>
      </c>
      <c r="H747" s="0" t="n">
        <f aca="true">NORMINV(RAND(),$B$8,$B$13)</f>
        <v>48.4483559885852</v>
      </c>
      <c r="I747" s="0" t="n">
        <f aca="true">NORMINV(RAND(),$C$8,$C$13)</f>
        <v>61.1353600638323</v>
      </c>
      <c r="J747" s="0" t="n">
        <f aca="true">NORMINV(RAND(),$D$8,$D$13)</f>
        <v>16.9698943199223</v>
      </c>
      <c r="K747" s="0" t="n">
        <f aca="true">NORMINV(RAND(),$E$8,$E$13)</f>
        <v>2.88967198753262</v>
      </c>
      <c r="L747" s="0" t="n">
        <f aca="true">NORMINV(RAND(),$B$9,$B$14)</f>
        <v>44.6068150326118</v>
      </c>
      <c r="M747" s="0" t="n">
        <f aca="true">NORMINV(RAND(),$C$9,$C$14)</f>
        <v>62.2147935692232</v>
      </c>
      <c r="N747" s="0" t="n">
        <f aca="true">NORMINV(RAND(),$D$9,$D$14)</f>
        <v>44.1726135154332</v>
      </c>
      <c r="O747" s="0" t="n">
        <f aca="true">NORMINV(RAND(),$E$9,$E$14)</f>
        <v>26.6150742054078</v>
      </c>
      <c r="P747" s="0" t="n">
        <f aca="true">NORMINV(RAND(),$B$10,$B$15)</f>
        <v>23.8083658937733</v>
      </c>
      <c r="Q747" s="0" t="n">
        <f aca="true">NORMINV(RAND(),$C$10,$C$15)</f>
        <v>32.5608793954368</v>
      </c>
      <c r="R747" s="0" t="n">
        <f aca="true">NORMINV(RAND(),$D$10,$D$15)</f>
        <v>10.2140300146714</v>
      </c>
      <c r="S747" s="0" t="n">
        <f aca="true">NORMINV(RAND(),$E$10,$E$15)</f>
        <v>4.13915194270267</v>
      </c>
      <c r="T747" s="0" t="n">
        <f aca="false">MEDIAN(INDEX(Avaliadores!$B$17:$B$22,$B747),INDEX(Avaliadores!$B$17:$B$22,$C747),INDEX(Avaliadores!$B$17:$B$22,$D747),INDEX(Avaliadores!$B$17:$B$22,$E747),INDEX(Avaliadores!$B$17:$B$22,$F747),INDEX(Avaliadores!$B$17:$B$22,$G747))</f>
        <v>2.04166666666667</v>
      </c>
      <c r="U747" s="0" t="n">
        <f aca="false">MEDIAN(INDEX(Avaliadores!$C$17:$C$22,$B747),INDEX(Avaliadores!$C$17:$C$22,$C747),INDEX(Avaliadores!$C$17:$C$22,$D747),INDEX(Avaliadores!$C$17:$C$22,$E747),INDEX(Avaliadores!$C$17:$C$22,$F747),INDEX(Avaliadores!$C$17:$C$22,$G747))</f>
        <v>5.79166666666667</v>
      </c>
      <c r="V747" s="0" t="n">
        <f aca="false">MEDIAN(INDEX(Avaliadores!$D$17:$D$22,$B747),INDEX(Avaliadores!$D$17:$D$22,$C747),INDEX(Avaliadores!$D$17:$D$22,$D747),INDEX(Avaliadores!$D$17:$D$22,$E747),INDEX(Avaliadores!$D$17:$D$22,$F747),INDEX(Avaliadores!$D$17:$D$22,$G747))</f>
        <v>5.29166666666667</v>
      </c>
      <c r="W747" s="0" t="n">
        <f aca="false">MEDIAN(INDEX(Avaliadores!$E$17:$E$22,$B747),INDEX(Avaliadores!$E$17:$E$22,$C747),INDEX(Avaliadores!$E$17:$E$22,$D747),INDEX(Avaliadores!$E$17:$E$22,$E747),INDEX(Avaliadores!$E$17:$E$22,$F747),INDEX(Avaliadores!$E$17:$E$22,$G747))</f>
        <v>6.29166666666667</v>
      </c>
      <c r="X747" s="0" t="n">
        <f aca="false">MEDIAN(INDEX(Avaliadores!$F$17:$F$22,$B747),INDEX(Avaliadores!$F$17:$F$22,$C747),INDEX(Avaliadores!$F$17:$F$22,$D747),INDEX(Avaliadores!$F$17:$F$22,$E747),INDEX(Avaliadores!$F$17:$F$22,$F747),INDEX(Avaliadores!$F$17:$F$22,$G747))</f>
        <v>3.04166666666667</v>
      </c>
      <c r="Y747" s="0" t="n">
        <f aca="false">MEDIAN(INDEX(Avaliadores!$G$17:$G$22,$B747),INDEX(Avaliadores!$G$17:$G$22,$C747),INDEX(Avaliadores!$G$17:$G$22,$D747),INDEX(Avaliadores!$G$17:$G$22,$E747),INDEX(Avaliadores!$G$17:$G$22,$F747),INDEX(Avaliadores!$G$17:$G$22,$G747))</f>
        <v>5.04166666666667</v>
      </c>
      <c r="Z747" s="0" t="n">
        <f aca="false">MEDIAN(INDEX(Avaliadores!$H$17:$H$22,$B747),INDEX(Avaliadores!$H$17:$H$22,$C747),INDEX(Avaliadores!$H$17:$H$22,$D747),INDEX(Avaliadores!$H$17:$H$22,$E747),INDEX(Avaliadores!$H$17:$H$22,$F747),INDEX(Avaliadores!$H$17:$H$22,$G747))</f>
        <v>4.04166666666667</v>
      </c>
      <c r="AA747" s="0" t="n">
        <f aca="false">MEDIAN(INDEX(Avaliadores!$I$17:$I$22,$B747),INDEX(Avaliadores!$I$17:$I$22,$C747),INDEX(Avaliadores!$I$17:$I$22,$D747),INDEX(Avaliadores!$I$17:$I$22,$E747),INDEX(Avaliadores!$I$17:$I$22,$F747),INDEX(Avaliadores!$I$17:$I$22,$G747))</f>
        <v>7.04166666666667</v>
      </c>
      <c r="AB747" s="0" t="n">
        <f aca="false">IF(MAX(H747:K747)=MIN(H747:K747),0,IF($B$17="custo",(MAX(H747:K747)-H747)/(MAX(H747:K747)-MIN(H747:K747)),(H747-MIN(H747:K747))/(MAX(H747:K747)-MIN(H747:K747))))</f>
        <v>0.217818768981278</v>
      </c>
      <c r="AC747" s="0" t="n">
        <f aca="false">IF(MAX(H747:K747)=MIN(H747:K747),0,IF($B$17="custo",(MAX(H747:K747)-I747)/(MAX(H747:K747)-MIN(H747:K747)),(I747-MIN(H747:K747))/(MAX(H747:K747)-MIN(H747:K747))))</f>
        <v>0</v>
      </c>
      <c r="AD747" s="0" t="n">
        <f aca="false">IF(MAX(H747:K747)=MIN(H747:K747),0,IF($B$17="custo",(MAX(H747:K747)-J747)/(MAX(H747:K747)-MIN(H747:K747)),(J747-MIN(H747:K747))/(MAX(H747:K747)-MIN(H747:K747))))</f>
        <v>0.758261550383865</v>
      </c>
      <c r="AE747" s="0" t="n">
        <f aca="false">IF(MAX(H747:K747)=MIN(H747:K747),0,IF($B$17="custo",(MAX(H747:K747)-K747)/(MAX(H747:K747)-MIN(H747:K747)),(K747-MIN(H747:K747))/(MAX(H747:K747)-MIN(H747:K747))))</f>
        <v>1</v>
      </c>
      <c r="AF747" s="0" t="n">
        <f aca="false">IF(MAX(L747:O747)=MIN(L747:O747),0,IF($C$17="custo",(MAX(L747:O747)-L747)/(MAX(L747:O747)-MIN(L747:O747)),(L747-MIN(L747:O747))/(MAX(L747:O747)-MIN(L747:O747))))</f>
        <v>0.505389962300978</v>
      </c>
      <c r="AG747" s="0" t="n">
        <f aca="false">IF(MAX(L747:O747)=MIN(L747:O747),0,IF($C$17="custo",(MAX(L747:O747)-M747)/(MAX(L747:O747)-MIN(L747:O747)),(M747-MIN(L747:O747))/(MAX(L747:O747)-MIN(L747:O747))))</f>
        <v>1</v>
      </c>
      <c r="AH747" s="0" t="n">
        <f aca="false">IF(MAX(L747:O747)=MIN(L747:O747),0,IF($C$17="custo",(MAX(L747:O747)-N747)/(MAX(L747:O747)-MIN(L747:O747)),(N747-MIN(L747:O747))/(MAX(L747:O747)-MIN(L747:O747))))</f>
        <v>0.49319319432252</v>
      </c>
      <c r="AI747" s="0" t="n">
        <f aca="false">IF(MAX(L747:O747)=MIN(L747:O747),0,IF($C$17="custo",(MAX(L747:O747)-O747)/(MAX(L747:O747)-MIN(L747:O747)),(O747-MIN(L747:O747))/(MAX(L747:O747)-MIN(L747:O747))))</f>
        <v>0</v>
      </c>
      <c r="AJ747" s="0" t="n">
        <f aca="false">IF(MAX(P747:S747)=MIN(P747:S747),0,IF($D$17="custo",(MAX(P747:S747)-P747)/(MAX(P747:S747)-MIN(P747:S747)),(P747-MIN(P747:S747))/(MAX(P747:S747)-MIN(P747:S747))))</f>
        <v>0.307951496481665</v>
      </c>
      <c r="AK747" s="0" t="n">
        <f aca="false">IF(MAX(P747:S747)=MIN(P747:S747),0,IF($D$17="custo",(MAX(P747:S747)-Q747)/(MAX(P747:S747)-MIN(P747:S747)),(Q747-MIN(P747:S747))/(MAX(P747:S747)-MIN(P747:S747))))</f>
        <v>0</v>
      </c>
      <c r="AL747" s="0" t="n">
        <f aca="false">IF(MAX(P747:S747)=MIN(P747:S747),0,IF($D$17="custo",(MAX(P747:S747)-R747)/(MAX(P747:S747)-MIN(P747:S747)),(R747-MIN(P747:S747))/(MAX(P747:S747)-MIN(P747:S747))))</f>
        <v>0.786259365055438</v>
      </c>
      <c r="AM747" s="0" t="n">
        <f aca="false">IF(MAX(P747:S747)=MIN(P747:S747),0,IF($D$17="custo",(MAX(P747:S747)-S747)/(MAX(P747:S747)-MIN(P747:S747)),(S747-MIN(P747:S747))/(MAX(P747:S747)-MIN(P747:S747))))</f>
        <v>1</v>
      </c>
      <c r="AN747" s="0" t="n">
        <f aca="false">IF(MAX(T747:W747)=MIN(T747:W747),0,IF($E$17="custo",(MAX(T747:W747)-T747)/(MAX(T747:W747)-MIN(T747:W747)),(T747-MIN(T747:W747))/(MAX(T747:W747)-MIN(T747:W747))))</f>
        <v>0</v>
      </c>
      <c r="AO747" s="0" t="n">
        <f aca="false">IF(MAX(T747:W747)=MIN(T747:W747),0,IF($E$17="custo",(MAX(T747:W747)-U747)/(MAX(T747:W747)-MIN(T747:W747)),(U747-MIN(T747:W747))/(MAX(T747:W747)-MIN(T747:W747))))</f>
        <v>0.882352941176471</v>
      </c>
      <c r="AP747" s="0" t="n">
        <f aca="false">IF(MAX(T747:W747)=MIN(T747:W747),0,IF($E$17="custo",(MAX(T747:W747)-V747)/(MAX(T747:W747)-MIN(T747:W747)),(V747-MIN(T747:W747))/(MAX(T747:W747)-MIN(T747:W747))))</f>
        <v>0.764705882352941</v>
      </c>
      <c r="AQ747" s="0" t="n">
        <f aca="false">IF(MAX(T747:W747)=MIN(T747:W747),0,IF($E$17="custo",(MAX(T747:W747)-W747)/(MAX(T747:W747)-MIN(T747:W747)),(W747-MIN(T747:W747))/(MAX(T747:W747)-MIN(T747:W747))))</f>
        <v>1</v>
      </c>
      <c r="AR747" s="0" t="n">
        <f aca="false">IF(MAX(X747:AA747)=MIN(X747:AA747),0,IF($F$17="custo",(MAX(X747:AA747)-X747)/(MAX(X747:AA747)-MIN(X747:AA747)),(X747-MIN(X747:AA747))/(MAX(X747:AA747)-MIN(X747:AA747))))</f>
        <v>0</v>
      </c>
      <c r="AS747" s="0" t="n">
        <f aca="false">IF(MAX(X747:AA747)=MIN(X747:AA747),0,IF($F$17="custo",(MAX(X747:AA747)-Y747)/(MAX(X747:AA747)-MIN(X747:AA747)),(Y747-MIN(X747:AA747))/(MAX(X747:AA747)-MIN(X747:AA747))))</f>
        <v>0.5</v>
      </c>
      <c r="AT747" s="0" t="n">
        <f aca="false">IF(MAX(X747:AA747)=MIN(X747:AA747),0,IF($F$17="custo",(MAX(X747:AA747)-Z747)/(MAX(X747:AA747)-MIN(X747:AA747)),(Z747-MIN(X747:AA747))/(MAX(X747:AA747)-MIN(X747:AA747))))</f>
        <v>0.25</v>
      </c>
      <c r="AU747" s="0" t="n">
        <f aca="false">IF(MAX(X747:AA747)=MIN(X747:AA747),0,IF($F$17="custo",(MAX(X747:AA747)-AA747)/(MAX(X747:AA747)-MIN(X747:AA747)),(AA747-MIN(X747:AA747))/(MAX(X747:AA747)-MIN(X747:AA747))))</f>
        <v>1</v>
      </c>
      <c r="AV747" s="0" t="n">
        <f aca="false">STDEVP(AB747:AE747)</f>
        <v>0.4019273061654</v>
      </c>
      <c r="AW747" s="0" t="n">
        <f aca="false">STDEVP(AF747:AI747)</f>
        <v>0.353579864541184</v>
      </c>
      <c r="AX747" s="0" t="n">
        <f aca="false">STDEVP(AJ747:AM747)</f>
        <v>0.392621997020571</v>
      </c>
      <c r="AY747" s="0" t="n">
        <f aca="false">STDEVP(AN747:AQ747)</f>
        <v>0.391021641185539</v>
      </c>
      <c r="AZ747" s="0" t="n">
        <f aca="false">STDEVP(AR747:AU747)</f>
        <v>0.369754986443726</v>
      </c>
      <c r="BA747" s="0" t="n">
        <f aca="false">AV747*((1-IFERROR(CORREL(AB747:AE747,AF747:AI747),0))+(1-IFERROR(CORREL(AB747:AE747,AJ747:AM747),0))+(1-IFERROR(CORREL(AB747:AE747,AN747:AQ747),0))+(1-IFERROR(CORREL(AB747:AE747,AR747:AU747),0)))</f>
        <v>1.16949032094297</v>
      </c>
      <c r="BB747" s="0" t="n">
        <f aca="false">AW747*((1-IFERROR(CORREL(AF747:AI747,AB747:AE747),0))+(1-IFERROR(CORREL(AF747:AI747,AJ747:AM747),0))+(1-IFERROR(CORREL(AF747:AI747,AN747:AQ747),0))+(1-IFERROR(CORREL(AF747:AI747,AR747:AU747),0)))</f>
        <v>2.25771632785833</v>
      </c>
      <c r="BC747" s="0" t="n">
        <f aca="false">AX747*((1-IFERROR(CORREL(AJ747:AM747,AB747:AE747),0))+(1-IFERROR(CORREL(AJ747:AM747,AF747:AI747),0))+(1-IFERROR(CORREL(AJ747:AM747,AN747:AQ747),0))+(1-IFERROR(CORREL(AJ747:AM747,AR747:AU747),0)))</f>
        <v>1.20780210873364</v>
      </c>
      <c r="BD747" s="0" t="n">
        <f aca="false">AY747*((1-IFERROR(CORREL(AN747:AQ747,AB747:AE747),0))+(1-IFERROR(CORREL(AN747:AQ747,AF747:AI747),0))+(1-IFERROR(CORREL(AN747:AQ747,AJ747:AM747),0))+(1-IFERROR(CORREL(AN747:AQ747,AR747:AU747),0)))</f>
        <v>0.981614177569603</v>
      </c>
      <c r="BE747" s="0" t="n">
        <f aca="false">AZ747*((1-IFERROR(CORREL(AR747:AU747,AB747:AE747),0))+(1-IFERROR(CORREL(AR747:AU747,AF747:AI747),0))+(1-IFERROR(CORREL(AR747:AU747,AJ747:AM747),0))+(1-IFERROR(CORREL(AR747:AU747,AN747:AQ747),0)))</f>
        <v>0.97264714247295</v>
      </c>
      <c r="BF747" s="0" t="n">
        <f aca="false">IF(SUM(BA747:BE747)&gt;0,BA747/SUM(BA747:BE747),1/5)</f>
        <v>0.177484047121184</v>
      </c>
      <c r="BG747" s="0" t="n">
        <f aca="false">IF(SUM(BA747:BE747)&gt;0,BB747/SUM(BA747:BE747),1/5)</f>
        <v>0.342635269351164</v>
      </c>
      <c r="BH747" s="0" t="n">
        <f aca="false">IF(SUM(BA747:BE747)&gt;0,BC747/SUM(BA747:BE747),1/5)</f>
        <v>0.1832983159764</v>
      </c>
      <c r="BI747" s="0" t="n">
        <f aca="false">IF(SUM(BA747:BE747)&gt;0,BD747/SUM(BA747:BE747),1/5)</f>
        <v>0.148971610817702</v>
      </c>
      <c r="BJ747" s="0" t="n">
        <f aca="false">IF(SUM(BA747:BE747)&gt;0,BE747/SUM(BA747:BE747),1/5)</f>
        <v>0.14761075673355</v>
      </c>
      <c r="BK747" s="0" t="n">
        <f aca="false">BF747*AB747+BG747*AF747+BH747*AJ747+BI747*AN747+BJ747*AR747</f>
        <v>0.268270773225623</v>
      </c>
      <c r="BL747" s="0" t="n">
        <f aca="false">BF747*AC747+BG747*AG747+BH747*AK747+BI747*AO747+BJ747*AS747</f>
        <v>0.547886186674735</v>
      </c>
      <c r="BM747" s="0" t="n">
        <f aca="false">BF747*AD747+BG747*AH747+BH747*AL747+BI747*AP747+BJ747*AT747</f>
        <v>0.598506885531982</v>
      </c>
      <c r="BN747" s="0" t="n">
        <f aca="false">BF747*AE747+BG747*AI747+BH747*AM747+BI747*AQ747+BJ747*AU747</f>
        <v>0.657364730648836</v>
      </c>
      <c r="BO747" s="0" t="n">
        <f aca="false">RANK(BK747,$BK747:$BN747)</f>
        <v>4</v>
      </c>
      <c r="BP747" s="0" t="n">
        <f aca="false">RANK(BL747,$BK747:$BN747)</f>
        <v>3</v>
      </c>
      <c r="BQ747" s="0" t="n">
        <f aca="false">RANK(BM747,$BK747:$BN747)</f>
        <v>2</v>
      </c>
      <c r="BR747" s="0" t="n">
        <f aca="false">RANK(BN747,$BK747:$BN747)</f>
        <v>1</v>
      </c>
    </row>
    <row r="748" customFormat="false" ht="15" hidden="false" customHeight="false" outlineLevel="0" collapsed="false">
      <c r="A748" s="0" t="n">
        <v>725</v>
      </c>
      <c r="B748" s="0" t="n">
        <f aca="false">RANDBETWEEN(1,$B$5)</f>
        <v>3</v>
      </c>
      <c r="C748" s="0" t="n">
        <f aca="false">RANDBETWEEN(1,$B$5)</f>
        <v>3</v>
      </c>
      <c r="D748" s="0" t="n">
        <f aca="false">RANDBETWEEN(1,$B$5)</f>
        <v>4</v>
      </c>
      <c r="E748" s="0" t="n">
        <f aca="false">RANDBETWEEN(1,$B$5)</f>
        <v>1</v>
      </c>
      <c r="F748" s="0" t="n">
        <f aca="false">RANDBETWEEN(1,$B$5)</f>
        <v>1</v>
      </c>
      <c r="G748" s="0" t="n">
        <f aca="false">RANDBETWEEN(1,$B$5)</f>
        <v>2</v>
      </c>
      <c r="H748" s="0" t="n">
        <f aca="true">NORMINV(RAND(),$B$8,$B$13)</f>
        <v>54.5888879337038</v>
      </c>
      <c r="I748" s="0" t="n">
        <f aca="true">NORMINV(RAND(),$C$8,$C$13)</f>
        <v>60.2080492662291</v>
      </c>
      <c r="J748" s="0" t="n">
        <f aca="true">NORMINV(RAND(),$D$8,$D$13)</f>
        <v>15.7595419131096</v>
      </c>
      <c r="K748" s="0" t="n">
        <f aca="true">NORMINV(RAND(),$E$8,$E$13)</f>
        <v>2.85329332771334</v>
      </c>
      <c r="L748" s="0" t="n">
        <f aca="true">NORMINV(RAND(),$B$9,$B$14)</f>
        <v>44.2960257508176</v>
      </c>
      <c r="M748" s="0" t="n">
        <f aca="true">NORMINV(RAND(),$C$9,$C$14)</f>
        <v>53.1533601578919</v>
      </c>
      <c r="N748" s="0" t="n">
        <f aca="true">NORMINV(RAND(),$D$9,$D$14)</f>
        <v>42.0352425035099</v>
      </c>
      <c r="O748" s="0" t="n">
        <f aca="true">NORMINV(RAND(),$E$9,$E$14)</f>
        <v>24.4547367565769</v>
      </c>
      <c r="P748" s="0" t="n">
        <f aca="true">NORMINV(RAND(),$B$10,$B$15)</f>
        <v>25.0154746768856</v>
      </c>
      <c r="Q748" s="0" t="n">
        <f aca="true">NORMINV(RAND(),$C$10,$C$15)</f>
        <v>28.6995014939814</v>
      </c>
      <c r="R748" s="0" t="n">
        <f aca="true">NORMINV(RAND(),$D$10,$D$15)</f>
        <v>9.3762463221796</v>
      </c>
      <c r="S748" s="0" t="n">
        <f aca="true">NORMINV(RAND(),$E$10,$E$15)</f>
        <v>3.97566476978047</v>
      </c>
      <c r="T748" s="0" t="n">
        <f aca="false">MEDIAN(INDEX(Avaliadores!$B$17:$B$22,$B748),INDEX(Avaliadores!$B$17:$B$22,$C748),INDEX(Avaliadores!$B$17:$B$22,$D748),INDEX(Avaliadores!$B$17:$B$22,$E748),INDEX(Avaliadores!$B$17:$B$22,$F748),INDEX(Avaliadores!$B$17:$B$22,$G748))</f>
        <v>2.79166666666667</v>
      </c>
      <c r="U748" s="0" t="n">
        <f aca="false">MEDIAN(INDEX(Avaliadores!$C$17:$C$22,$B748),INDEX(Avaliadores!$C$17:$C$22,$C748),INDEX(Avaliadores!$C$17:$C$22,$D748),INDEX(Avaliadores!$C$17:$C$22,$E748),INDEX(Avaliadores!$C$17:$C$22,$F748),INDEX(Avaliadores!$C$17:$C$22,$G748))</f>
        <v>4.79166666666667</v>
      </c>
      <c r="V748" s="0" t="n">
        <f aca="false">MEDIAN(INDEX(Avaliadores!$D$17:$D$22,$B748),INDEX(Avaliadores!$D$17:$D$22,$C748),INDEX(Avaliadores!$D$17:$D$22,$D748),INDEX(Avaliadores!$D$17:$D$22,$E748),INDEX(Avaliadores!$D$17:$D$22,$F748),INDEX(Avaliadores!$D$17:$D$22,$G748))</f>
        <v>5.91666666666667</v>
      </c>
      <c r="W748" s="0" t="n">
        <f aca="false">MEDIAN(INDEX(Avaliadores!$E$17:$E$22,$B748),INDEX(Avaliadores!$E$17:$E$22,$C748),INDEX(Avaliadores!$E$17:$E$22,$D748),INDEX(Avaliadores!$E$17:$E$22,$E748),INDEX(Avaliadores!$E$17:$E$22,$F748),INDEX(Avaliadores!$E$17:$E$22,$G748))</f>
        <v>6.29166666666667</v>
      </c>
      <c r="X748" s="0" t="n">
        <f aca="false">MEDIAN(INDEX(Avaliadores!$F$17:$F$22,$B748),INDEX(Avaliadores!$F$17:$F$22,$C748),INDEX(Avaliadores!$F$17:$F$22,$D748),INDEX(Avaliadores!$F$17:$F$22,$E748),INDEX(Avaliadores!$F$17:$F$22,$F748),INDEX(Avaliadores!$F$17:$F$22,$G748))</f>
        <v>2.41666666666667</v>
      </c>
      <c r="Y748" s="0" t="n">
        <f aca="false">MEDIAN(INDEX(Avaliadores!$G$17:$G$22,$B748),INDEX(Avaliadores!$G$17:$G$22,$C748),INDEX(Avaliadores!$G$17:$G$22,$D748),INDEX(Avaliadores!$G$17:$G$22,$E748),INDEX(Avaliadores!$G$17:$G$22,$F748),INDEX(Avaliadores!$G$17:$G$22,$G748))</f>
        <v>5.41666666666667</v>
      </c>
      <c r="Z748" s="0" t="n">
        <f aca="false">MEDIAN(INDEX(Avaliadores!$H$17:$H$22,$B748),INDEX(Avaliadores!$H$17:$H$22,$C748),INDEX(Avaliadores!$H$17:$H$22,$D748),INDEX(Avaliadores!$H$17:$H$22,$E748),INDEX(Avaliadores!$H$17:$H$22,$F748),INDEX(Avaliadores!$H$17:$H$22,$G748))</f>
        <v>3.91666666666667</v>
      </c>
      <c r="AA748" s="0" t="n">
        <f aca="false">MEDIAN(INDEX(Avaliadores!$I$17:$I$22,$B748),INDEX(Avaliadores!$I$17:$I$22,$C748),INDEX(Avaliadores!$I$17:$I$22,$D748),INDEX(Avaliadores!$I$17:$I$22,$E748),INDEX(Avaliadores!$I$17:$I$22,$F748),INDEX(Avaliadores!$I$17:$I$22,$G748))</f>
        <v>6.79166666666667</v>
      </c>
      <c r="AB748" s="0" t="n">
        <f aca="false">IF(MAX(H748:K748)=MIN(H748:K748),0,IF($B$17="custo",(MAX(H748:K748)-H748)/(MAX(H748:K748)-MIN(H748:K748)),(H748-MIN(H748:K748))/(MAX(H748:K748)-MIN(H748:K748))))</f>
        <v>0.0979720206385166</v>
      </c>
      <c r="AC748" s="0" t="n">
        <f aca="false">IF(MAX(H748:K748)=MIN(H748:K748),0,IF($B$17="custo",(MAX(H748:K748)-I748)/(MAX(H748:K748)-MIN(H748:K748)),(I748-MIN(H748:K748))/(MAX(H748:K748)-MIN(H748:K748))))</f>
        <v>0</v>
      </c>
      <c r="AD748" s="0" t="n">
        <f aca="false">IF(MAX(H748:K748)=MIN(H748:K748),0,IF($B$17="custo",(MAX(H748:K748)-J748)/(MAX(H748:K748)-MIN(H748:K748)),(J748-MIN(H748:K748))/(MAX(H748:K748)-MIN(H748:K748))))</f>
        <v>0.774975093622022</v>
      </c>
      <c r="AE748" s="0" t="n">
        <f aca="false">IF(MAX(H748:K748)=MIN(H748:K748),0,IF($B$17="custo",(MAX(H748:K748)-K748)/(MAX(H748:K748)-MIN(H748:K748)),(K748-MIN(H748:K748))/(MAX(H748:K748)-MIN(H748:K748))))</f>
        <v>1</v>
      </c>
      <c r="AF748" s="0" t="n">
        <f aca="false">IF(MAX(L748:O748)=MIN(L748:O748),0,IF($C$17="custo",(MAX(L748:O748)-L748)/(MAX(L748:O748)-MIN(L748:O748)),(L748-MIN(L748:O748))/(MAX(L748:O748)-MIN(L748:O748))))</f>
        <v>0.69136727280555</v>
      </c>
      <c r="AG748" s="0" t="n">
        <f aca="false">IF(MAX(L748:O748)=MIN(L748:O748),0,IF($C$17="custo",(MAX(L748:O748)-M748)/(MAX(L748:O748)-MIN(L748:O748)),(M748-MIN(L748:O748))/(MAX(L748:O748)-MIN(L748:O748))))</f>
        <v>1</v>
      </c>
      <c r="AH748" s="0" t="n">
        <f aca="false">IF(MAX(L748:O748)=MIN(L748:O748),0,IF($C$17="custo",(MAX(L748:O748)-N748)/(MAX(L748:O748)-MIN(L748:O748)),(N748-MIN(L748:O748))/(MAX(L748:O748)-MIN(L748:O748))))</f>
        <v>0.61259055882546</v>
      </c>
      <c r="AI748" s="0" t="n">
        <f aca="false">IF(MAX(L748:O748)=MIN(L748:O748),0,IF($C$17="custo",(MAX(L748:O748)-O748)/(MAX(L748:O748)-MIN(L748:O748)),(O748-MIN(L748:O748))/(MAX(L748:O748)-MIN(L748:O748))))</f>
        <v>0</v>
      </c>
      <c r="AJ748" s="0" t="n">
        <f aca="false">IF(MAX(P748:S748)=MIN(P748:S748),0,IF($D$17="custo",(MAX(P748:S748)-P748)/(MAX(P748:S748)-MIN(P748:S748)),(P748-MIN(P748:S748))/(MAX(P748:S748)-MIN(P748:S748))))</f>
        <v>0.149007084061904</v>
      </c>
      <c r="AK748" s="0" t="n">
        <f aca="false">IF(MAX(P748:S748)=MIN(P748:S748),0,IF($D$17="custo",(MAX(P748:S748)-Q748)/(MAX(P748:S748)-MIN(P748:S748)),(Q748-MIN(P748:S748))/(MAX(P748:S748)-MIN(P748:S748))))</f>
        <v>0</v>
      </c>
      <c r="AL748" s="0" t="n">
        <f aca="false">IF(MAX(P748:S748)=MIN(P748:S748),0,IF($D$17="custo",(MAX(P748:S748)-R748)/(MAX(P748:S748)-MIN(P748:S748)),(R748-MIN(P748:S748))/(MAX(P748:S748)-MIN(P748:S748))))</f>
        <v>0.781563775370157</v>
      </c>
      <c r="AM748" s="0" t="n">
        <f aca="false">IF(MAX(P748:S748)=MIN(P748:S748),0,IF($D$17="custo",(MAX(P748:S748)-S748)/(MAX(P748:S748)-MIN(P748:S748)),(S748-MIN(P748:S748))/(MAX(P748:S748)-MIN(P748:S748))))</f>
        <v>1</v>
      </c>
      <c r="AN748" s="0" t="n">
        <f aca="false">IF(MAX(T748:W748)=MIN(T748:W748),0,IF($E$17="custo",(MAX(T748:W748)-T748)/(MAX(T748:W748)-MIN(T748:W748)),(T748-MIN(T748:W748))/(MAX(T748:W748)-MIN(T748:W748))))</f>
        <v>0</v>
      </c>
      <c r="AO748" s="0" t="n">
        <f aca="false">IF(MAX(T748:W748)=MIN(T748:W748),0,IF($E$17="custo",(MAX(T748:W748)-U748)/(MAX(T748:W748)-MIN(T748:W748)),(U748-MIN(T748:W748))/(MAX(T748:W748)-MIN(T748:W748))))</f>
        <v>0.571428571428571</v>
      </c>
      <c r="AP748" s="0" t="n">
        <f aca="false">IF(MAX(T748:W748)=MIN(T748:W748),0,IF($E$17="custo",(MAX(T748:W748)-V748)/(MAX(T748:W748)-MIN(T748:W748)),(V748-MIN(T748:W748))/(MAX(T748:W748)-MIN(T748:W748))))</f>
        <v>0.892857142857143</v>
      </c>
      <c r="AQ748" s="0" t="n">
        <f aca="false">IF(MAX(T748:W748)=MIN(T748:W748),0,IF($E$17="custo",(MAX(T748:W748)-W748)/(MAX(T748:W748)-MIN(T748:W748)),(W748-MIN(T748:W748))/(MAX(T748:W748)-MIN(T748:W748))))</f>
        <v>1</v>
      </c>
      <c r="AR748" s="0" t="n">
        <f aca="false">IF(MAX(X748:AA748)=MIN(X748:AA748),0,IF($F$17="custo",(MAX(X748:AA748)-X748)/(MAX(X748:AA748)-MIN(X748:AA748)),(X748-MIN(X748:AA748))/(MAX(X748:AA748)-MIN(X748:AA748))))</f>
        <v>0</v>
      </c>
      <c r="AS748" s="0" t="n">
        <f aca="false">IF(MAX(X748:AA748)=MIN(X748:AA748),0,IF($F$17="custo",(MAX(X748:AA748)-Y748)/(MAX(X748:AA748)-MIN(X748:AA748)),(Y748-MIN(X748:AA748))/(MAX(X748:AA748)-MIN(X748:AA748))))</f>
        <v>0.685714285714286</v>
      </c>
      <c r="AT748" s="0" t="n">
        <f aca="false">IF(MAX(X748:AA748)=MIN(X748:AA748),0,IF($F$17="custo",(MAX(X748:AA748)-Z748)/(MAX(X748:AA748)-MIN(X748:AA748)),(Z748-MIN(X748:AA748))/(MAX(X748:AA748)-MIN(X748:AA748))))</f>
        <v>0.342857142857143</v>
      </c>
      <c r="AU748" s="0" t="n">
        <f aca="false">IF(MAX(X748:AA748)=MIN(X748:AA748),0,IF($F$17="custo",(MAX(X748:AA748)-AA748)/(MAX(X748:AA748)-MIN(X748:AA748)),(AA748-MIN(X748:AA748))/(MAX(X748:AA748)-MIN(X748:AA748))))</f>
        <v>1</v>
      </c>
      <c r="AV748" s="0" t="n">
        <f aca="false">STDEVP(AB748:AE748)</f>
        <v>0.428136131784692</v>
      </c>
      <c r="AW748" s="0" t="n">
        <f aca="false">STDEVP(AF748:AI748)</f>
        <v>0.362698385778462</v>
      </c>
      <c r="AX748" s="0" t="n">
        <f aca="false">STDEVP(AJ748:AM748)</f>
        <v>0.418709053296386</v>
      </c>
      <c r="AY748" s="0" t="n">
        <f aca="false">STDEVP(AN748:AQ748)</f>
        <v>0.389084974455374</v>
      </c>
      <c r="AZ748" s="0" t="n">
        <f aca="false">STDEVP(AR748:AU748)</f>
        <v>0.373824688803701</v>
      </c>
      <c r="BA748" s="0" t="n">
        <f aca="false">AV748*((1-IFERROR(CORREL(AB748:AE748,AF748:AI748),0))+(1-IFERROR(CORREL(AB748:AE748,AJ748:AM748),0))+(1-IFERROR(CORREL(AB748:AE748,AN748:AQ748),0))+(1-IFERROR(CORREL(AB748:AE748,AR748:AU748),0)))</f>
        <v>1.09755800569105</v>
      </c>
      <c r="BB748" s="0" t="n">
        <f aca="false">AW748*((1-IFERROR(CORREL(AF748:AI748,AB748:AE748),0))+(1-IFERROR(CORREL(AF748:AI748,AJ748:AM748),0))+(1-IFERROR(CORREL(AF748:AI748,AN748:AQ748),0))+(1-IFERROR(CORREL(AF748:AI748,AR748:AU748),0)))</f>
        <v>2.4563077588381</v>
      </c>
      <c r="BC748" s="0" t="n">
        <f aca="false">AX748*((1-IFERROR(CORREL(AJ748:AM748,AB748:AE748),0))+(1-IFERROR(CORREL(AJ748:AM748,AF748:AI748),0))+(1-IFERROR(CORREL(AJ748:AM748,AN748:AQ748),0))+(1-IFERROR(CORREL(AJ748:AM748,AR748:AU748),0)))</f>
        <v>1.10210538289094</v>
      </c>
      <c r="BD748" s="0" t="n">
        <f aca="false">AY748*((1-IFERROR(CORREL(AN748:AQ748,AB748:AE748),0))+(1-IFERROR(CORREL(AN748:AQ748,AF748:AI748),0))+(1-IFERROR(CORREL(AN748:AQ748,AJ748:AM748),0))+(1-IFERROR(CORREL(AN748:AQ748,AR748:AU748),0)))</f>
        <v>0.846296084964853</v>
      </c>
      <c r="BE748" s="0" t="n">
        <f aca="false">AZ748*((1-IFERROR(CORREL(AR748:AU748,AB748:AE748),0))+(1-IFERROR(CORREL(AR748:AU748,AF748:AI748),0))+(1-IFERROR(CORREL(AR748:AU748,AJ748:AM748),0))+(1-IFERROR(CORREL(AR748:AU748,AN748:AQ748),0)))</f>
        <v>1.03834200320893</v>
      </c>
      <c r="BF748" s="0" t="n">
        <f aca="false">IF(SUM(BA748:BE748)&gt;0,BA748/SUM(BA748:BE748),1/5)</f>
        <v>0.167806692948136</v>
      </c>
      <c r="BG748" s="0" t="n">
        <f aca="false">IF(SUM(BA748:BE748)&gt;0,BB748/SUM(BA748:BE748),1/5)</f>
        <v>0.375547241909962</v>
      </c>
      <c r="BH748" s="0" t="n">
        <f aca="false">IF(SUM(BA748:BE748)&gt;0,BC748/SUM(BA748:BE748),1/5)</f>
        <v>0.168501945796319</v>
      </c>
      <c r="BI748" s="0" t="n">
        <f aca="false">IF(SUM(BA748:BE748)&gt;0,BD748/SUM(BA748:BE748),1/5)</f>
        <v>0.129391017637826</v>
      </c>
      <c r="BJ748" s="0" t="n">
        <f aca="false">IF(SUM(BA748:BE748)&gt;0,BE748/SUM(BA748:BE748),1/5)</f>
        <v>0.158753101707757</v>
      </c>
      <c r="BK748" s="0" t="n">
        <f aca="false">BF748*AB748+BG748*AF748+BH748*AJ748+BI748*AN748+BJ748*AR748</f>
        <v>0.3011894168356</v>
      </c>
      <c r="BL748" s="0" t="n">
        <f aca="false">BF748*AC748+BG748*AG748+BH748*AK748+BI748*AO748+BJ748*AS748</f>
        <v>0.558344236016896</v>
      </c>
      <c r="BM748" s="0" t="n">
        <f aca="false">BF748*AD748+BG748*AH748+BH748*AL748+BI748*AP748+BJ748*AT748</f>
        <v>0.661755048469375</v>
      </c>
      <c r="BN748" s="0" t="n">
        <f aca="false">BF748*AE748+BG748*AI748+BH748*AM748+BI748*AQ748+BJ748*AU748</f>
        <v>0.624452758090038</v>
      </c>
      <c r="BO748" s="0" t="n">
        <f aca="false">RANK(BK748,$BK748:$BN748)</f>
        <v>4</v>
      </c>
      <c r="BP748" s="0" t="n">
        <f aca="false">RANK(BL748,$BK748:$BN748)</f>
        <v>3</v>
      </c>
      <c r="BQ748" s="0" t="n">
        <f aca="false">RANK(BM748,$BK748:$BN748)</f>
        <v>1</v>
      </c>
      <c r="BR748" s="0" t="n">
        <f aca="false">RANK(BN748,$BK748:$BN748)</f>
        <v>2</v>
      </c>
    </row>
    <row r="749" customFormat="false" ht="15" hidden="false" customHeight="false" outlineLevel="0" collapsed="false">
      <c r="A749" s="0" t="n">
        <v>726</v>
      </c>
      <c r="B749" s="0" t="n">
        <f aca="false">RANDBETWEEN(1,$B$5)</f>
        <v>4</v>
      </c>
      <c r="C749" s="0" t="n">
        <f aca="false">RANDBETWEEN(1,$B$5)</f>
        <v>5</v>
      </c>
      <c r="D749" s="0" t="n">
        <f aca="false">RANDBETWEEN(1,$B$5)</f>
        <v>4</v>
      </c>
      <c r="E749" s="0" t="n">
        <f aca="false">RANDBETWEEN(1,$B$5)</f>
        <v>5</v>
      </c>
      <c r="F749" s="0" t="n">
        <f aca="false">RANDBETWEEN(1,$B$5)</f>
        <v>6</v>
      </c>
      <c r="G749" s="0" t="n">
        <f aca="false">RANDBETWEEN(1,$B$5)</f>
        <v>5</v>
      </c>
      <c r="H749" s="0" t="n">
        <f aca="true">NORMINV(RAND(),$B$8,$B$13)</f>
        <v>46.0802992241174</v>
      </c>
      <c r="I749" s="0" t="n">
        <f aca="true">NORMINV(RAND(),$C$8,$C$13)</f>
        <v>66.9280249863448</v>
      </c>
      <c r="J749" s="0" t="n">
        <f aca="true">NORMINV(RAND(),$D$8,$D$13)</f>
        <v>15.2164894433407</v>
      </c>
      <c r="K749" s="0" t="n">
        <f aca="true">NORMINV(RAND(),$E$8,$E$13)</f>
        <v>3.33194084602854</v>
      </c>
      <c r="L749" s="0" t="n">
        <f aca="true">NORMINV(RAND(),$B$9,$B$14)</f>
        <v>46.2987323381429</v>
      </c>
      <c r="M749" s="0" t="n">
        <f aca="true">NORMINV(RAND(),$C$9,$C$14)</f>
        <v>59.6670467341563</v>
      </c>
      <c r="N749" s="0" t="n">
        <f aca="true">NORMINV(RAND(),$D$9,$D$14)</f>
        <v>46.6033410406077</v>
      </c>
      <c r="O749" s="0" t="n">
        <f aca="true">NORMINV(RAND(),$E$9,$E$14)</f>
        <v>26.3155131618104</v>
      </c>
      <c r="P749" s="0" t="n">
        <f aca="true">NORMINV(RAND(),$B$10,$B$15)</f>
        <v>24.138051172231</v>
      </c>
      <c r="Q749" s="0" t="n">
        <f aca="true">NORMINV(RAND(),$C$10,$C$15)</f>
        <v>29.8019290116393</v>
      </c>
      <c r="R749" s="0" t="n">
        <f aca="true">NORMINV(RAND(),$D$10,$D$15)</f>
        <v>10.1196594225259</v>
      </c>
      <c r="S749" s="0" t="n">
        <f aca="true">NORMINV(RAND(),$E$10,$E$15)</f>
        <v>3.84149247976243</v>
      </c>
      <c r="T749" s="0" t="n">
        <f aca="false">MEDIAN(INDEX(Avaliadores!$B$17:$B$22,$B749),INDEX(Avaliadores!$B$17:$B$22,$C749),INDEX(Avaliadores!$B$17:$B$22,$D749),INDEX(Avaliadores!$B$17:$B$22,$E749),INDEX(Avaliadores!$B$17:$B$22,$F749),INDEX(Avaliadores!$B$17:$B$22,$G749))</f>
        <v>2.54166666666667</v>
      </c>
      <c r="U749" s="0" t="n">
        <f aca="false">MEDIAN(INDEX(Avaliadores!$C$17:$C$22,$B749),INDEX(Avaliadores!$C$17:$C$22,$C749),INDEX(Avaliadores!$C$17:$C$22,$D749),INDEX(Avaliadores!$C$17:$C$22,$E749),INDEX(Avaliadores!$C$17:$C$22,$F749),INDEX(Avaliadores!$C$17:$C$22,$G749))</f>
        <v>5.54166666666667</v>
      </c>
      <c r="V749" s="0" t="n">
        <f aca="false">MEDIAN(INDEX(Avaliadores!$D$17:$D$22,$B749),INDEX(Avaliadores!$D$17:$D$22,$C749),INDEX(Avaliadores!$D$17:$D$22,$D749),INDEX(Avaliadores!$D$17:$D$22,$E749),INDEX(Avaliadores!$D$17:$D$22,$F749),INDEX(Avaliadores!$D$17:$D$22,$G749))</f>
        <v>5.54166666666667</v>
      </c>
      <c r="W749" s="0" t="n">
        <f aca="false">MEDIAN(INDEX(Avaliadores!$E$17:$E$22,$B749),INDEX(Avaliadores!$E$17:$E$22,$C749),INDEX(Avaliadores!$E$17:$E$22,$D749),INDEX(Avaliadores!$E$17:$E$22,$E749),INDEX(Avaliadores!$E$17:$E$22,$F749),INDEX(Avaliadores!$E$17:$E$22,$G749))</f>
        <v>7.04166666666667</v>
      </c>
      <c r="X749" s="0" t="n">
        <f aca="false">MEDIAN(INDEX(Avaliadores!$F$17:$F$22,$B749),INDEX(Avaliadores!$F$17:$F$22,$C749),INDEX(Avaliadores!$F$17:$F$22,$D749),INDEX(Avaliadores!$F$17:$F$22,$E749),INDEX(Avaliadores!$F$17:$F$22,$F749),INDEX(Avaliadores!$F$17:$F$22,$G749))</f>
        <v>2.79166666666667</v>
      </c>
      <c r="Y749" s="0" t="n">
        <f aca="false">MEDIAN(INDEX(Avaliadores!$G$17:$G$22,$B749),INDEX(Avaliadores!$G$17:$G$22,$C749),INDEX(Avaliadores!$G$17:$G$22,$D749),INDEX(Avaliadores!$G$17:$G$22,$E749),INDEX(Avaliadores!$G$17:$G$22,$F749),INDEX(Avaliadores!$G$17:$G$22,$G749))</f>
        <v>4.54166666666667</v>
      </c>
      <c r="Z749" s="0" t="n">
        <f aca="false">MEDIAN(INDEX(Avaliadores!$H$17:$H$22,$B749),INDEX(Avaliadores!$H$17:$H$22,$C749),INDEX(Avaliadores!$H$17:$H$22,$D749),INDEX(Avaliadores!$H$17:$H$22,$E749),INDEX(Avaliadores!$H$17:$H$22,$F749),INDEX(Avaliadores!$H$17:$H$22,$G749))</f>
        <v>3.54166666666667</v>
      </c>
      <c r="AA749" s="0" t="n">
        <f aca="false">MEDIAN(INDEX(Avaliadores!$I$17:$I$22,$B749),INDEX(Avaliadores!$I$17:$I$22,$C749),INDEX(Avaliadores!$I$17:$I$22,$D749),INDEX(Avaliadores!$I$17:$I$22,$E749),INDEX(Avaliadores!$I$17:$I$22,$F749),INDEX(Avaliadores!$I$17:$I$22,$G749))</f>
        <v>6.54166666666667</v>
      </c>
      <c r="AB749" s="0" t="n">
        <f aca="false">IF(MAX(H749:K749)=MIN(H749:K749),0,IF($B$17="custo",(MAX(H749:K749)-H749)/(MAX(H749:K749)-MIN(H749:K749)),(H749-MIN(H749:K749))/(MAX(H749:K749)-MIN(H749:K749))))</f>
        <v>0.327814613809078</v>
      </c>
      <c r="AC749" s="0" t="n">
        <f aca="false">IF(MAX(H749:K749)=MIN(H749:K749),0,IF($B$17="custo",(MAX(H749:K749)-I749)/(MAX(H749:K749)-MIN(H749:K749)),(I749-MIN(H749:K749))/(MAX(H749:K749)-MIN(H749:K749))))</f>
        <v>0</v>
      </c>
      <c r="AD749" s="0" t="n">
        <f aca="false">IF(MAX(H749:K749)=MIN(H749:K749),0,IF($B$17="custo",(MAX(H749:K749)-J749)/(MAX(H749:K749)-MIN(H749:K749)),(J749-MIN(H749:K749))/(MAX(H749:K749)-MIN(H749:K749))))</f>
        <v>0.813124522398415</v>
      </c>
      <c r="AE749" s="0" t="n">
        <f aca="false">IF(MAX(H749:K749)=MIN(H749:K749),0,IF($B$17="custo",(MAX(H749:K749)-K749)/(MAX(H749:K749)-MIN(H749:K749)),(K749-MIN(H749:K749))/(MAX(H749:K749)-MIN(H749:K749))))</f>
        <v>1</v>
      </c>
      <c r="AF749" s="0" t="n">
        <f aca="false">IF(MAX(L749:O749)=MIN(L749:O749),0,IF($C$17="custo",(MAX(L749:O749)-L749)/(MAX(L749:O749)-MIN(L749:O749)),(L749-MIN(L749:O749))/(MAX(L749:O749)-MIN(L749:O749))))</f>
        <v>0.599169424487933</v>
      </c>
      <c r="AG749" s="0" t="n">
        <f aca="false">IF(MAX(L749:O749)=MIN(L749:O749),0,IF($C$17="custo",(MAX(L749:O749)-M749)/(MAX(L749:O749)-MIN(L749:O749)),(M749-MIN(L749:O749))/(MAX(L749:O749)-MIN(L749:O749))))</f>
        <v>1</v>
      </c>
      <c r="AH749" s="0" t="n">
        <f aca="false">IF(MAX(L749:O749)=MIN(L749:O749),0,IF($C$17="custo",(MAX(L749:O749)-N749)/(MAX(L749:O749)-MIN(L749:O749)),(N749-MIN(L749:O749))/(MAX(L749:O749)-MIN(L749:O749))))</f>
        <v>0.608302698728654</v>
      </c>
      <c r="AI749" s="0" t="n">
        <f aca="false">IF(MAX(L749:O749)=MIN(L749:O749),0,IF($C$17="custo",(MAX(L749:O749)-O749)/(MAX(L749:O749)-MIN(L749:O749)),(O749-MIN(L749:O749))/(MAX(L749:O749)-MIN(L749:O749))))</f>
        <v>0</v>
      </c>
      <c r="AJ749" s="0" t="n">
        <f aca="false">IF(MAX(P749:S749)=MIN(P749:S749),0,IF($D$17="custo",(MAX(P749:S749)-P749)/(MAX(P749:S749)-MIN(P749:S749)),(P749-MIN(P749:S749))/(MAX(P749:S749)-MIN(P749:S749))))</f>
        <v>0.218173443749823</v>
      </c>
      <c r="AK749" s="0" t="n">
        <f aca="false">IF(MAX(P749:S749)=MIN(P749:S749),0,IF($D$17="custo",(MAX(P749:S749)-Q749)/(MAX(P749:S749)-MIN(P749:S749)),(Q749-MIN(P749:S749))/(MAX(P749:S749)-MIN(P749:S749))))</f>
        <v>0</v>
      </c>
      <c r="AL749" s="0" t="n">
        <f aca="false">IF(MAX(P749:S749)=MIN(P749:S749),0,IF($D$17="custo",(MAX(P749:S749)-R749)/(MAX(P749:S749)-MIN(P749:S749)),(R749-MIN(P749:S749))/(MAX(P749:S749)-MIN(P749:S749))))</f>
        <v>0.758164045698751</v>
      </c>
      <c r="AM749" s="0" t="n">
        <f aca="false">IF(MAX(P749:S749)=MIN(P749:S749),0,IF($D$17="custo",(MAX(P749:S749)-S749)/(MAX(P749:S749)-MIN(P749:S749)),(S749-MIN(P749:S749))/(MAX(P749:S749)-MIN(P749:S749))))</f>
        <v>1</v>
      </c>
      <c r="AN749" s="0" t="n">
        <f aca="false">IF(MAX(T749:W749)=MIN(T749:W749),0,IF($E$17="custo",(MAX(T749:W749)-T749)/(MAX(T749:W749)-MIN(T749:W749)),(T749-MIN(T749:W749))/(MAX(T749:W749)-MIN(T749:W749))))</f>
        <v>0</v>
      </c>
      <c r="AO749" s="0" t="n">
        <f aca="false">IF(MAX(T749:W749)=MIN(T749:W749),0,IF($E$17="custo",(MAX(T749:W749)-U749)/(MAX(T749:W749)-MIN(T749:W749)),(U749-MIN(T749:W749))/(MAX(T749:W749)-MIN(T749:W749))))</f>
        <v>0.666666666666667</v>
      </c>
      <c r="AP749" s="0" t="n">
        <f aca="false">IF(MAX(T749:W749)=MIN(T749:W749),0,IF($E$17="custo",(MAX(T749:W749)-V749)/(MAX(T749:W749)-MIN(T749:W749)),(V749-MIN(T749:W749))/(MAX(T749:W749)-MIN(T749:W749))))</f>
        <v>0.666666666666667</v>
      </c>
      <c r="AQ749" s="0" t="n">
        <f aca="false">IF(MAX(T749:W749)=MIN(T749:W749),0,IF($E$17="custo",(MAX(T749:W749)-W749)/(MAX(T749:W749)-MIN(T749:W749)),(W749-MIN(T749:W749))/(MAX(T749:W749)-MIN(T749:W749))))</f>
        <v>1</v>
      </c>
      <c r="AR749" s="0" t="n">
        <f aca="false">IF(MAX(X749:AA749)=MIN(X749:AA749),0,IF($F$17="custo",(MAX(X749:AA749)-X749)/(MAX(X749:AA749)-MIN(X749:AA749)),(X749-MIN(X749:AA749))/(MAX(X749:AA749)-MIN(X749:AA749))))</f>
        <v>0</v>
      </c>
      <c r="AS749" s="0" t="n">
        <f aca="false">IF(MAX(X749:AA749)=MIN(X749:AA749),0,IF($F$17="custo",(MAX(X749:AA749)-Y749)/(MAX(X749:AA749)-MIN(X749:AA749)),(Y749-MIN(X749:AA749))/(MAX(X749:AA749)-MIN(X749:AA749))))</f>
        <v>0.466666666666667</v>
      </c>
      <c r="AT749" s="0" t="n">
        <f aca="false">IF(MAX(X749:AA749)=MIN(X749:AA749),0,IF($F$17="custo",(MAX(X749:AA749)-Z749)/(MAX(X749:AA749)-MIN(X749:AA749)),(Z749-MIN(X749:AA749))/(MAX(X749:AA749)-MIN(X749:AA749))))</f>
        <v>0.2</v>
      </c>
      <c r="AU749" s="0" t="n">
        <f aca="false">IF(MAX(X749:AA749)=MIN(X749:AA749),0,IF($F$17="custo",(MAX(X749:AA749)-AA749)/(MAX(X749:AA749)-MIN(X749:AA749)),(AA749-MIN(X749:AA749))/(MAX(X749:AA749)-MIN(X749:AA749))))</f>
        <v>1</v>
      </c>
      <c r="AV749" s="0" t="n">
        <f aca="false">STDEVP(AB749:AE749)</f>
        <v>0.394565841690656</v>
      </c>
      <c r="AW749" s="0" t="n">
        <f aca="false">STDEVP(AF749:AI749)</f>
        <v>0.357352374704289</v>
      </c>
      <c r="AX749" s="0" t="n">
        <f aca="false">STDEVP(AJ749:AM749)</f>
        <v>0.401850377534345</v>
      </c>
      <c r="AY749" s="0" t="n">
        <f aca="false">STDEVP(AN749:AQ749)</f>
        <v>0.363241578628389</v>
      </c>
      <c r="AZ749" s="0" t="n">
        <f aca="false">STDEVP(AR749:AU749)</f>
        <v>0.375277674973257</v>
      </c>
      <c r="BA749" s="0" t="n">
        <f aca="false">AV749*((1-IFERROR(CORREL(AB749:AE749,AF749:AI749),0))+(1-IFERROR(CORREL(AB749:AE749,AJ749:AM749),0))+(1-IFERROR(CORREL(AB749:AE749,AN749:AQ749),0))+(1-IFERROR(CORREL(AB749:AE749,AR749:AU749),0)))</f>
        <v>1.14729381256865</v>
      </c>
      <c r="BB749" s="0" t="n">
        <f aca="false">AW749*((1-IFERROR(CORREL(AF749:AI749,AB749:AE749),0))+(1-IFERROR(CORREL(AF749:AI749,AJ749:AM749),0))+(1-IFERROR(CORREL(AF749:AI749,AN749:AQ749),0))+(1-IFERROR(CORREL(AF749:AI749,AR749:AU749),0)))</f>
        <v>2.41958348167583</v>
      </c>
      <c r="BC749" s="0" t="n">
        <f aca="false">AX749*((1-IFERROR(CORREL(AJ749:AM749,AB749:AE749),0))+(1-IFERROR(CORREL(AJ749:AM749,AF749:AI749),0))+(1-IFERROR(CORREL(AJ749:AM749,AN749:AQ749),0))+(1-IFERROR(CORREL(AJ749:AM749,AR749:AU749),0)))</f>
        <v>1.09575930920347</v>
      </c>
      <c r="BD749" s="0" t="n">
        <f aca="false">AY749*((1-IFERROR(CORREL(AN749:AQ749,AB749:AE749),0))+(1-IFERROR(CORREL(AN749:AQ749,AF749:AI749),0))+(1-IFERROR(CORREL(AN749:AQ749,AJ749:AM749),0))+(1-IFERROR(CORREL(AN749:AQ749,AR749:AU749),0)))</f>
        <v>0.88401691577177</v>
      </c>
      <c r="BE749" s="0" t="n">
        <f aca="false">AZ749*((1-IFERROR(CORREL(AR749:AU749,AB749:AE749),0))+(1-IFERROR(CORREL(AR749:AU749,AF749:AI749),0))+(1-IFERROR(CORREL(AR749:AU749,AJ749:AM749),0))+(1-IFERROR(CORREL(AR749:AU749,AN749:AQ749),0)))</f>
        <v>1.03239783864014</v>
      </c>
      <c r="BF749" s="0" t="n">
        <f aca="false">IF(SUM(BA749:BE749)&gt;0,BA749/SUM(BA749:BE749),1/5)</f>
        <v>0.17438590309802</v>
      </c>
      <c r="BG749" s="0" t="n">
        <f aca="false">IF(SUM(BA749:BE749)&gt;0,BB749/SUM(BA749:BE749),1/5)</f>
        <v>0.3677708760831</v>
      </c>
      <c r="BH749" s="0" t="n">
        <f aca="false">IF(SUM(BA749:BE749)&gt;0,BC749/SUM(BA749:BE749),1/5)</f>
        <v>0.166552782399911</v>
      </c>
      <c r="BI749" s="0" t="n">
        <f aca="false">IF(SUM(BA749:BE749)&gt;0,BD749/SUM(BA749:BE749),1/5)</f>
        <v>0.134368447316596</v>
      </c>
      <c r="BJ749" s="0" t="n">
        <f aca="false">IF(SUM(BA749:BE749)&gt;0,BE749/SUM(BA749:BE749),1/5)</f>
        <v>0.156921991102373</v>
      </c>
      <c r="BK749" s="0" t="n">
        <f aca="false">BF749*AB749+BG749*AF749+BH749*AJ749+BI749*AN749+BJ749*AR749</f>
        <v>0.313860705746262</v>
      </c>
      <c r="BL749" s="0" t="n">
        <f aca="false">BF749*AC749+BG749*AG749+BH749*AK749+BI749*AO749+BJ749*AS749</f>
        <v>0.530580103475271</v>
      </c>
      <c r="BM749" s="0" t="n">
        <f aca="false">BF749*AD749+BG749*AH749+BH749*AL749+BI749*AP749+BJ749*AT749</f>
        <v>0.612751165029651</v>
      </c>
      <c r="BN749" s="0" t="n">
        <f aca="false">BF749*AE749+BG749*AI749+BH749*AM749+BI749*AQ749+BJ749*AU749</f>
        <v>0.6322291239169</v>
      </c>
      <c r="BO749" s="0" t="n">
        <f aca="false">RANK(BK749,$BK749:$BN749)</f>
        <v>4</v>
      </c>
      <c r="BP749" s="0" t="n">
        <f aca="false">RANK(BL749,$BK749:$BN749)</f>
        <v>3</v>
      </c>
      <c r="BQ749" s="0" t="n">
        <f aca="false">RANK(BM749,$BK749:$BN749)</f>
        <v>2</v>
      </c>
      <c r="BR749" s="0" t="n">
        <f aca="false">RANK(BN749,$BK749:$BN749)</f>
        <v>1</v>
      </c>
    </row>
    <row r="750" customFormat="false" ht="15" hidden="false" customHeight="false" outlineLevel="0" collapsed="false">
      <c r="A750" s="0" t="n">
        <v>727</v>
      </c>
      <c r="B750" s="0" t="n">
        <f aca="false">RANDBETWEEN(1,$B$5)</f>
        <v>3</v>
      </c>
      <c r="C750" s="0" t="n">
        <f aca="false">RANDBETWEEN(1,$B$5)</f>
        <v>4</v>
      </c>
      <c r="D750" s="0" t="n">
        <f aca="false">RANDBETWEEN(1,$B$5)</f>
        <v>6</v>
      </c>
      <c r="E750" s="0" t="n">
        <f aca="false">RANDBETWEEN(1,$B$5)</f>
        <v>2</v>
      </c>
      <c r="F750" s="0" t="n">
        <f aca="false">RANDBETWEEN(1,$B$5)</f>
        <v>6</v>
      </c>
      <c r="G750" s="0" t="n">
        <f aca="false">RANDBETWEEN(1,$B$5)</f>
        <v>5</v>
      </c>
      <c r="H750" s="0" t="n">
        <f aca="true">NORMINV(RAND(),$B$8,$B$13)</f>
        <v>43.9716793101032</v>
      </c>
      <c r="I750" s="0" t="n">
        <f aca="true">NORMINV(RAND(),$C$8,$C$13)</f>
        <v>63.8095556017296</v>
      </c>
      <c r="J750" s="0" t="n">
        <f aca="true">NORMINV(RAND(),$D$8,$D$13)</f>
        <v>11.5648329465795</v>
      </c>
      <c r="K750" s="0" t="n">
        <f aca="true">NORMINV(RAND(),$E$8,$E$13)</f>
        <v>3.17200982869898</v>
      </c>
      <c r="L750" s="0" t="n">
        <f aca="true">NORMINV(RAND(),$B$9,$B$14)</f>
        <v>55.3883173400508</v>
      </c>
      <c r="M750" s="0" t="n">
        <f aca="true">NORMINV(RAND(),$C$9,$C$14)</f>
        <v>55.1358220217042</v>
      </c>
      <c r="N750" s="0" t="n">
        <f aca="true">NORMINV(RAND(),$D$9,$D$14)</f>
        <v>43.3727541028841</v>
      </c>
      <c r="O750" s="0" t="n">
        <f aca="true">NORMINV(RAND(),$E$9,$E$14)</f>
        <v>25.8650710086155</v>
      </c>
      <c r="P750" s="0" t="n">
        <f aca="true">NORMINV(RAND(),$B$10,$B$15)</f>
        <v>21.2012819236964</v>
      </c>
      <c r="Q750" s="0" t="n">
        <f aca="true">NORMINV(RAND(),$C$10,$C$15)</f>
        <v>27.8201370835158</v>
      </c>
      <c r="R750" s="0" t="n">
        <f aca="true">NORMINV(RAND(),$D$10,$D$15)</f>
        <v>9.86254777273995</v>
      </c>
      <c r="S750" s="0" t="n">
        <f aca="true">NORMINV(RAND(),$E$10,$E$15)</f>
        <v>3.78822981904962</v>
      </c>
      <c r="T750" s="0" t="n">
        <f aca="false">MEDIAN(INDEX(Avaliadores!$B$17:$B$22,$B750),INDEX(Avaliadores!$B$17:$B$22,$C750),INDEX(Avaliadores!$B$17:$B$22,$D750),INDEX(Avaliadores!$B$17:$B$22,$E750),INDEX(Avaliadores!$B$17:$B$22,$F750),INDEX(Avaliadores!$B$17:$B$22,$G750))</f>
        <v>2.66666666666667</v>
      </c>
      <c r="U750" s="0" t="n">
        <f aca="false">MEDIAN(INDEX(Avaliadores!$C$17:$C$22,$B750),INDEX(Avaliadores!$C$17:$C$22,$C750),INDEX(Avaliadores!$C$17:$C$22,$D750),INDEX(Avaliadores!$C$17:$C$22,$E750),INDEX(Avaliadores!$C$17:$C$22,$F750),INDEX(Avaliadores!$C$17:$C$22,$G750))</f>
        <v>5.54166666666667</v>
      </c>
      <c r="V750" s="0" t="n">
        <f aca="false">MEDIAN(INDEX(Avaliadores!$D$17:$D$22,$B750),INDEX(Avaliadores!$D$17:$D$22,$C750),INDEX(Avaliadores!$D$17:$D$22,$D750),INDEX(Avaliadores!$D$17:$D$22,$E750),INDEX(Avaliadores!$D$17:$D$22,$F750),INDEX(Avaliadores!$D$17:$D$22,$G750))</f>
        <v>5.54166666666667</v>
      </c>
      <c r="W750" s="0" t="n">
        <f aca="false">MEDIAN(INDEX(Avaliadores!$E$17:$E$22,$B750),INDEX(Avaliadores!$E$17:$E$22,$C750),INDEX(Avaliadores!$E$17:$E$22,$D750),INDEX(Avaliadores!$E$17:$E$22,$E750),INDEX(Avaliadores!$E$17:$E$22,$F750),INDEX(Avaliadores!$E$17:$E$22,$G750))</f>
        <v>6.04166666666667</v>
      </c>
      <c r="X750" s="0" t="n">
        <f aca="false">MEDIAN(INDEX(Avaliadores!$F$17:$F$22,$B750),INDEX(Avaliadores!$F$17:$F$22,$C750),INDEX(Avaliadores!$F$17:$F$22,$D750),INDEX(Avaliadores!$F$17:$F$22,$E750),INDEX(Avaliadores!$F$17:$F$22,$F750),INDEX(Avaliadores!$F$17:$F$22,$G750))</f>
        <v>2.91666666666667</v>
      </c>
      <c r="Y750" s="0" t="n">
        <f aca="false">MEDIAN(INDEX(Avaliadores!$G$17:$G$22,$B750),INDEX(Avaliadores!$G$17:$G$22,$C750),INDEX(Avaliadores!$G$17:$G$22,$D750),INDEX(Avaliadores!$G$17:$G$22,$E750),INDEX(Avaliadores!$G$17:$G$22,$F750),INDEX(Avaliadores!$G$17:$G$22,$G750))</f>
        <v>5.04166666666667</v>
      </c>
      <c r="Z750" s="0" t="n">
        <f aca="false">MEDIAN(INDEX(Avaliadores!$H$17:$H$22,$B750),INDEX(Avaliadores!$H$17:$H$22,$C750),INDEX(Avaliadores!$H$17:$H$22,$D750),INDEX(Avaliadores!$H$17:$H$22,$E750),INDEX(Avaliadores!$H$17:$H$22,$F750),INDEX(Avaliadores!$H$17:$H$22,$G750))</f>
        <v>3.91666666666667</v>
      </c>
      <c r="AA750" s="0" t="n">
        <f aca="false">MEDIAN(INDEX(Avaliadores!$I$17:$I$22,$B750),INDEX(Avaliadores!$I$17:$I$22,$C750),INDEX(Avaliadores!$I$17:$I$22,$D750),INDEX(Avaliadores!$I$17:$I$22,$E750),INDEX(Avaliadores!$I$17:$I$22,$F750),INDEX(Avaliadores!$I$17:$I$22,$G750))</f>
        <v>6.66666666666667</v>
      </c>
      <c r="AB750" s="0" t="n">
        <f aca="false">IF(MAX(H750:K750)=MIN(H750:K750),0,IF($B$17="custo",(MAX(H750:K750)-H750)/(MAX(H750:K750)-MIN(H750:K750)),(H750-MIN(H750:K750))/(MAX(H750:K750)-MIN(H750:K750))))</f>
        <v>0.327155000070098</v>
      </c>
      <c r="AC750" s="0" t="n">
        <f aca="false">IF(MAX(H750:K750)=MIN(H750:K750),0,IF($B$17="custo",(MAX(H750:K750)-I750)/(MAX(H750:K750)-MIN(H750:K750)),(I750-MIN(H750:K750))/(MAX(H750:K750)-MIN(H750:K750))))</f>
        <v>0</v>
      </c>
      <c r="AD750" s="0" t="n">
        <f aca="false">IF(MAX(H750:K750)=MIN(H750:K750),0,IF($B$17="custo",(MAX(H750:K750)-J750)/(MAX(H750:K750)-MIN(H750:K750)),(J750-MIN(H750:K750))/(MAX(H750:K750)-MIN(H750:K750))))</f>
        <v>0.86159032310946</v>
      </c>
      <c r="AE750" s="0" t="n">
        <f aca="false">IF(MAX(H750:K750)=MIN(H750:K750),0,IF($B$17="custo",(MAX(H750:K750)-K750)/(MAX(H750:K750)-MIN(H750:K750)),(K750-MIN(H750:K750))/(MAX(H750:K750)-MIN(H750:K750))))</f>
        <v>1</v>
      </c>
      <c r="AF750" s="0" t="n">
        <f aca="false">IF(MAX(L750:O750)=MIN(L750:O750),0,IF($C$17="custo",(MAX(L750:O750)-L750)/(MAX(L750:O750)-MIN(L750:O750)),(L750-MIN(L750:O750))/(MAX(L750:O750)-MIN(L750:O750))))</f>
        <v>1</v>
      </c>
      <c r="AG750" s="0" t="n">
        <f aca="false">IF(MAX(L750:O750)=MIN(L750:O750),0,IF($C$17="custo",(MAX(L750:O750)-M750)/(MAX(L750:O750)-MIN(L750:O750)),(M750-MIN(L750:O750))/(MAX(L750:O750)-MIN(L750:O750))))</f>
        <v>0.991447576072359</v>
      </c>
      <c r="AH750" s="0" t="n">
        <f aca="false">IF(MAX(L750:O750)=MIN(L750:O750),0,IF($C$17="custo",(MAX(L750:O750)-N750)/(MAX(L750:O750)-MIN(L750:O750)),(N750-MIN(L750:O750))/(MAX(L750:O750)-MIN(L750:O750))))</f>
        <v>0.593013481570523</v>
      </c>
      <c r="AI750" s="0" t="n">
        <f aca="false">IF(MAX(L750:O750)=MIN(L750:O750),0,IF($C$17="custo",(MAX(L750:O750)-O750)/(MAX(L750:O750)-MIN(L750:O750)),(O750-MIN(L750:O750))/(MAX(L750:O750)-MIN(L750:O750))))</f>
        <v>0</v>
      </c>
      <c r="AJ750" s="0" t="n">
        <f aca="false">IF(MAX(P750:S750)=MIN(P750:S750),0,IF($D$17="custo",(MAX(P750:S750)-P750)/(MAX(P750:S750)-MIN(P750:S750)),(P750-MIN(P750:S750))/(MAX(P750:S750)-MIN(P750:S750))))</f>
        <v>0.27541946991474</v>
      </c>
      <c r="AK750" s="0" t="n">
        <f aca="false">IF(MAX(P750:S750)=MIN(P750:S750),0,IF($D$17="custo",(MAX(P750:S750)-Q750)/(MAX(P750:S750)-MIN(P750:S750)),(Q750-MIN(P750:S750))/(MAX(P750:S750)-MIN(P750:S750))))</f>
        <v>0</v>
      </c>
      <c r="AL750" s="0" t="n">
        <f aca="false">IF(MAX(P750:S750)=MIN(P750:S750),0,IF($D$17="custo",(MAX(P750:S750)-R750)/(MAX(P750:S750)-MIN(P750:S750)),(R750-MIN(P750:S750))/(MAX(P750:S750)-MIN(P750:S750))))</f>
        <v>0.74723945599308</v>
      </c>
      <c r="AM750" s="0" t="n">
        <f aca="false">IF(MAX(P750:S750)=MIN(P750:S750),0,IF($D$17="custo",(MAX(P750:S750)-S750)/(MAX(P750:S750)-MIN(P750:S750)),(S750-MIN(P750:S750))/(MAX(P750:S750)-MIN(P750:S750))))</f>
        <v>1</v>
      </c>
      <c r="AN750" s="0" t="n">
        <f aca="false">IF(MAX(T750:W750)=MIN(T750:W750),0,IF($E$17="custo",(MAX(T750:W750)-T750)/(MAX(T750:W750)-MIN(T750:W750)),(T750-MIN(T750:W750))/(MAX(T750:W750)-MIN(T750:W750))))</f>
        <v>0</v>
      </c>
      <c r="AO750" s="0" t="n">
        <f aca="false">IF(MAX(T750:W750)=MIN(T750:W750),0,IF($E$17="custo",(MAX(T750:W750)-U750)/(MAX(T750:W750)-MIN(T750:W750)),(U750-MIN(T750:W750))/(MAX(T750:W750)-MIN(T750:W750))))</f>
        <v>0.851851851851852</v>
      </c>
      <c r="AP750" s="0" t="n">
        <f aca="false">IF(MAX(T750:W750)=MIN(T750:W750),0,IF($E$17="custo",(MAX(T750:W750)-V750)/(MAX(T750:W750)-MIN(T750:W750)),(V750-MIN(T750:W750))/(MAX(T750:W750)-MIN(T750:W750))))</f>
        <v>0.851851851851852</v>
      </c>
      <c r="AQ750" s="0" t="n">
        <f aca="false">IF(MAX(T750:W750)=MIN(T750:W750),0,IF($E$17="custo",(MAX(T750:W750)-W750)/(MAX(T750:W750)-MIN(T750:W750)),(W750-MIN(T750:W750))/(MAX(T750:W750)-MIN(T750:W750))))</f>
        <v>1</v>
      </c>
      <c r="AR750" s="0" t="n">
        <f aca="false">IF(MAX(X750:AA750)=MIN(X750:AA750),0,IF($F$17="custo",(MAX(X750:AA750)-X750)/(MAX(X750:AA750)-MIN(X750:AA750)),(X750-MIN(X750:AA750))/(MAX(X750:AA750)-MIN(X750:AA750))))</f>
        <v>0</v>
      </c>
      <c r="AS750" s="0" t="n">
        <f aca="false">IF(MAX(X750:AA750)=MIN(X750:AA750),0,IF($F$17="custo",(MAX(X750:AA750)-Y750)/(MAX(X750:AA750)-MIN(X750:AA750)),(Y750-MIN(X750:AA750))/(MAX(X750:AA750)-MIN(X750:AA750))))</f>
        <v>0.566666666666667</v>
      </c>
      <c r="AT750" s="0" t="n">
        <f aca="false">IF(MAX(X750:AA750)=MIN(X750:AA750),0,IF($F$17="custo",(MAX(X750:AA750)-Z750)/(MAX(X750:AA750)-MIN(X750:AA750)),(Z750-MIN(X750:AA750))/(MAX(X750:AA750)-MIN(X750:AA750))))</f>
        <v>0.266666666666667</v>
      </c>
      <c r="AU750" s="0" t="n">
        <f aca="false">IF(MAX(X750:AA750)=MIN(X750:AA750),0,IF($F$17="custo",(MAX(X750:AA750)-AA750)/(MAX(X750:AA750)-MIN(X750:AA750)),(AA750-MIN(X750:AA750))/(MAX(X750:AA750)-MIN(X750:AA750))))</f>
        <v>1</v>
      </c>
      <c r="AV750" s="0" t="n">
        <f aca="false">STDEVP(AB750:AE750)</f>
        <v>0.403644879972369</v>
      </c>
      <c r="AW750" s="0" t="n">
        <f aca="false">STDEVP(AF750:AI750)</f>
        <v>0.407668230858749</v>
      </c>
      <c r="AX750" s="0" t="n">
        <f aca="false">STDEVP(AJ750:AM750)</f>
        <v>0.390971676199922</v>
      </c>
      <c r="AY750" s="0" t="n">
        <f aca="false">STDEVP(AN750:AQ750)</f>
        <v>0.394904965039558</v>
      </c>
      <c r="AZ750" s="0" t="n">
        <f aca="false">STDEVP(AR750:AU750)</f>
        <v>0.371464818133711</v>
      </c>
      <c r="BA750" s="0" t="n">
        <f aca="false">AV750*((1-IFERROR(CORREL(AB750:AE750,AF750:AI750),0))+(1-IFERROR(CORREL(AB750:AE750,AJ750:AM750),0))+(1-IFERROR(CORREL(AB750:AE750,AN750:AQ750),0))+(1-IFERROR(CORREL(AB750:AE750,AR750:AU750),0)))</f>
        <v>1.25322727762231</v>
      </c>
      <c r="BB750" s="0" t="n">
        <f aca="false">AW750*((1-IFERROR(CORREL(AF750:AI750,AB750:AE750),0))+(1-IFERROR(CORREL(AF750:AI750,AJ750:AM750),0))+(1-IFERROR(CORREL(AF750:AI750,AN750:AQ750),0))+(1-IFERROR(CORREL(AF750:AI750,AR750:AU750),0)))</f>
        <v>2.92778704034889</v>
      </c>
      <c r="BC750" s="0" t="n">
        <f aca="false">AX750*((1-IFERROR(CORREL(AJ750:AM750,AB750:AE750),0))+(1-IFERROR(CORREL(AJ750:AM750,AF750:AI750),0))+(1-IFERROR(CORREL(AJ750:AM750,AN750:AQ750),0))+(1-IFERROR(CORREL(AJ750:AM750,AR750:AU750),0)))</f>
        <v>1.18251756793488</v>
      </c>
      <c r="BD750" s="0" t="n">
        <f aca="false">AY750*((1-IFERROR(CORREL(AN750:AQ750,AB750:AE750),0))+(1-IFERROR(CORREL(AN750:AQ750,AF750:AI750),0))+(1-IFERROR(CORREL(AN750:AQ750,AJ750:AM750),0))+(1-IFERROR(CORREL(AN750:AQ750,AR750:AU750),0)))</f>
        <v>1.1765337843321</v>
      </c>
      <c r="BE750" s="0" t="n">
        <f aca="false">AZ750*((1-IFERROR(CORREL(AR750:AU750,AB750:AE750),0))+(1-IFERROR(CORREL(AR750:AU750,AF750:AI750),0))+(1-IFERROR(CORREL(AR750:AU750,AJ750:AM750),0))+(1-IFERROR(CORREL(AR750:AU750,AN750:AQ750),0)))</f>
        <v>1.15839842609674</v>
      </c>
      <c r="BF750" s="0" t="n">
        <f aca="false">IF(SUM(BA750:BE750)&gt;0,BA750/SUM(BA750:BE750),1/5)</f>
        <v>0.162789260551199</v>
      </c>
      <c r="BG750" s="0" t="n">
        <f aca="false">IF(SUM(BA750:BE750)&gt;0,BB750/SUM(BA750:BE750),1/5)</f>
        <v>0.380307942430069</v>
      </c>
      <c r="BH750" s="0" t="n">
        <f aca="false">IF(SUM(BA750:BE750)&gt;0,BC750/SUM(BA750:BE750),1/5)</f>
        <v>0.153604349275052</v>
      </c>
      <c r="BI750" s="0" t="n">
        <f aca="false">IF(SUM(BA750:BE750)&gt;0,BD750/SUM(BA750:BE750),1/5)</f>
        <v>0.152827079480986</v>
      </c>
      <c r="BJ750" s="0" t="n">
        <f aca="false">IF(SUM(BA750:BE750)&gt;0,BE750/SUM(BA750:BE750),1/5)</f>
        <v>0.150471368262694</v>
      </c>
      <c r="BK750" s="0" t="n">
        <f aca="false">BF750*AB750+BG750*AF750+BH750*AJ750+BI750*AN750+BJ750*AR750</f>
        <v>0.475870891431041</v>
      </c>
      <c r="BL750" s="0" t="n">
        <f aca="false">BF750*AC750+BG750*AG750+BH750*AK750+BI750*AO750+BJ750*AS750</f>
        <v>0.59250852703454</v>
      </c>
      <c r="BM750" s="0" t="n">
        <f aca="false">BF750*AD750+BG750*AH750+BH750*AL750+BI750*AP750+BJ750*AT750</f>
        <v>0.650876347869269</v>
      </c>
      <c r="BN750" s="0" t="n">
        <f aca="false">BF750*AE750+BG750*AI750+BH750*AM750+BI750*AQ750+BJ750*AU750</f>
        <v>0.619692057569931</v>
      </c>
      <c r="BO750" s="0" t="n">
        <f aca="false">RANK(BK750,$BK750:$BN750)</f>
        <v>4</v>
      </c>
      <c r="BP750" s="0" t="n">
        <f aca="false">RANK(BL750,$BK750:$BN750)</f>
        <v>3</v>
      </c>
      <c r="BQ750" s="0" t="n">
        <f aca="false">RANK(BM750,$BK750:$BN750)</f>
        <v>1</v>
      </c>
      <c r="BR750" s="0" t="n">
        <f aca="false">RANK(BN750,$BK750:$BN750)</f>
        <v>2</v>
      </c>
    </row>
    <row r="751" customFormat="false" ht="15" hidden="false" customHeight="false" outlineLevel="0" collapsed="false">
      <c r="A751" s="0" t="n">
        <v>728</v>
      </c>
      <c r="B751" s="0" t="n">
        <f aca="false">RANDBETWEEN(1,$B$5)</f>
        <v>5</v>
      </c>
      <c r="C751" s="0" t="n">
        <f aca="false">RANDBETWEEN(1,$B$5)</f>
        <v>4</v>
      </c>
      <c r="D751" s="0" t="n">
        <f aca="false">RANDBETWEEN(1,$B$5)</f>
        <v>4</v>
      </c>
      <c r="E751" s="0" t="n">
        <f aca="false">RANDBETWEEN(1,$B$5)</f>
        <v>6</v>
      </c>
      <c r="F751" s="0" t="n">
        <f aca="false">RANDBETWEEN(1,$B$5)</f>
        <v>3</v>
      </c>
      <c r="G751" s="0" t="n">
        <f aca="false">RANDBETWEEN(1,$B$5)</f>
        <v>6</v>
      </c>
      <c r="H751" s="0" t="n">
        <f aca="true">NORMINV(RAND(),$B$8,$B$13)</f>
        <v>49.3309519340969</v>
      </c>
      <c r="I751" s="0" t="n">
        <f aca="true">NORMINV(RAND(),$C$8,$C$13)</f>
        <v>63.926636584294</v>
      </c>
      <c r="J751" s="0" t="n">
        <f aca="true">NORMINV(RAND(),$D$8,$D$13)</f>
        <v>15.6825861595609</v>
      </c>
      <c r="K751" s="0" t="n">
        <f aca="true">NORMINV(RAND(),$E$8,$E$13)</f>
        <v>2.83611167877816</v>
      </c>
      <c r="L751" s="0" t="n">
        <f aca="true">NORMINV(RAND(),$B$9,$B$14)</f>
        <v>42.9092594666422</v>
      </c>
      <c r="M751" s="0" t="n">
        <f aca="true">NORMINV(RAND(),$C$9,$C$14)</f>
        <v>56.3907313265015</v>
      </c>
      <c r="N751" s="0" t="n">
        <f aca="true">NORMINV(RAND(),$D$9,$D$14)</f>
        <v>51.162403326273</v>
      </c>
      <c r="O751" s="0" t="n">
        <f aca="true">NORMINV(RAND(),$E$9,$E$14)</f>
        <v>24.9242895003139</v>
      </c>
      <c r="P751" s="0" t="n">
        <f aca="true">NORMINV(RAND(),$B$10,$B$15)</f>
        <v>25.3777425510908</v>
      </c>
      <c r="Q751" s="0" t="n">
        <f aca="true">NORMINV(RAND(),$C$10,$C$15)</f>
        <v>31.0939812769673</v>
      </c>
      <c r="R751" s="0" t="n">
        <f aca="true">NORMINV(RAND(),$D$10,$D$15)</f>
        <v>10.4441162215425</v>
      </c>
      <c r="S751" s="0" t="n">
        <f aca="true">NORMINV(RAND(),$E$10,$E$15)</f>
        <v>3.79070043066267</v>
      </c>
      <c r="T751" s="0" t="n">
        <f aca="false">MEDIAN(INDEX(Avaliadores!$B$17:$B$22,$B751),INDEX(Avaliadores!$B$17:$B$22,$C751),INDEX(Avaliadores!$B$17:$B$22,$D751),INDEX(Avaliadores!$B$17:$B$22,$E751),INDEX(Avaliadores!$B$17:$B$22,$F751),INDEX(Avaliadores!$B$17:$B$22,$G751))</f>
        <v>2.66666666666667</v>
      </c>
      <c r="U751" s="0" t="n">
        <f aca="false">MEDIAN(INDEX(Avaliadores!$C$17:$C$22,$B751),INDEX(Avaliadores!$C$17:$C$22,$C751),INDEX(Avaliadores!$C$17:$C$22,$D751),INDEX(Avaliadores!$C$17:$C$22,$E751),INDEX(Avaliadores!$C$17:$C$22,$F751),INDEX(Avaliadores!$C$17:$C$22,$G751))</f>
        <v>5.54166666666667</v>
      </c>
      <c r="V751" s="0" t="n">
        <f aca="false">MEDIAN(INDEX(Avaliadores!$D$17:$D$22,$B751),INDEX(Avaliadores!$D$17:$D$22,$C751),INDEX(Avaliadores!$D$17:$D$22,$D751),INDEX(Avaliadores!$D$17:$D$22,$E751),INDEX(Avaliadores!$D$17:$D$22,$F751),INDEX(Avaliadores!$D$17:$D$22,$G751))</f>
        <v>5.54166666666667</v>
      </c>
      <c r="W751" s="0" t="n">
        <f aca="false">MEDIAN(INDEX(Avaliadores!$E$17:$E$22,$B751),INDEX(Avaliadores!$E$17:$E$22,$C751),INDEX(Avaliadores!$E$17:$E$22,$D751),INDEX(Avaliadores!$E$17:$E$22,$E751),INDEX(Avaliadores!$E$17:$E$22,$F751),INDEX(Avaliadores!$E$17:$E$22,$G751))</f>
        <v>6.29166666666667</v>
      </c>
      <c r="X751" s="0" t="n">
        <f aca="false">MEDIAN(INDEX(Avaliadores!$F$17:$F$22,$B751),INDEX(Avaliadores!$F$17:$F$22,$C751),INDEX(Avaliadores!$F$17:$F$22,$D751),INDEX(Avaliadores!$F$17:$F$22,$E751),INDEX(Avaliadores!$F$17:$F$22,$F751),INDEX(Avaliadores!$F$17:$F$22,$G751))</f>
        <v>3.04166666666667</v>
      </c>
      <c r="Y751" s="0" t="n">
        <f aca="false">MEDIAN(INDEX(Avaliadores!$G$17:$G$22,$B751),INDEX(Avaliadores!$G$17:$G$22,$C751),INDEX(Avaliadores!$G$17:$G$22,$D751),INDEX(Avaliadores!$G$17:$G$22,$E751),INDEX(Avaliadores!$G$17:$G$22,$F751),INDEX(Avaliadores!$G$17:$G$22,$G751))</f>
        <v>4.79166666666667</v>
      </c>
      <c r="Z751" s="0" t="n">
        <f aca="false">MEDIAN(INDEX(Avaliadores!$H$17:$H$22,$B751),INDEX(Avaliadores!$H$17:$H$22,$C751),INDEX(Avaliadores!$H$17:$H$22,$D751),INDEX(Avaliadores!$H$17:$H$22,$E751),INDEX(Avaliadores!$H$17:$H$22,$F751),INDEX(Avaliadores!$H$17:$H$22,$G751))</f>
        <v>3.66666666666667</v>
      </c>
      <c r="AA751" s="0" t="n">
        <f aca="false">MEDIAN(INDEX(Avaliadores!$I$17:$I$22,$B751),INDEX(Avaliadores!$I$17:$I$22,$C751),INDEX(Avaliadores!$I$17:$I$22,$D751),INDEX(Avaliadores!$I$17:$I$22,$E751),INDEX(Avaliadores!$I$17:$I$22,$F751),INDEX(Avaliadores!$I$17:$I$22,$G751))</f>
        <v>6.66666666666667</v>
      </c>
      <c r="AB751" s="0" t="n">
        <f aca="false">IF(MAX(H751:K751)=MIN(H751:K751),0,IF($B$17="custo",(MAX(H751:K751)-H751)/(MAX(H751:K751)-MIN(H751:K751)),(H751-MIN(H751:K751))/(MAX(H751:K751)-MIN(H751:K751))))</f>
        <v>0.238918959573046</v>
      </c>
      <c r="AC751" s="0" t="n">
        <f aca="false">IF(MAX(H751:K751)=MIN(H751:K751),0,IF($B$17="custo",(MAX(H751:K751)-I751)/(MAX(H751:K751)-MIN(H751:K751)),(I751-MIN(H751:K751))/(MAX(H751:K751)-MIN(H751:K751))))</f>
        <v>0</v>
      </c>
      <c r="AD751" s="0" t="n">
        <f aca="false">IF(MAX(H751:K751)=MIN(H751:K751),0,IF($B$17="custo",(MAX(H751:K751)-J751)/(MAX(H751:K751)-MIN(H751:K751)),(J751-MIN(H751:K751))/(MAX(H751:K751)-MIN(H751:K751))))</f>
        <v>0.789714125052102</v>
      </c>
      <c r="AE751" s="0" t="n">
        <f aca="false">IF(MAX(H751:K751)=MIN(H751:K751),0,IF($B$17="custo",(MAX(H751:K751)-K751)/(MAX(H751:K751)-MIN(H751:K751)),(K751-MIN(H751:K751))/(MAX(H751:K751)-MIN(H751:K751))))</f>
        <v>1</v>
      </c>
      <c r="AF751" s="0" t="n">
        <f aca="false">IF(MAX(L751:O751)=MIN(L751:O751),0,IF($C$17="custo",(MAX(L751:O751)-L751)/(MAX(L751:O751)-MIN(L751:O751)),(L751-MIN(L751:O751))/(MAX(L751:O751)-MIN(L751:O751))))</f>
        <v>0.571560332930956</v>
      </c>
      <c r="AG751" s="0" t="n">
        <f aca="false">IF(MAX(L751:O751)=MIN(L751:O751),0,IF($C$17="custo",(MAX(L751:O751)-M751)/(MAX(L751:O751)-MIN(L751:O751)),(M751-MIN(L751:O751))/(MAX(L751:O751)-MIN(L751:O751))))</f>
        <v>1</v>
      </c>
      <c r="AH751" s="0" t="n">
        <f aca="false">IF(MAX(L751:O751)=MIN(L751:O751),0,IF($C$17="custo",(MAX(L751:O751)-N751)/(MAX(L751:O751)-MIN(L751:O751)),(N751-MIN(L751:O751))/(MAX(L751:O751)-MIN(L751:O751))))</f>
        <v>0.833844321226137</v>
      </c>
      <c r="AI751" s="0" t="n">
        <f aca="false">IF(MAX(L751:O751)=MIN(L751:O751),0,IF($C$17="custo",(MAX(L751:O751)-O751)/(MAX(L751:O751)-MIN(L751:O751)),(O751-MIN(L751:O751))/(MAX(L751:O751)-MIN(L751:O751))))</f>
        <v>0</v>
      </c>
      <c r="AJ751" s="0" t="n">
        <f aca="false">IF(MAX(P751:S751)=MIN(P751:S751),0,IF($D$17="custo",(MAX(P751:S751)-P751)/(MAX(P751:S751)-MIN(P751:S751)),(P751-MIN(P751:S751))/(MAX(P751:S751)-MIN(P751:S751))))</f>
        <v>0.20936087344427</v>
      </c>
      <c r="AK751" s="0" t="n">
        <f aca="false">IF(MAX(P751:S751)=MIN(P751:S751),0,IF($D$17="custo",(MAX(P751:S751)-Q751)/(MAX(P751:S751)-MIN(P751:S751)),(Q751-MIN(P751:S751))/(MAX(P751:S751)-MIN(P751:S751))))</f>
        <v>0</v>
      </c>
      <c r="AL751" s="0" t="n">
        <f aca="false">IF(MAX(P751:S751)=MIN(P751:S751),0,IF($D$17="custo",(MAX(P751:S751)-R751)/(MAX(P751:S751)-MIN(P751:S751)),(R751-MIN(P751:S751))/(MAX(P751:S751)-MIN(P751:S751))))</f>
        <v>0.756314421393783</v>
      </c>
      <c r="AM751" s="0" t="n">
        <f aca="false">IF(MAX(P751:S751)=MIN(P751:S751),0,IF($D$17="custo",(MAX(P751:S751)-S751)/(MAX(P751:S751)-MIN(P751:S751)),(S751-MIN(P751:S751))/(MAX(P751:S751)-MIN(P751:S751))))</f>
        <v>1</v>
      </c>
      <c r="AN751" s="0" t="n">
        <f aca="false">IF(MAX(T751:W751)=MIN(T751:W751),0,IF($E$17="custo",(MAX(T751:W751)-T751)/(MAX(T751:W751)-MIN(T751:W751)),(T751-MIN(T751:W751))/(MAX(T751:W751)-MIN(T751:W751))))</f>
        <v>0</v>
      </c>
      <c r="AO751" s="0" t="n">
        <f aca="false">IF(MAX(T751:W751)=MIN(T751:W751),0,IF($E$17="custo",(MAX(T751:W751)-U751)/(MAX(T751:W751)-MIN(T751:W751)),(U751-MIN(T751:W751))/(MAX(T751:W751)-MIN(T751:W751))))</f>
        <v>0.793103448275862</v>
      </c>
      <c r="AP751" s="0" t="n">
        <f aca="false">IF(MAX(T751:W751)=MIN(T751:W751),0,IF($E$17="custo",(MAX(T751:W751)-V751)/(MAX(T751:W751)-MIN(T751:W751)),(V751-MIN(T751:W751))/(MAX(T751:W751)-MIN(T751:W751))))</f>
        <v>0.793103448275862</v>
      </c>
      <c r="AQ751" s="0" t="n">
        <f aca="false">IF(MAX(T751:W751)=MIN(T751:W751),0,IF($E$17="custo",(MAX(T751:W751)-W751)/(MAX(T751:W751)-MIN(T751:W751)),(W751-MIN(T751:W751))/(MAX(T751:W751)-MIN(T751:W751))))</f>
        <v>1</v>
      </c>
      <c r="AR751" s="0" t="n">
        <f aca="false">IF(MAX(X751:AA751)=MIN(X751:AA751),0,IF($F$17="custo",(MAX(X751:AA751)-X751)/(MAX(X751:AA751)-MIN(X751:AA751)),(X751-MIN(X751:AA751))/(MAX(X751:AA751)-MIN(X751:AA751))))</f>
        <v>0</v>
      </c>
      <c r="AS751" s="0" t="n">
        <f aca="false">IF(MAX(X751:AA751)=MIN(X751:AA751),0,IF($F$17="custo",(MAX(X751:AA751)-Y751)/(MAX(X751:AA751)-MIN(X751:AA751)),(Y751-MIN(X751:AA751))/(MAX(X751:AA751)-MIN(X751:AA751))))</f>
        <v>0.482758620689655</v>
      </c>
      <c r="AT751" s="0" t="n">
        <f aca="false">IF(MAX(X751:AA751)=MIN(X751:AA751),0,IF($F$17="custo",(MAX(X751:AA751)-Z751)/(MAX(X751:AA751)-MIN(X751:AA751)),(Z751-MIN(X751:AA751))/(MAX(X751:AA751)-MIN(X751:AA751))))</f>
        <v>0.172413793103448</v>
      </c>
      <c r="AU751" s="0" t="n">
        <f aca="false">IF(MAX(X751:AA751)=MIN(X751:AA751),0,IF($F$17="custo",(MAX(X751:AA751)-AA751)/(MAX(X751:AA751)-MIN(X751:AA751)),(AA751-MIN(X751:AA751))/(MAX(X751:AA751)-MIN(X751:AA751))))</f>
        <v>1</v>
      </c>
      <c r="AV751" s="0" t="n">
        <f aca="false">STDEVP(AB751:AE751)</f>
        <v>0.403699337546316</v>
      </c>
      <c r="AW751" s="0" t="n">
        <f aca="false">STDEVP(AF751:AI751)</f>
        <v>0.379303532365924</v>
      </c>
      <c r="AX751" s="0" t="n">
        <f aca="false">STDEVP(AJ751:AM751)</f>
        <v>0.403073702365149</v>
      </c>
      <c r="AY751" s="0" t="n">
        <f aca="false">STDEVP(AN751:AQ751)</f>
        <v>0.382723670352123</v>
      </c>
      <c r="AZ751" s="0" t="n">
        <f aca="false">STDEVP(AR751:AU751)</f>
        <v>0.380093235949114</v>
      </c>
      <c r="BA751" s="0" t="n">
        <f aca="false">AV751*((1-IFERROR(CORREL(AB751:AE751,AF751:AI751),0))+(1-IFERROR(CORREL(AB751:AE751,AJ751:AM751),0))+(1-IFERROR(CORREL(AB751:AE751,AN751:AQ751),0))+(1-IFERROR(CORREL(AB751:AE751,AR751:AU751),0)))</f>
        <v>1.09070065263281</v>
      </c>
      <c r="BB751" s="0" t="n">
        <f aca="false">AW751*((1-IFERROR(CORREL(AF751:AI751,AB751:AE751),0))+(1-IFERROR(CORREL(AF751:AI751,AJ751:AM751),0))+(1-IFERROR(CORREL(AF751:AI751,AN751:AQ751),0))+(1-IFERROR(CORREL(AF751:AI751,AR751:AU751),0)))</f>
        <v>2.35652742332028</v>
      </c>
      <c r="BC751" s="0" t="n">
        <f aca="false">AX751*((1-IFERROR(CORREL(AJ751:AM751,AB751:AE751),0))+(1-IFERROR(CORREL(AJ751:AM751,AF751:AI751),0))+(1-IFERROR(CORREL(AJ751:AM751,AN751:AQ751),0))+(1-IFERROR(CORREL(AJ751:AM751,AR751:AU751),0)))</f>
        <v>1.07072751408951</v>
      </c>
      <c r="BD751" s="0" t="n">
        <f aca="false">AY751*((1-IFERROR(CORREL(AN751:AQ751,AB751:AE751),0))+(1-IFERROR(CORREL(AN751:AQ751,AF751:AI751),0))+(1-IFERROR(CORREL(AN751:AQ751,AJ751:AM751),0))+(1-IFERROR(CORREL(AN751:AQ751,AR751:AU751),0)))</f>
        <v>0.9027968354566</v>
      </c>
      <c r="BE751" s="0" t="n">
        <f aca="false">AZ751*((1-IFERROR(CORREL(AR751:AU751,AB751:AE751),0))+(1-IFERROR(CORREL(AR751:AU751,AF751:AI751),0))+(1-IFERROR(CORREL(AR751:AU751,AJ751:AM751),0))+(1-IFERROR(CORREL(AR751:AU751,AN751:AQ751),0)))</f>
        <v>1.08948686783128</v>
      </c>
      <c r="BF751" s="0" t="n">
        <f aca="false">IF(SUM(BA751:BE751)&gt;0,BA751/SUM(BA751:BE751),1/5)</f>
        <v>0.167536184691429</v>
      </c>
      <c r="BG751" s="0" t="n">
        <f aca="false">IF(SUM(BA751:BE751)&gt;0,BB751/SUM(BA751:BE751),1/5)</f>
        <v>0.361972473997148</v>
      </c>
      <c r="BH751" s="0" t="n">
        <f aca="false">IF(SUM(BA751:BE751)&gt;0,BC751/SUM(BA751:BE751),1/5)</f>
        <v>0.164468227026069</v>
      </c>
      <c r="BI751" s="0" t="n">
        <f aca="false">IF(SUM(BA751:BE751)&gt;0,BD751/SUM(BA751:BE751),1/5)</f>
        <v>0.13867337201898</v>
      </c>
      <c r="BJ751" s="0" t="n">
        <f aca="false">IF(SUM(BA751:BE751)&gt;0,BE751/SUM(BA751:BE751),1/5)</f>
        <v>0.167349742266374</v>
      </c>
      <c r="BK751" s="0" t="n">
        <f aca="false">BF751*AB751+BG751*AF751+BH751*AJ751+BI751*AN751+BJ751*AR751</f>
        <v>0.281349890350974</v>
      </c>
      <c r="BL751" s="0" t="n">
        <f aca="false">BF751*AC751+BG751*AG751+BH751*AK751+BI751*AO751+BJ751*AS751</f>
        <v>0.552744334278727</v>
      </c>
      <c r="BM751" s="0" t="n">
        <f aca="false">BF751*AD751+BG751*AH751+BH751*AL751+BI751*AP751+BJ751*AT751</f>
        <v>0.697359808723064</v>
      </c>
      <c r="BN751" s="0" t="n">
        <f aca="false">BF751*AE751+BG751*AI751+BH751*AM751+BI751*AQ751+BJ751*AU751</f>
        <v>0.638027526002852</v>
      </c>
      <c r="BO751" s="0" t="n">
        <f aca="false">RANK(BK751,$BK751:$BN751)</f>
        <v>4</v>
      </c>
      <c r="BP751" s="0" t="n">
        <f aca="false">RANK(BL751,$BK751:$BN751)</f>
        <v>3</v>
      </c>
      <c r="BQ751" s="0" t="n">
        <f aca="false">RANK(BM751,$BK751:$BN751)</f>
        <v>1</v>
      </c>
      <c r="BR751" s="0" t="n">
        <f aca="false">RANK(BN751,$BK751:$BN751)</f>
        <v>2</v>
      </c>
    </row>
    <row r="752" customFormat="false" ht="15" hidden="false" customHeight="false" outlineLevel="0" collapsed="false">
      <c r="A752" s="0" t="n">
        <v>729</v>
      </c>
      <c r="B752" s="0" t="n">
        <f aca="false">RANDBETWEEN(1,$B$5)</f>
        <v>3</v>
      </c>
      <c r="C752" s="0" t="n">
        <f aca="false">RANDBETWEEN(1,$B$5)</f>
        <v>5</v>
      </c>
      <c r="D752" s="0" t="n">
        <f aca="false">RANDBETWEEN(1,$B$5)</f>
        <v>5</v>
      </c>
      <c r="E752" s="0" t="n">
        <f aca="false">RANDBETWEEN(1,$B$5)</f>
        <v>4</v>
      </c>
      <c r="F752" s="0" t="n">
        <f aca="false">RANDBETWEEN(1,$B$5)</f>
        <v>5</v>
      </c>
      <c r="G752" s="0" t="n">
        <f aca="false">RANDBETWEEN(1,$B$5)</f>
        <v>2</v>
      </c>
      <c r="H752" s="0" t="n">
        <f aca="true">NORMINV(RAND(),$B$8,$B$13)</f>
        <v>46.5067237784706</v>
      </c>
      <c r="I752" s="0" t="n">
        <f aca="true">NORMINV(RAND(),$C$8,$C$13)</f>
        <v>67.2158368246203</v>
      </c>
      <c r="J752" s="0" t="n">
        <f aca="true">NORMINV(RAND(),$D$8,$D$13)</f>
        <v>14.2953182148046</v>
      </c>
      <c r="K752" s="0" t="n">
        <f aca="true">NORMINV(RAND(),$E$8,$E$13)</f>
        <v>3.26527371484373</v>
      </c>
      <c r="L752" s="0" t="n">
        <f aca="true">NORMINV(RAND(),$B$9,$B$14)</f>
        <v>52.2194435154238</v>
      </c>
      <c r="M752" s="0" t="n">
        <f aca="true">NORMINV(RAND(),$C$9,$C$14)</f>
        <v>58.5719469388799</v>
      </c>
      <c r="N752" s="0" t="n">
        <f aca="true">NORMINV(RAND(),$D$9,$D$14)</f>
        <v>47.6481820073555</v>
      </c>
      <c r="O752" s="0" t="n">
        <f aca="true">NORMINV(RAND(),$E$9,$E$14)</f>
        <v>25.0521433365894</v>
      </c>
      <c r="P752" s="0" t="n">
        <f aca="true">NORMINV(RAND(),$B$10,$B$15)</f>
        <v>22.9675731488675</v>
      </c>
      <c r="Q752" s="0" t="n">
        <f aca="true">NORMINV(RAND(),$C$10,$C$15)</f>
        <v>31.9415431091631</v>
      </c>
      <c r="R752" s="0" t="n">
        <f aca="true">NORMINV(RAND(),$D$10,$D$15)</f>
        <v>10.1398134067898</v>
      </c>
      <c r="S752" s="0" t="n">
        <f aca="true">NORMINV(RAND(),$E$10,$E$15)</f>
        <v>4.005244374986</v>
      </c>
      <c r="T752" s="0" t="n">
        <f aca="false">MEDIAN(INDEX(Avaliadores!$B$17:$B$22,$B752),INDEX(Avaliadores!$B$17:$B$22,$C752),INDEX(Avaliadores!$B$17:$B$22,$D752),INDEX(Avaliadores!$B$17:$B$22,$E752),INDEX(Avaliadores!$B$17:$B$22,$F752),INDEX(Avaliadores!$B$17:$B$22,$G752))</f>
        <v>2.66666666666667</v>
      </c>
      <c r="U752" s="0" t="n">
        <f aca="false">MEDIAN(INDEX(Avaliadores!$C$17:$C$22,$B752),INDEX(Avaliadores!$C$17:$C$22,$C752),INDEX(Avaliadores!$C$17:$C$22,$D752),INDEX(Avaliadores!$C$17:$C$22,$E752),INDEX(Avaliadores!$C$17:$C$22,$F752),INDEX(Avaliadores!$C$17:$C$22,$G752))</f>
        <v>5.54166666666667</v>
      </c>
      <c r="V752" s="0" t="n">
        <f aca="false">MEDIAN(INDEX(Avaliadores!$D$17:$D$22,$B752),INDEX(Avaliadores!$D$17:$D$22,$C752),INDEX(Avaliadores!$D$17:$D$22,$D752),INDEX(Avaliadores!$D$17:$D$22,$E752),INDEX(Avaliadores!$D$17:$D$22,$F752),INDEX(Avaliadores!$D$17:$D$22,$G752))</f>
        <v>5.54166666666667</v>
      </c>
      <c r="W752" s="0" t="n">
        <f aca="false">MEDIAN(INDEX(Avaliadores!$E$17:$E$22,$B752),INDEX(Avaliadores!$E$17:$E$22,$C752),INDEX(Avaliadores!$E$17:$E$22,$D752),INDEX(Avaliadores!$E$17:$E$22,$E752),INDEX(Avaliadores!$E$17:$E$22,$F752),INDEX(Avaliadores!$E$17:$E$22,$G752))</f>
        <v>7.04166666666667</v>
      </c>
      <c r="X752" s="0" t="n">
        <f aca="false">MEDIAN(INDEX(Avaliadores!$F$17:$F$22,$B752),INDEX(Avaliadores!$F$17:$F$22,$C752),INDEX(Avaliadores!$F$17:$F$22,$D752),INDEX(Avaliadores!$F$17:$F$22,$E752),INDEX(Avaliadores!$F$17:$F$22,$F752),INDEX(Avaliadores!$F$17:$F$22,$G752))</f>
        <v>2.54166666666667</v>
      </c>
      <c r="Y752" s="0" t="n">
        <f aca="false">MEDIAN(INDEX(Avaliadores!$G$17:$G$22,$B752),INDEX(Avaliadores!$G$17:$G$22,$C752),INDEX(Avaliadores!$G$17:$G$22,$D752),INDEX(Avaliadores!$G$17:$G$22,$E752),INDEX(Avaliadores!$G$17:$G$22,$F752),INDEX(Avaliadores!$G$17:$G$22,$G752))</f>
        <v>4.54166666666667</v>
      </c>
      <c r="Z752" s="0" t="n">
        <f aca="false">MEDIAN(INDEX(Avaliadores!$H$17:$H$22,$B752),INDEX(Avaliadores!$H$17:$H$22,$C752),INDEX(Avaliadores!$H$17:$H$22,$D752),INDEX(Avaliadores!$H$17:$H$22,$E752),INDEX(Avaliadores!$H$17:$H$22,$F752),INDEX(Avaliadores!$H$17:$H$22,$G752))</f>
        <v>3.54166666666667</v>
      </c>
      <c r="AA752" s="0" t="n">
        <f aca="false">MEDIAN(INDEX(Avaliadores!$I$17:$I$22,$B752),INDEX(Avaliadores!$I$17:$I$22,$C752),INDEX(Avaliadores!$I$17:$I$22,$D752),INDEX(Avaliadores!$I$17:$I$22,$E752),INDEX(Avaliadores!$I$17:$I$22,$F752),INDEX(Avaliadores!$I$17:$I$22,$G752))</f>
        <v>6.54166666666667</v>
      </c>
      <c r="AB752" s="0" t="n">
        <f aca="false">IF(MAX(H752:K752)=MIN(H752:K752),0,IF($B$17="custo",(MAX(H752:K752)-H752)/(MAX(H752:K752)-MIN(H752:K752)),(H752-MIN(H752:K752))/(MAX(H752:K752)-MIN(H752:K752))))</f>
        <v>0.323830034312611</v>
      </c>
      <c r="AC752" s="0" t="n">
        <f aca="false">IF(MAX(H752:K752)=MIN(H752:K752),0,IF($B$17="custo",(MAX(H752:K752)-I752)/(MAX(H752:K752)-MIN(H752:K752)),(I752-MIN(H752:K752))/(MAX(H752:K752)-MIN(H752:K752))))</f>
        <v>0</v>
      </c>
      <c r="AD752" s="0" t="n">
        <f aca="false">IF(MAX(H752:K752)=MIN(H752:K752),0,IF($B$17="custo",(MAX(H752:K752)-J752)/(MAX(H752:K752)-MIN(H752:K752)),(J752-MIN(H752:K752))/(MAX(H752:K752)-MIN(H752:K752))))</f>
        <v>0.827522324064186</v>
      </c>
      <c r="AE752" s="0" t="n">
        <f aca="false">IF(MAX(H752:K752)=MIN(H752:K752),0,IF($B$17="custo",(MAX(H752:K752)-K752)/(MAX(H752:K752)-MIN(H752:K752)),(K752-MIN(H752:K752))/(MAX(H752:K752)-MIN(H752:K752))))</f>
        <v>1</v>
      </c>
      <c r="AF752" s="0" t="n">
        <f aca="false">IF(MAX(L752:O752)=MIN(L752:O752),0,IF($C$17="custo",(MAX(L752:O752)-L752)/(MAX(L752:O752)-MIN(L752:O752)),(L752-MIN(L752:O752))/(MAX(L752:O752)-MIN(L752:O752))))</f>
        <v>0.810485064327107</v>
      </c>
      <c r="AG752" s="0" t="n">
        <f aca="false">IF(MAX(L752:O752)=MIN(L752:O752),0,IF($C$17="custo",(MAX(L752:O752)-M752)/(MAX(L752:O752)-MIN(L752:O752)),(M752-MIN(L752:O752))/(MAX(L752:O752)-MIN(L752:O752))))</f>
        <v>1</v>
      </c>
      <c r="AH752" s="0" t="n">
        <f aca="false">IF(MAX(L752:O752)=MIN(L752:O752),0,IF($C$17="custo",(MAX(L752:O752)-N752)/(MAX(L752:O752)-MIN(L752:O752)),(N752-MIN(L752:O752))/(MAX(L752:O752)-MIN(L752:O752))))</f>
        <v>0.67411011528785</v>
      </c>
      <c r="AI752" s="0" t="n">
        <f aca="false">IF(MAX(L752:O752)=MIN(L752:O752),0,IF($C$17="custo",(MAX(L752:O752)-O752)/(MAX(L752:O752)-MIN(L752:O752)),(O752-MIN(L752:O752))/(MAX(L752:O752)-MIN(L752:O752))))</f>
        <v>0</v>
      </c>
      <c r="AJ752" s="0" t="n">
        <f aca="false">IF(MAX(P752:S752)=MIN(P752:S752),0,IF($D$17="custo",(MAX(P752:S752)-P752)/(MAX(P752:S752)-MIN(P752:S752)),(P752-MIN(P752:S752))/(MAX(P752:S752)-MIN(P752:S752))))</f>
        <v>0.321229739332538</v>
      </c>
      <c r="AK752" s="0" t="n">
        <f aca="false">IF(MAX(P752:S752)=MIN(P752:S752),0,IF($D$17="custo",(MAX(P752:S752)-Q752)/(MAX(P752:S752)-MIN(P752:S752)),(Q752-MIN(P752:S752))/(MAX(P752:S752)-MIN(P752:S752))))</f>
        <v>0</v>
      </c>
      <c r="AL752" s="0" t="n">
        <f aca="false">IF(MAX(P752:S752)=MIN(P752:S752),0,IF($D$17="custo",(MAX(P752:S752)-R752)/(MAX(P752:S752)-MIN(P752:S752)),(R752-MIN(P752:S752))/(MAX(P752:S752)-MIN(P752:S752))))</f>
        <v>0.780408668658071</v>
      </c>
      <c r="AM752" s="0" t="n">
        <f aca="false">IF(MAX(P752:S752)=MIN(P752:S752),0,IF($D$17="custo",(MAX(P752:S752)-S752)/(MAX(P752:S752)-MIN(P752:S752)),(S752-MIN(P752:S752))/(MAX(P752:S752)-MIN(P752:S752))))</f>
        <v>1</v>
      </c>
      <c r="AN752" s="0" t="n">
        <f aca="false">IF(MAX(T752:W752)=MIN(T752:W752),0,IF($E$17="custo",(MAX(T752:W752)-T752)/(MAX(T752:W752)-MIN(T752:W752)),(T752-MIN(T752:W752))/(MAX(T752:W752)-MIN(T752:W752))))</f>
        <v>0</v>
      </c>
      <c r="AO752" s="0" t="n">
        <f aca="false">IF(MAX(T752:W752)=MIN(T752:W752),0,IF($E$17="custo",(MAX(T752:W752)-U752)/(MAX(T752:W752)-MIN(T752:W752)),(U752-MIN(T752:W752))/(MAX(T752:W752)-MIN(T752:W752))))</f>
        <v>0.657142857142857</v>
      </c>
      <c r="AP752" s="0" t="n">
        <f aca="false">IF(MAX(T752:W752)=MIN(T752:W752),0,IF($E$17="custo",(MAX(T752:W752)-V752)/(MAX(T752:W752)-MIN(T752:W752)),(V752-MIN(T752:W752))/(MAX(T752:W752)-MIN(T752:W752))))</f>
        <v>0.657142857142857</v>
      </c>
      <c r="AQ752" s="0" t="n">
        <f aca="false">IF(MAX(T752:W752)=MIN(T752:W752),0,IF($E$17="custo",(MAX(T752:W752)-W752)/(MAX(T752:W752)-MIN(T752:W752)),(W752-MIN(T752:W752))/(MAX(T752:W752)-MIN(T752:W752))))</f>
        <v>1</v>
      </c>
      <c r="AR752" s="0" t="n">
        <f aca="false">IF(MAX(X752:AA752)=MIN(X752:AA752),0,IF($F$17="custo",(MAX(X752:AA752)-X752)/(MAX(X752:AA752)-MIN(X752:AA752)),(X752-MIN(X752:AA752))/(MAX(X752:AA752)-MIN(X752:AA752))))</f>
        <v>0</v>
      </c>
      <c r="AS752" s="0" t="n">
        <f aca="false">IF(MAX(X752:AA752)=MIN(X752:AA752),0,IF($F$17="custo",(MAX(X752:AA752)-Y752)/(MAX(X752:AA752)-MIN(X752:AA752)),(Y752-MIN(X752:AA752))/(MAX(X752:AA752)-MIN(X752:AA752))))</f>
        <v>0.5</v>
      </c>
      <c r="AT752" s="0" t="n">
        <f aca="false">IF(MAX(X752:AA752)=MIN(X752:AA752),0,IF($F$17="custo",(MAX(X752:AA752)-Z752)/(MAX(X752:AA752)-MIN(X752:AA752)),(Z752-MIN(X752:AA752))/(MAX(X752:AA752)-MIN(X752:AA752))))</f>
        <v>0.25</v>
      </c>
      <c r="AU752" s="0" t="n">
        <f aca="false">IF(MAX(X752:AA752)=MIN(X752:AA752),0,IF($F$17="custo",(MAX(X752:AA752)-AA752)/(MAX(X752:AA752)-MIN(X752:AA752)),(AA752-MIN(X752:AA752))/(MAX(X752:AA752)-MIN(X752:AA752))))</f>
        <v>1</v>
      </c>
      <c r="AV752" s="0" t="n">
        <f aca="false">STDEVP(AB752:AE752)</f>
        <v>0.397674441432357</v>
      </c>
      <c r="AW752" s="0" t="n">
        <f aca="false">STDEVP(AF752:AI752)</f>
        <v>0.376831257126198</v>
      </c>
      <c r="AX752" s="0" t="n">
        <f aca="false">STDEVP(AJ752:AM752)</f>
        <v>0.389873452566018</v>
      </c>
      <c r="AY752" s="0" t="n">
        <f aca="false">STDEVP(AN752:AQ752)</f>
        <v>0.362178780973921</v>
      </c>
      <c r="AZ752" s="0" t="n">
        <f aca="false">STDEVP(AR752:AU752)</f>
        <v>0.369754986443726</v>
      </c>
      <c r="BA752" s="0" t="n">
        <f aca="false">AV752*((1-IFERROR(CORREL(AB752:AE752,AF752:AI752),0))+(1-IFERROR(CORREL(AB752:AE752,AJ752:AM752),0))+(1-IFERROR(CORREL(AB752:AE752,AN752:AQ752),0))+(1-IFERROR(CORREL(AB752:AE752,AR752:AU752),0)))</f>
        <v>1.14972243916249</v>
      </c>
      <c r="BB752" s="0" t="n">
        <f aca="false">AW752*((1-IFERROR(CORREL(AF752:AI752,AB752:AE752),0))+(1-IFERROR(CORREL(AF752:AI752,AJ752:AM752),0))+(1-IFERROR(CORREL(AF752:AI752,AN752:AQ752),0))+(1-IFERROR(CORREL(AF752:AI752,AR752:AU752),0)))</f>
        <v>2.6803477620348</v>
      </c>
      <c r="BC752" s="0" t="n">
        <f aca="false">AX752*((1-IFERROR(CORREL(AJ752:AM752,AB752:AE752),0))+(1-IFERROR(CORREL(AJ752:AM752,AF752:AI752),0))+(1-IFERROR(CORREL(AJ752:AM752,AN752:AQ752),0))+(1-IFERROR(CORREL(AJ752:AM752,AR752:AU752),0)))</f>
        <v>1.1230677163662</v>
      </c>
      <c r="BD752" s="0" t="n">
        <f aca="false">AY752*((1-IFERROR(CORREL(AN752:AQ752,AB752:AE752),0))+(1-IFERROR(CORREL(AN752:AQ752,AF752:AI752),0))+(1-IFERROR(CORREL(AN752:AQ752,AJ752:AM752),0))+(1-IFERROR(CORREL(AN752:AQ752,AR752:AU752),0)))</f>
        <v>0.969364355834596</v>
      </c>
      <c r="BE752" s="0" t="n">
        <f aca="false">AZ752*((1-IFERROR(CORREL(AR752:AU752,AB752:AE752),0))+(1-IFERROR(CORREL(AR752:AU752,AF752:AI752),0))+(1-IFERROR(CORREL(AR752:AU752,AJ752:AM752),0))+(1-IFERROR(CORREL(AR752:AU752,AN752:AQ752),0)))</f>
        <v>1.08132051481952</v>
      </c>
      <c r="BF752" s="0" t="n">
        <f aca="false">IF(SUM(BA752:BE752)&gt;0,BA752/SUM(BA752:BE752),1/5)</f>
        <v>0.164156414850565</v>
      </c>
      <c r="BG752" s="0" t="n">
        <f aca="false">IF(SUM(BA752:BE752)&gt;0,BB752/SUM(BA752:BE752),1/5)</f>
        <v>0.382697827041525</v>
      </c>
      <c r="BH752" s="0" t="n">
        <f aca="false">IF(SUM(BA752:BE752)&gt;0,BC752/SUM(BA752:BE752),1/5)</f>
        <v>0.160350675670367</v>
      </c>
      <c r="BI752" s="0" t="n">
        <f aca="false">IF(SUM(BA752:BE752)&gt;0,BD752/SUM(BA752:BE752),1/5)</f>
        <v>0.13840503752684</v>
      </c>
      <c r="BJ752" s="0" t="n">
        <f aca="false">IF(SUM(BA752:BE752)&gt;0,BE752/SUM(BA752:BE752),1/5)</f>
        <v>0.154390044910703</v>
      </c>
      <c r="BK752" s="0" t="n">
        <f aca="false">BF752*AB752+BG752*AF752+BH752*AJ752+BI752*AN752+BJ752*AR752</f>
        <v>0.414839056168676</v>
      </c>
      <c r="BL752" s="0" t="n">
        <f aca="false">BF752*AC752+BG752*AG752+BH752*AK752+BI752*AO752+BJ752*AS752</f>
        <v>0.550844731300229</v>
      </c>
      <c r="BM752" s="0" t="n">
        <f aca="false">BF752*AD752+BG752*AH752+BH752*AL752+BI752*AP752+BJ752*AT752</f>
        <v>0.648512024583917</v>
      </c>
      <c r="BN752" s="0" t="n">
        <f aca="false">BF752*AE752+BG752*AI752+BH752*AM752+BI752*AQ752+BJ752*AU752</f>
        <v>0.617302172958475</v>
      </c>
      <c r="BO752" s="0" t="n">
        <f aca="false">RANK(BK752,$BK752:$BN752)</f>
        <v>4</v>
      </c>
      <c r="BP752" s="0" t="n">
        <f aca="false">RANK(BL752,$BK752:$BN752)</f>
        <v>3</v>
      </c>
      <c r="BQ752" s="0" t="n">
        <f aca="false">RANK(BM752,$BK752:$BN752)</f>
        <v>1</v>
      </c>
      <c r="BR752" s="0" t="n">
        <f aca="false">RANK(BN752,$BK752:$BN752)</f>
        <v>2</v>
      </c>
    </row>
    <row r="753" customFormat="false" ht="15" hidden="false" customHeight="false" outlineLevel="0" collapsed="false">
      <c r="A753" s="0" t="n">
        <v>730</v>
      </c>
      <c r="B753" s="0" t="n">
        <f aca="false">RANDBETWEEN(1,$B$5)</f>
        <v>2</v>
      </c>
      <c r="C753" s="0" t="n">
        <f aca="false">RANDBETWEEN(1,$B$5)</f>
        <v>1</v>
      </c>
      <c r="D753" s="0" t="n">
        <f aca="false">RANDBETWEEN(1,$B$5)</f>
        <v>3</v>
      </c>
      <c r="E753" s="0" t="n">
        <f aca="false">RANDBETWEEN(1,$B$5)</f>
        <v>5</v>
      </c>
      <c r="F753" s="0" t="n">
        <f aca="false">RANDBETWEEN(1,$B$5)</f>
        <v>2</v>
      </c>
      <c r="G753" s="0" t="n">
        <f aca="false">RANDBETWEEN(1,$B$5)</f>
        <v>4</v>
      </c>
      <c r="H753" s="0" t="n">
        <f aca="true">NORMINV(RAND(),$B$8,$B$13)</f>
        <v>49.2699073747023</v>
      </c>
      <c r="I753" s="0" t="n">
        <f aca="true">NORMINV(RAND(),$C$8,$C$13)</f>
        <v>64.6913138413114</v>
      </c>
      <c r="J753" s="0" t="n">
        <f aca="true">NORMINV(RAND(),$D$8,$D$13)</f>
        <v>15.9512309804402</v>
      </c>
      <c r="K753" s="0" t="n">
        <f aca="true">NORMINV(RAND(),$E$8,$E$13)</f>
        <v>3.32987627174162</v>
      </c>
      <c r="L753" s="0" t="n">
        <f aca="true">NORMINV(RAND(),$B$9,$B$14)</f>
        <v>41.1486403740393</v>
      </c>
      <c r="M753" s="0" t="n">
        <f aca="true">NORMINV(RAND(),$C$9,$C$14)</f>
        <v>62.9435935041425</v>
      </c>
      <c r="N753" s="0" t="n">
        <f aca="true">NORMINV(RAND(),$D$9,$D$14)</f>
        <v>46.9538923454368</v>
      </c>
      <c r="O753" s="0" t="n">
        <f aca="true">NORMINV(RAND(),$E$9,$E$14)</f>
        <v>22.6418864744501</v>
      </c>
      <c r="P753" s="0" t="n">
        <f aca="true">NORMINV(RAND(),$B$10,$B$15)</f>
        <v>25.2513105852406</v>
      </c>
      <c r="Q753" s="0" t="n">
        <f aca="true">NORMINV(RAND(),$C$10,$C$15)</f>
        <v>30.5674230683743</v>
      </c>
      <c r="R753" s="0" t="n">
        <f aca="true">NORMINV(RAND(),$D$10,$D$15)</f>
        <v>9.83128547280554</v>
      </c>
      <c r="S753" s="0" t="n">
        <f aca="true">NORMINV(RAND(),$E$10,$E$15)</f>
        <v>3.32161936209282</v>
      </c>
      <c r="T753" s="0" t="n">
        <f aca="false">MEDIAN(INDEX(Avaliadores!$B$17:$B$22,$B753),INDEX(Avaliadores!$B$17:$B$22,$C753),INDEX(Avaliadores!$B$17:$B$22,$D753),INDEX(Avaliadores!$B$17:$B$22,$E753),INDEX(Avaliadores!$B$17:$B$22,$F753),INDEX(Avaliadores!$B$17:$B$22,$G753))</f>
        <v>2.91666666666667</v>
      </c>
      <c r="U753" s="0" t="n">
        <f aca="false">MEDIAN(INDEX(Avaliadores!$C$17:$C$22,$B753),INDEX(Avaliadores!$C$17:$C$22,$C753),INDEX(Avaliadores!$C$17:$C$22,$D753),INDEX(Avaliadores!$C$17:$C$22,$E753),INDEX(Avaliadores!$C$17:$C$22,$F753),INDEX(Avaliadores!$C$17:$C$22,$G753))</f>
        <v>5.04166666666667</v>
      </c>
      <c r="V753" s="0" t="n">
        <f aca="false">MEDIAN(INDEX(Avaliadores!$D$17:$D$22,$B753),INDEX(Avaliadores!$D$17:$D$22,$C753),INDEX(Avaliadores!$D$17:$D$22,$D753),INDEX(Avaliadores!$D$17:$D$22,$E753),INDEX(Avaliadores!$D$17:$D$22,$F753),INDEX(Avaliadores!$D$17:$D$22,$G753))</f>
        <v>5.91666666666667</v>
      </c>
      <c r="W753" s="0" t="n">
        <f aca="false">MEDIAN(INDEX(Avaliadores!$E$17:$E$22,$B753),INDEX(Avaliadores!$E$17:$E$22,$C753),INDEX(Avaliadores!$E$17:$E$22,$D753),INDEX(Avaliadores!$E$17:$E$22,$E753),INDEX(Avaliadores!$E$17:$E$22,$F753),INDEX(Avaliadores!$E$17:$E$22,$G753))</f>
        <v>6.29166666666667</v>
      </c>
      <c r="X753" s="0" t="n">
        <f aca="false">MEDIAN(INDEX(Avaliadores!$F$17:$F$22,$B753),INDEX(Avaliadores!$F$17:$F$22,$C753),INDEX(Avaliadores!$F$17:$F$22,$D753),INDEX(Avaliadores!$F$17:$F$22,$E753),INDEX(Avaliadores!$F$17:$F$22,$F753),INDEX(Avaliadores!$F$17:$F$22,$G753))</f>
        <v>2.29166666666667</v>
      </c>
      <c r="Y753" s="0" t="n">
        <f aca="false">MEDIAN(INDEX(Avaliadores!$G$17:$G$22,$B753),INDEX(Avaliadores!$G$17:$G$22,$C753),INDEX(Avaliadores!$G$17:$G$22,$D753),INDEX(Avaliadores!$G$17:$G$22,$E753),INDEX(Avaliadores!$G$17:$G$22,$F753),INDEX(Avaliadores!$G$17:$G$22,$G753))</f>
        <v>5.41666666666667</v>
      </c>
      <c r="Z753" s="0" t="n">
        <f aca="false">MEDIAN(INDEX(Avaliadores!$H$17:$H$22,$B753),INDEX(Avaliadores!$H$17:$H$22,$C753),INDEX(Avaliadores!$H$17:$H$22,$D753),INDEX(Avaliadores!$H$17:$H$22,$E753),INDEX(Avaliadores!$H$17:$H$22,$F753),INDEX(Avaliadores!$H$17:$H$22,$G753))</f>
        <v>3.91666666666667</v>
      </c>
      <c r="AA753" s="0" t="n">
        <f aca="false">MEDIAN(INDEX(Avaliadores!$I$17:$I$22,$B753),INDEX(Avaliadores!$I$17:$I$22,$C753),INDEX(Avaliadores!$I$17:$I$22,$D753),INDEX(Avaliadores!$I$17:$I$22,$E753),INDEX(Avaliadores!$I$17:$I$22,$F753),INDEX(Avaliadores!$I$17:$I$22,$G753))</f>
        <v>6.29166666666667</v>
      </c>
      <c r="AB753" s="0" t="n">
        <f aca="false">IF(MAX(H753:K753)=MIN(H753:K753),0,IF($B$17="custo",(MAX(H753:K753)-H753)/(MAX(H753:K753)-MIN(H753:K753)),(H753-MIN(H753:K753))/(MAX(H753:K753)-MIN(H753:K753))))</f>
        <v>0.25132081446307</v>
      </c>
      <c r="AC753" s="0" t="n">
        <f aca="false">IF(MAX(H753:K753)=MIN(H753:K753),0,IF($B$17="custo",(MAX(H753:K753)-I753)/(MAX(H753:K753)-MIN(H753:K753)),(I753-MIN(H753:K753))/(MAX(H753:K753)-MIN(H753:K753))))</f>
        <v>0</v>
      </c>
      <c r="AD753" s="0" t="n">
        <f aca="false">IF(MAX(H753:K753)=MIN(H753:K753),0,IF($B$17="custo",(MAX(H753:K753)-J753)/(MAX(H753:K753)-MIN(H753:K753)),(J753-MIN(H753:K753))/(MAX(H753:K753)-MIN(H753:K753))))</f>
        <v>0.794311293727614</v>
      </c>
      <c r="AE753" s="0" t="n">
        <f aca="false">IF(MAX(H753:K753)=MIN(H753:K753),0,IF($B$17="custo",(MAX(H753:K753)-K753)/(MAX(H753:K753)-MIN(H753:K753)),(K753-MIN(H753:K753))/(MAX(H753:K753)-MIN(H753:K753))))</f>
        <v>1</v>
      </c>
      <c r="AF753" s="0" t="n">
        <f aca="false">IF(MAX(L753:O753)=MIN(L753:O753),0,IF($C$17="custo",(MAX(L753:O753)-L753)/(MAX(L753:O753)-MIN(L753:O753)),(L753-MIN(L753:O753))/(MAX(L753:O753)-MIN(L753:O753))))</f>
        <v>0.459205211480356</v>
      </c>
      <c r="AG753" s="0" t="n">
        <f aca="false">IF(MAX(L753:O753)=MIN(L753:O753),0,IF($C$17="custo",(MAX(L753:O753)-M753)/(MAX(L753:O753)-MIN(L753:O753)),(M753-MIN(L753:O753))/(MAX(L753:O753)-MIN(L753:O753))))</f>
        <v>1</v>
      </c>
      <c r="AH753" s="0" t="n">
        <f aca="false">IF(MAX(L753:O753)=MIN(L753:O753),0,IF($C$17="custo",(MAX(L753:O753)-N753)/(MAX(L753:O753)-MIN(L753:O753)),(N753-MIN(L753:O753))/(MAX(L753:O753)-MIN(L753:O753))))</f>
        <v>0.603250027426251</v>
      </c>
      <c r="AI753" s="0" t="n">
        <f aca="false">IF(MAX(L753:O753)=MIN(L753:O753),0,IF($C$17="custo",(MAX(L753:O753)-O753)/(MAX(L753:O753)-MIN(L753:O753)),(O753-MIN(L753:O753))/(MAX(L753:O753)-MIN(L753:O753))))</f>
        <v>0</v>
      </c>
      <c r="AJ753" s="0" t="n">
        <f aca="false">IF(MAX(P753:S753)=MIN(P753:S753),0,IF($D$17="custo",(MAX(P753:S753)-P753)/(MAX(P753:S753)-MIN(P753:S753)),(P753-MIN(P753:S753))/(MAX(P753:S753)-MIN(P753:S753))))</f>
        <v>0.195116743130176</v>
      </c>
      <c r="AK753" s="0" t="n">
        <f aca="false">IF(MAX(P753:S753)=MIN(P753:S753),0,IF($D$17="custo",(MAX(P753:S753)-Q753)/(MAX(P753:S753)-MIN(P753:S753)),(Q753-MIN(P753:S753))/(MAX(P753:S753)-MIN(P753:S753))))</f>
        <v>0</v>
      </c>
      <c r="AL753" s="0" t="n">
        <f aca="false">IF(MAX(P753:S753)=MIN(P753:S753),0,IF($D$17="custo",(MAX(P753:S753)-R753)/(MAX(P753:S753)-MIN(P753:S753)),(R753-MIN(P753:S753))/(MAX(P753:S753)-MIN(P753:S753))))</f>
        <v>0.761076377819902</v>
      </c>
      <c r="AM753" s="0" t="n">
        <f aca="false">IF(MAX(P753:S753)=MIN(P753:S753),0,IF($D$17="custo",(MAX(P753:S753)-S753)/(MAX(P753:S753)-MIN(P753:S753)),(S753-MIN(P753:S753))/(MAX(P753:S753)-MIN(P753:S753))))</f>
        <v>1</v>
      </c>
      <c r="AN753" s="0" t="n">
        <f aca="false">IF(MAX(T753:W753)=MIN(T753:W753),0,IF($E$17="custo",(MAX(T753:W753)-T753)/(MAX(T753:W753)-MIN(T753:W753)),(T753-MIN(T753:W753))/(MAX(T753:W753)-MIN(T753:W753))))</f>
        <v>0</v>
      </c>
      <c r="AO753" s="0" t="n">
        <f aca="false">IF(MAX(T753:W753)=MIN(T753:W753),0,IF($E$17="custo",(MAX(T753:W753)-U753)/(MAX(T753:W753)-MIN(T753:W753)),(U753-MIN(T753:W753))/(MAX(T753:W753)-MIN(T753:W753))))</f>
        <v>0.62962962962963</v>
      </c>
      <c r="AP753" s="0" t="n">
        <f aca="false">IF(MAX(T753:W753)=MIN(T753:W753),0,IF($E$17="custo",(MAX(T753:W753)-V753)/(MAX(T753:W753)-MIN(T753:W753)),(V753-MIN(T753:W753))/(MAX(T753:W753)-MIN(T753:W753))))</f>
        <v>0.888888888888889</v>
      </c>
      <c r="AQ753" s="0" t="n">
        <f aca="false">IF(MAX(T753:W753)=MIN(T753:W753),0,IF($E$17="custo",(MAX(T753:W753)-W753)/(MAX(T753:W753)-MIN(T753:W753)),(W753-MIN(T753:W753))/(MAX(T753:W753)-MIN(T753:W753))))</f>
        <v>1</v>
      </c>
      <c r="AR753" s="0" t="n">
        <f aca="false">IF(MAX(X753:AA753)=MIN(X753:AA753),0,IF($F$17="custo",(MAX(X753:AA753)-X753)/(MAX(X753:AA753)-MIN(X753:AA753)),(X753-MIN(X753:AA753))/(MAX(X753:AA753)-MIN(X753:AA753))))</f>
        <v>0</v>
      </c>
      <c r="AS753" s="0" t="n">
        <f aca="false">IF(MAX(X753:AA753)=MIN(X753:AA753),0,IF($F$17="custo",(MAX(X753:AA753)-Y753)/(MAX(X753:AA753)-MIN(X753:AA753)),(Y753-MIN(X753:AA753))/(MAX(X753:AA753)-MIN(X753:AA753))))</f>
        <v>0.78125</v>
      </c>
      <c r="AT753" s="0" t="n">
        <f aca="false">IF(MAX(X753:AA753)=MIN(X753:AA753),0,IF($F$17="custo",(MAX(X753:AA753)-Z753)/(MAX(X753:AA753)-MIN(X753:AA753)),(Z753-MIN(X753:AA753))/(MAX(X753:AA753)-MIN(X753:AA753))))</f>
        <v>0.40625</v>
      </c>
      <c r="AU753" s="0" t="n">
        <f aca="false">IF(MAX(X753:AA753)=MIN(X753:AA753),0,IF($F$17="custo",(MAX(X753:AA753)-AA753)/(MAX(X753:AA753)-MIN(X753:AA753)),(AA753-MIN(X753:AA753))/(MAX(X753:AA753)-MIN(X753:AA753))))</f>
        <v>1</v>
      </c>
      <c r="AV753" s="0" t="n">
        <f aca="false">STDEVP(AB753:AE753)</f>
        <v>0.402473571371603</v>
      </c>
      <c r="AW753" s="0" t="n">
        <f aca="false">STDEVP(AF753:AI753)</f>
        <v>0.357543570322962</v>
      </c>
      <c r="AX753" s="0" t="n">
        <f aca="false">STDEVP(AJ753:AM753)</f>
        <v>0.406397254761916</v>
      </c>
      <c r="AY753" s="0" t="n">
        <f aca="false">STDEVP(AN753:AQ753)</f>
        <v>0.387563880304747</v>
      </c>
      <c r="AZ753" s="0" t="n">
        <f aca="false">STDEVP(AR753:AU753)</f>
        <v>0.380493614433935</v>
      </c>
      <c r="BA753" s="0" t="n">
        <f aca="false">AV753*((1-IFERROR(CORREL(AB753:AE753,AF753:AI753),0))+(1-IFERROR(CORREL(AB753:AE753,AJ753:AM753),0))+(1-IFERROR(CORREL(AB753:AE753,AN753:AQ753),0))+(1-IFERROR(CORREL(AB753:AE753,AR753:AU753),0)))</f>
        <v>1.12616299419186</v>
      </c>
      <c r="BB753" s="0" t="n">
        <f aca="false">AW753*((1-IFERROR(CORREL(AF753:AI753,AB753:AE753),0))+(1-IFERROR(CORREL(AF753:AI753,AJ753:AM753),0))+(1-IFERROR(CORREL(AF753:AI753,AN753:AQ753),0))+(1-IFERROR(CORREL(AF753:AI753,AR753:AU753),0)))</f>
        <v>2.15130993925115</v>
      </c>
      <c r="BC753" s="0" t="n">
        <f aca="false">AX753*((1-IFERROR(CORREL(AJ753:AM753,AB753:AE753),0))+(1-IFERROR(CORREL(AJ753:AM753,AF753:AI753),0))+(1-IFERROR(CORREL(AJ753:AM753,AN753:AQ753),0))+(1-IFERROR(CORREL(AJ753:AM753,AR753:AU753),0)))</f>
        <v>1.0972254272371</v>
      </c>
      <c r="BD753" s="0" t="n">
        <f aca="false">AY753*((1-IFERROR(CORREL(AN753:AQ753,AB753:AE753),0))+(1-IFERROR(CORREL(AN753:AQ753,AF753:AI753),0))+(1-IFERROR(CORREL(AN753:AQ753,AJ753:AM753),0))+(1-IFERROR(CORREL(AN753:AQ753,AR753:AU753),0)))</f>
        <v>0.797182647261542</v>
      </c>
      <c r="BE753" s="0" t="n">
        <f aca="false">AZ753*((1-IFERROR(CORREL(AR753:AU753,AB753:AE753),0))+(1-IFERROR(CORREL(AR753:AU753,AF753:AI753),0))+(1-IFERROR(CORREL(AR753:AU753,AJ753:AM753),0))+(1-IFERROR(CORREL(AR753:AU753,AN753:AQ753),0)))</f>
        <v>1.01218262235295</v>
      </c>
      <c r="BF753" s="0" t="n">
        <f aca="false">IF(SUM(BA753:BE753)&gt;0,BA753/SUM(BA753:BE753),1/5)</f>
        <v>0.182107277919165</v>
      </c>
      <c r="BG753" s="0" t="n">
        <f aca="false">IF(SUM(BA753:BE753)&gt;0,BB753/SUM(BA753:BE753),1/5)</f>
        <v>0.347879657756475</v>
      </c>
      <c r="BH753" s="0" t="n">
        <f aca="false">IF(SUM(BA753:BE753)&gt;0,BC753/SUM(BA753:BE753),1/5)</f>
        <v>0.177427900622173</v>
      </c>
      <c r="BI753" s="0" t="n">
        <f aca="false">IF(SUM(BA753:BE753)&gt;0,BD753/SUM(BA753:BE753),1/5)</f>
        <v>0.128909192226983</v>
      </c>
      <c r="BJ753" s="0" t="n">
        <f aca="false">IF(SUM(BA753:BE753)&gt;0,BE753/SUM(BA753:BE753),1/5)</f>
        <v>0.163675971475205</v>
      </c>
      <c r="BK753" s="0" t="n">
        <f aca="false">BF753*AB753+BG753*AF753+BH753*AJ753+BI753*AN753+BJ753*AR753</f>
        <v>0.240134655325896</v>
      </c>
      <c r="BL753" s="0" t="n">
        <f aca="false">BF753*AC753+BG753*AG753+BH753*AK753+BI753*AO753+BJ753*AS753</f>
        <v>0.556916557429208</v>
      </c>
      <c r="BM753" s="0" t="n">
        <f aca="false">BF753*AD753+BG753*AH753+BH753*AL753+BI753*AP753+BJ753*AT753</f>
        <v>0.670623776591536</v>
      </c>
      <c r="BN753" s="0" t="n">
        <f aca="false">BF753*AE753+BG753*AI753+BH753*AM753+BI753*AQ753+BJ753*AU753</f>
        <v>0.652120342243525</v>
      </c>
      <c r="BO753" s="0" t="n">
        <f aca="false">RANK(BK753,$BK753:$BN753)</f>
        <v>4</v>
      </c>
      <c r="BP753" s="0" t="n">
        <f aca="false">RANK(BL753,$BK753:$BN753)</f>
        <v>3</v>
      </c>
      <c r="BQ753" s="0" t="n">
        <f aca="false">RANK(BM753,$BK753:$BN753)</f>
        <v>1</v>
      </c>
      <c r="BR753" s="0" t="n">
        <f aca="false">RANK(BN753,$BK753:$BN753)</f>
        <v>2</v>
      </c>
    </row>
    <row r="754" customFormat="false" ht="15" hidden="false" customHeight="false" outlineLevel="0" collapsed="false">
      <c r="A754" s="0" t="n">
        <v>731</v>
      </c>
      <c r="B754" s="0" t="n">
        <f aca="false">RANDBETWEEN(1,$B$5)</f>
        <v>6</v>
      </c>
      <c r="C754" s="0" t="n">
        <f aca="false">RANDBETWEEN(1,$B$5)</f>
        <v>6</v>
      </c>
      <c r="D754" s="0" t="n">
        <f aca="false">RANDBETWEEN(1,$B$5)</f>
        <v>5</v>
      </c>
      <c r="E754" s="0" t="n">
        <f aca="false">RANDBETWEEN(1,$B$5)</f>
        <v>1</v>
      </c>
      <c r="F754" s="0" t="n">
        <f aca="false">RANDBETWEEN(1,$B$5)</f>
        <v>6</v>
      </c>
      <c r="G754" s="0" t="n">
        <f aca="false">RANDBETWEEN(1,$B$5)</f>
        <v>6</v>
      </c>
      <c r="H754" s="0" t="n">
        <f aca="true">NORMINV(RAND(),$B$8,$B$13)</f>
        <v>51.7450322651542</v>
      </c>
      <c r="I754" s="0" t="n">
        <f aca="true">NORMINV(RAND(),$C$8,$C$13)</f>
        <v>62.1603850715919</v>
      </c>
      <c r="J754" s="0" t="n">
        <f aca="true">NORMINV(RAND(),$D$8,$D$13)</f>
        <v>13.6606427685205</v>
      </c>
      <c r="K754" s="0" t="n">
        <f aca="true">NORMINV(RAND(),$E$8,$E$13)</f>
        <v>2.96177900049325</v>
      </c>
      <c r="L754" s="0" t="n">
        <f aca="true">NORMINV(RAND(),$B$9,$B$14)</f>
        <v>43.949978355825</v>
      </c>
      <c r="M754" s="0" t="n">
        <f aca="true">NORMINV(RAND(),$C$9,$C$14)</f>
        <v>50.6905015499795</v>
      </c>
      <c r="N754" s="0" t="n">
        <f aca="true">NORMINV(RAND(),$D$9,$D$14)</f>
        <v>41.3933529261604</v>
      </c>
      <c r="O754" s="0" t="n">
        <f aca="true">NORMINV(RAND(),$E$9,$E$14)</f>
        <v>20.5176525390034</v>
      </c>
      <c r="P754" s="0" t="n">
        <f aca="true">NORMINV(RAND(),$B$10,$B$15)</f>
        <v>24.5063679872714</v>
      </c>
      <c r="Q754" s="0" t="n">
        <f aca="true">NORMINV(RAND(),$C$10,$C$15)</f>
        <v>30.9805300519557</v>
      </c>
      <c r="R754" s="0" t="n">
        <f aca="true">NORMINV(RAND(),$D$10,$D$15)</f>
        <v>10.5423660942896</v>
      </c>
      <c r="S754" s="0" t="n">
        <f aca="true">NORMINV(RAND(),$E$10,$E$15)</f>
        <v>3.96509555723233</v>
      </c>
      <c r="T754" s="0" t="n">
        <f aca="false">MEDIAN(INDEX(Avaliadores!$B$17:$B$22,$B754),INDEX(Avaliadores!$B$17:$B$22,$C754),INDEX(Avaliadores!$B$17:$B$22,$D754),INDEX(Avaliadores!$B$17:$B$22,$E754),INDEX(Avaliadores!$B$17:$B$22,$F754),INDEX(Avaliadores!$B$17:$B$22,$G754))</f>
        <v>2.04166666666667</v>
      </c>
      <c r="U754" s="0" t="n">
        <f aca="false">MEDIAN(INDEX(Avaliadores!$C$17:$C$22,$B754),INDEX(Avaliadores!$C$17:$C$22,$C754),INDEX(Avaliadores!$C$17:$C$22,$D754),INDEX(Avaliadores!$C$17:$C$22,$E754),INDEX(Avaliadores!$C$17:$C$22,$F754),INDEX(Avaliadores!$C$17:$C$22,$G754))</f>
        <v>6.04166666666667</v>
      </c>
      <c r="V754" s="0" t="n">
        <f aca="false">MEDIAN(INDEX(Avaliadores!$D$17:$D$22,$B754),INDEX(Avaliadores!$D$17:$D$22,$C754),INDEX(Avaliadores!$D$17:$D$22,$D754),INDEX(Avaliadores!$D$17:$D$22,$E754),INDEX(Avaliadores!$D$17:$D$22,$F754),INDEX(Avaliadores!$D$17:$D$22,$G754))</f>
        <v>5.04166666666667</v>
      </c>
      <c r="W754" s="0" t="n">
        <f aca="false">MEDIAN(INDEX(Avaliadores!$E$17:$E$22,$B754),INDEX(Avaliadores!$E$17:$E$22,$C754),INDEX(Avaliadores!$E$17:$E$22,$D754),INDEX(Avaliadores!$E$17:$E$22,$E754),INDEX(Avaliadores!$E$17:$E$22,$F754),INDEX(Avaliadores!$E$17:$E$22,$G754))</f>
        <v>6.04166666666667</v>
      </c>
      <c r="X754" s="0" t="n">
        <f aca="false">MEDIAN(INDEX(Avaliadores!$F$17:$F$22,$B754),INDEX(Avaliadores!$F$17:$F$22,$C754),INDEX(Avaliadores!$F$17:$F$22,$D754),INDEX(Avaliadores!$F$17:$F$22,$E754),INDEX(Avaliadores!$F$17:$F$22,$F754),INDEX(Avaliadores!$F$17:$F$22,$G754))</f>
        <v>3.04166666666667</v>
      </c>
      <c r="Y754" s="0" t="n">
        <f aca="false">MEDIAN(INDEX(Avaliadores!$G$17:$G$22,$B754),INDEX(Avaliadores!$G$17:$G$22,$C754),INDEX(Avaliadores!$G$17:$G$22,$D754),INDEX(Avaliadores!$G$17:$G$22,$E754),INDEX(Avaliadores!$G$17:$G$22,$F754),INDEX(Avaliadores!$G$17:$G$22,$G754))</f>
        <v>5.04166666666667</v>
      </c>
      <c r="Z754" s="0" t="n">
        <f aca="false">MEDIAN(INDEX(Avaliadores!$H$17:$H$22,$B754),INDEX(Avaliadores!$H$17:$H$22,$C754),INDEX(Avaliadores!$H$17:$H$22,$D754),INDEX(Avaliadores!$H$17:$H$22,$E754),INDEX(Avaliadores!$H$17:$H$22,$F754),INDEX(Avaliadores!$H$17:$H$22,$G754))</f>
        <v>4.04166666666667</v>
      </c>
      <c r="AA754" s="0" t="n">
        <f aca="false">MEDIAN(INDEX(Avaliadores!$I$17:$I$22,$B754),INDEX(Avaliadores!$I$17:$I$22,$C754),INDEX(Avaliadores!$I$17:$I$22,$D754),INDEX(Avaliadores!$I$17:$I$22,$E754),INDEX(Avaliadores!$I$17:$I$22,$F754),INDEX(Avaliadores!$I$17:$I$22,$G754))</f>
        <v>7.04166666666667</v>
      </c>
      <c r="AB754" s="0" t="n">
        <f aca="false">IF(MAX(H754:K754)=MIN(H754:K754),0,IF($B$17="custo",(MAX(H754:K754)-H754)/(MAX(H754:K754)-MIN(H754:K754)),(H754-MIN(H754:K754))/(MAX(H754:K754)-MIN(H754:K754))))</f>
        <v>0.175939156302577</v>
      </c>
      <c r="AC754" s="0" t="n">
        <f aca="false">IF(MAX(H754:K754)=MIN(H754:K754),0,IF($B$17="custo",(MAX(H754:K754)-I754)/(MAX(H754:K754)-MIN(H754:K754)),(I754-MIN(H754:K754))/(MAX(H754:K754)-MIN(H754:K754))))</f>
        <v>0</v>
      </c>
      <c r="AD754" s="0" t="n">
        <f aca="false">IF(MAX(H754:K754)=MIN(H754:K754),0,IF($B$17="custo",(MAX(H754:K754)-J754)/(MAX(H754:K754)-MIN(H754:K754)),(J754-MIN(H754:K754))/(MAX(H754:K754)-MIN(H754:K754))))</f>
        <v>0.819271694418316</v>
      </c>
      <c r="AE754" s="0" t="n">
        <f aca="false">IF(MAX(H754:K754)=MIN(H754:K754),0,IF($B$17="custo",(MAX(H754:K754)-K754)/(MAX(H754:K754)-MIN(H754:K754)),(K754-MIN(H754:K754))/(MAX(H754:K754)-MIN(H754:K754))))</f>
        <v>1</v>
      </c>
      <c r="AF754" s="0" t="n">
        <f aca="false">IF(MAX(L754:O754)=MIN(L754:O754),0,IF($C$17="custo",(MAX(L754:O754)-L754)/(MAX(L754:O754)-MIN(L754:O754)),(L754-MIN(L754:O754))/(MAX(L754:O754)-MIN(L754:O754))))</f>
        <v>0.776603025067253</v>
      </c>
      <c r="AG754" s="0" t="n">
        <f aca="false">IF(MAX(L754:O754)=MIN(L754:O754),0,IF($C$17="custo",(MAX(L754:O754)-M754)/(MAX(L754:O754)-MIN(L754:O754)),(M754-MIN(L754:O754))/(MAX(L754:O754)-MIN(L754:O754))))</f>
        <v>1</v>
      </c>
      <c r="AH754" s="0" t="n">
        <f aca="false">IF(MAX(L754:O754)=MIN(L754:O754),0,IF($C$17="custo",(MAX(L754:O754)-N754)/(MAX(L754:O754)-MIN(L754:O754)),(N754-MIN(L754:O754))/(MAX(L754:O754)-MIN(L754:O754))))</f>
        <v>0.691870375898642</v>
      </c>
      <c r="AI754" s="0" t="n">
        <f aca="false">IF(MAX(L754:O754)=MIN(L754:O754),0,IF($C$17="custo",(MAX(L754:O754)-O754)/(MAX(L754:O754)-MIN(L754:O754)),(O754-MIN(L754:O754))/(MAX(L754:O754)-MIN(L754:O754))))</f>
        <v>0</v>
      </c>
      <c r="AJ754" s="0" t="n">
        <f aca="false">IF(MAX(P754:S754)=MIN(P754:S754),0,IF($D$17="custo",(MAX(P754:S754)-P754)/(MAX(P754:S754)-MIN(P754:S754)),(P754-MIN(P754:S754))/(MAX(P754:S754)-MIN(P754:S754))))</f>
        <v>0.23964678657857</v>
      </c>
      <c r="AK754" s="0" t="n">
        <f aca="false">IF(MAX(P754:S754)=MIN(P754:S754),0,IF($D$17="custo",(MAX(P754:S754)-Q754)/(MAX(P754:S754)-MIN(P754:S754)),(Q754-MIN(P754:S754))/(MAX(P754:S754)-MIN(P754:S754))))</f>
        <v>0</v>
      </c>
      <c r="AL754" s="0" t="n">
        <f aca="false">IF(MAX(P754:S754)=MIN(P754:S754),0,IF($D$17="custo",(MAX(P754:S754)-R754)/(MAX(P754:S754)-MIN(P754:S754)),(R754-MIN(P754:S754))/(MAX(P754:S754)-MIN(P754:S754))))</f>
        <v>0.756536562891784</v>
      </c>
      <c r="AM754" s="0" t="n">
        <f aca="false">IF(MAX(P754:S754)=MIN(P754:S754),0,IF($D$17="custo",(MAX(P754:S754)-S754)/(MAX(P754:S754)-MIN(P754:S754)),(S754-MIN(P754:S754))/(MAX(P754:S754)-MIN(P754:S754))))</f>
        <v>1</v>
      </c>
      <c r="AN754" s="0" t="n">
        <f aca="false">IF(MAX(T754:W754)=MIN(T754:W754),0,IF($E$17="custo",(MAX(T754:W754)-T754)/(MAX(T754:W754)-MIN(T754:W754)),(T754-MIN(T754:W754))/(MAX(T754:W754)-MIN(T754:W754))))</f>
        <v>0</v>
      </c>
      <c r="AO754" s="0" t="n">
        <f aca="false">IF(MAX(T754:W754)=MIN(T754:W754),0,IF($E$17="custo",(MAX(T754:W754)-U754)/(MAX(T754:W754)-MIN(T754:W754)),(U754-MIN(T754:W754))/(MAX(T754:W754)-MIN(T754:W754))))</f>
        <v>1</v>
      </c>
      <c r="AP754" s="0" t="n">
        <f aca="false">IF(MAX(T754:W754)=MIN(T754:W754),0,IF($E$17="custo",(MAX(T754:W754)-V754)/(MAX(T754:W754)-MIN(T754:W754)),(V754-MIN(T754:W754))/(MAX(T754:W754)-MIN(T754:W754))))</f>
        <v>0.75</v>
      </c>
      <c r="AQ754" s="0" t="n">
        <f aca="false">IF(MAX(T754:W754)=MIN(T754:W754),0,IF($E$17="custo",(MAX(T754:W754)-W754)/(MAX(T754:W754)-MIN(T754:W754)),(W754-MIN(T754:W754))/(MAX(T754:W754)-MIN(T754:W754))))</f>
        <v>1</v>
      </c>
      <c r="AR754" s="0" t="n">
        <f aca="false">IF(MAX(X754:AA754)=MIN(X754:AA754),0,IF($F$17="custo",(MAX(X754:AA754)-X754)/(MAX(X754:AA754)-MIN(X754:AA754)),(X754-MIN(X754:AA754))/(MAX(X754:AA754)-MIN(X754:AA754))))</f>
        <v>0</v>
      </c>
      <c r="AS754" s="0" t="n">
        <f aca="false">IF(MAX(X754:AA754)=MIN(X754:AA754),0,IF($F$17="custo",(MAX(X754:AA754)-Y754)/(MAX(X754:AA754)-MIN(X754:AA754)),(Y754-MIN(X754:AA754))/(MAX(X754:AA754)-MIN(X754:AA754))))</f>
        <v>0.5</v>
      </c>
      <c r="AT754" s="0" t="n">
        <f aca="false">IF(MAX(X754:AA754)=MIN(X754:AA754),0,IF($F$17="custo",(MAX(X754:AA754)-Z754)/(MAX(X754:AA754)-MIN(X754:AA754)),(Z754-MIN(X754:AA754))/(MAX(X754:AA754)-MIN(X754:AA754))))</f>
        <v>0.25</v>
      </c>
      <c r="AU754" s="0" t="n">
        <f aca="false">IF(MAX(X754:AA754)=MIN(X754:AA754),0,IF($F$17="custo",(MAX(X754:AA754)-AA754)/(MAX(X754:AA754)-MIN(X754:AA754)),(AA754-MIN(X754:AA754))/(MAX(X754:AA754)-MIN(X754:AA754))))</f>
        <v>1</v>
      </c>
      <c r="AV754" s="0" t="n">
        <f aca="false">STDEVP(AB754:AE754)</f>
        <v>0.420399842794608</v>
      </c>
      <c r="AW754" s="0" t="n">
        <f aca="false">STDEVP(AF754:AI754)</f>
        <v>0.373649783477357</v>
      </c>
      <c r="AX754" s="0" t="n">
        <f aca="false">STDEVP(AJ754:AM754)</f>
        <v>0.3979921990862</v>
      </c>
      <c r="AY754" s="0" t="n">
        <f aca="false">STDEVP(AN754:AQ754)</f>
        <v>0.409839907768875</v>
      </c>
      <c r="AZ754" s="0" t="n">
        <f aca="false">STDEVP(AR754:AU754)</f>
        <v>0.369754986443726</v>
      </c>
      <c r="BA754" s="0" t="n">
        <f aca="false">AV754*((1-IFERROR(CORREL(AB754:AE754,AF754:AI754),0))+(1-IFERROR(CORREL(AB754:AE754,AJ754:AM754),0))+(1-IFERROR(CORREL(AB754:AE754,AN754:AQ754),0))+(1-IFERROR(CORREL(AB754:AE754,AR754:AU754),0)))</f>
        <v>1.24374060135291</v>
      </c>
      <c r="BB754" s="0" t="n">
        <f aca="false">AW754*((1-IFERROR(CORREL(AF754:AI754,AB754:AE754),0))+(1-IFERROR(CORREL(AF754:AI754,AJ754:AM754),0))+(1-IFERROR(CORREL(AF754:AI754,AN754:AQ754),0))+(1-IFERROR(CORREL(AF754:AI754,AR754:AU754),0)))</f>
        <v>2.52044932218716</v>
      </c>
      <c r="BC754" s="0" t="n">
        <f aca="false">AX754*((1-IFERROR(CORREL(AJ754:AM754,AB754:AE754),0))+(1-IFERROR(CORREL(AJ754:AM754,AF754:AI754),0))+(1-IFERROR(CORREL(AJ754:AM754,AN754:AQ754),0))+(1-IFERROR(CORREL(AJ754:AM754,AR754:AU754),0)))</f>
        <v>1.21275781150258</v>
      </c>
      <c r="BD754" s="0" t="n">
        <f aca="false">AY754*((1-IFERROR(CORREL(AN754:AQ754,AB754:AE754),0))+(1-IFERROR(CORREL(AN754:AQ754,AF754:AI754),0))+(1-IFERROR(CORREL(AN754:AQ754,AJ754:AM754),0))+(1-IFERROR(CORREL(AN754:AQ754,AR754:AU754),0)))</f>
        <v>1.16421254592751</v>
      </c>
      <c r="BE754" s="0" t="n">
        <f aca="false">AZ754*((1-IFERROR(CORREL(AR754:AU754,AB754:AE754),0))+(1-IFERROR(CORREL(AR754:AU754,AF754:AI754),0))+(1-IFERROR(CORREL(AR754:AU754,AJ754:AM754),0))+(1-IFERROR(CORREL(AR754:AU754,AN754:AQ754),0)))</f>
        <v>1.06010812510171</v>
      </c>
      <c r="BF754" s="0" t="n">
        <f aca="false">IF(SUM(BA754:BE754)&gt;0,BA754/SUM(BA754:BE754),1/5)</f>
        <v>0.172711324063998</v>
      </c>
      <c r="BG754" s="0" t="n">
        <f aca="false">IF(SUM(BA754:BE754)&gt;0,BB754/SUM(BA754:BE754),1/5)</f>
        <v>0.35000074709922</v>
      </c>
      <c r="BH754" s="0" t="n">
        <f aca="false">IF(SUM(BA754:BE754)&gt;0,BC754/SUM(BA754:BE754),1/5)</f>
        <v>0.168408916751392</v>
      </c>
      <c r="BI754" s="0" t="n">
        <f aca="false">IF(SUM(BA754:BE754)&gt;0,BD754/SUM(BA754:BE754),1/5)</f>
        <v>0.161667706337106</v>
      </c>
      <c r="BJ754" s="0" t="n">
        <f aca="false">IF(SUM(BA754:BE754)&gt;0,BE754/SUM(BA754:BE754),1/5)</f>
        <v>0.147211305748284</v>
      </c>
      <c r="BK754" s="0" t="n">
        <f aca="false">BF754*AB754+BG754*AF754+BH754*AJ754+BI754*AN754+BJ754*AR754</f>
        <v>0.342556979343423</v>
      </c>
      <c r="BL754" s="0" t="n">
        <f aca="false">BF754*AC754+BG754*AG754+BH754*AK754+BI754*AO754+BJ754*AS754</f>
        <v>0.585274106310469</v>
      </c>
      <c r="BM754" s="0" t="n">
        <f aca="false">BF754*AD754+BG754*AH754+BH754*AL754+BI754*AP754+BJ754*AT754</f>
        <v>0.669113756800813</v>
      </c>
      <c r="BN754" s="0" t="n">
        <f aca="false">BF754*AE754+BG754*AI754+BH754*AM754+BI754*AQ754+BJ754*AU754</f>
        <v>0.64999925290078</v>
      </c>
      <c r="BO754" s="0" t="n">
        <f aca="false">RANK(BK754,$BK754:$BN754)</f>
        <v>4</v>
      </c>
      <c r="BP754" s="0" t="n">
        <f aca="false">RANK(BL754,$BK754:$BN754)</f>
        <v>3</v>
      </c>
      <c r="BQ754" s="0" t="n">
        <f aca="false">RANK(BM754,$BK754:$BN754)</f>
        <v>1</v>
      </c>
      <c r="BR754" s="0" t="n">
        <f aca="false">RANK(BN754,$BK754:$BN754)</f>
        <v>2</v>
      </c>
    </row>
    <row r="755" customFormat="false" ht="15" hidden="false" customHeight="false" outlineLevel="0" collapsed="false">
      <c r="A755" s="0" t="n">
        <v>732</v>
      </c>
      <c r="B755" s="0" t="n">
        <f aca="false">RANDBETWEEN(1,$B$5)</f>
        <v>1</v>
      </c>
      <c r="C755" s="0" t="n">
        <f aca="false">RANDBETWEEN(1,$B$5)</f>
        <v>2</v>
      </c>
      <c r="D755" s="0" t="n">
        <f aca="false">RANDBETWEEN(1,$B$5)</f>
        <v>5</v>
      </c>
      <c r="E755" s="0" t="n">
        <f aca="false">RANDBETWEEN(1,$B$5)</f>
        <v>3</v>
      </c>
      <c r="F755" s="0" t="n">
        <f aca="false">RANDBETWEEN(1,$B$5)</f>
        <v>2</v>
      </c>
      <c r="G755" s="0" t="n">
        <f aca="false">RANDBETWEEN(1,$B$5)</f>
        <v>1</v>
      </c>
      <c r="H755" s="0" t="n">
        <f aca="true">NORMINV(RAND(),$B$8,$B$13)</f>
        <v>44.7106230922778</v>
      </c>
      <c r="I755" s="0" t="n">
        <f aca="true">NORMINV(RAND(),$C$8,$C$13)</f>
        <v>57.808250689</v>
      </c>
      <c r="J755" s="0" t="n">
        <f aca="true">NORMINV(RAND(),$D$8,$D$13)</f>
        <v>17.0273754277303</v>
      </c>
      <c r="K755" s="0" t="n">
        <f aca="true">NORMINV(RAND(),$E$8,$E$13)</f>
        <v>3.19593829998767</v>
      </c>
      <c r="L755" s="0" t="n">
        <f aca="true">NORMINV(RAND(),$B$9,$B$14)</f>
        <v>48.9659273106552</v>
      </c>
      <c r="M755" s="0" t="n">
        <f aca="true">NORMINV(RAND(),$C$9,$C$14)</f>
        <v>58.8416510213901</v>
      </c>
      <c r="N755" s="0" t="n">
        <f aca="true">NORMINV(RAND(),$D$9,$D$14)</f>
        <v>42.3404079705878</v>
      </c>
      <c r="O755" s="0" t="n">
        <f aca="true">NORMINV(RAND(),$E$9,$E$14)</f>
        <v>28.1132957000989</v>
      </c>
      <c r="P755" s="0" t="n">
        <f aca="true">NORMINV(RAND(),$B$10,$B$15)</f>
        <v>25.2021715345075</v>
      </c>
      <c r="Q755" s="0" t="n">
        <f aca="true">NORMINV(RAND(),$C$10,$C$15)</f>
        <v>29.9766071825331</v>
      </c>
      <c r="R755" s="0" t="n">
        <f aca="true">NORMINV(RAND(),$D$10,$D$15)</f>
        <v>10.4788594560959</v>
      </c>
      <c r="S755" s="0" t="n">
        <f aca="true">NORMINV(RAND(),$E$10,$E$15)</f>
        <v>3.79213799661248</v>
      </c>
      <c r="T755" s="0" t="n">
        <f aca="false">MEDIAN(INDEX(Avaliadores!$B$17:$B$22,$B755),INDEX(Avaliadores!$B$17:$B$22,$C755),INDEX(Avaliadores!$B$17:$B$22,$D755),INDEX(Avaliadores!$B$17:$B$22,$E755),INDEX(Avaliadores!$B$17:$B$22,$F755),INDEX(Avaliadores!$B$17:$B$22,$G755))</f>
        <v>2.66666666666667</v>
      </c>
      <c r="U755" s="0" t="n">
        <f aca="false">MEDIAN(INDEX(Avaliadores!$C$17:$C$22,$B755),INDEX(Avaliadores!$C$17:$C$22,$C755),INDEX(Avaliadores!$C$17:$C$22,$D755),INDEX(Avaliadores!$C$17:$C$22,$E755),INDEX(Avaliadores!$C$17:$C$22,$F755),INDEX(Avaliadores!$C$17:$C$22,$G755))</f>
        <v>4.91666666666667</v>
      </c>
      <c r="V755" s="0" t="n">
        <f aca="false">MEDIAN(INDEX(Avaliadores!$D$17:$D$22,$B755),INDEX(Avaliadores!$D$17:$D$22,$C755),INDEX(Avaliadores!$D$17:$D$22,$D755),INDEX(Avaliadores!$D$17:$D$22,$E755),INDEX(Avaliadores!$D$17:$D$22,$F755),INDEX(Avaliadores!$D$17:$D$22,$G755))</f>
        <v>6.04166666666667</v>
      </c>
      <c r="W755" s="0" t="n">
        <f aca="false">MEDIAN(INDEX(Avaliadores!$E$17:$E$22,$B755),INDEX(Avaliadores!$E$17:$E$22,$C755),INDEX(Avaliadores!$E$17:$E$22,$D755),INDEX(Avaliadores!$E$17:$E$22,$E755),INDEX(Avaliadores!$E$17:$E$22,$F755),INDEX(Avaliadores!$E$17:$E$22,$G755))</f>
        <v>6.54166666666667</v>
      </c>
      <c r="X755" s="0" t="n">
        <f aca="false">MEDIAN(INDEX(Avaliadores!$F$17:$F$22,$B755),INDEX(Avaliadores!$F$17:$F$22,$C755),INDEX(Avaliadores!$F$17:$F$22,$D755),INDEX(Avaliadores!$F$17:$F$22,$E755),INDEX(Avaliadores!$F$17:$F$22,$F755),INDEX(Avaliadores!$F$17:$F$22,$G755))</f>
        <v>2.04166666666667</v>
      </c>
      <c r="Y755" s="0" t="n">
        <f aca="false">MEDIAN(INDEX(Avaliadores!$G$17:$G$22,$B755),INDEX(Avaliadores!$G$17:$G$22,$C755),INDEX(Avaliadores!$G$17:$G$22,$D755),INDEX(Avaliadores!$G$17:$G$22,$E755),INDEX(Avaliadores!$G$17:$G$22,$F755),INDEX(Avaliadores!$G$17:$G$22,$G755))</f>
        <v>5.41666666666667</v>
      </c>
      <c r="Z755" s="0" t="n">
        <f aca="false">MEDIAN(INDEX(Avaliadores!$H$17:$H$22,$B755),INDEX(Avaliadores!$H$17:$H$22,$C755),INDEX(Avaliadores!$H$17:$H$22,$D755),INDEX(Avaliadores!$H$17:$H$22,$E755),INDEX(Avaliadores!$H$17:$H$22,$F755),INDEX(Avaliadores!$H$17:$H$22,$G755))</f>
        <v>4.04166666666667</v>
      </c>
      <c r="AA755" s="0" t="n">
        <f aca="false">MEDIAN(INDEX(Avaliadores!$I$17:$I$22,$B755),INDEX(Avaliadores!$I$17:$I$22,$C755),INDEX(Avaliadores!$I$17:$I$22,$D755),INDEX(Avaliadores!$I$17:$I$22,$E755),INDEX(Avaliadores!$I$17:$I$22,$F755),INDEX(Avaliadores!$I$17:$I$22,$G755))</f>
        <v>6.66666666666667</v>
      </c>
      <c r="AB755" s="0" t="n">
        <f aca="false">IF(MAX(H755:K755)=MIN(H755:K755),0,IF($B$17="custo",(MAX(H755:K755)-H755)/(MAX(H755:K755)-MIN(H755:K755)),(H755-MIN(H755:K755))/(MAX(H755:K755)-MIN(H755:K755))))</f>
        <v>0.239829207439995</v>
      </c>
      <c r="AC755" s="0" t="n">
        <f aca="false">IF(MAX(H755:K755)=MIN(H755:K755),0,IF($B$17="custo",(MAX(H755:K755)-I755)/(MAX(H755:K755)-MIN(H755:K755)),(I755-MIN(H755:K755))/(MAX(H755:K755)-MIN(H755:K755))))</f>
        <v>0</v>
      </c>
      <c r="AD755" s="0" t="n">
        <f aca="false">IF(MAX(H755:K755)=MIN(H755:K755),0,IF($B$17="custo",(MAX(H755:K755)-J755)/(MAX(H755:K755)-MIN(H755:K755)),(J755-MIN(H755:K755))/(MAX(H755:K755)-MIN(H755:K755))))</f>
        <v>0.746734087558515</v>
      </c>
      <c r="AE755" s="0" t="n">
        <f aca="false">IF(MAX(H755:K755)=MIN(H755:K755),0,IF($B$17="custo",(MAX(H755:K755)-K755)/(MAX(H755:K755)-MIN(H755:K755)),(K755-MIN(H755:K755))/(MAX(H755:K755)-MIN(H755:K755))))</f>
        <v>1</v>
      </c>
      <c r="AF755" s="0" t="n">
        <f aca="false">IF(MAX(L755:O755)=MIN(L755:O755),0,IF($C$17="custo",(MAX(L755:O755)-L755)/(MAX(L755:O755)-MIN(L755:O755)),(L755-MIN(L755:O755))/(MAX(L755:O755)-MIN(L755:O755))))</f>
        <v>0.678612030892127</v>
      </c>
      <c r="AG755" s="0" t="n">
        <f aca="false">IF(MAX(L755:O755)=MIN(L755:O755),0,IF($C$17="custo",(MAX(L755:O755)-M755)/(MAX(L755:O755)-MIN(L755:O755)),(M755-MIN(L755:O755))/(MAX(L755:O755)-MIN(L755:O755))))</f>
        <v>1</v>
      </c>
      <c r="AH755" s="0" t="n">
        <f aca="false">IF(MAX(L755:O755)=MIN(L755:O755),0,IF($C$17="custo",(MAX(L755:O755)-N755)/(MAX(L755:O755)-MIN(L755:O755)),(N755-MIN(L755:O755))/(MAX(L755:O755)-MIN(L755:O755))))</f>
        <v>0.462996217068318</v>
      </c>
      <c r="AI755" s="0" t="n">
        <f aca="false">IF(MAX(L755:O755)=MIN(L755:O755),0,IF($C$17="custo",(MAX(L755:O755)-O755)/(MAX(L755:O755)-MIN(L755:O755)),(O755-MIN(L755:O755))/(MAX(L755:O755)-MIN(L755:O755))))</f>
        <v>0</v>
      </c>
      <c r="AJ755" s="0" t="n">
        <f aca="false">IF(MAX(P755:S755)=MIN(P755:S755),0,IF($D$17="custo",(MAX(P755:S755)-P755)/(MAX(P755:S755)-MIN(P755:S755)),(P755-MIN(P755:S755))/(MAX(P755:S755)-MIN(P755:S755))))</f>
        <v>0.182338454681862</v>
      </c>
      <c r="AK755" s="0" t="n">
        <f aca="false">IF(MAX(P755:S755)=MIN(P755:S755),0,IF($D$17="custo",(MAX(P755:S755)-Q755)/(MAX(P755:S755)-MIN(P755:S755)),(Q755-MIN(P755:S755))/(MAX(P755:S755)-MIN(P755:S755))))</f>
        <v>0</v>
      </c>
      <c r="AL755" s="0" t="n">
        <f aca="false">IF(MAX(P755:S755)=MIN(P755:S755),0,IF($D$17="custo",(MAX(P755:S755)-R755)/(MAX(P755:S755)-MIN(P755:S755)),(R755-MIN(P755:S755))/(MAX(P755:S755)-MIN(P755:S755))))</f>
        <v>0.744630245814612</v>
      </c>
      <c r="AM755" s="0" t="n">
        <f aca="false">IF(MAX(P755:S755)=MIN(P755:S755),0,IF($D$17="custo",(MAX(P755:S755)-S755)/(MAX(P755:S755)-MIN(P755:S755)),(S755-MIN(P755:S755))/(MAX(P755:S755)-MIN(P755:S755))))</f>
        <v>1</v>
      </c>
      <c r="AN755" s="0" t="n">
        <f aca="false">IF(MAX(T755:W755)=MIN(T755:W755),0,IF($E$17="custo",(MAX(T755:W755)-T755)/(MAX(T755:W755)-MIN(T755:W755)),(T755-MIN(T755:W755))/(MAX(T755:W755)-MIN(T755:W755))))</f>
        <v>0</v>
      </c>
      <c r="AO755" s="0" t="n">
        <f aca="false">IF(MAX(T755:W755)=MIN(T755:W755),0,IF($E$17="custo",(MAX(T755:W755)-U755)/(MAX(T755:W755)-MIN(T755:W755)),(U755-MIN(T755:W755))/(MAX(T755:W755)-MIN(T755:W755))))</f>
        <v>0.580645161290323</v>
      </c>
      <c r="AP755" s="0" t="n">
        <f aca="false">IF(MAX(T755:W755)=MIN(T755:W755),0,IF($E$17="custo",(MAX(T755:W755)-V755)/(MAX(T755:W755)-MIN(T755:W755)),(V755-MIN(T755:W755))/(MAX(T755:W755)-MIN(T755:W755))))</f>
        <v>0.870967741935484</v>
      </c>
      <c r="AQ755" s="0" t="n">
        <f aca="false">IF(MAX(T755:W755)=MIN(T755:W755),0,IF($E$17="custo",(MAX(T755:W755)-W755)/(MAX(T755:W755)-MIN(T755:W755)),(W755-MIN(T755:W755))/(MAX(T755:W755)-MIN(T755:W755))))</f>
        <v>1</v>
      </c>
      <c r="AR755" s="0" t="n">
        <f aca="false">IF(MAX(X755:AA755)=MIN(X755:AA755),0,IF($F$17="custo",(MAX(X755:AA755)-X755)/(MAX(X755:AA755)-MIN(X755:AA755)),(X755-MIN(X755:AA755))/(MAX(X755:AA755)-MIN(X755:AA755))))</f>
        <v>0</v>
      </c>
      <c r="AS755" s="0" t="n">
        <f aca="false">IF(MAX(X755:AA755)=MIN(X755:AA755),0,IF($F$17="custo",(MAX(X755:AA755)-Y755)/(MAX(X755:AA755)-MIN(X755:AA755)),(Y755-MIN(X755:AA755))/(MAX(X755:AA755)-MIN(X755:AA755))))</f>
        <v>0.72972972972973</v>
      </c>
      <c r="AT755" s="0" t="n">
        <f aca="false">IF(MAX(X755:AA755)=MIN(X755:AA755),0,IF($F$17="custo",(MAX(X755:AA755)-Z755)/(MAX(X755:AA755)-MIN(X755:AA755)),(Z755-MIN(X755:AA755))/(MAX(X755:AA755)-MIN(X755:AA755))))</f>
        <v>0.432432432432432</v>
      </c>
      <c r="AU755" s="0" t="n">
        <f aca="false">IF(MAX(X755:AA755)=MIN(X755:AA755),0,IF($F$17="custo",(MAX(X755:AA755)-AA755)/(MAX(X755:AA755)-MIN(X755:AA755)),(AA755-MIN(X755:AA755))/(MAX(X755:AA755)-MIN(X755:AA755))))</f>
        <v>1</v>
      </c>
      <c r="AV755" s="0" t="n">
        <f aca="false">STDEVP(AB755:AE755)</f>
        <v>0.396396712588636</v>
      </c>
      <c r="AW755" s="0" t="n">
        <f aca="false">STDEVP(AF755:AI755)</f>
        <v>0.36340690470809</v>
      </c>
      <c r="AX755" s="0" t="n">
        <f aca="false">STDEVP(AJ755:AM755)</f>
        <v>0.406023220353354</v>
      </c>
      <c r="AY755" s="0" t="n">
        <f aca="false">STDEVP(AN755:AQ755)</f>
        <v>0.38507536730043</v>
      </c>
      <c r="AZ755" s="0" t="n">
        <f aca="false">STDEVP(AR755:AU755)</f>
        <v>0.371068384263405</v>
      </c>
      <c r="BA755" s="0" t="n">
        <f aca="false">AV755*((1-IFERROR(CORREL(AB755:AE755,AF755:AI755),0))+(1-IFERROR(CORREL(AB755:AE755,AJ755:AM755),0))+(1-IFERROR(CORREL(AB755:AE755,AN755:AQ755),0))+(1-IFERROR(CORREL(AB755:AE755,AR755:AU755),0)))</f>
        <v>1.12289753496076</v>
      </c>
      <c r="BB755" s="0" t="n">
        <f aca="false">AW755*((1-IFERROR(CORREL(AF755:AI755,AB755:AE755),0))+(1-IFERROR(CORREL(AF755:AI755,AJ755:AM755),0))+(1-IFERROR(CORREL(AF755:AI755,AN755:AQ755),0))+(1-IFERROR(CORREL(AF755:AI755,AR755:AU755),0)))</f>
        <v>2.51731024958327</v>
      </c>
      <c r="BC755" s="0" t="n">
        <f aca="false">AX755*((1-IFERROR(CORREL(AJ755:AM755,AB755:AE755),0))+(1-IFERROR(CORREL(AJ755:AM755,AF755:AI755),0))+(1-IFERROR(CORREL(AJ755:AM755,AN755:AQ755),0))+(1-IFERROR(CORREL(AJ755:AM755,AR755:AU755),0)))</f>
        <v>1.11373766599555</v>
      </c>
      <c r="BD755" s="0" t="n">
        <f aca="false">AY755*((1-IFERROR(CORREL(AN755:AQ755,AB755:AE755),0))+(1-IFERROR(CORREL(AN755:AQ755,AF755:AI755),0))+(1-IFERROR(CORREL(AN755:AQ755,AJ755:AM755),0))+(1-IFERROR(CORREL(AN755:AQ755,AR755:AU755),0)))</f>
        <v>0.885479281855123</v>
      </c>
      <c r="BE755" s="0" t="n">
        <f aca="false">AZ755*((1-IFERROR(CORREL(AR755:AU755,AB755:AE755),0))+(1-IFERROR(CORREL(AR755:AU755,AF755:AI755),0))+(1-IFERROR(CORREL(AR755:AU755,AJ755:AM755),0))+(1-IFERROR(CORREL(AR755:AU755,AN755:AQ755),0)))</f>
        <v>1.00267566380548</v>
      </c>
      <c r="BF755" s="0" t="n">
        <f aca="false">IF(SUM(BA755:BE755)&gt;0,BA755/SUM(BA755:BE755),1/5)</f>
        <v>0.169057597443596</v>
      </c>
      <c r="BG755" s="0" t="n">
        <f aca="false">IF(SUM(BA755:BE755)&gt;0,BB755/SUM(BA755:BE755),1/5)</f>
        <v>0.378993104504017</v>
      </c>
      <c r="BH755" s="0" t="n">
        <f aca="false">IF(SUM(BA755:BE755)&gt;0,BC755/SUM(BA755:BE755),1/5)</f>
        <v>0.167678535336909</v>
      </c>
      <c r="BI755" s="0" t="n">
        <f aca="false">IF(SUM(BA755:BE755)&gt;0,BD755/SUM(BA755:BE755),1/5)</f>
        <v>0.133313143288482</v>
      </c>
      <c r="BJ755" s="0" t="n">
        <f aca="false">IF(SUM(BA755:BE755)&gt;0,BE755/SUM(BA755:BE755),1/5)</f>
        <v>0.150957619426995</v>
      </c>
      <c r="BK755" s="0" t="n">
        <f aca="false">BF755*AB755+BG755*AF755+BH755*AJ755+BI755*AN755+BJ755*AR755</f>
        <v>0.328308474964841</v>
      </c>
      <c r="BL755" s="0" t="n">
        <f aca="false">BF755*AC755+BG755*AG755+BH755*AK755+BI755*AO755+BJ755*AS755</f>
        <v>0.566558998915983</v>
      </c>
      <c r="BM755" s="0" t="n">
        <f aca="false">BF755*AD755+BG755*AH755+BH755*AL755+BI755*AP755+BJ755*AT755</f>
        <v>0.607962371381289</v>
      </c>
      <c r="BN755" s="0" t="n">
        <f aca="false">BF755*AE755+BG755*AI755+BH755*AM755+BI755*AQ755+BJ755*AU755</f>
        <v>0.621006895495983</v>
      </c>
      <c r="BO755" s="0" t="n">
        <f aca="false">RANK(BK755,$BK755:$BN755)</f>
        <v>4</v>
      </c>
      <c r="BP755" s="0" t="n">
        <f aca="false">RANK(BL755,$BK755:$BN755)</f>
        <v>3</v>
      </c>
      <c r="BQ755" s="0" t="n">
        <f aca="false">RANK(BM755,$BK755:$BN755)</f>
        <v>2</v>
      </c>
      <c r="BR755" s="0" t="n">
        <f aca="false">RANK(BN755,$BK755:$BN755)</f>
        <v>1</v>
      </c>
    </row>
    <row r="756" customFormat="false" ht="15" hidden="false" customHeight="false" outlineLevel="0" collapsed="false">
      <c r="A756" s="0" t="n">
        <v>733</v>
      </c>
      <c r="B756" s="0" t="n">
        <f aca="false">RANDBETWEEN(1,$B$5)</f>
        <v>3</v>
      </c>
      <c r="C756" s="0" t="n">
        <f aca="false">RANDBETWEEN(1,$B$5)</f>
        <v>4</v>
      </c>
      <c r="D756" s="0" t="n">
        <f aca="false">RANDBETWEEN(1,$B$5)</f>
        <v>2</v>
      </c>
      <c r="E756" s="0" t="n">
        <f aca="false">RANDBETWEEN(1,$B$5)</f>
        <v>5</v>
      </c>
      <c r="F756" s="0" t="n">
        <f aca="false">RANDBETWEEN(1,$B$5)</f>
        <v>3</v>
      </c>
      <c r="G756" s="0" t="n">
        <f aca="false">RANDBETWEEN(1,$B$5)</f>
        <v>5</v>
      </c>
      <c r="H756" s="0" t="n">
        <f aca="true">NORMINV(RAND(),$B$8,$B$13)</f>
        <v>44.0029678776662</v>
      </c>
      <c r="I756" s="0" t="n">
        <f aca="true">NORMINV(RAND(),$C$8,$C$13)</f>
        <v>69.2255627707829</v>
      </c>
      <c r="J756" s="0" t="n">
        <f aca="true">NORMINV(RAND(),$D$8,$D$13)</f>
        <v>14.8202825866547</v>
      </c>
      <c r="K756" s="0" t="n">
        <f aca="true">NORMINV(RAND(),$E$8,$E$13)</f>
        <v>3.58677785172868</v>
      </c>
      <c r="L756" s="0" t="n">
        <f aca="true">NORMINV(RAND(),$B$9,$B$14)</f>
        <v>38.994235711783</v>
      </c>
      <c r="M756" s="0" t="n">
        <f aca="true">NORMINV(RAND(),$C$9,$C$14)</f>
        <v>56.0761304771599</v>
      </c>
      <c r="N756" s="0" t="n">
        <f aca="true">NORMINV(RAND(),$D$9,$D$14)</f>
        <v>52.25707133253</v>
      </c>
      <c r="O756" s="0" t="n">
        <f aca="true">NORMINV(RAND(),$E$9,$E$14)</f>
        <v>21.8316387527659</v>
      </c>
      <c r="P756" s="0" t="n">
        <f aca="true">NORMINV(RAND(),$B$10,$B$15)</f>
        <v>25.2015614202976</v>
      </c>
      <c r="Q756" s="0" t="n">
        <f aca="true">NORMINV(RAND(),$C$10,$C$15)</f>
        <v>30.3849112489137</v>
      </c>
      <c r="R756" s="0" t="n">
        <f aca="true">NORMINV(RAND(),$D$10,$D$15)</f>
        <v>9.57141909481047</v>
      </c>
      <c r="S756" s="0" t="n">
        <f aca="true">NORMINV(RAND(),$E$10,$E$15)</f>
        <v>3.82257036020598</v>
      </c>
      <c r="T756" s="0" t="n">
        <f aca="false">MEDIAN(INDEX(Avaliadores!$B$17:$B$22,$B756),INDEX(Avaliadores!$B$17:$B$22,$C756),INDEX(Avaliadores!$B$17:$B$22,$D756),INDEX(Avaliadores!$B$17:$B$22,$E756),INDEX(Avaliadores!$B$17:$B$22,$F756),INDEX(Avaliadores!$B$17:$B$22,$G756))</f>
        <v>2.79166666666667</v>
      </c>
      <c r="U756" s="0" t="n">
        <f aca="false">MEDIAN(INDEX(Avaliadores!$C$17:$C$22,$B756),INDEX(Avaliadores!$C$17:$C$22,$C756),INDEX(Avaliadores!$C$17:$C$22,$D756),INDEX(Avaliadores!$C$17:$C$22,$E756),INDEX(Avaliadores!$C$17:$C$22,$F756),INDEX(Avaliadores!$C$17:$C$22,$G756))</f>
        <v>5.29166666666667</v>
      </c>
      <c r="V756" s="0" t="n">
        <f aca="false">MEDIAN(INDEX(Avaliadores!$D$17:$D$22,$B756),INDEX(Avaliadores!$D$17:$D$22,$C756),INDEX(Avaliadores!$D$17:$D$22,$D756),INDEX(Avaliadores!$D$17:$D$22,$E756),INDEX(Avaliadores!$D$17:$D$22,$F756),INDEX(Avaliadores!$D$17:$D$22,$G756))</f>
        <v>5.66666666666667</v>
      </c>
      <c r="W756" s="0" t="n">
        <f aca="false">MEDIAN(INDEX(Avaliadores!$E$17:$E$22,$B756),INDEX(Avaliadores!$E$17:$E$22,$C756),INDEX(Avaliadores!$E$17:$E$22,$D756),INDEX(Avaliadores!$E$17:$E$22,$E756),INDEX(Avaliadores!$E$17:$E$22,$F756),INDEX(Avaliadores!$E$17:$E$22,$G756))</f>
        <v>6.29166666666667</v>
      </c>
      <c r="X756" s="0" t="n">
        <f aca="false">MEDIAN(INDEX(Avaliadores!$F$17:$F$22,$B756),INDEX(Avaliadores!$F$17:$F$22,$C756),INDEX(Avaliadores!$F$17:$F$22,$D756),INDEX(Avaliadores!$F$17:$F$22,$E756),INDEX(Avaliadores!$F$17:$F$22,$F756),INDEX(Avaliadores!$F$17:$F$22,$G756))</f>
        <v>2.66666666666667</v>
      </c>
      <c r="Y756" s="0" t="n">
        <f aca="false">MEDIAN(INDEX(Avaliadores!$G$17:$G$22,$B756),INDEX(Avaliadores!$G$17:$G$22,$C756),INDEX(Avaliadores!$G$17:$G$22,$D756),INDEX(Avaliadores!$G$17:$G$22,$E756),INDEX(Avaliadores!$G$17:$G$22,$F756),INDEX(Avaliadores!$G$17:$G$22,$G756))</f>
        <v>5.16666666666667</v>
      </c>
      <c r="Z756" s="0" t="n">
        <f aca="false">MEDIAN(INDEX(Avaliadores!$H$17:$H$22,$B756),INDEX(Avaliadores!$H$17:$H$22,$C756),INDEX(Avaliadores!$H$17:$H$22,$D756),INDEX(Avaliadores!$H$17:$H$22,$E756),INDEX(Avaliadores!$H$17:$H$22,$F756),INDEX(Avaliadores!$H$17:$H$22,$G756))</f>
        <v>3.66666666666667</v>
      </c>
      <c r="AA756" s="0" t="n">
        <f aca="false">MEDIAN(INDEX(Avaliadores!$I$17:$I$22,$B756),INDEX(Avaliadores!$I$17:$I$22,$C756),INDEX(Avaliadores!$I$17:$I$22,$D756),INDEX(Avaliadores!$I$17:$I$22,$E756),INDEX(Avaliadores!$I$17:$I$22,$F756),INDEX(Avaliadores!$I$17:$I$22,$G756))</f>
        <v>6.54166666666667</v>
      </c>
      <c r="AB756" s="0" t="n">
        <f aca="false">IF(MAX(H756:K756)=MIN(H756:K756),0,IF($B$17="custo",(MAX(H756:K756)-H756)/(MAX(H756:K756)-MIN(H756:K756)),(H756-MIN(H756:K756))/(MAX(H756:K756)-MIN(H756:K756))))</f>
        <v>0.38426358629614</v>
      </c>
      <c r="AC756" s="0" t="n">
        <f aca="false">IF(MAX(H756:K756)=MIN(H756:K756),0,IF($B$17="custo",(MAX(H756:K756)-I756)/(MAX(H756:K756)-MIN(H756:K756)),(I756-MIN(H756:K756))/(MAX(H756:K756)-MIN(H756:K756))))</f>
        <v>0</v>
      </c>
      <c r="AD756" s="0" t="n">
        <f aca="false">IF(MAX(H756:K756)=MIN(H756:K756),0,IF($B$17="custo",(MAX(H756:K756)-J756)/(MAX(H756:K756)-MIN(H756:K756)),(J756-MIN(H756:K756))/(MAX(H756:K756)-MIN(H756:K756))))</f>
        <v>0.828858734225822</v>
      </c>
      <c r="AE756" s="0" t="n">
        <f aca="false">IF(MAX(H756:K756)=MIN(H756:K756),0,IF($B$17="custo",(MAX(H756:K756)-K756)/(MAX(H756:K756)-MIN(H756:K756)),(K756-MIN(H756:K756))/(MAX(H756:K756)-MIN(H756:K756))))</f>
        <v>1</v>
      </c>
      <c r="AF756" s="0" t="n">
        <f aca="false">IF(MAX(L756:O756)=MIN(L756:O756),0,IF($C$17="custo",(MAX(L756:O756)-L756)/(MAX(L756:O756)-MIN(L756:O756)),(L756-MIN(L756:O756))/(MAX(L756:O756)-MIN(L756:O756))))</f>
        <v>0.501178323718305</v>
      </c>
      <c r="AG756" s="0" t="n">
        <f aca="false">IF(MAX(L756:O756)=MIN(L756:O756),0,IF($C$17="custo",(MAX(L756:O756)-M756)/(MAX(L756:O756)-MIN(L756:O756)),(M756-MIN(L756:O756))/(MAX(L756:O756)-MIN(L756:O756))))</f>
        <v>1</v>
      </c>
      <c r="AH756" s="0" t="n">
        <f aca="false">IF(MAX(L756:O756)=MIN(L756:O756),0,IF($C$17="custo",(MAX(L756:O756)-N756)/(MAX(L756:O756)-MIN(L756:O756)),(N756-MIN(L756:O756))/(MAX(L756:O756)-MIN(L756:O756))))</f>
        <v>0.888476687714733</v>
      </c>
      <c r="AI756" s="0" t="n">
        <f aca="false">IF(MAX(L756:O756)=MIN(L756:O756),0,IF($C$17="custo",(MAX(L756:O756)-O756)/(MAX(L756:O756)-MIN(L756:O756)),(O756-MIN(L756:O756))/(MAX(L756:O756)-MIN(L756:O756))))</f>
        <v>0</v>
      </c>
      <c r="AJ756" s="0" t="n">
        <f aca="false">IF(MAX(P756:S756)=MIN(P756:S756),0,IF($D$17="custo",(MAX(P756:S756)-P756)/(MAX(P756:S756)-MIN(P756:S756)),(P756-MIN(P756:S756))/(MAX(P756:S756)-MIN(P756:S756))))</f>
        <v>0.195139044797807</v>
      </c>
      <c r="AK756" s="0" t="n">
        <f aca="false">IF(MAX(P756:S756)=MIN(P756:S756),0,IF($D$17="custo",(MAX(P756:S756)-Q756)/(MAX(P756:S756)-MIN(P756:S756)),(Q756-MIN(P756:S756))/(MAX(P756:S756)-MIN(P756:S756))))</f>
        <v>0</v>
      </c>
      <c r="AL756" s="0" t="n">
        <f aca="false">IF(MAX(P756:S756)=MIN(P756:S756),0,IF($D$17="custo",(MAX(P756:S756)-R756)/(MAX(P756:S756)-MIN(P756:S756)),(R756-MIN(P756:S756))/(MAX(P756:S756)-MIN(P756:S756))))</f>
        <v>0.783571457098179</v>
      </c>
      <c r="AM756" s="0" t="n">
        <f aca="false">IF(MAX(P756:S756)=MIN(P756:S756),0,IF($D$17="custo",(MAX(P756:S756)-S756)/(MAX(P756:S756)-MIN(P756:S756)),(S756-MIN(P756:S756))/(MAX(P756:S756)-MIN(P756:S756))))</f>
        <v>1</v>
      </c>
      <c r="AN756" s="0" t="n">
        <f aca="false">IF(MAX(T756:W756)=MIN(T756:W756),0,IF($E$17="custo",(MAX(T756:W756)-T756)/(MAX(T756:W756)-MIN(T756:W756)),(T756-MIN(T756:W756))/(MAX(T756:W756)-MIN(T756:W756))))</f>
        <v>0</v>
      </c>
      <c r="AO756" s="0" t="n">
        <f aca="false">IF(MAX(T756:W756)=MIN(T756:W756),0,IF($E$17="custo",(MAX(T756:W756)-U756)/(MAX(T756:W756)-MIN(T756:W756)),(U756-MIN(T756:W756))/(MAX(T756:W756)-MIN(T756:W756))))</f>
        <v>0.714285714285714</v>
      </c>
      <c r="AP756" s="0" t="n">
        <f aca="false">IF(MAX(T756:W756)=MIN(T756:W756),0,IF($E$17="custo",(MAX(T756:W756)-V756)/(MAX(T756:W756)-MIN(T756:W756)),(V756-MIN(T756:W756))/(MAX(T756:W756)-MIN(T756:W756))))</f>
        <v>0.821428571428571</v>
      </c>
      <c r="AQ756" s="0" t="n">
        <f aca="false">IF(MAX(T756:W756)=MIN(T756:W756),0,IF($E$17="custo",(MAX(T756:W756)-W756)/(MAX(T756:W756)-MIN(T756:W756)),(W756-MIN(T756:W756))/(MAX(T756:W756)-MIN(T756:W756))))</f>
        <v>1</v>
      </c>
      <c r="AR756" s="0" t="n">
        <f aca="false">IF(MAX(X756:AA756)=MIN(X756:AA756),0,IF($F$17="custo",(MAX(X756:AA756)-X756)/(MAX(X756:AA756)-MIN(X756:AA756)),(X756-MIN(X756:AA756))/(MAX(X756:AA756)-MIN(X756:AA756))))</f>
        <v>0</v>
      </c>
      <c r="AS756" s="0" t="n">
        <f aca="false">IF(MAX(X756:AA756)=MIN(X756:AA756),0,IF($F$17="custo",(MAX(X756:AA756)-Y756)/(MAX(X756:AA756)-MIN(X756:AA756)),(Y756-MIN(X756:AA756))/(MAX(X756:AA756)-MIN(X756:AA756))))</f>
        <v>0.645161290322581</v>
      </c>
      <c r="AT756" s="0" t="n">
        <f aca="false">IF(MAX(X756:AA756)=MIN(X756:AA756),0,IF($F$17="custo",(MAX(X756:AA756)-Z756)/(MAX(X756:AA756)-MIN(X756:AA756)),(Z756-MIN(X756:AA756))/(MAX(X756:AA756)-MIN(X756:AA756))))</f>
        <v>0.258064516129032</v>
      </c>
      <c r="AU756" s="0" t="n">
        <f aca="false">IF(MAX(X756:AA756)=MIN(X756:AA756),0,IF($F$17="custo",(MAX(X756:AA756)-AA756)/(MAX(X756:AA756)-MIN(X756:AA756)),(AA756-MIN(X756:AA756))/(MAX(X756:AA756)-MIN(X756:AA756))))</f>
        <v>1</v>
      </c>
      <c r="AV756" s="0" t="n">
        <f aca="false">STDEVP(AB756:AE756)</f>
        <v>0.390572561650673</v>
      </c>
      <c r="AW756" s="0" t="n">
        <f aca="false">STDEVP(AF756:AI756)</f>
        <v>0.391458097489653</v>
      </c>
      <c r="AX756" s="0" t="n">
        <f aca="false">STDEVP(AJ756:AM756)</f>
        <v>0.410255914827927</v>
      </c>
      <c r="AY756" s="0" t="n">
        <f aca="false">STDEVP(AN756:AQ756)</f>
        <v>0.379962907695593</v>
      </c>
      <c r="AZ756" s="0" t="n">
        <f aca="false">STDEVP(AR756:AU756)</f>
        <v>0.379889216558512</v>
      </c>
      <c r="BA756" s="0" t="n">
        <f aca="false">AV756*((1-IFERROR(CORREL(AB756:AE756,AF756:AI756),0))+(1-IFERROR(CORREL(AB756:AE756,AJ756:AM756),0))+(1-IFERROR(CORREL(AB756:AE756,AN756:AQ756),0))+(1-IFERROR(CORREL(AB756:AE756,AR756:AU756),0)))</f>
        <v>1.14094745267866</v>
      </c>
      <c r="BB756" s="0" t="n">
        <f aca="false">AW756*((1-IFERROR(CORREL(AF756:AI756,AB756:AE756),0))+(1-IFERROR(CORREL(AF756:AI756,AJ756:AM756),0))+(1-IFERROR(CORREL(AF756:AI756,AN756:AQ756),0))+(1-IFERROR(CORREL(AF756:AI756,AR756:AU756),0)))</f>
        <v>2.27334416318617</v>
      </c>
      <c r="BC756" s="0" t="n">
        <f aca="false">AX756*((1-IFERROR(CORREL(AJ756:AM756,AB756:AE756),0))+(1-IFERROR(CORREL(AJ756:AM756,AF756:AI756),0))+(1-IFERROR(CORREL(AJ756:AM756,AN756:AQ756),0))+(1-IFERROR(CORREL(AJ756:AM756,AR756:AU756),0)))</f>
        <v>1.05813308642785</v>
      </c>
      <c r="BD756" s="0" t="n">
        <f aca="false">AY756*((1-IFERROR(CORREL(AN756:AQ756,AB756:AE756),0))+(1-IFERROR(CORREL(AN756:AQ756,AF756:AI756),0))+(1-IFERROR(CORREL(AN756:AQ756,AJ756:AM756),0))+(1-IFERROR(CORREL(AN756:AQ756,AR756:AU756),0)))</f>
        <v>0.843084305704748</v>
      </c>
      <c r="BE756" s="0" t="n">
        <f aca="false">AZ756*((1-IFERROR(CORREL(AR756:AU756,AB756:AE756),0))+(1-IFERROR(CORREL(AR756:AU756,AF756:AI756),0))+(1-IFERROR(CORREL(AR756:AU756,AJ756:AM756),0))+(1-IFERROR(CORREL(AR756:AU756,AN756:AQ756),0)))</f>
        <v>1.1185755297873</v>
      </c>
      <c r="BF756" s="0" t="n">
        <f aca="false">IF(SUM(BA756:BE756)&gt;0,BA756/SUM(BA756:BE756),1/5)</f>
        <v>0.177328638748581</v>
      </c>
      <c r="BG756" s="0" t="n">
        <f aca="false">IF(SUM(BA756:BE756)&gt;0,BB756/SUM(BA756:BE756),1/5)</f>
        <v>0.353328301770945</v>
      </c>
      <c r="BH756" s="0" t="n">
        <f aca="false">IF(SUM(BA756:BE756)&gt;0,BC756/SUM(BA756:BE756),1/5)</f>
        <v>0.164457442269195</v>
      </c>
      <c r="BI756" s="0" t="n">
        <f aca="false">IF(SUM(BA756:BE756)&gt;0,BD756/SUM(BA756:BE756),1/5)</f>
        <v>0.131034073418473</v>
      </c>
      <c r="BJ756" s="0" t="n">
        <f aca="false">IF(SUM(BA756:BE756)&gt;0,BE756/SUM(BA756:BE756),1/5)</f>
        <v>0.173851543792806</v>
      </c>
      <c r="BK756" s="0" t="n">
        <f aca="false">BF756*AB756+BG756*AF756+BH756*AJ756+BI756*AN756+BJ756*AR756</f>
        <v>0.277313492876641</v>
      </c>
      <c r="BL756" s="0" t="n">
        <f aca="false">BF756*AC756+BG756*AG756+BH756*AK756+BI756*AO756+BJ756*AS756</f>
        <v>0.559086354816365</v>
      </c>
      <c r="BM756" s="0" t="n">
        <f aca="false">BF756*AD756+BG756*AH756+BH756*AL756+BI756*AP756+BJ756*AT756</f>
        <v>0.742268554221749</v>
      </c>
      <c r="BN756" s="0" t="n">
        <f aca="false">BF756*AE756+BG756*AI756+BH756*AM756+BI756*AQ756+BJ756*AU756</f>
        <v>0.646671698229055</v>
      </c>
      <c r="BO756" s="0" t="n">
        <f aca="false">RANK(BK756,$BK756:$BN756)</f>
        <v>4</v>
      </c>
      <c r="BP756" s="0" t="n">
        <f aca="false">RANK(BL756,$BK756:$BN756)</f>
        <v>3</v>
      </c>
      <c r="BQ756" s="0" t="n">
        <f aca="false">RANK(BM756,$BK756:$BN756)</f>
        <v>1</v>
      </c>
      <c r="BR756" s="0" t="n">
        <f aca="false">RANK(BN756,$BK756:$BN756)</f>
        <v>2</v>
      </c>
    </row>
    <row r="757" customFormat="false" ht="15" hidden="false" customHeight="false" outlineLevel="0" collapsed="false">
      <c r="A757" s="0" t="n">
        <v>734</v>
      </c>
      <c r="B757" s="0" t="n">
        <f aca="false">RANDBETWEEN(1,$B$5)</f>
        <v>4</v>
      </c>
      <c r="C757" s="0" t="n">
        <f aca="false">RANDBETWEEN(1,$B$5)</f>
        <v>1</v>
      </c>
      <c r="D757" s="0" t="n">
        <f aca="false">RANDBETWEEN(1,$B$5)</f>
        <v>4</v>
      </c>
      <c r="E757" s="0" t="n">
        <f aca="false">RANDBETWEEN(1,$B$5)</f>
        <v>4</v>
      </c>
      <c r="F757" s="0" t="n">
        <f aca="false">RANDBETWEEN(1,$B$5)</f>
        <v>5</v>
      </c>
      <c r="G757" s="0" t="n">
        <f aca="false">RANDBETWEEN(1,$B$5)</f>
        <v>3</v>
      </c>
      <c r="H757" s="0" t="n">
        <f aca="true">NORMINV(RAND(),$B$8,$B$13)</f>
        <v>55.5416209001381</v>
      </c>
      <c r="I757" s="0" t="n">
        <f aca="true">NORMINV(RAND(),$C$8,$C$13)</f>
        <v>64.4807263074331</v>
      </c>
      <c r="J757" s="0" t="n">
        <f aca="true">NORMINV(RAND(),$D$8,$D$13)</f>
        <v>16.8070226351129</v>
      </c>
      <c r="K757" s="0" t="n">
        <f aca="true">NORMINV(RAND(),$E$8,$E$13)</f>
        <v>3.28837845835001</v>
      </c>
      <c r="L757" s="0" t="n">
        <f aca="true">NORMINV(RAND(),$B$9,$B$14)</f>
        <v>44.493060842763</v>
      </c>
      <c r="M757" s="0" t="n">
        <f aca="true">NORMINV(RAND(),$C$9,$C$14)</f>
        <v>55.2482195612276</v>
      </c>
      <c r="N757" s="0" t="n">
        <f aca="true">NORMINV(RAND(),$D$9,$D$14)</f>
        <v>45.9523000390966</v>
      </c>
      <c r="O757" s="0" t="n">
        <f aca="true">NORMINV(RAND(),$E$9,$E$14)</f>
        <v>22.8494473214516</v>
      </c>
      <c r="P757" s="0" t="n">
        <f aca="true">NORMINV(RAND(),$B$10,$B$15)</f>
        <v>22.7775546194427</v>
      </c>
      <c r="Q757" s="0" t="n">
        <f aca="true">NORMINV(RAND(),$C$10,$C$15)</f>
        <v>28.4718814202889</v>
      </c>
      <c r="R757" s="0" t="n">
        <f aca="true">NORMINV(RAND(),$D$10,$D$15)</f>
        <v>9.68281845376856</v>
      </c>
      <c r="S757" s="0" t="n">
        <f aca="true">NORMINV(RAND(),$E$10,$E$15)</f>
        <v>4.01324545065768</v>
      </c>
      <c r="T757" s="0" t="n">
        <f aca="false">MEDIAN(INDEX(Avaliadores!$B$17:$B$22,$B757),INDEX(Avaliadores!$B$17:$B$22,$C757),INDEX(Avaliadores!$B$17:$B$22,$D757),INDEX(Avaliadores!$B$17:$B$22,$E757),INDEX(Avaliadores!$B$17:$B$22,$F757),INDEX(Avaliadores!$B$17:$B$22,$G757))</f>
        <v>3.16666666666667</v>
      </c>
      <c r="U757" s="0" t="n">
        <f aca="false">MEDIAN(INDEX(Avaliadores!$C$17:$C$22,$B757),INDEX(Avaliadores!$C$17:$C$22,$C757),INDEX(Avaliadores!$C$17:$C$22,$D757),INDEX(Avaliadores!$C$17:$C$22,$E757),INDEX(Avaliadores!$C$17:$C$22,$F757),INDEX(Avaliadores!$C$17:$C$22,$G757))</f>
        <v>5.54166666666667</v>
      </c>
      <c r="V757" s="0" t="n">
        <f aca="false">MEDIAN(INDEX(Avaliadores!$D$17:$D$22,$B757),INDEX(Avaliadores!$D$17:$D$22,$C757),INDEX(Avaliadores!$D$17:$D$22,$D757),INDEX(Avaliadores!$D$17:$D$22,$E757),INDEX(Avaliadores!$D$17:$D$22,$F757),INDEX(Avaliadores!$D$17:$D$22,$G757))</f>
        <v>5.54166666666667</v>
      </c>
      <c r="W757" s="0" t="n">
        <f aca="false">MEDIAN(INDEX(Avaliadores!$E$17:$E$22,$B757),INDEX(Avaliadores!$E$17:$E$22,$C757),INDEX(Avaliadores!$E$17:$E$22,$D757),INDEX(Avaliadores!$E$17:$E$22,$E757),INDEX(Avaliadores!$E$17:$E$22,$F757),INDEX(Avaliadores!$E$17:$E$22,$G757))</f>
        <v>6.54166666666667</v>
      </c>
      <c r="X757" s="0" t="n">
        <f aca="false">MEDIAN(INDEX(Avaliadores!$F$17:$F$22,$B757),INDEX(Avaliadores!$F$17:$F$22,$C757),INDEX(Avaliadores!$F$17:$F$22,$D757),INDEX(Avaliadores!$F$17:$F$22,$E757),INDEX(Avaliadores!$F$17:$F$22,$F757),INDEX(Avaliadores!$F$17:$F$22,$G757))</f>
        <v>3.16666666666667</v>
      </c>
      <c r="Y757" s="0" t="n">
        <f aca="false">MEDIAN(INDEX(Avaliadores!$G$17:$G$22,$B757),INDEX(Avaliadores!$G$17:$G$22,$C757),INDEX(Avaliadores!$G$17:$G$22,$D757),INDEX(Avaliadores!$G$17:$G$22,$E757),INDEX(Avaliadores!$G$17:$G$22,$F757),INDEX(Avaliadores!$G$17:$G$22,$G757))</f>
        <v>4.54166666666667</v>
      </c>
      <c r="Z757" s="0" t="n">
        <f aca="false">MEDIAN(INDEX(Avaliadores!$H$17:$H$22,$B757),INDEX(Avaliadores!$H$17:$H$22,$C757),INDEX(Avaliadores!$H$17:$H$22,$D757),INDEX(Avaliadores!$H$17:$H$22,$E757),INDEX(Avaliadores!$H$17:$H$22,$F757),INDEX(Avaliadores!$H$17:$H$22,$G757))</f>
        <v>3.54166666666667</v>
      </c>
      <c r="AA757" s="0" t="n">
        <f aca="false">MEDIAN(INDEX(Avaliadores!$I$17:$I$22,$B757),INDEX(Avaliadores!$I$17:$I$22,$C757),INDEX(Avaliadores!$I$17:$I$22,$D757),INDEX(Avaliadores!$I$17:$I$22,$E757),INDEX(Avaliadores!$I$17:$I$22,$F757),INDEX(Avaliadores!$I$17:$I$22,$G757))</f>
        <v>6.04166666666667</v>
      </c>
      <c r="AB757" s="0" t="n">
        <f aca="false">IF(MAX(H757:K757)=MIN(H757:K757),0,IF($B$17="custo",(MAX(H757:K757)-H757)/(MAX(H757:K757)-MIN(H757:K757)),(H757-MIN(H757:K757))/(MAX(H757:K757)-MIN(H757:K757))))</f>
        <v>0.146082079238751</v>
      </c>
      <c r="AC757" s="0" t="n">
        <f aca="false">IF(MAX(H757:K757)=MIN(H757:K757),0,IF($B$17="custo",(MAX(H757:K757)-I757)/(MAX(H757:K757)-MIN(H757:K757)),(I757-MIN(H757:K757))/(MAX(H757:K757)-MIN(H757:K757))))</f>
        <v>0</v>
      </c>
      <c r="AD757" s="0" t="n">
        <f aca="false">IF(MAX(H757:K757)=MIN(H757:K757),0,IF($B$17="custo",(MAX(H757:K757)-J757)/(MAX(H757:K757)-MIN(H757:K757)),(J757-MIN(H757:K757))/(MAX(H757:K757)-MIN(H757:K757))))</f>
        <v>0.779079498467627</v>
      </c>
      <c r="AE757" s="0" t="n">
        <f aca="false">IF(MAX(H757:K757)=MIN(H757:K757),0,IF($B$17="custo",(MAX(H757:K757)-K757)/(MAX(H757:K757)-MIN(H757:K757)),(K757-MIN(H757:K757))/(MAX(H757:K757)-MIN(H757:K757))))</f>
        <v>1</v>
      </c>
      <c r="AF757" s="0" t="n">
        <f aca="false">IF(MAX(L757:O757)=MIN(L757:O757),0,IF($C$17="custo",(MAX(L757:O757)-L757)/(MAX(L757:O757)-MIN(L757:O757)),(L757-MIN(L757:O757))/(MAX(L757:O757)-MIN(L757:O757))))</f>
        <v>0.668038077527502</v>
      </c>
      <c r="AG757" s="0" t="n">
        <f aca="false">IF(MAX(L757:O757)=MIN(L757:O757),0,IF($C$17="custo",(MAX(L757:O757)-M757)/(MAX(L757:O757)-MIN(L757:O757)),(M757-MIN(L757:O757))/(MAX(L757:O757)-MIN(L757:O757))))</f>
        <v>1</v>
      </c>
      <c r="AH757" s="0" t="n">
        <f aca="false">IF(MAX(L757:O757)=MIN(L757:O757),0,IF($C$17="custo",(MAX(L757:O757)-N757)/(MAX(L757:O757)-MIN(L757:O757)),(N757-MIN(L757:O757))/(MAX(L757:O757)-MIN(L757:O757))))</f>
        <v>0.713078031064449</v>
      </c>
      <c r="AI757" s="0" t="n">
        <f aca="false">IF(MAX(L757:O757)=MIN(L757:O757),0,IF($C$17="custo",(MAX(L757:O757)-O757)/(MAX(L757:O757)-MIN(L757:O757)),(O757-MIN(L757:O757))/(MAX(L757:O757)-MIN(L757:O757))))</f>
        <v>0</v>
      </c>
      <c r="AJ757" s="0" t="n">
        <f aca="false">IF(MAX(P757:S757)=MIN(P757:S757),0,IF($D$17="custo",(MAX(P757:S757)-P757)/(MAX(P757:S757)-MIN(P757:S757)),(P757-MIN(P757:S757))/(MAX(P757:S757)-MIN(P757:S757))))</f>
        <v>0.232814569378133</v>
      </c>
      <c r="AK757" s="0" t="n">
        <f aca="false">IF(MAX(P757:S757)=MIN(P757:S757),0,IF($D$17="custo",(MAX(P757:S757)-Q757)/(MAX(P757:S757)-MIN(P757:S757)),(Q757-MIN(P757:S757))/(MAX(P757:S757)-MIN(P757:S757))))</f>
        <v>0</v>
      </c>
      <c r="AL757" s="0" t="n">
        <f aca="false">IF(MAX(P757:S757)=MIN(P757:S757),0,IF($D$17="custo",(MAX(P757:S757)-R757)/(MAX(P757:S757)-MIN(P757:S757)),(R757-MIN(P757:S757))/(MAX(P757:S757)-MIN(P757:S757))))</f>
        <v>0.768197498415265</v>
      </c>
      <c r="AM757" s="0" t="n">
        <f aca="false">IF(MAX(P757:S757)=MIN(P757:S757),0,IF($D$17="custo",(MAX(P757:S757)-S757)/(MAX(P757:S757)-MIN(P757:S757)),(S757-MIN(P757:S757))/(MAX(P757:S757)-MIN(P757:S757))))</f>
        <v>1</v>
      </c>
      <c r="AN757" s="0" t="n">
        <f aca="false">IF(MAX(T757:W757)=MIN(T757:W757),0,IF($E$17="custo",(MAX(T757:W757)-T757)/(MAX(T757:W757)-MIN(T757:W757)),(T757-MIN(T757:W757))/(MAX(T757:W757)-MIN(T757:W757))))</f>
        <v>0</v>
      </c>
      <c r="AO757" s="0" t="n">
        <f aca="false">IF(MAX(T757:W757)=MIN(T757:W757),0,IF($E$17="custo",(MAX(T757:W757)-U757)/(MAX(T757:W757)-MIN(T757:W757)),(U757-MIN(T757:W757))/(MAX(T757:W757)-MIN(T757:W757))))</f>
        <v>0.703703703703704</v>
      </c>
      <c r="AP757" s="0" t="n">
        <f aca="false">IF(MAX(T757:W757)=MIN(T757:W757),0,IF($E$17="custo",(MAX(T757:W757)-V757)/(MAX(T757:W757)-MIN(T757:W757)),(V757-MIN(T757:W757))/(MAX(T757:W757)-MIN(T757:W757))))</f>
        <v>0.703703703703704</v>
      </c>
      <c r="AQ757" s="0" t="n">
        <f aca="false">IF(MAX(T757:W757)=MIN(T757:W757),0,IF($E$17="custo",(MAX(T757:W757)-W757)/(MAX(T757:W757)-MIN(T757:W757)),(W757-MIN(T757:W757))/(MAX(T757:W757)-MIN(T757:W757))))</f>
        <v>1</v>
      </c>
      <c r="AR757" s="0" t="n">
        <f aca="false">IF(MAX(X757:AA757)=MIN(X757:AA757),0,IF($F$17="custo",(MAX(X757:AA757)-X757)/(MAX(X757:AA757)-MIN(X757:AA757)),(X757-MIN(X757:AA757))/(MAX(X757:AA757)-MIN(X757:AA757))))</f>
        <v>0</v>
      </c>
      <c r="AS757" s="0" t="n">
        <f aca="false">IF(MAX(X757:AA757)=MIN(X757:AA757),0,IF($F$17="custo",(MAX(X757:AA757)-Y757)/(MAX(X757:AA757)-MIN(X757:AA757)),(Y757-MIN(X757:AA757))/(MAX(X757:AA757)-MIN(X757:AA757))))</f>
        <v>0.478260869565217</v>
      </c>
      <c r="AT757" s="0" t="n">
        <f aca="false">IF(MAX(X757:AA757)=MIN(X757:AA757),0,IF($F$17="custo",(MAX(X757:AA757)-Z757)/(MAX(X757:AA757)-MIN(X757:AA757)),(Z757-MIN(X757:AA757))/(MAX(X757:AA757)-MIN(X757:AA757))))</f>
        <v>0.130434782608696</v>
      </c>
      <c r="AU757" s="0" t="n">
        <f aca="false">IF(MAX(X757:AA757)=MIN(X757:AA757),0,IF($F$17="custo",(MAX(X757:AA757)-AA757)/(MAX(X757:AA757)-MIN(X757:AA757)),(AA757-MIN(X757:AA757))/(MAX(X757:AA757)-MIN(X757:AA757))))</f>
        <v>1</v>
      </c>
      <c r="AV757" s="0" t="n">
        <f aca="false">STDEVP(AB757:AE757)</f>
        <v>0.418850529347302</v>
      </c>
      <c r="AW757" s="0" t="n">
        <f aca="false">STDEVP(AF757:AI757)</f>
        <v>0.366512847920906</v>
      </c>
      <c r="AX757" s="0" t="n">
        <f aca="false">STDEVP(AJ757:AM757)</f>
        <v>0.401035439962135</v>
      </c>
      <c r="AY757" s="0" t="n">
        <f aca="false">STDEVP(AN757:AQ757)</f>
        <v>0.367931786783436</v>
      </c>
      <c r="AZ757" s="0" t="n">
        <f aca="false">STDEVP(AR757:AU757)</f>
        <v>0.38690155935995</v>
      </c>
      <c r="BA757" s="0" t="n">
        <f aca="false">AV757*((1-IFERROR(CORREL(AB757:AE757,AF757:AI757),0))+(1-IFERROR(CORREL(AB757:AE757,AJ757:AM757),0))+(1-IFERROR(CORREL(AB757:AE757,AN757:AQ757),0))+(1-IFERROR(CORREL(AB757:AE757,AR757:AU757),0)))</f>
        <v>1.1180402355645</v>
      </c>
      <c r="BB757" s="0" t="n">
        <f aca="false">AW757*((1-IFERROR(CORREL(AF757:AI757,AB757:AE757),0))+(1-IFERROR(CORREL(AF757:AI757,AJ757:AM757),0))+(1-IFERROR(CORREL(AF757:AI757,AN757:AQ757),0))+(1-IFERROR(CORREL(AF757:AI757,AR757:AU757),0)))</f>
        <v>2.46863097298137</v>
      </c>
      <c r="BC757" s="0" t="n">
        <f aca="false">AX757*((1-IFERROR(CORREL(AJ757:AM757,AB757:AE757),0))+(1-IFERROR(CORREL(AJ757:AM757,AF757:AI757),0))+(1-IFERROR(CORREL(AJ757:AM757,AN757:AQ757),0))+(1-IFERROR(CORREL(AJ757:AM757,AR757:AU757),0)))</f>
        <v>1.11794947760452</v>
      </c>
      <c r="BD757" s="0" t="n">
        <f aca="false">AY757*((1-IFERROR(CORREL(AN757:AQ757,AB757:AE757),0))+(1-IFERROR(CORREL(AN757:AQ757,AF757:AI757),0))+(1-IFERROR(CORREL(AN757:AQ757,AJ757:AM757),0))+(1-IFERROR(CORREL(AN757:AQ757,AR757:AU757),0)))</f>
        <v>0.887478242490512</v>
      </c>
      <c r="BE757" s="0" t="n">
        <f aca="false">AZ757*((1-IFERROR(CORREL(AR757:AU757,AB757:AE757),0))+(1-IFERROR(CORREL(AR757:AU757,AF757:AI757),0))+(1-IFERROR(CORREL(AR757:AU757,AJ757:AM757),0))+(1-IFERROR(CORREL(AR757:AU757,AN757:AQ757),0)))</f>
        <v>1.11890831429277</v>
      </c>
      <c r="BF757" s="0" t="n">
        <f aca="false">IF(SUM(BA757:BE757)&gt;0,BA757/SUM(BA757:BE757),1/5)</f>
        <v>0.166597977783699</v>
      </c>
      <c r="BG757" s="0" t="n">
        <f aca="false">IF(SUM(BA757:BE757)&gt;0,BB757/SUM(BA757:BE757),1/5)</f>
        <v>0.367848056725122</v>
      </c>
      <c r="BH757" s="0" t="n">
        <f aca="false">IF(SUM(BA757:BE757)&gt;0,BC757/SUM(BA757:BE757),1/5)</f>
        <v>0.166584454037307</v>
      </c>
      <c r="BI757" s="0" t="n">
        <f aca="false">IF(SUM(BA757:BE757)&gt;0,BD757/SUM(BA757:BE757),1/5)</f>
        <v>0.132242182188818</v>
      </c>
      <c r="BJ757" s="0" t="n">
        <f aca="false">IF(SUM(BA757:BE757)&gt;0,BE757/SUM(BA757:BE757),1/5)</f>
        <v>0.166727329265054</v>
      </c>
      <c r="BK757" s="0" t="n">
        <f aca="false">BF757*AB757+BG757*AF757+BH757*AJ757+BI757*AN757+BJ757*AR757</f>
        <v>0.308856775560279</v>
      </c>
      <c r="BL757" s="0" t="n">
        <f aca="false">BF757*AC757+BG757*AG757+BH757*AK757+BI757*AO757+BJ757*AS757</f>
        <v>0.540646527591844</v>
      </c>
      <c r="BM757" s="0" t="n">
        <f aca="false">BF757*AD757+BG757*AH757+BH757*AL757+BI757*AP757+BJ757*AT757</f>
        <v>0.634873554203958</v>
      </c>
      <c r="BN757" s="0" t="n">
        <f aca="false">BF757*AE757+BG757*AI757+BH757*AM757+BI757*AQ757+BJ757*AU757</f>
        <v>0.632151943274878</v>
      </c>
      <c r="BO757" s="0" t="n">
        <f aca="false">RANK(BK757,$BK757:$BN757)</f>
        <v>4</v>
      </c>
      <c r="BP757" s="0" t="n">
        <f aca="false">RANK(BL757,$BK757:$BN757)</f>
        <v>3</v>
      </c>
      <c r="BQ757" s="0" t="n">
        <f aca="false">RANK(BM757,$BK757:$BN757)</f>
        <v>1</v>
      </c>
      <c r="BR757" s="0" t="n">
        <f aca="false">RANK(BN757,$BK757:$BN757)</f>
        <v>2</v>
      </c>
    </row>
    <row r="758" customFormat="false" ht="15" hidden="false" customHeight="false" outlineLevel="0" collapsed="false">
      <c r="A758" s="0" t="n">
        <v>735</v>
      </c>
      <c r="B758" s="0" t="n">
        <f aca="false">RANDBETWEEN(1,$B$5)</f>
        <v>1</v>
      </c>
      <c r="C758" s="0" t="n">
        <f aca="false">RANDBETWEEN(1,$B$5)</f>
        <v>1</v>
      </c>
      <c r="D758" s="0" t="n">
        <f aca="false">RANDBETWEEN(1,$B$5)</f>
        <v>2</v>
      </c>
      <c r="E758" s="0" t="n">
        <f aca="false">RANDBETWEEN(1,$B$5)</f>
        <v>6</v>
      </c>
      <c r="F758" s="0" t="n">
        <f aca="false">RANDBETWEEN(1,$B$5)</f>
        <v>4</v>
      </c>
      <c r="G758" s="0" t="n">
        <f aca="false">RANDBETWEEN(1,$B$5)</f>
        <v>1</v>
      </c>
      <c r="H758" s="0" t="n">
        <f aca="true">NORMINV(RAND(),$B$8,$B$13)</f>
        <v>49.7515322603472</v>
      </c>
      <c r="I758" s="0" t="n">
        <f aca="true">NORMINV(RAND(),$C$8,$C$13)</f>
        <v>64.2427694841675</v>
      </c>
      <c r="J758" s="0" t="n">
        <f aca="true">NORMINV(RAND(),$D$8,$D$13)</f>
        <v>13.384593079377</v>
      </c>
      <c r="K758" s="0" t="n">
        <f aca="true">NORMINV(RAND(),$E$8,$E$13)</f>
        <v>3.09916822698334</v>
      </c>
      <c r="L758" s="0" t="n">
        <f aca="true">NORMINV(RAND(),$B$9,$B$14)</f>
        <v>50.2152393306406</v>
      </c>
      <c r="M758" s="0" t="n">
        <f aca="true">NORMINV(RAND(),$C$9,$C$14)</f>
        <v>52.2282114924154</v>
      </c>
      <c r="N758" s="0" t="n">
        <f aca="true">NORMINV(RAND(),$D$9,$D$14)</f>
        <v>42.8407443178454</v>
      </c>
      <c r="O758" s="0" t="n">
        <f aca="true">NORMINV(RAND(),$E$9,$E$14)</f>
        <v>27.2557029152337</v>
      </c>
      <c r="P758" s="0" t="n">
        <f aca="true">NORMINV(RAND(),$B$10,$B$15)</f>
        <v>22.7274747369991</v>
      </c>
      <c r="Q758" s="0" t="n">
        <f aca="true">NORMINV(RAND(),$C$10,$C$15)</f>
        <v>28.1634601562139</v>
      </c>
      <c r="R758" s="0" t="n">
        <f aca="true">NORMINV(RAND(),$D$10,$D$15)</f>
        <v>9.93352275099695</v>
      </c>
      <c r="S758" s="0" t="n">
        <f aca="true">NORMINV(RAND(),$E$10,$E$15)</f>
        <v>4.20126566898383</v>
      </c>
      <c r="T758" s="0" t="n">
        <f aca="false">MEDIAN(INDEX(Avaliadores!$B$17:$B$22,$B758),INDEX(Avaliadores!$B$17:$B$22,$C758),INDEX(Avaliadores!$B$17:$B$22,$D758),INDEX(Avaliadores!$B$17:$B$22,$E758),INDEX(Avaliadores!$B$17:$B$22,$F758),INDEX(Avaliadores!$B$17:$B$22,$G758))</f>
        <v>2.04166666666667</v>
      </c>
      <c r="U758" s="0" t="n">
        <f aca="false">MEDIAN(INDEX(Avaliadores!$C$17:$C$22,$B758),INDEX(Avaliadores!$C$17:$C$22,$C758),INDEX(Avaliadores!$C$17:$C$22,$D758),INDEX(Avaliadores!$C$17:$C$22,$E758),INDEX(Avaliadores!$C$17:$C$22,$F758),INDEX(Avaliadores!$C$17:$C$22,$G758))</f>
        <v>4.54166666666667</v>
      </c>
      <c r="V758" s="0" t="n">
        <f aca="false">MEDIAN(INDEX(Avaliadores!$D$17:$D$22,$B758),INDEX(Avaliadores!$D$17:$D$22,$C758),INDEX(Avaliadores!$D$17:$D$22,$D758),INDEX(Avaliadores!$D$17:$D$22,$E758),INDEX(Avaliadores!$D$17:$D$22,$F758),INDEX(Avaliadores!$D$17:$D$22,$G758))</f>
        <v>6.54166666666667</v>
      </c>
      <c r="W758" s="0" t="n">
        <f aca="false">MEDIAN(INDEX(Avaliadores!$E$17:$E$22,$B758),INDEX(Avaliadores!$E$17:$E$22,$C758),INDEX(Avaliadores!$E$17:$E$22,$D758),INDEX(Avaliadores!$E$17:$E$22,$E758),INDEX(Avaliadores!$E$17:$E$22,$F758),INDEX(Avaliadores!$E$17:$E$22,$G758))</f>
        <v>6.79166666666667</v>
      </c>
      <c r="X758" s="0" t="n">
        <f aca="false">MEDIAN(INDEX(Avaliadores!$F$17:$F$22,$B758),INDEX(Avaliadores!$F$17:$F$22,$C758),INDEX(Avaliadores!$F$17:$F$22,$D758),INDEX(Avaliadores!$F$17:$F$22,$E758),INDEX(Avaliadores!$F$17:$F$22,$F758),INDEX(Avaliadores!$F$17:$F$22,$G758))</f>
        <v>2.04166666666667</v>
      </c>
      <c r="Y758" s="0" t="n">
        <f aca="false">MEDIAN(INDEX(Avaliadores!$G$17:$G$22,$B758),INDEX(Avaliadores!$G$17:$G$22,$C758),INDEX(Avaliadores!$G$17:$G$22,$D758),INDEX(Avaliadores!$G$17:$G$22,$E758),INDEX(Avaliadores!$G$17:$G$22,$F758),INDEX(Avaliadores!$G$17:$G$22,$G758))</f>
        <v>5.04166666666667</v>
      </c>
      <c r="Z758" s="0" t="n">
        <f aca="false">MEDIAN(INDEX(Avaliadores!$H$17:$H$22,$B758),INDEX(Avaliadores!$H$17:$H$22,$C758),INDEX(Avaliadores!$H$17:$H$22,$D758),INDEX(Avaliadores!$H$17:$H$22,$E758),INDEX(Avaliadores!$H$17:$H$22,$F758),INDEX(Avaliadores!$H$17:$H$22,$G758))</f>
        <v>4.04166666666667</v>
      </c>
      <c r="AA758" s="0" t="n">
        <f aca="false">MEDIAN(INDEX(Avaliadores!$I$17:$I$22,$B758),INDEX(Avaliadores!$I$17:$I$22,$C758),INDEX(Avaliadores!$I$17:$I$22,$D758),INDEX(Avaliadores!$I$17:$I$22,$E758),INDEX(Avaliadores!$I$17:$I$22,$F758),INDEX(Avaliadores!$I$17:$I$22,$G758))</f>
        <v>7.04166666666667</v>
      </c>
      <c r="AB758" s="0" t="n">
        <f aca="false">IF(MAX(H758:K758)=MIN(H758:K758),0,IF($B$17="custo",(MAX(H758:K758)-H758)/(MAX(H758:K758)-MIN(H758:K758)),(H758-MIN(H758:K758))/(MAX(H758:K758)-MIN(H758:K758))))</f>
        <v>0.237003331924576</v>
      </c>
      <c r="AC758" s="0" t="n">
        <f aca="false">IF(MAX(H758:K758)=MIN(H758:K758),0,IF($B$17="custo",(MAX(H758:K758)-I758)/(MAX(H758:K758)-MIN(H758:K758)),(I758-MIN(H758:K758))/(MAX(H758:K758)-MIN(H758:K758))))</f>
        <v>0</v>
      </c>
      <c r="AD758" s="0" t="n">
        <f aca="false">IF(MAX(H758:K758)=MIN(H758:K758),0,IF($B$17="custo",(MAX(H758:K758)-J758)/(MAX(H758:K758)-MIN(H758:K758)),(J758-MIN(H758:K758))/(MAX(H758:K758)-MIN(H758:K758))))</f>
        <v>0.831782481880144</v>
      </c>
      <c r="AE758" s="0" t="n">
        <f aca="false">IF(MAX(H758:K758)=MIN(H758:K758),0,IF($B$17="custo",(MAX(H758:K758)-K758)/(MAX(H758:K758)-MIN(H758:K758)),(K758-MIN(H758:K758))/(MAX(H758:K758)-MIN(H758:K758))))</f>
        <v>1</v>
      </c>
      <c r="AF758" s="0" t="n">
        <f aca="false">IF(MAX(L758:O758)=MIN(L758:O758),0,IF($C$17="custo",(MAX(L758:O758)-L758)/(MAX(L758:O758)-MIN(L758:O758)),(L758-MIN(L758:O758))/(MAX(L758:O758)-MIN(L758:O758))))</f>
        <v>0.91939247290462</v>
      </c>
      <c r="AG758" s="0" t="n">
        <f aca="false">IF(MAX(L758:O758)=MIN(L758:O758),0,IF($C$17="custo",(MAX(L758:O758)-M758)/(MAX(L758:O758)-MIN(L758:O758)),(M758-MIN(L758:O758))/(MAX(L758:O758)-MIN(L758:O758))))</f>
        <v>1</v>
      </c>
      <c r="AH758" s="0" t="n">
        <f aca="false">IF(MAX(L758:O758)=MIN(L758:O758),0,IF($C$17="custo",(MAX(L758:O758)-N758)/(MAX(L758:O758)-MIN(L758:O758)),(N758-MIN(L758:O758))/(MAX(L758:O758)-MIN(L758:O758))))</f>
        <v>0.624087938720436</v>
      </c>
      <c r="AI758" s="0" t="n">
        <f aca="false">IF(MAX(L758:O758)=MIN(L758:O758),0,IF($C$17="custo",(MAX(L758:O758)-O758)/(MAX(L758:O758)-MIN(L758:O758)),(O758-MIN(L758:O758))/(MAX(L758:O758)-MIN(L758:O758))))</f>
        <v>0</v>
      </c>
      <c r="AJ758" s="0" t="n">
        <f aca="false">IF(MAX(P758:S758)=MIN(P758:S758),0,IF($D$17="custo",(MAX(P758:S758)-P758)/(MAX(P758:S758)-MIN(P758:S758)),(P758-MIN(P758:S758))/(MAX(P758:S758)-MIN(P758:S758))))</f>
        <v>0.226856743947713</v>
      </c>
      <c r="AK758" s="0" t="n">
        <f aca="false">IF(MAX(P758:S758)=MIN(P758:S758),0,IF($D$17="custo",(MAX(P758:S758)-Q758)/(MAX(P758:S758)-MIN(P758:S758)),(Q758-MIN(P758:S758))/(MAX(P758:S758)-MIN(P758:S758))))</f>
        <v>0</v>
      </c>
      <c r="AL758" s="0" t="n">
        <f aca="false">IF(MAX(P758:S758)=MIN(P758:S758),0,IF($D$17="custo",(MAX(P758:S758)-R758)/(MAX(P758:S758)-MIN(P758:S758)),(R758-MIN(P758:S758))/(MAX(P758:S758)-MIN(P758:S758))))</f>
        <v>0.760779127092557</v>
      </c>
      <c r="AM758" s="0" t="n">
        <f aca="false">IF(MAX(P758:S758)=MIN(P758:S758),0,IF($D$17="custo",(MAX(P758:S758)-S758)/(MAX(P758:S758)-MIN(P758:S758)),(S758-MIN(P758:S758))/(MAX(P758:S758)-MIN(P758:S758))))</f>
        <v>1</v>
      </c>
      <c r="AN758" s="0" t="n">
        <f aca="false">IF(MAX(T758:W758)=MIN(T758:W758),0,IF($E$17="custo",(MAX(T758:W758)-T758)/(MAX(T758:W758)-MIN(T758:W758)),(T758-MIN(T758:W758))/(MAX(T758:W758)-MIN(T758:W758))))</f>
        <v>0</v>
      </c>
      <c r="AO758" s="0" t="n">
        <f aca="false">IF(MAX(T758:W758)=MIN(T758:W758),0,IF($E$17="custo",(MAX(T758:W758)-U758)/(MAX(T758:W758)-MIN(T758:W758)),(U758-MIN(T758:W758))/(MAX(T758:W758)-MIN(T758:W758))))</f>
        <v>0.526315789473684</v>
      </c>
      <c r="AP758" s="0" t="n">
        <f aca="false">IF(MAX(T758:W758)=MIN(T758:W758),0,IF($E$17="custo",(MAX(T758:W758)-V758)/(MAX(T758:W758)-MIN(T758:W758)),(V758-MIN(T758:W758))/(MAX(T758:W758)-MIN(T758:W758))))</f>
        <v>0.947368421052632</v>
      </c>
      <c r="AQ758" s="0" t="n">
        <f aca="false">IF(MAX(T758:W758)=MIN(T758:W758),0,IF($E$17="custo",(MAX(T758:W758)-W758)/(MAX(T758:W758)-MIN(T758:W758)),(W758-MIN(T758:W758))/(MAX(T758:W758)-MIN(T758:W758))))</f>
        <v>1</v>
      </c>
      <c r="AR758" s="0" t="n">
        <f aca="false">IF(MAX(X758:AA758)=MIN(X758:AA758),0,IF($F$17="custo",(MAX(X758:AA758)-X758)/(MAX(X758:AA758)-MIN(X758:AA758)),(X758-MIN(X758:AA758))/(MAX(X758:AA758)-MIN(X758:AA758))))</f>
        <v>0</v>
      </c>
      <c r="AS758" s="0" t="n">
        <f aca="false">IF(MAX(X758:AA758)=MIN(X758:AA758),0,IF($F$17="custo",(MAX(X758:AA758)-Y758)/(MAX(X758:AA758)-MIN(X758:AA758)),(Y758-MIN(X758:AA758))/(MAX(X758:AA758)-MIN(X758:AA758))))</f>
        <v>0.6</v>
      </c>
      <c r="AT758" s="0" t="n">
        <f aca="false">IF(MAX(X758:AA758)=MIN(X758:AA758),0,IF($F$17="custo",(MAX(X758:AA758)-Z758)/(MAX(X758:AA758)-MIN(X758:AA758)),(Z758-MIN(X758:AA758))/(MAX(X758:AA758)-MIN(X758:AA758))))</f>
        <v>0.4</v>
      </c>
      <c r="AU758" s="0" t="n">
        <f aca="false">IF(MAX(X758:AA758)=MIN(X758:AA758),0,IF($F$17="custo",(MAX(X758:AA758)-AA758)/(MAX(X758:AA758)-MIN(X758:AA758)),(AA758-MIN(X758:AA758))/(MAX(X758:AA758)-MIN(X758:AA758))))</f>
        <v>1</v>
      </c>
      <c r="AV758" s="0" t="n">
        <f aca="false">STDEVP(AB758:AE758)</f>
        <v>0.411723205156124</v>
      </c>
      <c r="AW758" s="0" t="n">
        <f aca="false">STDEVP(AF758:AI758)</f>
        <v>0.392888382180583</v>
      </c>
      <c r="AX758" s="0" t="n">
        <f aca="false">STDEVP(AJ758:AM758)</f>
        <v>0.400803809092668</v>
      </c>
      <c r="AY758" s="0" t="n">
        <f aca="false">STDEVP(AN758:AQ758)</f>
        <v>0.401477534273483</v>
      </c>
      <c r="AZ758" s="0" t="n">
        <f aca="false">STDEVP(AR758:AU758)</f>
        <v>0.360555127546399</v>
      </c>
      <c r="BA758" s="0" t="n">
        <f aca="false">AV758*((1-IFERROR(CORREL(AB758:AE758,AF758:AI758),0))+(1-IFERROR(CORREL(AB758:AE758,AJ758:AM758),0))+(1-IFERROR(CORREL(AB758:AE758,AN758:AQ758),0))+(1-IFERROR(CORREL(AB758:AE758,AR758:AU758),0)))</f>
        <v>1.08063503945753</v>
      </c>
      <c r="BB758" s="0" t="n">
        <f aca="false">AW758*((1-IFERROR(CORREL(AF758:AI758,AB758:AE758),0))+(1-IFERROR(CORREL(AF758:AI758,AJ758:AM758),0))+(1-IFERROR(CORREL(AF758:AI758,AN758:AQ758),0))+(1-IFERROR(CORREL(AF758:AI758,AR758:AU758),0)))</f>
        <v>2.8611449659448</v>
      </c>
      <c r="BC758" s="0" t="n">
        <f aca="false">AX758*((1-IFERROR(CORREL(AJ758:AM758,AB758:AE758),0))+(1-IFERROR(CORREL(AJ758:AM758,AF758:AI758),0))+(1-IFERROR(CORREL(AJ758:AM758,AN758:AQ758),0))+(1-IFERROR(CORREL(AJ758:AM758,AR758:AU758),0)))</f>
        <v>1.05134583165689</v>
      </c>
      <c r="BD758" s="0" t="n">
        <f aca="false">AY758*((1-IFERROR(CORREL(AN758:AQ758,AB758:AE758),0))+(1-IFERROR(CORREL(AN758:AQ758,AF758:AI758),0))+(1-IFERROR(CORREL(AN758:AQ758,AJ758:AM758),0))+(1-IFERROR(CORREL(AN758:AQ758,AR758:AU758),0)))</f>
        <v>0.962748371715567</v>
      </c>
      <c r="BE758" s="0" t="n">
        <f aca="false">AZ758*((1-IFERROR(CORREL(AR758:AU758,AB758:AE758),0))+(1-IFERROR(CORREL(AR758:AU758,AF758:AI758),0))+(1-IFERROR(CORREL(AR758:AU758,AJ758:AM758),0))+(1-IFERROR(CORREL(AR758:AU758,AN758:AQ758),0)))</f>
        <v>1.05086990573628</v>
      </c>
      <c r="BF758" s="0" t="n">
        <f aca="false">IF(SUM(BA758:BE758)&gt;0,BA758/SUM(BA758:BE758),1/5)</f>
        <v>0.154227844173661</v>
      </c>
      <c r="BG758" s="0" t="n">
        <f aca="false">IF(SUM(BA758:BE758)&gt;0,BB758/SUM(BA758:BE758),1/5)</f>
        <v>0.408341580509459</v>
      </c>
      <c r="BH758" s="0" t="n">
        <f aca="false">IF(SUM(BA758:BE758)&gt;0,BC758/SUM(BA758:BE758),1/5)</f>
        <v>0.150047698970416</v>
      </c>
      <c r="BI758" s="0" t="n">
        <f aca="false">IF(SUM(BA758:BE758)&gt;0,BD758/SUM(BA758:BE758),1/5)</f>
        <v>0.137403101352267</v>
      </c>
      <c r="BJ758" s="0" t="n">
        <f aca="false">IF(SUM(BA758:BE758)&gt;0,BE758/SUM(BA758:BE758),1/5)</f>
        <v>0.149979774994196</v>
      </c>
      <c r="BK758" s="0" t="n">
        <f aca="false">BF758*AB758+BG758*AF758+BH758*AJ758+BI758*AN758+BJ758*AR758</f>
        <v>0.44601802086435</v>
      </c>
      <c r="BL758" s="0" t="n">
        <f aca="false">BF758*AC758+BG758*AG758+BH758*AK758+BI758*AO758+BJ758*AS758</f>
        <v>0.570646867270328</v>
      </c>
      <c r="BM758" s="0" t="n">
        <f aca="false">BF758*AD758+BG758*AH758+BH758*AL758+BI758*AP758+BJ758*AT758</f>
        <v>0.687441500894256</v>
      </c>
      <c r="BN758" s="0" t="n">
        <f aca="false">BF758*AE758+BG758*AI758+BH758*AM758+BI758*AQ758+BJ758*AU758</f>
        <v>0.591658419490541</v>
      </c>
      <c r="BO758" s="0" t="n">
        <f aca="false">RANK(BK758,$BK758:$BN758)</f>
        <v>4</v>
      </c>
      <c r="BP758" s="0" t="n">
        <f aca="false">RANK(BL758,$BK758:$BN758)</f>
        <v>3</v>
      </c>
      <c r="BQ758" s="0" t="n">
        <f aca="false">RANK(BM758,$BK758:$BN758)</f>
        <v>1</v>
      </c>
      <c r="BR758" s="0" t="n">
        <f aca="false">RANK(BN758,$BK758:$BN758)</f>
        <v>2</v>
      </c>
    </row>
    <row r="759" customFormat="false" ht="15" hidden="false" customHeight="false" outlineLevel="0" collapsed="false">
      <c r="A759" s="0" t="n">
        <v>736</v>
      </c>
      <c r="B759" s="0" t="n">
        <f aca="false">RANDBETWEEN(1,$B$5)</f>
        <v>2</v>
      </c>
      <c r="C759" s="0" t="n">
        <f aca="false">RANDBETWEEN(1,$B$5)</f>
        <v>3</v>
      </c>
      <c r="D759" s="0" t="n">
        <f aca="false">RANDBETWEEN(1,$B$5)</f>
        <v>1</v>
      </c>
      <c r="E759" s="0" t="n">
        <f aca="false">RANDBETWEEN(1,$B$5)</f>
        <v>6</v>
      </c>
      <c r="F759" s="0" t="n">
        <f aca="false">RANDBETWEEN(1,$B$5)</f>
        <v>1</v>
      </c>
      <c r="G759" s="0" t="n">
        <f aca="false">RANDBETWEEN(1,$B$5)</f>
        <v>1</v>
      </c>
      <c r="H759" s="0" t="n">
        <f aca="true">NORMINV(RAND(),$B$8,$B$13)</f>
        <v>55.0989922500435</v>
      </c>
      <c r="I759" s="0" t="n">
        <f aca="true">NORMINV(RAND(),$C$8,$C$13)</f>
        <v>51.5801216071624</v>
      </c>
      <c r="J759" s="0" t="n">
        <f aca="true">NORMINV(RAND(),$D$8,$D$13)</f>
        <v>14.7887307058654</v>
      </c>
      <c r="K759" s="0" t="n">
        <f aca="true">NORMINV(RAND(),$E$8,$E$13)</f>
        <v>3.17264270258078</v>
      </c>
      <c r="L759" s="0" t="n">
        <f aca="true">NORMINV(RAND(),$B$9,$B$14)</f>
        <v>46.7961786543913</v>
      </c>
      <c r="M759" s="0" t="n">
        <f aca="true">NORMINV(RAND(),$C$9,$C$14)</f>
        <v>47.6295194049538</v>
      </c>
      <c r="N759" s="0" t="n">
        <f aca="true">NORMINV(RAND(),$D$9,$D$14)</f>
        <v>52.2153059382532</v>
      </c>
      <c r="O759" s="0" t="n">
        <f aca="true">NORMINV(RAND(),$E$9,$E$14)</f>
        <v>24.2328045414042</v>
      </c>
      <c r="P759" s="0" t="n">
        <f aca="true">NORMINV(RAND(),$B$10,$B$15)</f>
        <v>25.6306074303845</v>
      </c>
      <c r="Q759" s="0" t="n">
        <f aca="true">NORMINV(RAND(),$C$10,$C$15)</f>
        <v>28.6743755528838</v>
      </c>
      <c r="R759" s="0" t="n">
        <f aca="true">NORMINV(RAND(),$D$10,$D$15)</f>
        <v>9.56333785889117</v>
      </c>
      <c r="S759" s="0" t="n">
        <f aca="true">NORMINV(RAND(),$E$10,$E$15)</f>
        <v>3.78848766103486</v>
      </c>
      <c r="T759" s="0" t="n">
        <f aca="false">MEDIAN(INDEX(Avaliadores!$B$17:$B$22,$B759),INDEX(Avaliadores!$B$17:$B$22,$C759),INDEX(Avaliadores!$B$17:$B$22,$D759),INDEX(Avaliadores!$B$17:$B$22,$E759),INDEX(Avaliadores!$B$17:$B$22,$F759),INDEX(Avaliadores!$B$17:$B$22,$G759))</f>
        <v>2.04166666666667</v>
      </c>
      <c r="U759" s="0" t="n">
        <f aca="false">MEDIAN(INDEX(Avaliadores!$C$17:$C$22,$B759),INDEX(Avaliadores!$C$17:$C$22,$C759),INDEX(Avaliadores!$C$17:$C$22,$D759),INDEX(Avaliadores!$C$17:$C$22,$E759),INDEX(Avaliadores!$C$17:$C$22,$F759),INDEX(Avaliadores!$C$17:$C$22,$G759))</f>
        <v>4.41666666666667</v>
      </c>
      <c r="V759" s="0" t="n">
        <f aca="false">MEDIAN(INDEX(Avaliadores!$D$17:$D$22,$B759),INDEX(Avaliadores!$D$17:$D$22,$C759),INDEX(Avaliadores!$D$17:$D$22,$D759),INDEX(Avaliadores!$D$17:$D$22,$E759),INDEX(Avaliadores!$D$17:$D$22,$F759),INDEX(Avaliadores!$D$17:$D$22,$G759))</f>
        <v>6.54166666666667</v>
      </c>
      <c r="W759" s="0" t="n">
        <f aca="false">MEDIAN(INDEX(Avaliadores!$E$17:$E$22,$B759),INDEX(Avaliadores!$E$17:$E$22,$C759),INDEX(Avaliadores!$E$17:$E$22,$D759),INDEX(Avaliadores!$E$17:$E$22,$E759),INDEX(Avaliadores!$E$17:$E$22,$F759),INDEX(Avaliadores!$E$17:$E$22,$G759))</f>
        <v>6.54166666666667</v>
      </c>
      <c r="X759" s="0" t="n">
        <f aca="false">MEDIAN(INDEX(Avaliadores!$F$17:$F$22,$B759),INDEX(Avaliadores!$F$17:$F$22,$C759),INDEX(Avaliadores!$F$17:$F$22,$D759),INDEX(Avaliadores!$F$17:$F$22,$E759),INDEX(Avaliadores!$F$17:$F$22,$F759),INDEX(Avaliadores!$F$17:$F$22,$G759))</f>
        <v>2.04166666666667</v>
      </c>
      <c r="Y759" s="0" t="n">
        <f aca="false">MEDIAN(INDEX(Avaliadores!$G$17:$G$22,$B759),INDEX(Avaliadores!$G$17:$G$22,$C759),INDEX(Avaliadores!$G$17:$G$22,$D759),INDEX(Avaliadores!$G$17:$G$22,$E759),INDEX(Avaliadores!$G$17:$G$22,$F759),INDEX(Avaliadores!$G$17:$G$22,$G759))</f>
        <v>5.04166666666667</v>
      </c>
      <c r="Z759" s="0" t="n">
        <f aca="false">MEDIAN(INDEX(Avaliadores!$H$17:$H$22,$B759),INDEX(Avaliadores!$H$17:$H$22,$C759),INDEX(Avaliadores!$H$17:$H$22,$D759),INDEX(Avaliadores!$H$17:$H$22,$E759),INDEX(Avaliadores!$H$17:$H$22,$F759),INDEX(Avaliadores!$H$17:$H$22,$G759))</f>
        <v>4.04166666666667</v>
      </c>
      <c r="AA759" s="0" t="n">
        <f aca="false">MEDIAN(INDEX(Avaliadores!$I$17:$I$22,$B759),INDEX(Avaliadores!$I$17:$I$22,$C759),INDEX(Avaliadores!$I$17:$I$22,$D759),INDEX(Avaliadores!$I$17:$I$22,$E759),INDEX(Avaliadores!$I$17:$I$22,$F759),INDEX(Avaliadores!$I$17:$I$22,$G759))</f>
        <v>7.04166666666667</v>
      </c>
      <c r="AB759" s="0" t="n">
        <f aca="false">IF(MAX(H759:K759)=MIN(H759:K759),0,IF($B$17="custo",(MAX(H759:K759)-H759)/(MAX(H759:K759)-MIN(H759:K759)),(H759-MIN(H759:K759))/(MAX(H759:K759)-MIN(H759:K759))))</f>
        <v>0</v>
      </c>
      <c r="AC759" s="0" t="n">
        <f aca="false">IF(MAX(H759:K759)=MIN(H759:K759),0,IF($B$17="custo",(MAX(H759:K759)-I759)/(MAX(H759:K759)-MIN(H759:K759)),(I759-MIN(H759:K759))/(MAX(H759:K759)-MIN(H759:K759))))</f>
        <v>0.0677665707978327</v>
      </c>
      <c r="AD759" s="0" t="n">
        <f aca="false">IF(MAX(H759:K759)=MIN(H759:K759),0,IF($B$17="custo",(MAX(H759:K759)-J759)/(MAX(H759:K759)-MIN(H759:K759)),(J759-MIN(H759:K759))/(MAX(H759:K759)-MIN(H759:K759))))</f>
        <v>0.776296849200481</v>
      </c>
      <c r="AE759" s="0" t="n">
        <f aca="false">IF(MAX(H759:K759)=MIN(H759:K759),0,IF($B$17="custo",(MAX(H759:K759)-K759)/(MAX(H759:K759)-MIN(H759:K759)),(K759-MIN(H759:K759))/(MAX(H759:K759)-MIN(H759:K759))))</f>
        <v>1</v>
      </c>
      <c r="AF759" s="0" t="n">
        <f aca="false">IF(MAX(L759:O759)=MIN(L759:O759),0,IF($C$17="custo",(MAX(L759:O759)-L759)/(MAX(L759:O759)-MIN(L759:O759)),(L759-MIN(L759:O759))/(MAX(L759:O759)-MIN(L759:O759))))</f>
        <v>0.806338711217856</v>
      </c>
      <c r="AG759" s="0" t="n">
        <f aca="false">IF(MAX(L759:O759)=MIN(L759:O759),0,IF($C$17="custo",(MAX(L759:O759)-M759)/(MAX(L759:O759)-MIN(L759:O759)),(M759-MIN(L759:O759))/(MAX(L759:O759)-MIN(L759:O759))))</f>
        <v>0.836119492383343</v>
      </c>
      <c r="AH759" s="0" t="n">
        <f aca="false">IF(MAX(L759:O759)=MIN(L759:O759),0,IF($C$17="custo",(MAX(L759:O759)-N759)/(MAX(L759:O759)-MIN(L759:O759)),(N759-MIN(L759:O759))/(MAX(L759:O759)-MIN(L759:O759))))</f>
        <v>1</v>
      </c>
      <c r="AI759" s="0" t="n">
        <f aca="false">IF(MAX(L759:O759)=MIN(L759:O759),0,IF($C$17="custo",(MAX(L759:O759)-O759)/(MAX(L759:O759)-MIN(L759:O759)),(O759-MIN(L759:O759))/(MAX(L759:O759)-MIN(L759:O759))))</f>
        <v>0</v>
      </c>
      <c r="AJ759" s="0" t="n">
        <f aca="false">IF(MAX(P759:S759)=MIN(P759:S759),0,IF($D$17="custo",(MAX(P759:S759)-P759)/(MAX(P759:S759)-MIN(P759:S759)),(P759-MIN(P759:S759))/(MAX(P759:S759)-MIN(P759:S759))))</f>
        <v>0.122309002424472</v>
      </c>
      <c r="AK759" s="0" t="n">
        <f aca="false">IF(MAX(P759:S759)=MIN(P759:S759),0,IF($D$17="custo",(MAX(P759:S759)-Q759)/(MAX(P759:S759)-MIN(P759:S759)),(Q759-MIN(P759:S759))/(MAX(P759:S759)-MIN(P759:S759))))</f>
        <v>0</v>
      </c>
      <c r="AL759" s="0" t="n">
        <f aca="false">IF(MAX(P759:S759)=MIN(P759:S759),0,IF($D$17="custo",(MAX(P759:S759)-R759)/(MAX(P759:S759)-MIN(P759:S759)),(R759-MIN(P759:S759))/(MAX(P759:S759)-MIN(P759:S759))))</f>
        <v>0.767946788840603</v>
      </c>
      <c r="AM759" s="0" t="n">
        <f aca="false">IF(MAX(P759:S759)=MIN(P759:S759),0,IF($D$17="custo",(MAX(P759:S759)-S759)/(MAX(P759:S759)-MIN(P759:S759)),(S759-MIN(P759:S759))/(MAX(P759:S759)-MIN(P759:S759))))</f>
        <v>1</v>
      </c>
      <c r="AN759" s="0" t="n">
        <f aca="false">IF(MAX(T759:W759)=MIN(T759:W759),0,IF($E$17="custo",(MAX(T759:W759)-T759)/(MAX(T759:W759)-MIN(T759:W759)),(T759-MIN(T759:W759))/(MAX(T759:W759)-MIN(T759:W759))))</f>
        <v>0</v>
      </c>
      <c r="AO759" s="0" t="n">
        <f aca="false">IF(MAX(T759:W759)=MIN(T759:W759),0,IF($E$17="custo",(MAX(T759:W759)-U759)/(MAX(T759:W759)-MIN(T759:W759)),(U759-MIN(T759:W759))/(MAX(T759:W759)-MIN(T759:W759))))</f>
        <v>0.527777777777778</v>
      </c>
      <c r="AP759" s="0" t="n">
        <f aca="false">IF(MAX(T759:W759)=MIN(T759:W759),0,IF($E$17="custo",(MAX(T759:W759)-V759)/(MAX(T759:W759)-MIN(T759:W759)),(V759-MIN(T759:W759))/(MAX(T759:W759)-MIN(T759:W759))))</f>
        <v>1</v>
      </c>
      <c r="AQ759" s="0" t="n">
        <f aca="false">IF(MAX(T759:W759)=MIN(T759:W759),0,IF($E$17="custo",(MAX(T759:W759)-W759)/(MAX(T759:W759)-MIN(T759:W759)),(W759-MIN(T759:W759))/(MAX(T759:W759)-MIN(T759:W759))))</f>
        <v>1</v>
      </c>
      <c r="AR759" s="0" t="n">
        <f aca="false">IF(MAX(X759:AA759)=MIN(X759:AA759),0,IF($F$17="custo",(MAX(X759:AA759)-X759)/(MAX(X759:AA759)-MIN(X759:AA759)),(X759-MIN(X759:AA759))/(MAX(X759:AA759)-MIN(X759:AA759))))</f>
        <v>0</v>
      </c>
      <c r="AS759" s="0" t="n">
        <f aca="false">IF(MAX(X759:AA759)=MIN(X759:AA759),0,IF($F$17="custo",(MAX(X759:AA759)-Y759)/(MAX(X759:AA759)-MIN(X759:AA759)),(Y759-MIN(X759:AA759))/(MAX(X759:AA759)-MIN(X759:AA759))))</f>
        <v>0.6</v>
      </c>
      <c r="AT759" s="0" t="n">
        <f aca="false">IF(MAX(X759:AA759)=MIN(X759:AA759),0,IF($F$17="custo",(MAX(X759:AA759)-Z759)/(MAX(X759:AA759)-MIN(X759:AA759)),(Z759-MIN(X759:AA759))/(MAX(X759:AA759)-MIN(X759:AA759))))</f>
        <v>0.4</v>
      </c>
      <c r="AU759" s="0" t="n">
        <f aca="false">IF(MAX(X759:AA759)=MIN(X759:AA759),0,IF($F$17="custo",(MAX(X759:AA759)-AA759)/(MAX(X759:AA759)-MIN(X759:AA759)),(AA759-MIN(X759:AA759))/(MAX(X759:AA759)-MIN(X759:AA759))))</f>
        <v>1</v>
      </c>
      <c r="AV759" s="0" t="n">
        <f aca="false">STDEVP(AB759:AE759)</f>
        <v>0.43505362656583</v>
      </c>
      <c r="AW759" s="0" t="n">
        <f aca="false">STDEVP(AF759:AI759)</f>
        <v>0.388468654883194</v>
      </c>
      <c r="AX759" s="0" t="n">
        <f aca="false">STDEVP(AJ759:AM759)</f>
        <v>0.421733038622146</v>
      </c>
      <c r="AY759" s="0" t="n">
        <f aca="false">STDEVP(AN759:AQ759)</f>
        <v>0.412654292131822</v>
      </c>
      <c r="AZ759" s="0" t="n">
        <f aca="false">STDEVP(AR759:AU759)</f>
        <v>0.360555127546399</v>
      </c>
      <c r="BA759" s="0" t="n">
        <f aca="false">AV759*((1-IFERROR(CORREL(AB759:AE759,AF759:AI759),0))+(1-IFERROR(CORREL(AB759:AE759,AJ759:AM759),0))+(1-IFERROR(CORREL(AB759:AE759,AN759:AQ759),0))+(1-IFERROR(CORREL(AB759:AE759,AR759:AU759),0)))</f>
        <v>0.869178512087862</v>
      </c>
      <c r="BB759" s="0" t="n">
        <f aca="false">AW759*((1-IFERROR(CORREL(AF759:AI759,AB759:AE759),0))+(1-IFERROR(CORREL(AF759:AI759,AJ759:AM759),0))+(1-IFERROR(CORREL(AF759:AI759,AN759:AQ759),0))+(1-IFERROR(CORREL(AF759:AI759,AR759:AU759),0)))</f>
        <v>2.43120699447205</v>
      </c>
      <c r="BC759" s="0" t="n">
        <f aca="false">AX759*((1-IFERROR(CORREL(AJ759:AM759,AB759:AE759),0))+(1-IFERROR(CORREL(AJ759:AM759,AF759:AI759),0))+(1-IFERROR(CORREL(AJ759:AM759,AN759:AQ759),0))+(1-IFERROR(CORREL(AJ759:AM759,AR759:AU759),0)))</f>
        <v>0.917991987002683</v>
      </c>
      <c r="BD759" s="0" t="n">
        <f aca="false">AY759*((1-IFERROR(CORREL(AN759:AQ759,AB759:AE759),0))+(1-IFERROR(CORREL(AN759:AQ759,AF759:AI759),0))+(1-IFERROR(CORREL(AN759:AQ759,AJ759:AM759),0))+(1-IFERROR(CORREL(AN759:AQ759,AR759:AU759),0)))</f>
        <v>0.772245791340388</v>
      </c>
      <c r="BE759" s="0" t="n">
        <f aca="false">AZ759*((1-IFERROR(CORREL(AR759:AU759,AB759:AE759),0))+(1-IFERROR(CORREL(AR759:AU759,AF759:AI759),0))+(1-IFERROR(CORREL(AR759:AU759,AJ759:AM759),0))+(1-IFERROR(CORREL(AR759:AU759,AN759:AQ759),0)))</f>
        <v>0.97669294061827</v>
      </c>
      <c r="BF759" s="0" t="n">
        <f aca="false">IF(SUM(BA759:BE759)&gt;0,BA759/SUM(BA759:BE759),1/5)</f>
        <v>0.145656519487022</v>
      </c>
      <c r="BG759" s="0" t="n">
        <f aca="false">IF(SUM(BA759:BE759)&gt;0,BB759/SUM(BA759:BE759),1/5)</f>
        <v>0.407420505733243</v>
      </c>
      <c r="BH759" s="0" t="n">
        <f aca="false">IF(SUM(BA759:BE759)&gt;0,BC759/SUM(BA759:BE759),1/5)</f>
        <v>0.153836658274716</v>
      </c>
      <c r="BI759" s="0" t="n">
        <f aca="false">IF(SUM(BA759:BE759)&gt;0,BD759/SUM(BA759:BE759),1/5)</f>
        <v>0.129412580489302</v>
      </c>
      <c r="BJ759" s="0" t="n">
        <f aca="false">IF(SUM(BA759:BE759)&gt;0,BE759/SUM(BA759:BE759),1/5)</f>
        <v>0.163673736015717</v>
      </c>
      <c r="BK759" s="0" t="n">
        <f aca="false">BF759*AB759+BG759*AF759+BH759*AJ759+BI759*AN759+BJ759*AR759</f>
        <v>0.347334533726565</v>
      </c>
      <c r="BL759" s="0" t="n">
        <f aca="false">BF759*AC759+BG759*AG759+BH759*AK759+BI759*AO759+BJ759*AS759</f>
        <v>0.517028195036789</v>
      </c>
      <c r="BM759" s="0" t="n">
        <f aca="false">BF759*AD759+BG759*AH759+BH759*AL759+BI759*AP759+BJ759*AT759</f>
        <v>0.833513645500153</v>
      </c>
      <c r="BN759" s="0" t="n">
        <f aca="false">BF759*AE759+BG759*AI759+BH759*AM759+BI759*AQ759+BJ759*AU759</f>
        <v>0.592579494266758</v>
      </c>
      <c r="BO759" s="0" t="n">
        <f aca="false">RANK(BK759,$BK759:$BN759)</f>
        <v>4</v>
      </c>
      <c r="BP759" s="0" t="n">
        <f aca="false">RANK(BL759,$BK759:$BN759)</f>
        <v>3</v>
      </c>
      <c r="BQ759" s="0" t="n">
        <f aca="false">RANK(BM759,$BK759:$BN759)</f>
        <v>1</v>
      </c>
      <c r="BR759" s="0" t="n">
        <f aca="false">RANK(BN759,$BK759:$BN759)</f>
        <v>2</v>
      </c>
    </row>
    <row r="760" customFormat="false" ht="15" hidden="false" customHeight="false" outlineLevel="0" collapsed="false">
      <c r="A760" s="0" t="n">
        <v>737</v>
      </c>
      <c r="B760" s="0" t="n">
        <f aca="false">RANDBETWEEN(1,$B$5)</f>
        <v>3</v>
      </c>
      <c r="C760" s="0" t="n">
        <f aca="false">RANDBETWEEN(1,$B$5)</f>
        <v>1</v>
      </c>
      <c r="D760" s="0" t="n">
        <f aca="false">RANDBETWEEN(1,$B$5)</f>
        <v>1</v>
      </c>
      <c r="E760" s="0" t="n">
        <f aca="false">RANDBETWEEN(1,$B$5)</f>
        <v>2</v>
      </c>
      <c r="F760" s="0" t="n">
        <f aca="false">RANDBETWEEN(1,$B$5)</f>
        <v>1</v>
      </c>
      <c r="G760" s="0" t="n">
        <f aca="false">RANDBETWEEN(1,$B$5)</f>
        <v>2</v>
      </c>
      <c r="H760" s="0" t="n">
        <f aca="true">NORMINV(RAND(),$B$8,$B$13)</f>
        <v>51.8873970147197</v>
      </c>
      <c r="I760" s="0" t="n">
        <f aca="true">NORMINV(RAND(),$C$8,$C$13)</f>
        <v>64.5793221223177</v>
      </c>
      <c r="J760" s="0" t="n">
        <f aca="true">NORMINV(RAND(),$D$8,$D$13)</f>
        <v>14.8842041508429</v>
      </c>
      <c r="K760" s="0" t="n">
        <f aca="true">NORMINV(RAND(),$E$8,$E$13)</f>
        <v>3.01551353661294</v>
      </c>
      <c r="L760" s="0" t="n">
        <f aca="true">NORMINV(RAND(),$B$9,$B$14)</f>
        <v>38.0794667464394</v>
      </c>
      <c r="M760" s="0" t="n">
        <f aca="true">NORMINV(RAND(),$C$9,$C$14)</f>
        <v>42.7561796131819</v>
      </c>
      <c r="N760" s="0" t="n">
        <f aca="true">NORMINV(RAND(),$D$9,$D$14)</f>
        <v>48.7444329883324</v>
      </c>
      <c r="O760" s="0" t="n">
        <f aca="true">NORMINV(RAND(),$E$9,$E$14)</f>
        <v>23.2403872128687</v>
      </c>
      <c r="P760" s="0" t="n">
        <f aca="true">NORMINV(RAND(),$B$10,$B$15)</f>
        <v>24.3673590266572</v>
      </c>
      <c r="Q760" s="0" t="n">
        <f aca="true">NORMINV(RAND(),$C$10,$C$15)</f>
        <v>28.4893160129125</v>
      </c>
      <c r="R760" s="0" t="n">
        <f aca="true">NORMINV(RAND(),$D$10,$D$15)</f>
        <v>10.2678911972326</v>
      </c>
      <c r="S760" s="0" t="n">
        <f aca="true">NORMINV(RAND(),$E$10,$E$15)</f>
        <v>3.80261378700373</v>
      </c>
      <c r="T760" s="0" t="n">
        <f aca="false">MEDIAN(INDEX(Avaliadores!$B$17:$B$22,$B760),INDEX(Avaliadores!$B$17:$B$22,$C760),INDEX(Avaliadores!$B$17:$B$22,$D760),INDEX(Avaliadores!$B$17:$B$22,$E760),INDEX(Avaliadores!$B$17:$B$22,$F760),INDEX(Avaliadores!$B$17:$B$22,$G760))</f>
        <v>2.41666666666667</v>
      </c>
      <c r="U760" s="0" t="n">
        <f aca="false">MEDIAN(INDEX(Avaliadores!$C$17:$C$22,$B760),INDEX(Avaliadores!$C$17:$C$22,$C760),INDEX(Avaliadores!$C$17:$C$22,$D760),INDEX(Avaliadores!$C$17:$C$22,$E760),INDEX(Avaliadores!$C$17:$C$22,$F760),INDEX(Avaliadores!$C$17:$C$22,$G760))</f>
        <v>4.41666666666667</v>
      </c>
      <c r="V760" s="0" t="n">
        <f aca="false">MEDIAN(INDEX(Avaliadores!$D$17:$D$22,$B760),INDEX(Avaliadores!$D$17:$D$22,$C760),INDEX(Avaliadores!$D$17:$D$22,$D760),INDEX(Avaliadores!$D$17:$D$22,$E760),INDEX(Avaliadores!$D$17:$D$22,$F760),INDEX(Avaliadores!$D$17:$D$22,$G760))</f>
        <v>6.54166666666667</v>
      </c>
      <c r="W760" s="0" t="n">
        <f aca="false">MEDIAN(INDEX(Avaliadores!$E$17:$E$22,$B760),INDEX(Avaliadores!$E$17:$E$22,$C760),INDEX(Avaliadores!$E$17:$E$22,$D760),INDEX(Avaliadores!$E$17:$E$22,$E760),INDEX(Avaliadores!$E$17:$E$22,$F760),INDEX(Avaliadores!$E$17:$E$22,$G760))</f>
        <v>6.54166666666667</v>
      </c>
      <c r="X760" s="0" t="n">
        <f aca="false">MEDIAN(INDEX(Avaliadores!$F$17:$F$22,$B760),INDEX(Avaliadores!$F$17:$F$22,$C760),INDEX(Avaliadores!$F$17:$F$22,$D760),INDEX(Avaliadores!$F$17:$F$22,$E760),INDEX(Avaliadores!$F$17:$F$22,$F760),INDEX(Avaliadores!$F$17:$F$22,$G760))</f>
        <v>2.04166666666667</v>
      </c>
      <c r="Y760" s="0" t="n">
        <f aca="false">MEDIAN(INDEX(Avaliadores!$G$17:$G$22,$B760),INDEX(Avaliadores!$G$17:$G$22,$C760),INDEX(Avaliadores!$G$17:$G$22,$D760),INDEX(Avaliadores!$G$17:$G$22,$E760),INDEX(Avaliadores!$G$17:$G$22,$F760),INDEX(Avaliadores!$G$17:$G$22,$G760))</f>
        <v>5.41666666666667</v>
      </c>
      <c r="Z760" s="0" t="n">
        <f aca="false">MEDIAN(INDEX(Avaliadores!$H$17:$H$22,$B760),INDEX(Avaliadores!$H$17:$H$22,$C760),INDEX(Avaliadores!$H$17:$H$22,$D760),INDEX(Avaliadores!$H$17:$H$22,$E760),INDEX(Avaliadores!$H$17:$H$22,$F760),INDEX(Avaliadores!$H$17:$H$22,$G760))</f>
        <v>4.04166666666667</v>
      </c>
      <c r="AA760" s="0" t="n">
        <f aca="false">MEDIAN(INDEX(Avaliadores!$I$17:$I$22,$B760),INDEX(Avaliadores!$I$17:$I$22,$C760),INDEX(Avaliadores!$I$17:$I$22,$D760),INDEX(Avaliadores!$I$17:$I$22,$E760),INDEX(Avaliadores!$I$17:$I$22,$F760),INDEX(Avaliadores!$I$17:$I$22,$G760))</f>
        <v>6.91666666666667</v>
      </c>
      <c r="AB760" s="0" t="n">
        <f aca="false">IF(MAX(H760:K760)=MIN(H760:K760),0,IF($B$17="custo",(MAX(H760:K760)-H760)/(MAX(H760:K760)-MIN(H760:K760)),(H760-MIN(H760:K760))/(MAX(H760:K760)-MIN(H760:K760))))</f>
        <v>0.206158868321625</v>
      </c>
      <c r="AC760" s="0" t="n">
        <f aca="false">IF(MAX(H760:K760)=MIN(H760:K760),0,IF($B$17="custo",(MAX(H760:K760)-I760)/(MAX(H760:K760)-MIN(H760:K760)),(I760-MIN(H760:K760))/(MAX(H760:K760)-MIN(H760:K760))))</f>
        <v>0</v>
      </c>
      <c r="AD760" s="0" t="n">
        <f aca="false">IF(MAX(H760:K760)=MIN(H760:K760),0,IF($B$17="custo",(MAX(H760:K760)-J760)/(MAX(H760:K760)-MIN(H760:K760)),(J760-MIN(H760:K760))/(MAX(H760:K760)-MIN(H760:K760))))</f>
        <v>0.807213184387266</v>
      </c>
      <c r="AE760" s="0" t="n">
        <f aca="false">IF(MAX(H760:K760)=MIN(H760:K760),0,IF($B$17="custo",(MAX(H760:K760)-K760)/(MAX(H760:K760)-MIN(H760:K760)),(K760-MIN(H760:K760))/(MAX(H760:K760)-MIN(H760:K760))))</f>
        <v>1</v>
      </c>
      <c r="AF760" s="0" t="n">
        <f aca="false">IF(MAX(L760:O760)=MIN(L760:O760),0,IF($C$17="custo",(MAX(L760:O760)-L760)/(MAX(L760:O760)-MIN(L760:O760)),(L760-MIN(L760:O760))/(MAX(L760:O760)-MIN(L760:O760))))</f>
        <v>0.581832375310695</v>
      </c>
      <c r="AG760" s="0" t="n">
        <f aca="false">IF(MAX(L760:O760)=MIN(L760:O760),0,IF($C$17="custo",(MAX(L760:O760)-M760)/(MAX(L760:O760)-MIN(L760:O760)),(M760-MIN(L760:O760))/(MAX(L760:O760)-MIN(L760:O760))))</f>
        <v>0.765203786572891</v>
      </c>
      <c r="AH760" s="0" t="n">
        <f aca="false">IF(MAX(L760:O760)=MIN(L760:O760),0,IF($C$17="custo",(MAX(L760:O760)-N760)/(MAX(L760:O760)-MIN(L760:O760)),(N760-MIN(L760:O760))/(MAX(L760:O760)-MIN(L760:O760))))</f>
        <v>1</v>
      </c>
      <c r="AI760" s="0" t="n">
        <f aca="false">IF(MAX(L760:O760)=MIN(L760:O760),0,IF($C$17="custo",(MAX(L760:O760)-O760)/(MAX(L760:O760)-MIN(L760:O760)),(O760-MIN(L760:O760))/(MAX(L760:O760)-MIN(L760:O760))))</f>
        <v>0</v>
      </c>
      <c r="AJ760" s="0" t="n">
        <f aca="false">IF(MAX(P760:S760)=MIN(P760:S760),0,IF($D$17="custo",(MAX(P760:S760)-P760)/(MAX(P760:S760)-MIN(P760:S760)),(P760-MIN(P760:S760))/(MAX(P760:S760)-MIN(P760:S760))))</f>
        <v>0.166970741921505</v>
      </c>
      <c r="AK760" s="0" t="n">
        <f aca="false">IF(MAX(P760:S760)=MIN(P760:S760),0,IF($D$17="custo",(MAX(P760:S760)-Q760)/(MAX(P760:S760)-MIN(P760:S760)),(Q760-MIN(P760:S760))/(MAX(P760:S760)-MIN(P760:S760))))</f>
        <v>0</v>
      </c>
      <c r="AL760" s="0" t="n">
        <f aca="false">IF(MAX(P760:S760)=MIN(P760:S760),0,IF($D$17="custo",(MAX(P760:S760)-R760)/(MAX(P760:S760)-MIN(P760:S760)),(R760-MIN(P760:S760))/(MAX(P760:S760)-MIN(P760:S760))))</f>
        <v>0.738106882358569</v>
      </c>
      <c r="AM760" s="0" t="n">
        <f aca="false">IF(MAX(P760:S760)=MIN(P760:S760),0,IF($D$17="custo",(MAX(P760:S760)-S760)/(MAX(P760:S760)-MIN(P760:S760)),(S760-MIN(P760:S760))/(MAX(P760:S760)-MIN(P760:S760))))</f>
        <v>1</v>
      </c>
      <c r="AN760" s="0" t="n">
        <f aca="false">IF(MAX(T760:W760)=MIN(T760:W760),0,IF($E$17="custo",(MAX(T760:W760)-T760)/(MAX(T760:W760)-MIN(T760:W760)),(T760-MIN(T760:W760))/(MAX(T760:W760)-MIN(T760:W760))))</f>
        <v>0</v>
      </c>
      <c r="AO760" s="0" t="n">
        <f aca="false">IF(MAX(T760:W760)=MIN(T760:W760),0,IF($E$17="custo",(MAX(T760:W760)-U760)/(MAX(T760:W760)-MIN(T760:W760)),(U760-MIN(T760:W760))/(MAX(T760:W760)-MIN(T760:W760))))</f>
        <v>0.484848484848485</v>
      </c>
      <c r="AP760" s="0" t="n">
        <f aca="false">IF(MAX(T760:W760)=MIN(T760:W760),0,IF($E$17="custo",(MAX(T760:W760)-V760)/(MAX(T760:W760)-MIN(T760:W760)),(V760-MIN(T760:W760))/(MAX(T760:W760)-MIN(T760:W760))))</f>
        <v>1</v>
      </c>
      <c r="AQ760" s="0" t="n">
        <f aca="false">IF(MAX(T760:W760)=MIN(T760:W760),0,IF($E$17="custo",(MAX(T760:W760)-W760)/(MAX(T760:W760)-MIN(T760:W760)),(W760-MIN(T760:W760))/(MAX(T760:W760)-MIN(T760:W760))))</f>
        <v>1</v>
      </c>
      <c r="AR760" s="0" t="n">
        <f aca="false">IF(MAX(X760:AA760)=MIN(X760:AA760),0,IF($F$17="custo",(MAX(X760:AA760)-X760)/(MAX(X760:AA760)-MIN(X760:AA760)),(X760-MIN(X760:AA760))/(MAX(X760:AA760)-MIN(X760:AA760))))</f>
        <v>0</v>
      </c>
      <c r="AS760" s="0" t="n">
        <f aca="false">IF(MAX(X760:AA760)=MIN(X760:AA760),0,IF($F$17="custo",(MAX(X760:AA760)-Y760)/(MAX(X760:AA760)-MIN(X760:AA760)),(Y760-MIN(X760:AA760))/(MAX(X760:AA760)-MIN(X760:AA760))))</f>
        <v>0.692307692307692</v>
      </c>
      <c r="AT760" s="0" t="n">
        <f aca="false">IF(MAX(X760:AA760)=MIN(X760:AA760),0,IF($F$17="custo",(MAX(X760:AA760)-Z760)/(MAX(X760:AA760)-MIN(X760:AA760)),(Z760-MIN(X760:AA760))/(MAX(X760:AA760)-MIN(X760:AA760))))</f>
        <v>0.41025641025641</v>
      </c>
      <c r="AU760" s="0" t="n">
        <f aca="false">IF(MAX(X760:AA760)=MIN(X760:AA760),0,IF($F$17="custo",(MAX(X760:AA760)-AA760)/(MAX(X760:AA760)-MIN(X760:AA760)),(AA760-MIN(X760:AA760))/(MAX(X760:AA760)-MIN(X760:AA760))))</f>
        <v>1</v>
      </c>
      <c r="AV760" s="0" t="n">
        <f aca="false">STDEVP(AB760:AE760)</f>
        <v>0.412516014349437</v>
      </c>
      <c r="AW760" s="0" t="n">
        <f aca="false">STDEVP(AF760:AI760)</f>
        <v>0.369770557794921</v>
      </c>
      <c r="AX760" s="0" t="n">
        <f aca="false">STDEVP(AJ760:AM760)</f>
        <v>0.407845194225012</v>
      </c>
      <c r="AY760" s="0" t="n">
        <f aca="false">STDEVP(AN760:AQ760)</f>
        <v>0.415770385879159</v>
      </c>
      <c r="AZ760" s="0" t="n">
        <f aca="false">STDEVP(AR760:AU760)</f>
        <v>0.368241195290899</v>
      </c>
      <c r="BA760" s="0" t="n">
        <f aca="false">AV760*((1-IFERROR(CORREL(AB760:AE760,AF760:AI760),0))+(1-IFERROR(CORREL(AB760:AE760,AJ760:AM760),0))+(1-IFERROR(CORREL(AB760:AE760,AN760:AQ760),0))+(1-IFERROR(CORREL(AB760:AE760,AR760:AU760),0)))</f>
        <v>0.890571205700486</v>
      </c>
      <c r="BB760" s="0" t="n">
        <f aca="false">AW760*((1-IFERROR(CORREL(AF760:AI760,AB760:AE760),0))+(1-IFERROR(CORREL(AF760:AI760,AJ760:AM760),0))+(1-IFERROR(CORREL(AF760:AI760,AN760:AQ760),0))+(1-IFERROR(CORREL(AF760:AI760,AR760:AU760),0)))</f>
        <v>2.05804018266087</v>
      </c>
      <c r="BC760" s="0" t="n">
        <f aca="false">AX760*((1-IFERROR(CORREL(AJ760:AM760,AB760:AE760),0))+(1-IFERROR(CORREL(AJ760:AM760,AF760:AI760),0))+(1-IFERROR(CORREL(AJ760:AM760,AN760:AQ760),0))+(1-IFERROR(CORREL(AJ760:AM760,AR760:AU760),0)))</f>
        <v>0.87742818966305</v>
      </c>
      <c r="BD760" s="0" t="n">
        <f aca="false">AY760*((1-IFERROR(CORREL(AN760:AQ760,AB760:AE760),0))+(1-IFERROR(CORREL(AN760:AQ760,AF760:AI760),0))+(1-IFERROR(CORREL(AN760:AQ760,AJ760:AM760),0))+(1-IFERROR(CORREL(AN760:AQ760,AR760:AU760),0)))</f>
        <v>0.746095284861273</v>
      </c>
      <c r="BE760" s="0" t="n">
        <f aca="false">AZ760*((1-IFERROR(CORREL(AR760:AU760,AB760:AE760),0))+(1-IFERROR(CORREL(AR760:AU760,AF760:AI760),0))+(1-IFERROR(CORREL(AR760:AU760,AJ760:AM760),0))+(1-IFERROR(CORREL(AR760:AU760,AN760:AQ760),0)))</f>
        <v>1.05695906622549</v>
      </c>
      <c r="BF760" s="0" t="n">
        <f aca="false">IF(SUM(BA760:BE760)&gt;0,BA760/SUM(BA760:BE760),1/5)</f>
        <v>0.158208624143727</v>
      </c>
      <c r="BG760" s="0" t="n">
        <f aca="false">IF(SUM(BA760:BE760)&gt;0,BB760/SUM(BA760:BE760),1/5)</f>
        <v>0.36560771743701</v>
      </c>
      <c r="BH760" s="0" t="n">
        <f aca="false">IF(SUM(BA760:BE760)&gt;0,BC760/SUM(BA760:BE760),1/5)</f>
        <v>0.155873787276027</v>
      </c>
      <c r="BI760" s="0" t="n">
        <f aca="false">IF(SUM(BA760:BE760)&gt;0,BD760/SUM(BA760:BE760),1/5)</f>
        <v>0.132542695904007</v>
      </c>
      <c r="BJ760" s="0" t="n">
        <f aca="false">IF(SUM(BA760:BE760)&gt;0,BE760/SUM(BA760:BE760),1/5)</f>
        <v>0.187767175239229</v>
      </c>
      <c r="BK760" s="0" t="n">
        <f aca="false">BF760*AB760+BG760*AF760+BH760*AJ760+BI760*AN760+BJ760*AR760</f>
        <v>0.271364879488082</v>
      </c>
      <c r="BL760" s="0" t="n">
        <f aca="false">BF760*AC760+BG760*AG760+BH760*AK760+BI760*AO760+BJ760*AS760</f>
        <v>0.474020194850867</v>
      </c>
      <c r="BM760" s="0" t="n">
        <f aca="false">BF760*AD760+BG760*AH760+BH760*AL760+BI760*AP760+BJ760*AT760</f>
        <v>0.817942703078967</v>
      </c>
      <c r="BN760" s="0" t="n">
        <f aca="false">BF760*AE760+BG760*AI760+BH760*AM760+BI760*AQ760+BJ760*AU760</f>
        <v>0.63439228256299</v>
      </c>
      <c r="BO760" s="0" t="n">
        <f aca="false">RANK(BK760,$BK760:$BN760)</f>
        <v>4</v>
      </c>
      <c r="BP760" s="0" t="n">
        <f aca="false">RANK(BL760,$BK760:$BN760)</f>
        <v>3</v>
      </c>
      <c r="BQ760" s="0" t="n">
        <f aca="false">RANK(BM760,$BK760:$BN760)</f>
        <v>1</v>
      </c>
      <c r="BR760" s="0" t="n">
        <f aca="false">RANK(BN760,$BK760:$BN760)</f>
        <v>2</v>
      </c>
    </row>
    <row r="761" customFormat="false" ht="15" hidden="false" customHeight="false" outlineLevel="0" collapsed="false">
      <c r="A761" s="0" t="n">
        <v>738</v>
      </c>
      <c r="B761" s="0" t="n">
        <f aca="false">RANDBETWEEN(1,$B$5)</f>
        <v>2</v>
      </c>
      <c r="C761" s="0" t="n">
        <f aca="false">RANDBETWEEN(1,$B$5)</f>
        <v>6</v>
      </c>
      <c r="D761" s="0" t="n">
        <f aca="false">RANDBETWEEN(1,$B$5)</f>
        <v>6</v>
      </c>
      <c r="E761" s="0" t="n">
        <f aca="false">RANDBETWEEN(1,$B$5)</f>
        <v>4</v>
      </c>
      <c r="F761" s="0" t="n">
        <f aca="false">RANDBETWEEN(1,$B$5)</f>
        <v>5</v>
      </c>
      <c r="G761" s="0" t="n">
        <f aca="false">RANDBETWEEN(1,$B$5)</f>
        <v>6</v>
      </c>
      <c r="H761" s="0" t="n">
        <f aca="true">NORMINV(RAND(),$B$8,$B$13)</f>
        <v>43.5415372615469</v>
      </c>
      <c r="I761" s="0" t="n">
        <f aca="true">NORMINV(RAND(),$C$8,$C$13)</f>
        <v>68.8508530013461</v>
      </c>
      <c r="J761" s="0" t="n">
        <f aca="true">NORMINV(RAND(),$D$8,$D$13)</f>
        <v>14.1144508291197</v>
      </c>
      <c r="K761" s="0" t="n">
        <f aca="true">NORMINV(RAND(),$E$8,$E$13)</f>
        <v>2.95954719455207</v>
      </c>
      <c r="L761" s="0" t="n">
        <f aca="true">NORMINV(RAND(),$B$9,$B$14)</f>
        <v>45.5769549544276</v>
      </c>
      <c r="M761" s="0" t="n">
        <f aca="true">NORMINV(RAND(),$C$9,$C$14)</f>
        <v>57.6297196416236</v>
      </c>
      <c r="N761" s="0" t="n">
        <f aca="true">NORMINV(RAND(),$D$9,$D$14)</f>
        <v>43.4514305885914</v>
      </c>
      <c r="O761" s="0" t="n">
        <f aca="true">NORMINV(RAND(),$E$9,$E$14)</f>
        <v>22.1310919625318</v>
      </c>
      <c r="P761" s="0" t="n">
        <f aca="true">NORMINV(RAND(),$B$10,$B$15)</f>
        <v>22.1455564081762</v>
      </c>
      <c r="Q761" s="0" t="n">
        <f aca="true">NORMINV(RAND(),$C$10,$C$15)</f>
        <v>33.1451884178385</v>
      </c>
      <c r="R761" s="0" t="n">
        <f aca="true">NORMINV(RAND(),$D$10,$D$15)</f>
        <v>10.1827731225351</v>
      </c>
      <c r="S761" s="0" t="n">
        <f aca="true">NORMINV(RAND(),$E$10,$E$15)</f>
        <v>3.79795607825976</v>
      </c>
      <c r="T761" s="0" t="n">
        <f aca="false">MEDIAN(INDEX(Avaliadores!$B$17:$B$22,$B761),INDEX(Avaliadores!$B$17:$B$22,$C761),INDEX(Avaliadores!$B$17:$B$22,$D761),INDEX(Avaliadores!$B$17:$B$22,$E761),INDEX(Avaliadores!$B$17:$B$22,$F761),INDEX(Avaliadores!$B$17:$B$22,$G761))</f>
        <v>2.29166666666667</v>
      </c>
      <c r="U761" s="0" t="n">
        <f aca="false">MEDIAN(INDEX(Avaliadores!$C$17:$C$22,$B761),INDEX(Avaliadores!$C$17:$C$22,$C761),INDEX(Avaliadores!$C$17:$C$22,$D761),INDEX(Avaliadores!$C$17:$C$22,$E761),INDEX(Avaliadores!$C$17:$C$22,$F761),INDEX(Avaliadores!$C$17:$C$22,$G761))</f>
        <v>5.79166666666667</v>
      </c>
      <c r="V761" s="0" t="n">
        <f aca="false">MEDIAN(INDEX(Avaliadores!$D$17:$D$22,$B761),INDEX(Avaliadores!$D$17:$D$22,$C761),INDEX(Avaliadores!$D$17:$D$22,$D761),INDEX(Avaliadores!$D$17:$D$22,$E761),INDEX(Avaliadores!$D$17:$D$22,$F761),INDEX(Avaliadores!$D$17:$D$22,$G761))</f>
        <v>5.29166666666667</v>
      </c>
      <c r="W761" s="0" t="n">
        <f aca="false">MEDIAN(INDEX(Avaliadores!$E$17:$E$22,$B761),INDEX(Avaliadores!$E$17:$E$22,$C761),INDEX(Avaliadores!$E$17:$E$22,$D761),INDEX(Avaliadores!$E$17:$E$22,$E761),INDEX(Avaliadores!$E$17:$E$22,$F761),INDEX(Avaliadores!$E$17:$E$22,$G761))</f>
        <v>6.04166666666667</v>
      </c>
      <c r="X761" s="0" t="n">
        <f aca="false">MEDIAN(INDEX(Avaliadores!$F$17:$F$22,$B761),INDEX(Avaliadores!$F$17:$F$22,$C761),INDEX(Avaliadores!$F$17:$F$22,$D761),INDEX(Avaliadores!$F$17:$F$22,$E761),INDEX(Avaliadores!$F$17:$F$22,$F761),INDEX(Avaliadores!$F$17:$F$22,$G761))</f>
        <v>3.04166666666667</v>
      </c>
      <c r="Y761" s="0" t="n">
        <f aca="false">MEDIAN(INDEX(Avaliadores!$G$17:$G$22,$B761),INDEX(Avaliadores!$G$17:$G$22,$C761),INDEX(Avaliadores!$G$17:$G$22,$D761),INDEX(Avaliadores!$G$17:$G$22,$E761),INDEX(Avaliadores!$G$17:$G$22,$F761),INDEX(Avaliadores!$G$17:$G$22,$G761))</f>
        <v>5.04166666666667</v>
      </c>
      <c r="Z761" s="0" t="n">
        <f aca="false">MEDIAN(INDEX(Avaliadores!$H$17:$H$22,$B761),INDEX(Avaliadores!$H$17:$H$22,$C761),INDEX(Avaliadores!$H$17:$H$22,$D761),INDEX(Avaliadores!$H$17:$H$22,$E761),INDEX(Avaliadores!$H$17:$H$22,$F761),INDEX(Avaliadores!$H$17:$H$22,$G761))</f>
        <v>4.04166666666667</v>
      </c>
      <c r="AA761" s="0" t="n">
        <f aca="false">MEDIAN(INDEX(Avaliadores!$I$17:$I$22,$B761),INDEX(Avaliadores!$I$17:$I$22,$C761),INDEX(Avaliadores!$I$17:$I$22,$D761),INDEX(Avaliadores!$I$17:$I$22,$E761),INDEX(Avaliadores!$I$17:$I$22,$F761),INDEX(Avaliadores!$I$17:$I$22,$G761))</f>
        <v>6.79166666666667</v>
      </c>
      <c r="AB761" s="0" t="n">
        <f aca="false">IF(MAX(H761:K761)=MIN(H761:K761),0,IF($B$17="custo",(MAX(H761:K761)-H761)/(MAX(H761:K761)-MIN(H761:K761)),(H761-MIN(H761:K761))/(MAX(H761:K761)-MIN(H761:K761))))</f>
        <v>0.384107059799528</v>
      </c>
      <c r="AC761" s="0" t="n">
        <f aca="false">IF(MAX(H761:K761)=MIN(H761:K761),0,IF($B$17="custo",(MAX(H761:K761)-I761)/(MAX(H761:K761)-MIN(H761:K761)),(I761-MIN(H761:K761))/(MAX(H761:K761)-MIN(H761:K761))))</f>
        <v>0</v>
      </c>
      <c r="AD761" s="0" t="n">
        <f aca="false">IF(MAX(H761:K761)=MIN(H761:K761),0,IF($B$17="custo",(MAX(H761:K761)-J761)/(MAX(H761:K761)-MIN(H761:K761)),(J761-MIN(H761:K761))/(MAX(H761:K761)-MIN(H761:K761))))</f>
        <v>0.830707503850721</v>
      </c>
      <c r="AE761" s="0" t="n">
        <f aca="false">IF(MAX(H761:K761)=MIN(H761:K761),0,IF($B$17="custo",(MAX(H761:K761)-K761)/(MAX(H761:K761)-MIN(H761:K761)),(K761-MIN(H761:K761))/(MAX(H761:K761)-MIN(H761:K761))))</f>
        <v>1</v>
      </c>
      <c r="AF761" s="0" t="n">
        <f aca="false">IF(MAX(L761:O761)=MIN(L761:O761),0,IF($C$17="custo",(MAX(L761:O761)-L761)/(MAX(L761:O761)-MIN(L761:O761)),(L761-MIN(L761:O761))/(MAX(L761:O761)-MIN(L761:O761))))</f>
        <v>0.660472376674581</v>
      </c>
      <c r="AG761" s="0" t="n">
        <f aca="false">IF(MAX(L761:O761)=MIN(L761:O761),0,IF($C$17="custo",(MAX(L761:O761)-M761)/(MAX(L761:O761)-MIN(L761:O761)),(M761-MIN(L761:O761))/(MAX(L761:O761)-MIN(L761:O761))))</f>
        <v>1</v>
      </c>
      <c r="AH761" s="0" t="n">
        <f aca="false">IF(MAX(L761:O761)=MIN(L761:O761),0,IF($C$17="custo",(MAX(L761:O761)-N761)/(MAX(L761:O761)-MIN(L761:O761)),(N761-MIN(L761:O761))/(MAX(L761:O761)-MIN(L761:O761))))</f>
        <v>0.600596136244924</v>
      </c>
      <c r="AI761" s="0" t="n">
        <f aca="false">IF(MAX(L761:O761)=MIN(L761:O761),0,IF($C$17="custo",(MAX(L761:O761)-O761)/(MAX(L761:O761)-MIN(L761:O761)),(O761-MIN(L761:O761))/(MAX(L761:O761)-MIN(L761:O761))))</f>
        <v>0</v>
      </c>
      <c r="AJ761" s="0" t="n">
        <f aca="false">IF(MAX(P761:S761)=MIN(P761:S761),0,IF($D$17="custo",(MAX(P761:S761)-P761)/(MAX(P761:S761)-MIN(P761:S761)),(P761-MIN(P761:S761))/(MAX(P761:S761)-MIN(P761:S761))))</f>
        <v>0.374809858810018</v>
      </c>
      <c r="AK761" s="0" t="n">
        <f aca="false">IF(MAX(P761:S761)=MIN(P761:S761),0,IF($D$17="custo",(MAX(P761:S761)-Q761)/(MAX(P761:S761)-MIN(P761:S761)),(Q761-MIN(P761:S761))/(MAX(P761:S761)-MIN(P761:S761))))</f>
        <v>0</v>
      </c>
      <c r="AL761" s="0" t="n">
        <f aca="false">IF(MAX(P761:S761)=MIN(P761:S761),0,IF($D$17="custo",(MAX(P761:S761)-R761)/(MAX(P761:S761)-MIN(P761:S761)),(R761-MIN(P761:S761))/(MAX(P761:S761)-MIN(P761:S761))))</f>
        <v>0.782438869519406</v>
      </c>
      <c r="AM761" s="0" t="n">
        <f aca="false">IF(MAX(P761:S761)=MIN(P761:S761),0,IF($D$17="custo",(MAX(P761:S761)-S761)/(MAX(P761:S761)-MIN(P761:S761)),(S761-MIN(P761:S761))/(MAX(P761:S761)-MIN(P761:S761))))</f>
        <v>1</v>
      </c>
      <c r="AN761" s="0" t="n">
        <f aca="false">IF(MAX(T761:W761)=MIN(T761:W761),0,IF($E$17="custo",(MAX(T761:W761)-T761)/(MAX(T761:W761)-MIN(T761:W761)),(T761-MIN(T761:W761))/(MAX(T761:W761)-MIN(T761:W761))))</f>
        <v>0</v>
      </c>
      <c r="AO761" s="0" t="n">
        <f aca="false">IF(MAX(T761:W761)=MIN(T761:W761),0,IF($E$17="custo",(MAX(T761:W761)-U761)/(MAX(T761:W761)-MIN(T761:W761)),(U761-MIN(T761:W761))/(MAX(T761:W761)-MIN(T761:W761))))</f>
        <v>0.933333333333333</v>
      </c>
      <c r="AP761" s="0" t="n">
        <f aca="false">IF(MAX(T761:W761)=MIN(T761:W761),0,IF($E$17="custo",(MAX(T761:W761)-V761)/(MAX(T761:W761)-MIN(T761:W761)),(V761-MIN(T761:W761))/(MAX(T761:W761)-MIN(T761:W761))))</f>
        <v>0.8</v>
      </c>
      <c r="AQ761" s="0" t="n">
        <f aca="false">IF(MAX(T761:W761)=MIN(T761:W761),0,IF($E$17="custo",(MAX(T761:W761)-W761)/(MAX(T761:W761)-MIN(T761:W761)),(W761-MIN(T761:W761))/(MAX(T761:W761)-MIN(T761:W761))))</f>
        <v>1</v>
      </c>
      <c r="AR761" s="0" t="n">
        <f aca="false">IF(MAX(X761:AA761)=MIN(X761:AA761),0,IF($F$17="custo",(MAX(X761:AA761)-X761)/(MAX(X761:AA761)-MIN(X761:AA761)),(X761-MIN(X761:AA761))/(MAX(X761:AA761)-MIN(X761:AA761))))</f>
        <v>0</v>
      </c>
      <c r="AS761" s="0" t="n">
        <f aca="false">IF(MAX(X761:AA761)=MIN(X761:AA761),0,IF($F$17="custo",(MAX(X761:AA761)-Y761)/(MAX(X761:AA761)-MIN(X761:AA761)),(Y761-MIN(X761:AA761))/(MAX(X761:AA761)-MIN(X761:AA761))))</f>
        <v>0.533333333333333</v>
      </c>
      <c r="AT761" s="0" t="n">
        <f aca="false">IF(MAX(X761:AA761)=MIN(X761:AA761),0,IF($F$17="custo",(MAX(X761:AA761)-Z761)/(MAX(X761:AA761)-MIN(X761:AA761)),(Z761-MIN(X761:AA761))/(MAX(X761:AA761)-MIN(X761:AA761))))</f>
        <v>0.266666666666667</v>
      </c>
      <c r="AU761" s="0" t="n">
        <f aca="false">IF(MAX(X761:AA761)=MIN(X761:AA761),0,IF($F$17="custo",(MAX(X761:AA761)-AA761)/(MAX(X761:AA761)-MIN(X761:AA761)),(AA761-MIN(X761:AA761))/(MAX(X761:AA761)-MIN(X761:AA761))))</f>
        <v>1</v>
      </c>
      <c r="AV761" s="0" t="n">
        <f aca="false">STDEVP(AB761:AE761)</f>
        <v>0.390916328164488</v>
      </c>
      <c r="AW761" s="0" t="n">
        <f aca="false">STDEVP(AF761:AI761)</f>
        <v>0.360149890390618</v>
      </c>
      <c r="AX761" s="0" t="n">
        <f aca="false">STDEVP(AJ761:AM761)</f>
        <v>0.383817175171416</v>
      </c>
      <c r="AY761" s="0" t="n">
        <f aca="false">STDEVP(AN761:AQ761)</f>
        <v>0.401040313850532</v>
      </c>
      <c r="AZ761" s="0" t="n">
        <f aca="false">STDEVP(AR761:AU761)</f>
        <v>0.369308663436006</v>
      </c>
      <c r="BA761" s="0" t="n">
        <f aca="false">AV761*((1-IFERROR(CORREL(AB761:AE761,AF761:AI761),0))+(1-IFERROR(CORREL(AB761:AE761,AJ761:AM761),0))+(1-IFERROR(CORREL(AB761:AE761,AN761:AQ761),0))+(1-IFERROR(CORREL(AB761:AE761,AR761:AU761),0)))</f>
        <v>1.27341485753074</v>
      </c>
      <c r="BB761" s="0" t="n">
        <f aca="false">AW761*((1-IFERROR(CORREL(AF761:AI761,AB761:AE761),0))+(1-IFERROR(CORREL(AF761:AI761,AJ761:AM761),0))+(1-IFERROR(CORREL(AF761:AI761,AN761:AQ761),0))+(1-IFERROR(CORREL(AF761:AI761,AR761:AU761),0)))</f>
        <v>2.38802668682612</v>
      </c>
      <c r="BC761" s="0" t="n">
        <f aca="false">AX761*((1-IFERROR(CORREL(AJ761:AM761,AB761:AE761),0))+(1-IFERROR(CORREL(AJ761:AM761,AF761:AI761),0))+(1-IFERROR(CORREL(AJ761:AM761,AN761:AQ761),0))+(1-IFERROR(CORREL(AJ761:AM761,AR761:AU761),0)))</f>
        <v>1.24463487688312</v>
      </c>
      <c r="BD761" s="0" t="n">
        <f aca="false">AY761*((1-IFERROR(CORREL(AN761:AQ761,AB761:AE761),0))+(1-IFERROR(CORREL(AN761:AQ761,AF761:AI761),0))+(1-IFERROR(CORREL(AN761:AQ761,AJ761:AM761),0))+(1-IFERROR(CORREL(AN761:AQ761,AR761:AU761),0)))</f>
        <v>1.17405438642209</v>
      </c>
      <c r="BE761" s="0" t="n">
        <f aca="false">AZ761*((1-IFERROR(CORREL(AR761:AU761,AB761:AE761),0))+(1-IFERROR(CORREL(AR761:AU761,AF761:AI761),0))+(1-IFERROR(CORREL(AR761:AU761,AJ761:AM761),0))+(1-IFERROR(CORREL(AR761:AU761,AN761:AQ761),0)))</f>
        <v>1.10346931903718</v>
      </c>
      <c r="BF761" s="0" t="n">
        <f aca="false">IF(SUM(BA761:BE761)&gt;0,BA761/SUM(BA761:BE761),1/5)</f>
        <v>0.17726694624856</v>
      </c>
      <c r="BG761" s="0" t="n">
        <f aca="false">IF(SUM(BA761:BE761)&gt;0,BB761/SUM(BA761:BE761),1/5)</f>
        <v>0.332427563437245</v>
      </c>
      <c r="BH761" s="0" t="n">
        <f aca="false">IF(SUM(BA761:BE761)&gt;0,BC761/SUM(BA761:BE761),1/5)</f>
        <v>0.173260601220994</v>
      </c>
      <c r="BI761" s="0" t="n">
        <f aca="false">IF(SUM(BA761:BE761)&gt;0,BD761/SUM(BA761:BE761),1/5)</f>
        <v>0.163435375816437</v>
      </c>
      <c r="BJ761" s="0" t="n">
        <f aca="false">IF(SUM(BA761:BE761)&gt;0,BE761/SUM(BA761:BE761),1/5)</f>
        <v>0.153609513276765</v>
      </c>
      <c r="BK761" s="0" t="n">
        <f aca="false">BF761*AB761+BG761*AF761+BH761*AJ761+BI761*AN761+BJ761*AR761</f>
        <v>0.352588489899692</v>
      </c>
      <c r="BL761" s="0" t="n">
        <f aca="false">BF761*AC761+BG761*AG761+BH761*AK761+BI761*AO761+BJ761*AS761</f>
        <v>0.566892321280194</v>
      </c>
      <c r="BM761" s="0" t="n">
        <f aca="false">BF761*AD761+BG761*AH761+BH761*AL761+BI761*AP761+BJ761*AT761</f>
        <v>0.654188359093665</v>
      </c>
      <c r="BN761" s="0" t="n">
        <f aca="false">BF761*AE761+BG761*AI761+BH761*AM761+BI761*AQ761+BJ761*AU761</f>
        <v>0.667572436562755</v>
      </c>
      <c r="BO761" s="0" t="n">
        <f aca="false">RANK(BK761,$BK761:$BN761)</f>
        <v>4</v>
      </c>
      <c r="BP761" s="0" t="n">
        <f aca="false">RANK(BL761,$BK761:$BN761)</f>
        <v>3</v>
      </c>
      <c r="BQ761" s="0" t="n">
        <f aca="false">RANK(BM761,$BK761:$BN761)</f>
        <v>2</v>
      </c>
      <c r="BR761" s="0" t="n">
        <f aca="false">RANK(BN761,$BK761:$BN761)</f>
        <v>1</v>
      </c>
    </row>
    <row r="762" customFormat="false" ht="15" hidden="false" customHeight="false" outlineLevel="0" collapsed="false">
      <c r="A762" s="0" t="n">
        <v>739</v>
      </c>
      <c r="B762" s="0" t="n">
        <f aca="false">RANDBETWEEN(1,$B$5)</f>
        <v>1</v>
      </c>
      <c r="C762" s="0" t="n">
        <f aca="false">RANDBETWEEN(1,$B$5)</f>
        <v>3</v>
      </c>
      <c r="D762" s="0" t="n">
        <f aca="false">RANDBETWEEN(1,$B$5)</f>
        <v>3</v>
      </c>
      <c r="E762" s="0" t="n">
        <f aca="false">RANDBETWEEN(1,$B$5)</f>
        <v>2</v>
      </c>
      <c r="F762" s="0" t="n">
        <f aca="false">RANDBETWEEN(1,$B$5)</f>
        <v>2</v>
      </c>
      <c r="G762" s="0" t="n">
        <f aca="false">RANDBETWEEN(1,$B$5)</f>
        <v>6</v>
      </c>
      <c r="H762" s="0" t="n">
        <f aca="true">NORMINV(RAND(),$B$8,$B$13)</f>
        <v>48.2167764767943</v>
      </c>
      <c r="I762" s="0" t="n">
        <f aca="true">NORMINV(RAND(),$C$8,$C$13)</f>
        <v>66.6175323609768</v>
      </c>
      <c r="J762" s="0" t="n">
        <f aca="true">NORMINV(RAND(),$D$8,$D$13)</f>
        <v>14.7410139613197</v>
      </c>
      <c r="K762" s="0" t="n">
        <f aca="true">NORMINV(RAND(),$E$8,$E$13)</f>
        <v>3.00189206361502</v>
      </c>
      <c r="L762" s="0" t="n">
        <f aca="true">NORMINV(RAND(),$B$9,$B$14)</f>
        <v>41.593572047999</v>
      </c>
      <c r="M762" s="0" t="n">
        <f aca="true">NORMINV(RAND(),$C$9,$C$14)</f>
        <v>53.8145644036892</v>
      </c>
      <c r="N762" s="0" t="n">
        <f aca="true">NORMINV(RAND(),$D$9,$D$14)</f>
        <v>39.8590457016345</v>
      </c>
      <c r="O762" s="0" t="n">
        <f aca="true">NORMINV(RAND(),$E$9,$E$14)</f>
        <v>25.5980472627776</v>
      </c>
      <c r="P762" s="0" t="n">
        <f aca="true">NORMINV(RAND(),$B$10,$B$15)</f>
        <v>23.8446317737649</v>
      </c>
      <c r="Q762" s="0" t="n">
        <f aca="true">NORMINV(RAND(),$C$10,$C$15)</f>
        <v>28.0612202096718</v>
      </c>
      <c r="R762" s="0" t="n">
        <f aca="true">NORMINV(RAND(),$D$10,$D$15)</f>
        <v>9.86542062162689</v>
      </c>
      <c r="S762" s="0" t="n">
        <f aca="true">NORMINV(RAND(),$E$10,$E$15)</f>
        <v>3.94849379955419</v>
      </c>
      <c r="T762" s="0" t="n">
        <f aca="false">MEDIAN(INDEX(Avaliadores!$B$17:$B$22,$B762),INDEX(Avaliadores!$B$17:$B$22,$C762),INDEX(Avaliadores!$B$17:$B$22,$D762),INDEX(Avaliadores!$B$17:$B$22,$E762),INDEX(Avaliadores!$B$17:$B$22,$F762),INDEX(Avaliadores!$B$17:$B$22,$G762))</f>
        <v>2.79166666666667</v>
      </c>
      <c r="U762" s="0" t="n">
        <f aca="false">MEDIAN(INDEX(Avaliadores!$C$17:$C$22,$B762),INDEX(Avaliadores!$C$17:$C$22,$C762),INDEX(Avaliadores!$C$17:$C$22,$D762),INDEX(Avaliadores!$C$17:$C$22,$E762),INDEX(Avaliadores!$C$17:$C$22,$F762),INDEX(Avaliadores!$C$17:$C$22,$G762))</f>
        <v>4.91666666666667</v>
      </c>
      <c r="V762" s="0" t="n">
        <f aca="false">MEDIAN(INDEX(Avaliadores!$D$17:$D$22,$B762),INDEX(Avaliadores!$D$17:$D$22,$C762),INDEX(Avaliadores!$D$17:$D$22,$D762),INDEX(Avaliadores!$D$17:$D$22,$E762),INDEX(Avaliadores!$D$17:$D$22,$F762),INDEX(Avaliadores!$D$17:$D$22,$G762))</f>
        <v>5.91666666666667</v>
      </c>
      <c r="W762" s="0" t="n">
        <f aca="false">MEDIAN(INDEX(Avaliadores!$E$17:$E$22,$B762),INDEX(Avaliadores!$E$17:$E$22,$C762),INDEX(Avaliadores!$E$17:$E$22,$D762),INDEX(Avaliadores!$E$17:$E$22,$E762),INDEX(Avaliadores!$E$17:$E$22,$F762),INDEX(Avaliadores!$E$17:$E$22,$G762))</f>
        <v>6.04166666666667</v>
      </c>
      <c r="X762" s="0" t="n">
        <f aca="false">MEDIAN(INDEX(Avaliadores!$F$17:$F$22,$B762),INDEX(Avaliadores!$F$17:$F$22,$C762),INDEX(Avaliadores!$F$17:$F$22,$D762),INDEX(Avaliadores!$F$17:$F$22,$E762),INDEX(Avaliadores!$F$17:$F$22,$F762),INDEX(Avaliadores!$F$17:$F$22,$G762))</f>
        <v>2.41666666666667</v>
      </c>
      <c r="Y762" s="0" t="n">
        <f aca="false">MEDIAN(INDEX(Avaliadores!$G$17:$G$22,$B762),INDEX(Avaliadores!$G$17:$G$22,$C762),INDEX(Avaliadores!$G$17:$G$22,$D762),INDEX(Avaliadores!$G$17:$G$22,$E762),INDEX(Avaliadores!$G$17:$G$22,$F762),INDEX(Avaliadores!$G$17:$G$22,$G762))</f>
        <v>5.79166666666667</v>
      </c>
      <c r="Z762" s="0" t="n">
        <f aca="false">MEDIAN(INDEX(Avaliadores!$H$17:$H$22,$B762),INDEX(Avaliadores!$H$17:$H$22,$C762),INDEX(Avaliadores!$H$17:$H$22,$D762),INDEX(Avaliadores!$H$17:$H$22,$E762),INDEX(Avaliadores!$H$17:$H$22,$F762),INDEX(Avaliadores!$H$17:$H$22,$G762))</f>
        <v>4.04166666666667</v>
      </c>
      <c r="AA762" s="0" t="n">
        <f aca="false">MEDIAN(INDEX(Avaliadores!$I$17:$I$22,$B762),INDEX(Avaliadores!$I$17:$I$22,$C762),INDEX(Avaliadores!$I$17:$I$22,$D762),INDEX(Avaliadores!$I$17:$I$22,$E762),INDEX(Avaliadores!$I$17:$I$22,$F762),INDEX(Avaliadores!$I$17:$I$22,$G762))</f>
        <v>6.79166666666667</v>
      </c>
      <c r="AB762" s="0" t="n">
        <f aca="false">IF(MAX(H762:K762)=MIN(H762:K762),0,IF($B$17="custo",(MAX(H762:K762)-H762)/(MAX(H762:K762)-MIN(H762:K762)),(H762-MIN(H762:K762))/(MAX(H762:K762)-MIN(H762:K762))))</f>
        <v>0.28924892995136</v>
      </c>
      <c r="AC762" s="0" t="n">
        <f aca="false">IF(MAX(H762:K762)=MIN(H762:K762),0,IF($B$17="custo",(MAX(H762:K762)-I762)/(MAX(H762:K762)-MIN(H762:K762)),(I762-MIN(H762:K762))/(MAX(H762:K762)-MIN(H762:K762))))</f>
        <v>0</v>
      </c>
      <c r="AD762" s="0" t="n">
        <f aca="false">IF(MAX(H762:K762)=MIN(H762:K762),0,IF($B$17="custo",(MAX(H762:K762)-J762)/(MAX(H762:K762)-MIN(H762:K762)),(J762-MIN(H762:K762))/(MAX(H762:K762)-MIN(H762:K762))))</f>
        <v>0.815467991160163</v>
      </c>
      <c r="AE762" s="0" t="n">
        <f aca="false">IF(MAX(H762:K762)=MIN(H762:K762),0,IF($B$17="custo",(MAX(H762:K762)-K762)/(MAX(H762:K762)-MIN(H762:K762)),(K762-MIN(H762:K762))/(MAX(H762:K762)-MIN(H762:K762))))</f>
        <v>1</v>
      </c>
      <c r="AF762" s="0" t="n">
        <f aca="false">IF(MAX(L762:O762)=MIN(L762:O762),0,IF($C$17="custo",(MAX(L762:O762)-L762)/(MAX(L762:O762)-MIN(L762:O762)),(L762-MIN(L762:O762))/(MAX(L762:O762)-MIN(L762:O762))))</f>
        <v>0.56688515826885</v>
      </c>
      <c r="AG762" s="0" t="n">
        <f aca="false">IF(MAX(L762:O762)=MIN(L762:O762),0,IF($C$17="custo",(MAX(L762:O762)-M762)/(MAX(L762:O762)-MIN(L762:O762)),(M762-MIN(L762:O762))/(MAX(L762:O762)-MIN(L762:O762))))</f>
        <v>1</v>
      </c>
      <c r="AH762" s="0" t="n">
        <f aca="false">IF(MAX(L762:O762)=MIN(L762:O762),0,IF($C$17="custo",(MAX(L762:O762)-N762)/(MAX(L762:O762)-MIN(L762:O762)),(N762-MIN(L762:O762))/(MAX(L762:O762)-MIN(L762:O762))))</f>
        <v>0.505413136838904</v>
      </c>
      <c r="AI762" s="0" t="n">
        <f aca="false">IF(MAX(L762:O762)=MIN(L762:O762),0,IF($C$17="custo",(MAX(L762:O762)-O762)/(MAX(L762:O762)-MIN(L762:O762)),(O762-MIN(L762:O762))/(MAX(L762:O762)-MIN(L762:O762))))</f>
        <v>0</v>
      </c>
      <c r="AJ762" s="0" t="n">
        <f aca="false">IF(MAX(P762:S762)=MIN(P762:S762),0,IF($D$17="custo",(MAX(P762:S762)-P762)/(MAX(P762:S762)-MIN(P762:S762)),(P762-MIN(P762:S762))/(MAX(P762:S762)-MIN(P762:S762))))</f>
        <v>0.174869832809021</v>
      </c>
      <c r="AK762" s="0" t="n">
        <f aca="false">IF(MAX(P762:S762)=MIN(P762:S762),0,IF($D$17="custo",(MAX(P762:S762)-Q762)/(MAX(P762:S762)-MIN(P762:S762)),(Q762-MIN(P762:S762))/(MAX(P762:S762)-MIN(P762:S762))))</f>
        <v>0</v>
      </c>
      <c r="AL762" s="0" t="n">
        <f aca="false">IF(MAX(P762:S762)=MIN(P762:S762),0,IF($D$17="custo",(MAX(P762:S762)-R762)/(MAX(P762:S762)-MIN(P762:S762)),(R762-MIN(P762:S762))/(MAX(P762:S762)-MIN(P762:S762))))</f>
        <v>0.754613944460881</v>
      </c>
      <c r="AM762" s="0" t="n">
        <f aca="false">IF(MAX(P762:S762)=MIN(P762:S762),0,IF($D$17="custo",(MAX(P762:S762)-S762)/(MAX(P762:S762)-MIN(P762:S762)),(S762-MIN(P762:S762))/(MAX(P762:S762)-MIN(P762:S762))))</f>
        <v>1</v>
      </c>
      <c r="AN762" s="0" t="n">
        <f aca="false">IF(MAX(T762:W762)=MIN(T762:W762),0,IF($E$17="custo",(MAX(T762:W762)-T762)/(MAX(T762:W762)-MIN(T762:W762)),(T762-MIN(T762:W762))/(MAX(T762:W762)-MIN(T762:W762))))</f>
        <v>0</v>
      </c>
      <c r="AO762" s="0" t="n">
        <f aca="false">IF(MAX(T762:W762)=MIN(T762:W762),0,IF($E$17="custo",(MAX(T762:W762)-U762)/(MAX(T762:W762)-MIN(T762:W762)),(U762-MIN(T762:W762))/(MAX(T762:W762)-MIN(T762:W762))))</f>
        <v>0.653846153846154</v>
      </c>
      <c r="AP762" s="0" t="n">
        <f aca="false">IF(MAX(T762:W762)=MIN(T762:W762),0,IF($E$17="custo",(MAX(T762:W762)-V762)/(MAX(T762:W762)-MIN(T762:W762)),(V762-MIN(T762:W762))/(MAX(T762:W762)-MIN(T762:W762))))</f>
        <v>0.961538461538462</v>
      </c>
      <c r="AQ762" s="0" t="n">
        <f aca="false">IF(MAX(T762:W762)=MIN(T762:W762),0,IF($E$17="custo",(MAX(T762:W762)-W762)/(MAX(T762:W762)-MIN(T762:W762)),(W762-MIN(T762:W762))/(MAX(T762:W762)-MIN(T762:W762))))</f>
        <v>1</v>
      </c>
      <c r="AR762" s="0" t="n">
        <f aca="false">IF(MAX(X762:AA762)=MIN(X762:AA762),0,IF($F$17="custo",(MAX(X762:AA762)-X762)/(MAX(X762:AA762)-MIN(X762:AA762)),(X762-MIN(X762:AA762))/(MAX(X762:AA762)-MIN(X762:AA762))))</f>
        <v>0</v>
      </c>
      <c r="AS762" s="0" t="n">
        <f aca="false">IF(MAX(X762:AA762)=MIN(X762:AA762),0,IF($F$17="custo",(MAX(X762:AA762)-Y762)/(MAX(X762:AA762)-MIN(X762:AA762)),(Y762-MIN(X762:AA762))/(MAX(X762:AA762)-MIN(X762:AA762))))</f>
        <v>0.771428571428572</v>
      </c>
      <c r="AT762" s="0" t="n">
        <f aca="false">IF(MAX(X762:AA762)=MIN(X762:AA762),0,IF($F$17="custo",(MAX(X762:AA762)-Z762)/(MAX(X762:AA762)-MIN(X762:AA762)),(Z762-MIN(X762:AA762))/(MAX(X762:AA762)-MIN(X762:AA762))))</f>
        <v>0.371428571428571</v>
      </c>
      <c r="AU762" s="0" t="n">
        <f aca="false">IF(MAX(X762:AA762)=MIN(X762:AA762),0,IF($F$17="custo",(MAX(X762:AA762)-AA762)/(MAX(X762:AA762)-MIN(X762:AA762)),(AA762-MIN(X762:AA762))/(MAX(X762:AA762)-MIN(X762:AA762))))</f>
        <v>1</v>
      </c>
      <c r="AV762" s="0" t="n">
        <f aca="false">STDEVP(AB762:AE762)</f>
        <v>0.400373156749271</v>
      </c>
      <c r="AW762" s="0" t="n">
        <f aca="false">STDEVP(AF762:AI762)</f>
        <v>0.354681605661407</v>
      </c>
      <c r="AX762" s="0" t="n">
        <f aca="false">STDEVP(AJ762:AM762)</f>
        <v>0.409052182464088</v>
      </c>
      <c r="AY762" s="0" t="n">
        <f aca="false">STDEVP(AN762:AQ762)</f>
        <v>0.40062820492307</v>
      </c>
      <c r="AZ762" s="0" t="n">
        <f aca="false">STDEVP(AR762:AU762)</f>
        <v>0.382459815149359</v>
      </c>
      <c r="BA762" s="0" t="n">
        <f aca="false">AV762*((1-IFERROR(CORREL(AB762:AE762,AF762:AI762),0))+(1-IFERROR(CORREL(AB762:AE762,AJ762:AM762),0))+(1-IFERROR(CORREL(AB762:AE762,AN762:AQ762),0))+(1-IFERROR(CORREL(AB762:AE762,AR762:AU762),0)))</f>
        <v>1.19711431789334</v>
      </c>
      <c r="BB762" s="0" t="n">
        <f aca="false">AW762*((1-IFERROR(CORREL(AF762:AI762,AB762:AE762),0))+(1-IFERROR(CORREL(AF762:AI762,AJ762:AM762),0))+(1-IFERROR(CORREL(AF762:AI762,AN762:AQ762),0))+(1-IFERROR(CORREL(AF762:AI762,AR762:AU762),0)))</f>
        <v>2.29006790405175</v>
      </c>
      <c r="BC762" s="0" t="n">
        <f aca="false">AX762*((1-IFERROR(CORREL(AJ762:AM762,AB762:AE762),0))+(1-IFERROR(CORREL(AJ762:AM762,AF762:AI762),0))+(1-IFERROR(CORREL(AJ762:AM762,AN762:AQ762),0))+(1-IFERROR(CORREL(AJ762:AM762,AR762:AU762),0)))</f>
        <v>1.14503011093963</v>
      </c>
      <c r="BD762" s="0" t="n">
        <f aca="false">AY762*((1-IFERROR(CORREL(AN762:AQ762,AB762:AE762),0))+(1-IFERROR(CORREL(AN762:AQ762,AF762:AI762),0))+(1-IFERROR(CORREL(AN762:AQ762,AJ762:AM762),0))+(1-IFERROR(CORREL(AN762:AQ762,AR762:AU762),0)))</f>
        <v>0.914874214530516</v>
      </c>
      <c r="BE762" s="0" t="n">
        <f aca="false">AZ762*((1-IFERROR(CORREL(AR762:AU762,AB762:AE762),0))+(1-IFERROR(CORREL(AR762:AU762,AF762:AI762),0))+(1-IFERROR(CORREL(AR762:AU762,AJ762:AM762),0))+(1-IFERROR(CORREL(AR762:AU762,AN762:AQ762),0)))</f>
        <v>1.0887206191736</v>
      </c>
      <c r="BF762" s="0" t="n">
        <f aca="false">IF(SUM(BA762:BE762)&gt;0,BA762/SUM(BA762:BE762),1/5)</f>
        <v>0.180402216013868</v>
      </c>
      <c r="BG762" s="0" t="n">
        <f aca="false">IF(SUM(BA762:BE762)&gt;0,BB762/SUM(BA762:BE762),1/5)</f>
        <v>0.345107663101213</v>
      </c>
      <c r="BH762" s="0" t="n">
        <f aca="false">IF(SUM(BA762:BE762)&gt;0,BC762/SUM(BA762:BE762),1/5)</f>
        <v>0.172553252708251</v>
      </c>
      <c r="BI762" s="0" t="n">
        <f aca="false">IF(SUM(BA762:BE762)&gt;0,BD762/SUM(BA762:BE762),1/5)</f>
        <v>0.137869318918261</v>
      </c>
      <c r="BJ762" s="0" t="n">
        <f aca="false">IF(SUM(BA762:BE762)&gt;0,BE762/SUM(BA762:BE762),1/5)</f>
        <v>0.164067549258407</v>
      </c>
      <c r="BK762" s="0" t="n">
        <f aca="false">BF762*AB762+BG762*AF762+BH762*AJ762+BI762*AN762+BJ762*AR762</f>
        <v>0.277991918611534</v>
      </c>
      <c r="BL762" s="0" t="n">
        <f aca="false">BF762*AC762+BG762*AG762+BH762*AK762+BI762*AO762+BJ762*AS762</f>
        <v>0.561819382151506</v>
      </c>
      <c r="BM762" s="0" t="n">
        <f aca="false">BF762*AD762+BG762*AH762+BH762*AL762+BI762*AP762+BJ762*AT762</f>
        <v>0.645251298149384</v>
      </c>
      <c r="BN762" s="0" t="n">
        <f aca="false">BF762*AE762+BG762*AI762+BH762*AM762+BI762*AQ762+BJ762*AU762</f>
        <v>0.654892336898787</v>
      </c>
      <c r="BO762" s="0" t="n">
        <f aca="false">RANK(BK762,$BK762:$BN762)</f>
        <v>4</v>
      </c>
      <c r="BP762" s="0" t="n">
        <f aca="false">RANK(BL762,$BK762:$BN762)</f>
        <v>3</v>
      </c>
      <c r="BQ762" s="0" t="n">
        <f aca="false">RANK(BM762,$BK762:$BN762)</f>
        <v>2</v>
      </c>
      <c r="BR762" s="0" t="n">
        <f aca="false">RANK(BN762,$BK762:$BN762)</f>
        <v>1</v>
      </c>
    </row>
    <row r="763" customFormat="false" ht="15" hidden="false" customHeight="false" outlineLevel="0" collapsed="false">
      <c r="A763" s="0" t="n">
        <v>740</v>
      </c>
      <c r="B763" s="0" t="n">
        <f aca="false">RANDBETWEEN(1,$B$5)</f>
        <v>2</v>
      </c>
      <c r="C763" s="0" t="n">
        <f aca="false">RANDBETWEEN(1,$B$5)</f>
        <v>6</v>
      </c>
      <c r="D763" s="0" t="n">
        <f aca="false">RANDBETWEEN(1,$B$5)</f>
        <v>1</v>
      </c>
      <c r="E763" s="0" t="n">
        <f aca="false">RANDBETWEEN(1,$B$5)</f>
        <v>4</v>
      </c>
      <c r="F763" s="0" t="n">
        <f aca="false">RANDBETWEEN(1,$B$5)</f>
        <v>1</v>
      </c>
      <c r="G763" s="0" t="n">
        <f aca="false">RANDBETWEEN(1,$B$5)</f>
        <v>3</v>
      </c>
      <c r="H763" s="0" t="n">
        <f aca="true">NORMINV(RAND(),$B$8,$B$13)</f>
        <v>51.7261776565705</v>
      </c>
      <c r="I763" s="0" t="n">
        <f aca="true">NORMINV(RAND(),$C$8,$C$13)</f>
        <v>56.9865394999746</v>
      </c>
      <c r="J763" s="0" t="n">
        <f aca="true">NORMINV(RAND(),$D$8,$D$13)</f>
        <v>14.7249194927229</v>
      </c>
      <c r="K763" s="0" t="n">
        <f aca="true">NORMINV(RAND(),$E$8,$E$13)</f>
        <v>3.41804422291288</v>
      </c>
      <c r="L763" s="0" t="n">
        <f aca="true">NORMINV(RAND(),$B$9,$B$14)</f>
        <v>40.3213786722297</v>
      </c>
      <c r="M763" s="0" t="n">
        <f aca="true">NORMINV(RAND(),$C$9,$C$14)</f>
        <v>54.0310127617456</v>
      </c>
      <c r="N763" s="0" t="n">
        <f aca="true">NORMINV(RAND(),$D$9,$D$14)</f>
        <v>43.1082999203489</v>
      </c>
      <c r="O763" s="0" t="n">
        <f aca="true">NORMINV(RAND(),$E$9,$E$14)</f>
        <v>22.8923900998789</v>
      </c>
      <c r="P763" s="0" t="n">
        <f aca="true">NORMINV(RAND(),$B$10,$B$15)</f>
        <v>23.6697123194615</v>
      </c>
      <c r="Q763" s="0" t="n">
        <f aca="true">NORMINV(RAND(),$C$10,$C$15)</f>
        <v>26.899901718047</v>
      </c>
      <c r="R763" s="0" t="n">
        <f aca="true">NORMINV(RAND(),$D$10,$D$15)</f>
        <v>10.0839048605367</v>
      </c>
      <c r="S763" s="0" t="n">
        <f aca="true">NORMINV(RAND(),$E$10,$E$15)</f>
        <v>3.63713726075337</v>
      </c>
      <c r="T763" s="0" t="n">
        <f aca="false">MEDIAN(INDEX(Avaliadores!$B$17:$B$22,$B763),INDEX(Avaliadores!$B$17:$B$22,$C763),INDEX(Avaliadores!$B$17:$B$22,$D763),INDEX(Avaliadores!$B$17:$B$22,$E763),INDEX(Avaliadores!$B$17:$B$22,$F763),INDEX(Avaliadores!$B$17:$B$22,$G763))</f>
        <v>2.41666666666667</v>
      </c>
      <c r="U763" s="0" t="n">
        <f aca="false">MEDIAN(INDEX(Avaliadores!$C$17:$C$22,$B763),INDEX(Avaliadores!$C$17:$C$22,$C763),INDEX(Avaliadores!$C$17:$C$22,$D763),INDEX(Avaliadores!$C$17:$C$22,$E763),INDEX(Avaliadores!$C$17:$C$22,$F763),INDEX(Avaliadores!$C$17:$C$22,$G763))</f>
        <v>4.91666666666667</v>
      </c>
      <c r="V763" s="0" t="n">
        <f aca="false">MEDIAN(INDEX(Avaliadores!$D$17:$D$22,$B763),INDEX(Avaliadores!$D$17:$D$22,$C763),INDEX(Avaliadores!$D$17:$D$22,$D763),INDEX(Avaliadores!$D$17:$D$22,$E763),INDEX(Avaliadores!$D$17:$D$22,$F763),INDEX(Avaliadores!$D$17:$D$22,$G763))</f>
        <v>5.91666666666667</v>
      </c>
      <c r="W763" s="0" t="n">
        <f aca="false">MEDIAN(INDEX(Avaliadores!$E$17:$E$22,$B763),INDEX(Avaliadores!$E$17:$E$22,$C763),INDEX(Avaliadores!$E$17:$E$22,$D763),INDEX(Avaliadores!$E$17:$E$22,$E763),INDEX(Avaliadores!$E$17:$E$22,$F763),INDEX(Avaliadores!$E$17:$E$22,$G763))</f>
        <v>6.29166666666667</v>
      </c>
      <c r="X763" s="0" t="n">
        <f aca="false">MEDIAN(INDEX(Avaliadores!$F$17:$F$22,$B763),INDEX(Avaliadores!$F$17:$F$22,$C763),INDEX(Avaliadores!$F$17:$F$22,$D763),INDEX(Avaliadores!$F$17:$F$22,$E763),INDEX(Avaliadores!$F$17:$F$22,$F763),INDEX(Avaliadores!$F$17:$F$22,$G763))</f>
        <v>2.41666666666667</v>
      </c>
      <c r="Y763" s="0" t="n">
        <f aca="false">MEDIAN(INDEX(Avaliadores!$G$17:$G$22,$B763),INDEX(Avaliadores!$G$17:$G$22,$C763),INDEX(Avaliadores!$G$17:$G$22,$D763),INDEX(Avaliadores!$G$17:$G$22,$E763),INDEX(Avaliadores!$G$17:$G$22,$F763),INDEX(Avaliadores!$G$17:$G$22,$G763))</f>
        <v>5.04166666666667</v>
      </c>
      <c r="Z763" s="0" t="n">
        <f aca="false">MEDIAN(INDEX(Avaliadores!$H$17:$H$22,$B763),INDEX(Avaliadores!$H$17:$H$22,$C763),INDEX(Avaliadores!$H$17:$H$22,$D763),INDEX(Avaliadores!$H$17:$H$22,$E763),INDEX(Avaliadores!$H$17:$H$22,$F763),INDEX(Avaliadores!$H$17:$H$22,$G763))</f>
        <v>4.04166666666667</v>
      </c>
      <c r="AA763" s="0" t="n">
        <f aca="false">MEDIAN(INDEX(Avaliadores!$I$17:$I$22,$B763),INDEX(Avaliadores!$I$17:$I$22,$C763),INDEX(Avaliadores!$I$17:$I$22,$D763),INDEX(Avaliadores!$I$17:$I$22,$E763),INDEX(Avaliadores!$I$17:$I$22,$F763),INDEX(Avaliadores!$I$17:$I$22,$G763))</f>
        <v>6.91666666666667</v>
      </c>
      <c r="AB763" s="0" t="n">
        <f aca="false">IF(MAX(H763:K763)=MIN(H763:K763),0,IF($B$17="custo",(MAX(H763:K763)-H763)/(MAX(H763:K763)-MIN(H763:K763)),(H763-MIN(H763:K763))/(MAX(H763:K763)-MIN(H763:K763))))</f>
        <v>0.0981987979351852</v>
      </c>
      <c r="AC763" s="0" t="n">
        <f aca="false">IF(MAX(H763:K763)=MIN(H763:K763),0,IF($B$17="custo",(MAX(H763:K763)-I763)/(MAX(H763:K763)-MIN(H763:K763)),(I763-MIN(H763:K763))/(MAX(H763:K763)-MIN(H763:K763))))</f>
        <v>0</v>
      </c>
      <c r="AD763" s="0" t="n">
        <f aca="false">IF(MAX(H763:K763)=MIN(H763:K763),0,IF($B$17="custo",(MAX(H763:K763)-J763)/(MAX(H763:K763)-MIN(H763:K763)),(J763-MIN(H763:K763))/(MAX(H763:K763)-MIN(H763:K763))))</f>
        <v>0.788926771018493</v>
      </c>
      <c r="AE763" s="0" t="n">
        <f aca="false">IF(MAX(H763:K763)=MIN(H763:K763),0,IF($B$17="custo",(MAX(H763:K763)-K763)/(MAX(H763:K763)-MIN(H763:K763)),(K763-MIN(H763:K763))/(MAX(H763:K763)-MIN(H763:K763))))</f>
        <v>1</v>
      </c>
      <c r="AF763" s="0" t="n">
        <f aca="false">IF(MAX(L763:O763)=MIN(L763:O763),0,IF($C$17="custo",(MAX(L763:O763)-L763)/(MAX(L763:O763)-MIN(L763:O763)),(L763-MIN(L763:O763))/(MAX(L763:O763)-MIN(L763:O763))))</f>
        <v>0.559722527281044</v>
      </c>
      <c r="AG763" s="0" t="n">
        <f aca="false">IF(MAX(L763:O763)=MIN(L763:O763),0,IF($C$17="custo",(MAX(L763:O763)-M763)/(MAX(L763:O763)-MIN(L763:O763)),(M763-MIN(L763:O763))/(MAX(L763:O763)-MIN(L763:O763))))</f>
        <v>1</v>
      </c>
      <c r="AH763" s="0" t="n">
        <f aca="false">IF(MAX(L763:O763)=MIN(L763:O763),0,IF($C$17="custo",(MAX(L763:O763)-N763)/(MAX(L763:O763)-MIN(L763:O763)),(N763-MIN(L763:O763))/(MAX(L763:O763)-MIN(L763:O763))))</f>
        <v>0.649222993579193</v>
      </c>
      <c r="AI763" s="0" t="n">
        <f aca="false">IF(MAX(L763:O763)=MIN(L763:O763),0,IF($C$17="custo",(MAX(L763:O763)-O763)/(MAX(L763:O763)-MIN(L763:O763)),(O763-MIN(L763:O763))/(MAX(L763:O763)-MIN(L763:O763))))</f>
        <v>0</v>
      </c>
      <c r="AJ763" s="0" t="n">
        <f aca="false">IF(MAX(P763:S763)=MIN(P763:S763),0,IF($D$17="custo",(MAX(P763:S763)-P763)/(MAX(P763:S763)-MIN(P763:S763)),(P763-MIN(P763:S763))/(MAX(P763:S763)-MIN(P763:S763))))</f>
        <v>0.138856643823033</v>
      </c>
      <c r="AK763" s="0" t="n">
        <f aca="false">IF(MAX(P763:S763)=MIN(P763:S763),0,IF($D$17="custo",(MAX(P763:S763)-Q763)/(MAX(P763:S763)-MIN(P763:S763)),(Q763-MIN(P763:S763))/(MAX(P763:S763)-MIN(P763:S763))))</f>
        <v>0</v>
      </c>
      <c r="AL763" s="0" t="n">
        <f aca="false">IF(MAX(P763:S763)=MIN(P763:S763),0,IF($D$17="custo",(MAX(P763:S763)-R763)/(MAX(P763:S763)-MIN(P763:S763)),(R763-MIN(P763:S763))/(MAX(P763:S763)-MIN(P763:S763))))</f>
        <v>0.722871818969821</v>
      </c>
      <c r="AM763" s="0" t="n">
        <f aca="false">IF(MAX(P763:S763)=MIN(P763:S763),0,IF($D$17="custo",(MAX(P763:S763)-S763)/(MAX(P763:S763)-MIN(P763:S763)),(S763-MIN(P763:S763))/(MAX(P763:S763)-MIN(P763:S763))))</f>
        <v>1</v>
      </c>
      <c r="AN763" s="0" t="n">
        <f aca="false">IF(MAX(T763:W763)=MIN(T763:W763),0,IF($E$17="custo",(MAX(T763:W763)-T763)/(MAX(T763:W763)-MIN(T763:W763)),(T763-MIN(T763:W763))/(MAX(T763:W763)-MIN(T763:W763))))</f>
        <v>0</v>
      </c>
      <c r="AO763" s="0" t="n">
        <f aca="false">IF(MAX(T763:W763)=MIN(T763:W763),0,IF($E$17="custo",(MAX(T763:W763)-U763)/(MAX(T763:W763)-MIN(T763:W763)),(U763-MIN(T763:W763))/(MAX(T763:W763)-MIN(T763:W763))))</f>
        <v>0.645161290322581</v>
      </c>
      <c r="AP763" s="0" t="n">
        <f aca="false">IF(MAX(T763:W763)=MIN(T763:W763),0,IF($E$17="custo",(MAX(T763:W763)-V763)/(MAX(T763:W763)-MIN(T763:W763)),(V763-MIN(T763:W763))/(MAX(T763:W763)-MIN(T763:W763))))</f>
        <v>0.903225806451613</v>
      </c>
      <c r="AQ763" s="0" t="n">
        <f aca="false">IF(MAX(T763:W763)=MIN(T763:W763),0,IF($E$17="custo",(MAX(T763:W763)-W763)/(MAX(T763:W763)-MIN(T763:W763)),(W763-MIN(T763:W763))/(MAX(T763:W763)-MIN(T763:W763))))</f>
        <v>1</v>
      </c>
      <c r="AR763" s="0" t="n">
        <f aca="false">IF(MAX(X763:AA763)=MIN(X763:AA763),0,IF($F$17="custo",(MAX(X763:AA763)-X763)/(MAX(X763:AA763)-MIN(X763:AA763)),(X763-MIN(X763:AA763))/(MAX(X763:AA763)-MIN(X763:AA763))))</f>
        <v>0</v>
      </c>
      <c r="AS763" s="0" t="n">
        <f aca="false">IF(MAX(X763:AA763)=MIN(X763:AA763),0,IF($F$17="custo",(MAX(X763:AA763)-Y763)/(MAX(X763:AA763)-MIN(X763:AA763)),(Y763-MIN(X763:AA763))/(MAX(X763:AA763)-MIN(X763:AA763))))</f>
        <v>0.583333333333333</v>
      </c>
      <c r="AT763" s="0" t="n">
        <f aca="false">IF(MAX(X763:AA763)=MIN(X763:AA763),0,IF($F$17="custo",(MAX(X763:AA763)-Z763)/(MAX(X763:AA763)-MIN(X763:AA763)),(Z763-MIN(X763:AA763))/(MAX(X763:AA763)-MIN(X763:AA763))))</f>
        <v>0.361111111111111</v>
      </c>
      <c r="AU763" s="0" t="n">
        <f aca="false">IF(MAX(X763:AA763)=MIN(X763:AA763),0,IF($F$17="custo",(MAX(X763:AA763)-AA763)/(MAX(X763:AA763)-MIN(X763:AA763)),(AA763-MIN(X763:AA763))/(MAX(X763:AA763)-MIN(X763:AA763))))</f>
        <v>1</v>
      </c>
      <c r="AV763" s="0" t="n">
        <f aca="false">STDEVP(AB763:AE763)</f>
        <v>0.430620983492414</v>
      </c>
      <c r="AW763" s="0" t="n">
        <f aca="false">STDEVP(AF763:AI763)</f>
        <v>0.358789535941923</v>
      </c>
      <c r="AX763" s="0" t="n">
        <f aca="false">STDEVP(AJ763:AM763)</f>
        <v>0.410888250288711</v>
      </c>
      <c r="AY763" s="0" t="n">
        <f aca="false">STDEVP(AN763:AQ763)</f>
        <v>0.390025880301411</v>
      </c>
      <c r="AZ763" s="0" t="n">
        <f aca="false">STDEVP(AR763:AU763)</f>
        <v>0.362444120852775</v>
      </c>
      <c r="BA763" s="0" t="n">
        <f aca="false">AV763*((1-IFERROR(CORREL(AB763:AE763,AF763:AI763),0))+(1-IFERROR(CORREL(AB763:AE763,AJ763:AM763),0))+(1-IFERROR(CORREL(AB763:AE763,AN763:AQ763),0))+(1-IFERROR(CORREL(AB763:AE763,AR763:AU763),0)))</f>
        <v>1.04352926287881</v>
      </c>
      <c r="BB763" s="0" t="n">
        <f aca="false">AW763*((1-IFERROR(CORREL(AF763:AI763,AB763:AE763),0))+(1-IFERROR(CORREL(AF763:AI763,AJ763:AM763),0))+(1-IFERROR(CORREL(AF763:AI763,AN763:AQ763),0))+(1-IFERROR(CORREL(AF763:AI763,AR763:AU763),0)))</f>
        <v>2.29287455717551</v>
      </c>
      <c r="BC763" s="0" t="n">
        <f aca="false">AX763*((1-IFERROR(CORREL(AJ763:AM763,AB763:AE763),0))+(1-IFERROR(CORREL(AJ763:AM763,AF763:AI763),0))+(1-IFERROR(CORREL(AJ763:AM763,AN763:AQ763),0))+(1-IFERROR(CORREL(AJ763:AM763,AR763:AU763),0)))</f>
        <v>1.02433164343059</v>
      </c>
      <c r="BD763" s="0" t="n">
        <f aca="false">AY763*((1-IFERROR(CORREL(AN763:AQ763,AB763:AE763),0))+(1-IFERROR(CORREL(AN763:AQ763,AF763:AI763),0))+(1-IFERROR(CORREL(AN763:AQ763,AJ763:AM763),0))+(1-IFERROR(CORREL(AN763:AQ763,AR763:AU763),0)))</f>
        <v>0.78243403266484</v>
      </c>
      <c r="BE763" s="0" t="n">
        <f aca="false">AZ763*((1-IFERROR(CORREL(AR763:AU763,AB763:AE763),0))+(1-IFERROR(CORREL(AR763:AU763,AF763:AI763),0))+(1-IFERROR(CORREL(AR763:AU763,AJ763:AM763),0))+(1-IFERROR(CORREL(AR763:AU763,AN763:AQ763),0)))</f>
        <v>0.900937797031152</v>
      </c>
      <c r="BF763" s="0" t="n">
        <f aca="false">IF(SUM(BA763:BE763)&gt;0,BA763/SUM(BA763:BE763),1/5)</f>
        <v>0.172652339255483</v>
      </c>
      <c r="BG763" s="0" t="n">
        <f aca="false">IF(SUM(BA763:BE763)&gt;0,BB763/SUM(BA763:BE763),1/5)</f>
        <v>0.379357024280887</v>
      </c>
      <c r="BH763" s="0" t="n">
        <f aca="false">IF(SUM(BA763:BE763)&gt;0,BC763/SUM(BA763:BE763),1/5)</f>
        <v>0.169476085341216</v>
      </c>
      <c r="BI763" s="0" t="n">
        <f aca="false">IF(SUM(BA763:BE763)&gt;0,BD763/SUM(BA763:BE763),1/5)</f>
        <v>0.129454027652289</v>
      </c>
      <c r="BJ763" s="0" t="n">
        <f aca="false">IF(SUM(BA763:BE763)&gt;0,BE763/SUM(BA763:BE763),1/5)</f>
        <v>0.149060523470126</v>
      </c>
      <c r="BK763" s="0" t="n">
        <f aca="false">BF763*AB763+BG763*AF763+BH763*AJ763+BI763*AN763+BJ763*AR763</f>
        <v>0.252821804966648</v>
      </c>
      <c r="BL763" s="0" t="n">
        <f aca="false">BF763*AC763+BG763*AG763+BH763*AK763+BI763*AO763+BJ763*AS763</f>
        <v>0.549827723822732</v>
      </c>
      <c r="BM763" s="0" t="n">
        <f aca="false">BF763*AD763+BG763*AH763+BH763*AL763+BI763*AP763+BJ763*AT763</f>
        <v>0.675760471316787</v>
      </c>
      <c r="BN763" s="0" t="n">
        <f aca="false">BF763*AE763+BG763*AI763+BH763*AM763+BI763*AQ763+BJ763*AU763</f>
        <v>0.620642975719113</v>
      </c>
      <c r="BO763" s="0" t="n">
        <f aca="false">RANK(BK763,$BK763:$BN763)</f>
        <v>4</v>
      </c>
      <c r="BP763" s="0" t="n">
        <f aca="false">RANK(BL763,$BK763:$BN763)</f>
        <v>3</v>
      </c>
      <c r="BQ763" s="0" t="n">
        <f aca="false">RANK(BM763,$BK763:$BN763)</f>
        <v>1</v>
      </c>
      <c r="BR763" s="0" t="n">
        <f aca="false">RANK(BN763,$BK763:$BN763)</f>
        <v>2</v>
      </c>
    </row>
    <row r="764" customFormat="false" ht="15" hidden="false" customHeight="false" outlineLevel="0" collapsed="false">
      <c r="A764" s="0" t="n">
        <v>741</v>
      </c>
      <c r="B764" s="0" t="n">
        <f aca="false">RANDBETWEEN(1,$B$5)</f>
        <v>3</v>
      </c>
      <c r="C764" s="0" t="n">
        <f aca="false">RANDBETWEEN(1,$B$5)</f>
        <v>4</v>
      </c>
      <c r="D764" s="0" t="n">
        <f aca="false">RANDBETWEEN(1,$B$5)</f>
        <v>4</v>
      </c>
      <c r="E764" s="0" t="n">
        <f aca="false">RANDBETWEEN(1,$B$5)</f>
        <v>6</v>
      </c>
      <c r="F764" s="0" t="n">
        <f aca="false">RANDBETWEEN(1,$B$5)</f>
        <v>2</v>
      </c>
      <c r="G764" s="0" t="n">
        <f aca="false">RANDBETWEEN(1,$B$5)</f>
        <v>2</v>
      </c>
      <c r="H764" s="0" t="n">
        <f aca="true">NORMINV(RAND(),$B$8,$B$13)</f>
        <v>53.7294026255834</v>
      </c>
      <c r="I764" s="0" t="n">
        <f aca="true">NORMINV(RAND(),$C$8,$C$13)</f>
        <v>72.2838031379831</v>
      </c>
      <c r="J764" s="0" t="n">
        <f aca="true">NORMINV(RAND(),$D$8,$D$13)</f>
        <v>14.473596329124</v>
      </c>
      <c r="K764" s="0" t="n">
        <f aca="true">NORMINV(RAND(),$E$8,$E$13)</f>
        <v>3.32304437282176</v>
      </c>
      <c r="L764" s="0" t="n">
        <f aca="true">NORMINV(RAND(),$B$9,$B$14)</f>
        <v>50.6649016159677</v>
      </c>
      <c r="M764" s="0" t="n">
        <f aca="true">NORMINV(RAND(),$C$9,$C$14)</f>
        <v>53.1459617437638</v>
      </c>
      <c r="N764" s="0" t="n">
        <f aca="true">NORMINV(RAND(),$D$9,$D$14)</f>
        <v>49.8508643584461</v>
      </c>
      <c r="O764" s="0" t="n">
        <f aca="true">NORMINV(RAND(),$E$9,$E$14)</f>
        <v>29.7015221715906</v>
      </c>
      <c r="P764" s="0" t="n">
        <f aca="true">NORMINV(RAND(),$B$10,$B$15)</f>
        <v>24.7121728664846</v>
      </c>
      <c r="Q764" s="0" t="n">
        <f aca="true">NORMINV(RAND(),$C$10,$C$15)</f>
        <v>27.0770151376467</v>
      </c>
      <c r="R764" s="0" t="n">
        <f aca="true">NORMINV(RAND(),$D$10,$D$15)</f>
        <v>9.26778636372963</v>
      </c>
      <c r="S764" s="0" t="n">
        <f aca="true">NORMINV(RAND(),$E$10,$E$15)</f>
        <v>4.07279866328145</v>
      </c>
      <c r="T764" s="0" t="n">
        <f aca="false">MEDIAN(INDEX(Avaliadores!$B$17:$B$22,$B764),INDEX(Avaliadores!$B$17:$B$22,$C764),INDEX(Avaliadores!$B$17:$B$22,$D764),INDEX(Avaliadores!$B$17:$B$22,$E764),INDEX(Avaliadores!$B$17:$B$22,$F764),INDEX(Avaliadores!$B$17:$B$22,$G764))</f>
        <v>3.04166666666667</v>
      </c>
      <c r="U764" s="0" t="n">
        <f aca="false">MEDIAN(INDEX(Avaliadores!$C$17:$C$22,$B764),INDEX(Avaliadores!$C$17:$C$22,$C764),INDEX(Avaliadores!$C$17:$C$22,$D764),INDEX(Avaliadores!$C$17:$C$22,$E764),INDEX(Avaliadores!$C$17:$C$22,$F764),INDEX(Avaliadores!$C$17:$C$22,$G764))</f>
        <v>5.29166666666667</v>
      </c>
      <c r="V764" s="0" t="n">
        <f aca="false">MEDIAN(INDEX(Avaliadores!$D$17:$D$22,$B764),INDEX(Avaliadores!$D$17:$D$22,$C764),INDEX(Avaliadores!$D$17:$D$22,$D764),INDEX(Avaliadores!$D$17:$D$22,$E764),INDEX(Avaliadores!$D$17:$D$22,$F764),INDEX(Avaliadores!$D$17:$D$22,$G764))</f>
        <v>5.66666666666667</v>
      </c>
      <c r="W764" s="0" t="n">
        <f aca="false">MEDIAN(INDEX(Avaliadores!$E$17:$E$22,$B764),INDEX(Avaliadores!$E$17:$E$22,$C764),INDEX(Avaliadores!$E$17:$E$22,$D764),INDEX(Avaliadores!$E$17:$E$22,$E764),INDEX(Avaliadores!$E$17:$E$22,$F764),INDEX(Avaliadores!$E$17:$E$22,$G764))</f>
        <v>6.04166666666667</v>
      </c>
      <c r="X764" s="0" t="n">
        <f aca="false">MEDIAN(INDEX(Avaliadores!$F$17:$F$22,$B764),INDEX(Avaliadores!$F$17:$F$22,$C764),INDEX(Avaliadores!$F$17:$F$22,$D764),INDEX(Avaliadores!$F$17:$F$22,$E764),INDEX(Avaliadores!$F$17:$F$22,$F764),INDEX(Avaliadores!$F$17:$F$22,$G764))</f>
        <v>2.91666666666667</v>
      </c>
      <c r="Y764" s="0" t="n">
        <f aca="false">MEDIAN(INDEX(Avaliadores!$G$17:$G$22,$B764),INDEX(Avaliadores!$G$17:$G$22,$C764),INDEX(Avaliadores!$G$17:$G$22,$D764),INDEX(Avaliadores!$G$17:$G$22,$E764),INDEX(Avaliadores!$G$17:$G$22,$F764),INDEX(Avaliadores!$G$17:$G$22,$G764))</f>
        <v>5.41666666666667</v>
      </c>
      <c r="Z764" s="0" t="n">
        <f aca="false">MEDIAN(INDEX(Avaliadores!$H$17:$H$22,$B764),INDEX(Avaliadores!$H$17:$H$22,$C764),INDEX(Avaliadores!$H$17:$H$22,$D764),INDEX(Avaliadores!$H$17:$H$22,$E764),INDEX(Avaliadores!$H$17:$H$22,$F764),INDEX(Avaliadores!$H$17:$H$22,$G764))</f>
        <v>3.91666666666667</v>
      </c>
      <c r="AA764" s="0" t="n">
        <f aca="false">MEDIAN(INDEX(Avaliadores!$I$17:$I$22,$B764),INDEX(Avaliadores!$I$17:$I$22,$C764),INDEX(Avaliadores!$I$17:$I$22,$D764),INDEX(Avaliadores!$I$17:$I$22,$E764),INDEX(Avaliadores!$I$17:$I$22,$F764),INDEX(Avaliadores!$I$17:$I$22,$G764))</f>
        <v>6.04166666666667</v>
      </c>
      <c r="AB764" s="0" t="n">
        <f aca="false">IF(MAX(H764:K764)=MIN(H764:K764),0,IF($B$17="custo",(MAX(H764:K764)-H764)/(MAX(H764:K764)-MIN(H764:K764)),(H764-MIN(H764:K764))/(MAX(H764:K764)-MIN(H764:K764))))</f>
        <v>0.26905737182482</v>
      </c>
      <c r="AC764" s="0" t="n">
        <f aca="false">IF(MAX(H764:K764)=MIN(H764:K764),0,IF($B$17="custo",(MAX(H764:K764)-I764)/(MAX(H764:K764)-MIN(H764:K764)),(I764-MIN(H764:K764))/(MAX(H764:K764)-MIN(H764:K764))))</f>
        <v>0</v>
      </c>
      <c r="AD764" s="0" t="n">
        <f aca="false">IF(MAX(H764:K764)=MIN(H764:K764),0,IF($B$17="custo",(MAX(H764:K764)-J764)/(MAX(H764:K764)-MIN(H764:K764)),(J764-MIN(H764:K764))/(MAX(H764:K764)-MIN(H764:K764))))</f>
        <v>0.838305840075306</v>
      </c>
      <c r="AE764" s="0" t="n">
        <f aca="false">IF(MAX(H764:K764)=MIN(H764:K764),0,IF($B$17="custo",(MAX(H764:K764)-K764)/(MAX(H764:K764)-MIN(H764:K764)),(K764-MIN(H764:K764))/(MAX(H764:K764)-MIN(H764:K764))))</f>
        <v>1</v>
      </c>
      <c r="AF764" s="0" t="n">
        <f aca="false">IF(MAX(L764:O764)=MIN(L764:O764),0,IF($C$17="custo",(MAX(L764:O764)-L764)/(MAX(L764:O764)-MIN(L764:O764)),(L764-MIN(L764:O764))/(MAX(L764:O764)-MIN(L764:O764))))</f>
        <v>0.894172768764287</v>
      </c>
      <c r="AG764" s="0" t="n">
        <f aca="false">IF(MAX(L764:O764)=MIN(L764:O764),0,IF($C$17="custo",(MAX(L764:O764)-M764)/(MAX(L764:O764)-MIN(L764:O764)),(M764-MIN(L764:O764))/(MAX(L764:O764)-MIN(L764:O764))))</f>
        <v>1</v>
      </c>
      <c r="AH764" s="0" t="n">
        <f aca="false">IF(MAX(L764:O764)=MIN(L764:O764),0,IF($C$17="custo",(MAX(L764:O764)-N764)/(MAX(L764:O764)-MIN(L764:O764)),(N764-MIN(L764:O764))/(MAX(L764:O764)-MIN(L764:O764))))</f>
        <v>0.859450793217989</v>
      </c>
      <c r="AI764" s="0" t="n">
        <f aca="false">IF(MAX(L764:O764)=MIN(L764:O764),0,IF($C$17="custo",(MAX(L764:O764)-O764)/(MAX(L764:O764)-MIN(L764:O764)),(O764-MIN(L764:O764))/(MAX(L764:O764)-MIN(L764:O764))))</f>
        <v>0</v>
      </c>
      <c r="AJ764" s="0" t="n">
        <f aca="false">IF(MAX(P764:S764)=MIN(P764:S764),0,IF($D$17="custo",(MAX(P764:S764)-P764)/(MAX(P764:S764)-MIN(P764:S764)),(P764-MIN(P764:S764))/(MAX(P764:S764)-MIN(P764:S764))))</f>
        <v>0.102800383303531</v>
      </c>
      <c r="AK764" s="0" t="n">
        <f aca="false">IF(MAX(P764:S764)=MIN(P764:S764),0,IF($D$17="custo",(MAX(P764:S764)-Q764)/(MAX(P764:S764)-MIN(P764:S764)),(Q764-MIN(P764:S764))/(MAX(P764:S764)-MIN(P764:S764))))</f>
        <v>0</v>
      </c>
      <c r="AL764" s="0" t="n">
        <f aca="false">IF(MAX(P764:S764)=MIN(P764:S764),0,IF($D$17="custo",(MAX(P764:S764)-R764)/(MAX(P764:S764)-MIN(P764:S764)),(R764-MIN(P764:S764))/(MAX(P764:S764)-MIN(P764:S764))))</f>
        <v>0.774172369389881</v>
      </c>
      <c r="AM764" s="0" t="n">
        <f aca="false">IF(MAX(P764:S764)=MIN(P764:S764),0,IF($D$17="custo",(MAX(P764:S764)-S764)/(MAX(P764:S764)-MIN(P764:S764)),(S764-MIN(P764:S764))/(MAX(P764:S764)-MIN(P764:S764))))</f>
        <v>1</v>
      </c>
      <c r="AN764" s="0" t="n">
        <f aca="false">IF(MAX(T764:W764)=MIN(T764:W764),0,IF($E$17="custo",(MAX(T764:W764)-T764)/(MAX(T764:W764)-MIN(T764:W764)),(T764-MIN(T764:W764))/(MAX(T764:W764)-MIN(T764:W764))))</f>
        <v>0</v>
      </c>
      <c r="AO764" s="0" t="n">
        <f aca="false">IF(MAX(T764:W764)=MIN(T764:W764),0,IF($E$17="custo",(MAX(T764:W764)-U764)/(MAX(T764:W764)-MIN(T764:W764)),(U764-MIN(T764:W764))/(MAX(T764:W764)-MIN(T764:W764))))</f>
        <v>0.75</v>
      </c>
      <c r="AP764" s="0" t="n">
        <f aca="false">IF(MAX(T764:W764)=MIN(T764:W764),0,IF($E$17="custo",(MAX(T764:W764)-V764)/(MAX(T764:W764)-MIN(T764:W764)),(V764-MIN(T764:W764))/(MAX(T764:W764)-MIN(T764:W764))))</f>
        <v>0.875</v>
      </c>
      <c r="AQ764" s="0" t="n">
        <f aca="false">IF(MAX(T764:W764)=MIN(T764:W764),0,IF($E$17="custo",(MAX(T764:W764)-W764)/(MAX(T764:W764)-MIN(T764:W764)),(W764-MIN(T764:W764))/(MAX(T764:W764)-MIN(T764:W764))))</f>
        <v>1</v>
      </c>
      <c r="AR764" s="0" t="n">
        <f aca="false">IF(MAX(X764:AA764)=MIN(X764:AA764),0,IF($F$17="custo",(MAX(X764:AA764)-X764)/(MAX(X764:AA764)-MIN(X764:AA764)),(X764-MIN(X764:AA764))/(MAX(X764:AA764)-MIN(X764:AA764))))</f>
        <v>0</v>
      </c>
      <c r="AS764" s="0" t="n">
        <f aca="false">IF(MAX(X764:AA764)=MIN(X764:AA764),0,IF($F$17="custo",(MAX(X764:AA764)-Y764)/(MAX(X764:AA764)-MIN(X764:AA764)),(Y764-MIN(X764:AA764))/(MAX(X764:AA764)-MIN(X764:AA764))))</f>
        <v>0.8</v>
      </c>
      <c r="AT764" s="0" t="n">
        <f aca="false">IF(MAX(X764:AA764)=MIN(X764:AA764),0,IF($F$17="custo",(MAX(X764:AA764)-Z764)/(MAX(X764:AA764)-MIN(X764:AA764)),(Z764-MIN(X764:AA764))/(MAX(X764:AA764)-MIN(X764:AA764))))</f>
        <v>0.32</v>
      </c>
      <c r="AU764" s="0" t="n">
        <f aca="false">IF(MAX(X764:AA764)=MIN(X764:AA764),0,IF($F$17="custo",(MAX(X764:AA764)-AA764)/(MAX(X764:AA764)-MIN(X764:AA764)),(AA764-MIN(X764:AA764))/(MAX(X764:AA764)-MIN(X764:AA764))))</f>
        <v>1</v>
      </c>
      <c r="AV764" s="0" t="n">
        <f aca="false">STDEVP(AB764:AE764)</f>
        <v>0.407708113765271</v>
      </c>
      <c r="AW764" s="0" t="n">
        <f aca="false">STDEVP(AF764:AI764)</f>
        <v>0.400808534741537</v>
      </c>
      <c r="AX764" s="0" t="n">
        <f aca="false">STDEVP(AJ764:AM764)</f>
        <v>0.426952602095866</v>
      </c>
      <c r="AY764" s="0" t="n">
        <f aca="false">STDEVP(AN764:AQ764)</f>
        <v>0.389059362437148</v>
      </c>
      <c r="AZ764" s="0" t="n">
        <f aca="false">STDEVP(AR764:AU764)</f>
        <v>0.393319208785943</v>
      </c>
      <c r="BA764" s="0" t="n">
        <f aca="false">AV764*((1-IFERROR(CORREL(AB764:AE764,AF764:AI764),0))+(1-IFERROR(CORREL(AB764:AE764,AJ764:AM764),0))+(1-IFERROR(CORREL(AB764:AE764,AN764:AQ764),0))+(1-IFERROR(CORREL(AB764:AE764,AR764:AU764),0)))</f>
        <v>1.2120538524037</v>
      </c>
      <c r="BB764" s="0" t="n">
        <f aca="false">AW764*((1-IFERROR(CORREL(AF764:AI764,AB764:AE764),0))+(1-IFERROR(CORREL(AF764:AI764,AJ764:AM764),0))+(1-IFERROR(CORREL(AF764:AI764,AN764:AQ764),0))+(1-IFERROR(CORREL(AF764:AI764,AR764:AU764),0)))</f>
        <v>2.65699590676087</v>
      </c>
      <c r="BC764" s="0" t="n">
        <f aca="false">AX764*((1-IFERROR(CORREL(AJ764:AM764,AB764:AE764),0))+(1-IFERROR(CORREL(AJ764:AM764,AF764:AI764),0))+(1-IFERROR(CORREL(AJ764:AM764,AN764:AQ764),0))+(1-IFERROR(CORREL(AJ764:AM764,AR764:AU764),0)))</f>
        <v>1.17254007070262</v>
      </c>
      <c r="BD764" s="0" t="n">
        <f aca="false">AY764*((1-IFERROR(CORREL(AN764:AQ764,AB764:AE764),0))+(1-IFERROR(CORREL(AN764:AQ764,AF764:AI764),0))+(1-IFERROR(CORREL(AN764:AQ764,AJ764:AM764),0))+(1-IFERROR(CORREL(AN764:AQ764,AR764:AU764),0)))</f>
        <v>0.959950435790247</v>
      </c>
      <c r="BE764" s="0" t="n">
        <f aca="false">AZ764*((1-IFERROR(CORREL(AR764:AU764,AB764:AE764),0))+(1-IFERROR(CORREL(AR764:AU764,AF764:AI764),0))+(1-IFERROR(CORREL(AR764:AU764,AJ764:AM764),0))+(1-IFERROR(CORREL(AR764:AU764,AN764:AQ764),0)))</f>
        <v>1.25806488658151</v>
      </c>
      <c r="BF764" s="0" t="n">
        <f aca="false">IF(SUM(BA764:BE764)&gt;0,BA764/SUM(BA764:BE764),1/5)</f>
        <v>0.166958646783962</v>
      </c>
      <c r="BG764" s="0" t="n">
        <f aca="false">IF(SUM(BA764:BE764)&gt;0,BB764/SUM(BA764:BE764),1/5)</f>
        <v>0.365997303027069</v>
      </c>
      <c r="BH764" s="0" t="n">
        <f aca="false">IF(SUM(BA764:BE764)&gt;0,BC764/SUM(BA764:BE764),1/5)</f>
        <v>0.161515681102986</v>
      </c>
      <c r="BI764" s="0" t="n">
        <f aca="false">IF(SUM(BA764:BE764)&gt;0,BD764/SUM(BA764:BE764),1/5)</f>
        <v>0.132231769587935</v>
      </c>
      <c r="BJ764" s="0" t="n">
        <f aca="false">IF(SUM(BA764:BE764)&gt;0,BE764/SUM(BA764:BE764),1/5)</f>
        <v>0.173296599498047</v>
      </c>
      <c r="BK764" s="0" t="n">
        <f aca="false">BF764*AB764+BG764*AF764+BH764*AJ764+BI764*AN764+BJ764*AR764</f>
        <v>0.388790150442015</v>
      </c>
      <c r="BL764" s="0" t="n">
        <f aca="false">BF764*AC764+BG764*AG764+BH764*AK764+BI764*AO764+BJ764*AS764</f>
        <v>0.603808409816459</v>
      </c>
      <c r="BM764" s="0" t="n">
        <f aca="false">BF764*AD764+BG764*AH764+BH764*AL764+BI764*AP764+BJ764*AT764</f>
        <v>0.750717768814263</v>
      </c>
      <c r="BN764" s="0" t="n">
        <f aca="false">BF764*AE764+BG764*AI764+BH764*AM764+BI764*AQ764+BJ764*AU764</f>
        <v>0.634002696972931</v>
      </c>
      <c r="BO764" s="0" t="n">
        <f aca="false">RANK(BK764,$BK764:$BN764)</f>
        <v>4</v>
      </c>
      <c r="BP764" s="0" t="n">
        <f aca="false">RANK(BL764,$BK764:$BN764)</f>
        <v>3</v>
      </c>
      <c r="BQ764" s="0" t="n">
        <f aca="false">RANK(BM764,$BK764:$BN764)</f>
        <v>1</v>
      </c>
      <c r="BR764" s="0" t="n">
        <f aca="false">RANK(BN764,$BK764:$BN764)</f>
        <v>2</v>
      </c>
    </row>
    <row r="765" customFormat="false" ht="15" hidden="false" customHeight="false" outlineLevel="0" collapsed="false">
      <c r="A765" s="0" t="n">
        <v>742</v>
      </c>
      <c r="B765" s="0" t="n">
        <f aca="false">RANDBETWEEN(1,$B$5)</f>
        <v>1</v>
      </c>
      <c r="C765" s="0" t="n">
        <f aca="false">RANDBETWEEN(1,$B$5)</f>
        <v>6</v>
      </c>
      <c r="D765" s="0" t="n">
        <f aca="false">RANDBETWEEN(1,$B$5)</f>
        <v>2</v>
      </c>
      <c r="E765" s="0" t="n">
        <f aca="false">RANDBETWEEN(1,$B$5)</f>
        <v>5</v>
      </c>
      <c r="F765" s="0" t="n">
        <f aca="false">RANDBETWEEN(1,$B$5)</f>
        <v>5</v>
      </c>
      <c r="G765" s="0" t="n">
        <f aca="false">RANDBETWEEN(1,$B$5)</f>
        <v>1</v>
      </c>
      <c r="H765" s="0" t="n">
        <f aca="true">NORMINV(RAND(),$B$8,$B$13)</f>
        <v>49.8275586204215</v>
      </c>
      <c r="I765" s="0" t="n">
        <f aca="true">NORMINV(RAND(),$C$8,$C$13)</f>
        <v>61.6377433431877</v>
      </c>
      <c r="J765" s="0" t="n">
        <f aca="true">NORMINV(RAND(),$D$8,$D$13)</f>
        <v>13.2445119207157</v>
      </c>
      <c r="K765" s="0" t="n">
        <f aca="true">NORMINV(RAND(),$E$8,$E$13)</f>
        <v>3.05827132992109</v>
      </c>
      <c r="L765" s="0" t="n">
        <f aca="true">NORMINV(RAND(),$B$9,$B$14)</f>
        <v>41.6588453470082</v>
      </c>
      <c r="M765" s="0" t="n">
        <f aca="true">NORMINV(RAND(),$C$9,$C$14)</f>
        <v>56.1573184328868</v>
      </c>
      <c r="N765" s="0" t="n">
        <f aca="true">NORMINV(RAND(),$D$9,$D$14)</f>
        <v>36.5542697328877</v>
      </c>
      <c r="O765" s="0" t="n">
        <f aca="true">NORMINV(RAND(),$E$9,$E$14)</f>
        <v>26.5806438079273</v>
      </c>
      <c r="P765" s="0" t="n">
        <f aca="true">NORMINV(RAND(),$B$10,$B$15)</f>
        <v>23.8202096639168</v>
      </c>
      <c r="Q765" s="0" t="n">
        <f aca="true">NORMINV(RAND(),$C$10,$C$15)</f>
        <v>30.2218570042114</v>
      </c>
      <c r="R765" s="0" t="n">
        <f aca="true">NORMINV(RAND(),$D$10,$D$15)</f>
        <v>9.85871593106466</v>
      </c>
      <c r="S765" s="0" t="n">
        <f aca="true">NORMINV(RAND(),$E$10,$E$15)</f>
        <v>3.95064615019863</v>
      </c>
      <c r="T765" s="0" t="n">
        <f aca="false">MEDIAN(INDEX(Avaliadores!$B$17:$B$22,$B765),INDEX(Avaliadores!$B$17:$B$22,$C765),INDEX(Avaliadores!$B$17:$B$22,$D765),INDEX(Avaliadores!$B$17:$B$22,$E765),INDEX(Avaliadores!$B$17:$B$22,$F765),INDEX(Avaliadores!$B$17:$B$22,$G765))</f>
        <v>2.29166666666667</v>
      </c>
      <c r="U765" s="0" t="n">
        <f aca="false">MEDIAN(INDEX(Avaliadores!$C$17:$C$22,$B765),INDEX(Avaliadores!$C$17:$C$22,$C765),INDEX(Avaliadores!$C$17:$C$22,$D765),INDEX(Avaliadores!$C$17:$C$22,$E765),INDEX(Avaliadores!$C$17:$C$22,$F765),INDEX(Avaliadores!$C$17:$C$22,$G765))</f>
        <v>5.29166666666667</v>
      </c>
      <c r="V765" s="0" t="n">
        <f aca="false">MEDIAN(INDEX(Avaliadores!$D$17:$D$22,$B765),INDEX(Avaliadores!$D$17:$D$22,$C765),INDEX(Avaliadores!$D$17:$D$22,$D765),INDEX(Avaliadores!$D$17:$D$22,$E765),INDEX(Avaliadores!$D$17:$D$22,$F765),INDEX(Avaliadores!$D$17:$D$22,$G765))</f>
        <v>5.79166666666667</v>
      </c>
      <c r="W765" s="0" t="n">
        <f aca="false">MEDIAN(INDEX(Avaliadores!$E$17:$E$22,$B765),INDEX(Avaliadores!$E$17:$E$22,$C765),INDEX(Avaliadores!$E$17:$E$22,$D765),INDEX(Avaliadores!$E$17:$E$22,$E765),INDEX(Avaliadores!$E$17:$E$22,$F765),INDEX(Avaliadores!$E$17:$E$22,$G765))</f>
        <v>7.04166666666667</v>
      </c>
      <c r="X765" s="0" t="n">
        <f aca="false">MEDIAN(INDEX(Avaliadores!$F$17:$F$22,$B765),INDEX(Avaliadores!$F$17:$F$22,$C765),INDEX(Avaliadores!$F$17:$F$22,$D765),INDEX(Avaliadores!$F$17:$F$22,$E765),INDEX(Avaliadores!$F$17:$F$22,$F765),INDEX(Avaliadores!$F$17:$F$22,$G765))</f>
        <v>2.29166666666667</v>
      </c>
      <c r="Y765" s="0" t="n">
        <f aca="false">MEDIAN(INDEX(Avaliadores!$G$17:$G$22,$B765),INDEX(Avaliadores!$G$17:$G$22,$C765),INDEX(Avaliadores!$G$17:$G$22,$D765),INDEX(Avaliadores!$G$17:$G$22,$E765),INDEX(Avaliadores!$G$17:$G$22,$F765),INDEX(Avaliadores!$G$17:$G$22,$G765))</f>
        <v>5.04166666666667</v>
      </c>
      <c r="Z765" s="0" t="n">
        <f aca="false">MEDIAN(INDEX(Avaliadores!$H$17:$H$22,$B765),INDEX(Avaliadores!$H$17:$H$22,$C765),INDEX(Avaliadores!$H$17:$H$22,$D765),INDEX(Avaliadores!$H$17:$H$22,$E765),INDEX(Avaliadores!$H$17:$H$22,$F765),INDEX(Avaliadores!$H$17:$H$22,$G765))</f>
        <v>4.04166666666667</v>
      </c>
      <c r="AA765" s="0" t="n">
        <f aca="false">MEDIAN(INDEX(Avaliadores!$I$17:$I$22,$B765),INDEX(Avaliadores!$I$17:$I$22,$C765),INDEX(Avaliadores!$I$17:$I$22,$D765),INDEX(Avaliadores!$I$17:$I$22,$E765),INDEX(Avaliadores!$I$17:$I$22,$F765),INDEX(Avaliadores!$I$17:$I$22,$G765))</f>
        <v>6.79166666666667</v>
      </c>
      <c r="AB765" s="0" t="n">
        <f aca="false">IF(MAX(H765:K765)=MIN(H765:K765),0,IF($B$17="custo",(MAX(H765:K765)-H765)/(MAX(H765:K765)-MIN(H765:K765)),(H765-MIN(H765:K765))/(MAX(H765:K765)-MIN(H765:K765))))</f>
        <v>0.201609613690126</v>
      </c>
      <c r="AC765" s="0" t="n">
        <f aca="false">IF(MAX(H765:K765)=MIN(H765:K765),0,IF($B$17="custo",(MAX(H765:K765)-I765)/(MAX(H765:K765)-MIN(H765:K765)),(I765-MIN(H765:K765))/(MAX(H765:K765)-MIN(H765:K765))))</f>
        <v>0</v>
      </c>
      <c r="AD765" s="0" t="n">
        <f aca="false">IF(MAX(H765:K765)=MIN(H765:K765),0,IF($B$17="custo",(MAX(H765:K765)-J765)/(MAX(H765:K765)-MIN(H765:K765)),(J765-MIN(H765:K765))/(MAX(H765:K765)-MIN(H765:K765))))</f>
        <v>0.826112454743742</v>
      </c>
      <c r="AE765" s="0" t="n">
        <f aca="false">IF(MAX(H765:K765)=MIN(H765:K765),0,IF($B$17="custo",(MAX(H765:K765)-K765)/(MAX(H765:K765)-MIN(H765:K765)),(K765-MIN(H765:K765))/(MAX(H765:K765)-MIN(H765:K765))))</f>
        <v>1</v>
      </c>
      <c r="AF765" s="0" t="n">
        <f aca="false">IF(MAX(L765:O765)=MIN(L765:O765),0,IF($C$17="custo",(MAX(L765:O765)-L765)/(MAX(L765:O765)-MIN(L765:O765)),(L765-MIN(L765:O765))/(MAX(L765:O765)-MIN(L765:O765))))</f>
        <v>0.509800433289971</v>
      </c>
      <c r="AG765" s="0" t="n">
        <f aca="false">IF(MAX(L765:O765)=MIN(L765:O765),0,IF($C$17="custo",(MAX(L765:O765)-M765)/(MAX(L765:O765)-MIN(L765:O765)),(M765-MIN(L765:O765))/(MAX(L765:O765)-MIN(L765:O765))))</f>
        <v>1</v>
      </c>
      <c r="AH765" s="0" t="n">
        <f aca="false">IF(MAX(L765:O765)=MIN(L765:O765),0,IF($C$17="custo",(MAX(L765:O765)-N765)/(MAX(L765:O765)-MIN(L765:O765)),(N765-MIN(L765:O765))/(MAX(L765:O765)-MIN(L765:O765))))</f>
        <v>0.337212551831089</v>
      </c>
      <c r="AI765" s="0" t="n">
        <f aca="false">IF(MAX(L765:O765)=MIN(L765:O765),0,IF($C$17="custo",(MAX(L765:O765)-O765)/(MAX(L765:O765)-MIN(L765:O765)),(O765-MIN(L765:O765))/(MAX(L765:O765)-MIN(L765:O765))))</f>
        <v>0</v>
      </c>
      <c r="AJ765" s="0" t="n">
        <f aca="false">IF(MAX(P765:S765)=MIN(P765:S765),0,IF($D$17="custo",(MAX(P765:S765)-P765)/(MAX(P765:S765)-MIN(P765:S765)),(P765-MIN(P765:S765))/(MAX(P765:S765)-MIN(P765:S765))))</f>
        <v>0.243675381993929</v>
      </c>
      <c r="AK765" s="0" t="n">
        <f aca="false">IF(MAX(P765:S765)=MIN(P765:S765),0,IF($D$17="custo",(MAX(P765:S765)-Q765)/(MAX(P765:S765)-MIN(P765:S765)),(Q765-MIN(P765:S765))/(MAX(P765:S765)-MIN(P765:S765))))</f>
        <v>0</v>
      </c>
      <c r="AL765" s="0" t="n">
        <f aca="false">IF(MAX(P765:S765)=MIN(P765:S765),0,IF($D$17="custo",(MAX(P765:S765)-R765)/(MAX(P765:S765)-MIN(P765:S765)),(R765-MIN(P765:S765))/(MAX(P765:S765)-MIN(P765:S765))))</f>
        <v>0.775112391518734</v>
      </c>
      <c r="AM765" s="0" t="n">
        <f aca="false">IF(MAX(P765:S765)=MIN(P765:S765),0,IF($D$17="custo",(MAX(P765:S765)-S765)/(MAX(P765:S765)-MIN(P765:S765)),(S765-MIN(P765:S765))/(MAX(P765:S765)-MIN(P765:S765))))</f>
        <v>1</v>
      </c>
      <c r="AN765" s="0" t="n">
        <f aca="false">IF(MAX(T765:W765)=MIN(T765:W765),0,IF($E$17="custo",(MAX(T765:W765)-T765)/(MAX(T765:W765)-MIN(T765:W765)),(T765-MIN(T765:W765))/(MAX(T765:W765)-MIN(T765:W765))))</f>
        <v>0</v>
      </c>
      <c r="AO765" s="0" t="n">
        <f aca="false">IF(MAX(T765:W765)=MIN(T765:W765),0,IF($E$17="custo",(MAX(T765:W765)-U765)/(MAX(T765:W765)-MIN(T765:W765)),(U765-MIN(T765:W765))/(MAX(T765:W765)-MIN(T765:W765))))</f>
        <v>0.631578947368421</v>
      </c>
      <c r="AP765" s="0" t="n">
        <f aca="false">IF(MAX(T765:W765)=MIN(T765:W765),0,IF($E$17="custo",(MAX(T765:W765)-V765)/(MAX(T765:W765)-MIN(T765:W765)),(V765-MIN(T765:W765))/(MAX(T765:W765)-MIN(T765:W765))))</f>
        <v>0.736842105263158</v>
      </c>
      <c r="AQ765" s="0" t="n">
        <f aca="false">IF(MAX(T765:W765)=MIN(T765:W765),0,IF($E$17="custo",(MAX(T765:W765)-W765)/(MAX(T765:W765)-MIN(T765:W765)),(W765-MIN(T765:W765))/(MAX(T765:W765)-MIN(T765:W765))))</f>
        <v>1</v>
      </c>
      <c r="AR765" s="0" t="n">
        <f aca="false">IF(MAX(X765:AA765)=MIN(X765:AA765),0,IF($F$17="custo",(MAX(X765:AA765)-X765)/(MAX(X765:AA765)-MIN(X765:AA765)),(X765-MIN(X765:AA765))/(MAX(X765:AA765)-MIN(X765:AA765))))</f>
        <v>0</v>
      </c>
      <c r="AS765" s="0" t="n">
        <f aca="false">IF(MAX(X765:AA765)=MIN(X765:AA765),0,IF($F$17="custo",(MAX(X765:AA765)-Y765)/(MAX(X765:AA765)-MIN(X765:AA765)),(Y765-MIN(X765:AA765))/(MAX(X765:AA765)-MIN(X765:AA765))))</f>
        <v>0.611111111111111</v>
      </c>
      <c r="AT765" s="0" t="n">
        <f aca="false">IF(MAX(X765:AA765)=MIN(X765:AA765),0,IF($F$17="custo",(MAX(X765:AA765)-Z765)/(MAX(X765:AA765)-MIN(X765:AA765)),(Z765-MIN(X765:AA765))/(MAX(X765:AA765)-MIN(X765:AA765))))</f>
        <v>0.388888888888889</v>
      </c>
      <c r="AU765" s="0" t="n">
        <f aca="false">IF(MAX(X765:AA765)=MIN(X765:AA765),0,IF($F$17="custo",(MAX(X765:AA765)-AA765)/(MAX(X765:AA765)-MIN(X765:AA765)),(AA765-MIN(X765:AA765))/(MAX(X765:AA765)-MIN(X765:AA765))))</f>
        <v>1</v>
      </c>
      <c r="AV765" s="0" t="n">
        <f aca="false">STDEVP(AB765:AE765)</f>
        <v>0.41689148093706</v>
      </c>
      <c r="AW765" s="0" t="n">
        <f aca="false">STDEVP(AF765:AI765)</f>
        <v>0.360813159784127</v>
      </c>
      <c r="AX765" s="0" t="n">
        <f aca="false">STDEVP(AJ765:AM765)</f>
        <v>0.400406322582051</v>
      </c>
      <c r="AY765" s="0" t="n">
        <f aca="false">STDEVP(AN765:AQ765)</f>
        <v>0.36724436149876</v>
      </c>
      <c r="AZ765" s="0" t="n">
        <f aca="false">STDEVP(AR765:AU765)</f>
        <v>0.362177911400147</v>
      </c>
      <c r="BA765" s="0" t="n">
        <f aca="false">AV765*((1-IFERROR(CORREL(AB765:AE765,AF765:AI765),0))+(1-IFERROR(CORREL(AB765:AE765,AJ765:AM765),0))+(1-IFERROR(CORREL(AB765:AE765,AN765:AQ765),0))+(1-IFERROR(CORREL(AB765:AE765,AR765:AU765),0)))</f>
        <v>1.14621033152684</v>
      </c>
      <c r="BB765" s="0" t="n">
        <f aca="false">AW765*((1-IFERROR(CORREL(AF765:AI765,AB765:AE765),0))+(1-IFERROR(CORREL(AF765:AI765,AJ765:AM765),0))+(1-IFERROR(CORREL(AF765:AI765,AN765:AQ765),0))+(1-IFERROR(CORREL(AF765:AI765,AR765:AU765),0)))</f>
        <v>2.38781474944656</v>
      </c>
      <c r="BC765" s="0" t="n">
        <f aca="false">AX765*((1-IFERROR(CORREL(AJ765:AM765,AB765:AE765),0))+(1-IFERROR(CORREL(AJ765:AM765,AF765:AI765),0))+(1-IFERROR(CORREL(AJ765:AM765,AN765:AQ765),0))+(1-IFERROR(CORREL(AJ765:AM765,AR765:AU765),0)))</f>
        <v>1.12350065418395</v>
      </c>
      <c r="BD765" s="0" t="n">
        <f aca="false">AY765*((1-IFERROR(CORREL(AN765:AQ765,AB765:AE765),0))+(1-IFERROR(CORREL(AN765:AQ765,AF765:AI765),0))+(1-IFERROR(CORREL(AN765:AQ765,AJ765:AM765),0))+(1-IFERROR(CORREL(AN765:AQ765,AR765:AU765),0)))</f>
        <v>0.800539366645671</v>
      </c>
      <c r="BE765" s="0" t="n">
        <f aca="false">AZ765*((1-IFERROR(CORREL(AR765:AU765,AB765:AE765),0))+(1-IFERROR(CORREL(AR765:AU765,AF765:AI765),0))+(1-IFERROR(CORREL(AR765:AU765,AJ765:AM765),0))+(1-IFERROR(CORREL(AR765:AU765,AN765:AQ765),0)))</f>
        <v>0.875207652750241</v>
      </c>
      <c r="BF765" s="0" t="n">
        <f aca="false">IF(SUM(BA765:BE765)&gt;0,BA765/SUM(BA765:BE765),1/5)</f>
        <v>0.180982309770692</v>
      </c>
      <c r="BG765" s="0" t="n">
        <f aca="false">IF(SUM(BA765:BE765)&gt;0,BB765/SUM(BA765:BE765),1/5)</f>
        <v>0.377026987781295</v>
      </c>
      <c r="BH765" s="0" t="n">
        <f aca="false">IF(SUM(BA765:BE765)&gt;0,BC765/SUM(BA765:BE765),1/5)</f>
        <v>0.177396536944697</v>
      </c>
      <c r="BI765" s="0" t="n">
        <f aca="false">IF(SUM(BA765:BE765)&gt;0,BD765/SUM(BA765:BE765),1/5)</f>
        <v>0.126402161673856</v>
      </c>
      <c r="BJ765" s="0" t="n">
        <f aca="false">IF(SUM(BA765:BE765)&gt;0,BE765/SUM(BA765:BE765),1/5)</f>
        <v>0.13819200382946</v>
      </c>
      <c r="BK765" s="0" t="n">
        <f aca="false">BF765*AB765+BG765*AF765+BH765*AJ765+BI765*AN765+BJ765*AR765</f>
        <v>0.271923464194932</v>
      </c>
      <c r="BL765" s="0" t="n">
        <f aca="false">BF765*AC765+BG765*AG765+BH765*AK765+BI765*AO765+BJ765*AS765</f>
        <v>0.541310601003254</v>
      </c>
      <c r="BM765" s="0" t="n">
        <f aca="false">BF765*AD765+BG765*AH765+BH765*AL765+BI765*AP765+BJ765*AT765</f>
        <v>0.561031996587269</v>
      </c>
      <c r="BN765" s="0" t="n">
        <f aca="false">BF765*AE765+BG765*AI765+BH765*AM765+BI765*AQ765+BJ765*AU765</f>
        <v>0.622973012218705</v>
      </c>
      <c r="BO765" s="0" t="n">
        <f aca="false">RANK(BK765,$BK765:$BN765)</f>
        <v>4</v>
      </c>
      <c r="BP765" s="0" t="n">
        <f aca="false">RANK(BL765,$BK765:$BN765)</f>
        <v>3</v>
      </c>
      <c r="BQ765" s="0" t="n">
        <f aca="false">RANK(BM765,$BK765:$BN765)</f>
        <v>2</v>
      </c>
      <c r="BR765" s="0" t="n">
        <f aca="false">RANK(BN765,$BK765:$BN765)</f>
        <v>1</v>
      </c>
    </row>
    <row r="766" customFormat="false" ht="15" hidden="false" customHeight="false" outlineLevel="0" collapsed="false">
      <c r="A766" s="0" t="n">
        <v>743</v>
      </c>
      <c r="B766" s="0" t="n">
        <f aca="false">RANDBETWEEN(1,$B$5)</f>
        <v>4</v>
      </c>
      <c r="C766" s="0" t="n">
        <f aca="false">RANDBETWEEN(1,$B$5)</f>
        <v>1</v>
      </c>
      <c r="D766" s="0" t="n">
        <f aca="false">RANDBETWEEN(1,$B$5)</f>
        <v>3</v>
      </c>
      <c r="E766" s="0" t="n">
        <f aca="false">RANDBETWEEN(1,$B$5)</f>
        <v>5</v>
      </c>
      <c r="F766" s="0" t="n">
        <f aca="false">RANDBETWEEN(1,$B$5)</f>
        <v>3</v>
      </c>
      <c r="G766" s="0" t="n">
        <f aca="false">RANDBETWEEN(1,$B$5)</f>
        <v>3</v>
      </c>
      <c r="H766" s="0" t="n">
        <f aca="true">NORMINV(RAND(),$B$8,$B$13)</f>
        <v>41.6770032312298</v>
      </c>
      <c r="I766" s="0" t="n">
        <f aca="true">NORMINV(RAND(),$C$8,$C$13)</f>
        <v>63.3930235787324</v>
      </c>
      <c r="J766" s="0" t="n">
        <f aca="true">NORMINV(RAND(),$D$8,$D$13)</f>
        <v>14.0019131228893</v>
      </c>
      <c r="K766" s="0" t="n">
        <f aca="true">NORMINV(RAND(),$E$8,$E$13)</f>
        <v>2.9655993659625</v>
      </c>
      <c r="L766" s="0" t="n">
        <f aca="true">NORMINV(RAND(),$B$9,$B$14)</f>
        <v>52.607783917091</v>
      </c>
      <c r="M766" s="0" t="n">
        <f aca="true">NORMINV(RAND(),$C$9,$C$14)</f>
        <v>50.1471055565862</v>
      </c>
      <c r="N766" s="0" t="n">
        <f aca="true">NORMINV(RAND(),$D$9,$D$14)</f>
        <v>44.895211768541</v>
      </c>
      <c r="O766" s="0" t="n">
        <f aca="true">NORMINV(RAND(),$E$9,$E$14)</f>
        <v>25.0494495783063</v>
      </c>
      <c r="P766" s="0" t="n">
        <f aca="true">NORMINV(RAND(),$B$10,$B$15)</f>
        <v>22.7725115994626</v>
      </c>
      <c r="Q766" s="0" t="n">
        <f aca="true">NORMINV(RAND(),$C$10,$C$15)</f>
        <v>28.254426468084</v>
      </c>
      <c r="R766" s="0" t="n">
        <f aca="true">NORMINV(RAND(),$D$10,$D$15)</f>
        <v>9.54107504832883</v>
      </c>
      <c r="S766" s="0" t="n">
        <f aca="true">NORMINV(RAND(),$E$10,$E$15)</f>
        <v>4.254953906457</v>
      </c>
      <c r="T766" s="0" t="n">
        <f aca="false">MEDIAN(INDEX(Avaliadores!$B$17:$B$22,$B766),INDEX(Avaliadores!$B$17:$B$22,$C766),INDEX(Avaliadores!$B$17:$B$22,$D766),INDEX(Avaliadores!$B$17:$B$22,$E766),INDEX(Avaliadores!$B$17:$B$22,$F766),INDEX(Avaliadores!$B$17:$B$22,$G766))</f>
        <v>2.79166666666667</v>
      </c>
      <c r="U766" s="0" t="n">
        <f aca="false">MEDIAN(INDEX(Avaliadores!$C$17:$C$22,$B766),INDEX(Avaliadores!$C$17:$C$22,$C766),INDEX(Avaliadores!$C$17:$C$22,$D766),INDEX(Avaliadores!$C$17:$C$22,$E766),INDEX(Avaliadores!$C$17:$C$22,$F766),INDEX(Avaliadores!$C$17:$C$22,$G766))</f>
        <v>4.79166666666667</v>
      </c>
      <c r="V766" s="0" t="n">
        <f aca="false">MEDIAN(INDEX(Avaliadores!$D$17:$D$22,$B766),INDEX(Avaliadores!$D$17:$D$22,$C766),INDEX(Avaliadores!$D$17:$D$22,$D766),INDEX(Avaliadores!$D$17:$D$22,$E766),INDEX(Avaliadores!$D$17:$D$22,$F766),INDEX(Avaliadores!$D$17:$D$22,$G766))</f>
        <v>5.79166666666667</v>
      </c>
      <c r="W766" s="0" t="n">
        <f aca="false">MEDIAN(INDEX(Avaliadores!$E$17:$E$22,$B766),INDEX(Avaliadores!$E$17:$E$22,$C766),INDEX(Avaliadores!$E$17:$E$22,$D766),INDEX(Avaliadores!$E$17:$E$22,$E766),INDEX(Avaliadores!$E$17:$E$22,$F766),INDEX(Avaliadores!$E$17:$E$22,$G766))</f>
        <v>6.16666666666667</v>
      </c>
      <c r="X766" s="0" t="n">
        <f aca="false">MEDIAN(INDEX(Avaliadores!$F$17:$F$22,$B766),INDEX(Avaliadores!$F$17:$F$22,$C766),INDEX(Avaliadores!$F$17:$F$22,$D766),INDEX(Avaliadores!$F$17:$F$22,$E766),INDEX(Avaliadores!$F$17:$F$22,$F766),INDEX(Avaliadores!$F$17:$F$22,$G766))</f>
        <v>2.79166666666667</v>
      </c>
      <c r="Y766" s="0" t="n">
        <f aca="false">MEDIAN(INDEX(Avaliadores!$G$17:$G$22,$B766),INDEX(Avaliadores!$G$17:$G$22,$C766),INDEX(Avaliadores!$G$17:$G$22,$D766),INDEX(Avaliadores!$G$17:$G$22,$E766),INDEX(Avaliadores!$G$17:$G$22,$F766),INDEX(Avaliadores!$G$17:$G$22,$G766))</f>
        <v>5.41666666666667</v>
      </c>
      <c r="Z766" s="0" t="n">
        <f aca="false">MEDIAN(INDEX(Avaliadores!$H$17:$H$22,$B766),INDEX(Avaliadores!$H$17:$H$22,$C766),INDEX(Avaliadores!$H$17:$H$22,$D766),INDEX(Avaliadores!$H$17:$H$22,$E766),INDEX(Avaliadores!$H$17:$H$22,$F766),INDEX(Avaliadores!$H$17:$H$22,$G766))</f>
        <v>3.79166666666667</v>
      </c>
      <c r="AA766" s="0" t="n">
        <f aca="false">MEDIAN(INDEX(Avaliadores!$I$17:$I$22,$B766),INDEX(Avaliadores!$I$17:$I$22,$C766),INDEX(Avaliadores!$I$17:$I$22,$D766),INDEX(Avaliadores!$I$17:$I$22,$E766),INDEX(Avaliadores!$I$17:$I$22,$F766),INDEX(Avaliadores!$I$17:$I$22,$G766))</f>
        <v>6.79166666666667</v>
      </c>
      <c r="AB766" s="0" t="n">
        <f aca="false">IF(MAX(H766:K766)=MIN(H766:K766),0,IF($B$17="custo",(MAX(H766:K766)-H766)/(MAX(H766:K766)-MIN(H766:K766)),(H766-MIN(H766:K766))/(MAX(H766:K766)-MIN(H766:K766))))</f>
        <v>0.359373589564875</v>
      </c>
      <c r="AC766" s="0" t="n">
        <f aca="false">IF(MAX(H766:K766)=MIN(H766:K766),0,IF($B$17="custo",(MAX(H766:K766)-I766)/(MAX(H766:K766)-MIN(H766:K766)),(I766-MIN(H766:K766))/(MAX(H766:K766)-MIN(H766:K766))))</f>
        <v>0</v>
      </c>
      <c r="AD766" s="0" t="n">
        <f aca="false">IF(MAX(H766:K766)=MIN(H766:K766),0,IF($B$17="custo",(MAX(H766:K766)-J766)/(MAX(H766:K766)-MIN(H766:K766)),(J766-MIN(H766:K766))/(MAX(H766:K766)-MIN(H766:K766))))</f>
        <v>0.817362498886813</v>
      </c>
      <c r="AE766" s="0" t="n">
        <f aca="false">IF(MAX(H766:K766)=MIN(H766:K766),0,IF($B$17="custo",(MAX(H766:K766)-K766)/(MAX(H766:K766)-MIN(H766:K766)),(K766-MIN(H766:K766))/(MAX(H766:K766)-MIN(H766:K766))))</f>
        <v>1</v>
      </c>
      <c r="AF766" s="0" t="n">
        <f aca="false">IF(MAX(L766:O766)=MIN(L766:O766),0,IF($C$17="custo",(MAX(L766:O766)-L766)/(MAX(L766:O766)-MIN(L766:O766)),(L766-MIN(L766:O766))/(MAX(L766:O766)-MIN(L766:O766))))</f>
        <v>1</v>
      </c>
      <c r="AG766" s="0" t="n">
        <f aca="false">IF(MAX(L766:O766)=MIN(L766:O766),0,IF($C$17="custo",(MAX(L766:O766)-M766)/(MAX(L766:O766)-MIN(L766:O766)),(M766-MIN(L766:O766))/(MAX(L766:O766)-MIN(L766:O766))))</f>
        <v>0.91071019277672</v>
      </c>
      <c r="AH766" s="0" t="n">
        <f aca="false">IF(MAX(L766:O766)=MIN(L766:O766),0,IF($C$17="custo",(MAX(L766:O766)-N766)/(MAX(L766:O766)-MIN(L766:O766)),(N766-MIN(L766:O766))/(MAX(L766:O766)-MIN(L766:O766))))</f>
        <v>0.720136491061596</v>
      </c>
      <c r="AI766" s="0" t="n">
        <f aca="false">IF(MAX(L766:O766)=MIN(L766:O766),0,IF($C$17="custo",(MAX(L766:O766)-O766)/(MAX(L766:O766)-MIN(L766:O766)),(O766-MIN(L766:O766))/(MAX(L766:O766)-MIN(L766:O766))))</f>
        <v>0</v>
      </c>
      <c r="AJ766" s="0" t="n">
        <f aca="false">IF(MAX(P766:S766)=MIN(P766:S766),0,IF($D$17="custo",(MAX(P766:S766)-P766)/(MAX(P766:S766)-MIN(P766:S766)),(P766-MIN(P766:S766))/(MAX(P766:S766)-MIN(P766:S766))))</f>
        <v>0.228418139379719</v>
      </c>
      <c r="AK766" s="0" t="n">
        <f aca="false">IF(MAX(P766:S766)=MIN(P766:S766),0,IF($D$17="custo",(MAX(P766:S766)-Q766)/(MAX(P766:S766)-MIN(P766:S766)),(Q766-MIN(P766:S766))/(MAX(P766:S766)-MIN(P766:S766))))</f>
        <v>0</v>
      </c>
      <c r="AL766" s="0" t="n">
        <f aca="false">IF(MAX(P766:S766)=MIN(P766:S766),0,IF($D$17="custo",(MAX(P766:S766)-R766)/(MAX(P766:S766)-MIN(P766:S766)),(R766-MIN(P766:S766))/(MAX(P766:S766)-MIN(P766:S766))))</f>
        <v>0.779740111858797</v>
      </c>
      <c r="AM766" s="0" t="n">
        <f aca="false">IF(MAX(P766:S766)=MIN(P766:S766),0,IF($D$17="custo",(MAX(P766:S766)-S766)/(MAX(P766:S766)-MIN(P766:S766)),(S766-MIN(P766:S766))/(MAX(P766:S766)-MIN(P766:S766))))</f>
        <v>1</v>
      </c>
      <c r="AN766" s="0" t="n">
        <f aca="false">IF(MAX(T766:W766)=MIN(T766:W766),0,IF($E$17="custo",(MAX(T766:W766)-T766)/(MAX(T766:W766)-MIN(T766:W766)),(T766-MIN(T766:W766))/(MAX(T766:W766)-MIN(T766:W766))))</f>
        <v>0</v>
      </c>
      <c r="AO766" s="0" t="n">
        <f aca="false">IF(MAX(T766:W766)=MIN(T766:W766),0,IF($E$17="custo",(MAX(T766:W766)-U766)/(MAX(T766:W766)-MIN(T766:W766)),(U766-MIN(T766:W766))/(MAX(T766:W766)-MIN(T766:W766))))</f>
        <v>0.592592592592593</v>
      </c>
      <c r="AP766" s="0" t="n">
        <f aca="false">IF(MAX(T766:W766)=MIN(T766:W766),0,IF($E$17="custo",(MAX(T766:W766)-V766)/(MAX(T766:W766)-MIN(T766:W766)),(V766-MIN(T766:W766))/(MAX(T766:W766)-MIN(T766:W766))))</f>
        <v>0.888888888888889</v>
      </c>
      <c r="AQ766" s="0" t="n">
        <f aca="false">IF(MAX(T766:W766)=MIN(T766:W766),0,IF($E$17="custo",(MAX(T766:W766)-W766)/(MAX(T766:W766)-MIN(T766:W766)),(W766-MIN(T766:W766))/(MAX(T766:W766)-MIN(T766:W766))))</f>
        <v>1</v>
      </c>
      <c r="AR766" s="0" t="n">
        <f aca="false">IF(MAX(X766:AA766)=MIN(X766:AA766),0,IF($F$17="custo",(MAX(X766:AA766)-X766)/(MAX(X766:AA766)-MIN(X766:AA766)),(X766-MIN(X766:AA766))/(MAX(X766:AA766)-MIN(X766:AA766))))</f>
        <v>0</v>
      </c>
      <c r="AS766" s="0" t="n">
        <f aca="false">IF(MAX(X766:AA766)=MIN(X766:AA766),0,IF($F$17="custo",(MAX(X766:AA766)-Y766)/(MAX(X766:AA766)-MIN(X766:AA766)),(Y766-MIN(X766:AA766))/(MAX(X766:AA766)-MIN(X766:AA766))))</f>
        <v>0.65625</v>
      </c>
      <c r="AT766" s="0" t="n">
        <f aca="false">IF(MAX(X766:AA766)=MIN(X766:AA766),0,IF($F$17="custo",(MAX(X766:AA766)-Z766)/(MAX(X766:AA766)-MIN(X766:AA766)),(Z766-MIN(X766:AA766))/(MAX(X766:AA766)-MIN(X766:AA766))))</f>
        <v>0.25</v>
      </c>
      <c r="AU766" s="0" t="n">
        <f aca="false">IF(MAX(X766:AA766)=MIN(X766:AA766),0,IF($F$17="custo",(MAX(X766:AA766)-AA766)/(MAX(X766:AA766)-MIN(X766:AA766)),(AA766-MIN(X766:AA766))/(MAX(X766:AA766)-MIN(X766:AA766))))</f>
        <v>1</v>
      </c>
      <c r="AV766" s="0" t="n">
        <f aca="false">STDEVP(AB766:AE766)</f>
        <v>0.391371253342415</v>
      </c>
      <c r="AW766" s="0" t="n">
        <f aca="false">STDEVP(AF766:AI766)</f>
        <v>0.392953894407522</v>
      </c>
      <c r="AX766" s="0" t="n">
        <f aca="false">STDEVP(AJ766:AM766)</f>
        <v>0.403730912222153</v>
      </c>
      <c r="AY766" s="0" t="n">
        <f aca="false">STDEVP(AN766:AQ766)</f>
        <v>0.38789555677136</v>
      </c>
      <c r="AZ766" s="0" t="n">
        <f aca="false">STDEVP(AR766:AU766)</f>
        <v>0.382333884476317</v>
      </c>
      <c r="BA766" s="0" t="n">
        <f aca="false">AV766*((1-IFERROR(CORREL(AB766:AE766,AF766:AI766),0))+(1-IFERROR(CORREL(AB766:AE766,AJ766:AM766),0))+(1-IFERROR(CORREL(AB766:AE766,AN766:AQ766),0))+(1-IFERROR(CORREL(AB766:AE766,AR766:AU766),0)))</f>
        <v>1.13356374943418</v>
      </c>
      <c r="BB766" s="0" t="n">
        <f aca="false">AW766*((1-IFERROR(CORREL(AF766:AI766,AB766:AE766),0))+(1-IFERROR(CORREL(AF766:AI766,AJ766:AM766),0))+(1-IFERROR(CORREL(AF766:AI766,AN766:AQ766),0))+(1-IFERROR(CORREL(AF766:AI766,AR766:AU766),0)))</f>
        <v>2.81229885381953</v>
      </c>
      <c r="BC766" s="0" t="n">
        <f aca="false">AX766*((1-IFERROR(CORREL(AJ766:AM766,AB766:AE766),0))+(1-IFERROR(CORREL(AJ766:AM766,AF766:AI766),0))+(1-IFERROR(CORREL(AJ766:AM766,AN766:AQ766),0))+(1-IFERROR(CORREL(AJ766:AM766,AR766:AU766),0)))</f>
        <v>1.10853049399548</v>
      </c>
      <c r="BD766" s="0" t="n">
        <f aca="false">AY766*((1-IFERROR(CORREL(AN766:AQ766,AB766:AE766),0))+(1-IFERROR(CORREL(AN766:AQ766,AF766:AI766),0))+(1-IFERROR(CORREL(AN766:AQ766,AJ766:AM766),0))+(1-IFERROR(CORREL(AN766:AQ766,AR766:AU766),0)))</f>
        <v>1.04186670385073</v>
      </c>
      <c r="BE766" s="0" t="n">
        <f aca="false">AZ766*((1-IFERROR(CORREL(AR766:AU766,AB766:AE766),0))+(1-IFERROR(CORREL(AR766:AU766,AF766:AI766),0))+(1-IFERROR(CORREL(AR766:AU766,AJ766:AM766),0))+(1-IFERROR(CORREL(AR766:AU766,AN766:AQ766),0)))</f>
        <v>1.30203191765646</v>
      </c>
      <c r="BF766" s="0" t="n">
        <f aca="false">IF(SUM(BA766:BE766)&gt;0,BA766/SUM(BA766:BE766),1/5)</f>
        <v>0.153219661041525</v>
      </c>
      <c r="BG766" s="0" t="n">
        <f aca="false">IF(SUM(BA766:BE766)&gt;0,BB766/SUM(BA766:BE766),1/5)</f>
        <v>0.380128137782092</v>
      </c>
      <c r="BH766" s="0" t="n">
        <f aca="false">IF(SUM(BA766:BE766)&gt;0,BC766/SUM(BA766:BE766),1/5)</f>
        <v>0.149836007572545</v>
      </c>
      <c r="BI766" s="0" t="n">
        <f aca="false">IF(SUM(BA766:BE766)&gt;0,BD766/SUM(BA766:BE766),1/5)</f>
        <v>0.140825307173189</v>
      </c>
      <c r="BJ766" s="0" t="n">
        <f aca="false">IF(SUM(BA766:BE766)&gt;0,BE766/SUM(BA766:BE766),1/5)</f>
        <v>0.175990886430648</v>
      </c>
      <c r="BK766" s="0" t="n">
        <f aca="false">BF766*AB766+BG766*AF766+BH766*AJ766+BI766*AN766+BJ766*AR766</f>
        <v>0.469416499424305</v>
      </c>
      <c r="BL766" s="0" t="n">
        <f aca="false">BF766*AC766+BG766*AG766+BH766*AK766+BI766*AO766+BJ766*AS766</f>
        <v>0.545132622739906</v>
      </c>
      <c r="BM766" s="0" t="n">
        <f aca="false">BF766*AD766+BG766*AH766+BH766*AL766+BI766*AP766+BJ766*AT766</f>
        <v>0.684989066057033</v>
      </c>
      <c r="BN766" s="0" t="n">
        <f aca="false">BF766*AE766+BG766*AI766+BH766*AM766+BI766*AQ766+BJ766*AU766</f>
        <v>0.619871862217908</v>
      </c>
      <c r="BO766" s="0" t="n">
        <f aca="false">RANK(BK766,$BK766:$BN766)</f>
        <v>4</v>
      </c>
      <c r="BP766" s="0" t="n">
        <f aca="false">RANK(BL766,$BK766:$BN766)</f>
        <v>3</v>
      </c>
      <c r="BQ766" s="0" t="n">
        <f aca="false">RANK(BM766,$BK766:$BN766)</f>
        <v>1</v>
      </c>
      <c r="BR766" s="0" t="n">
        <f aca="false">RANK(BN766,$BK766:$BN766)</f>
        <v>2</v>
      </c>
    </row>
    <row r="767" customFormat="false" ht="15" hidden="false" customHeight="false" outlineLevel="0" collapsed="false">
      <c r="A767" s="0" t="n">
        <v>744</v>
      </c>
      <c r="B767" s="0" t="n">
        <f aca="false">RANDBETWEEN(1,$B$5)</f>
        <v>6</v>
      </c>
      <c r="C767" s="0" t="n">
        <f aca="false">RANDBETWEEN(1,$B$5)</f>
        <v>6</v>
      </c>
      <c r="D767" s="0" t="n">
        <f aca="false">RANDBETWEEN(1,$B$5)</f>
        <v>2</v>
      </c>
      <c r="E767" s="0" t="n">
        <f aca="false">RANDBETWEEN(1,$B$5)</f>
        <v>6</v>
      </c>
      <c r="F767" s="0" t="n">
        <f aca="false">RANDBETWEEN(1,$B$5)</f>
        <v>3</v>
      </c>
      <c r="G767" s="0" t="n">
        <f aca="false">RANDBETWEEN(1,$B$5)</f>
        <v>1</v>
      </c>
      <c r="H767" s="0" t="n">
        <f aca="true">NORMINV(RAND(),$B$8,$B$13)</f>
        <v>48.1370862220192</v>
      </c>
      <c r="I767" s="0" t="n">
        <f aca="true">NORMINV(RAND(),$C$8,$C$13)</f>
        <v>66.1062696304839</v>
      </c>
      <c r="J767" s="0" t="n">
        <f aca="true">NORMINV(RAND(),$D$8,$D$13)</f>
        <v>14.5252471659605</v>
      </c>
      <c r="K767" s="0" t="n">
        <f aca="true">NORMINV(RAND(),$E$8,$E$13)</f>
        <v>3.0905877770577</v>
      </c>
      <c r="L767" s="0" t="n">
        <f aca="true">NORMINV(RAND(),$B$9,$B$14)</f>
        <v>42.67114781354</v>
      </c>
      <c r="M767" s="0" t="n">
        <f aca="true">NORMINV(RAND(),$C$9,$C$14)</f>
        <v>51.095013290992</v>
      </c>
      <c r="N767" s="0" t="n">
        <f aca="true">NORMINV(RAND(),$D$9,$D$14)</f>
        <v>43.4497340223946</v>
      </c>
      <c r="O767" s="0" t="n">
        <f aca="true">NORMINV(RAND(),$E$9,$E$14)</f>
        <v>23.0080347800696</v>
      </c>
      <c r="P767" s="0" t="n">
        <f aca="true">NORMINV(RAND(),$B$10,$B$15)</f>
        <v>22.5513543576507</v>
      </c>
      <c r="Q767" s="0" t="n">
        <f aca="true">NORMINV(RAND(),$C$10,$C$15)</f>
        <v>30.6320517315997</v>
      </c>
      <c r="R767" s="0" t="n">
        <f aca="true">NORMINV(RAND(),$D$10,$D$15)</f>
        <v>9.04934981263446</v>
      </c>
      <c r="S767" s="0" t="n">
        <f aca="true">NORMINV(RAND(),$E$10,$E$15)</f>
        <v>4.47876482364813</v>
      </c>
      <c r="T767" s="0" t="n">
        <f aca="false">MEDIAN(INDEX(Avaliadores!$B$17:$B$22,$B767),INDEX(Avaliadores!$B$17:$B$22,$C767),INDEX(Avaliadores!$B$17:$B$22,$D767),INDEX(Avaliadores!$B$17:$B$22,$E767),INDEX(Avaliadores!$B$17:$B$22,$F767),INDEX(Avaliadores!$B$17:$B$22,$G767))</f>
        <v>2.04166666666667</v>
      </c>
      <c r="U767" s="0" t="n">
        <f aca="false">MEDIAN(INDEX(Avaliadores!$C$17:$C$22,$B767),INDEX(Avaliadores!$C$17:$C$22,$C767),INDEX(Avaliadores!$C$17:$C$22,$D767),INDEX(Avaliadores!$C$17:$C$22,$E767),INDEX(Avaliadores!$C$17:$C$22,$F767),INDEX(Avaliadores!$C$17:$C$22,$G767))</f>
        <v>5.54166666666667</v>
      </c>
      <c r="V767" s="0" t="n">
        <f aca="false">MEDIAN(INDEX(Avaliadores!$D$17:$D$22,$B767),INDEX(Avaliadores!$D$17:$D$22,$C767),INDEX(Avaliadores!$D$17:$D$22,$D767),INDEX(Avaliadores!$D$17:$D$22,$E767),INDEX(Avaliadores!$D$17:$D$22,$F767),INDEX(Avaliadores!$D$17:$D$22,$G767))</f>
        <v>5.41666666666667</v>
      </c>
      <c r="W767" s="0" t="n">
        <f aca="false">MEDIAN(INDEX(Avaliadores!$E$17:$E$22,$B767),INDEX(Avaliadores!$E$17:$E$22,$C767),INDEX(Avaliadores!$E$17:$E$22,$D767),INDEX(Avaliadores!$E$17:$E$22,$E767),INDEX(Avaliadores!$E$17:$E$22,$F767),INDEX(Avaliadores!$E$17:$E$22,$G767))</f>
        <v>6.04166666666667</v>
      </c>
      <c r="X767" s="0" t="n">
        <f aca="false">MEDIAN(INDEX(Avaliadores!$F$17:$F$22,$B767),INDEX(Avaliadores!$F$17:$F$22,$C767),INDEX(Avaliadores!$F$17:$F$22,$D767),INDEX(Avaliadores!$F$17:$F$22,$E767),INDEX(Avaliadores!$F$17:$F$22,$F767),INDEX(Avaliadores!$F$17:$F$22,$G767))</f>
        <v>2.91666666666667</v>
      </c>
      <c r="Y767" s="0" t="n">
        <f aca="false">MEDIAN(INDEX(Avaliadores!$G$17:$G$22,$B767),INDEX(Avaliadores!$G$17:$G$22,$C767),INDEX(Avaliadores!$G$17:$G$22,$D767),INDEX(Avaliadores!$G$17:$G$22,$E767),INDEX(Avaliadores!$G$17:$G$22,$F767),INDEX(Avaliadores!$G$17:$G$22,$G767))</f>
        <v>5.04166666666667</v>
      </c>
      <c r="Z767" s="0" t="n">
        <f aca="false">MEDIAN(INDEX(Avaliadores!$H$17:$H$22,$B767),INDEX(Avaliadores!$H$17:$H$22,$C767),INDEX(Avaliadores!$H$17:$H$22,$D767),INDEX(Avaliadores!$H$17:$H$22,$E767),INDEX(Avaliadores!$H$17:$H$22,$F767),INDEX(Avaliadores!$H$17:$H$22,$G767))</f>
        <v>4.04166666666667</v>
      </c>
      <c r="AA767" s="0" t="n">
        <f aca="false">MEDIAN(INDEX(Avaliadores!$I$17:$I$22,$B767),INDEX(Avaliadores!$I$17:$I$22,$C767),INDEX(Avaliadores!$I$17:$I$22,$D767),INDEX(Avaliadores!$I$17:$I$22,$E767),INDEX(Avaliadores!$I$17:$I$22,$F767),INDEX(Avaliadores!$I$17:$I$22,$G767))</f>
        <v>7.04166666666667</v>
      </c>
      <c r="AB767" s="0" t="n">
        <f aca="false">IF(MAX(H767:K767)=MIN(H767:K767),0,IF($B$17="custo",(MAX(H767:K767)-H767)/(MAX(H767:K767)-MIN(H767:K767)),(H767-MIN(H767:K767))/(MAX(H767:K767)-MIN(H767:K767))))</f>
        <v>0.285154153378214</v>
      </c>
      <c r="AC767" s="0" t="n">
        <f aca="false">IF(MAX(H767:K767)=MIN(H767:K767),0,IF($B$17="custo",(MAX(H767:K767)-I767)/(MAX(H767:K767)-MIN(H767:K767)),(I767-MIN(H767:K767))/(MAX(H767:K767)-MIN(H767:K767))))</f>
        <v>0</v>
      </c>
      <c r="AD767" s="0" t="n">
        <f aca="false">IF(MAX(H767:K767)=MIN(H767:K767),0,IF($B$17="custo",(MAX(H767:K767)-J767)/(MAX(H767:K767)-MIN(H767:K767)),(J767-MIN(H767:K767))/(MAX(H767:K767)-MIN(H767:K767))))</f>
        <v>0.818542638076984</v>
      </c>
      <c r="AE767" s="0" t="n">
        <f aca="false">IF(MAX(H767:K767)=MIN(H767:K767),0,IF($B$17="custo",(MAX(H767:K767)-K767)/(MAX(H767:K767)-MIN(H767:K767)),(K767-MIN(H767:K767))/(MAX(H767:K767)-MIN(H767:K767))))</f>
        <v>1</v>
      </c>
      <c r="AF767" s="0" t="n">
        <f aca="false">IF(MAX(L767:O767)=MIN(L767:O767),0,IF($C$17="custo",(MAX(L767:O767)-L767)/(MAX(L767:O767)-MIN(L767:O767)),(L767-MIN(L767:O767))/(MAX(L767:O767)-MIN(L767:O767))))</f>
        <v>0.700079327714934</v>
      </c>
      <c r="AG767" s="0" t="n">
        <f aca="false">IF(MAX(L767:O767)=MIN(L767:O767),0,IF($C$17="custo",(MAX(L767:O767)-M767)/(MAX(L767:O767)-MIN(L767:O767)),(M767-MIN(L767:O767))/(MAX(L767:O767)-MIN(L767:O767))))</f>
        <v>1</v>
      </c>
      <c r="AH767" s="0" t="n">
        <f aca="false">IF(MAX(L767:O767)=MIN(L767:O767),0,IF($C$17="custo",(MAX(L767:O767)-N767)/(MAX(L767:O767)-MIN(L767:O767)),(N767-MIN(L767:O767))/(MAX(L767:O767)-MIN(L767:O767))))</f>
        <v>0.727799867628186</v>
      </c>
      <c r="AI767" s="0" t="n">
        <f aca="false">IF(MAX(L767:O767)=MIN(L767:O767),0,IF($C$17="custo",(MAX(L767:O767)-O767)/(MAX(L767:O767)-MIN(L767:O767)),(O767-MIN(L767:O767))/(MAX(L767:O767)-MIN(L767:O767))))</f>
        <v>0</v>
      </c>
      <c r="AJ767" s="0" t="n">
        <f aca="false">IF(MAX(P767:S767)=MIN(P767:S767),0,IF($D$17="custo",(MAX(P767:S767)-P767)/(MAX(P767:S767)-MIN(P767:S767)),(P767-MIN(P767:S767))/(MAX(P767:S767)-MIN(P767:S767))))</f>
        <v>0.308974447548014</v>
      </c>
      <c r="AK767" s="0" t="n">
        <f aca="false">IF(MAX(P767:S767)=MIN(P767:S767),0,IF($D$17="custo",(MAX(P767:S767)-Q767)/(MAX(P767:S767)-MIN(P767:S767)),(Q767-MIN(P767:S767))/(MAX(P767:S767)-MIN(P767:S767))))</f>
        <v>0</v>
      </c>
      <c r="AL767" s="0" t="n">
        <f aca="false">IF(MAX(P767:S767)=MIN(P767:S767),0,IF($D$17="custo",(MAX(P767:S767)-R767)/(MAX(P767:S767)-MIN(P767:S767)),(R767-MIN(P767:S767))/(MAX(P767:S767)-MIN(P767:S767))))</f>
        <v>0.825238601745439</v>
      </c>
      <c r="AM767" s="0" t="n">
        <f aca="false">IF(MAX(P767:S767)=MIN(P767:S767),0,IF($D$17="custo",(MAX(P767:S767)-S767)/(MAX(P767:S767)-MIN(P767:S767)),(S767-MIN(P767:S767))/(MAX(P767:S767)-MIN(P767:S767))))</f>
        <v>1</v>
      </c>
      <c r="AN767" s="0" t="n">
        <f aca="false">IF(MAX(T767:W767)=MIN(T767:W767),0,IF($E$17="custo",(MAX(T767:W767)-T767)/(MAX(T767:W767)-MIN(T767:W767)),(T767-MIN(T767:W767))/(MAX(T767:W767)-MIN(T767:W767))))</f>
        <v>0</v>
      </c>
      <c r="AO767" s="0" t="n">
        <f aca="false">IF(MAX(T767:W767)=MIN(T767:W767),0,IF($E$17="custo",(MAX(T767:W767)-U767)/(MAX(T767:W767)-MIN(T767:W767)),(U767-MIN(T767:W767))/(MAX(T767:W767)-MIN(T767:W767))))</f>
        <v>0.875</v>
      </c>
      <c r="AP767" s="0" t="n">
        <f aca="false">IF(MAX(T767:W767)=MIN(T767:W767),0,IF($E$17="custo",(MAX(T767:W767)-V767)/(MAX(T767:W767)-MIN(T767:W767)),(V767-MIN(T767:W767))/(MAX(T767:W767)-MIN(T767:W767))))</f>
        <v>0.84375</v>
      </c>
      <c r="AQ767" s="0" t="n">
        <f aca="false">IF(MAX(T767:W767)=MIN(T767:W767),0,IF($E$17="custo",(MAX(T767:W767)-W767)/(MAX(T767:W767)-MIN(T767:W767)),(W767-MIN(T767:W767))/(MAX(T767:W767)-MIN(T767:W767))))</f>
        <v>1</v>
      </c>
      <c r="AR767" s="0" t="n">
        <f aca="false">IF(MAX(X767:AA767)=MIN(X767:AA767),0,IF($F$17="custo",(MAX(X767:AA767)-X767)/(MAX(X767:AA767)-MIN(X767:AA767)),(X767-MIN(X767:AA767))/(MAX(X767:AA767)-MIN(X767:AA767))))</f>
        <v>0</v>
      </c>
      <c r="AS767" s="0" t="n">
        <f aca="false">IF(MAX(X767:AA767)=MIN(X767:AA767),0,IF($F$17="custo",(MAX(X767:AA767)-Y767)/(MAX(X767:AA767)-MIN(X767:AA767)),(Y767-MIN(X767:AA767))/(MAX(X767:AA767)-MIN(X767:AA767))))</f>
        <v>0.515151515151515</v>
      </c>
      <c r="AT767" s="0" t="n">
        <f aca="false">IF(MAX(X767:AA767)=MIN(X767:AA767),0,IF($F$17="custo",(MAX(X767:AA767)-Z767)/(MAX(X767:AA767)-MIN(X767:AA767)),(Z767-MIN(X767:AA767))/(MAX(X767:AA767)-MIN(X767:AA767))))</f>
        <v>0.272727272727273</v>
      </c>
      <c r="AU767" s="0" t="n">
        <f aca="false">IF(MAX(X767:AA767)=MIN(X767:AA767),0,IF($F$17="custo",(MAX(X767:AA767)-AA767)/(MAX(X767:AA767)-MIN(X767:AA767)),(AA767-MIN(X767:AA767))/(MAX(X767:AA767)-MIN(X767:AA767))))</f>
        <v>1</v>
      </c>
      <c r="AV767" s="0" t="n">
        <f aca="false">STDEVP(AB767:AE767)</f>
        <v>0.40154074947138</v>
      </c>
      <c r="AW767" s="0" t="n">
        <f aca="false">STDEVP(AF767:AI767)</f>
        <v>0.369511287249256</v>
      </c>
      <c r="AX767" s="0" t="n">
        <f aca="false">STDEVP(AJ767:AM767)</f>
        <v>0.399301773131786</v>
      </c>
      <c r="AY767" s="0" t="n">
        <f aca="false">STDEVP(AN767:AQ767)</f>
        <v>0.396748872674832</v>
      </c>
      <c r="AZ767" s="0" t="n">
        <f aca="false">STDEVP(AR767:AU767)</f>
        <v>0.367638956319725</v>
      </c>
      <c r="BA767" s="0" t="n">
        <f aca="false">AV767*((1-IFERROR(CORREL(AB767:AE767,AF767:AI767),0))+(1-IFERROR(CORREL(AB767:AE767,AJ767:AM767),0))+(1-IFERROR(CORREL(AB767:AE767,AN767:AQ767),0))+(1-IFERROR(CORREL(AB767:AE767,AR767:AU767),0)))</f>
        <v>1.17377371539873</v>
      </c>
      <c r="BB767" s="0" t="n">
        <f aca="false">AW767*((1-IFERROR(CORREL(AF767:AI767,AB767:AE767),0))+(1-IFERROR(CORREL(AF767:AI767,AJ767:AM767),0))+(1-IFERROR(CORREL(AF767:AI767,AN767:AQ767),0))+(1-IFERROR(CORREL(AF767:AI767,AR767:AU767),0)))</f>
        <v>2.43159559345907</v>
      </c>
      <c r="BC767" s="0" t="n">
        <f aca="false">AX767*((1-IFERROR(CORREL(AJ767:AM767,AB767:AE767),0))+(1-IFERROR(CORREL(AJ767:AM767,AF767:AI767),0))+(1-IFERROR(CORREL(AJ767:AM767,AN767:AQ767),0))+(1-IFERROR(CORREL(AJ767:AM767,AR767:AU767),0)))</f>
        <v>1.1825513446548</v>
      </c>
      <c r="BD767" s="0" t="n">
        <f aca="false">AY767*((1-IFERROR(CORREL(AN767:AQ767,AB767:AE767),0))+(1-IFERROR(CORREL(AN767:AQ767,AF767:AI767),0))+(1-IFERROR(CORREL(AN767:AQ767,AJ767:AM767),0))+(1-IFERROR(CORREL(AN767:AQ767,AR767:AU767),0)))</f>
        <v>1.0631419147653</v>
      </c>
      <c r="BE767" s="0" t="n">
        <f aca="false">AZ767*((1-IFERROR(CORREL(AR767:AU767,AB767:AE767),0))+(1-IFERROR(CORREL(AR767:AU767,AF767:AI767),0))+(1-IFERROR(CORREL(AR767:AU767,AJ767:AM767),0))+(1-IFERROR(CORREL(AR767:AU767,AN767:AQ767),0)))</f>
        <v>1.08258037085454</v>
      </c>
      <c r="BF767" s="0" t="n">
        <f aca="false">IF(SUM(BA767:BE767)&gt;0,BA767/SUM(BA767:BE767),1/5)</f>
        <v>0.169286726429786</v>
      </c>
      <c r="BG767" s="0" t="n">
        <f aca="false">IF(SUM(BA767:BE767)&gt;0,BB767/SUM(BA767:BE767),1/5)</f>
        <v>0.35069524271801</v>
      </c>
      <c r="BH767" s="0" t="n">
        <f aca="false">IF(SUM(BA767:BE767)&gt;0,BC767/SUM(BA767:BE767),1/5)</f>
        <v>0.170552674118919</v>
      </c>
      <c r="BI767" s="0" t="n">
        <f aca="false">IF(SUM(BA767:BE767)&gt;0,BD767/SUM(BA767:BE767),1/5)</f>
        <v>0.153330929224101</v>
      </c>
      <c r="BJ767" s="0" t="n">
        <f aca="false">IF(SUM(BA767:BE767)&gt;0,BE767/SUM(BA767:BE767),1/5)</f>
        <v>0.156134427509184</v>
      </c>
      <c r="BK767" s="0" t="n">
        <f aca="false">BF767*AB767+BG767*AF767+BH767*AJ767+BI767*AN767+BJ767*AR767</f>
        <v>0.346483721171835</v>
      </c>
      <c r="BL767" s="0" t="n">
        <f aca="false">BF767*AC767+BG767*AG767+BH767*AK767+BI767*AO767+BJ767*AS767</f>
        <v>0.565292692687769</v>
      </c>
      <c r="BM767" s="0" t="n">
        <f aca="false">BF767*AD767+BG767*AH767+BH767*AL767+BI767*AP767+BJ767*AT767</f>
        <v>0.706506093311347</v>
      </c>
      <c r="BN767" s="0" t="n">
        <f aca="false">BF767*AE767+BG767*AI767+BH767*AM767+BI767*AQ767+BJ767*AU767</f>
        <v>0.649304757281989</v>
      </c>
      <c r="BO767" s="0" t="n">
        <f aca="false">RANK(BK767,$BK767:$BN767)</f>
        <v>4</v>
      </c>
      <c r="BP767" s="0" t="n">
        <f aca="false">RANK(BL767,$BK767:$BN767)</f>
        <v>3</v>
      </c>
      <c r="BQ767" s="0" t="n">
        <f aca="false">RANK(BM767,$BK767:$BN767)</f>
        <v>1</v>
      </c>
      <c r="BR767" s="0" t="n">
        <f aca="false">RANK(BN767,$BK767:$BN767)</f>
        <v>2</v>
      </c>
    </row>
    <row r="768" customFormat="false" ht="15" hidden="false" customHeight="false" outlineLevel="0" collapsed="false">
      <c r="A768" s="0" t="n">
        <v>745</v>
      </c>
      <c r="B768" s="0" t="n">
        <f aca="false">RANDBETWEEN(1,$B$5)</f>
        <v>4</v>
      </c>
      <c r="C768" s="0" t="n">
        <f aca="false">RANDBETWEEN(1,$B$5)</f>
        <v>3</v>
      </c>
      <c r="D768" s="0" t="n">
        <f aca="false">RANDBETWEEN(1,$B$5)</f>
        <v>3</v>
      </c>
      <c r="E768" s="0" t="n">
        <f aca="false">RANDBETWEEN(1,$B$5)</f>
        <v>2</v>
      </c>
      <c r="F768" s="0" t="n">
        <f aca="false">RANDBETWEEN(1,$B$5)</f>
        <v>5</v>
      </c>
      <c r="G768" s="0" t="n">
        <f aca="false">RANDBETWEEN(1,$B$5)</f>
        <v>3</v>
      </c>
      <c r="H768" s="0" t="n">
        <f aca="true">NORMINV(RAND(),$B$8,$B$13)</f>
        <v>48.2239176148362</v>
      </c>
      <c r="I768" s="0" t="n">
        <f aca="true">NORMINV(RAND(),$C$8,$C$13)</f>
        <v>58.709017100812</v>
      </c>
      <c r="J768" s="0" t="n">
        <f aca="true">NORMINV(RAND(),$D$8,$D$13)</f>
        <v>13.8162401283382</v>
      </c>
      <c r="K768" s="0" t="n">
        <f aca="true">NORMINV(RAND(),$E$8,$E$13)</f>
        <v>3.16126955828827</v>
      </c>
      <c r="L768" s="0" t="n">
        <f aca="true">NORMINV(RAND(),$B$9,$B$14)</f>
        <v>48.8045971256936</v>
      </c>
      <c r="M768" s="0" t="n">
        <f aca="true">NORMINV(RAND(),$C$9,$C$14)</f>
        <v>62.4951309392033</v>
      </c>
      <c r="N768" s="0" t="n">
        <f aca="true">NORMINV(RAND(),$D$9,$D$14)</f>
        <v>36.4106336599924</v>
      </c>
      <c r="O768" s="0" t="n">
        <f aca="true">NORMINV(RAND(),$E$9,$E$14)</f>
        <v>23.770496846454</v>
      </c>
      <c r="P768" s="0" t="n">
        <f aca="true">NORMINV(RAND(),$B$10,$B$15)</f>
        <v>21.6151916810288</v>
      </c>
      <c r="Q768" s="0" t="n">
        <f aca="true">NORMINV(RAND(),$C$10,$C$15)</f>
        <v>30.3451258322636</v>
      </c>
      <c r="R768" s="0" t="n">
        <f aca="true">NORMINV(RAND(),$D$10,$D$15)</f>
        <v>9.53489732850699</v>
      </c>
      <c r="S768" s="0" t="n">
        <f aca="true">NORMINV(RAND(),$E$10,$E$15)</f>
        <v>3.90726740817895</v>
      </c>
      <c r="T768" s="0" t="n">
        <f aca="false">MEDIAN(INDEX(Avaliadores!$B$17:$B$22,$B768),INDEX(Avaliadores!$B$17:$B$22,$C768),INDEX(Avaliadores!$B$17:$B$22,$D768),INDEX(Avaliadores!$B$17:$B$22,$E768),INDEX(Avaliadores!$B$17:$B$22,$F768),INDEX(Avaliadores!$B$17:$B$22,$G768))</f>
        <v>2.79166666666667</v>
      </c>
      <c r="U768" s="0" t="n">
        <f aca="false">MEDIAN(INDEX(Avaliadores!$C$17:$C$22,$B768),INDEX(Avaliadores!$C$17:$C$22,$C768),INDEX(Avaliadores!$C$17:$C$22,$D768),INDEX(Avaliadores!$C$17:$C$22,$E768),INDEX(Avaliadores!$C$17:$C$22,$F768),INDEX(Avaliadores!$C$17:$C$22,$G768))</f>
        <v>4.91666666666667</v>
      </c>
      <c r="V768" s="0" t="n">
        <f aca="false">MEDIAN(INDEX(Avaliadores!$D$17:$D$22,$B768),INDEX(Avaliadores!$D$17:$D$22,$C768),INDEX(Avaliadores!$D$17:$D$22,$D768),INDEX(Avaliadores!$D$17:$D$22,$E768),INDEX(Avaliadores!$D$17:$D$22,$F768),INDEX(Avaliadores!$D$17:$D$22,$G768))</f>
        <v>5.79166666666667</v>
      </c>
      <c r="W768" s="0" t="n">
        <f aca="false">MEDIAN(INDEX(Avaliadores!$E$17:$E$22,$B768),INDEX(Avaliadores!$E$17:$E$22,$C768),INDEX(Avaliadores!$E$17:$E$22,$D768),INDEX(Avaliadores!$E$17:$E$22,$E768),INDEX(Avaliadores!$E$17:$E$22,$F768),INDEX(Avaliadores!$E$17:$E$22,$G768))</f>
        <v>5.91666666666667</v>
      </c>
      <c r="X768" s="0" t="n">
        <f aca="false">MEDIAN(INDEX(Avaliadores!$F$17:$F$22,$B768),INDEX(Avaliadores!$F$17:$F$22,$C768),INDEX(Avaliadores!$F$17:$F$22,$D768),INDEX(Avaliadores!$F$17:$F$22,$E768),INDEX(Avaliadores!$F$17:$F$22,$F768),INDEX(Avaliadores!$F$17:$F$22,$G768))</f>
        <v>2.79166666666667</v>
      </c>
      <c r="Y768" s="0" t="n">
        <f aca="false">MEDIAN(INDEX(Avaliadores!$G$17:$G$22,$B768),INDEX(Avaliadores!$G$17:$G$22,$C768),INDEX(Avaliadores!$G$17:$G$22,$D768),INDEX(Avaliadores!$G$17:$G$22,$E768),INDEX(Avaliadores!$G$17:$G$22,$F768),INDEX(Avaliadores!$G$17:$G$22,$G768))</f>
        <v>5.79166666666667</v>
      </c>
      <c r="Z768" s="0" t="n">
        <f aca="false">MEDIAN(INDEX(Avaliadores!$H$17:$H$22,$B768),INDEX(Avaliadores!$H$17:$H$22,$C768),INDEX(Avaliadores!$H$17:$H$22,$D768),INDEX(Avaliadores!$H$17:$H$22,$E768),INDEX(Avaliadores!$H$17:$H$22,$F768),INDEX(Avaliadores!$H$17:$H$22,$G768))</f>
        <v>3.79166666666667</v>
      </c>
      <c r="AA768" s="0" t="n">
        <f aca="false">MEDIAN(INDEX(Avaliadores!$I$17:$I$22,$B768),INDEX(Avaliadores!$I$17:$I$22,$C768),INDEX(Avaliadores!$I$17:$I$22,$D768),INDEX(Avaliadores!$I$17:$I$22,$E768),INDEX(Avaliadores!$I$17:$I$22,$F768),INDEX(Avaliadores!$I$17:$I$22,$G768))</f>
        <v>6.66666666666667</v>
      </c>
      <c r="AB768" s="0" t="n">
        <f aca="false">IF(MAX(H768:K768)=MIN(H768:K768),0,IF($B$17="custo",(MAX(H768:K768)-H768)/(MAX(H768:K768)-MIN(H768:K768)),(H768-MIN(H768:K768))/(MAX(H768:K768)-MIN(H768:K768))))</f>
        <v>0.188758319641117</v>
      </c>
      <c r="AC768" s="0" t="n">
        <f aca="false">IF(MAX(H768:K768)=MIN(H768:K768),0,IF($B$17="custo",(MAX(H768:K768)-I768)/(MAX(H768:K768)-MIN(H768:K768)),(I768-MIN(H768:K768))/(MAX(H768:K768)-MIN(H768:K768))))</f>
        <v>0</v>
      </c>
      <c r="AD768" s="0" t="n">
        <f aca="false">IF(MAX(H768:K768)=MIN(H768:K768),0,IF($B$17="custo",(MAX(H768:K768)-J768)/(MAX(H768:K768)-MIN(H768:K768)),(J768-MIN(H768:K768))/(MAX(H768:K768)-MIN(H768:K768))))</f>
        <v>0.808183571045915</v>
      </c>
      <c r="AE768" s="0" t="n">
        <f aca="false">IF(MAX(H768:K768)=MIN(H768:K768),0,IF($B$17="custo",(MAX(H768:K768)-K768)/(MAX(H768:K768)-MIN(H768:K768)),(K768-MIN(H768:K768))/(MAX(H768:K768)-MIN(H768:K768))))</f>
        <v>1</v>
      </c>
      <c r="AF768" s="0" t="n">
        <f aca="false">IF(MAX(L768:O768)=MIN(L768:O768),0,IF($C$17="custo",(MAX(L768:O768)-L768)/(MAX(L768:O768)-MIN(L768:O768)),(L768-MIN(L768:O768))/(MAX(L768:O768)-MIN(L768:O768))))</f>
        <v>0.646464475798027</v>
      </c>
      <c r="AG768" s="0" t="n">
        <f aca="false">IF(MAX(L768:O768)=MIN(L768:O768),0,IF($C$17="custo",(MAX(L768:O768)-M768)/(MAX(L768:O768)-MIN(L768:O768)),(M768-MIN(L768:O768))/(MAX(L768:O768)-MIN(L768:O768))))</f>
        <v>1</v>
      </c>
      <c r="AH768" s="0" t="n">
        <f aca="false">IF(MAX(L768:O768)=MIN(L768:O768),0,IF($C$17="custo",(MAX(L768:O768)-N768)/(MAX(L768:O768)-MIN(L768:O768)),(N768-MIN(L768:O768))/(MAX(L768:O768)-MIN(L768:O768))))</f>
        <v>0.32641074885986</v>
      </c>
      <c r="AI768" s="0" t="n">
        <f aca="false">IF(MAX(L768:O768)=MIN(L768:O768),0,IF($C$17="custo",(MAX(L768:O768)-O768)/(MAX(L768:O768)-MIN(L768:O768)),(O768-MIN(L768:O768))/(MAX(L768:O768)-MIN(L768:O768))))</f>
        <v>0</v>
      </c>
      <c r="AJ768" s="0" t="n">
        <f aca="false">IF(MAX(P768:S768)=MIN(P768:S768),0,IF($D$17="custo",(MAX(P768:S768)-P768)/(MAX(P768:S768)-MIN(P768:S768)),(P768-MIN(P768:S768))/(MAX(P768:S768)-MIN(P768:S768))))</f>
        <v>0.330205798487895</v>
      </c>
      <c r="AK768" s="0" t="n">
        <f aca="false">IF(MAX(P768:S768)=MIN(P768:S768),0,IF($D$17="custo",(MAX(P768:S768)-Q768)/(MAX(P768:S768)-MIN(P768:S768)),(Q768-MIN(P768:S768))/(MAX(P768:S768)-MIN(P768:S768))))</f>
        <v>0</v>
      </c>
      <c r="AL768" s="0" t="n">
        <f aca="false">IF(MAX(P768:S768)=MIN(P768:S768),0,IF($D$17="custo",(MAX(P768:S768)-R768)/(MAX(P768:S768)-MIN(P768:S768)),(R768-MIN(P768:S768))/(MAX(P768:S768)-MIN(P768:S768))))</f>
        <v>0.787137451526659</v>
      </c>
      <c r="AM768" s="0" t="n">
        <f aca="false">IF(MAX(P768:S768)=MIN(P768:S768),0,IF($D$17="custo",(MAX(P768:S768)-S768)/(MAX(P768:S768)-MIN(P768:S768)),(S768-MIN(P768:S768))/(MAX(P768:S768)-MIN(P768:S768))))</f>
        <v>1</v>
      </c>
      <c r="AN768" s="0" t="n">
        <f aca="false">IF(MAX(T768:W768)=MIN(T768:W768),0,IF($E$17="custo",(MAX(T768:W768)-T768)/(MAX(T768:W768)-MIN(T768:W768)),(T768-MIN(T768:W768))/(MAX(T768:W768)-MIN(T768:W768))))</f>
        <v>0</v>
      </c>
      <c r="AO768" s="0" t="n">
        <f aca="false">IF(MAX(T768:W768)=MIN(T768:W768),0,IF($E$17="custo",(MAX(T768:W768)-U768)/(MAX(T768:W768)-MIN(T768:W768)),(U768-MIN(T768:W768))/(MAX(T768:W768)-MIN(T768:W768))))</f>
        <v>0.68</v>
      </c>
      <c r="AP768" s="0" t="n">
        <f aca="false">IF(MAX(T768:W768)=MIN(T768:W768),0,IF($E$17="custo",(MAX(T768:W768)-V768)/(MAX(T768:W768)-MIN(T768:W768)),(V768-MIN(T768:W768))/(MAX(T768:W768)-MIN(T768:W768))))</f>
        <v>0.96</v>
      </c>
      <c r="AQ768" s="0" t="n">
        <f aca="false">IF(MAX(T768:W768)=MIN(T768:W768),0,IF($E$17="custo",(MAX(T768:W768)-W768)/(MAX(T768:W768)-MIN(T768:W768)),(W768-MIN(T768:W768))/(MAX(T768:W768)-MIN(T768:W768))))</f>
        <v>1</v>
      </c>
      <c r="AR768" s="0" t="n">
        <f aca="false">IF(MAX(X768:AA768)=MIN(X768:AA768),0,IF($F$17="custo",(MAX(X768:AA768)-X768)/(MAX(X768:AA768)-MIN(X768:AA768)),(X768-MIN(X768:AA768))/(MAX(X768:AA768)-MIN(X768:AA768))))</f>
        <v>0</v>
      </c>
      <c r="AS768" s="0" t="n">
        <f aca="false">IF(MAX(X768:AA768)=MIN(X768:AA768),0,IF($F$17="custo",(MAX(X768:AA768)-Y768)/(MAX(X768:AA768)-MIN(X768:AA768)),(Y768-MIN(X768:AA768))/(MAX(X768:AA768)-MIN(X768:AA768))))</f>
        <v>0.774193548387097</v>
      </c>
      <c r="AT768" s="0" t="n">
        <f aca="false">IF(MAX(X768:AA768)=MIN(X768:AA768),0,IF($F$17="custo",(MAX(X768:AA768)-Z768)/(MAX(X768:AA768)-MIN(X768:AA768)),(Z768-MIN(X768:AA768))/(MAX(X768:AA768)-MIN(X768:AA768))))</f>
        <v>0.258064516129032</v>
      </c>
      <c r="AU768" s="0" t="n">
        <f aca="false">IF(MAX(X768:AA768)=MIN(X768:AA768),0,IF($F$17="custo",(MAX(X768:AA768)-AA768)/(MAX(X768:AA768)-MIN(X768:AA768)),(AA768-MIN(X768:AA768))/(MAX(X768:AA768)-MIN(X768:AA768))))</f>
        <v>1</v>
      </c>
      <c r="AV768" s="0" t="n">
        <f aca="false">STDEVP(AB768:AE768)</f>
        <v>0.415886450562858</v>
      </c>
      <c r="AW768" s="0" t="n">
        <f aca="false">STDEVP(AF768:AI768)</f>
        <v>0.371281945569282</v>
      </c>
      <c r="AX768" s="0" t="n">
        <f aca="false">STDEVP(AJ768:AM768)</f>
        <v>0.38981906936275</v>
      </c>
      <c r="AY768" s="0" t="n">
        <f aca="false">STDEVP(AN768:AQ768)</f>
        <v>0.400499687890016</v>
      </c>
      <c r="AZ768" s="0" t="n">
        <f aca="false">STDEVP(AR768:AU768)</f>
        <v>0.397949348112107</v>
      </c>
      <c r="BA768" s="0" t="n">
        <f aca="false">AV768*((1-IFERROR(CORREL(AB768:AE768,AF768:AI768),0))+(1-IFERROR(CORREL(AB768:AE768,AJ768:AM768),0))+(1-IFERROR(CORREL(AB768:AE768,AN768:AQ768),0))+(1-IFERROR(CORREL(AB768:AE768,AR768:AU768),0)))</f>
        <v>1.24790363369303</v>
      </c>
      <c r="BB768" s="0" t="n">
        <f aca="false">AW768*((1-IFERROR(CORREL(AF768:AI768,AB768:AE768),0))+(1-IFERROR(CORREL(AF768:AI768,AJ768:AM768),0))+(1-IFERROR(CORREL(AF768:AI768,AN768:AQ768),0))+(1-IFERROR(CORREL(AF768:AI768,AR768:AU768),0)))</f>
        <v>2.49646773447397</v>
      </c>
      <c r="BC768" s="0" t="n">
        <f aca="false">AX768*((1-IFERROR(CORREL(AJ768:AM768,AB768:AE768),0))+(1-IFERROR(CORREL(AJ768:AM768,AF768:AI768),0))+(1-IFERROR(CORREL(AJ768:AM768,AN768:AQ768),0))+(1-IFERROR(CORREL(AJ768:AM768,AR768:AU768),0)))</f>
        <v>1.25651537170238</v>
      </c>
      <c r="BD768" s="0" t="n">
        <f aca="false">AY768*((1-IFERROR(CORREL(AN768:AQ768,AB768:AE768),0))+(1-IFERROR(CORREL(AN768:AQ768,AF768:AI768),0))+(1-IFERROR(CORREL(AN768:AQ768,AJ768:AM768),0))+(1-IFERROR(CORREL(AN768:AQ768,AR768:AU768),0)))</f>
        <v>1.0329645134882</v>
      </c>
      <c r="BE768" s="0" t="n">
        <f aca="false">AZ768*((1-IFERROR(CORREL(AR768:AU768,AB768:AE768),0))+(1-IFERROR(CORREL(AR768:AU768,AF768:AI768),0))+(1-IFERROR(CORREL(AR768:AU768,AJ768:AM768),0))+(1-IFERROR(CORREL(AR768:AU768,AN768:AQ768),0)))</f>
        <v>1.22017108005409</v>
      </c>
      <c r="BF768" s="0" t="n">
        <f aca="false">IF(SUM(BA768:BE768)&gt;0,BA768/SUM(BA768:BE768),1/5)</f>
        <v>0.172029196539035</v>
      </c>
      <c r="BG768" s="0" t="n">
        <f aca="false">IF(SUM(BA768:BE768)&gt;0,BB768/SUM(BA768:BE768),1/5)</f>
        <v>0.344149441472679</v>
      </c>
      <c r="BH768" s="0" t="n">
        <f aca="false">IF(SUM(BA768:BE768)&gt;0,BC768/SUM(BA768:BE768),1/5)</f>
        <v>0.173216363825478</v>
      </c>
      <c r="BI768" s="0" t="n">
        <f aca="false">IF(SUM(BA768:BE768)&gt;0,BD768/SUM(BA768:BE768),1/5)</f>
        <v>0.14239886038542</v>
      </c>
      <c r="BJ768" s="0" t="n">
        <f aca="false">IF(SUM(BA768:BE768)&gt;0,BE768/SUM(BA768:BE768),1/5)</f>
        <v>0.168206137777387</v>
      </c>
      <c r="BK768" s="0" t="n">
        <f aca="false">BF768*AB768+BG768*AF768+BH768*AJ768+BI768*AN768+BJ768*AR768</f>
        <v>0.312149378073901</v>
      </c>
      <c r="BL768" s="0" t="n">
        <f aca="false">BF768*AC768+BG768*AG768+BH768*AK768+BI768*AO768+BJ768*AS768</f>
        <v>0.571204773201129</v>
      </c>
      <c r="BM768" s="0" t="n">
        <f aca="false">BF768*AD768+BG768*AH768+BH768*AL768+BI768*AP768+BJ768*AT768</f>
        <v>0.567821276003636</v>
      </c>
      <c r="BN768" s="0" t="n">
        <f aca="false">BF768*AE768+BG768*AI768+BH768*AM768+BI768*AQ768+BJ768*AU768</f>
        <v>0.655850558527321</v>
      </c>
      <c r="BO768" s="0" t="n">
        <f aca="false">RANK(BK768,$BK768:$BN768)</f>
        <v>4</v>
      </c>
      <c r="BP768" s="0" t="n">
        <f aca="false">RANK(BL768,$BK768:$BN768)</f>
        <v>2</v>
      </c>
      <c r="BQ768" s="0" t="n">
        <f aca="false">RANK(BM768,$BK768:$BN768)</f>
        <v>3</v>
      </c>
      <c r="BR768" s="0" t="n">
        <f aca="false">RANK(BN768,$BK768:$BN768)</f>
        <v>1</v>
      </c>
    </row>
    <row r="769" customFormat="false" ht="15" hidden="false" customHeight="false" outlineLevel="0" collapsed="false">
      <c r="A769" s="0" t="n">
        <v>746</v>
      </c>
      <c r="B769" s="0" t="n">
        <f aca="false">RANDBETWEEN(1,$B$5)</f>
        <v>2</v>
      </c>
      <c r="C769" s="0" t="n">
        <f aca="false">RANDBETWEEN(1,$B$5)</f>
        <v>5</v>
      </c>
      <c r="D769" s="0" t="n">
        <f aca="false">RANDBETWEEN(1,$B$5)</f>
        <v>2</v>
      </c>
      <c r="E769" s="0" t="n">
        <f aca="false">RANDBETWEEN(1,$B$5)</f>
        <v>3</v>
      </c>
      <c r="F769" s="0" t="n">
        <f aca="false">RANDBETWEEN(1,$B$5)</f>
        <v>2</v>
      </c>
      <c r="G769" s="0" t="n">
        <f aca="false">RANDBETWEEN(1,$B$5)</f>
        <v>2</v>
      </c>
      <c r="H769" s="0" t="n">
        <f aca="true">NORMINV(RAND(),$B$8,$B$13)</f>
        <v>43.9293028361878</v>
      </c>
      <c r="I769" s="0" t="n">
        <f aca="true">NORMINV(RAND(),$C$8,$C$13)</f>
        <v>59.6195559045988</v>
      </c>
      <c r="J769" s="0" t="n">
        <f aca="true">NORMINV(RAND(),$D$8,$D$13)</f>
        <v>14.3163055823476</v>
      </c>
      <c r="K769" s="0" t="n">
        <f aca="true">NORMINV(RAND(),$E$8,$E$13)</f>
        <v>2.83173612006237</v>
      </c>
      <c r="L769" s="0" t="n">
        <f aca="true">NORMINV(RAND(),$B$9,$B$14)</f>
        <v>40.4462334090432</v>
      </c>
      <c r="M769" s="0" t="n">
        <f aca="true">NORMINV(RAND(),$C$9,$C$14)</f>
        <v>58.9208208004686</v>
      </c>
      <c r="N769" s="0" t="n">
        <f aca="true">NORMINV(RAND(),$D$9,$D$14)</f>
        <v>48.469333972481</v>
      </c>
      <c r="O769" s="0" t="n">
        <f aca="true">NORMINV(RAND(),$E$9,$E$14)</f>
        <v>29.434360297142</v>
      </c>
      <c r="P769" s="0" t="n">
        <f aca="true">NORMINV(RAND(),$B$10,$B$15)</f>
        <v>24.768894051438</v>
      </c>
      <c r="Q769" s="0" t="n">
        <f aca="true">NORMINV(RAND(),$C$10,$C$15)</f>
        <v>32.3352105750575</v>
      </c>
      <c r="R769" s="0" t="n">
        <f aca="true">NORMINV(RAND(),$D$10,$D$15)</f>
        <v>10.1953241563957</v>
      </c>
      <c r="S769" s="0" t="n">
        <f aca="true">NORMINV(RAND(),$E$10,$E$15)</f>
        <v>3.95122813850679</v>
      </c>
      <c r="T769" s="0" t="n">
        <f aca="false">MEDIAN(INDEX(Avaliadores!$B$17:$B$22,$B769),INDEX(Avaliadores!$B$17:$B$22,$C769),INDEX(Avaliadores!$B$17:$B$22,$D769),INDEX(Avaliadores!$B$17:$B$22,$E769),INDEX(Avaliadores!$B$17:$B$22,$F769),INDEX(Avaliadores!$B$17:$B$22,$G769))</f>
        <v>3.04166666666667</v>
      </c>
      <c r="U769" s="0" t="n">
        <f aca="false">MEDIAN(INDEX(Avaliadores!$C$17:$C$22,$B769),INDEX(Avaliadores!$C$17:$C$22,$C769),INDEX(Avaliadores!$C$17:$C$22,$D769),INDEX(Avaliadores!$C$17:$C$22,$E769),INDEX(Avaliadores!$C$17:$C$22,$F769),INDEX(Avaliadores!$C$17:$C$22,$G769))</f>
        <v>5.04166666666667</v>
      </c>
      <c r="V769" s="0" t="n">
        <f aca="false">MEDIAN(INDEX(Avaliadores!$D$17:$D$22,$B769),INDEX(Avaliadores!$D$17:$D$22,$C769),INDEX(Avaliadores!$D$17:$D$22,$D769),INDEX(Avaliadores!$D$17:$D$22,$E769),INDEX(Avaliadores!$D$17:$D$22,$F769),INDEX(Avaliadores!$D$17:$D$22,$G769))</f>
        <v>6.04166666666667</v>
      </c>
      <c r="W769" s="0" t="n">
        <f aca="false">MEDIAN(INDEX(Avaliadores!$E$17:$E$22,$B769),INDEX(Avaliadores!$E$17:$E$22,$C769),INDEX(Avaliadores!$E$17:$E$22,$D769),INDEX(Avaliadores!$E$17:$E$22,$E769),INDEX(Avaliadores!$E$17:$E$22,$F769),INDEX(Avaliadores!$E$17:$E$22,$G769))</f>
        <v>6.04166666666667</v>
      </c>
      <c r="X769" s="0" t="n">
        <f aca="false">MEDIAN(INDEX(Avaliadores!$F$17:$F$22,$B769),INDEX(Avaliadores!$F$17:$F$22,$C769),INDEX(Avaliadores!$F$17:$F$22,$D769),INDEX(Avaliadores!$F$17:$F$22,$E769),INDEX(Avaliadores!$F$17:$F$22,$F769),INDEX(Avaliadores!$F$17:$F$22,$G769))</f>
        <v>2.04166666666667</v>
      </c>
      <c r="Y769" s="0" t="n">
        <f aca="false">MEDIAN(INDEX(Avaliadores!$G$17:$G$22,$B769),INDEX(Avaliadores!$G$17:$G$22,$C769),INDEX(Avaliadores!$G$17:$G$22,$D769),INDEX(Avaliadores!$G$17:$G$22,$E769),INDEX(Avaliadores!$G$17:$G$22,$F769),INDEX(Avaliadores!$G$17:$G$22,$G769))</f>
        <v>6.04166666666667</v>
      </c>
      <c r="Z769" s="0" t="n">
        <f aca="false">MEDIAN(INDEX(Avaliadores!$H$17:$H$22,$B769),INDEX(Avaliadores!$H$17:$H$22,$C769),INDEX(Avaliadores!$H$17:$H$22,$D769),INDEX(Avaliadores!$H$17:$H$22,$E769),INDEX(Avaliadores!$H$17:$H$22,$F769),INDEX(Avaliadores!$H$17:$H$22,$G769))</f>
        <v>4.04166666666667</v>
      </c>
      <c r="AA769" s="0" t="n">
        <f aca="false">MEDIAN(INDEX(Avaliadores!$I$17:$I$22,$B769),INDEX(Avaliadores!$I$17:$I$22,$C769),INDEX(Avaliadores!$I$17:$I$22,$D769),INDEX(Avaliadores!$I$17:$I$22,$E769),INDEX(Avaliadores!$I$17:$I$22,$F769),INDEX(Avaliadores!$I$17:$I$22,$G769))</f>
        <v>6.04166666666667</v>
      </c>
      <c r="AB769" s="0" t="n">
        <f aca="false">IF(MAX(H769:K769)=MIN(H769:K769),0,IF($B$17="custo",(MAX(H769:K769)-H769)/(MAX(H769:K769)-MIN(H769:K769)),(H769-MIN(H769:K769))/(MAX(H769:K769)-MIN(H769:K769))))</f>
        <v>0.27629609884554</v>
      </c>
      <c r="AC769" s="0" t="n">
        <f aca="false">IF(MAX(H769:K769)=MIN(H769:K769),0,IF($B$17="custo",(MAX(H769:K769)-I769)/(MAX(H769:K769)-MIN(H769:K769)),(I769-MIN(H769:K769))/(MAX(H769:K769)-MIN(H769:K769))))</f>
        <v>0</v>
      </c>
      <c r="AD769" s="0" t="n">
        <f aca="false">IF(MAX(H769:K769)=MIN(H769:K769),0,IF($B$17="custo",(MAX(H769:K769)-J769)/(MAX(H769:K769)-MIN(H769:K769)),(J769-MIN(H769:K769))/(MAX(H769:K769)-MIN(H769:K769))))</f>
        <v>0.797763507987104</v>
      </c>
      <c r="AE769" s="0" t="n">
        <f aca="false">IF(MAX(H769:K769)=MIN(H769:K769),0,IF($B$17="custo",(MAX(H769:K769)-K769)/(MAX(H769:K769)-MIN(H769:K769)),(K769-MIN(H769:K769))/(MAX(H769:K769)-MIN(H769:K769))))</f>
        <v>1</v>
      </c>
      <c r="AF769" s="0" t="n">
        <f aca="false">IF(MAX(L769:O769)=MIN(L769:O769),0,IF($C$17="custo",(MAX(L769:O769)-L769)/(MAX(L769:O769)-MIN(L769:O769)),(L769-MIN(L769:O769))/(MAX(L769:O769)-MIN(L769:O769))))</f>
        <v>0.373455237554162</v>
      </c>
      <c r="AG769" s="0" t="n">
        <f aca="false">IF(MAX(L769:O769)=MIN(L769:O769),0,IF($C$17="custo",(MAX(L769:O769)-M769)/(MAX(L769:O769)-MIN(L769:O769)),(M769-MIN(L769:O769))/(MAX(L769:O769)-MIN(L769:O769))))</f>
        <v>1</v>
      </c>
      <c r="AH769" s="0" t="n">
        <f aca="false">IF(MAX(L769:O769)=MIN(L769:O769),0,IF($C$17="custo",(MAX(L769:O769)-N769)/(MAX(L769:O769)-MIN(L769:O769)),(N769-MIN(L769:O769))/(MAX(L769:O769)-MIN(L769:O769))))</f>
        <v>0.645549630251196</v>
      </c>
      <c r="AI769" s="0" t="n">
        <f aca="false">IF(MAX(L769:O769)=MIN(L769:O769),0,IF($C$17="custo",(MAX(L769:O769)-O769)/(MAX(L769:O769)-MIN(L769:O769)),(O769-MIN(L769:O769))/(MAX(L769:O769)-MIN(L769:O769))))</f>
        <v>0</v>
      </c>
      <c r="AJ769" s="0" t="n">
        <f aca="false">IF(MAX(P769:S769)=MIN(P769:S769),0,IF($D$17="custo",(MAX(P769:S769)-P769)/(MAX(P769:S769)-MIN(P769:S769)),(P769-MIN(P769:S769))/(MAX(P769:S769)-MIN(P769:S769))))</f>
        <v>0.266569941005746</v>
      </c>
      <c r="AK769" s="0" t="n">
        <f aca="false">IF(MAX(P769:S769)=MIN(P769:S769),0,IF($D$17="custo",(MAX(P769:S769)-Q769)/(MAX(P769:S769)-MIN(P769:S769)),(Q769-MIN(P769:S769))/(MAX(P769:S769)-MIN(P769:S769))))</f>
        <v>0</v>
      </c>
      <c r="AL769" s="0" t="n">
        <f aca="false">IF(MAX(P769:S769)=MIN(P769:S769),0,IF($D$17="custo",(MAX(P769:S769)-R769)/(MAX(P769:S769)-MIN(P769:S769)),(R769-MIN(P769:S769))/(MAX(P769:S769)-MIN(P769:S769))))</f>
        <v>0.780013391995048</v>
      </c>
      <c r="AM769" s="0" t="n">
        <f aca="false">IF(MAX(P769:S769)=MIN(P769:S769),0,IF($D$17="custo",(MAX(P769:S769)-S769)/(MAX(P769:S769)-MIN(P769:S769)),(S769-MIN(P769:S769))/(MAX(P769:S769)-MIN(P769:S769))))</f>
        <v>1</v>
      </c>
      <c r="AN769" s="0" t="n">
        <f aca="false">IF(MAX(T769:W769)=MIN(T769:W769),0,IF($E$17="custo",(MAX(T769:W769)-T769)/(MAX(T769:W769)-MIN(T769:W769)),(T769-MIN(T769:W769))/(MAX(T769:W769)-MIN(T769:W769))))</f>
        <v>0</v>
      </c>
      <c r="AO769" s="0" t="n">
        <f aca="false">IF(MAX(T769:W769)=MIN(T769:W769),0,IF($E$17="custo",(MAX(T769:W769)-U769)/(MAX(T769:W769)-MIN(T769:W769)),(U769-MIN(T769:W769))/(MAX(T769:W769)-MIN(T769:W769))))</f>
        <v>0.666666666666667</v>
      </c>
      <c r="AP769" s="0" t="n">
        <f aca="false">IF(MAX(T769:W769)=MIN(T769:W769),0,IF($E$17="custo",(MAX(T769:W769)-V769)/(MAX(T769:W769)-MIN(T769:W769)),(V769-MIN(T769:W769))/(MAX(T769:W769)-MIN(T769:W769))))</f>
        <v>1</v>
      </c>
      <c r="AQ769" s="0" t="n">
        <f aca="false">IF(MAX(T769:W769)=MIN(T769:W769),0,IF($E$17="custo",(MAX(T769:W769)-W769)/(MAX(T769:W769)-MIN(T769:W769)),(W769-MIN(T769:W769))/(MAX(T769:W769)-MIN(T769:W769))))</f>
        <v>1</v>
      </c>
      <c r="AR769" s="0" t="n">
        <f aca="false">IF(MAX(X769:AA769)=MIN(X769:AA769),0,IF($F$17="custo",(MAX(X769:AA769)-X769)/(MAX(X769:AA769)-MIN(X769:AA769)),(X769-MIN(X769:AA769))/(MAX(X769:AA769)-MIN(X769:AA769))))</f>
        <v>0</v>
      </c>
      <c r="AS769" s="0" t="n">
        <f aca="false">IF(MAX(X769:AA769)=MIN(X769:AA769),0,IF($F$17="custo",(MAX(X769:AA769)-Y769)/(MAX(X769:AA769)-MIN(X769:AA769)),(Y769-MIN(X769:AA769))/(MAX(X769:AA769)-MIN(X769:AA769))))</f>
        <v>1</v>
      </c>
      <c r="AT769" s="0" t="n">
        <f aca="false">IF(MAX(X769:AA769)=MIN(X769:AA769),0,IF($F$17="custo",(MAX(X769:AA769)-Z769)/(MAX(X769:AA769)-MIN(X769:AA769)),(Z769-MIN(X769:AA769))/(MAX(X769:AA769)-MIN(X769:AA769))))</f>
        <v>0.5</v>
      </c>
      <c r="AU769" s="0" t="n">
        <f aca="false">IF(MAX(X769:AA769)=MIN(X769:AA769),0,IF($F$17="custo",(MAX(X769:AA769)-AA769)/(MAX(X769:AA769)-MIN(X769:AA769)),(AA769-MIN(X769:AA769))/(MAX(X769:AA769)-MIN(X769:AA769))))</f>
        <v>1</v>
      </c>
      <c r="AV769" s="0" t="n">
        <f aca="false">STDEVP(AB769:AE769)</f>
        <v>0.399166423857098</v>
      </c>
      <c r="AW769" s="0" t="n">
        <f aca="false">STDEVP(AF769:AI769)</f>
        <v>0.366438253843215</v>
      </c>
      <c r="AX769" s="0" t="n">
        <f aca="false">STDEVP(AJ769:AM769)</f>
        <v>0.397603631274372</v>
      </c>
      <c r="AY769" s="0" t="n">
        <f aca="false">STDEVP(AN769:AQ769)</f>
        <v>0.408248290463863</v>
      </c>
      <c r="AZ769" s="0" t="n">
        <f aca="false">STDEVP(AR769:AU769)</f>
        <v>0.414578098794425</v>
      </c>
      <c r="BA769" s="0" t="n">
        <f aca="false">AV769*((1-IFERROR(CORREL(AB769:AE769,AF769:AI769),0))+(1-IFERROR(CORREL(AB769:AE769,AJ769:AM769),0))+(1-IFERROR(CORREL(AB769:AE769,AN769:AQ769),0))+(1-IFERROR(CORREL(AB769:AE769,AR769:AU769),0)))</f>
        <v>1.17400966107313</v>
      </c>
      <c r="BB769" s="0" t="n">
        <f aca="false">AW769*((1-IFERROR(CORREL(AF769:AI769,AB769:AE769),0))+(1-IFERROR(CORREL(AF769:AI769,AJ769:AM769),0))+(1-IFERROR(CORREL(AF769:AI769,AN769:AQ769),0))+(1-IFERROR(CORREL(AF769:AI769,AR769:AU769),0)))</f>
        <v>1.98854389723077</v>
      </c>
      <c r="BC769" s="0" t="n">
        <f aca="false">AX769*((1-IFERROR(CORREL(AJ769:AM769,AB769:AE769),0))+(1-IFERROR(CORREL(AJ769:AM769,AF769:AI769),0))+(1-IFERROR(CORREL(AJ769:AM769,AN769:AQ769),0))+(1-IFERROR(CORREL(AJ769:AM769,AR769:AU769),0)))</f>
        <v>1.16480374021394</v>
      </c>
      <c r="BD769" s="0" t="n">
        <f aca="false">AY769*((1-IFERROR(CORREL(AN769:AQ769,AB769:AE769),0))+(1-IFERROR(CORREL(AN769:AQ769,AF769:AI769),0))+(1-IFERROR(CORREL(AN769:AQ769,AJ769:AM769),0))+(1-IFERROR(CORREL(AN769:AQ769,AR769:AU769),0)))</f>
        <v>0.83324938964865</v>
      </c>
      <c r="BE769" s="0" t="n">
        <f aca="false">AZ769*((1-IFERROR(CORREL(AR769:AU769,AB769:AE769),0))+(1-IFERROR(CORREL(AR769:AU769,AF769:AI769),0))+(1-IFERROR(CORREL(AR769:AU769,AJ769:AM769),0))+(1-IFERROR(CORREL(AR769:AU769,AN769:AQ769),0)))</f>
        <v>1.17659901317918</v>
      </c>
      <c r="BF769" s="0" t="n">
        <f aca="false">IF(SUM(BA769:BE769)&gt;0,BA769/SUM(BA769:BE769),1/5)</f>
        <v>0.185256675639207</v>
      </c>
      <c r="BG769" s="0" t="n">
        <f aca="false">IF(SUM(BA769:BE769)&gt;0,BB769/SUM(BA769:BE769),1/5)</f>
        <v>0.313788756582181</v>
      </c>
      <c r="BH769" s="0" t="n">
        <f aca="false">IF(SUM(BA769:BE769)&gt;0,BC769/SUM(BA769:BE769),1/5)</f>
        <v>0.183803997393772</v>
      </c>
      <c r="BI769" s="0" t="n">
        <f aca="false">IF(SUM(BA769:BE769)&gt;0,BD769/SUM(BA769:BE769),1/5)</f>
        <v>0.131485299502226</v>
      </c>
      <c r="BJ769" s="0" t="n">
        <f aca="false">IF(SUM(BA769:BE769)&gt;0,BE769/SUM(BA769:BE769),1/5)</f>
        <v>0.185665270882613</v>
      </c>
      <c r="BK769" s="0" t="n">
        <f aca="false">BF769*AB769+BG769*AF769+BH769*AJ769+BI769*AN769+BJ769*AR769</f>
        <v>0.217368372137308</v>
      </c>
      <c r="BL769" s="0" t="n">
        <f aca="false">BF769*AC769+BG769*AG769+BH769*AK769+BI769*AO769+BJ769*AS769</f>
        <v>0.587110893799612</v>
      </c>
      <c r="BM769" s="0" t="n">
        <f aca="false">BF769*AD769+BG769*AH769+BH769*AL769+BI769*AP769+BJ769*AT769</f>
        <v>0.718044745637471</v>
      </c>
      <c r="BN769" s="0" t="n">
        <f aca="false">BF769*AE769+BG769*AI769+BH769*AM769+BI769*AQ769+BJ769*AU769</f>
        <v>0.686211243417819</v>
      </c>
      <c r="BO769" s="0" t="n">
        <f aca="false">RANK(BK769,$BK769:$BN769)</f>
        <v>4</v>
      </c>
      <c r="BP769" s="0" t="n">
        <f aca="false">RANK(BL769,$BK769:$BN769)</f>
        <v>3</v>
      </c>
      <c r="BQ769" s="0" t="n">
        <f aca="false">RANK(BM769,$BK769:$BN769)</f>
        <v>1</v>
      </c>
      <c r="BR769" s="0" t="n">
        <f aca="false">RANK(BN769,$BK769:$BN769)</f>
        <v>2</v>
      </c>
    </row>
    <row r="770" customFormat="false" ht="15" hidden="false" customHeight="false" outlineLevel="0" collapsed="false">
      <c r="A770" s="0" t="n">
        <v>747</v>
      </c>
      <c r="B770" s="0" t="n">
        <f aca="false">RANDBETWEEN(1,$B$5)</f>
        <v>4</v>
      </c>
      <c r="C770" s="0" t="n">
        <f aca="false">RANDBETWEEN(1,$B$5)</f>
        <v>6</v>
      </c>
      <c r="D770" s="0" t="n">
        <f aca="false">RANDBETWEEN(1,$B$5)</f>
        <v>2</v>
      </c>
      <c r="E770" s="0" t="n">
        <f aca="false">RANDBETWEEN(1,$B$5)</f>
        <v>5</v>
      </c>
      <c r="F770" s="0" t="n">
        <f aca="false">RANDBETWEEN(1,$B$5)</f>
        <v>4</v>
      </c>
      <c r="G770" s="0" t="n">
        <f aca="false">RANDBETWEEN(1,$B$5)</f>
        <v>3</v>
      </c>
      <c r="H770" s="0" t="n">
        <f aca="true">NORMINV(RAND(),$B$8,$B$13)</f>
        <v>50.7882701083399</v>
      </c>
      <c r="I770" s="0" t="n">
        <f aca="true">NORMINV(RAND(),$C$8,$C$13)</f>
        <v>63.2499438901098</v>
      </c>
      <c r="J770" s="0" t="n">
        <f aca="true">NORMINV(RAND(),$D$8,$D$13)</f>
        <v>12.3626836452985</v>
      </c>
      <c r="K770" s="0" t="n">
        <f aca="true">NORMINV(RAND(),$E$8,$E$13)</f>
        <v>3.10126158547743</v>
      </c>
      <c r="L770" s="0" t="n">
        <f aca="true">NORMINV(RAND(),$B$9,$B$14)</f>
        <v>44.0908599508775</v>
      </c>
      <c r="M770" s="0" t="n">
        <f aca="true">NORMINV(RAND(),$C$9,$C$14)</f>
        <v>58.0068748784105</v>
      </c>
      <c r="N770" s="0" t="n">
        <f aca="true">NORMINV(RAND(),$D$9,$D$14)</f>
        <v>44.2934936600019</v>
      </c>
      <c r="O770" s="0" t="n">
        <f aca="true">NORMINV(RAND(),$E$9,$E$14)</f>
        <v>26.246215301326</v>
      </c>
      <c r="P770" s="0" t="n">
        <f aca="true">NORMINV(RAND(),$B$10,$B$15)</f>
        <v>24.9665937610231</v>
      </c>
      <c r="Q770" s="0" t="n">
        <f aca="true">NORMINV(RAND(),$C$10,$C$15)</f>
        <v>31.6424521979284</v>
      </c>
      <c r="R770" s="0" t="n">
        <f aca="true">NORMINV(RAND(),$D$10,$D$15)</f>
        <v>11.1461680688103</v>
      </c>
      <c r="S770" s="0" t="n">
        <f aca="true">NORMINV(RAND(),$E$10,$E$15)</f>
        <v>4.05855275564036</v>
      </c>
      <c r="T770" s="0" t="n">
        <f aca="false">MEDIAN(INDEX(Avaliadores!$B$17:$B$22,$B770),INDEX(Avaliadores!$B$17:$B$22,$C770),INDEX(Avaliadores!$B$17:$B$22,$D770),INDEX(Avaliadores!$B$17:$B$22,$E770),INDEX(Avaliadores!$B$17:$B$22,$F770),INDEX(Avaliadores!$B$17:$B$22,$G770))</f>
        <v>2.91666666666667</v>
      </c>
      <c r="U770" s="0" t="n">
        <f aca="false">MEDIAN(INDEX(Avaliadores!$C$17:$C$22,$B770),INDEX(Avaliadores!$C$17:$C$22,$C770),INDEX(Avaliadores!$C$17:$C$22,$D770),INDEX(Avaliadores!$C$17:$C$22,$E770),INDEX(Avaliadores!$C$17:$C$22,$F770),INDEX(Avaliadores!$C$17:$C$22,$G770))</f>
        <v>5.54166666666667</v>
      </c>
      <c r="V770" s="0" t="n">
        <f aca="false">MEDIAN(INDEX(Avaliadores!$D$17:$D$22,$B770),INDEX(Avaliadores!$D$17:$D$22,$C770),INDEX(Avaliadores!$D$17:$D$22,$D770),INDEX(Avaliadores!$D$17:$D$22,$E770),INDEX(Avaliadores!$D$17:$D$22,$F770),INDEX(Avaliadores!$D$17:$D$22,$G770))</f>
        <v>5.54166666666667</v>
      </c>
      <c r="W770" s="0" t="n">
        <f aca="false">MEDIAN(INDEX(Avaliadores!$E$17:$E$22,$B770),INDEX(Avaliadores!$E$17:$E$22,$C770),INDEX(Avaliadores!$E$17:$E$22,$D770),INDEX(Avaliadores!$E$17:$E$22,$E770),INDEX(Avaliadores!$E$17:$E$22,$F770),INDEX(Avaliadores!$E$17:$E$22,$G770))</f>
        <v>6.29166666666667</v>
      </c>
      <c r="X770" s="0" t="n">
        <f aca="false">MEDIAN(INDEX(Avaliadores!$F$17:$F$22,$B770),INDEX(Avaliadores!$F$17:$F$22,$C770),INDEX(Avaliadores!$F$17:$F$22,$D770),INDEX(Avaliadores!$F$17:$F$22,$E770),INDEX(Avaliadores!$F$17:$F$22,$F770),INDEX(Avaliadores!$F$17:$F$22,$G770))</f>
        <v>2.91666666666667</v>
      </c>
      <c r="Y770" s="0" t="n">
        <f aca="false">MEDIAN(INDEX(Avaliadores!$G$17:$G$22,$B770),INDEX(Avaliadores!$G$17:$G$22,$C770),INDEX(Avaliadores!$G$17:$G$22,$D770),INDEX(Avaliadores!$G$17:$G$22,$E770),INDEX(Avaliadores!$G$17:$G$22,$F770),INDEX(Avaliadores!$G$17:$G$22,$G770))</f>
        <v>4.79166666666667</v>
      </c>
      <c r="Z770" s="0" t="n">
        <f aca="false">MEDIAN(INDEX(Avaliadores!$H$17:$H$22,$B770),INDEX(Avaliadores!$H$17:$H$22,$C770),INDEX(Avaliadores!$H$17:$H$22,$D770),INDEX(Avaliadores!$H$17:$H$22,$E770),INDEX(Avaliadores!$H$17:$H$22,$F770),INDEX(Avaliadores!$H$17:$H$22,$G770))</f>
        <v>3.66666666666667</v>
      </c>
      <c r="AA770" s="0" t="n">
        <f aca="false">MEDIAN(INDEX(Avaliadores!$I$17:$I$22,$B770),INDEX(Avaliadores!$I$17:$I$22,$C770),INDEX(Avaliadores!$I$17:$I$22,$D770),INDEX(Avaliadores!$I$17:$I$22,$E770),INDEX(Avaliadores!$I$17:$I$22,$F770),INDEX(Avaliadores!$I$17:$I$22,$G770))</f>
        <v>6.29166666666667</v>
      </c>
      <c r="AB770" s="0" t="n">
        <f aca="false">IF(MAX(H770:K770)=MIN(H770:K770),0,IF($B$17="custo",(MAX(H770:K770)-H770)/(MAX(H770:K770)-MIN(H770:K770)),(H770-MIN(H770:K770))/(MAX(H770:K770)-MIN(H770:K770))))</f>
        <v>0.20718116015669</v>
      </c>
      <c r="AC770" s="0" t="n">
        <f aca="false">IF(MAX(H770:K770)=MIN(H770:K770),0,IF($B$17="custo",(MAX(H770:K770)-I770)/(MAX(H770:K770)-MIN(H770:K770)),(I770-MIN(H770:K770))/(MAX(H770:K770)-MIN(H770:K770))))</f>
        <v>0</v>
      </c>
      <c r="AD770" s="0" t="n">
        <f aca="false">IF(MAX(H770:K770)=MIN(H770:K770),0,IF($B$17="custo",(MAX(H770:K770)-J770)/(MAX(H770:K770)-MIN(H770:K770)),(J770-MIN(H770:K770))/(MAX(H770:K770)-MIN(H770:K770))))</f>
        <v>0.846024522816391</v>
      </c>
      <c r="AE770" s="0" t="n">
        <f aca="false">IF(MAX(H770:K770)=MIN(H770:K770),0,IF($B$17="custo",(MAX(H770:K770)-K770)/(MAX(H770:K770)-MIN(H770:K770)),(K770-MIN(H770:K770))/(MAX(H770:K770)-MIN(H770:K770))))</f>
        <v>1</v>
      </c>
      <c r="AF770" s="0" t="n">
        <f aca="false">IF(MAX(L770:O770)=MIN(L770:O770),0,IF($C$17="custo",(MAX(L770:O770)-L770)/(MAX(L770:O770)-MIN(L770:O770)),(L770-MIN(L770:O770))/(MAX(L770:O770)-MIN(L770:O770))))</f>
        <v>0.561847420272925</v>
      </c>
      <c r="AG770" s="0" t="n">
        <f aca="false">IF(MAX(L770:O770)=MIN(L770:O770),0,IF($C$17="custo",(MAX(L770:O770)-M770)/(MAX(L770:O770)-MIN(L770:O770)),(M770-MIN(L770:O770))/(MAX(L770:O770)-MIN(L770:O770))))</f>
        <v>1</v>
      </c>
      <c r="AH770" s="0" t="n">
        <f aca="false">IF(MAX(L770:O770)=MIN(L770:O770),0,IF($C$17="custo",(MAX(L770:O770)-N770)/(MAX(L770:O770)-MIN(L770:O770)),(N770-MIN(L770:O770))/(MAX(L770:O770)-MIN(L770:O770))))</f>
        <v>0.568227442344968</v>
      </c>
      <c r="AI770" s="0" t="n">
        <f aca="false">IF(MAX(L770:O770)=MIN(L770:O770),0,IF($C$17="custo",(MAX(L770:O770)-O770)/(MAX(L770:O770)-MIN(L770:O770)),(O770-MIN(L770:O770))/(MAX(L770:O770)-MIN(L770:O770))))</f>
        <v>0</v>
      </c>
      <c r="AJ770" s="0" t="n">
        <f aca="false">IF(MAX(P770:S770)=MIN(P770:S770),0,IF($D$17="custo",(MAX(P770:S770)-P770)/(MAX(P770:S770)-MIN(P770:S770)),(P770-MIN(P770:S770))/(MAX(P770:S770)-MIN(P770:S770))))</f>
        <v>0.24202011216263</v>
      </c>
      <c r="AK770" s="0" t="n">
        <f aca="false">IF(MAX(P770:S770)=MIN(P770:S770),0,IF($D$17="custo",(MAX(P770:S770)-Q770)/(MAX(P770:S770)-MIN(P770:S770)),(Q770-MIN(P770:S770))/(MAX(P770:S770)-MIN(P770:S770))))</f>
        <v>0</v>
      </c>
      <c r="AL770" s="0" t="n">
        <f aca="false">IF(MAX(P770:S770)=MIN(P770:S770),0,IF($D$17="custo",(MAX(P770:S770)-R770)/(MAX(P770:S770)-MIN(P770:S770)),(R770-MIN(P770:S770))/(MAX(P770:S770)-MIN(P770:S770))))</f>
        <v>0.743052452464204</v>
      </c>
      <c r="AM770" s="0" t="n">
        <f aca="false">IF(MAX(P770:S770)=MIN(P770:S770),0,IF($D$17="custo",(MAX(P770:S770)-S770)/(MAX(P770:S770)-MIN(P770:S770)),(S770-MIN(P770:S770))/(MAX(P770:S770)-MIN(P770:S770))))</f>
        <v>1</v>
      </c>
      <c r="AN770" s="0" t="n">
        <f aca="false">IF(MAX(T770:W770)=MIN(T770:W770),0,IF($E$17="custo",(MAX(T770:W770)-T770)/(MAX(T770:W770)-MIN(T770:W770)),(T770-MIN(T770:W770))/(MAX(T770:W770)-MIN(T770:W770))))</f>
        <v>0</v>
      </c>
      <c r="AO770" s="0" t="n">
        <f aca="false">IF(MAX(T770:W770)=MIN(T770:W770),0,IF($E$17="custo",(MAX(T770:W770)-U770)/(MAX(T770:W770)-MIN(T770:W770)),(U770-MIN(T770:W770))/(MAX(T770:W770)-MIN(T770:W770))))</f>
        <v>0.777777777777778</v>
      </c>
      <c r="AP770" s="0" t="n">
        <f aca="false">IF(MAX(T770:W770)=MIN(T770:W770),0,IF($E$17="custo",(MAX(T770:W770)-V770)/(MAX(T770:W770)-MIN(T770:W770)),(V770-MIN(T770:W770))/(MAX(T770:W770)-MIN(T770:W770))))</f>
        <v>0.777777777777778</v>
      </c>
      <c r="AQ770" s="0" t="n">
        <f aca="false">IF(MAX(T770:W770)=MIN(T770:W770),0,IF($E$17="custo",(MAX(T770:W770)-W770)/(MAX(T770:W770)-MIN(T770:W770)),(W770-MIN(T770:W770))/(MAX(T770:W770)-MIN(T770:W770))))</f>
        <v>1</v>
      </c>
      <c r="AR770" s="0" t="n">
        <f aca="false">IF(MAX(X770:AA770)=MIN(X770:AA770),0,IF($F$17="custo",(MAX(X770:AA770)-X770)/(MAX(X770:AA770)-MIN(X770:AA770)),(X770-MIN(X770:AA770))/(MAX(X770:AA770)-MIN(X770:AA770))))</f>
        <v>0</v>
      </c>
      <c r="AS770" s="0" t="n">
        <f aca="false">IF(MAX(X770:AA770)=MIN(X770:AA770),0,IF($F$17="custo",(MAX(X770:AA770)-Y770)/(MAX(X770:AA770)-MIN(X770:AA770)),(Y770-MIN(X770:AA770))/(MAX(X770:AA770)-MIN(X770:AA770))))</f>
        <v>0.555555555555556</v>
      </c>
      <c r="AT770" s="0" t="n">
        <f aca="false">IF(MAX(X770:AA770)=MIN(X770:AA770),0,IF($F$17="custo",(MAX(X770:AA770)-Z770)/(MAX(X770:AA770)-MIN(X770:AA770)),(Z770-MIN(X770:AA770))/(MAX(X770:AA770)-MIN(X770:AA770))))</f>
        <v>0.222222222222222</v>
      </c>
      <c r="AU770" s="0" t="n">
        <f aca="false">IF(MAX(X770:AA770)=MIN(X770:AA770),0,IF($F$17="custo",(MAX(X770:AA770)-AA770)/(MAX(X770:AA770)-MIN(X770:AA770)),(AA770-MIN(X770:AA770))/(MAX(X770:AA770)-MIN(X770:AA770))))</f>
        <v>1</v>
      </c>
      <c r="AV770" s="0" t="n">
        <f aca="false">STDEVP(AB770:AE770)</f>
        <v>0.41975234727823</v>
      </c>
      <c r="AW770" s="0" t="n">
        <f aca="false">STDEVP(AF770:AI770)</f>
        <v>0.355052890360044</v>
      </c>
      <c r="AX770" s="0" t="n">
        <f aca="false">STDEVP(AJ770:AM770)</f>
        <v>0.395465678060607</v>
      </c>
      <c r="AY770" s="0" t="n">
        <f aca="false">STDEVP(AN770:AQ770)</f>
        <v>0.37985539808826</v>
      </c>
      <c r="AZ770" s="0" t="n">
        <f aca="false">STDEVP(AR770:AU770)</f>
        <v>0.376796110173626</v>
      </c>
      <c r="BA770" s="0" t="n">
        <f aca="false">AV770*((1-IFERROR(CORREL(AB770:AE770,AF770:AI770),0))+(1-IFERROR(CORREL(AB770:AE770,AJ770:AM770),0))+(1-IFERROR(CORREL(AB770:AE770,AN770:AQ770),0))+(1-IFERROR(CORREL(AB770:AE770,AR770:AU770),0)))</f>
        <v>1.20063369133328</v>
      </c>
      <c r="BB770" s="0" t="n">
        <f aca="false">AW770*((1-IFERROR(CORREL(AF770:AI770,AB770:AE770),0))+(1-IFERROR(CORREL(AF770:AI770,AJ770:AM770),0))+(1-IFERROR(CORREL(AF770:AI770,AN770:AQ770),0))+(1-IFERROR(CORREL(AF770:AI770,AR770:AU770),0)))</f>
        <v>2.29977719149639</v>
      </c>
      <c r="BC770" s="0" t="n">
        <f aca="false">AX770*((1-IFERROR(CORREL(AJ770:AM770,AB770:AE770),0))+(1-IFERROR(CORREL(AJ770:AM770,AF770:AI770),0))+(1-IFERROR(CORREL(AJ770:AM770,AN770:AQ770),0))+(1-IFERROR(CORREL(AJ770:AM770,AR770:AU770),0)))</f>
        <v>1.14864429993735</v>
      </c>
      <c r="BD770" s="0" t="n">
        <f aca="false">AY770*((1-IFERROR(CORREL(AN770:AQ770,AB770:AE770),0))+(1-IFERROR(CORREL(AN770:AQ770,AF770:AI770),0))+(1-IFERROR(CORREL(AN770:AQ770,AJ770:AM770),0))+(1-IFERROR(CORREL(AN770:AQ770,AR770:AU770),0)))</f>
        <v>0.905544055580461</v>
      </c>
      <c r="BE770" s="0" t="n">
        <f aca="false">AZ770*((1-IFERROR(CORREL(AR770:AU770,AB770:AE770),0))+(1-IFERROR(CORREL(AR770:AU770,AF770:AI770),0))+(1-IFERROR(CORREL(AR770:AU770,AJ770:AM770),0))+(1-IFERROR(CORREL(AR770:AU770,AN770:AQ770),0)))</f>
        <v>1.04204000948648</v>
      </c>
      <c r="BF770" s="0" t="n">
        <f aca="false">IF(SUM(BA770:BE770)&gt;0,BA770/SUM(BA770:BE770),1/5)</f>
        <v>0.182006874444061</v>
      </c>
      <c r="BG770" s="0" t="n">
        <f aca="false">IF(SUM(BA770:BE770)&gt;0,BB770/SUM(BA770:BE770),1/5)</f>
        <v>0.348628613009501</v>
      </c>
      <c r="BH770" s="0" t="n">
        <f aca="false">IF(SUM(BA770:BE770)&gt;0,BC770/SUM(BA770:BE770),1/5)</f>
        <v>0.174125680787306</v>
      </c>
      <c r="BI770" s="0" t="n">
        <f aca="false">IF(SUM(BA770:BE770)&gt;0,BD770/SUM(BA770:BE770),1/5)</f>
        <v>0.137273545143127</v>
      </c>
      <c r="BJ770" s="0" t="n">
        <f aca="false">IF(SUM(BA770:BE770)&gt;0,BE770/SUM(BA770:BE770),1/5)</f>
        <v>0.157965286616005</v>
      </c>
      <c r="BK770" s="0" t="n">
        <f aca="false">BF770*AB770+BG770*AF770+BH770*AJ770+BI770*AN770+BJ770*AR770</f>
        <v>0.275726399051068</v>
      </c>
      <c r="BL770" s="0" t="n">
        <f aca="false">BF770*AC770+BG770*AG770+BH770*AK770+BI770*AO770+BJ770*AS770</f>
        <v>0.543155418463048</v>
      </c>
      <c r="BM770" s="0" t="n">
        <f aca="false">BF770*AD770+BG770*AH770+BH770*AL770+BI770*AP770+BJ770*AT770</f>
        <v>0.623338848260386</v>
      </c>
      <c r="BN770" s="0" t="n">
        <f aca="false">BF770*AE770+BG770*AI770+BH770*AM770+BI770*AQ770+BJ770*AU770</f>
        <v>0.651371386990499</v>
      </c>
      <c r="BO770" s="0" t="n">
        <f aca="false">RANK(BK770,$BK770:$BN770)</f>
        <v>4</v>
      </c>
      <c r="BP770" s="0" t="n">
        <f aca="false">RANK(BL770,$BK770:$BN770)</f>
        <v>3</v>
      </c>
      <c r="BQ770" s="0" t="n">
        <f aca="false">RANK(BM770,$BK770:$BN770)</f>
        <v>2</v>
      </c>
      <c r="BR770" s="0" t="n">
        <f aca="false">RANK(BN770,$BK770:$BN770)</f>
        <v>1</v>
      </c>
    </row>
    <row r="771" customFormat="false" ht="15" hidden="false" customHeight="false" outlineLevel="0" collapsed="false">
      <c r="A771" s="0" t="n">
        <v>748</v>
      </c>
      <c r="B771" s="0" t="n">
        <f aca="false">RANDBETWEEN(1,$B$5)</f>
        <v>1</v>
      </c>
      <c r="C771" s="0" t="n">
        <f aca="false">RANDBETWEEN(1,$B$5)</f>
        <v>1</v>
      </c>
      <c r="D771" s="0" t="n">
        <f aca="false">RANDBETWEEN(1,$B$5)</f>
        <v>2</v>
      </c>
      <c r="E771" s="0" t="n">
        <f aca="false">RANDBETWEEN(1,$B$5)</f>
        <v>1</v>
      </c>
      <c r="F771" s="0" t="n">
        <f aca="false">RANDBETWEEN(1,$B$5)</f>
        <v>3</v>
      </c>
      <c r="G771" s="0" t="n">
        <f aca="false">RANDBETWEEN(1,$B$5)</f>
        <v>1</v>
      </c>
      <c r="H771" s="0" t="n">
        <f aca="true">NORMINV(RAND(),$B$8,$B$13)</f>
        <v>59.2276728706965</v>
      </c>
      <c r="I771" s="0" t="n">
        <f aca="true">NORMINV(RAND(),$C$8,$C$13)</f>
        <v>68.8408806042279</v>
      </c>
      <c r="J771" s="0" t="n">
        <f aca="true">NORMINV(RAND(),$D$8,$D$13)</f>
        <v>13.8082751670714</v>
      </c>
      <c r="K771" s="0" t="n">
        <f aca="true">NORMINV(RAND(),$E$8,$E$13)</f>
        <v>2.85946138357115</v>
      </c>
      <c r="L771" s="0" t="n">
        <f aca="true">NORMINV(RAND(),$B$9,$B$14)</f>
        <v>46.219009129535</v>
      </c>
      <c r="M771" s="0" t="n">
        <f aca="true">NORMINV(RAND(),$C$9,$C$14)</f>
        <v>53.0686275410869</v>
      </c>
      <c r="N771" s="0" t="n">
        <f aca="true">NORMINV(RAND(),$D$9,$D$14)</f>
        <v>47.7486834011241</v>
      </c>
      <c r="O771" s="0" t="n">
        <f aca="true">NORMINV(RAND(),$E$9,$E$14)</f>
        <v>23.2769145284254</v>
      </c>
      <c r="P771" s="0" t="n">
        <f aca="true">NORMINV(RAND(),$B$10,$B$15)</f>
        <v>24.7957196398969</v>
      </c>
      <c r="Q771" s="0" t="n">
        <f aca="true">NORMINV(RAND(),$C$10,$C$15)</f>
        <v>28.4502614916324</v>
      </c>
      <c r="R771" s="0" t="n">
        <f aca="true">NORMINV(RAND(),$D$10,$D$15)</f>
        <v>9.72873967789563</v>
      </c>
      <c r="S771" s="0" t="n">
        <f aca="true">NORMINV(RAND(),$E$10,$E$15)</f>
        <v>3.61158986494447</v>
      </c>
      <c r="T771" s="0" t="n">
        <f aca="false">MEDIAN(INDEX(Avaliadores!$B$17:$B$22,$B771),INDEX(Avaliadores!$B$17:$B$22,$C771),INDEX(Avaliadores!$B$17:$B$22,$D771),INDEX(Avaliadores!$B$17:$B$22,$E771),INDEX(Avaliadores!$B$17:$B$22,$F771),INDEX(Avaliadores!$B$17:$B$22,$G771))</f>
        <v>2.04166666666667</v>
      </c>
      <c r="U771" s="0" t="n">
        <f aca="false">MEDIAN(INDEX(Avaliadores!$C$17:$C$22,$B771),INDEX(Avaliadores!$C$17:$C$22,$C771),INDEX(Avaliadores!$C$17:$C$22,$D771),INDEX(Avaliadores!$C$17:$C$22,$E771),INDEX(Avaliadores!$C$17:$C$22,$F771),INDEX(Avaliadores!$C$17:$C$22,$G771))</f>
        <v>4.04166666666667</v>
      </c>
      <c r="V771" s="0" t="n">
        <f aca="false">MEDIAN(INDEX(Avaliadores!$D$17:$D$22,$B771),INDEX(Avaliadores!$D$17:$D$22,$C771),INDEX(Avaliadores!$D$17:$D$22,$D771),INDEX(Avaliadores!$D$17:$D$22,$E771),INDEX(Avaliadores!$D$17:$D$22,$F771),INDEX(Avaliadores!$D$17:$D$22,$G771))</f>
        <v>7.04166666666667</v>
      </c>
      <c r="W771" s="0" t="n">
        <f aca="false">MEDIAN(INDEX(Avaliadores!$E$17:$E$22,$B771),INDEX(Avaliadores!$E$17:$E$22,$C771),INDEX(Avaliadores!$E$17:$E$22,$D771),INDEX(Avaliadores!$E$17:$E$22,$E771),INDEX(Avaliadores!$E$17:$E$22,$F771),INDEX(Avaliadores!$E$17:$E$22,$G771))</f>
        <v>7.04166666666667</v>
      </c>
      <c r="X771" s="0" t="n">
        <f aca="false">MEDIAN(INDEX(Avaliadores!$F$17:$F$22,$B771),INDEX(Avaliadores!$F$17:$F$22,$C771),INDEX(Avaliadores!$F$17:$F$22,$D771),INDEX(Avaliadores!$F$17:$F$22,$E771),INDEX(Avaliadores!$F$17:$F$22,$F771),INDEX(Avaliadores!$F$17:$F$22,$G771))</f>
        <v>2.04166666666667</v>
      </c>
      <c r="Y771" s="0" t="n">
        <f aca="false">MEDIAN(INDEX(Avaliadores!$G$17:$G$22,$B771),INDEX(Avaliadores!$G$17:$G$22,$C771),INDEX(Avaliadores!$G$17:$G$22,$D771),INDEX(Avaliadores!$G$17:$G$22,$E771),INDEX(Avaliadores!$G$17:$G$22,$F771),INDEX(Avaliadores!$G$17:$G$22,$G771))</f>
        <v>5.04166666666667</v>
      </c>
      <c r="Z771" s="0" t="n">
        <f aca="false">MEDIAN(INDEX(Avaliadores!$H$17:$H$22,$B771),INDEX(Avaliadores!$H$17:$H$22,$C771),INDEX(Avaliadores!$H$17:$H$22,$D771),INDEX(Avaliadores!$H$17:$H$22,$E771),INDEX(Avaliadores!$H$17:$H$22,$F771),INDEX(Avaliadores!$H$17:$H$22,$G771))</f>
        <v>4.04166666666667</v>
      </c>
      <c r="AA771" s="0" t="n">
        <f aca="false">MEDIAN(INDEX(Avaliadores!$I$17:$I$22,$B771),INDEX(Avaliadores!$I$17:$I$22,$C771),INDEX(Avaliadores!$I$17:$I$22,$D771),INDEX(Avaliadores!$I$17:$I$22,$E771),INDEX(Avaliadores!$I$17:$I$22,$F771),INDEX(Avaliadores!$I$17:$I$22,$G771))</f>
        <v>7.04166666666667</v>
      </c>
      <c r="AB771" s="0" t="n">
        <f aca="false">IF(MAX(H771:K771)=MIN(H771:K771),0,IF($B$17="custo",(MAX(H771:K771)-H771)/(MAX(H771:K771)-MIN(H771:K771)),(H771-MIN(H771:K771))/(MAX(H771:K771)-MIN(H771:K771))))</f>
        <v>0.145695679891071</v>
      </c>
      <c r="AC771" s="0" t="n">
        <f aca="false">IF(MAX(H771:K771)=MIN(H771:K771),0,IF($B$17="custo",(MAX(H771:K771)-I771)/(MAX(H771:K771)-MIN(H771:K771)),(I771-MIN(H771:K771))/(MAX(H771:K771)-MIN(H771:K771))))</f>
        <v>0</v>
      </c>
      <c r="AD771" s="0" t="n">
        <f aca="false">IF(MAX(H771:K771)=MIN(H771:K771),0,IF($B$17="custo",(MAX(H771:K771)-J771)/(MAX(H771:K771)-MIN(H771:K771)),(J771-MIN(H771:K771))/(MAX(H771:K771)-MIN(H771:K771))))</f>
        <v>0.834062166094291</v>
      </c>
      <c r="AE771" s="0" t="n">
        <f aca="false">IF(MAX(H771:K771)=MIN(H771:K771),0,IF($B$17="custo",(MAX(H771:K771)-K771)/(MAX(H771:K771)-MIN(H771:K771)),(K771-MIN(H771:K771))/(MAX(H771:K771)-MIN(H771:K771))))</f>
        <v>1</v>
      </c>
      <c r="AF771" s="0" t="n">
        <f aca="false">IF(MAX(L771:O771)=MIN(L771:O771),0,IF($C$17="custo",(MAX(L771:O771)-L771)/(MAX(L771:O771)-MIN(L771:O771)),(L771-MIN(L771:O771))/(MAX(L771:O771)-MIN(L771:O771))))</f>
        <v>0.770083096307996</v>
      </c>
      <c r="AG771" s="0" t="n">
        <f aca="false">IF(MAX(L771:O771)=MIN(L771:O771),0,IF($C$17="custo",(MAX(L771:O771)-M771)/(MAX(L771:O771)-MIN(L771:O771)),(M771-MIN(L771:O771))/(MAX(L771:O771)-MIN(L771:O771))))</f>
        <v>1</v>
      </c>
      <c r="AH771" s="0" t="n">
        <f aca="false">IF(MAX(L771:O771)=MIN(L771:O771),0,IF($C$17="custo",(MAX(L771:O771)-N771)/(MAX(L771:O771)-MIN(L771:O771)),(N771-MIN(L771:O771))/(MAX(L771:O771)-MIN(L771:O771))))</f>
        <v>0.821428726246731</v>
      </c>
      <c r="AI771" s="0" t="n">
        <f aca="false">IF(MAX(L771:O771)=MIN(L771:O771),0,IF($C$17="custo",(MAX(L771:O771)-O771)/(MAX(L771:O771)-MIN(L771:O771)),(O771-MIN(L771:O771))/(MAX(L771:O771)-MIN(L771:O771))))</f>
        <v>0</v>
      </c>
      <c r="AJ771" s="0" t="n">
        <f aca="false">IF(MAX(P771:S771)=MIN(P771:S771),0,IF($D$17="custo",(MAX(P771:S771)-P771)/(MAX(P771:S771)-MIN(P771:S771)),(P771-MIN(P771:S771))/(MAX(P771:S771)-MIN(P771:S771))))</f>
        <v>0.147131131111252</v>
      </c>
      <c r="AK771" s="0" t="n">
        <f aca="false">IF(MAX(P771:S771)=MIN(P771:S771),0,IF($D$17="custo",(MAX(P771:S771)-Q771)/(MAX(P771:S771)-MIN(P771:S771)),(Q771-MIN(P771:S771))/(MAX(P771:S771)-MIN(P771:S771))))</f>
        <v>0</v>
      </c>
      <c r="AL771" s="0" t="n">
        <f aca="false">IF(MAX(P771:S771)=MIN(P771:S771),0,IF($D$17="custo",(MAX(P771:S771)-R771)/(MAX(P771:S771)-MIN(P771:S771)),(R771-MIN(P771:S771))/(MAX(P771:S771)-MIN(P771:S771))))</f>
        <v>0.753724760128534</v>
      </c>
      <c r="AM771" s="0" t="n">
        <f aca="false">IF(MAX(P771:S771)=MIN(P771:S771),0,IF($D$17="custo",(MAX(P771:S771)-S771)/(MAX(P771:S771)-MIN(P771:S771)),(S771-MIN(P771:S771))/(MAX(P771:S771)-MIN(P771:S771))))</f>
        <v>1</v>
      </c>
      <c r="AN771" s="0" t="n">
        <f aca="false">IF(MAX(T771:W771)=MIN(T771:W771),0,IF($E$17="custo",(MAX(T771:W771)-T771)/(MAX(T771:W771)-MIN(T771:W771)),(T771-MIN(T771:W771))/(MAX(T771:W771)-MIN(T771:W771))))</f>
        <v>0</v>
      </c>
      <c r="AO771" s="0" t="n">
        <f aca="false">IF(MAX(T771:W771)=MIN(T771:W771),0,IF($E$17="custo",(MAX(T771:W771)-U771)/(MAX(T771:W771)-MIN(T771:W771)),(U771-MIN(T771:W771))/(MAX(T771:W771)-MIN(T771:W771))))</f>
        <v>0.4</v>
      </c>
      <c r="AP771" s="0" t="n">
        <f aca="false">IF(MAX(T771:W771)=MIN(T771:W771),0,IF($E$17="custo",(MAX(T771:W771)-V771)/(MAX(T771:W771)-MIN(T771:W771)),(V771-MIN(T771:W771))/(MAX(T771:W771)-MIN(T771:W771))))</f>
        <v>1</v>
      </c>
      <c r="AQ771" s="0" t="n">
        <f aca="false">IF(MAX(T771:W771)=MIN(T771:W771),0,IF($E$17="custo",(MAX(T771:W771)-W771)/(MAX(T771:W771)-MIN(T771:W771)),(W771-MIN(T771:W771))/(MAX(T771:W771)-MIN(T771:W771))))</f>
        <v>1</v>
      </c>
      <c r="AR771" s="0" t="n">
        <f aca="false">IF(MAX(X771:AA771)=MIN(X771:AA771),0,IF($F$17="custo",(MAX(X771:AA771)-X771)/(MAX(X771:AA771)-MIN(X771:AA771)),(X771-MIN(X771:AA771))/(MAX(X771:AA771)-MIN(X771:AA771))))</f>
        <v>0</v>
      </c>
      <c r="AS771" s="0" t="n">
        <f aca="false">IF(MAX(X771:AA771)=MIN(X771:AA771),0,IF($F$17="custo",(MAX(X771:AA771)-Y771)/(MAX(X771:AA771)-MIN(X771:AA771)),(Y771-MIN(X771:AA771))/(MAX(X771:AA771)-MIN(X771:AA771))))</f>
        <v>0.6</v>
      </c>
      <c r="AT771" s="0" t="n">
        <f aca="false">IF(MAX(X771:AA771)=MIN(X771:AA771),0,IF($F$17="custo",(MAX(X771:AA771)-Z771)/(MAX(X771:AA771)-MIN(X771:AA771)),(Z771-MIN(X771:AA771))/(MAX(X771:AA771)-MIN(X771:AA771))))</f>
        <v>0.4</v>
      </c>
      <c r="AU771" s="0" t="n">
        <f aca="false">IF(MAX(X771:AA771)=MIN(X771:AA771),0,IF($F$17="custo",(MAX(X771:AA771)-AA771)/(MAX(X771:AA771)-MIN(X771:AA771)),(AA771-MIN(X771:AA771))/(MAX(X771:AA771)-MIN(X771:AA771))))</f>
        <v>1</v>
      </c>
      <c r="AV771" s="0" t="n">
        <f aca="false">STDEVP(AB771:AE771)</f>
        <v>0.429251280098171</v>
      </c>
      <c r="AW771" s="0" t="n">
        <f aca="false">STDEVP(AF771:AI771)</f>
        <v>0.383663181030056</v>
      </c>
      <c r="AX771" s="0" t="n">
        <f aca="false">STDEVP(AJ771:AM771)</f>
        <v>0.414256956476787</v>
      </c>
      <c r="AY771" s="0" t="n">
        <f aca="false">STDEVP(AN771:AQ771)</f>
        <v>0.424264068711929</v>
      </c>
      <c r="AZ771" s="0" t="n">
        <f aca="false">STDEVP(AR771:AU771)</f>
        <v>0.360555127546399</v>
      </c>
      <c r="BA771" s="0" t="n">
        <f aca="false">AV771*((1-IFERROR(CORREL(AB771:AE771,AF771:AI771),0))+(1-IFERROR(CORREL(AB771:AE771,AJ771:AM771),0))+(1-IFERROR(CORREL(AB771:AE771,AN771:AQ771),0))+(1-IFERROR(CORREL(AB771:AE771,AR771:AU771),0)))</f>
        <v>0.986076254719639</v>
      </c>
      <c r="BB771" s="0" t="n">
        <f aca="false">AW771*((1-IFERROR(CORREL(AF771:AI771,AB771:AE771),0))+(1-IFERROR(CORREL(AF771:AI771,AJ771:AM771),0))+(1-IFERROR(CORREL(AF771:AI771,AN771:AQ771),0))+(1-IFERROR(CORREL(AF771:AI771,AR771:AU771),0)))</f>
        <v>2.56960375430768</v>
      </c>
      <c r="BC771" s="0" t="n">
        <f aca="false">AX771*((1-IFERROR(CORREL(AJ771:AM771,AB771:AE771),0))+(1-IFERROR(CORREL(AJ771:AM771,AF771:AI771),0))+(1-IFERROR(CORREL(AJ771:AM771,AN771:AQ771),0))+(1-IFERROR(CORREL(AJ771:AM771,AR771:AU771),0)))</f>
        <v>0.964392479666004</v>
      </c>
      <c r="BD771" s="0" t="n">
        <f aca="false">AY771*((1-IFERROR(CORREL(AN771:AQ771,AB771:AE771),0))+(1-IFERROR(CORREL(AN771:AQ771,AF771:AI771),0))+(1-IFERROR(CORREL(AN771:AQ771,AJ771:AM771),0))+(1-IFERROR(CORREL(AN771:AQ771,AR771:AU771),0)))</f>
        <v>0.862845806353527</v>
      </c>
      <c r="BE771" s="0" t="n">
        <f aca="false">AZ771*((1-IFERROR(CORREL(AR771:AU771,AB771:AE771),0))+(1-IFERROR(CORREL(AR771:AU771,AF771:AI771),0))+(1-IFERROR(CORREL(AR771:AU771,AJ771:AM771),0))+(1-IFERROR(CORREL(AR771:AU771,AN771:AQ771),0)))</f>
        <v>1.01014692140586</v>
      </c>
      <c r="BF771" s="0" t="n">
        <f aca="false">IF(SUM(BA771:BE771)&gt;0,BA771/SUM(BA771:BE771),1/5)</f>
        <v>0.15424154475727</v>
      </c>
      <c r="BG771" s="0" t="n">
        <f aca="false">IF(SUM(BA771:BE771)&gt;0,BB771/SUM(BA771:BE771),1/5)</f>
        <v>0.40193610847184</v>
      </c>
      <c r="BH771" s="0" t="n">
        <f aca="false">IF(SUM(BA771:BE771)&gt;0,BC771/SUM(BA771:BE771),1/5)</f>
        <v>0.150849779724461</v>
      </c>
      <c r="BI771" s="0" t="n">
        <f aca="false">IF(SUM(BA771:BE771)&gt;0,BD771/SUM(BA771:BE771),1/5)</f>
        <v>0.134965900884754</v>
      </c>
      <c r="BJ771" s="0" t="n">
        <f aca="false">IF(SUM(BA771:BE771)&gt;0,BE771/SUM(BA771:BE771),1/5)</f>
        <v>0.158006666161675</v>
      </c>
      <c r="BK771" s="0" t="n">
        <f aca="false">BF771*AB771+BG771*AF771+BH771*AJ771+BI771*AN771+BJ771*AR771</f>
        <v>0.354191228379584</v>
      </c>
      <c r="BL771" s="0" t="n">
        <f aca="false">BF771*AC771+BG771*AG771+BH771*AK771+BI771*AO771+BJ771*AS771</f>
        <v>0.550726468522747</v>
      </c>
      <c r="BM771" s="0" t="n">
        <f aca="false">BF771*AD771+BG771*AH771+BH771*AL771+BI771*AP771+BJ771*AT771</f>
        <v>0.770676683924255</v>
      </c>
      <c r="BN771" s="0" t="n">
        <f aca="false">BF771*AE771+BG771*AI771+BH771*AM771+BI771*AQ771+BJ771*AU771</f>
        <v>0.59806389152816</v>
      </c>
      <c r="BO771" s="0" t="n">
        <f aca="false">RANK(BK771,$BK771:$BN771)</f>
        <v>4</v>
      </c>
      <c r="BP771" s="0" t="n">
        <f aca="false">RANK(BL771,$BK771:$BN771)</f>
        <v>3</v>
      </c>
      <c r="BQ771" s="0" t="n">
        <f aca="false">RANK(BM771,$BK771:$BN771)</f>
        <v>1</v>
      </c>
      <c r="BR771" s="0" t="n">
        <f aca="false">RANK(BN771,$BK771:$BN771)</f>
        <v>2</v>
      </c>
    </row>
    <row r="772" customFormat="false" ht="15" hidden="false" customHeight="false" outlineLevel="0" collapsed="false">
      <c r="A772" s="0" t="n">
        <v>749</v>
      </c>
      <c r="B772" s="0" t="n">
        <f aca="false">RANDBETWEEN(1,$B$5)</f>
        <v>1</v>
      </c>
      <c r="C772" s="0" t="n">
        <f aca="false">RANDBETWEEN(1,$B$5)</f>
        <v>6</v>
      </c>
      <c r="D772" s="0" t="n">
        <f aca="false">RANDBETWEEN(1,$B$5)</f>
        <v>1</v>
      </c>
      <c r="E772" s="0" t="n">
        <f aca="false">RANDBETWEEN(1,$B$5)</f>
        <v>4</v>
      </c>
      <c r="F772" s="0" t="n">
        <f aca="false">RANDBETWEEN(1,$B$5)</f>
        <v>5</v>
      </c>
      <c r="G772" s="0" t="n">
        <f aca="false">RANDBETWEEN(1,$B$5)</f>
        <v>5</v>
      </c>
      <c r="H772" s="0" t="n">
        <f aca="true">NORMINV(RAND(),$B$8,$B$13)</f>
        <v>47.5773855772703</v>
      </c>
      <c r="I772" s="0" t="n">
        <f aca="true">NORMINV(RAND(),$C$8,$C$13)</f>
        <v>70.1817329539048</v>
      </c>
      <c r="J772" s="0" t="n">
        <f aca="true">NORMINV(RAND(),$D$8,$D$13)</f>
        <v>14.2551289147638</v>
      </c>
      <c r="K772" s="0" t="n">
        <f aca="true">NORMINV(RAND(),$E$8,$E$13)</f>
        <v>3.1540532742573</v>
      </c>
      <c r="L772" s="0" t="n">
        <f aca="true">NORMINV(RAND(),$B$9,$B$14)</f>
        <v>43.4048113999673</v>
      </c>
      <c r="M772" s="0" t="n">
        <f aca="true">NORMINV(RAND(),$C$9,$C$14)</f>
        <v>48.7254939638094</v>
      </c>
      <c r="N772" s="0" t="n">
        <f aca="true">NORMINV(RAND(),$D$9,$D$14)</f>
        <v>42.728429144413</v>
      </c>
      <c r="O772" s="0" t="n">
        <f aca="true">NORMINV(RAND(),$E$9,$E$14)</f>
        <v>23.4363685068306</v>
      </c>
      <c r="P772" s="0" t="n">
        <f aca="true">NORMINV(RAND(),$B$10,$B$15)</f>
        <v>23.2191547202424</v>
      </c>
      <c r="Q772" s="0" t="n">
        <f aca="true">NORMINV(RAND(),$C$10,$C$15)</f>
        <v>29.2488298615073</v>
      </c>
      <c r="R772" s="0" t="n">
        <f aca="true">NORMINV(RAND(),$D$10,$D$15)</f>
        <v>9.73737397247072</v>
      </c>
      <c r="S772" s="0" t="n">
        <f aca="true">NORMINV(RAND(),$E$10,$E$15)</f>
        <v>3.87617986951239</v>
      </c>
      <c r="T772" s="0" t="n">
        <f aca="false">MEDIAN(INDEX(Avaliadores!$B$17:$B$22,$B772),INDEX(Avaliadores!$B$17:$B$22,$C772),INDEX(Avaliadores!$B$17:$B$22,$D772),INDEX(Avaliadores!$B$17:$B$22,$E772),INDEX(Avaliadores!$B$17:$B$22,$F772),INDEX(Avaliadores!$B$17:$B$22,$G772))</f>
        <v>2.29166666666667</v>
      </c>
      <c r="U772" s="0" t="n">
        <f aca="false">MEDIAN(INDEX(Avaliadores!$C$17:$C$22,$B772),INDEX(Avaliadores!$C$17:$C$22,$C772),INDEX(Avaliadores!$C$17:$C$22,$D772),INDEX(Avaliadores!$C$17:$C$22,$E772),INDEX(Avaliadores!$C$17:$C$22,$F772),INDEX(Avaliadores!$C$17:$C$22,$G772))</f>
        <v>5.54166666666667</v>
      </c>
      <c r="V772" s="0" t="n">
        <f aca="false">MEDIAN(INDEX(Avaliadores!$D$17:$D$22,$B772),INDEX(Avaliadores!$D$17:$D$22,$C772),INDEX(Avaliadores!$D$17:$D$22,$D772),INDEX(Avaliadores!$D$17:$D$22,$E772),INDEX(Avaliadores!$D$17:$D$22,$F772),INDEX(Avaliadores!$D$17:$D$22,$G772))</f>
        <v>5.54166666666667</v>
      </c>
      <c r="W772" s="0" t="n">
        <f aca="false">MEDIAN(INDEX(Avaliadores!$E$17:$E$22,$B772),INDEX(Avaliadores!$E$17:$E$22,$C772),INDEX(Avaliadores!$E$17:$E$22,$D772),INDEX(Avaliadores!$E$17:$E$22,$E772),INDEX(Avaliadores!$E$17:$E$22,$F772),INDEX(Avaliadores!$E$17:$E$22,$G772))</f>
        <v>7.04166666666667</v>
      </c>
      <c r="X772" s="0" t="n">
        <f aca="false">MEDIAN(INDEX(Avaliadores!$F$17:$F$22,$B772),INDEX(Avaliadores!$F$17:$F$22,$C772),INDEX(Avaliadores!$F$17:$F$22,$D772),INDEX(Avaliadores!$F$17:$F$22,$E772),INDEX(Avaliadores!$F$17:$F$22,$F772),INDEX(Avaliadores!$F$17:$F$22,$G772))</f>
        <v>2.54166666666667</v>
      </c>
      <c r="Y772" s="0" t="n">
        <f aca="false">MEDIAN(INDEX(Avaliadores!$G$17:$G$22,$B772),INDEX(Avaliadores!$G$17:$G$22,$C772),INDEX(Avaliadores!$G$17:$G$22,$D772),INDEX(Avaliadores!$G$17:$G$22,$E772),INDEX(Avaliadores!$G$17:$G$22,$F772),INDEX(Avaliadores!$G$17:$G$22,$G772))</f>
        <v>4.79166666666667</v>
      </c>
      <c r="Z772" s="0" t="n">
        <f aca="false">MEDIAN(INDEX(Avaliadores!$H$17:$H$22,$B772),INDEX(Avaliadores!$H$17:$H$22,$C772),INDEX(Avaliadores!$H$17:$H$22,$D772),INDEX(Avaliadores!$H$17:$H$22,$E772),INDEX(Avaliadores!$H$17:$H$22,$F772),INDEX(Avaliadores!$H$17:$H$22,$G772))</f>
        <v>3.79166666666667</v>
      </c>
      <c r="AA772" s="0" t="n">
        <f aca="false">MEDIAN(INDEX(Avaliadores!$I$17:$I$22,$B772),INDEX(Avaliadores!$I$17:$I$22,$C772),INDEX(Avaliadores!$I$17:$I$22,$D772),INDEX(Avaliadores!$I$17:$I$22,$E772),INDEX(Avaliadores!$I$17:$I$22,$F772),INDEX(Avaliadores!$I$17:$I$22,$G772))</f>
        <v>6.79166666666667</v>
      </c>
      <c r="AB772" s="0" t="n">
        <f aca="false">IF(MAX(H772:K772)=MIN(H772:K772),0,IF($B$17="custo",(MAX(H772:K772)-H772)/(MAX(H772:K772)-MIN(H772:K772)),(H772-MIN(H772:K772))/(MAX(H772:K772)-MIN(H772:K772))))</f>
        <v>0.337238995660745</v>
      </c>
      <c r="AC772" s="0" t="n">
        <f aca="false">IF(MAX(H772:K772)=MIN(H772:K772),0,IF($B$17="custo",(MAX(H772:K772)-I772)/(MAX(H772:K772)-MIN(H772:K772)),(I772-MIN(H772:K772))/(MAX(H772:K772)-MIN(H772:K772))))</f>
        <v>0</v>
      </c>
      <c r="AD772" s="0" t="n">
        <f aca="false">IF(MAX(H772:K772)=MIN(H772:K772),0,IF($B$17="custo",(MAX(H772:K772)-J772)/(MAX(H772:K772)-MIN(H772:K772)),(J772-MIN(H772:K772))/(MAX(H772:K772)-MIN(H772:K772))))</f>
        <v>0.834380726088639</v>
      </c>
      <c r="AE772" s="0" t="n">
        <f aca="false">IF(MAX(H772:K772)=MIN(H772:K772),0,IF($B$17="custo",(MAX(H772:K772)-K772)/(MAX(H772:K772)-MIN(H772:K772)),(K772-MIN(H772:K772))/(MAX(H772:K772)-MIN(H772:K772))))</f>
        <v>1</v>
      </c>
      <c r="AF772" s="0" t="n">
        <f aca="false">IF(MAX(L772:O772)=MIN(L772:O772),0,IF($C$17="custo",(MAX(L772:O772)-L772)/(MAX(L772:O772)-MIN(L772:O772)),(L772-MIN(L772:O772))/(MAX(L772:O772)-MIN(L772:O772))))</f>
        <v>0.789605908955074</v>
      </c>
      <c r="AG772" s="0" t="n">
        <f aca="false">IF(MAX(L772:O772)=MIN(L772:O772),0,IF($C$17="custo",(MAX(L772:O772)-M772)/(MAX(L772:O772)-MIN(L772:O772)),(M772-MIN(L772:O772))/(MAX(L772:O772)-MIN(L772:O772))))</f>
        <v>1</v>
      </c>
      <c r="AH772" s="0" t="n">
        <f aca="false">IF(MAX(L772:O772)=MIN(L772:O772),0,IF($C$17="custo",(MAX(L772:O772)-N772)/(MAX(L772:O772)-MIN(L772:O772)),(N772-MIN(L772:O772))/(MAX(L772:O772)-MIN(L772:O772))))</f>
        <v>0.762859936394459</v>
      </c>
      <c r="AI772" s="0" t="n">
        <f aca="false">IF(MAX(L772:O772)=MIN(L772:O772),0,IF($C$17="custo",(MAX(L772:O772)-O772)/(MAX(L772:O772)-MIN(L772:O772)),(O772-MIN(L772:O772))/(MAX(L772:O772)-MIN(L772:O772))))</f>
        <v>0</v>
      </c>
      <c r="AJ772" s="0" t="n">
        <f aca="false">IF(MAX(P772:S772)=MIN(P772:S772),0,IF($D$17="custo",(MAX(P772:S772)-P772)/(MAX(P772:S772)-MIN(P772:S772)),(P772-MIN(P772:S772))/(MAX(P772:S772)-MIN(P772:S772))))</f>
        <v>0.237644674212875</v>
      </c>
      <c r="AK772" s="0" t="n">
        <f aca="false">IF(MAX(P772:S772)=MIN(P772:S772),0,IF($D$17="custo",(MAX(P772:S772)-Q772)/(MAX(P772:S772)-MIN(P772:S772)),(Q772-MIN(P772:S772))/(MAX(P772:S772)-MIN(P772:S772))))</f>
        <v>0</v>
      </c>
      <c r="AL772" s="0" t="n">
        <f aca="false">IF(MAX(P772:S772)=MIN(P772:S772),0,IF($D$17="custo",(MAX(P772:S772)-R772)/(MAX(P772:S772)-MIN(P772:S772)),(R772-MIN(P772:S772))/(MAX(P772:S772)-MIN(P772:S772))))</f>
        <v>0.768995587579243</v>
      </c>
      <c r="AM772" s="0" t="n">
        <f aca="false">IF(MAX(P772:S772)=MIN(P772:S772),0,IF($D$17="custo",(MAX(P772:S772)-S772)/(MAX(P772:S772)-MIN(P772:S772)),(S772-MIN(P772:S772))/(MAX(P772:S772)-MIN(P772:S772))))</f>
        <v>1</v>
      </c>
      <c r="AN772" s="0" t="n">
        <f aca="false">IF(MAX(T772:W772)=MIN(T772:W772),0,IF($E$17="custo",(MAX(T772:W772)-T772)/(MAX(T772:W772)-MIN(T772:W772)),(T772-MIN(T772:W772))/(MAX(T772:W772)-MIN(T772:W772))))</f>
        <v>0</v>
      </c>
      <c r="AO772" s="0" t="n">
        <f aca="false">IF(MAX(T772:W772)=MIN(T772:W772),0,IF($E$17="custo",(MAX(T772:W772)-U772)/(MAX(T772:W772)-MIN(T772:W772)),(U772-MIN(T772:W772))/(MAX(T772:W772)-MIN(T772:W772))))</f>
        <v>0.68421052631579</v>
      </c>
      <c r="AP772" s="0" t="n">
        <f aca="false">IF(MAX(T772:W772)=MIN(T772:W772),0,IF($E$17="custo",(MAX(T772:W772)-V772)/(MAX(T772:W772)-MIN(T772:W772)),(V772-MIN(T772:W772))/(MAX(T772:W772)-MIN(T772:W772))))</f>
        <v>0.68421052631579</v>
      </c>
      <c r="AQ772" s="0" t="n">
        <f aca="false">IF(MAX(T772:W772)=MIN(T772:W772),0,IF($E$17="custo",(MAX(T772:W772)-W772)/(MAX(T772:W772)-MIN(T772:W772)),(W772-MIN(T772:W772))/(MAX(T772:W772)-MIN(T772:W772))))</f>
        <v>1</v>
      </c>
      <c r="AR772" s="0" t="n">
        <f aca="false">IF(MAX(X772:AA772)=MIN(X772:AA772),0,IF($F$17="custo",(MAX(X772:AA772)-X772)/(MAX(X772:AA772)-MIN(X772:AA772)),(X772-MIN(X772:AA772))/(MAX(X772:AA772)-MIN(X772:AA772))))</f>
        <v>0</v>
      </c>
      <c r="AS772" s="0" t="n">
        <f aca="false">IF(MAX(X772:AA772)=MIN(X772:AA772),0,IF($F$17="custo",(MAX(X772:AA772)-Y772)/(MAX(X772:AA772)-MIN(X772:AA772)),(Y772-MIN(X772:AA772))/(MAX(X772:AA772)-MIN(X772:AA772))))</f>
        <v>0.529411764705882</v>
      </c>
      <c r="AT772" s="0" t="n">
        <f aca="false">IF(MAX(X772:AA772)=MIN(X772:AA772),0,IF($F$17="custo",(MAX(X772:AA772)-Z772)/(MAX(X772:AA772)-MIN(X772:AA772)),(Z772-MIN(X772:AA772))/(MAX(X772:AA772)-MIN(X772:AA772))))</f>
        <v>0.294117647058824</v>
      </c>
      <c r="AU772" s="0" t="n">
        <f aca="false">IF(MAX(X772:AA772)=MIN(X772:AA772),0,IF($F$17="custo",(MAX(X772:AA772)-AA772)/(MAX(X772:AA772)-MIN(X772:AA772)),(AA772-MIN(X772:AA772))/(MAX(X772:AA772)-MIN(X772:AA772))))</f>
        <v>1</v>
      </c>
      <c r="AV772" s="0" t="n">
        <f aca="false">STDEVP(AB772:AE772)</f>
        <v>0.39715811784784</v>
      </c>
      <c r="AW772" s="0" t="n">
        <f aca="false">STDEVP(AF772:AI772)</f>
        <v>0.379691421121662</v>
      </c>
      <c r="AX772" s="0" t="n">
        <f aca="false">STDEVP(AJ772:AM772)</f>
        <v>0.400367930732721</v>
      </c>
      <c r="AY772" s="0" t="n">
        <f aca="false">STDEVP(AN772:AQ772)</f>
        <v>0.365353773076706</v>
      </c>
      <c r="AZ772" s="0" t="n">
        <f aca="false">STDEVP(AR772:AU772)</f>
        <v>0.365878097194845</v>
      </c>
      <c r="BA772" s="0" t="n">
        <f aca="false">AV772*((1-IFERROR(CORREL(AB772:AE772,AF772:AI772),0))+(1-IFERROR(CORREL(AB772:AE772,AJ772:AM772),0))+(1-IFERROR(CORREL(AB772:AE772,AN772:AQ772),0))+(1-IFERROR(CORREL(AB772:AE772,AR772:AU772),0)))</f>
        <v>1.14217928989798</v>
      </c>
      <c r="BB772" s="0" t="n">
        <f aca="false">AW772*((1-IFERROR(CORREL(AF772:AI772,AB772:AE772),0))+(1-IFERROR(CORREL(AF772:AI772,AJ772:AM772),0))+(1-IFERROR(CORREL(AF772:AI772,AN772:AQ772),0))+(1-IFERROR(CORREL(AF772:AI772,AR772:AU772),0)))</f>
        <v>2.62769508855535</v>
      </c>
      <c r="BC772" s="0" t="n">
        <f aca="false">AX772*((1-IFERROR(CORREL(AJ772:AM772,AB772:AE772),0))+(1-IFERROR(CORREL(AJ772:AM772,AF772:AI772),0))+(1-IFERROR(CORREL(AJ772:AM772,AN772:AQ772),0))+(1-IFERROR(CORREL(AJ772:AM772,AR772:AU772),0)))</f>
        <v>1.09265041834376</v>
      </c>
      <c r="BD772" s="0" t="n">
        <f aca="false">AY772*((1-IFERROR(CORREL(AN772:AQ772,AB772:AE772),0))+(1-IFERROR(CORREL(AN772:AQ772,AF772:AI772),0))+(1-IFERROR(CORREL(AN772:AQ772,AJ772:AM772),0))+(1-IFERROR(CORREL(AN772:AQ772,AR772:AU772),0)))</f>
        <v>0.941300391262646</v>
      </c>
      <c r="BE772" s="0" t="n">
        <f aca="false">AZ772*((1-IFERROR(CORREL(AR772:AU772,AB772:AE772),0))+(1-IFERROR(CORREL(AR772:AU772,AF772:AI772),0))+(1-IFERROR(CORREL(AR772:AU772,AJ772:AM772),0))+(1-IFERROR(CORREL(AR772:AU772,AN772:AQ772),0)))</f>
        <v>1.04714735825889</v>
      </c>
      <c r="BF772" s="0" t="n">
        <f aca="false">IF(SUM(BA772:BE772)&gt;0,BA772/SUM(BA772:BE772),1/5)</f>
        <v>0.1667178319831</v>
      </c>
      <c r="BG772" s="0" t="n">
        <f aca="false">IF(SUM(BA772:BE772)&gt;0,BB772/SUM(BA772:BE772),1/5)</f>
        <v>0.3835506668272</v>
      </c>
      <c r="BH772" s="0" t="n">
        <f aca="false">IF(SUM(BA772:BE772)&gt;0,BC772/SUM(BA772:BE772),1/5)</f>
        <v>0.15948836620735</v>
      </c>
      <c r="BI772" s="0" t="n">
        <f aca="false">IF(SUM(BA772:BE772)&gt;0,BD772/SUM(BA772:BE772),1/5)</f>
        <v>0.137396608276945</v>
      </c>
      <c r="BJ772" s="0" t="n">
        <f aca="false">IF(SUM(BA772:BE772)&gt;0,BE772/SUM(BA772:BE772),1/5)</f>
        <v>0.152846526705405</v>
      </c>
      <c r="BK772" s="0" t="n">
        <f aca="false">BF772*AB772+BG772*AF772+BH772*AJ772+BI772*AN772+BJ772*AR772</f>
        <v>0.396979187955223</v>
      </c>
      <c r="BL772" s="0" t="n">
        <f aca="false">BF772*AC772+BG772*AG772+BH772*AK772+BI772*AO772+BJ772*AS772</f>
        <v>0.558477621922646</v>
      </c>
      <c r="BM772" s="0" t="n">
        <f aca="false">BF772*AD772+BG772*AH772+BH772*AL772+BI772*AP772+BJ772*AT772</f>
        <v>0.693310499344388</v>
      </c>
      <c r="BN772" s="0" t="n">
        <f aca="false">BF772*AE772+BG772*AI772+BH772*AM772+BI772*AQ772+BJ772*AU772</f>
        <v>0.6164493331728</v>
      </c>
      <c r="BO772" s="0" t="n">
        <f aca="false">RANK(BK772,$BK772:$BN772)</f>
        <v>4</v>
      </c>
      <c r="BP772" s="0" t="n">
        <f aca="false">RANK(BL772,$BK772:$BN772)</f>
        <v>3</v>
      </c>
      <c r="BQ772" s="0" t="n">
        <f aca="false">RANK(BM772,$BK772:$BN772)</f>
        <v>1</v>
      </c>
      <c r="BR772" s="0" t="n">
        <f aca="false">RANK(BN772,$BK772:$BN772)</f>
        <v>2</v>
      </c>
    </row>
    <row r="773" customFormat="false" ht="15" hidden="false" customHeight="false" outlineLevel="0" collapsed="false">
      <c r="A773" s="0" t="n">
        <v>750</v>
      </c>
      <c r="B773" s="0" t="n">
        <f aca="false">RANDBETWEEN(1,$B$5)</f>
        <v>3</v>
      </c>
      <c r="C773" s="0" t="n">
        <f aca="false">RANDBETWEEN(1,$B$5)</f>
        <v>3</v>
      </c>
      <c r="D773" s="0" t="n">
        <f aca="false">RANDBETWEEN(1,$B$5)</f>
        <v>4</v>
      </c>
      <c r="E773" s="0" t="n">
        <f aca="false">RANDBETWEEN(1,$B$5)</f>
        <v>2</v>
      </c>
      <c r="F773" s="0" t="n">
        <f aca="false">RANDBETWEEN(1,$B$5)</f>
        <v>4</v>
      </c>
      <c r="G773" s="0" t="n">
        <f aca="false">RANDBETWEEN(1,$B$5)</f>
        <v>4</v>
      </c>
      <c r="H773" s="0" t="n">
        <f aca="true">NORMINV(RAND(),$B$8,$B$13)</f>
        <v>49.665707550724</v>
      </c>
      <c r="I773" s="0" t="n">
        <f aca="true">NORMINV(RAND(),$C$8,$C$13)</f>
        <v>57.0078371723835</v>
      </c>
      <c r="J773" s="0" t="n">
        <f aca="true">NORMINV(RAND(),$D$8,$D$13)</f>
        <v>12.8306548246695</v>
      </c>
      <c r="K773" s="0" t="n">
        <f aca="true">NORMINV(RAND(),$E$8,$E$13)</f>
        <v>3.41405274361831</v>
      </c>
      <c r="L773" s="0" t="n">
        <f aca="true">NORMINV(RAND(),$B$9,$B$14)</f>
        <v>53.1346295316853</v>
      </c>
      <c r="M773" s="0" t="n">
        <f aca="true">NORMINV(RAND(),$C$9,$C$14)</f>
        <v>55.8306649786121</v>
      </c>
      <c r="N773" s="0" t="n">
        <f aca="true">NORMINV(RAND(),$D$9,$D$14)</f>
        <v>42.236030673079</v>
      </c>
      <c r="O773" s="0" t="n">
        <f aca="true">NORMINV(RAND(),$E$9,$E$14)</f>
        <v>27.6228260619677</v>
      </c>
      <c r="P773" s="0" t="n">
        <f aca="true">NORMINV(RAND(),$B$10,$B$15)</f>
        <v>24.3349360874175</v>
      </c>
      <c r="Q773" s="0" t="n">
        <f aca="true">NORMINV(RAND(),$C$10,$C$15)</f>
        <v>30.3163004793268</v>
      </c>
      <c r="R773" s="0" t="n">
        <f aca="true">NORMINV(RAND(),$D$10,$D$15)</f>
        <v>10.5408950681964</v>
      </c>
      <c r="S773" s="0" t="n">
        <f aca="true">NORMINV(RAND(),$E$10,$E$15)</f>
        <v>3.96212694231857</v>
      </c>
      <c r="T773" s="0" t="n">
        <f aca="false">MEDIAN(INDEX(Avaliadores!$B$17:$B$22,$B773),INDEX(Avaliadores!$B$17:$B$22,$C773),INDEX(Avaliadores!$B$17:$B$22,$D773),INDEX(Avaliadores!$B$17:$B$22,$E773),INDEX(Avaliadores!$B$17:$B$22,$F773),INDEX(Avaliadores!$B$17:$B$22,$G773))</f>
        <v>3.29166666666667</v>
      </c>
      <c r="U773" s="0" t="n">
        <f aca="false">MEDIAN(INDEX(Avaliadores!$C$17:$C$22,$B773),INDEX(Avaliadores!$C$17:$C$22,$C773),INDEX(Avaliadores!$C$17:$C$22,$D773),INDEX(Avaliadores!$C$17:$C$22,$E773),INDEX(Avaliadores!$C$17:$C$22,$F773),INDEX(Avaliadores!$C$17:$C$22,$G773))</f>
        <v>5.29166666666667</v>
      </c>
      <c r="V773" s="0" t="n">
        <f aca="false">MEDIAN(INDEX(Avaliadores!$D$17:$D$22,$B773),INDEX(Avaliadores!$D$17:$D$22,$C773),INDEX(Avaliadores!$D$17:$D$22,$D773),INDEX(Avaliadores!$D$17:$D$22,$E773),INDEX(Avaliadores!$D$17:$D$22,$F773),INDEX(Avaliadores!$D$17:$D$22,$G773))</f>
        <v>5.66666666666667</v>
      </c>
      <c r="W773" s="0" t="n">
        <f aca="false">MEDIAN(INDEX(Avaliadores!$E$17:$E$22,$B773),INDEX(Avaliadores!$E$17:$E$22,$C773),INDEX(Avaliadores!$E$17:$E$22,$D773),INDEX(Avaliadores!$E$17:$E$22,$E773),INDEX(Avaliadores!$E$17:$E$22,$F773),INDEX(Avaliadores!$E$17:$E$22,$G773))</f>
        <v>6.29166666666667</v>
      </c>
      <c r="X773" s="0" t="n">
        <f aca="false">MEDIAN(INDEX(Avaliadores!$F$17:$F$22,$B773),INDEX(Avaliadores!$F$17:$F$22,$C773),INDEX(Avaliadores!$F$17:$F$22,$D773),INDEX(Avaliadores!$F$17:$F$22,$E773),INDEX(Avaliadores!$F$17:$F$22,$F773),INDEX(Avaliadores!$F$17:$F$22,$G773))</f>
        <v>3.16666666666667</v>
      </c>
      <c r="Y773" s="0" t="n">
        <f aca="false">MEDIAN(INDEX(Avaliadores!$G$17:$G$22,$B773),INDEX(Avaliadores!$G$17:$G$22,$C773),INDEX(Avaliadores!$G$17:$G$22,$D773),INDEX(Avaliadores!$G$17:$G$22,$E773),INDEX(Avaliadores!$G$17:$G$22,$F773),INDEX(Avaliadores!$G$17:$G$22,$G773))</f>
        <v>5.16666666666667</v>
      </c>
      <c r="Z773" s="0" t="n">
        <f aca="false">MEDIAN(INDEX(Avaliadores!$H$17:$H$22,$B773),INDEX(Avaliadores!$H$17:$H$22,$C773),INDEX(Avaliadores!$H$17:$H$22,$D773),INDEX(Avaliadores!$H$17:$H$22,$E773),INDEX(Avaliadores!$H$17:$H$22,$F773),INDEX(Avaliadores!$H$17:$H$22,$G773))</f>
        <v>3.66666666666667</v>
      </c>
      <c r="AA773" s="0" t="n">
        <f aca="false">MEDIAN(INDEX(Avaliadores!$I$17:$I$22,$B773),INDEX(Avaliadores!$I$17:$I$22,$C773),INDEX(Avaliadores!$I$17:$I$22,$D773),INDEX(Avaliadores!$I$17:$I$22,$E773),INDEX(Avaliadores!$I$17:$I$22,$F773),INDEX(Avaliadores!$I$17:$I$22,$G773))</f>
        <v>5.79166666666667</v>
      </c>
      <c r="AB773" s="0" t="n">
        <f aca="false">IF(MAX(H773:K773)=MIN(H773:K773),0,IF($B$17="custo",(MAX(H773:K773)-H773)/(MAX(H773:K773)-MIN(H773:K773)),(H773-MIN(H773:K773))/(MAX(H773:K773)-MIN(H773:K773))))</f>
        <v>0.136995916595858</v>
      </c>
      <c r="AC773" s="0" t="n">
        <f aca="false">IF(MAX(H773:K773)=MIN(H773:K773),0,IF($B$17="custo",(MAX(H773:K773)-I773)/(MAX(H773:K773)-MIN(H773:K773)),(I773-MIN(H773:K773))/(MAX(H773:K773)-MIN(H773:K773))))</f>
        <v>0</v>
      </c>
      <c r="AD773" s="0" t="n">
        <f aca="false">IF(MAX(H773:K773)=MIN(H773:K773),0,IF($B$17="custo",(MAX(H773:K773)-J773)/(MAX(H773:K773)-MIN(H773:K773)),(J773-MIN(H773:K773))/(MAX(H773:K773)-MIN(H773:K773))))</f>
        <v>0.824296750426958</v>
      </c>
      <c r="AE773" s="0" t="n">
        <f aca="false">IF(MAX(H773:K773)=MIN(H773:K773),0,IF($B$17="custo",(MAX(H773:K773)-K773)/(MAX(H773:K773)-MIN(H773:K773)),(K773-MIN(H773:K773))/(MAX(H773:K773)-MIN(H773:K773))))</f>
        <v>1</v>
      </c>
      <c r="AF773" s="0" t="n">
        <f aca="false">IF(MAX(L773:O773)=MIN(L773:O773),0,IF($C$17="custo",(MAX(L773:O773)-L773)/(MAX(L773:O773)-MIN(L773:O773)),(L773-MIN(L773:O773))/(MAX(L773:O773)-MIN(L773:O773))))</f>
        <v>0.904422474373392</v>
      </c>
      <c r="AG773" s="0" t="n">
        <f aca="false">IF(MAX(L773:O773)=MIN(L773:O773),0,IF($C$17="custo",(MAX(L773:O773)-M773)/(MAX(L773:O773)-MIN(L773:O773)),(M773-MIN(L773:O773))/(MAX(L773:O773)-MIN(L773:O773))))</f>
        <v>1</v>
      </c>
      <c r="AH773" s="0" t="n">
        <f aca="false">IF(MAX(L773:O773)=MIN(L773:O773),0,IF($C$17="custo",(MAX(L773:O773)-N773)/(MAX(L773:O773)-MIN(L773:O773)),(N773-MIN(L773:O773))/(MAX(L773:O773)-MIN(L773:O773))))</f>
        <v>0.518054738411335</v>
      </c>
      <c r="AI773" s="0" t="n">
        <f aca="false">IF(MAX(L773:O773)=MIN(L773:O773),0,IF($C$17="custo",(MAX(L773:O773)-O773)/(MAX(L773:O773)-MIN(L773:O773)),(O773-MIN(L773:O773))/(MAX(L773:O773)-MIN(L773:O773))))</f>
        <v>0</v>
      </c>
      <c r="AJ773" s="0" t="n">
        <f aca="false">IF(MAX(P773:S773)=MIN(P773:S773),0,IF($D$17="custo",(MAX(P773:S773)-P773)/(MAX(P773:S773)-MIN(P773:S773)),(P773-MIN(P773:S773))/(MAX(P773:S773)-MIN(P773:S773))))</f>
        <v>0.22696080313465</v>
      </c>
      <c r="AK773" s="0" t="n">
        <f aca="false">IF(MAX(P773:S773)=MIN(P773:S773),0,IF($D$17="custo",(MAX(P773:S773)-Q773)/(MAX(P773:S773)-MIN(P773:S773)),(Q773-MIN(P773:S773))/(MAX(P773:S773)-MIN(P773:S773))))</f>
        <v>0</v>
      </c>
      <c r="AL773" s="0" t="n">
        <f aca="false">IF(MAX(P773:S773)=MIN(P773:S773),0,IF($D$17="custo",(MAX(P773:S773)-R773)/(MAX(P773:S773)-MIN(P773:S773)),(R773-MIN(P773:S773))/(MAX(P773:S773)-MIN(P773:S773))))</f>
        <v>0.750370918798136</v>
      </c>
      <c r="AM773" s="0" t="n">
        <f aca="false">IF(MAX(P773:S773)=MIN(P773:S773),0,IF($D$17="custo",(MAX(P773:S773)-S773)/(MAX(P773:S773)-MIN(P773:S773)),(S773-MIN(P773:S773))/(MAX(P773:S773)-MIN(P773:S773))))</f>
        <v>1</v>
      </c>
      <c r="AN773" s="0" t="n">
        <f aca="false">IF(MAX(T773:W773)=MIN(T773:W773),0,IF($E$17="custo",(MAX(T773:W773)-T773)/(MAX(T773:W773)-MIN(T773:W773)),(T773-MIN(T773:W773))/(MAX(T773:W773)-MIN(T773:W773))))</f>
        <v>0</v>
      </c>
      <c r="AO773" s="0" t="n">
        <f aca="false">IF(MAX(T773:W773)=MIN(T773:W773),0,IF($E$17="custo",(MAX(T773:W773)-U773)/(MAX(T773:W773)-MIN(T773:W773)),(U773-MIN(T773:W773))/(MAX(T773:W773)-MIN(T773:W773))))</f>
        <v>0.666666666666667</v>
      </c>
      <c r="AP773" s="0" t="n">
        <f aca="false">IF(MAX(T773:W773)=MIN(T773:W773),0,IF($E$17="custo",(MAX(T773:W773)-V773)/(MAX(T773:W773)-MIN(T773:W773)),(V773-MIN(T773:W773))/(MAX(T773:W773)-MIN(T773:W773))))</f>
        <v>0.791666666666667</v>
      </c>
      <c r="AQ773" s="0" t="n">
        <f aca="false">IF(MAX(T773:W773)=MIN(T773:W773),0,IF($E$17="custo",(MAX(T773:W773)-W773)/(MAX(T773:W773)-MIN(T773:W773)),(W773-MIN(T773:W773))/(MAX(T773:W773)-MIN(T773:W773))))</f>
        <v>1</v>
      </c>
      <c r="AR773" s="0" t="n">
        <f aca="false">IF(MAX(X773:AA773)=MIN(X773:AA773),0,IF($F$17="custo",(MAX(X773:AA773)-X773)/(MAX(X773:AA773)-MIN(X773:AA773)),(X773-MIN(X773:AA773))/(MAX(X773:AA773)-MIN(X773:AA773))))</f>
        <v>0</v>
      </c>
      <c r="AS773" s="0" t="n">
        <f aca="false">IF(MAX(X773:AA773)=MIN(X773:AA773),0,IF($F$17="custo",(MAX(X773:AA773)-Y773)/(MAX(X773:AA773)-MIN(X773:AA773)),(Y773-MIN(X773:AA773))/(MAX(X773:AA773)-MIN(X773:AA773))))</f>
        <v>0.761904761904762</v>
      </c>
      <c r="AT773" s="0" t="n">
        <f aca="false">IF(MAX(X773:AA773)=MIN(X773:AA773),0,IF($F$17="custo",(MAX(X773:AA773)-Z773)/(MAX(X773:AA773)-MIN(X773:AA773)),(Z773-MIN(X773:AA773))/(MAX(X773:AA773)-MIN(X773:AA773))))</f>
        <v>0.19047619047619</v>
      </c>
      <c r="AU773" s="0" t="n">
        <f aca="false">IF(MAX(X773:AA773)=MIN(X773:AA773),0,IF($F$17="custo",(MAX(X773:AA773)-AA773)/(MAX(X773:AA773)-MIN(X773:AA773)),(AA773-MIN(X773:AA773))/(MAX(X773:AA773)-MIN(X773:AA773))))</f>
        <v>1</v>
      </c>
      <c r="AV773" s="0" t="n">
        <f aca="false">STDEVP(AB773:AE773)</f>
        <v>0.429117053523574</v>
      </c>
      <c r="AW773" s="0" t="n">
        <f aca="false">STDEVP(AF773:AI773)</f>
        <v>0.393465933254332</v>
      </c>
      <c r="AX773" s="0" t="n">
        <f aca="false">STDEVP(AJ773:AM773)</f>
        <v>0.399095081809168</v>
      </c>
      <c r="AY773" s="0" t="n">
        <f aca="false">STDEVP(AN773:AQ773)</f>
        <v>0.374275921317118</v>
      </c>
      <c r="AZ773" s="0" t="n">
        <f aca="false">STDEVP(AR773:AU773)</f>
        <v>0.407379491244492</v>
      </c>
      <c r="BA773" s="0" t="n">
        <f aca="false">AV773*((1-IFERROR(CORREL(AB773:AE773,AF773:AI773),0))+(1-IFERROR(CORREL(AB773:AE773,AJ773:AM773),0))+(1-IFERROR(CORREL(AB773:AE773,AN773:AQ773),0))+(1-IFERROR(CORREL(AB773:AE773,AR773:AU773),0)))</f>
        <v>1.27383608364192</v>
      </c>
      <c r="BB773" s="0" t="n">
        <f aca="false">AW773*((1-IFERROR(CORREL(AF773:AI773,AB773:AE773),0))+(1-IFERROR(CORREL(AF773:AI773,AJ773:AM773),0))+(1-IFERROR(CORREL(AF773:AI773,AN773:AQ773),0))+(1-IFERROR(CORREL(AF773:AI773,AR773:AU773),0)))</f>
        <v>2.79564782718128</v>
      </c>
      <c r="BC773" s="0" t="n">
        <f aca="false">AX773*((1-IFERROR(CORREL(AJ773:AM773,AB773:AE773),0))+(1-IFERROR(CORREL(AJ773:AM773,AF773:AI773),0))+(1-IFERROR(CORREL(AJ773:AM773,AN773:AQ773),0))+(1-IFERROR(CORREL(AJ773:AM773,AR773:AU773),0)))</f>
        <v>1.22148202611356</v>
      </c>
      <c r="BD773" s="0" t="n">
        <f aca="false">AY773*((1-IFERROR(CORREL(AN773:AQ773,AB773:AE773),0))+(1-IFERROR(CORREL(AN773:AQ773,AF773:AI773),0))+(1-IFERROR(CORREL(AN773:AQ773,AJ773:AM773),0))+(1-IFERROR(CORREL(AN773:AQ773,AR773:AU773),0)))</f>
        <v>0.979497795954687</v>
      </c>
      <c r="BE773" s="0" t="n">
        <f aca="false">AZ773*((1-IFERROR(CORREL(AR773:AU773,AB773:AE773),0))+(1-IFERROR(CORREL(AR773:AU773,AF773:AI773),0))+(1-IFERROR(CORREL(AR773:AU773,AJ773:AM773),0))+(1-IFERROR(CORREL(AR773:AU773,AN773:AQ773),0)))</f>
        <v>1.29978809553631</v>
      </c>
      <c r="BF773" s="0" t="n">
        <f aca="false">IF(SUM(BA773:BE773)&gt;0,BA773/SUM(BA773:BE773),1/5)</f>
        <v>0.168268653739948</v>
      </c>
      <c r="BG773" s="0" t="n">
        <f aca="false">IF(SUM(BA773:BE773)&gt;0,BB773/SUM(BA773:BE773),1/5)</f>
        <v>0.369293900723762</v>
      </c>
      <c r="BH773" s="0" t="n">
        <f aca="false">IF(SUM(BA773:BE773)&gt;0,BC773/SUM(BA773:BE773),1/5)</f>
        <v>0.161352892056597</v>
      </c>
      <c r="BI773" s="0" t="n">
        <f aca="false">IF(SUM(BA773:BE773)&gt;0,BD773/SUM(BA773:BE773),1/5)</f>
        <v>0.129387742726931</v>
      </c>
      <c r="BJ773" s="0" t="n">
        <f aca="false">IF(SUM(BA773:BE773)&gt;0,BE773/SUM(BA773:BE773),1/5)</f>
        <v>0.171696810752763</v>
      </c>
      <c r="BK773" s="0" t="n">
        <f aca="false">BF773*AB773+BG773*AF773+BH773*AJ773+BI773*AN773+BJ773*AR773</f>
        <v>0.393670603886305</v>
      </c>
      <c r="BL773" s="0" t="n">
        <f aca="false">BF773*AC773+BG773*AG773+BH773*AK773+BI773*AO773+BJ773*AS773</f>
        <v>0.58636901359144</v>
      </c>
      <c r="BM773" s="0" t="n">
        <f aca="false">BF773*AD773+BG773*AH773+BH773*AL773+BI773*AP773+BJ773*AT773</f>
        <v>0.586228394897404</v>
      </c>
      <c r="BN773" s="0" t="n">
        <f aca="false">BF773*AE773+BG773*AI773+BH773*AM773+BI773*AQ773+BJ773*AU773</f>
        <v>0.630706099276238</v>
      </c>
      <c r="BO773" s="0" t="n">
        <f aca="false">RANK(BK773,$BK773:$BN773)</f>
        <v>4</v>
      </c>
      <c r="BP773" s="0" t="n">
        <f aca="false">RANK(BL773,$BK773:$BN773)</f>
        <v>2</v>
      </c>
      <c r="BQ773" s="0" t="n">
        <f aca="false">RANK(BM773,$BK773:$BN773)</f>
        <v>3</v>
      </c>
      <c r="BR773" s="0" t="n">
        <f aca="false">RANK(BN773,$BK773:$BN773)</f>
        <v>1</v>
      </c>
    </row>
    <row r="774" customFormat="false" ht="15" hidden="false" customHeight="false" outlineLevel="0" collapsed="false">
      <c r="A774" s="0" t="n">
        <v>751</v>
      </c>
      <c r="B774" s="0" t="n">
        <f aca="false">RANDBETWEEN(1,$B$5)</f>
        <v>1</v>
      </c>
      <c r="C774" s="0" t="n">
        <f aca="false">RANDBETWEEN(1,$B$5)</f>
        <v>5</v>
      </c>
      <c r="D774" s="0" t="n">
        <f aca="false">RANDBETWEEN(1,$B$5)</f>
        <v>4</v>
      </c>
      <c r="E774" s="0" t="n">
        <f aca="false">RANDBETWEEN(1,$B$5)</f>
        <v>1</v>
      </c>
      <c r="F774" s="0" t="n">
        <f aca="false">RANDBETWEEN(1,$B$5)</f>
        <v>3</v>
      </c>
      <c r="G774" s="0" t="n">
        <f aca="false">RANDBETWEEN(1,$B$5)</f>
        <v>1</v>
      </c>
      <c r="H774" s="0" t="n">
        <f aca="true">NORMINV(RAND(),$B$8,$B$13)</f>
        <v>47.7543046727124</v>
      </c>
      <c r="I774" s="0" t="n">
        <f aca="true">NORMINV(RAND(),$C$8,$C$13)</f>
        <v>59.2918365848081</v>
      </c>
      <c r="J774" s="0" t="n">
        <f aca="true">NORMINV(RAND(),$D$8,$D$13)</f>
        <v>16.8520756619796</v>
      </c>
      <c r="K774" s="0" t="n">
        <f aca="true">NORMINV(RAND(),$E$8,$E$13)</f>
        <v>2.71919733090163</v>
      </c>
      <c r="L774" s="0" t="n">
        <f aca="true">NORMINV(RAND(),$B$9,$B$14)</f>
        <v>50.537354678117</v>
      </c>
      <c r="M774" s="0" t="n">
        <f aca="true">NORMINV(RAND(),$C$9,$C$14)</f>
        <v>49.2299973596298</v>
      </c>
      <c r="N774" s="0" t="n">
        <f aca="true">NORMINV(RAND(),$D$9,$D$14)</f>
        <v>47.0949869497959</v>
      </c>
      <c r="O774" s="0" t="n">
        <f aca="true">NORMINV(RAND(),$E$9,$E$14)</f>
        <v>27.752325292503</v>
      </c>
      <c r="P774" s="0" t="n">
        <f aca="true">NORMINV(RAND(),$B$10,$B$15)</f>
        <v>23.3442318442096</v>
      </c>
      <c r="Q774" s="0" t="n">
        <f aca="true">NORMINV(RAND(),$C$10,$C$15)</f>
        <v>30.9621961720918</v>
      </c>
      <c r="R774" s="0" t="n">
        <f aca="true">NORMINV(RAND(),$D$10,$D$15)</f>
        <v>10.0657460257009</v>
      </c>
      <c r="S774" s="0" t="n">
        <f aca="true">NORMINV(RAND(),$E$10,$E$15)</f>
        <v>4.24201925347313</v>
      </c>
      <c r="T774" s="0" t="n">
        <f aca="false">MEDIAN(INDEX(Avaliadores!$B$17:$B$22,$B774),INDEX(Avaliadores!$B$17:$B$22,$C774),INDEX(Avaliadores!$B$17:$B$22,$D774),INDEX(Avaliadores!$B$17:$B$22,$E774),INDEX(Avaliadores!$B$17:$B$22,$F774),INDEX(Avaliadores!$B$17:$B$22,$G774))</f>
        <v>2.29166666666667</v>
      </c>
      <c r="U774" s="0" t="n">
        <f aca="false">MEDIAN(INDEX(Avaliadores!$C$17:$C$22,$B774),INDEX(Avaliadores!$C$17:$C$22,$C774),INDEX(Avaliadores!$C$17:$C$22,$D774),INDEX(Avaliadores!$C$17:$C$22,$E774),INDEX(Avaliadores!$C$17:$C$22,$F774),INDEX(Avaliadores!$C$17:$C$22,$G774))</f>
        <v>4.41666666666667</v>
      </c>
      <c r="V774" s="0" t="n">
        <f aca="false">MEDIAN(INDEX(Avaliadores!$D$17:$D$22,$B774),INDEX(Avaliadores!$D$17:$D$22,$C774),INDEX(Avaliadores!$D$17:$D$22,$D774),INDEX(Avaliadores!$D$17:$D$22,$E774),INDEX(Avaliadores!$D$17:$D$22,$F774),INDEX(Avaliadores!$D$17:$D$22,$G774))</f>
        <v>6.41666666666667</v>
      </c>
      <c r="W774" s="0" t="n">
        <f aca="false">MEDIAN(INDEX(Avaliadores!$E$17:$E$22,$B774),INDEX(Avaliadores!$E$17:$E$22,$C774),INDEX(Avaliadores!$E$17:$E$22,$D774),INDEX(Avaliadores!$E$17:$E$22,$E774),INDEX(Avaliadores!$E$17:$E$22,$F774),INDEX(Avaliadores!$E$17:$E$22,$G774))</f>
        <v>7.04166666666667</v>
      </c>
      <c r="X774" s="0" t="n">
        <f aca="false">MEDIAN(INDEX(Avaliadores!$F$17:$F$22,$B774),INDEX(Avaliadores!$F$17:$F$22,$C774),INDEX(Avaliadores!$F$17:$F$22,$D774),INDEX(Avaliadores!$F$17:$F$22,$E774),INDEX(Avaliadores!$F$17:$F$22,$F774),INDEX(Avaliadores!$F$17:$F$22,$G774))</f>
        <v>2.29166666666667</v>
      </c>
      <c r="Y774" s="0" t="n">
        <f aca="false">MEDIAN(INDEX(Avaliadores!$G$17:$G$22,$B774),INDEX(Avaliadores!$G$17:$G$22,$C774),INDEX(Avaliadores!$G$17:$G$22,$D774),INDEX(Avaliadores!$G$17:$G$22,$E774),INDEX(Avaliadores!$G$17:$G$22,$F774),INDEX(Avaliadores!$G$17:$G$22,$G774))</f>
        <v>5.04166666666667</v>
      </c>
      <c r="Z774" s="0" t="n">
        <f aca="false">MEDIAN(INDEX(Avaliadores!$H$17:$H$22,$B774),INDEX(Avaliadores!$H$17:$H$22,$C774),INDEX(Avaliadores!$H$17:$H$22,$D774),INDEX(Avaliadores!$H$17:$H$22,$E774),INDEX(Avaliadores!$H$17:$H$22,$F774),INDEX(Avaliadores!$H$17:$H$22,$G774))</f>
        <v>3.91666666666667</v>
      </c>
      <c r="AA774" s="0" t="n">
        <f aca="false">MEDIAN(INDEX(Avaliadores!$I$17:$I$22,$B774),INDEX(Avaliadores!$I$17:$I$22,$C774),INDEX(Avaliadores!$I$17:$I$22,$D774),INDEX(Avaliadores!$I$17:$I$22,$E774),INDEX(Avaliadores!$I$17:$I$22,$F774),INDEX(Avaliadores!$I$17:$I$22,$G774))</f>
        <v>6.91666666666667</v>
      </c>
      <c r="AB774" s="0" t="n">
        <f aca="false">IF(MAX(H774:K774)=MIN(H774:K774),0,IF($B$17="custo",(MAX(H774:K774)-H774)/(MAX(H774:K774)-MIN(H774:K774)),(H774-MIN(H774:K774))/(MAX(H774:K774)-MIN(H774:K774))))</f>
        <v>0.203941906622272</v>
      </c>
      <c r="AC774" s="0" t="n">
        <f aca="false">IF(MAX(H774:K774)=MIN(H774:K774),0,IF($B$17="custo",(MAX(H774:K774)-I774)/(MAX(H774:K774)-MIN(H774:K774)),(I774-MIN(H774:K774))/(MAX(H774:K774)-MIN(H774:K774))))</f>
        <v>0</v>
      </c>
      <c r="AD774" s="0" t="n">
        <f aca="false">IF(MAX(H774:K774)=MIN(H774:K774),0,IF($B$17="custo",(MAX(H774:K774)-J774)/(MAX(H774:K774)-MIN(H774:K774)),(J774-MIN(H774:K774))/(MAX(H774:K774)-MIN(H774:K774))))</f>
        <v>0.750181739486336</v>
      </c>
      <c r="AE774" s="0" t="n">
        <f aca="false">IF(MAX(H774:K774)=MIN(H774:K774),0,IF($B$17="custo",(MAX(H774:K774)-K774)/(MAX(H774:K774)-MIN(H774:K774)),(K774-MIN(H774:K774))/(MAX(H774:K774)-MIN(H774:K774))))</f>
        <v>1</v>
      </c>
      <c r="AF774" s="0" t="n">
        <f aca="false">IF(MAX(L774:O774)=MIN(L774:O774),0,IF($C$17="custo",(MAX(L774:O774)-L774)/(MAX(L774:O774)-MIN(L774:O774)),(L774-MIN(L774:O774))/(MAX(L774:O774)-MIN(L774:O774))))</f>
        <v>1</v>
      </c>
      <c r="AG774" s="0" t="n">
        <f aca="false">IF(MAX(L774:O774)=MIN(L774:O774),0,IF($C$17="custo",(MAX(L774:O774)-M774)/(MAX(L774:O774)-MIN(L774:O774)),(M774-MIN(L774:O774))/(MAX(L774:O774)-MIN(L774:O774))))</f>
        <v>0.942622092060471</v>
      </c>
      <c r="AH774" s="0" t="n">
        <f aca="false">IF(MAX(L774:O774)=MIN(L774:O774),0,IF($C$17="custo",(MAX(L774:O774)-N774)/(MAX(L774:O774)-MIN(L774:O774)),(N774-MIN(L774:O774))/(MAX(L774:O774)-MIN(L774:O774))))</f>
        <v>0.848919759107506</v>
      </c>
      <c r="AI774" s="0" t="n">
        <f aca="false">IF(MAX(L774:O774)=MIN(L774:O774),0,IF($C$17="custo",(MAX(L774:O774)-O774)/(MAX(L774:O774)-MIN(L774:O774)),(O774-MIN(L774:O774))/(MAX(L774:O774)-MIN(L774:O774))))</f>
        <v>0</v>
      </c>
      <c r="AJ774" s="0" t="n">
        <f aca="false">IF(MAX(P774:S774)=MIN(P774:S774),0,IF($D$17="custo",(MAX(P774:S774)-P774)/(MAX(P774:S774)-MIN(P774:S774)),(P774-MIN(P774:S774))/(MAX(P774:S774)-MIN(P774:S774))))</f>
        <v>0.285101567668664</v>
      </c>
      <c r="AK774" s="0" t="n">
        <f aca="false">IF(MAX(P774:S774)=MIN(P774:S774),0,IF($D$17="custo",(MAX(P774:S774)-Q774)/(MAX(P774:S774)-MIN(P774:S774)),(Q774-MIN(P774:S774))/(MAX(P774:S774)-MIN(P774:S774))))</f>
        <v>0</v>
      </c>
      <c r="AL774" s="0" t="n">
        <f aca="false">IF(MAX(P774:S774)=MIN(P774:S774),0,IF($D$17="custo",(MAX(P774:S774)-R774)/(MAX(P774:S774)-MIN(P774:S774)),(R774-MIN(P774:S774))/(MAX(P774:S774)-MIN(P774:S774))))</f>
        <v>0.782047596841703</v>
      </c>
      <c r="AM774" s="0" t="n">
        <f aca="false">IF(MAX(P774:S774)=MIN(P774:S774),0,IF($D$17="custo",(MAX(P774:S774)-S774)/(MAX(P774:S774)-MIN(P774:S774)),(S774-MIN(P774:S774))/(MAX(P774:S774)-MIN(P774:S774))))</f>
        <v>1</v>
      </c>
      <c r="AN774" s="0" t="n">
        <f aca="false">IF(MAX(T774:W774)=MIN(T774:W774),0,IF($E$17="custo",(MAX(T774:W774)-T774)/(MAX(T774:W774)-MIN(T774:W774)),(T774-MIN(T774:W774))/(MAX(T774:W774)-MIN(T774:W774))))</f>
        <v>0</v>
      </c>
      <c r="AO774" s="0" t="n">
        <f aca="false">IF(MAX(T774:W774)=MIN(T774:W774),0,IF($E$17="custo",(MAX(T774:W774)-U774)/(MAX(T774:W774)-MIN(T774:W774)),(U774-MIN(T774:W774))/(MAX(T774:W774)-MIN(T774:W774))))</f>
        <v>0.447368421052632</v>
      </c>
      <c r="AP774" s="0" t="n">
        <f aca="false">IF(MAX(T774:W774)=MIN(T774:W774),0,IF($E$17="custo",(MAX(T774:W774)-V774)/(MAX(T774:W774)-MIN(T774:W774)),(V774-MIN(T774:W774))/(MAX(T774:W774)-MIN(T774:W774))))</f>
        <v>0.868421052631579</v>
      </c>
      <c r="AQ774" s="0" t="n">
        <f aca="false">IF(MAX(T774:W774)=MIN(T774:W774),0,IF($E$17="custo",(MAX(T774:W774)-W774)/(MAX(T774:W774)-MIN(T774:W774)),(W774-MIN(T774:W774))/(MAX(T774:W774)-MIN(T774:W774))))</f>
        <v>1</v>
      </c>
      <c r="AR774" s="0" t="n">
        <f aca="false">IF(MAX(X774:AA774)=MIN(X774:AA774),0,IF($F$17="custo",(MAX(X774:AA774)-X774)/(MAX(X774:AA774)-MIN(X774:AA774)),(X774-MIN(X774:AA774))/(MAX(X774:AA774)-MIN(X774:AA774))))</f>
        <v>0</v>
      </c>
      <c r="AS774" s="0" t="n">
        <f aca="false">IF(MAX(X774:AA774)=MIN(X774:AA774),0,IF($F$17="custo",(MAX(X774:AA774)-Y774)/(MAX(X774:AA774)-MIN(X774:AA774)),(Y774-MIN(X774:AA774))/(MAX(X774:AA774)-MIN(X774:AA774))))</f>
        <v>0.594594594594595</v>
      </c>
      <c r="AT774" s="0" t="n">
        <f aca="false">IF(MAX(X774:AA774)=MIN(X774:AA774),0,IF($F$17="custo",(MAX(X774:AA774)-Z774)/(MAX(X774:AA774)-MIN(X774:AA774)),(Z774-MIN(X774:AA774))/(MAX(X774:AA774)-MIN(X774:AA774))))</f>
        <v>0.351351351351351</v>
      </c>
      <c r="AU774" s="0" t="n">
        <f aca="false">IF(MAX(X774:AA774)=MIN(X774:AA774),0,IF($F$17="custo",(MAX(X774:AA774)-AA774)/(MAX(X774:AA774)-MIN(X774:AA774)),(AA774-MIN(X774:AA774))/(MAX(X774:AA774)-MIN(X774:AA774))))</f>
        <v>1</v>
      </c>
      <c r="AV774" s="0" t="n">
        <f aca="false">STDEVP(AB774:AE774)</f>
        <v>0.403024545612694</v>
      </c>
      <c r="AW774" s="0" t="n">
        <f aca="false">STDEVP(AF774:AI774)</f>
        <v>0.4065171242205</v>
      </c>
      <c r="AX774" s="0" t="n">
        <f aca="false">STDEVP(AJ774:AM774)</f>
        <v>0.395159755835863</v>
      </c>
      <c r="AY774" s="0" t="n">
        <f aca="false">STDEVP(AN774:AQ774)</f>
        <v>0.3916546333194</v>
      </c>
      <c r="AZ774" s="0" t="n">
        <f aca="false">STDEVP(AR774:AU774)</f>
        <v>0.364113340143445</v>
      </c>
      <c r="BA774" s="0" t="n">
        <f aca="false">AV774*((1-IFERROR(CORREL(AB774:AE774,AF774:AI774),0))+(1-IFERROR(CORREL(AB774:AE774,AJ774:AM774),0))+(1-IFERROR(CORREL(AB774:AE774,AN774:AQ774),0))+(1-IFERROR(CORREL(AB774:AE774,AR774:AU774),0)))</f>
        <v>0.985139004878222</v>
      </c>
      <c r="BB774" s="0" t="n">
        <f aca="false">AW774*((1-IFERROR(CORREL(AF774:AI774,AB774:AE774),0))+(1-IFERROR(CORREL(AF774:AI774,AJ774:AM774),0))+(1-IFERROR(CORREL(AF774:AI774,AN774:AQ774),0))+(1-IFERROR(CORREL(AF774:AI774,AR774:AU774),0)))</f>
        <v>2.89745391704906</v>
      </c>
      <c r="BC774" s="0" t="n">
        <f aca="false">AX774*((1-IFERROR(CORREL(AJ774:AM774,AB774:AE774),0))+(1-IFERROR(CORREL(AJ774:AM774,AF774:AI774),0))+(1-IFERROR(CORREL(AJ774:AM774,AN774:AQ774),0))+(1-IFERROR(CORREL(AJ774:AM774,AR774:AU774),0)))</f>
        <v>0.997650506628147</v>
      </c>
      <c r="BD774" s="0" t="n">
        <f aca="false">AY774*((1-IFERROR(CORREL(AN774:AQ774,AB774:AE774),0))+(1-IFERROR(CORREL(AN774:AQ774,AF774:AI774),0))+(1-IFERROR(CORREL(AN774:AQ774,AJ774:AM774),0))+(1-IFERROR(CORREL(AN774:AQ774,AR774:AU774),0)))</f>
        <v>0.914775499517744</v>
      </c>
      <c r="BE774" s="0" t="n">
        <f aca="false">AZ774*((1-IFERROR(CORREL(AR774:AU774,AB774:AE774),0))+(1-IFERROR(CORREL(AR774:AU774,AF774:AI774),0))+(1-IFERROR(CORREL(AR774:AU774,AJ774:AM774),0))+(1-IFERROR(CORREL(AR774:AU774,AN774:AQ774),0)))</f>
        <v>1.11538845964877</v>
      </c>
      <c r="BF774" s="0" t="n">
        <f aca="false">IF(SUM(BA774:BE774)&gt;0,BA774/SUM(BA774:BE774),1/5)</f>
        <v>0.142558745035577</v>
      </c>
      <c r="BG774" s="0" t="n">
        <f aca="false">IF(SUM(BA774:BE774)&gt;0,BB774/SUM(BA774:BE774),1/5)</f>
        <v>0.419288437639308</v>
      </c>
      <c r="BH774" s="0" t="n">
        <f aca="false">IF(SUM(BA774:BE774)&gt;0,BC774/SUM(BA774:BE774),1/5)</f>
        <v>0.14436927530506</v>
      </c>
      <c r="BI774" s="0" t="n">
        <f aca="false">IF(SUM(BA774:BE774)&gt;0,BD774/SUM(BA774:BE774),1/5)</f>
        <v>0.132376493626565</v>
      </c>
      <c r="BJ774" s="0" t="n">
        <f aca="false">IF(SUM(BA774:BE774)&gt;0,BE774/SUM(BA774:BE774),1/5)</f>
        <v>0.16140704839349</v>
      </c>
      <c r="BK774" s="0" t="n">
        <f aca="false">BF774*AB774+BG774*AF774+BH774*AJ774+BI774*AN774+BJ774*AR774</f>
        <v>0.489522046620203</v>
      </c>
      <c r="BL774" s="0" t="n">
        <f aca="false">BF774*AC774+BG774*AG774+BH774*AK774+BI774*AO774+BJ774*AS774</f>
        <v>0.550423365706768</v>
      </c>
      <c r="BM774" s="0" t="n">
        <f aca="false">BF774*AD774+BG774*AH774+BH774*AL774+BI774*AP774+BJ774*AT774</f>
        <v>0.747459970126747</v>
      </c>
      <c r="BN774" s="0" t="n">
        <f aca="false">BF774*AE774+BG774*AI774+BH774*AM774+BI774*AQ774+BJ774*AU774</f>
        <v>0.580711562360692</v>
      </c>
      <c r="BO774" s="0" t="n">
        <f aca="false">RANK(BK774,$BK774:$BN774)</f>
        <v>4</v>
      </c>
      <c r="BP774" s="0" t="n">
        <f aca="false">RANK(BL774,$BK774:$BN774)</f>
        <v>3</v>
      </c>
      <c r="BQ774" s="0" t="n">
        <f aca="false">RANK(BM774,$BK774:$BN774)</f>
        <v>1</v>
      </c>
      <c r="BR774" s="0" t="n">
        <f aca="false">RANK(BN774,$BK774:$BN774)</f>
        <v>2</v>
      </c>
    </row>
    <row r="775" customFormat="false" ht="15" hidden="false" customHeight="false" outlineLevel="0" collapsed="false">
      <c r="A775" s="0" t="n">
        <v>752</v>
      </c>
      <c r="B775" s="0" t="n">
        <f aca="false">RANDBETWEEN(1,$B$5)</f>
        <v>1</v>
      </c>
      <c r="C775" s="0" t="n">
        <f aca="false">RANDBETWEEN(1,$B$5)</f>
        <v>4</v>
      </c>
      <c r="D775" s="0" t="n">
        <f aca="false">RANDBETWEEN(1,$B$5)</f>
        <v>1</v>
      </c>
      <c r="E775" s="0" t="n">
        <f aca="false">RANDBETWEEN(1,$B$5)</f>
        <v>3</v>
      </c>
      <c r="F775" s="0" t="n">
        <f aca="false">RANDBETWEEN(1,$B$5)</f>
        <v>5</v>
      </c>
      <c r="G775" s="0" t="n">
        <f aca="false">RANDBETWEEN(1,$B$5)</f>
        <v>2</v>
      </c>
      <c r="H775" s="0" t="n">
        <f aca="true">NORMINV(RAND(),$B$8,$B$13)</f>
        <v>54.7451509296779</v>
      </c>
      <c r="I775" s="0" t="n">
        <f aca="true">NORMINV(RAND(),$C$8,$C$13)</f>
        <v>60.3279271699485</v>
      </c>
      <c r="J775" s="0" t="n">
        <f aca="true">NORMINV(RAND(),$D$8,$D$13)</f>
        <v>14.2728245870575</v>
      </c>
      <c r="K775" s="0" t="n">
        <f aca="true">NORMINV(RAND(),$E$8,$E$13)</f>
        <v>3.18887555545936</v>
      </c>
      <c r="L775" s="0" t="n">
        <f aca="true">NORMINV(RAND(),$B$9,$B$14)</f>
        <v>40.3759840516072</v>
      </c>
      <c r="M775" s="0" t="n">
        <f aca="true">NORMINV(RAND(),$C$9,$C$14)</f>
        <v>48.1617928873936</v>
      </c>
      <c r="N775" s="0" t="n">
        <f aca="true">NORMINV(RAND(),$D$9,$D$14)</f>
        <v>36.4875673476371</v>
      </c>
      <c r="O775" s="0" t="n">
        <f aca="true">NORMINV(RAND(),$E$9,$E$14)</f>
        <v>30.8321463997019</v>
      </c>
      <c r="P775" s="0" t="n">
        <f aca="true">NORMINV(RAND(),$B$10,$B$15)</f>
        <v>24.522367158509</v>
      </c>
      <c r="Q775" s="0" t="n">
        <f aca="true">NORMINV(RAND(),$C$10,$C$15)</f>
        <v>25.1895955870652</v>
      </c>
      <c r="R775" s="0" t="n">
        <f aca="true">NORMINV(RAND(),$D$10,$D$15)</f>
        <v>9.32692851363618</v>
      </c>
      <c r="S775" s="0" t="n">
        <f aca="true">NORMINV(RAND(),$E$10,$E$15)</f>
        <v>4.0532534189088</v>
      </c>
      <c r="T775" s="0" t="n">
        <f aca="false">MEDIAN(INDEX(Avaliadores!$B$17:$B$22,$B775),INDEX(Avaliadores!$B$17:$B$22,$C775),INDEX(Avaliadores!$B$17:$B$22,$D775),INDEX(Avaliadores!$B$17:$B$22,$E775),INDEX(Avaliadores!$B$17:$B$22,$F775),INDEX(Avaliadores!$B$17:$B$22,$G775))</f>
        <v>2.66666666666667</v>
      </c>
      <c r="U775" s="0" t="n">
        <f aca="false">MEDIAN(INDEX(Avaliadores!$C$17:$C$22,$B775),INDEX(Avaliadores!$C$17:$C$22,$C775),INDEX(Avaliadores!$C$17:$C$22,$D775),INDEX(Avaliadores!$C$17:$C$22,$E775),INDEX(Avaliadores!$C$17:$C$22,$F775),INDEX(Avaliadores!$C$17:$C$22,$G775))</f>
        <v>4.91666666666667</v>
      </c>
      <c r="V775" s="0" t="n">
        <f aca="false">MEDIAN(INDEX(Avaliadores!$D$17:$D$22,$B775),INDEX(Avaliadores!$D$17:$D$22,$C775),INDEX(Avaliadores!$D$17:$D$22,$D775),INDEX(Avaliadores!$D$17:$D$22,$E775),INDEX(Avaliadores!$D$17:$D$22,$F775),INDEX(Avaliadores!$D$17:$D$22,$G775))</f>
        <v>5.91666666666667</v>
      </c>
      <c r="W775" s="0" t="n">
        <f aca="false">MEDIAN(INDEX(Avaliadores!$E$17:$E$22,$B775),INDEX(Avaliadores!$E$17:$E$22,$C775),INDEX(Avaliadores!$E$17:$E$22,$D775),INDEX(Avaliadores!$E$17:$E$22,$E775),INDEX(Avaliadores!$E$17:$E$22,$F775),INDEX(Avaliadores!$E$17:$E$22,$G775))</f>
        <v>6.79166666666667</v>
      </c>
      <c r="X775" s="0" t="n">
        <f aca="false">MEDIAN(INDEX(Avaliadores!$F$17:$F$22,$B775),INDEX(Avaliadores!$F$17:$F$22,$C775),INDEX(Avaliadores!$F$17:$F$22,$D775),INDEX(Avaliadores!$F$17:$F$22,$E775),INDEX(Avaliadores!$F$17:$F$22,$F775),INDEX(Avaliadores!$F$17:$F$22,$G775))</f>
        <v>2.29166666666667</v>
      </c>
      <c r="Y775" s="0" t="n">
        <f aca="false">MEDIAN(INDEX(Avaliadores!$G$17:$G$22,$B775),INDEX(Avaliadores!$G$17:$G$22,$C775),INDEX(Avaliadores!$G$17:$G$22,$D775),INDEX(Avaliadores!$G$17:$G$22,$E775),INDEX(Avaliadores!$G$17:$G$22,$F775),INDEX(Avaliadores!$G$17:$G$22,$G775))</f>
        <v>5.04166666666667</v>
      </c>
      <c r="Z775" s="0" t="n">
        <f aca="false">MEDIAN(INDEX(Avaliadores!$H$17:$H$22,$B775),INDEX(Avaliadores!$H$17:$H$22,$C775),INDEX(Avaliadores!$H$17:$H$22,$D775),INDEX(Avaliadores!$H$17:$H$22,$E775),INDEX(Avaliadores!$H$17:$H$22,$F775),INDEX(Avaliadores!$H$17:$H$22,$G775))</f>
        <v>3.91666666666667</v>
      </c>
      <c r="AA775" s="0" t="n">
        <f aca="false">MEDIAN(INDEX(Avaliadores!$I$17:$I$22,$B775),INDEX(Avaliadores!$I$17:$I$22,$C775),INDEX(Avaliadores!$I$17:$I$22,$D775),INDEX(Avaliadores!$I$17:$I$22,$E775),INDEX(Avaliadores!$I$17:$I$22,$F775),INDEX(Avaliadores!$I$17:$I$22,$G775))</f>
        <v>6.66666666666667</v>
      </c>
      <c r="AB775" s="0" t="n">
        <f aca="false">IF(MAX(H775:K775)=MIN(H775:K775),0,IF($B$17="custo",(MAX(H775:K775)-H775)/(MAX(H775:K775)-MIN(H775:K775)),(H775-MIN(H775:K775))/(MAX(H775:K775)-MIN(H775:K775))))</f>
        <v>0.0977050910459106</v>
      </c>
      <c r="AC775" s="0" t="n">
        <f aca="false">IF(MAX(H775:K775)=MIN(H775:K775),0,IF($B$17="custo",(MAX(H775:K775)-I775)/(MAX(H775:K775)-MIN(H775:K775)),(I775-MIN(H775:K775))/(MAX(H775:K775)-MIN(H775:K775))))</f>
        <v>0</v>
      </c>
      <c r="AD775" s="0" t="n">
        <f aca="false">IF(MAX(H775:K775)=MIN(H775:K775),0,IF($B$17="custo",(MAX(H775:K775)-J775)/(MAX(H775:K775)-MIN(H775:K775)),(J775-MIN(H775:K775))/(MAX(H775:K775)-MIN(H775:K775))))</f>
        <v>0.806017973375192</v>
      </c>
      <c r="AE775" s="0" t="n">
        <f aca="false">IF(MAX(H775:K775)=MIN(H775:K775),0,IF($B$17="custo",(MAX(H775:K775)-K775)/(MAX(H775:K775)-MIN(H775:K775)),(K775-MIN(H775:K775))/(MAX(H775:K775)-MIN(H775:K775))))</f>
        <v>1</v>
      </c>
      <c r="AF775" s="0" t="n">
        <f aca="false">IF(MAX(L775:O775)=MIN(L775:O775),0,IF($C$17="custo",(MAX(L775:O775)-L775)/(MAX(L775:O775)-MIN(L775:O775)),(L775-MIN(L775:O775))/(MAX(L775:O775)-MIN(L775:O775))))</f>
        <v>0.550723158645143</v>
      </c>
      <c r="AG775" s="0" t="n">
        <f aca="false">IF(MAX(L775:O775)=MIN(L775:O775),0,IF($C$17="custo",(MAX(L775:O775)-M775)/(MAX(L775:O775)-MIN(L775:O775)),(M775-MIN(L775:O775))/(MAX(L775:O775)-MIN(L775:O775))))</f>
        <v>1</v>
      </c>
      <c r="AH775" s="0" t="n">
        <f aca="false">IF(MAX(L775:O775)=MIN(L775:O775),0,IF($C$17="custo",(MAX(L775:O775)-N775)/(MAX(L775:O775)-MIN(L775:O775)),(N775-MIN(L775:O775))/(MAX(L775:O775)-MIN(L775:O775))))</f>
        <v>0.326343699622028</v>
      </c>
      <c r="AI775" s="0" t="n">
        <f aca="false">IF(MAX(L775:O775)=MIN(L775:O775),0,IF($C$17="custo",(MAX(L775:O775)-O775)/(MAX(L775:O775)-MIN(L775:O775)),(O775-MIN(L775:O775))/(MAX(L775:O775)-MIN(L775:O775))))</f>
        <v>0</v>
      </c>
      <c r="AJ775" s="0" t="n">
        <f aca="false">IF(MAX(P775:S775)=MIN(P775:S775),0,IF($D$17="custo",(MAX(P775:S775)-P775)/(MAX(P775:S775)-MIN(P775:S775)),(P775-MIN(P775:S775))/(MAX(P775:S775)-MIN(P775:S775))))</f>
        <v>0.0315678286833082</v>
      </c>
      <c r="AK775" s="0" t="n">
        <f aca="false">IF(MAX(P775:S775)=MIN(P775:S775),0,IF($D$17="custo",(MAX(P775:S775)-Q775)/(MAX(P775:S775)-MIN(P775:S775)),(Q775-MIN(P775:S775))/(MAX(P775:S775)-MIN(P775:S775))))</f>
        <v>0</v>
      </c>
      <c r="AL775" s="0" t="n">
        <f aca="false">IF(MAX(P775:S775)=MIN(P775:S775),0,IF($D$17="custo",(MAX(P775:S775)-R775)/(MAX(P775:S775)-MIN(P775:S775)),(R775-MIN(P775:S775))/(MAX(P775:S775)-MIN(P775:S775))))</f>
        <v>0.750492537792438</v>
      </c>
      <c r="AM775" s="0" t="n">
        <f aca="false">IF(MAX(P775:S775)=MIN(P775:S775),0,IF($D$17="custo",(MAX(P775:S775)-S775)/(MAX(P775:S775)-MIN(P775:S775)),(S775-MIN(P775:S775))/(MAX(P775:S775)-MIN(P775:S775))))</f>
        <v>1</v>
      </c>
      <c r="AN775" s="0" t="n">
        <f aca="false">IF(MAX(T775:W775)=MIN(T775:W775),0,IF($E$17="custo",(MAX(T775:W775)-T775)/(MAX(T775:W775)-MIN(T775:W775)),(T775-MIN(T775:W775))/(MAX(T775:W775)-MIN(T775:W775))))</f>
        <v>0</v>
      </c>
      <c r="AO775" s="0" t="n">
        <f aca="false">IF(MAX(T775:W775)=MIN(T775:W775),0,IF($E$17="custo",(MAX(T775:W775)-U775)/(MAX(T775:W775)-MIN(T775:W775)),(U775-MIN(T775:W775))/(MAX(T775:W775)-MIN(T775:W775))))</f>
        <v>0.545454545454545</v>
      </c>
      <c r="AP775" s="0" t="n">
        <f aca="false">IF(MAX(T775:W775)=MIN(T775:W775),0,IF($E$17="custo",(MAX(T775:W775)-V775)/(MAX(T775:W775)-MIN(T775:W775)),(V775-MIN(T775:W775))/(MAX(T775:W775)-MIN(T775:W775))))</f>
        <v>0.787878787878788</v>
      </c>
      <c r="AQ775" s="0" t="n">
        <f aca="false">IF(MAX(T775:W775)=MIN(T775:W775),0,IF($E$17="custo",(MAX(T775:W775)-W775)/(MAX(T775:W775)-MIN(T775:W775)),(W775-MIN(T775:W775))/(MAX(T775:W775)-MIN(T775:W775))))</f>
        <v>1</v>
      </c>
      <c r="AR775" s="0" t="n">
        <f aca="false">IF(MAX(X775:AA775)=MIN(X775:AA775),0,IF($F$17="custo",(MAX(X775:AA775)-X775)/(MAX(X775:AA775)-MIN(X775:AA775)),(X775-MIN(X775:AA775))/(MAX(X775:AA775)-MIN(X775:AA775))))</f>
        <v>0</v>
      </c>
      <c r="AS775" s="0" t="n">
        <f aca="false">IF(MAX(X775:AA775)=MIN(X775:AA775),0,IF($F$17="custo",(MAX(X775:AA775)-Y775)/(MAX(X775:AA775)-MIN(X775:AA775)),(Y775-MIN(X775:AA775))/(MAX(X775:AA775)-MIN(X775:AA775))))</f>
        <v>0.628571428571429</v>
      </c>
      <c r="AT775" s="0" t="n">
        <f aca="false">IF(MAX(X775:AA775)=MIN(X775:AA775),0,IF($F$17="custo",(MAX(X775:AA775)-Z775)/(MAX(X775:AA775)-MIN(X775:AA775)),(Z775-MIN(X775:AA775))/(MAX(X775:AA775)-MIN(X775:AA775))))</f>
        <v>0.371428571428571</v>
      </c>
      <c r="AU775" s="0" t="n">
        <f aca="false">IF(MAX(X775:AA775)=MIN(X775:AA775),0,IF($F$17="custo",(MAX(X775:AA775)-AA775)/(MAX(X775:AA775)-MIN(X775:AA775)),(AA775-MIN(X775:AA775))/(MAX(X775:AA775)-MIN(X775:AA775))))</f>
        <v>1</v>
      </c>
      <c r="AV775" s="0" t="n">
        <f aca="false">STDEVP(AB775:AE775)</f>
        <v>0.433927091144907</v>
      </c>
      <c r="AW775" s="0" t="n">
        <f aca="false">STDEVP(AF775:AI775)</f>
        <v>0.363645160200789</v>
      </c>
      <c r="AX775" s="0" t="n">
        <f aca="false">STDEVP(AJ775:AM775)</f>
        <v>0.438833906406796</v>
      </c>
      <c r="AY775" s="0" t="n">
        <f aca="false">STDEVP(AN775:AQ775)</f>
        <v>0.373216604144049</v>
      </c>
      <c r="AZ775" s="0" t="n">
        <f aca="false">STDEVP(AR775:AU775)</f>
        <v>0.365055209690875</v>
      </c>
      <c r="BA775" s="0" t="n">
        <f aca="false">AV775*((1-IFERROR(CORREL(AB775:AE775,AF775:AI775),0))+(1-IFERROR(CORREL(AB775:AE775,AJ775:AM775),0))+(1-IFERROR(CORREL(AB775:AE775,AN775:AQ775),0))+(1-IFERROR(CORREL(AB775:AE775,AR775:AU775),0)))</f>
        <v>1.10980964957731</v>
      </c>
      <c r="BB775" s="0" t="n">
        <f aca="false">AW775*((1-IFERROR(CORREL(AF775:AI775,AB775:AE775),0))+(1-IFERROR(CORREL(AF775:AI775,AJ775:AM775),0))+(1-IFERROR(CORREL(AF775:AI775,AN775:AQ775),0))+(1-IFERROR(CORREL(AF775:AI775,AR775:AU775),0)))</f>
        <v>2.43881747498191</v>
      </c>
      <c r="BC775" s="0" t="n">
        <f aca="false">AX775*((1-IFERROR(CORREL(AJ775:AM775,AB775:AE775),0))+(1-IFERROR(CORREL(AJ775:AM775,AF775:AI775),0))+(1-IFERROR(CORREL(AJ775:AM775,AN775:AQ775),0))+(1-IFERROR(CORREL(AJ775:AM775,AR775:AU775),0)))</f>
        <v>1.07701938036412</v>
      </c>
      <c r="BD775" s="0" t="n">
        <f aca="false">AY775*((1-IFERROR(CORREL(AN775:AQ775,AB775:AE775),0))+(1-IFERROR(CORREL(AN775:AQ775,AF775:AI775),0))+(1-IFERROR(CORREL(AN775:AQ775,AJ775:AM775),0))+(1-IFERROR(CORREL(AN775:AQ775,AR775:AU775),0)))</f>
        <v>0.756266476483175</v>
      </c>
      <c r="BE775" s="0" t="n">
        <f aca="false">AZ775*((1-IFERROR(CORREL(AR775:AU775,AB775:AE775),0))+(1-IFERROR(CORREL(AR775:AU775,AF775:AI775),0))+(1-IFERROR(CORREL(AR775:AU775,AJ775:AM775),0))+(1-IFERROR(CORREL(AR775:AU775,AN775:AQ775),0)))</f>
        <v>0.854835530862296</v>
      </c>
      <c r="BF775" s="0" t="n">
        <f aca="false">IF(SUM(BA775:BE775)&gt;0,BA775/SUM(BA775:BE775),1/5)</f>
        <v>0.177946833577482</v>
      </c>
      <c r="BG775" s="0" t="n">
        <f aca="false">IF(SUM(BA775:BE775)&gt;0,BB775/SUM(BA775:BE775),1/5)</f>
        <v>0.391039893653611</v>
      </c>
      <c r="BH775" s="0" t="n">
        <f aca="false">IF(SUM(BA775:BE775)&gt;0,BC775/SUM(BA775:BE775),1/5)</f>
        <v>0.172689243160187</v>
      </c>
      <c r="BI775" s="0" t="n">
        <f aca="false">IF(SUM(BA775:BE775)&gt;0,BD775/SUM(BA775:BE775),1/5)</f>
        <v>0.121259735741382</v>
      </c>
      <c r="BJ775" s="0" t="n">
        <f aca="false">IF(SUM(BA775:BE775)&gt;0,BE775/SUM(BA775:BE775),1/5)</f>
        <v>0.137064293867338</v>
      </c>
      <c r="BK775" s="0" t="n">
        <f aca="false">BF775*AB775+BG775*AF775+BH775*AJ775+BI775*AN775+BJ775*AR775</f>
        <v>0.238192461408728</v>
      </c>
      <c r="BL775" s="0" t="n">
        <f aca="false">BF775*AC775+BG775*AG775+BH775*AK775+BI775*AO775+BJ775*AS775</f>
        <v>0.543336266696692</v>
      </c>
      <c r="BM775" s="0" t="n">
        <f aca="false">BF775*AD775+BG775*AH775+BH775*AL775+BI775*AP775+BJ775*AT775</f>
        <v>0.547091308591556</v>
      </c>
      <c r="BN775" s="0" t="n">
        <f aca="false">BF775*AE775+BG775*AI775+BH775*AM775+BI775*AQ775+BJ775*AU775</f>
        <v>0.608960106346389</v>
      </c>
      <c r="BO775" s="0" t="n">
        <f aca="false">RANK(BK775,$BK775:$BN775)</f>
        <v>4</v>
      </c>
      <c r="BP775" s="0" t="n">
        <f aca="false">RANK(BL775,$BK775:$BN775)</f>
        <v>3</v>
      </c>
      <c r="BQ775" s="0" t="n">
        <f aca="false">RANK(BM775,$BK775:$BN775)</f>
        <v>2</v>
      </c>
      <c r="BR775" s="0" t="n">
        <f aca="false">RANK(BN775,$BK775:$BN775)</f>
        <v>1</v>
      </c>
    </row>
    <row r="776" customFormat="false" ht="15" hidden="false" customHeight="false" outlineLevel="0" collapsed="false">
      <c r="A776" s="0" t="n">
        <v>753</v>
      </c>
      <c r="B776" s="0" t="n">
        <f aca="false">RANDBETWEEN(1,$B$5)</f>
        <v>2</v>
      </c>
      <c r="C776" s="0" t="n">
        <f aca="false">RANDBETWEEN(1,$B$5)</f>
        <v>6</v>
      </c>
      <c r="D776" s="0" t="n">
        <f aca="false">RANDBETWEEN(1,$B$5)</f>
        <v>1</v>
      </c>
      <c r="E776" s="0" t="n">
        <f aca="false">RANDBETWEEN(1,$B$5)</f>
        <v>2</v>
      </c>
      <c r="F776" s="0" t="n">
        <f aca="false">RANDBETWEEN(1,$B$5)</f>
        <v>2</v>
      </c>
      <c r="G776" s="0" t="n">
        <f aca="false">RANDBETWEEN(1,$B$5)</f>
        <v>1</v>
      </c>
      <c r="H776" s="0" t="n">
        <f aca="true">NORMINV(RAND(),$B$8,$B$13)</f>
        <v>51.6432685662498</v>
      </c>
      <c r="I776" s="0" t="n">
        <f aca="true">NORMINV(RAND(),$C$8,$C$13)</f>
        <v>59.794604479706</v>
      </c>
      <c r="J776" s="0" t="n">
        <f aca="true">NORMINV(RAND(),$D$8,$D$13)</f>
        <v>15.005738231249</v>
      </c>
      <c r="K776" s="0" t="n">
        <f aca="true">NORMINV(RAND(),$E$8,$E$13)</f>
        <v>2.42676210162974</v>
      </c>
      <c r="L776" s="0" t="n">
        <f aca="true">NORMINV(RAND(),$B$9,$B$14)</f>
        <v>40.7033952697495</v>
      </c>
      <c r="M776" s="0" t="n">
        <f aca="true">NORMINV(RAND(),$C$9,$C$14)</f>
        <v>64.9781790000262</v>
      </c>
      <c r="N776" s="0" t="n">
        <f aca="true">NORMINV(RAND(),$D$9,$D$14)</f>
        <v>49.5033162207867</v>
      </c>
      <c r="O776" s="0" t="n">
        <f aca="true">NORMINV(RAND(),$E$9,$E$14)</f>
        <v>21.5131414005417</v>
      </c>
      <c r="P776" s="0" t="n">
        <f aca="true">NORMINV(RAND(),$B$10,$B$15)</f>
        <v>23.2027163189577</v>
      </c>
      <c r="Q776" s="0" t="n">
        <f aca="true">NORMINV(RAND(),$C$10,$C$15)</f>
        <v>29.3181906410304</v>
      </c>
      <c r="R776" s="0" t="n">
        <f aca="true">NORMINV(RAND(),$D$10,$D$15)</f>
        <v>10.213958649175</v>
      </c>
      <c r="S776" s="0" t="n">
        <f aca="true">NORMINV(RAND(),$E$10,$E$15)</f>
        <v>4.13135848399339</v>
      </c>
      <c r="T776" s="0" t="n">
        <f aca="false">MEDIAN(INDEX(Avaliadores!$B$17:$B$22,$B776),INDEX(Avaliadores!$B$17:$B$22,$C776),INDEX(Avaliadores!$B$17:$B$22,$D776),INDEX(Avaliadores!$B$17:$B$22,$E776),INDEX(Avaliadores!$B$17:$B$22,$F776),INDEX(Avaliadores!$B$17:$B$22,$G776))</f>
        <v>2.54166666666667</v>
      </c>
      <c r="U776" s="0" t="n">
        <f aca="false">MEDIAN(INDEX(Avaliadores!$C$17:$C$22,$B776),INDEX(Avaliadores!$C$17:$C$22,$C776),INDEX(Avaliadores!$C$17:$C$22,$D776),INDEX(Avaliadores!$C$17:$C$22,$E776),INDEX(Avaliadores!$C$17:$C$22,$F776),INDEX(Avaliadores!$C$17:$C$22,$G776))</f>
        <v>5.04166666666667</v>
      </c>
      <c r="V776" s="0" t="n">
        <f aca="false">MEDIAN(INDEX(Avaliadores!$D$17:$D$22,$B776),INDEX(Avaliadores!$D$17:$D$22,$C776),INDEX(Avaliadores!$D$17:$D$22,$D776),INDEX(Avaliadores!$D$17:$D$22,$E776),INDEX(Avaliadores!$D$17:$D$22,$F776),INDEX(Avaliadores!$D$17:$D$22,$G776))</f>
        <v>6.04166666666667</v>
      </c>
      <c r="W776" s="0" t="n">
        <f aca="false">MEDIAN(INDEX(Avaliadores!$E$17:$E$22,$B776),INDEX(Avaliadores!$E$17:$E$22,$C776),INDEX(Avaliadores!$E$17:$E$22,$D776),INDEX(Avaliadores!$E$17:$E$22,$E776),INDEX(Avaliadores!$E$17:$E$22,$F776),INDEX(Avaliadores!$E$17:$E$22,$G776))</f>
        <v>6.04166666666667</v>
      </c>
      <c r="X776" s="0" t="n">
        <f aca="false">MEDIAN(INDEX(Avaliadores!$F$17:$F$22,$B776),INDEX(Avaliadores!$F$17:$F$22,$C776),INDEX(Avaliadores!$F$17:$F$22,$D776),INDEX(Avaliadores!$F$17:$F$22,$E776),INDEX(Avaliadores!$F$17:$F$22,$F776),INDEX(Avaliadores!$F$17:$F$22,$G776))</f>
        <v>2.04166666666667</v>
      </c>
      <c r="Y776" s="0" t="n">
        <f aca="false">MEDIAN(INDEX(Avaliadores!$G$17:$G$22,$B776),INDEX(Avaliadores!$G$17:$G$22,$C776),INDEX(Avaliadores!$G$17:$G$22,$D776),INDEX(Avaliadores!$G$17:$G$22,$E776),INDEX(Avaliadores!$G$17:$G$22,$F776),INDEX(Avaliadores!$G$17:$G$22,$G776))</f>
        <v>5.54166666666667</v>
      </c>
      <c r="Z776" s="0" t="n">
        <f aca="false">MEDIAN(INDEX(Avaliadores!$H$17:$H$22,$B776),INDEX(Avaliadores!$H$17:$H$22,$C776),INDEX(Avaliadores!$H$17:$H$22,$D776),INDEX(Avaliadores!$H$17:$H$22,$E776),INDEX(Avaliadores!$H$17:$H$22,$F776),INDEX(Avaliadores!$H$17:$H$22,$G776))</f>
        <v>4.04166666666667</v>
      </c>
      <c r="AA776" s="0" t="n">
        <f aca="false">MEDIAN(INDEX(Avaliadores!$I$17:$I$22,$B776),INDEX(Avaliadores!$I$17:$I$22,$C776),INDEX(Avaliadores!$I$17:$I$22,$D776),INDEX(Avaliadores!$I$17:$I$22,$E776),INDEX(Avaliadores!$I$17:$I$22,$F776),INDEX(Avaliadores!$I$17:$I$22,$G776))</f>
        <v>6.54166666666667</v>
      </c>
      <c r="AB776" s="0" t="n">
        <f aca="false">IF(MAX(H776:K776)=MIN(H776:K776),0,IF($B$17="custo",(MAX(H776:K776)-H776)/(MAX(H776:K776)-MIN(H776:K776)),(H776-MIN(H776:K776))/(MAX(H776:K776)-MIN(H776:K776))))</f>
        <v>0.142088939997704</v>
      </c>
      <c r="AC776" s="0" t="n">
        <f aca="false">IF(MAX(H776:K776)=MIN(H776:K776),0,IF($B$17="custo",(MAX(H776:K776)-I776)/(MAX(H776:K776)-MIN(H776:K776)),(I776-MIN(H776:K776))/(MAX(H776:K776)-MIN(H776:K776))))</f>
        <v>0</v>
      </c>
      <c r="AD776" s="0" t="n">
        <f aca="false">IF(MAX(H776:K776)=MIN(H776:K776),0,IF($B$17="custo",(MAX(H776:K776)-J776)/(MAX(H776:K776)-MIN(H776:K776)),(J776-MIN(H776:K776))/(MAX(H776:K776)-MIN(H776:K776))))</f>
        <v>0.780731231850782</v>
      </c>
      <c r="AE776" s="0" t="n">
        <f aca="false">IF(MAX(H776:K776)=MIN(H776:K776),0,IF($B$17="custo",(MAX(H776:K776)-K776)/(MAX(H776:K776)-MIN(H776:K776)),(K776-MIN(H776:K776))/(MAX(H776:K776)-MIN(H776:K776))))</f>
        <v>1</v>
      </c>
      <c r="AF776" s="0" t="n">
        <f aca="false">IF(MAX(L776:O776)=MIN(L776:O776),0,IF($C$17="custo",(MAX(L776:O776)-L776)/(MAX(L776:O776)-MIN(L776:O776)),(L776-MIN(L776:O776))/(MAX(L776:O776)-MIN(L776:O776))))</f>
        <v>0.441510117764981</v>
      </c>
      <c r="AG776" s="0" t="n">
        <f aca="false">IF(MAX(L776:O776)=MIN(L776:O776),0,IF($C$17="custo",(MAX(L776:O776)-M776)/(MAX(L776:O776)-MIN(L776:O776)),(M776-MIN(L776:O776))/(MAX(L776:O776)-MIN(L776:O776))))</f>
        <v>1</v>
      </c>
      <c r="AH776" s="0" t="n">
        <f aca="false">IF(MAX(L776:O776)=MIN(L776:O776),0,IF($C$17="custo",(MAX(L776:O776)-N776)/(MAX(L776:O776)-MIN(L776:O776)),(N776-MIN(L776:O776))/(MAX(L776:O776)-MIN(L776:O776))))</f>
        <v>0.643969874779931</v>
      </c>
      <c r="AI776" s="0" t="n">
        <f aca="false">IF(MAX(L776:O776)=MIN(L776:O776),0,IF($C$17="custo",(MAX(L776:O776)-O776)/(MAX(L776:O776)-MIN(L776:O776)),(O776-MIN(L776:O776))/(MAX(L776:O776)-MIN(L776:O776))))</f>
        <v>0</v>
      </c>
      <c r="AJ776" s="0" t="n">
        <f aca="false">IF(MAX(P776:S776)=MIN(P776:S776),0,IF($D$17="custo",(MAX(P776:S776)-P776)/(MAX(P776:S776)-MIN(P776:S776)),(P776-MIN(P776:S776))/(MAX(P776:S776)-MIN(P776:S776))))</f>
        <v>0.242804425897761</v>
      </c>
      <c r="AK776" s="0" t="n">
        <f aca="false">IF(MAX(P776:S776)=MIN(P776:S776),0,IF($D$17="custo",(MAX(P776:S776)-Q776)/(MAX(P776:S776)-MIN(P776:S776)),(Q776-MIN(P776:S776))/(MAX(P776:S776)-MIN(P776:S776))))</f>
        <v>0</v>
      </c>
      <c r="AL776" s="0" t="n">
        <f aca="false">IF(MAX(P776:S776)=MIN(P776:S776),0,IF($D$17="custo",(MAX(P776:S776)-R776)/(MAX(P776:S776)-MIN(P776:S776)),(R776-MIN(P776:S776))/(MAX(P776:S776)-MIN(P776:S776))))</f>
        <v>0.758500786154553</v>
      </c>
      <c r="AM776" s="0" t="n">
        <f aca="false">IF(MAX(P776:S776)=MIN(P776:S776),0,IF($D$17="custo",(MAX(P776:S776)-S776)/(MAX(P776:S776)-MIN(P776:S776)),(S776-MIN(P776:S776))/(MAX(P776:S776)-MIN(P776:S776))))</f>
        <v>1</v>
      </c>
      <c r="AN776" s="0" t="n">
        <f aca="false">IF(MAX(T776:W776)=MIN(T776:W776),0,IF($E$17="custo",(MAX(T776:W776)-T776)/(MAX(T776:W776)-MIN(T776:W776)),(T776-MIN(T776:W776))/(MAX(T776:W776)-MIN(T776:W776))))</f>
        <v>0</v>
      </c>
      <c r="AO776" s="0" t="n">
        <f aca="false">IF(MAX(T776:W776)=MIN(T776:W776),0,IF($E$17="custo",(MAX(T776:W776)-U776)/(MAX(T776:W776)-MIN(T776:W776)),(U776-MIN(T776:W776))/(MAX(T776:W776)-MIN(T776:W776))))</f>
        <v>0.714285714285714</v>
      </c>
      <c r="AP776" s="0" t="n">
        <f aca="false">IF(MAX(T776:W776)=MIN(T776:W776),0,IF($E$17="custo",(MAX(T776:W776)-V776)/(MAX(T776:W776)-MIN(T776:W776)),(V776-MIN(T776:W776))/(MAX(T776:W776)-MIN(T776:W776))))</f>
        <v>1</v>
      </c>
      <c r="AQ776" s="0" t="n">
        <f aca="false">IF(MAX(T776:W776)=MIN(T776:W776),0,IF($E$17="custo",(MAX(T776:W776)-W776)/(MAX(T776:W776)-MIN(T776:W776)),(W776-MIN(T776:W776))/(MAX(T776:W776)-MIN(T776:W776))))</f>
        <v>1</v>
      </c>
      <c r="AR776" s="0" t="n">
        <f aca="false">IF(MAX(X776:AA776)=MIN(X776:AA776),0,IF($F$17="custo",(MAX(X776:AA776)-X776)/(MAX(X776:AA776)-MIN(X776:AA776)),(X776-MIN(X776:AA776))/(MAX(X776:AA776)-MIN(X776:AA776))))</f>
        <v>0</v>
      </c>
      <c r="AS776" s="0" t="n">
        <f aca="false">IF(MAX(X776:AA776)=MIN(X776:AA776),0,IF($F$17="custo",(MAX(X776:AA776)-Y776)/(MAX(X776:AA776)-MIN(X776:AA776)),(Y776-MIN(X776:AA776))/(MAX(X776:AA776)-MIN(X776:AA776))))</f>
        <v>0.777777777777778</v>
      </c>
      <c r="AT776" s="0" t="n">
        <f aca="false">IF(MAX(X776:AA776)=MIN(X776:AA776),0,IF($F$17="custo",(MAX(X776:AA776)-Z776)/(MAX(X776:AA776)-MIN(X776:AA776)),(Z776-MIN(X776:AA776))/(MAX(X776:AA776)-MIN(X776:AA776))))</f>
        <v>0.444444444444444</v>
      </c>
      <c r="AU776" s="0" t="n">
        <f aca="false">IF(MAX(X776:AA776)=MIN(X776:AA776),0,IF($F$17="custo",(MAX(X776:AA776)-AA776)/(MAX(X776:AA776)-MIN(X776:AA776)),(AA776-MIN(X776:AA776))/(MAX(X776:AA776)-MIN(X776:AA776))))</f>
        <v>1</v>
      </c>
      <c r="AV776" s="0" t="n">
        <f aca="false">STDEVP(AB776:AE776)</f>
        <v>0.419946773395168</v>
      </c>
      <c r="AW776" s="0" t="n">
        <f aca="false">STDEVP(AF776:AI776)</f>
        <v>0.361359130189984</v>
      </c>
      <c r="AX776" s="0" t="n">
        <f aca="false">STDEVP(AJ776:AM776)</f>
        <v>0.397797622505991</v>
      </c>
      <c r="AY776" s="0" t="n">
        <f aca="false">STDEVP(AN776:AQ776)</f>
        <v>0.408768683652128</v>
      </c>
      <c r="AZ776" s="0" t="n">
        <f aca="false">STDEVP(AR776:AU776)</f>
        <v>0.376796110173626</v>
      </c>
      <c r="BA776" s="0" t="n">
        <f aca="false">AV776*((1-IFERROR(CORREL(AB776:AE776,AF776:AI776),0))+(1-IFERROR(CORREL(AB776:AE776,AJ776:AM776),0))+(1-IFERROR(CORREL(AB776:AE776,AN776:AQ776),0))+(1-IFERROR(CORREL(AB776:AE776,AR776:AU776),0)))</f>
        <v>1.08836614060072</v>
      </c>
      <c r="BB776" s="0" t="n">
        <f aca="false">AW776*((1-IFERROR(CORREL(AF776:AI776,AB776:AE776),0))+(1-IFERROR(CORREL(AF776:AI776,AJ776:AM776),0))+(1-IFERROR(CORREL(AF776:AI776,AN776:AQ776),0))+(1-IFERROR(CORREL(AF776:AI776,AR776:AU776),0)))</f>
        <v>2.08456225494757</v>
      </c>
      <c r="BC776" s="0" t="n">
        <f aca="false">AX776*((1-IFERROR(CORREL(AJ776:AM776,AB776:AE776),0))+(1-IFERROR(CORREL(AJ776:AM776,AF776:AI776),0))+(1-IFERROR(CORREL(AJ776:AM776,AN776:AQ776),0))+(1-IFERROR(CORREL(AJ776:AM776,AR776:AU776),0)))</f>
        <v>1.11090386384544</v>
      </c>
      <c r="BD776" s="0" t="n">
        <f aca="false">AY776*((1-IFERROR(CORREL(AN776:AQ776,AB776:AE776),0))+(1-IFERROR(CORREL(AN776:AQ776,AF776:AI776),0))+(1-IFERROR(CORREL(AN776:AQ776,AJ776:AM776),0))+(1-IFERROR(CORREL(AN776:AQ776,AR776:AU776),0)))</f>
        <v>0.812928973695455</v>
      </c>
      <c r="BE776" s="0" t="n">
        <f aca="false">AZ776*((1-IFERROR(CORREL(AR776:AU776,AB776:AE776),0))+(1-IFERROR(CORREL(AR776:AU776,AF776:AI776),0))+(1-IFERROR(CORREL(AR776:AU776,AJ776:AM776),0))+(1-IFERROR(CORREL(AR776:AU776,AN776:AQ776),0)))</f>
        <v>0.964173468799361</v>
      </c>
      <c r="BF776" s="0" t="n">
        <f aca="false">IF(SUM(BA776:BE776)&gt;0,BA776/SUM(BA776:BE776),1/5)</f>
        <v>0.17957067583348</v>
      </c>
      <c r="BG776" s="0" t="n">
        <f aca="false">IF(SUM(BA776:BE776)&gt;0,BB776/SUM(BA776:BE776),1/5)</f>
        <v>0.343934121959445</v>
      </c>
      <c r="BH776" s="0" t="n">
        <f aca="false">IF(SUM(BA776:BE776)&gt;0,BC776/SUM(BA776:BE776),1/5)</f>
        <v>0.183289198528949</v>
      </c>
      <c r="BI776" s="0" t="n">
        <f aca="false">IF(SUM(BA776:BE776)&gt;0,BD776/SUM(BA776:BE776),1/5)</f>
        <v>0.134126007568132</v>
      </c>
      <c r="BJ776" s="0" t="n">
        <f aca="false">IF(SUM(BA776:BE776)&gt;0,BE776/SUM(BA776:BE776),1/5)</f>
        <v>0.159079996109994</v>
      </c>
      <c r="BK776" s="0" t="n">
        <f aca="false">BF776*AB776+BG776*AF776+BH776*AJ776+BI776*AN776+BJ776*AR776</f>
        <v>0.221868830295643</v>
      </c>
      <c r="BL776" s="0" t="n">
        <f aca="false">BF776*AC776+BG776*AG776+BH776*AK776+BI776*AO776+BJ776*AS776</f>
        <v>0.563467298942868</v>
      </c>
      <c r="BM776" s="0" t="n">
        <f aca="false">BF776*AD776+BG776*AH776+BH776*AL776+BI776*AP776+BJ776*AT776</f>
        <v>0.705532877637828</v>
      </c>
      <c r="BN776" s="0" t="n">
        <f aca="false">BF776*AE776+BG776*AI776+BH776*AM776+BI776*AQ776+BJ776*AU776</f>
        <v>0.656065878040555</v>
      </c>
      <c r="BO776" s="0" t="n">
        <f aca="false">RANK(BK776,$BK776:$BN776)</f>
        <v>4</v>
      </c>
      <c r="BP776" s="0" t="n">
        <f aca="false">RANK(BL776,$BK776:$BN776)</f>
        <v>3</v>
      </c>
      <c r="BQ776" s="0" t="n">
        <f aca="false">RANK(BM776,$BK776:$BN776)</f>
        <v>1</v>
      </c>
      <c r="BR776" s="0" t="n">
        <f aca="false">RANK(BN776,$BK776:$BN776)</f>
        <v>2</v>
      </c>
    </row>
    <row r="777" customFormat="false" ht="15" hidden="false" customHeight="false" outlineLevel="0" collapsed="false">
      <c r="A777" s="0" t="n">
        <v>754</v>
      </c>
      <c r="B777" s="0" t="n">
        <f aca="false">RANDBETWEEN(1,$B$5)</f>
        <v>6</v>
      </c>
      <c r="C777" s="0" t="n">
        <f aca="false">RANDBETWEEN(1,$B$5)</f>
        <v>6</v>
      </c>
      <c r="D777" s="0" t="n">
        <f aca="false">RANDBETWEEN(1,$B$5)</f>
        <v>2</v>
      </c>
      <c r="E777" s="0" t="n">
        <f aca="false">RANDBETWEEN(1,$B$5)</f>
        <v>1</v>
      </c>
      <c r="F777" s="0" t="n">
        <f aca="false">RANDBETWEEN(1,$B$5)</f>
        <v>3</v>
      </c>
      <c r="G777" s="0" t="n">
        <f aca="false">RANDBETWEEN(1,$B$5)</f>
        <v>4</v>
      </c>
      <c r="H777" s="0" t="n">
        <f aca="true">NORMINV(RAND(),$B$8,$B$13)</f>
        <v>56.0718818101838</v>
      </c>
      <c r="I777" s="0" t="n">
        <f aca="true">NORMINV(RAND(),$C$8,$C$13)</f>
        <v>57.6067353669982</v>
      </c>
      <c r="J777" s="0" t="n">
        <f aca="true">NORMINV(RAND(),$D$8,$D$13)</f>
        <v>13.0374844107812</v>
      </c>
      <c r="K777" s="0" t="n">
        <f aca="true">NORMINV(RAND(),$E$8,$E$13)</f>
        <v>3.32150586079642</v>
      </c>
      <c r="L777" s="0" t="n">
        <f aca="true">NORMINV(RAND(),$B$9,$B$14)</f>
        <v>42.9876956358767</v>
      </c>
      <c r="M777" s="0" t="n">
        <f aca="true">NORMINV(RAND(),$C$9,$C$14)</f>
        <v>54.5225075651115</v>
      </c>
      <c r="N777" s="0" t="n">
        <f aca="true">NORMINV(RAND(),$D$9,$D$14)</f>
        <v>45.3814681961224</v>
      </c>
      <c r="O777" s="0" t="n">
        <f aca="true">NORMINV(RAND(),$E$9,$E$14)</f>
        <v>25.8558260418105</v>
      </c>
      <c r="P777" s="0" t="n">
        <f aca="true">NORMINV(RAND(),$B$10,$B$15)</f>
        <v>24.9432335280979</v>
      </c>
      <c r="Q777" s="0" t="n">
        <f aca="true">NORMINV(RAND(),$C$10,$C$15)</f>
        <v>31.5045000524622</v>
      </c>
      <c r="R777" s="0" t="n">
        <f aca="true">NORMINV(RAND(),$D$10,$D$15)</f>
        <v>10.2236422117566</v>
      </c>
      <c r="S777" s="0" t="n">
        <f aca="true">NORMINV(RAND(),$E$10,$E$15)</f>
        <v>4.33522747235247</v>
      </c>
      <c r="T777" s="0" t="n">
        <f aca="false">MEDIAN(INDEX(Avaliadores!$B$17:$B$22,$B777),INDEX(Avaliadores!$B$17:$B$22,$C777),INDEX(Avaliadores!$B$17:$B$22,$D777),INDEX(Avaliadores!$B$17:$B$22,$E777),INDEX(Avaliadores!$B$17:$B$22,$F777),INDEX(Avaliadores!$B$17:$B$22,$G777))</f>
        <v>2.41666666666667</v>
      </c>
      <c r="U777" s="0" t="n">
        <f aca="false">MEDIAN(INDEX(Avaliadores!$C$17:$C$22,$B777),INDEX(Avaliadores!$C$17:$C$22,$C777),INDEX(Avaliadores!$C$17:$C$22,$D777),INDEX(Avaliadores!$C$17:$C$22,$E777),INDEX(Avaliadores!$C$17:$C$22,$F777),INDEX(Avaliadores!$C$17:$C$22,$G777))</f>
        <v>5.29166666666667</v>
      </c>
      <c r="V777" s="0" t="n">
        <f aca="false">MEDIAN(INDEX(Avaliadores!$D$17:$D$22,$B777),INDEX(Avaliadores!$D$17:$D$22,$C777),INDEX(Avaliadores!$D$17:$D$22,$D777),INDEX(Avaliadores!$D$17:$D$22,$E777),INDEX(Avaliadores!$D$17:$D$22,$F777),INDEX(Avaliadores!$D$17:$D$22,$G777))</f>
        <v>5.66666666666667</v>
      </c>
      <c r="W777" s="0" t="n">
        <f aca="false">MEDIAN(INDEX(Avaliadores!$E$17:$E$22,$B777),INDEX(Avaliadores!$E$17:$E$22,$C777),INDEX(Avaliadores!$E$17:$E$22,$D777),INDEX(Avaliadores!$E$17:$E$22,$E777),INDEX(Avaliadores!$E$17:$E$22,$F777),INDEX(Avaliadores!$E$17:$E$22,$G777))</f>
        <v>6.04166666666667</v>
      </c>
      <c r="X777" s="0" t="n">
        <f aca="false">MEDIAN(INDEX(Avaliadores!$F$17:$F$22,$B777),INDEX(Avaliadores!$F$17:$F$22,$C777),INDEX(Avaliadores!$F$17:$F$22,$D777),INDEX(Avaliadores!$F$17:$F$22,$E777),INDEX(Avaliadores!$F$17:$F$22,$F777),INDEX(Avaliadores!$F$17:$F$22,$G777))</f>
        <v>2.91666666666667</v>
      </c>
      <c r="Y777" s="0" t="n">
        <f aca="false">MEDIAN(INDEX(Avaliadores!$G$17:$G$22,$B777),INDEX(Avaliadores!$G$17:$G$22,$C777),INDEX(Avaliadores!$G$17:$G$22,$D777),INDEX(Avaliadores!$G$17:$G$22,$E777),INDEX(Avaliadores!$G$17:$G$22,$F777),INDEX(Avaliadores!$G$17:$G$22,$G777))</f>
        <v>5.04166666666667</v>
      </c>
      <c r="Z777" s="0" t="n">
        <f aca="false">MEDIAN(INDEX(Avaliadores!$H$17:$H$22,$B777),INDEX(Avaliadores!$H$17:$H$22,$C777),INDEX(Avaliadores!$H$17:$H$22,$D777),INDEX(Avaliadores!$H$17:$H$22,$E777),INDEX(Avaliadores!$H$17:$H$22,$F777),INDEX(Avaliadores!$H$17:$H$22,$G777))</f>
        <v>4.04166666666667</v>
      </c>
      <c r="AA777" s="0" t="n">
        <f aca="false">MEDIAN(INDEX(Avaliadores!$I$17:$I$22,$B777),INDEX(Avaliadores!$I$17:$I$22,$C777),INDEX(Avaliadores!$I$17:$I$22,$D777),INDEX(Avaliadores!$I$17:$I$22,$E777),INDEX(Avaliadores!$I$17:$I$22,$F777),INDEX(Avaliadores!$I$17:$I$22,$G777))</f>
        <v>6.91666666666667</v>
      </c>
      <c r="AB777" s="0" t="n">
        <f aca="false">IF(MAX(H777:K777)=MIN(H777:K777),0,IF($B$17="custo",(MAX(H777:K777)-H777)/(MAX(H777:K777)-MIN(H777:K777)),(H777-MIN(H777:K777))/(MAX(H777:K777)-MIN(H777:K777))))</f>
        <v>0.0282738706417194</v>
      </c>
      <c r="AC777" s="0" t="n">
        <f aca="false">IF(MAX(H777:K777)=MIN(H777:K777),0,IF($B$17="custo",(MAX(H777:K777)-I777)/(MAX(H777:K777)-MIN(H777:K777)),(I777-MIN(H777:K777))/(MAX(H777:K777)-MIN(H777:K777))))</f>
        <v>0</v>
      </c>
      <c r="AD777" s="0" t="n">
        <f aca="false">IF(MAX(H777:K777)=MIN(H777:K777),0,IF($B$17="custo",(MAX(H777:K777)-J777)/(MAX(H777:K777)-MIN(H777:K777)),(J777-MIN(H777:K777))/(MAX(H777:K777)-MIN(H777:K777))))</f>
        <v>0.821019849444042</v>
      </c>
      <c r="AE777" s="0" t="n">
        <f aca="false">IF(MAX(H777:K777)=MIN(H777:K777),0,IF($B$17="custo",(MAX(H777:K777)-K777)/(MAX(H777:K777)-MIN(H777:K777)),(K777-MIN(H777:K777))/(MAX(H777:K777)-MIN(H777:K777))))</f>
        <v>1</v>
      </c>
      <c r="AF777" s="0" t="n">
        <f aca="false">IF(MAX(L777:O777)=MIN(L777:O777),0,IF($C$17="custo",(MAX(L777:O777)-L777)/(MAX(L777:O777)-MIN(L777:O777)),(L777-MIN(L777:O777))/(MAX(L777:O777)-MIN(L777:O777))))</f>
        <v>0.597623048211598</v>
      </c>
      <c r="AG777" s="0" t="n">
        <f aca="false">IF(MAX(L777:O777)=MIN(L777:O777),0,IF($C$17="custo",(MAX(L777:O777)-M777)/(MAX(L777:O777)-MIN(L777:O777)),(M777-MIN(L777:O777))/(MAX(L777:O777)-MIN(L777:O777))))</f>
        <v>1</v>
      </c>
      <c r="AH777" s="0" t="n">
        <f aca="false">IF(MAX(L777:O777)=MIN(L777:O777),0,IF($C$17="custo",(MAX(L777:O777)-N777)/(MAX(L777:O777)-MIN(L777:O777)),(N777-MIN(L777:O777))/(MAX(L777:O777)-MIN(L777:O777))))</f>
        <v>0.681126698897498</v>
      </c>
      <c r="AI777" s="0" t="n">
        <f aca="false">IF(MAX(L777:O777)=MIN(L777:O777),0,IF($C$17="custo",(MAX(L777:O777)-O777)/(MAX(L777:O777)-MIN(L777:O777)),(O777-MIN(L777:O777))/(MAX(L777:O777)-MIN(L777:O777))))</f>
        <v>0</v>
      </c>
      <c r="AJ777" s="0" t="n">
        <f aca="false">IF(MAX(P777:S777)=MIN(P777:S777),0,IF($D$17="custo",(MAX(P777:S777)-P777)/(MAX(P777:S777)-MIN(P777:S777)),(P777-MIN(P777:S777))/(MAX(P777:S777)-MIN(P777:S777))))</f>
        <v>0.241495848113642</v>
      </c>
      <c r="AK777" s="0" t="n">
        <f aca="false">IF(MAX(P777:S777)=MIN(P777:S777),0,IF($D$17="custo",(MAX(P777:S777)-Q777)/(MAX(P777:S777)-MIN(P777:S777)),(Q777-MIN(P777:S777))/(MAX(P777:S777)-MIN(P777:S777))))</f>
        <v>0</v>
      </c>
      <c r="AL777" s="0" t="n">
        <f aca="false">IF(MAX(P777:S777)=MIN(P777:S777),0,IF($D$17="custo",(MAX(P777:S777)-R777)/(MAX(P777:S777)-MIN(P777:S777)),(R777-MIN(P777:S777))/(MAX(P777:S777)-MIN(P777:S777))))</f>
        <v>0.783269326698316</v>
      </c>
      <c r="AM777" s="0" t="n">
        <f aca="false">IF(MAX(P777:S777)=MIN(P777:S777),0,IF($D$17="custo",(MAX(P777:S777)-S777)/(MAX(P777:S777)-MIN(P777:S777)),(S777-MIN(P777:S777))/(MAX(P777:S777)-MIN(P777:S777))))</f>
        <v>1</v>
      </c>
      <c r="AN777" s="0" t="n">
        <f aca="false">IF(MAX(T777:W777)=MIN(T777:W777),0,IF($E$17="custo",(MAX(T777:W777)-T777)/(MAX(T777:W777)-MIN(T777:W777)),(T777-MIN(T777:W777))/(MAX(T777:W777)-MIN(T777:W777))))</f>
        <v>0</v>
      </c>
      <c r="AO777" s="0" t="n">
        <f aca="false">IF(MAX(T777:W777)=MIN(T777:W777),0,IF($E$17="custo",(MAX(T777:W777)-U777)/(MAX(T777:W777)-MIN(T777:W777)),(U777-MIN(T777:W777))/(MAX(T777:W777)-MIN(T777:W777))))</f>
        <v>0.793103448275862</v>
      </c>
      <c r="AP777" s="0" t="n">
        <f aca="false">IF(MAX(T777:W777)=MIN(T777:W777),0,IF($E$17="custo",(MAX(T777:W777)-V777)/(MAX(T777:W777)-MIN(T777:W777)),(V777-MIN(T777:W777))/(MAX(T777:W777)-MIN(T777:W777))))</f>
        <v>0.896551724137931</v>
      </c>
      <c r="AQ777" s="0" t="n">
        <f aca="false">IF(MAX(T777:W777)=MIN(T777:W777),0,IF($E$17="custo",(MAX(T777:W777)-W777)/(MAX(T777:W777)-MIN(T777:W777)),(W777-MIN(T777:W777))/(MAX(T777:W777)-MIN(T777:W777))))</f>
        <v>1</v>
      </c>
      <c r="AR777" s="0" t="n">
        <f aca="false">IF(MAX(X777:AA777)=MIN(X777:AA777),0,IF($F$17="custo",(MAX(X777:AA777)-X777)/(MAX(X777:AA777)-MIN(X777:AA777)),(X777-MIN(X777:AA777))/(MAX(X777:AA777)-MIN(X777:AA777))))</f>
        <v>0</v>
      </c>
      <c r="AS777" s="0" t="n">
        <f aca="false">IF(MAX(X777:AA777)=MIN(X777:AA777),0,IF($F$17="custo",(MAX(X777:AA777)-Y777)/(MAX(X777:AA777)-MIN(X777:AA777)),(Y777-MIN(X777:AA777))/(MAX(X777:AA777)-MIN(X777:AA777))))</f>
        <v>0.53125</v>
      </c>
      <c r="AT777" s="0" t="n">
        <f aca="false">IF(MAX(X777:AA777)=MIN(X777:AA777),0,IF($F$17="custo",(MAX(X777:AA777)-Z777)/(MAX(X777:AA777)-MIN(X777:AA777)),(Z777-MIN(X777:AA777))/(MAX(X777:AA777)-MIN(X777:AA777))))</f>
        <v>0.28125</v>
      </c>
      <c r="AU777" s="0" t="n">
        <f aca="false">IF(MAX(X777:AA777)=MIN(X777:AA777),0,IF($F$17="custo",(MAX(X777:AA777)-AA777)/(MAX(X777:AA777)-MIN(X777:AA777)),(AA777-MIN(X777:AA777))/(MAX(X777:AA777)-MIN(X777:AA777))))</f>
        <v>1</v>
      </c>
      <c r="AV777" s="0" t="n">
        <f aca="false">STDEVP(AB777:AE777)</f>
        <v>0.452741976504008</v>
      </c>
      <c r="AW777" s="0" t="n">
        <f aca="false">STDEVP(AF777:AI777)</f>
        <v>0.361563198216191</v>
      </c>
      <c r="AX777" s="0" t="n">
        <f aca="false">STDEVP(AJ777:AM777)</f>
        <v>0.402154379411606</v>
      </c>
      <c r="AY777" s="0" t="n">
        <f aca="false">STDEVP(AN777:AQ777)</f>
        <v>0.395049628875503</v>
      </c>
      <c r="AZ777" s="0" t="n">
        <f aca="false">STDEVP(AR777:AU777)</f>
        <v>0.367436750509526</v>
      </c>
      <c r="BA777" s="0" t="n">
        <f aca="false">AV777*((1-IFERROR(CORREL(AB777:AE777,AF777:AI777),0))+(1-IFERROR(CORREL(AB777:AE777,AJ777:AM777),0))+(1-IFERROR(CORREL(AB777:AE777,AN777:AQ777),0))+(1-IFERROR(CORREL(AB777:AE777,AR777:AU777),0)))</f>
        <v>1.1182329241243</v>
      </c>
      <c r="BB777" s="0" t="n">
        <f aca="false">AW777*((1-IFERROR(CORREL(AF777:AI777,AB777:AE777),0))+(1-IFERROR(CORREL(AF777:AI777,AJ777:AM777),0))+(1-IFERROR(CORREL(AF777:AI777,AN777:AQ777),0))+(1-IFERROR(CORREL(AF777:AI777,AR777:AU777),0)))</f>
        <v>2.29762199599897</v>
      </c>
      <c r="BC777" s="0" t="n">
        <f aca="false">AX777*((1-IFERROR(CORREL(AJ777:AM777,AB777:AE777),0))+(1-IFERROR(CORREL(AJ777:AM777,AF777:AI777),0))+(1-IFERROR(CORREL(AJ777:AM777,AN777:AQ777),0))+(1-IFERROR(CORREL(AJ777:AM777,AR777:AU777),0)))</f>
        <v>1.12166263874222</v>
      </c>
      <c r="BD777" s="0" t="n">
        <f aca="false">AY777*((1-IFERROR(CORREL(AN777:AQ777,AB777:AE777),0))+(1-IFERROR(CORREL(AN777:AQ777,AF777:AI777),0))+(1-IFERROR(CORREL(AN777:AQ777,AJ777:AM777),0))+(1-IFERROR(CORREL(AN777:AQ777,AR777:AU777),0)))</f>
        <v>0.875801461173625</v>
      </c>
      <c r="BE777" s="0" t="n">
        <f aca="false">AZ777*((1-IFERROR(CORREL(AR777:AU777,AB777:AE777),0))+(1-IFERROR(CORREL(AR777:AU777,AF777:AI777),0))+(1-IFERROR(CORREL(AR777:AU777,AJ777:AM777),0))+(1-IFERROR(CORREL(AR777:AU777,AN777:AQ777),0)))</f>
        <v>0.990906439178044</v>
      </c>
      <c r="BF777" s="0" t="n">
        <f aca="false">IF(SUM(BA777:BE777)&gt;0,BA777/SUM(BA777:BE777),1/5)</f>
        <v>0.174608612898677</v>
      </c>
      <c r="BG777" s="0" t="n">
        <f aca="false">IF(SUM(BA777:BE777)&gt;0,BB777/SUM(BA777:BE777),1/5)</f>
        <v>0.358766569139467</v>
      </c>
      <c r="BH777" s="0" t="n">
        <f aca="false">IF(SUM(BA777:BE777)&gt;0,BC777/SUM(BA777:BE777),1/5)</f>
        <v>0.175144152229664</v>
      </c>
      <c r="BI777" s="0" t="n">
        <f aca="false">IF(SUM(BA777:BE777)&gt;0,BD777/SUM(BA777:BE777),1/5)</f>
        <v>0.136753689692974</v>
      </c>
      <c r="BJ777" s="0" t="n">
        <f aca="false">IF(SUM(BA777:BE777)&gt;0,BE777/SUM(BA777:BE777),1/5)</f>
        <v>0.154726976039218</v>
      </c>
      <c r="BK777" s="0" t="n">
        <f aca="false">BF777*AB777+BG777*AF777+BH777*AJ777+BI777*AN777+BJ777*AR777</f>
        <v>0.26164061756442</v>
      </c>
      <c r="BL777" s="0" t="n">
        <f aca="false">BF777*AC777+BG777*AG777+BH777*AK777+BI777*AO777+BJ777*AS777</f>
        <v>0.549425098020246</v>
      </c>
      <c r="BM777" s="0" t="n">
        <f aca="false">BF777*AD777+BG777*AH777+BH777*AL777+BI777*AP777+BJ777*AT777</f>
        <v>0.691031386466017</v>
      </c>
      <c r="BN777" s="0" t="n">
        <f aca="false">BF777*AE777+BG777*AI777+BH777*AM777+BI777*AQ777+BJ777*AU777</f>
        <v>0.641233430860533</v>
      </c>
      <c r="BO777" s="0" t="n">
        <f aca="false">RANK(BK777,$BK777:$BN777)</f>
        <v>4</v>
      </c>
      <c r="BP777" s="0" t="n">
        <f aca="false">RANK(BL777,$BK777:$BN777)</f>
        <v>3</v>
      </c>
      <c r="BQ777" s="0" t="n">
        <f aca="false">RANK(BM777,$BK777:$BN777)</f>
        <v>1</v>
      </c>
      <c r="BR777" s="0" t="n">
        <f aca="false">RANK(BN777,$BK777:$BN777)</f>
        <v>2</v>
      </c>
    </row>
    <row r="778" customFormat="false" ht="15" hidden="false" customHeight="false" outlineLevel="0" collapsed="false">
      <c r="A778" s="0" t="n">
        <v>755</v>
      </c>
      <c r="B778" s="0" t="n">
        <f aca="false">RANDBETWEEN(1,$B$5)</f>
        <v>2</v>
      </c>
      <c r="C778" s="0" t="n">
        <f aca="false">RANDBETWEEN(1,$B$5)</f>
        <v>2</v>
      </c>
      <c r="D778" s="0" t="n">
        <f aca="false">RANDBETWEEN(1,$B$5)</f>
        <v>4</v>
      </c>
      <c r="E778" s="0" t="n">
        <f aca="false">RANDBETWEEN(1,$B$5)</f>
        <v>2</v>
      </c>
      <c r="F778" s="0" t="n">
        <f aca="false">RANDBETWEEN(1,$B$5)</f>
        <v>5</v>
      </c>
      <c r="G778" s="0" t="n">
        <f aca="false">RANDBETWEEN(1,$B$5)</f>
        <v>6</v>
      </c>
      <c r="H778" s="0" t="n">
        <f aca="true">NORMINV(RAND(),$B$8,$B$13)</f>
        <v>56.1258262054868</v>
      </c>
      <c r="I778" s="0" t="n">
        <f aca="true">NORMINV(RAND(),$C$8,$C$13)</f>
        <v>63.1663393860145</v>
      </c>
      <c r="J778" s="0" t="n">
        <f aca="true">NORMINV(RAND(),$D$8,$D$13)</f>
        <v>14.3279220405787</v>
      </c>
      <c r="K778" s="0" t="n">
        <f aca="true">NORMINV(RAND(),$E$8,$E$13)</f>
        <v>3.33449501079881</v>
      </c>
      <c r="L778" s="0" t="n">
        <f aca="true">NORMINV(RAND(),$B$9,$B$14)</f>
        <v>55.8203261220732</v>
      </c>
      <c r="M778" s="0" t="n">
        <f aca="true">NORMINV(RAND(),$C$9,$C$14)</f>
        <v>63.5628477781838</v>
      </c>
      <c r="N778" s="0" t="n">
        <f aca="true">NORMINV(RAND(),$D$9,$D$14)</f>
        <v>44.4066180883738</v>
      </c>
      <c r="O778" s="0" t="n">
        <f aca="true">NORMINV(RAND(),$E$9,$E$14)</f>
        <v>26.7276835015242</v>
      </c>
      <c r="P778" s="0" t="n">
        <f aca="true">NORMINV(RAND(),$B$10,$B$15)</f>
        <v>22.2242383730154</v>
      </c>
      <c r="Q778" s="0" t="n">
        <f aca="true">NORMINV(RAND(),$C$10,$C$15)</f>
        <v>31.9631109696108</v>
      </c>
      <c r="R778" s="0" t="n">
        <f aca="true">NORMINV(RAND(),$D$10,$D$15)</f>
        <v>10.3911592868077</v>
      </c>
      <c r="S778" s="0" t="n">
        <f aca="true">NORMINV(RAND(),$E$10,$E$15)</f>
        <v>3.89785215528991</v>
      </c>
      <c r="T778" s="0" t="n">
        <f aca="false">MEDIAN(INDEX(Avaliadores!$B$17:$B$22,$B778),INDEX(Avaliadores!$B$17:$B$22,$C778),INDEX(Avaliadores!$B$17:$B$22,$D778),INDEX(Avaliadores!$B$17:$B$22,$E778),INDEX(Avaliadores!$B$17:$B$22,$F778),INDEX(Avaliadores!$B$17:$B$22,$G778))</f>
        <v>3.04166666666667</v>
      </c>
      <c r="U778" s="0" t="n">
        <f aca="false">MEDIAN(INDEX(Avaliadores!$C$17:$C$22,$B778),INDEX(Avaliadores!$C$17:$C$22,$C778),INDEX(Avaliadores!$C$17:$C$22,$D778),INDEX(Avaliadores!$C$17:$C$22,$E778),INDEX(Avaliadores!$C$17:$C$22,$F778),INDEX(Avaliadores!$C$17:$C$22,$G778))</f>
        <v>5.29166666666667</v>
      </c>
      <c r="V778" s="0" t="n">
        <f aca="false">MEDIAN(INDEX(Avaliadores!$D$17:$D$22,$B778),INDEX(Avaliadores!$D$17:$D$22,$C778),INDEX(Avaliadores!$D$17:$D$22,$D778),INDEX(Avaliadores!$D$17:$D$22,$E778),INDEX(Avaliadores!$D$17:$D$22,$F778),INDEX(Avaliadores!$D$17:$D$22,$G778))</f>
        <v>5.79166666666667</v>
      </c>
      <c r="W778" s="0" t="n">
        <f aca="false">MEDIAN(INDEX(Avaliadores!$E$17:$E$22,$B778),INDEX(Avaliadores!$E$17:$E$22,$C778),INDEX(Avaliadores!$E$17:$E$22,$D778),INDEX(Avaliadores!$E$17:$E$22,$E778),INDEX(Avaliadores!$E$17:$E$22,$F778),INDEX(Avaliadores!$E$17:$E$22,$G778))</f>
        <v>6.04166666666667</v>
      </c>
      <c r="X778" s="0" t="n">
        <f aca="false">MEDIAN(INDEX(Avaliadores!$F$17:$F$22,$B778),INDEX(Avaliadores!$F$17:$F$22,$C778),INDEX(Avaliadores!$F$17:$F$22,$D778),INDEX(Avaliadores!$F$17:$F$22,$E778),INDEX(Avaliadores!$F$17:$F$22,$F778),INDEX(Avaliadores!$F$17:$F$22,$G778))</f>
        <v>2.29166666666667</v>
      </c>
      <c r="Y778" s="0" t="n">
        <f aca="false">MEDIAN(INDEX(Avaliadores!$G$17:$G$22,$B778),INDEX(Avaliadores!$G$17:$G$22,$C778),INDEX(Avaliadores!$G$17:$G$22,$D778),INDEX(Avaliadores!$G$17:$G$22,$E778),INDEX(Avaliadores!$G$17:$G$22,$F778),INDEX(Avaliadores!$G$17:$G$22,$G778))</f>
        <v>5.54166666666667</v>
      </c>
      <c r="Z778" s="0" t="n">
        <f aca="false">MEDIAN(INDEX(Avaliadores!$H$17:$H$22,$B778),INDEX(Avaliadores!$H$17:$H$22,$C778),INDEX(Avaliadores!$H$17:$H$22,$D778),INDEX(Avaliadores!$H$17:$H$22,$E778),INDEX(Avaliadores!$H$17:$H$22,$F778),INDEX(Avaliadores!$H$17:$H$22,$G778))</f>
        <v>4.04166666666667</v>
      </c>
      <c r="AA778" s="0" t="n">
        <f aca="false">MEDIAN(INDEX(Avaliadores!$I$17:$I$22,$B778),INDEX(Avaliadores!$I$17:$I$22,$C778),INDEX(Avaliadores!$I$17:$I$22,$D778),INDEX(Avaliadores!$I$17:$I$22,$E778),INDEX(Avaliadores!$I$17:$I$22,$F778),INDEX(Avaliadores!$I$17:$I$22,$G778))</f>
        <v>6.04166666666667</v>
      </c>
      <c r="AB778" s="0" t="n">
        <f aca="false">IF(MAX(H778:K778)=MIN(H778:K778),0,IF($B$17="custo",(MAX(H778:K778)-H778)/(MAX(H778:K778)-MIN(H778:K778)),(H778-MIN(H778:K778))/(MAX(H778:K778)-MIN(H778:K778))))</f>
        <v>0.117671672234864</v>
      </c>
      <c r="AC778" s="0" t="n">
        <f aca="false">IF(MAX(H778:K778)=MIN(H778:K778),0,IF($B$17="custo",(MAX(H778:K778)-I778)/(MAX(H778:K778)-MIN(H778:K778)),(I778-MIN(H778:K778))/(MAX(H778:K778)-MIN(H778:K778))))</f>
        <v>0</v>
      </c>
      <c r="AD778" s="0" t="n">
        <f aca="false">IF(MAX(H778:K778)=MIN(H778:K778),0,IF($B$17="custo",(MAX(H778:K778)-J778)/(MAX(H778:K778)-MIN(H778:K778)),(J778-MIN(H778:K778))/(MAX(H778:K778)-MIN(H778:K778))))</f>
        <v>0.81626127115791</v>
      </c>
      <c r="AE778" s="0" t="n">
        <f aca="false">IF(MAX(H778:K778)=MIN(H778:K778),0,IF($B$17="custo",(MAX(H778:K778)-K778)/(MAX(H778:K778)-MIN(H778:K778)),(K778-MIN(H778:K778))/(MAX(H778:K778)-MIN(H778:K778))))</f>
        <v>1</v>
      </c>
      <c r="AF778" s="0" t="n">
        <f aca="false">IF(MAX(L778:O778)=MIN(L778:O778),0,IF($C$17="custo",(MAX(L778:O778)-L778)/(MAX(L778:O778)-MIN(L778:O778)),(L778-MIN(L778:O778))/(MAX(L778:O778)-MIN(L778:O778))))</f>
        <v>0.789806240635757</v>
      </c>
      <c r="AG778" s="0" t="n">
        <f aca="false">IF(MAX(L778:O778)=MIN(L778:O778),0,IF($C$17="custo",(MAX(L778:O778)-M778)/(MAX(L778:O778)-MIN(L778:O778)),(M778-MIN(L778:O778))/(MAX(L778:O778)-MIN(L778:O778))))</f>
        <v>1</v>
      </c>
      <c r="AH778" s="0" t="n">
        <f aca="false">IF(MAX(L778:O778)=MIN(L778:O778),0,IF($C$17="custo",(MAX(L778:O778)-N778)/(MAX(L778:O778)-MIN(L778:O778)),(N778-MIN(L778:O778))/(MAX(L778:O778)-MIN(L778:O778))))</f>
        <v>0.479947217122954</v>
      </c>
      <c r="AI778" s="0" t="n">
        <f aca="false">IF(MAX(L778:O778)=MIN(L778:O778),0,IF($C$17="custo",(MAX(L778:O778)-O778)/(MAX(L778:O778)-MIN(L778:O778)),(O778-MIN(L778:O778))/(MAX(L778:O778)-MIN(L778:O778))))</f>
        <v>0</v>
      </c>
      <c r="AJ778" s="0" t="n">
        <f aca="false">IF(MAX(P778:S778)=MIN(P778:S778),0,IF($D$17="custo",(MAX(P778:S778)-P778)/(MAX(P778:S778)-MIN(P778:S778)),(P778-MIN(P778:S778))/(MAX(P778:S778)-MIN(P778:S778))))</f>
        <v>0.347008116370049</v>
      </c>
      <c r="AK778" s="0" t="n">
        <f aca="false">IF(MAX(P778:S778)=MIN(P778:S778),0,IF($D$17="custo",(MAX(P778:S778)-Q778)/(MAX(P778:S778)-MIN(P778:S778)),(Q778-MIN(P778:S778))/(MAX(P778:S778)-MIN(P778:S778))))</f>
        <v>0</v>
      </c>
      <c r="AL778" s="0" t="n">
        <f aca="false">IF(MAX(P778:S778)=MIN(P778:S778),0,IF($D$17="custo",(MAX(P778:S778)-R778)/(MAX(P778:S778)-MIN(P778:S778)),(R778-MIN(P778:S778))/(MAX(P778:S778)-MIN(P778:S778))))</f>
        <v>0.76863540883491</v>
      </c>
      <c r="AM778" s="0" t="n">
        <f aca="false">IF(MAX(P778:S778)=MIN(P778:S778),0,IF($D$17="custo",(MAX(P778:S778)-S778)/(MAX(P778:S778)-MIN(P778:S778)),(S778-MIN(P778:S778))/(MAX(P778:S778)-MIN(P778:S778))))</f>
        <v>1</v>
      </c>
      <c r="AN778" s="0" t="n">
        <f aca="false">IF(MAX(T778:W778)=MIN(T778:W778),0,IF($E$17="custo",(MAX(T778:W778)-T778)/(MAX(T778:W778)-MIN(T778:W778)),(T778-MIN(T778:W778))/(MAX(T778:W778)-MIN(T778:W778))))</f>
        <v>0</v>
      </c>
      <c r="AO778" s="0" t="n">
        <f aca="false">IF(MAX(T778:W778)=MIN(T778:W778),0,IF($E$17="custo",(MAX(T778:W778)-U778)/(MAX(T778:W778)-MIN(T778:W778)),(U778-MIN(T778:W778))/(MAX(T778:W778)-MIN(T778:W778))))</f>
        <v>0.75</v>
      </c>
      <c r="AP778" s="0" t="n">
        <f aca="false">IF(MAX(T778:W778)=MIN(T778:W778),0,IF($E$17="custo",(MAX(T778:W778)-V778)/(MAX(T778:W778)-MIN(T778:W778)),(V778-MIN(T778:W778))/(MAX(T778:W778)-MIN(T778:W778))))</f>
        <v>0.916666666666667</v>
      </c>
      <c r="AQ778" s="0" t="n">
        <f aca="false">IF(MAX(T778:W778)=MIN(T778:W778),0,IF($E$17="custo",(MAX(T778:W778)-W778)/(MAX(T778:W778)-MIN(T778:W778)),(W778-MIN(T778:W778))/(MAX(T778:W778)-MIN(T778:W778))))</f>
        <v>1</v>
      </c>
      <c r="AR778" s="0" t="n">
        <f aca="false">IF(MAX(X778:AA778)=MIN(X778:AA778),0,IF($F$17="custo",(MAX(X778:AA778)-X778)/(MAX(X778:AA778)-MIN(X778:AA778)),(X778-MIN(X778:AA778))/(MAX(X778:AA778)-MIN(X778:AA778))))</f>
        <v>0</v>
      </c>
      <c r="AS778" s="0" t="n">
        <f aca="false">IF(MAX(X778:AA778)=MIN(X778:AA778),0,IF($F$17="custo",(MAX(X778:AA778)-Y778)/(MAX(X778:AA778)-MIN(X778:AA778)),(Y778-MIN(X778:AA778))/(MAX(X778:AA778)-MIN(X778:AA778))))</f>
        <v>0.866666666666667</v>
      </c>
      <c r="AT778" s="0" t="n">
        <f aca="false">IF(MAX(X778:AA778)=MIN(X778:AA778),0,IF($F$17="custo",(MAX(X778:AA778)-Z778)/(MAX(X778:AA778)-MIN(X778:AA778)),(Z778-MIN(X778:AA778))/(MAX(X778:AA778)-MIN(X778:AA778))))</f>
        <v>0.466666666666667</v>
      </c>
      <c r="AU778" s="0" t="n">
        <f aca="false">IF(MAX(X778:AA778)=MIN(X778:AA778),0,IF($F$17="custo",(MAX(X778:AA778)-AA778)/(MAX(X778:AA778)-MIN(X778:AA778)),(AA778-MIN(X778:AA778))/(MAX(X778:AA778)-MIN(X778:AA778))))</f>
        <v>1</v>
      </c>
      <c r="AV778" s="0" t="n">
        <f aca="false">STDEVP(AB778:AE778)</f>
        <v>0.431597303007652</v>
      </c>
      <c r="AW778" s="0" t="n">
        <f aca="false">STDEVP(AF778:AI778)</f>
        <v>0.376230660373178</v>
      </c>
      <c r="AX778" s="0" t="n">
        <f aca="false">STDEVP(AJ778:AM778)</f>
        <v>0.384781802813647</v>
      </c>
      <c r="AY778" s="0" t="n">
        <f aca="false">STDEVP(AN778:AQ778)</f>
        <v>0.395284707521047</v>
      </c>
      <c r="AZ778" s="0" t="n">
        <f aca="false">STDEVP(AR778:AU778)</f>
        <v>0.389800518784217</v>
      </c>
      <c r="BA778" s="0" t="n">
        <f aca="false">AV778*((1-IFERROR(CORREL(AB778:AE778,AF778:AI778),0))+(1-IFERROR(CORREL(AB778:AE778,AJ778:AM778),0))+(1-IFERROR(CORREL(AB778:AE778,AN778:AQ778),0))+(1-IFERROR(CORREL(AB778:AE778,AR778:AU778),0)))</f>
        <v>1.26181093304061</v>
      </c>
      <c r="BB778" s="0" t="n">
        <f aca="false">AW778*((1-IFERROR(CORREL(AF778:AI778,AB778:AE778),0))+(1-IFERROR(CORREL(AF778:AI778,AJ778:AM778),0))+(1-IFERROR(CORREL(AF778:AI778,AN778:AQ778),0))+(1-IFERROR(CORREL(AF778:AI778,AR778:AU778),0)))</f>
        <v>2.5761519700876</v>
      </c>
      <c r="BC778" s="0" t="n">
        <f aca="false">AX778*((1-IFERROR(CORREL(AJ778:AM778,AB778:AE778),0))+(1-IFERROR(CORREL(AJ778:AM778,AF778:AI778),0))+(1-IFERROR(CORREL(AJ778:AM778,AN778:AQ778),0))+(1-IFERROR(CORREL(AJ778:AM778,AR778:AU778),0)))</f>
        <v>1.26983882786308</v>
      </c>
      <c r="BD778" s="0" t="n">
        <f aca="false">AY778*((1-IFERROR(CORREL(AN778:AQ778,AB778:AE778),0))+(1-IFERROR(CORREL(AN778:AQ778,AF778:AI778),0))+(1-IFERROR(CORREL(AN778:AQ778,AJ778:AM778),0))+(1-IFERROR(CORREL(AN778:AQ778,AR778:AU778),0)))</f>
        <v>1.00402166189437</v>
      </c>
      <c r="BE778" s="0" t="n">
        <f aca="false">AZ778*((1-IFERROR(CORREL(AR778:AU778,AB778:AE778),0))+(1-IFERROR(CORREL(AR778:AU778,AF778:AI778),0))+(1-IFERROR(CORREL(AR778:AU778,AJ778:AM778),0))+(1-IFERROR(CORREL(AR778:AU778,AN778:AQ778),0)))</f>
        <v>1.15663226618837</v>
      </c>
      <c r="BF778" s="0" t="n">
        <f aca="false">IF(SUM(BA778:BE778)&gt;0,BA778/SUM(BA778:BE778),1/5)</f>
        <v>0.173600967279115</v>
      </c>
      <c r="BG778" s="0" t="n">
        <f aca="false">IF(SUM(BA778:BE778)&gt;0,BB778/SUM(BA778:BE778),1/5)</f>
        <v>0.354429068693774</v>
      </c>
      <c r="BH778" s="0" t="n">
        <f aca="false">IF(SUM(BA778:BE778)&gt;0,BC778/SUM(BA778:BE778),1/5)</f>
        <v>0.174705451532582</v>
      </c>
      <c r="BI778" s="0" t="n">
        <f aca="false">IF(SUM(BA778:BE778)&gt;0,BD778/SUM(BA778:BE778),1/5)</f>
        <v>0.138134111149311</v>
      </c>
      <c r="BJ778" s="0" t="n">
        <f aca="false">IF(SUM(BA778:BE778)&gt;0,BE778/SUM(BA778:BE778),1/5)</f>
        <v>0.159130401345218</v>
      </c>
      <c r="BK778" s="0" t="n">
        <f aca="false">BF778*AB778+BG778*AF778+BH778*AJ778+BI778*AN778+BJ778*AR778</f>
        <v>0.360982416094285</v>
      </c>
      <c r="BL778" s="0" t="n">
        <f aca="false">BF778*AC778+BG778*AG778+BH778*AK778+BI778*AO778+BJ778*AS778</f>
        <v>0.595942666554946</v>
      </c>
      <c r="BM778" s="0" t="n">
        <f aca="false">BF778*AD778+BG778*AH778+BH778*AL778+BI778*AP778+BJ778*AT778</f>
        <v>0.646979576758287</v>
      </c>
      <c r="BN778" s="0" t="n">
        <f aca="false">BF778*AE778+BG778*AI778+BH778*AM778+BI778*AQ778+BJ778*AU778</f>
        <v>0.645570931306226</v>
      </c>
      <c r="BO778" s="0" t="n">
        <f aca="false">RANK(BK778,$BK778:$BN778)</f>
        <v>4</v>
      </c>
      <c r="BP778" s="0" t="n">
        <f aca="false">RANK(BL778,$BK778:$BN778)</f>
        <v>3</v>
      </c>
      <c r="BQ778" s="0" t="n">
        <f aca="false">RANK(BM778,$BK778:$BN778)</f>
        <v>1</v>
      </c>
      <c r="BR778" s="0" t="n">
        <f aca="false">RANK(BN778,$BK778:$BN778)</f>
        <v>2</v>
      </c>
    </row>
    <row r="779" customFormat="false" ht="15" hidden="false" customHeight="false" outlineLevel="0" collapsed="false">
      <c r="A779" s="0" t="n">
        <v>756</v>
      </c>
      <c r="B779" s="0" t="n">
        <f aca="false">RANDBETWEEN(1,$B$5)</f>
        <v>2</v>
      </c>
      <c r="C779" s="0" t="n">
        <f aca="false">RANDBETWEEN(1,$B$5)</f>
        <v>4</v>
      </c>
      <c r="D779" s="0" t="n">
        <f aca="false">RANDBETWEEN(1,$B$5)</f>
        <v>6</v>
      </c>
      <c r="E779" s="0" t="n">
        <f aca="false">RANDBETWEEN(1,$B$5)</f>
        <v>4</v>
      </c>
      <c r="F779" s="0" t="n">
        <f aca="false">RANDBETWEEN(1,$B$5)</f>
        <v>6</v>
      </c>
      <c r="G779" s="0" t="n">
        <f aca="false">RANDBETWEEN(1,$B$5)</f>
        <v>4</v>
      </c>
      <c r="H779" s="0" t="n">
        <f aca="true">NORMINV(RAND(),$B$8,$B$13)</f>
        <v>51.8927950131644</v>
      </c>
      <c r="I779" s="0" t="n">
        <f aca="true">NORMINV(RAND(),$C$8,$C$13)</f>
        <v>68.8876043105781</v>
      </c>
      <c r="J779" s="0" t="n">
        <f aca="true">NORMINV(RAND(),$D$8,$D$13)</f>
        <v>14.9089664234986</v>
      </c>
      <c r="K779" s="0" t="n">
        <f aca="true">NORMINV(RAND(),$E$8,$E$13)</f>
        <v>2.97431841393725</v>
      </c>
      <c r="L779" s="0" t="n">
        <f aca="true">NORMINV(RAND(),$B$9,$B$14)</f>
        <v>52.7237525867701</v>
      </c>
      <c r="M779" s="0" t="n">
        <f aca="true">NORMINV(RAND(),$C$9,$C$14)</f>
        <v>51.6384719997036</v>
      </c>
      <c r="N779" s="0" t="n">
        <f aca="true">NORMINV(RAND(),$D$9,$D$14)</f>
        <v>49.5688829658495</v>
      </c>
      <c r="O779" s="0" t="n">
        <f aca="true">NORMINV(RAND(),$E$9,$E$14)</f>
        <v>26.7570695782824</v>
      </c>
      <c r="P779" s="0" t="n">
        <f aca="true">NORMINV(RAND(),$B$10,$B$15)</f>
        <v>25.1970713884654</v>
      </c>
      <c r="Q779" s="0" t="n">
        <f aca="true">NORMINV(RAND(),$C$10,$C$15)</f>
        <v>31.053115503877</v>
      </c>
      <c r="R779" s="0" t="n">
        <f aca="true">NORMINV(RAND(),$D$10,$D$15)</f>
        <v>10.8192175065909</v>
      </c>
      <c r="S779" s="0" t="n">
        <f aca="true">NORMINV(RAND(),$E$10,$E$15)</f>
        <v>3.78446573960927</v>
      </c>
      <c r="T779" s="0" t="n">
        <f aca="false">MEDIAN(INDEX(Avaliadores!$B$17:$B$22,$B779),INDEX(Avaliadores!$B$17:$B$22,$C779),INDEX(Avaliadores!$B$17:$B$22,$D779),INDEX(Avaliadores!$B$17:$B$22,$E779),INDEX(Avaliadores!$B$17:$B$22,$F779),INDEX(Avaliadores!$B$17:$B$22,$G779))</f>
        <v>3.29166666666667</v>
      </c>
      <c r="U779" s="0" t="n">
        <f aca="false">MEDIAN(INDEX(Avaliadores!$C$17:$C$22,$B779),INDEX(Avaliadores!$C$17:$C$22,$C779),INDEX(Avaliadores!$C$17:$C$22,$D779),INDEX(Avaliadores!$C$17:$C$22,$E779),INDEX(Avaliadores!$C$17:$C$22,$F779),INDEX(Avaliadores!$C$17:$C$22,$G779))</f>
        <v>5.54166666666667</v>
      </c>
      <c r="V779" s="0" t="n">
        <f aca="false">MEDIAN(INDEX(Avaliadores!$D$17:$D$22,$B779),INDEX(Avaliadores!$D$17:$D$22,$C779),INDEX(Avaliadores!$D$17:$D$22,$D779),INDEX(Avaliadores!$D$17:$D$22,$E779),INDEX(Avaliadores!$D$17:$D$22,$F779),INDEX(Avaliadores!$D$17:$D$22,$G779))</f>
        <v>5.54166666666667</v>
      </c>
      <c r="W779" s="0" t="n">
        <f aca="false">MEDIAN(INDEX(Avaliadores!$E$17:$E$22,$B779),INDEX(Avaliadores!$E$17:$E$22,$C779),INDEX(Avaliadores!$E$17:$E$22,$D779),INDEX(Avaliadores!$E$17:$E$22,$E779),INDEX(Avaliadores!$E$17:$E$22,$F779),INDEX(Avaliadores!$E$17:$E$22,$G779))</f>
        <v>6.29166666666667</v>
      </c>
      <c r="X779" s="0" t="n">
        <f aca="false">MEDIAN(INDEX(Avaliadores!$F$17:$F$22,$B779),INDEX(Avaliadores!$F$17:$F$22,$C779),INDEX(Avaliadores!$F$17:$F$22,$D779),INDEX(Avaliadores!$F$17:$F$22,$E779),INDEX(Avaliadores!$F$17:$F$22,$F779),INDEX(Avaliadores!$F$17:$F$22,$G779))</f>
        <v>3.29166666666667</v>
      </c>
      <c r="Y779" s="0" t="n">
        <f aca="false">MEDIAN(INDEX(Avaliadores!$G$17:$G$22,$B779),INDEX(Avaliadores!$G$17:$G$22,$C779),INDEX(Avaliadores!$G$17:$G$22,$D779),INDEX(Avaliadores!$G$17:$G$22,$E779),INDEX(Avaliadores!$G$17:$G$22,$F779),INDEX(Avaliadores!$G$17:$G$22,$G779))</f>
        <v>4.79166666666667</v>
      </c>
      <c r="Z779" s="0" t="n">
        <f aca="false">MEDIAN(INDEX(Avaliadores!$H$17:$H$22,$B779),INDEX(Avaliadores!$H$17:$H$22,$C779),INDEX(Avaliadores!$H$17:$H$22,$D779),INDEX(Avaliadores!$H$17:$H$22,$E779),INDEX(Avaliadores!$H$17:$H$22,$F779),INDEX(Avaliadores!$H$17:$H$22,$G779))</f>
        <v>3.79166666666667</v>
      </c>
      <c r="AA779" s="0" t="n">
        <f aca="false">MEDIAN(INDEX(Avaliadores!$I$17:$I$22,$B779),INDEX(Avaliadores!$I$17:$I$22,$C779),INDEX(Avaliadores!$I$17:$I$22,$D779),INDEX(Avaliadores!$I$17:$I$22,$E779),INDEX(Avaliadores!$I$17:$I$22,$F779),INDEX(Avaliadores!$I$17:$I$22,$G779))</f>
        <v>5.79166666666667</v>
      </c>
      <c r="AB779" s="0" t="n">
        <f aca="false">IF(MAX(H779:K779)=MIN(H779:K779),0,IF($B$17="custo",(MAX(H779:K779)-H779)/(MAX(H779:K779)-MIN(H779:K779)),(H779-MIN(H779:K779))/(MAX(H779:K779)-MIN(H779:K779))))</f>
        <v>0.257835868235479</v>
      </c>
      <c r="AC779" s="0" t="n">
        <f aca="false">IF(MAX(H779:K779)=MIN(H779:K779),0,IF($B$17="custo",(MAX(H779:K779)-I779)/(MAX(H779:K779)-MIN(H779:K779)),(I779-MIN(H779:K779))/(MAX(H779:K779)-MIN(H779:K779))))</f>
        <v>0</v>
      </c>
      <c r="AD779" s="0" t="n">
        <f aca="false">IF(MAX(H779:K779)=MIN(H779:K779),0,IF($B$17="custo",(MAX(H779:K779)-J779)/(MAX(H779:K779)-MIN(H779:K779)),(J779-MIN(H779:K779))/(MAX(H779:K779)-MIN(H779:K779))))</f>
        <v>0.818934106421638</v>
      </c>
      <c r="AE779" s="0" t="n">
        <f aca="false">IF(MAX(H779:K779)=MIN(H779:K779),0,IF($B$17="custo",(MAX(H779:K779)-K779)/(MAX(H779:K779)-MIN(H779:K779)),(K779-MIN(H779:K779))/(MAX(H779:K779)-MIN(H779:K779))))</f>
        <v>1</v>
      </c>
      <c r="AF779" s="0" t="n">
        <f aca="false">IF(MAX(L779:O779)=MIN(L779:O779),0,IF($C$17="custo",(MAX(L779:O779)-L779)/(MAX(L779:O779)-MIN(L779:O779)),(L779-MIN(L779:O779))/(MAX(L779:O779)-MIN(L779:O779))))</f>
        <v>1</v>
      </c>
      <c r="AG779" s="0" t="n">
        <f aca="false">IF(MAX(L779:O779)=MIN(L779:O779),0,IF($C$17="custo",(MAX(L779:O779)-M779)/(MAX(L779:O779)-MIN(L779:O779)),(M779-MIN(L779:O779))/(MAX(L779:O779)-MIN(L779:O779))))</f>
        <v>0.958204881743589</v>
      </c>
      <c r="AH779" s="0" t="n">
        <f aca="false">IF(MAX(L779:O779)=MIN(L779:O779),0,IF($C$17="custo",(MAX(L779:O779)-N779)/(MAX(L779:O779)-MIN(L779:O779)),(N779-MIN(L779:O779))/(MAX(L779:O779)-MIN(L779:O779))))</f>
        <v>0.878503171934231</v>
      </c>
      <c r="AI779" s="0" t="n">
        <f aca="false">IF(MAX(L779:O779)=MIN(L779:O779),0,IF($C$17="custo",(MAX(L779:O779)-O779)/(MAX(L779:O779)-MIN(L779:O779)),(O779-MIN(L779:O779))/(MAX(L779:O779)-MIN(L779:O779))))</f>
        <v>0</v>
      </c>
      <c r="AJ779" s="0" t="n">
        <f aca="false">IF(MAX(P779:S779)=MIN(P779:S779),0,IF($D$17="custo",(MAX(P779:S779)-P779)/(MAX(P779:S779)-MIN(P779:S779)),(P779-MIN(P779:S779))/(MAX(P779:S779)-MIN(P779:S779))))</f>
        <v>0.214753725103222</v>
      </c>
      <c r="AK779" s="0" t="n">
        <f aca="false">IF(MAX(P779:S779)=MIN(P779:S779),0,IF($D$17="custo",(MAX(P779:S779)-Q779)/(MAX(P779:S779)-MIN(P779:S779)),(Q779-MIN(P779:S779))/(MAX(P779:S779)-MIN(P779:S779))))</f>
        <v>0</v>
      </c>
      <c r="AL779" s="0" t="n">
        <f aca="false">IF(MAX(P779:S779)=MIN(P779:S779),0,IF($D$17="custo",(MAX(P779:S779)-R779)/(MAX(P779:S779)-MIN(P779:S779)),(R779-MIN(P779:S779))/(MAX(P779:S779)-MIN(P779:S779))))</f>
        <v>0.742020531716981</v>
      </c>
      <c r="AM779" s="0" t="n">
        <f aca="false">IF(MAX(P779:S779)=MIN(P779:S779),0,IF($D$17="custo",(MAX(P779:S779)-S779)/(MAX(P779:S779)-MIN(P779:S779)),(S779-MIN(P779:S779))/(MAX(P779:S779)-MIN(P779:S779))))</f>
        <v>1</v>
      </c>
      <c r="AN779" s="0" t="n">
        <f aca="false">IF(MAX(T779:W779)=MIN(T779:W779),0,IF($E$17="custo",(MAX(T779:W779)-T779)/(MAX(T779:W779)-MIN(T779:W779)),(T779-MIN(T779:W779))/(MAX(T779:W779)-MIN(T779:W779))))</f>
        <v>0</v>
      </c>
      <c r="AO779" s="0" t="n">
        <f aca="false">IF(MAX(T779:W779)=MIN(T779:W779),0,IF($E$17="custo",(MAX(T779:W779)-U779)/(MAX(T779:W779)-MIN(T779:W779)),(U779-MIN(T779:W779))/(MAX(T779:W779)-MIN(T779:W779))))</f>
        <v>0.75</v>
      </c>
      <c r="AP779" s="0" t="n">
        <f aca="false">IF(MAX(T779:W779)=MIN(T779:W779),0,IF($E$17="custo",(MAX(T779:W779)-V779)/(MAX(T779:W779)-MIN(T779:W779)),(V779-MIN(T779:W779))/(MAX(T779:W779)-MIN(T779:W779))))</f>
        <v>0.75</v>
      </c>
      <c r="AQ779" s="0" t="n">
        <f aca="false">IF(MAX(T779:W779)=MIN(T779:W779),0,IF($E$17="custo",(MAX(T779:W779)-W779)/(MAX(T779:W779)-MIN(T779:W779)),(W779-MIN(T779:W779))/(MAX(T779:W779)-MIN(T779:W779))))</f>
        <v>1</v>
      </c>
      <c r="AR779" s="0" t="n">
        <f aca="false">IF(MAX(X779:AA779)=MIN(X779:AA779),0,IF($F$17="custo",(MAX(X779:AA779)-X779)/(MAX(X779:AA779)-MIN(X779:AA779)),(X779-MIN(X779:AA779))/(MAX(X779:AA779)-MIN(X779:AA779))))</f>
        <v>0</v>
      </c>
      <c r="AS779" s="0" t="n">
        <f aca="false">IF(MAX(X779:AA779)=MIN(X779:AA779),0,IF($F$17="custo",(MAX(X779:AA779)-Y779)/(MAX(X779:AA779)-MIN(X779:AA779)),(Y779-MIN(X779:AA779))/(MAX(X779:AA779)-MIN(X779:AA779))))</f>
        <v>0.6</v>
      </c>
      <c r="AT779" s="0" t="n">
        <f aca="false">IF(MAX(X779:AA779)=MIN(X779:AA779),0,IF($F$17="custo",(MAX(X779:AA779)-Z779)/(MAX(X779:AA779)-MIN(X779:AA779)),(Z779-MIN(X779:AA779))/(MAX(X779:AA779)-MIN(X779:AA779))))</f>
        <v>0.2</v>
      </c>
      <c r="AU779" s="0" t="n">
        <f aca="false">IF(MAX(X779:AA779)=MIN(X779:AA779),0,IF($F$17="custo",(MAX(X779:AA779)-AA779)/(MAX(X779:AA779)-MIN(X779:AA779)),(AA779-MIN(X779:AA779))/(MAX(X779:AA779)-MIN(X779:AA779))))</f>
        <v>1</v>
      </c>
      <c r="AV779" s="0" t="n">
        <f aca="false">STDEVP(AB779:AE779)</f>
        <v>0.405859896916417</v>
      </c>
      <c r="AW779" s="0" t="n">
        <f aca="false">STDEVP(AF779:AI779)</f>
        <v>0.411763364399262</v>
      </c>
      <c r="AX779" s="0" t="n">
        <f aca="false">STDEVP(AJ779:AM779)</f>
        <v>0.399835046893309</v>
      </c>
      <c r="AY779" s="0" t="n">
        <f aca="false">STDEVP(AN779:AQ779)</f>
        <v>0.375</v>
      </c>
      <c r="AZ779" s="0" t="n">
        <f aca="false">STDEVP(AR779:AU779)</f>
        <v>0.38405728739343</v>
      </c>
      <c r="BA779" s="0" t="n">
        <f aca="false">AV779*((1-IFERROR(CORREL(AB779:AE779,AF779:AI779),0))+(1-IFERROR(CORREL(AB779:AE779,AJ779:AM779),0))+(1-IFERROR(CORREL(AB779:AE779,AN779:AQ779),0))+(1-IFERROR(CORREL(AB779:AE779,AR779:AU779),0)))</f>
        <v>1.15965866862243</v>
      </c>
      <c r="BB779" s="0" t="n">
        <f aca="false">AW779*((1-IFERROR(CORREL(AF779:AI779,AB779:AE779),0))+(1-IFERROR(CORREL(AF779:AI779,AJ779:AM779),0))+(1-IFERROR(CORREL(AF779:AI779,AN779:AQ779),0))+(1-IFERROR(CORREL(AF779:AI779,AR779:AU779),0)))</f>
        <v>2.88402972181539</v>
      </c>
      <c r="BC779" s="0" t="n">
        <f aca="false">AX779*((1-IFERROR(CORREL(AJ779:AM779,AB779:AE779),0))+(1-IFERROR(CORREL(AJ779:AM779,AF779:AI779),0))+(1-IFERROR(CORREL(AJ779:AM779,AN779:AQ779),0))+(1-IFERROR(CORREL(AJ779:AM779,AR779:AU779),0)))</f>
        <v>1.12040176991433</v>
      </c>
      <c r="BD779" s="0" t="n">
        <f aca="false">AY779*((1-IFERROR(CORREL(AN779:AQ779,AB779:AE779),0))+(1-IFERROR(CORREL(AN779:AQ779,AF779:AI779),0))+(1-IFERROR(CORREL(AN779:AQ779,AJ779:AM779),0))+(1-IFERROR(CORREL(AN779:AQ779,AR779:AU779),0)))</f>
        <v>1.02754664049807</v>
      </c>
      <c r="BE779" s="0" t="n">
        <f aca="false">AZ779*((1-IFERROR(CORREL(AR779:AU779,AB779:AE779),0))+(1-IFERROR(CORREL(AR779:AU779,AF779:AI779),0))+(1-IFERROR(CORREL(AR779:AU779,AJ779:AM779),0))+(1-IFERROR(CORREL(AR779:AU779,AN779:AQ779),0)))</f>
        <v>1.23017151262405</v>
      </c>
      <c r="BF779" s="0" t="n">
        <f aca="false">IF(SUM(BA779:BE779)&gt;0,BA779/SUM(BA779:BE779),1/5)</f>
        <v>0.156250150858393</v>
      </c>
      <c r="BG779" s="0" t="n">
        <f aca="false">IF(SUM(BA779:BE779)&gt;0,BB779/SUM(BA779:BE779),1/5)</f>
        <v>0.388588548774487</v>
      </c>
      <c r="BH779" s="0" t="n">
        <f aca="false">IF(SUM(BA779:BE779)&gt;0,BC779/SUM(BA779:BE779),1/5)</f>
        <v>0.150960752769678</v>
      </c>
      <c r="BI779" s="0" t="n">
        <f aca="false">IF(SUM(BA779:BE779)&gt;0,BD779/SUM(BA779:BE779),1/5)</f>
        <v>0.138449633444798</v>
      </c>
      <c r="BJ779" s="0" t="n">
        <f aca="false">IF(SUM(BA779:BE779)&gt;0,BE779/SUM(BA779:BE779),1/5)</f>
        <v>0.165750914152643</v>
      </c>
      <c r="BK779" s="0" t="n">
        <f aca="false">BF779*AB779+BG779*AF779+BH779*AJ779+BI779*AN779+BJ779*AR779</f>
        <v>0.461294826084661</v>
      </c>
      <c r="BL779" s="0" t="n">
        <f aca="false">BF779*AC779+BG779*AG779+BH779*AK779+BI779*AO779+BJ779*AS779</f>
        <v>0.575635218000555</v>
      </c>
      <c r="BM779" s="0" t="n">
        <f aca="false">BF779*AD779+BG779*AH779+BH779*AL779+BI779*AP779+BJ779*AT779</f>
        <v>0.718338236299851</v>
      </c>
      <c r="BN779" s="0" t="n">
        <f aca="false">BF779*AE779+BG779*AI779+BH779*AM779+BI779*AQ779+BJ779*AU779</f>
        <v>0.611411451225513</v>
      </c>
      <c r="BO779" s="0" t="n">
        <f aca="false">RANK(BK779,$BK779:$BN779)</f>
        <v>4</v>
      </c>
      <c r="BP779" s="0" t="n">
        <f aca="false">RANK(BL779,$BK779:$BN779)</f>
        <v>3</v>
      </c>
      <c r="BQ779" s="0" t="n">
        <f aca="false">RANK(BM779,$BK779:$BN779)</f>
        <v>1</v>
      </c>
      <c r="BR779" s="0" t="n">
        <f aca="false">RANK(BN779,$BK779:$BN779)</f>
        <v>2</v>
      </c>
    </row>
    <row r="780" customFormat="false" ht="15" hidden="false" customHeight="false" outlineLevel="0" collapsed="false">
      <c r="A780" s="0" t="n">
        <v>757</v>
      </c>
      <c r="B780" s="0" t="n">
        <f aca="false">RANDBETWEEN(1,$B$5)</f>
        <v>3</v>
      </c>
      <c r="C780" s="0" t="n">
        <f aca="false">RANDBETWEEN(1,$B$5)</f>
        <v>1</v>
      </c>
      <c r="D780" s="0" t="n">
        <f aca="false">RANDBETWEEN(1,$B$5)</f>
        <v>2</v>
      </c>
      <c r="E780" s="0" t="n">
        <f aca="false">RANDBETWEEN(1,$B$5)</f>
        <v>5</v>
      </c>
      <c r="F780" s="0" t="n">
        <f aca="false">RANDBETWEEN(1,$B$5)</f>
        <v>5</v>
      </c>
      <c r="G780" s="0" t="n">
        <f aca="false">RANDBETWEEN(1,$B$5)</f>
        <v>1</v>
      </c>
      <c r="H780" s="0" t="n">
        <f aca="true">NORMINV(RAND(),$B$8,$B$13)</f>
        <v>44.3894408088492</v>
      </c>
      <c r="I780" s="0" t="n">
        <f aca="true">NORMINV(RAND(),$C$8,$C$13)</f>
        <v>57.5358265808648</v>
      </c>
      <c r="J780" s="0" t="n">
        <f aca="true">NORMINV(RAND(),$D$8,$D$13)</f>
        <v>12.4031280088354</v>
      </c>
      <c r="K780" s="0" t="n">
        <f aca="true">NORMINV(RAND(),$E$8,$E$13)</f>
        <v>2.90014943595165</v>
      </c>
      <c r="L780" s="0" t="n">
        <f aca="true">NORMINV(RAND(),$B$9,$B$14)</f>
        <v>43.8091023301635</v>
      </c>
      <c r="M780" s="0" t="n">
        <f aca="true">NORMINV(RAND(),$C$9,$C$14)</f>
        <v>58.3170453521545</v>
      </c>
      <c r="N780" s="0" t="n">
        <f aca="true">NORMINV(RAND(),$D$9,$D$14)</f>
        <v>49.3512367702157</v>
      </c>
      <c r="O780" s="0" t="n">
        <f aca="true">NORMINV(RAND(),$E$9,$E$14)</f>
        <v>22.5635939887218</v>
      </c>
      <c r="P780" s="0" t="n">
        <f aca="true">NORMINV(RAND(),$B$10,$B$15)</f>
        <v>22.7699582307595</v>
      </c>
      <c r="Q780" s="0" t="n">
        <f aca="true">NORMINV(RAND(),$C$10,$C$15)</f>
        <v>30.2744605924054</v>
      </c>
      <c r="R780" s="0" t="n">
        <f aca="true">NORMINV(RAND(),$D$10,$D$15)</f>
        <v>10.560809193143</v>
      </c>
      <c r="S780" s="0" t="n">
        <f aca="true">NORMINV(RAND(),$E$10,$E$15)</f>
        <v>3.98835668219659</v>
      </c>
      <c r="T780" s="0" t="n">
        <f aca="false">MEDIAN(INDEX(Avaliadores!$B$17:$B$22,$B780),INDEX(Avaliadores!$B$17:$B$22,$C780),INDEX(Avaliadores!$B$17:$B$22,$D780),INDEX(Avaliadores!$B$17:$B$22,$E780),INDEX(Avaliadores!$B$17:$B$22,$F780),INDEX(Avaliadores!$B$17:$B$22,$G780))</f>
        <v>2.54166666666667</v>
      </c>
      <c r="U780" s="0" t="n">
        <f aca="false">MEDIAN(INDEX(Avaliadores!$C$17:$C$22,$B780),INDEX(Avaliadores!$C$17:$C$22,$C780),INDEX(Avaliadores!$C$17:$C$22,$D780),INDEX(Avaliadores!$C$17:$C$22,$E780),INDEX(Avaliadores!$C$17:$C$22,$F780),INDEX(Avaliadores!$C$17:$C$22,$G780))</f>
        <v>4.91666666666667</v>
      </c>
      <c r="V780" s="0" t="n">
        <f aca="false">MEDIAN(INDEX(Avaliadores!$D$17:$D$22,$B780),INDEX(Avaliadores!$D$17:$D$22,$C780),INDEX(Avaliadores!$D$17:$D$22,$D780),INDEX(Avaliadores!$D$17:$D$22,$E780),INDEX(Avaliadores!$D$17:$D$22,$F780),INDEX(Avaliadores!$D$17:$D$22,$G780))</f>
        <v>5.91666666666667</v>
      </c>
      <c r="W780" s="0" t="n">
        <f aca="false">MEDIAN(INDEX(Avaliadores!$E$17:$E$22,$B780),INDEX(Avaliadores!$E$17:$E$22,$C780),INDEX(Avaliadores!$E$17:$E$22,$D780),INDEX(Avaliadores!$E$17:$E$22,$E780),INDEX(Avaliadores!$E$17:$E$22,$F780),INDEX(Avaliadores!$E$17:$E$22,$G780))</f>
        <v>7.04166666666667</v>
      </c>
      <c r="X780" s="0" t="n">
        <f aca="false">MEDIAN(INDEX(Avaliadores!$F$17:$F$22,$B780),INDEX(Avaliadores!$F$17:$F$22,$C780),INDEX(Avaliadores!$F$17:$F$22,$D780),INDEX(Avaliadores!$F$17:$F$22,$E780),INDEX(Avaliadores!$F$17:$F$22,$F780),INDEX(Avaliadores!$F$17:$F$22,$G780))</f>
        <v>2.29166666666667</v>
      </c>
      <c r="Y780" s="0" t="n">
        <f aca="false">MEDIAN(INDEX(Avaliadores!$G$17:$G$22,$B780),INDEX(Avaliadores!$G$17:$G$22,$C780),INDEX(Avaliadores!$G$17:$G$22,$D780),INDEX(Avaliadores!$G$17:$G$22,$E780),INDEX(Avaliadores!$G$17:$G$22,$F780),INDEX(Avaliadores!$G$17:$G$22,$G780))</f>
        <v>5.04166666666667</v>
      </c>
      <c r="Z780" s="0" t="n">
        <f aca="false">MEDIAN(INDEX(Avaliadores!$H$17:$H$22,$B780),INDEX(Avaliadores!$H$17:$H$22,$C780),INDEX(Avaliadores!$H$17:$H$22,$D780),INDEX(Avaliadores!$H$17:$H$22,$E780),INDEX(Avaliadores!$H$17:$H$22,$F780),INDEX(Avaliadores!$H$17:$H$22,$G780))</f>
        <v>3.91666666666667</v>
      </c>
      <c r="AA780" s="0" t="n">
        <f aca="false">MEDIAN(INDEX(Avaliadores!$I$17:$I$22,$B780),INDEX(Avaliadores!$I$17:$I$22,$C780),INDEX(Avaliadores!$I$17:$I$22,$D780),INDEX(Avaliadores!$I$17:$I$22,$E780),INDEX(Avaliadores!$I$17:$I$22,$F780),INDEX(Avaliadores!$I$17:$I$22,$G780))</f>
        <v>6.66666666666667</v>
      </c>
      <c r="AB780" s="0" t="n">
        <f aca="false">IF(MAX(H780:K780)=MIN(H780:K780),0,IF($B$17="custo",(MAX(H780:K780)-H780)/(MAX(H780:K780)-MIN(H780:K780)),(H780-MIN(H780:K780))/(MAX(H780:K780)-MIN(H780:K780))))</f>
        <v>0.240619069058974</v>
      </c>
      <c r="AC780" s="0" t="n">
        <f aca="false">IF(MAX(H780:K780)=MIN(H780:K780),0,IF($B$17="custo",(MAX(H780:K780)-I780)/(MAX(H780:K780)-MIN(H780:K780)),(I780-MIN(H780:K780))/(MAX(H780:K780)-MIN(H780:K780))))</f>
        <v>0</v>
      </c>
      <c r="AD780" s="0" t="n">
        <f aca="false">IF(MAX(H780:K780)=MIN(H780:K780),0,IF($B$17="custo",(MAX(H780:K780)-J780)/(MAX(H780:K780)-MIN(H780:K780)),(J780-MIN(H780:K780))/(MAX(H780:K780)-MIN(H780:K780))))</f>
        <v>0.826066426381456</v>
      </c>
      <c r="AE780" s="0" t="n">
        <f aca="false">IF(MAX(H780:K780)=MIN(H780:K780),0,IF($B$17="custo",(MAX(H780:K780)-K780)/(MAX(H780:K780)-MIN(H780:K780)),(K780-MIN(H780:K780))/(MAX(H780:K780)-MIN(H780:K780))))</f>
        <v>1</v>
      </c>
      <c r="AF780" s="0" t="n">
        <f aca="false">IF(MAX(L780:O780)=MIN(L780:O780),0,IF($C$17="custo",(MAX(L780:O780)-L780)/(MAX(L780:O780)-MIN(L780:O780)),(L780-MIN(L780:O780))/(MAX(L780:O780)-MIN(L780:O780))))</f>
        <v>0.594222586387025</v>
      </c>
      <c r="AG780" s="0" t="n">
        <f aca="false">IF(MAX(L780:O780)=MIN(L780:O780),0,IF($C$17="custo",(MAX(L780:O780)-M780)/(MAX(L780:O780)-MIN(L780:O780)),(M780-MIN(L780:O780))/(MAX(L780:O780)-MIN(L780:O780))))</f>
        <v>1</v>
      </c>
      <c r="AH780" s="0" t="n">
        <f aca="false">IF(MAX(L780:O780)=MIN(L780:O780),0,IF($C$17="custo",(MAX(L780:O780)-N780)/(MAX(L780:O780)-MIN(L780:O780)),(N780-MIN(L780:O780))/(MAX(L780:O780)-MIN(L780:O780))))</f>
        <v>0.749232361071898</v>
      </c>
      <c r="AI780" s="0" t="n">
        <f aca="false">IF(MAX(L780:O780)=MIN(L780:O780),0,IF($C$17="custo",(MAX(L780:O780)-O780)/(MAX(L780:O780)-MIN(L780:O780)),(O780-MIN(L780:O780))/(MAX(L780:O780)-MIN(L780:O780))))</f>
        <v>0</v>
      </c>
      <c r="AJ780" s="0" t="n">
        <f aca="false">IF(MAX(P780:S780)=MIN(P780:S780),0,IF($D$17="custo",(MAX(P780:S780)-P780)/(MAX(P780:S780)-MIN(P780:S780)),(P780-MIN(P780:S780))/(MAX(P780:S780)-MIN(P780:S780))))</f>
        <v>0.285493140683028</v>
      </c>
      <c r="AK780" s="0" t="n">
        <f aca="false">IF(MAX(P780:S780)=MIN(P780:S780),0,IF($D$17="custo",(MAX(P780:S780)-Q780)/(MAX(P780:S780)-MIN(P780:S780)),(Q780-MIN(P780:S780))/(MAX(P780:S780)-MIN(P780:S780))))</f>
        <v>0</v>
      </c>
      <c r="AL780" s="0" t="n">
        <f aca="false">IF(MAX(P780:S780)=MIN(P780:S780),0,IF($D$17="custo",(MAX(P780:S780)-R780)/(MAX(P780:S780)-MIN(P780:S780)),(R780-MIN(P780:S780))/(MAX(P780:S780)-MIN(P780:S780))))</f>
        <v>0.749964751969429</v>
      </c>
      <c r="AM780" s="0" t="n">
        <f aca="false">IF(MAX(P780:S780)=MIN(P780:S780),0,IF($D$17="custo",(MAX(P780:S780)-S780)/(MAX(P780:S780)-MIN(P780:S780)),(S780-MIN(P780:S780))/(MAX(P780:S780)-MIN(P780:S780))))</f>
        <v>1</v>
      </c>
      <c r="AN780" s="0" t="n">
        <f aca="false">IF(MAX(T780:W780)=MIN(T780:W780),0,IF($E$17="custo",(MAX(T780:W780)-T780)/(MAX(T780:W780)-MIN(T780:W780)),(T780-MIN(T780:W780))/(MAX(T780:W780)-MIN(T780:W780))))</f>
        <v>0</v>
      </c>
      <c r="AO780" s="0" t="n">
        <f aca="false">IF(MAX(T780:W780)=MIN(T780:W780),0,IF($E$17="custo",(MAX(T780:W780)-U780)/(MAX(T780:W780)-MIN(T780:W780)),(U780-MIN(T780:W780))/(MAX(T780:W780)-MIN(T780:W780))))</f>
        <v>0.527777777777778</v>
      </c>
      <c r="AP780" s="0" t="n">
        <f aca="false">IF(MAX(T780:W780)=MIN(T780:W780),0,IF($E$17="custo",(MAX(T780:W780)-V780)/(MAX(T780:W780)-MIN(T780:W780)),(V780-MIN(T780:W780))/(MAX(T780:W780)-MIN(T780:W780))))</f>
        <v>0.75</v>
      </c>
      <c r="AQ780" s="0" t="n">
        <f aca="false">IF(MAX(T780:W780)=MIN(T780:W780),0,IF($E$17="custo",(MAX(T780:W780)-W780)/(MAX(T780:W780)-MIN(T780:W780)),(W780-MIN(T780:W780))/(MAX(T780:W780)-MIN(T780:W780))))</f>
        <v>1</v>
      </c>
      <c r="AR780" s="0" t="n">
        <f aca="false">IF(MAX(X780:AA780)=MIN(X780:AA780),0,IF($F$17="custo",(MAX(X780:AA780)-X780)/(MAX(X780:AA780)-MIN(X780:AA780)),(X780-MIN(X780:AA780))/(MAX(X780:AA780)-MIN(X780:AA780))))</f>
        <v>0</v>
      </c>
      <c r="AS780" s="0" t="n">
        <f aca="false">IF(MAX(X780:AA780)=MIN(X780:AA780),0,IF($F$17="custo",(MAX(X780:AA780)-Y780)/(MAX(X780:AA780)-MIN(X780:AA780)),(Y780-MIN(X780:AA780))/(MAX(X780:AA780)-MIN(X780:AA780))))</f>
        <v>0.628571428571429</v>
      </c>
      <c r="AT780" s="0" t="n">
        <f aca="false">IF(MAX(X780:AA780)=MIN(X780:AA780),0,IF($F$17="custo",(MAX(X780:AA780)-Z780)/(MAX(X780:AA780)-MIN(X780:AA780)),(Z780-MIN(X780:AA780))/(MAX(X780:AA780)-MIN(X780:AA780))))</f>
        <v>0.371428571428571</v>
      </c>
      <c r="AU780" s="0" t="n">
        <f aca="false">IF(MAX(X780:AA780)=MIN(X780:AA780),0,IF($F$17="custo",(MAX(X780:AA780)-AA780)/(MAX(X780:AA780)-MIN(X780:AA780)),(AA780-MIN(X780:AA780))/(MAX(X780:AA780)-MIN(X780:AA780))))</f>
        <v>1</v>
      </c>
      <c r="AV780" s="0" t="n">
        <f aca="false">STDEVP(AB780:AE780)</f>
        <v>0.410026231759467</v>
      </c>
      <c r="AW780" s="0" t="n">
        <f aca="false">STDEVP(AF780:AI780)</f>
        <v>0.367934892459736</v>
      </c>
      <c r="AX780" s="0" t="n">
        <f aca="false">STDEVP(AJ780:AM780)</f>
        <v>0.389929882922344</v>
      </c>
      <c r="AY780" s="0" t="n">
        <f aca="false">STDEVP(AN780:AQ780)</f>
        <v>0.368775501315327</v>
      </c>
      <c r="AZ780" s="0" t="n">
        <f aca="false">STDEVP(AR780:AU780)</f>
        <v>0.365055209690875</v>
      </c>
      <c r="BA780" s="0" t="n">
        <f aca="false">AV780*((1-IFERROR(CORREL(AB780:AE780,AF780:AI780),0))+(1-IFERROR(CORREL(AB780:AE780,AJ780:AM780),0))+(1-IFERROR(CORREL(AB780:AE780,AN780:AQ780),0))+(1-IFERROR(CORREL(AB780:AE780,AR780:AU780),0)))</f>
        <v>1.04960311931022</v>
      </c>
      <c r="BB780" s="0" t="n">
        <f aca="false">AW780*((1-IFERROR(CORREL(AF780:AI780,AB780:AE780),0))+(1-IFERROR(CORREL(AF780:AI780,AJ780:AM780),0))+(1-IFERROR(CORREL(AF780:AI780,AN780:AQ780),0))+(1-IFERROR(CORREL(AF780:AI780,AR780:AU780),0)))</f>
        <v>2.38830050795067</v>
      </c>
      <c r="BC780" s="0" t="n">
        <f aca="false">AX780*((1-IFERROR(CORREL(AJ780:AM780,AB780:AE780),0))+(1-IFERROR(CORREL(AJ780:AM780,AF780:AI780),0))+(1-IFERROR(CORREL(AJ780:AM780,AN780:AQ780),0))+(1-IFERROR(CORREL(AJ780:AM780,AR780:AU780),0)))</f>
        <v>1.03271623710696</v>
      </c>
      <c r="BD780" s="0" t="n">
        <f aca="false">AY780*((1-IFERROR(CORREL(AN780:AQ780,AB780:AE780),0))+(1-IFERROR(CORREL(AN780:AQ780,AF780:AI780),0))+(1-IFERROR(CORREL(AN780:AQ780,AJ780:AM780),0))+(1-IFERROR(CORREL(AN780:AQ780,AR780:AU780),0)))</f>
        <v>0.790018816931777</v>
      </c>
      <c r="BE780" s="0" t="n">
        <f aca="false">AZ780*((1-IFERROR(CORREL(AR780:AU780,AB780:AE780),0))+(1-IFERROR(CORREL(AR780:AU780,AF780:AI780),0))+(1-IFERROR(CORREL(AR780:AU780,AJ780:AM780),0))+(1-IFERROR(CORREL(AR780:AU780,AN780:AQ780),0)))</f>
        <v>0.986625876843448</v>
      </c>
      <c r="BF780" s="0" t="n">
        <f aca="false">IF(SUM(BA780:BE780)&gt;0,BA780/SUM(BA780:BE780),1/5)</f>
        <v>0.16801003215753</v>
      </c>
      <c r="BG780" s="0" t="n">
        <f aca="false">IF(SUM(BA780:BE780)&gt;0,BB780/SUM(BA780:BE780),1/5)</f>
        <v>0.382295400766662</v>
      </c>
      <c r="BH780" s="0" t="n">
        <f aca="false">IF(SUM(BA780:BE780)&gt;0,BC780/SUM(BA780:BE780),1/5)</f>
        <v>0.165306947944258</v>
      </c>
      <c r="BI780" s="0" t="n">
        <f aca="false">IF(SUM(BA780:BE780)&gt;0,BD780/SUM(BA780:BE780),1/5)</f>
        <v>0.12645835782671</v>
      </c>
      <c r="BJ780" s="0" t="n">
        <f aca="false">IF(SUM(BA780:BE780)&gt;0,BE780/SUM(BA780:BE780),1/5)</f>
        <v>0.157929261304841</v>
      </c>
      <c r="BK780" s="0" t="n">
        <f aca="false">BF780*AB780+BG780*AF780+BH780*AJ780+BI780*AN780+BJ780*AR780</f>
        <v>0.314788979083075</v>
      </c>
      <c r="BL780" s="0" t="n">
        <f aca="false">BF780*AC780+BG780*AG780+BH780*AK780+BI780*AO780+BJ780*AS780</f>
        <v>0.548307133233484</v>
      </c>
      <c r="BM780" s="0" t="n">
        <f aca="false">BF780*AD780+BG780*AH780+BH780*AL780+BI780*AP780+BJ780*AT780</f>
        <v>0.702693125101035</v>
      </c>
      <c r="BN780" s="0" t="n">
        <f aca="false">BF780*AE780+BG780*AI780+BH780*AM780+BI780*AQ780+BJ780*AU780</f>
        <v>0.617704599233338</v>
      </c>
      <c r="BO780" s="0" t="n">
        <f aca="false">RANK(BK780,$BK780:$BN780)</f>
        <v>4</v>
      </c>
      <c r="BP780" s="0" t="n">
        <f aca="false">RANK(BL780,$BK780:$BN780)</f>
        <v>3</v>
      </c>
      <c r="BQ780" s="0" t="n">
        <f aca="false">RANK(BM780,$BK780:$BN780)</f>
        <v>1</v>
      </c>
      <c r="BR780" s="0" t="n">
        <f aca="false">RANK(BN780,$BK780:$BN780)</f>
        <v>2</v>
      </c>
    </row>
    <row r="781" customFormat="false" ht="15" hidden="false" customHeight="false" outlineLevel="0" collapsed="false">
      <c r="A781" s="0" t="n">
        <v>758</v>
      </c>
      <c r="B781" s="0" t="n">
        <f aca="false">RANDBETWEEN(1,$B$5)</f>
        <v>3</v>
      </c>
      <c r="C781" s="0" t="n">
        <f aca="false">RANDBETWEEN(1,$B$5)</f>
        <v>6</v>
      </c>
      <c r="D781" s="0" t="n">
        <f aca="false">RANDBETWEEN(1,$B$5)</f>
        <v>4</v>
      </c>
      <c r="E781" s="0" t="n">
        <f aca="false">RANDBETWEEN(1,$B$5)</f>
        <v>6</v>
      </c>
      <c r="F781" s="0" t="n">
        <f aca="false">RANDBETWEEN(1,$B$5)</f>
        <v>3</v>
      </c>
      <c r="G781" s="0" t="n">
        <f aca="false">RANDBETWEEN(1,$B$5)</f>
        <v>2</v>
      </c>
      <c r="H781" s="0" t="n">
        <f aca="true">NORMINV(RAND(),$B$8,$B$13)</f>
        <v>47.0897395126644</v>
      </c>
      <c r="I781" s="0" t="n">
        <f aca="true">NORMINV(RAND(),$C$8,$C$13)</f>
        <v>65.5855075229295</v>
      </c>
      <c r="J781" s="0" t="n">
        <f aca="true">NORMINV(RAND(),$D$8,$D$13)</f>
        <v>14.3274161691789</v>
      </c>
      <c r="K781" s="0" t="n">
        <f aca="true">NORMINV(RAND(),$E$8,$E$13)</f>
        <v>2.96816715211131</v>
      </c>
      <c r="L781" s="0" t="n">
        <f aca="true">NORMINV(RAND(),$B$9,$B$14)</f>
        <v>47.630262899221</v>
      </c>
      <c r="M781" s="0" t="n">
        <f aca="true">NORMINV(RAND(),$C$9,$C$14)</f>
        <v>55.4770018868985</v>
      </c>
      <c r="N781" s="0" t="n">
        <f aca="true">NORMINV(RAND(),$D$9,$D$14)</f>
        <v>42.1743123820103</v>
      </c>
      <c r="O781" s="0" t="n">
        <f aca="true">NORMINV(RAND(),$E$9,$E$14)</f>
        <v>25.5336776867479</v>
      </c>
      <c r="P781" s="0" t="n">
        <f aca="true">NORMINV(RAND(),$B$10,$B$15)</f>
        <v>24.1512673066756</v>
      </c>
      <c r="Q781" s="0" t="n">
        <f aca="true">NORMINV(RAND(),$C$10,$C$15)</f>
        <v>28.6929158209807</v>
      </c>
      <c r="R781" s="0" t="n">
        <f aca="true">NORMINV(RAND(),$D$10,$D$15)</f>
        <v>9.91818919858337</v>
      </c>
      <c r="S781" s="0" t="n">
        <f aca="true">NORMINV(RAND(),$E$10,$E$15)</f>
        <v>3.98851174731188</v>
      </c>
      <c r="T781" s="0" t="n">
        <f aca="false">MEDIAN(INDEX(Avaliadores!$B$17:$B$22,$B781),INDEX(Avaliadores!$B$17:$B$22,$C781),INDEX(Avaliadores!$B$17:$B$22,$D781),INDEX(Avaliadores!$B$17:$B$22,$E781),INDEX(Avaliadores!$B$17:$B$22,$F781),INDEX(Avaliadores!$B$17:$B$22,$G781))</f>
        <v>2.79166666666667</v>
      </c>
      <c r="U781" s="0" t="n">
        <f aca="false">MEDIAN(INDEX(Avaliadores!$C$17:$C$22,$B781),INDEX(Avaliadores!$C$17:$C$22,$C781),INDEX(Avaliadores!$C$17:$C$22,$D781),INDEX(Avaliadores!$C$17:$C$22,$E781),INDEX(Avaliadores!$C$17:$C$22,$F781),INDEX(Avaliadores!$C$17:$C$22,$G781))</f>
        <v>5.29166666666667</v>
      </c>
      <c r="V781" s="0" t="n">
        <f aca="false">MEDIAN(INDEX(Avaliadores!$D$17:$D$22,$B781),INDEX(Avaliadores!$D$17:$D$22,$C781),INDEX(Avaliadores!$D$17:$D$22,$D781),INDEX(Avaliadores!$D$17:$D$22,$E781),INDEX(Avaliadores!$D$17:$D$22,$F781),INDEX(Avaliadores!$D$17:$D$22,$G781))</f>
        <v>5.66666666666667</v>
      </c>
      <c r="W781" s="0" t="n">
        <f aca="false">MEDIAN(INDEX(Avaliadores!$E$17:$E$22,$B781),INDEX(Avaliadores!$E$17:$E$22,$C781),INDEX(Avaliadores!$E$17:$E$22,$D781),INDEX(Avaliadores!$E$17:$E$22,$E781),INDEX(Avaliadores!$E$17:$E$22,$F781),INDEX(Avaliadores!$E$17:$E$22,$G781))</f>
        <v>6.04166666666667</v>
      </c>
      <c r="X781" s="0" t="n">
        <f aca="false">MEDIAN(INDEX(Avaliadores!$F$17:$F$22,$B781),INDEX(Avaliadores!$F$17:$F$22,$C781),INDEX(Avaliadores!$F$17:$F$22,$D781),INDEX(Avaliadores!$F$17:$F$22,$E781),INDEX(Avaliadores!$F$17:$F$22,$F781),INDEX(Avaliadores!$F$17:$F$22,$G781))</f>
        <v>2.91666666666667</v>
      </c>
      <c r="Y781" s="0" t="n">
        <f aca="false">MEDIAN(INDEX(Avaliadores!$G$17:$G$22,$B781),INDEX(Avaliadores!$G$17:$G$22,$C781),INDEX(Avaliadores!$G$17:$G$22,$D781),INDEX(Avaliadores!$G$17:$G$22,$E781),INDEX(Avaliadores!$G$17:$G$22,$F781),INDEX(Avaliadores!$G$17:$G$22,$G781))</f>
        <v>5.41666666666667</v>
      </c>
      <c r="Z781" s="0" t="n">
        <f aca="false">MEDIAN(INDEX(Avaliadores!$H$17:$H$22,$B781),INDEX(Avaliadores!$H$17:$H$22,$C781),INDEX(Avaliadores!$H$17:$H$22,$D781),INDEX(Avaliadores!$H$17:$H$22,$E781),INDEX(Avaliadores!$H$17:$H$22,$F781),INDEX(Avaliadores!$H$17:$H$22,$G781))</f>
        <v>3.91666666666667</v>
      </c>
      <c r="AA781" s="0" t="n">
        <f aca="false">MEDIAN(INDEX(Avaliadores!$I$17:$I$22,$B781),INDEX(Avaliadores!$I$17:$I$22,$C781),INDEX(Avaliadores!$I$17:$I$22,$D781),INDEX(Avaliadores!$I$17:$I$22,$E781),INDEX(Avaliadores!$I$17:$I$22,$F781),INDEX(Avaliadores!$I$17:$I$22,$G781))</f>
        <v>6.79166666666667</v>
      </c>
      <c r="AB781" s="0" t="n">
        <f aca="false">IF(MAX(H781:K781)=MIN(H781:K781),0,IF($B$17="custo",(MAX(H781:K781)-H781)/(MAX(H781:K781)-MIN(H781:K781)),(H781-MIN(H781:K781))/(MAX(H781:K781)-MIN(H781:K781))))</f>
        <v>0.295377732441743</v>
      </c>
      <c r="AC781" s="0" t="n">
        <f aca="false">IF(MAX(H781:K781)=MIN(H781:K781),0,IF($B$17="custo",(MAX(H781:K781)-I781)/(MAX(H781:K781)-MIN(H781:K781)),(I781-MIN(H781:K781))/(MAX(H781:K781)-MIN(H781:K781))))</f>
        <v>0</v>
      </c>
      <c r="AD781" s="0" t="n">
        <f aca="false">IF(MAX(H781:K781)=MIN(H781:K781),0,IF($B$17="custo",(MAX(H781:K781)-J781)/(MAX(H781:K781)-MIN(H781:K781)),(J781-MIN(H781:K781))/(MAX(H781:K781)-MIN(H781:K781))))</f>
        <v>0.818592598315444</v>
      </c>
      <c r="AE781" s="0" t="n">
        <f aca="false">IF(MAX(H781:K781)=MIN(H781:K781),0,IF($B$17="custo",(MAX(H781:K781)-K781)/(MAX(H781:K781)-MIN(H781:K781)),(K781-MIN(H781:K781))/(MAX(H781:K781)-MIN(H781:K781))))</f>
        <v>1</v>
      </c>
      <c r="AF781" s="0" t="n">
        <f aca="false">IF(MAX(L781:O781)=MIN(L781:O781),0,IF($C$17="custo",(MAX(L781:O781)-L781)/(MAX(L781:O781)-MIN(L781:O781)),(L781-MIN(L781:O781))/(MAX(L781:O781)-MIN(L781:O781))))</f>
        <v>0.737946964898503</v>
      </c>
      <c r="AG781" s="0" t="n">
        <f aca="false">IF(MAX(L781:O781)=MIN(L781:O781),0,IF($C$17="custo",(MAX(L781:O781)-M781)/(MAX(L781:O781)-MIN(L781:O781)),(M781-MIN(L781:O781))/(MAX(L781:O781)-MIN(L781:O781))))</f>
        <v>1</v>
      </c>
      <c r="AH781" s="0" t="n">
        <f aca="false">IF(MAX(L781:O781)=MIN(L781:O781),0,IF($C$17="custo",(MAX(L781:O781)-N781)/(MAX(L781:O781)-MIN(L781:O781)),(N781-MIN(L781:O781))/(MAX(L781:O781)-MIN(L781:O781))))</f>
        <v>0.555737719166754</v>
      </c>
      <c r="AI781" s="0" t="n">
        <f aca="false">IF(MAX(L781:O781)=MIN(L781:O781),0,IF($C$17="custo",(MAX(L781:O781)-O781)/(MAX(L781:O781)-MIN(L781:O781)),(O781-MIN(L781:O781))/(MAX(L781:O781)-MIN(L781:O781))))</f>
        <v>0</v>
      </c>
      <c r="AJ781" s="0" t="n">
        <f aca="false">IF(MAX(P781:S781)=MIN(P781:S781),0,IF($D$17="custo",(MAX(P781:S781)-P781)/(MAX(P781:S781)-MIN(P781:S781)),(P781-MIN(P781:S781))/(MAX(P781:S781)-MIN(P781:S781))))</f>
        <v>0.183839630406055</v>
      </c>
      <c r="AK781" s="0" t="n">
        <f aca="false">IF(MAX(P781:S781)=MIN(P781:S781),0,IF($D$17="custo",(MAX(P781:S781)-Q781)/(MAX(P781:S781)-MIN(P781:S781)),(Q781-MIN(P781:S781))/(MAX(P781:S781)-MIN(P781:S781))))</f>
        <v>0</v>
      </c>
      <c r="AL781" s="0" t="n">
        <f aca="false">IF(MAX(P781:S781)=MIN(P781:S781),0,IF($D$17="custo",(MAX(P781:S781)-R781)/(MAX(P781:S781)-MIN(P781:S781)),(R781-MIN(P781:S781))/(MAX(P781:S781)-MIN(P781:S781))))</f>
        <v>0.759974884089933</v>
      </c>
      <c r="AM781" s="0" t="n">
        <f aca="false">IF(MAX(P781:S781)=MIN(P781:S781),0,IF($D$17="custo",(MAX(P781:S781)-S781)/(MAX(P781:S781)-MIN(P781:S781)),(S781-MIN(P781:S781))/(MAX(P781:S781)-MIN(P781:S781))))</f>
        <v>1</v>
      </c>
      <c r="AN781" s="0" t="n">
        <f aca="false">IF(MAX(T781:W781)=MIN(T781:W781),0,IF($E$17="custo",(MAX(T781:W781)-T781)/(MAX(T781:W781)-MIN(T781:W781)),(T781-MIN(T781:W781))/(MAX(T781:W781)-MIN(T781:W781))))</f>
        <v>0</v>
      </c>
      <c r="AO781" s="0" t="n">
        <f aca="false">IF(MAX(T781:W781)=MIN(T781:W781),0,IF($E$17="custo",(MAX(T781:W781)-U781)/(MAX(T781:W781)-MIN(T781:W781)),(U781-MIN(T781:W781))/(MAX(T781:W781)-MIN(T781:W781))))</f>
        <v>0.769230769230769</v>
      </c>
      <c r="AP781" s="0" t="n">
        <f aca="false">IF(MAX(T781:W781)=MIN(T781:W781),0,IF($E$17="custo",(MAX(T781:W781)-V781)/(MAX(T781:W781)-MIN(T781:W781)),(V781-MIN(T781:W781))/(MAX(T781:W781)-MIN(T781:W781))))</f>
        <v>0.884615384615385</v>
      </c>
      <c r="AQ781" s="0" t="n">
        <f aca="false">IF(MAX(T781:W781)=MIN(T781:W781),0,IF($E$17="custo",(MAX(T781:W781)-W781)/(MAX(T781:W781)-MIN(T781:W781)),(W781-MIN(T781:W781))/(MAX(T781:W781)-MIN(T781:W781))))</f>
        <v>1</v>
      </c>
      <c r="AR781" s="0" t="n">
        <f aca="false">IF(MAX(X781:AA781)=MIN(X781:AA781),0,IF($F$17="custo",(MAX(X781:AA781)-X781)/(MAX(X781:AA781)-MIN(X781:AA781)),(X781-MIN(X781:AA781))/(MAX(X781:AA781)-MIN(X781:AA781))))</f>
        <v>0</v>
      </c>
      <c r="AS781" s="0" t="n">
        <f aca="false">IF(MAX(X781:AA781)=MIN(X781:AA781),0,IF($F$17="custo",(MAX(X781:AA781)-Y781)/(MAX(X781:AA781)-MIN(X781:AA781)),(Y781-MIN(X781:AA781))/(MAX(X781:AA781)-MIN(X781:AA781))))</f>
        <v>0.645161290322581</v>
      </c>
      <c r="AT781" s="0" t="n">
        <f aca="false">IF(MAX(X781:AA781)=MIN(X781:AA781),0,IF($F$17="custo",(MAX(X781:AA781)-Z781)/(MAX(X781:AA781)-MIN(X781:AA781)),(Z781-MIN(X781:AA781))/(MAX(X781:AA781)-MIN(X781:AA781))))</f>
        <v>0.258064516129032</v>
      </c>
      <c r="AU781" s="0" t="n">
        <f aca="false">IF(MAX(X781:AA781)=MIN(X781:AA781),0,IF($F$17="custo",(MAX(X781:AA781)-AA781)/(MAX(X781:AA781)-MIN(X781:AA781)),(AA781-MIN(X781:AA781))/(MAX(X781:AA781)-MIN(X781:AA781))))</f>
        <v>1</v>
      </c>
      <c r="AV781" s="0" t="n">
        <f aca="false">STDEVP(AB781:AE781)</f>
        <v>0.400038812807221</v>
      </c>
      <c r="AW781" s="0" t="n">
        <f aca="false">STDEVP(AF781:AI781)</f>
        <v>0.366797893269814</v>
      </c>
      <c r="AX781" s="0" t="n">
        <f aca="false">STDEVP(AJ781:AM781)</f>
        <v>0.408275371980733</v>
      </c>
      <c r="AY781" s="0" t="n">
        <f aca="false">STDEVP(AN781:AQ781)</f>
        <v>0.391642535661852</v>
      </c>
      <c r="AZ781" s="0" t="n">
        <f aca="false">STDEVP(AR781:AU781)</f>
        <v>0.379889216558512</v>
      </c>
      <c r="BA781" s="0" t="n">
        <f aca="false">AV781*((1-IFERROR(CORREL(AB781:AE781,AF781:AI781),0))+(1-IFERROR(CORREL(AB781:AE781,AJ781:AM781),0))+(1-IFERROR(CORREL(AB781:AE781,AN781:AQ781),0))+(1-IFERROR(CORREL(AB781:AE781,AR781:AU781),0)))</f>
        <v>1.22978364541774</v>
      </c>
      <c r="BB781" s="0" t="n">
        <f aca="false">AW781*((1-IFERROR(CORREL(AF781:AI781,AB781:AE781),0))+(1-IFERROR(CORREL(AF781:AI781,AJ781:AM781),0))+(1-IFERROR(CORREL(AF781:AI781,AN781:AQ781),0))+(1-IFERROR(CORREL(AF781:AI781,AR781:AU781),0)))</f>
        <v>2.51086307955492</v>
      </c>
      <c r="BC781" s="0" t="n">
        <f aca="false">AX781*((1-IFERROR(CORREL(AJ781:AM781,AB781:AE781),0))+(1-IFERROR(CORREL(AJ781:AM781,AF781:AI781),0))+(1-IFERROR(CORREL(AJ781:AM781,AN781:AQ781),0))+(1-IFERROR(CORREL(AJ781:AM781,AR781:AU781),0)))</f>
        <v>1.18405990309387</v>
      </c>
      <c r="BD781" s="0" t="n">
        <f aca="false">AY781*((1-IFERROR(CORREL(AN781:AQ781,AB781:AE781),0))+(1-IFERROR(CORREL(AN781:AQ781,AF781:AI781),0))+(1-IFERROR(CORREL(AN781:AQ781,AJ781:AM781),0))+(1-IFERROR(CORREL(AN781:AQ781,AR781:AU781),0)))</f>
        <v>1.00519092547632</v>
      </c>
      <c r="BE781" s="0" t="n">
        <f aca="false">AZ781*((1-IFERROR(CORREL(AR781:AU781,AB781:AE781),0))+(1-IFERROR(CORREL(AR781:AU781,AF781:AI781),0))+(1-IFERROR(CORREL(AR781:AU781,AJ781:AM781),0))+(1-IFERROR(CORREL(AR781:AU781,AN781:AQ781),0)))</f>
        <v>1.13664472275001</v>
      </c>
      <c r="BF781" s="0" t="n">
        <f aca="false">IF(SUM(BA781:BE781)&gt;0,BA781/SUM(BA781:BE781),1/5)</f>
        <v>0.174029050890062</v>
      </c>
      <c r="BG781" s="0" t="n">
        <f aca="false">IF(SUM(BA781:BE781)&gt;0,BB781/SUM(BA781:BE781),1/5)</f>
        <v>0.35531706758176</v>
      </c>
      <c r="BH781" s="0" t="n">
        <f aca="false">IF(SUM(BA781:BE781)&gt;0,BC781/SUM(BA781:BE781),1/5)</f>
        <v>0.167558596099567</v>
      </c>
      <c r="BI781" s="0" t="n">
        <f aca="false">IF(SUM(BA781:BE781)&gt;0,BD781/SUM(BA781:BE781),1/5)</f>
        <v>0.142246502769619</v>
      </c>
      <c r="BJ781" s="0" t="n">
        <f aca="false">IF(SUM(BA781:BE781)&gt;0,BE781/SUM(BA781:BE781),1/5)</f>
        <v>0.160848782658992</v>
      </c>
      <c r="BK781" s="0" t="n">
        <f aca="false">BF781*AB781+BG781*AF781+BH781*AJ781+BI781*AN781+BJ781*AR781</f>
        <v>0.344413368407793</v>
      </c>
      <c r="BL781" s="0" t="n">
        <f aca="false">BF781*AC781+BG781*AG781+BH781*AK781+BI781*AO781+BJ781*AS781</f>
        <v>0.568510862494712</v>
      </c>
      <c r="BM781" s="0" t="n">
        <f aca="false">BF781*AD781+BG781*AH781+BH781*AL781+BI781*AP781+BJ781*AT781</f>
        <v>0.63460512234299</v>
      </c>
      <c r="BN781" s="0" t="n">
        <f aca="false">BF781*AE781+BG781*AI781+BH781*AM781+BI781*AQ781+BJ781*AU781</f>
        <v>0.64468293241824</v>
      </c>
      <c r="BO781" s="0" t="n">
        <f aca="false">RANK(BK781,$BK781:$BN781)</f>
        <v>4</v>
      </c>
      <c r="BP781" s="0" t="n">
        <f aca="false">RANK(BL781,$BK781:$BN781)</f>
        <v>3</v>
      </c>
      <c r="BQ781" s="0" t="n">
        <f aca="false">RANK(BM781,$BK781:$BN781)</f>
        <v>2</v>
      </c>
      <c r="BR781" s="0" t="n">
        <f aca="false">RANK(BN781,$BK781:$BN781)</f>
        <v>1</v>
      </c>
    </row>
    <row r="782" customFormat="false" ht="15" hidden="false" customHeight="false" outlineLevel="0" collapsed="false">
      <c r="A782" s="0" t="n">
        <v>759</v>
      </c>
      <c r="B782" s="0" t="n">
        <f aca="false">RANDBETWEEN(1,$B$5)</f>
        <v>5</v>
      </c>
      <c r="C782" s="0" t="n">
        <f aca="false">RANDBETWEEN(1,$B$5)</f>
        <v>1</v>
      </c>
      <c r="D782" s="0" t="n">
        <f aca="false">RANDBETWEEN(1,$B$5)</f>
        <v>4</v>
      </c>
      <c r="E782" s="0" t="n">
        <f aca="false">RANDBETWEEN(1,$B$5)</f>
        <v>5</v>
      </c>
      <c r="F782" s="0" t="n">
        <f aca="false">RANDBETWEEN(1,$B$5)</f>
        <v>4</v>
      </c>
      <c r="G782" s="0" t="n">
        <f aca="false">RANDBETWEEN(1,$B$5)</f>
        <v>3</v>
      </c>
      <c r="H782" s="0" t="n">
        <f aca="true">NORMINV(RAND(),$B$8,$B$13)</f>
        <v>46.5937496239597</v>
      </c>
      <c r="I782" s="0" t="n">
        <f aca="true">NORMINV(RAND(),$C$8,$C$13)</f>
        <v>61.6515939365628</v>
      </c>
      <c r="J782" s="0" t="n">
        <f aca="true">NORMINV(RAND(),$D$8,$D$13)</f>
        <v>15.2533146054536</v>
      </c>
      <c r="K782" s="0" t="n">
        <f aca="true">NORMINV(RAND(),$E$8,$E$13)</f>
        <v>3.0461121488962</v>
      </c>
      <c r="L782" s="0" t="n">
        <f aca="true">NORMINV(RAND(),$B$9,$B$14)</f>
        <v>52.5713188121052</v>
      </c>
      <c r="M782" s="0" t="n">
        <f aca="true">NORMINV(RAND(),$C$9,$C$14)</f>
        <v>51.2272194337417</v>
      </c>
      <c r="N782" s="0" t="n">
        <f aca="true">NORMINV(RAND(),$D$9,$D$14)</f>
        <v>43.3093084945441</v>
      </c>
      <c r="O782" s="0" t="n">
        <f aca="true">NORMINV(RAND(),$E$9,$E$14)</f>
        <v>22.1451033396289</v>
      </c>
      <c r="P782" s="0" t="n">
        <f aca="true">NORMINV(RAND(),$B$10,$B$15)</f>
        <v>24.2507302643666</v>
      </c>
      <c r="Q782" s="0" t="n">
        <f aca="true">NORMINV(RAND(),$C$10,$C$15)</f>
        <v>28.4595596829874</v>
      </c>
      <c r="R782" s="0" t="n">
        <f aca="true">NORMINV(RAND(),$D$10,$D$15)</f>
        <v>9.86711104605623</v>
      </c>
      <c r="S782" s="0" t="n">
        <f aca="true">NORMINV(RAND(),$E$10,$E$15)</f>
        <v>4.00117430257407</v>
      </c>
      <c r="T782" s="0" t="n">
        <f aca="false">MEDIAN(INDEX(Avaliadores!$B$17:$B$22,$B782),INDEX(Avaliadores!$B$17:$B$22,$C782),INDEX(Avaliadores!$B$17:$B$22,$D782),INDEX(Avaliadores!$B$17:$B$22,$E782),INDEX(Avaliadores!$B$17:$B$22,$F782),INDEX(Avaliadores!$B$17:$B$22,$G782))</f>
        <v>2.66666666666667</v>
      </c>
      <c r="U782" s="0" t="n">
        <f aca="false">MEDIAN(INDEX(Avaliadores!$C$17:$C$22,$B782),INDEX(Avaliadores!$C$17:$C$22,$C782),INDEX(Avaliadores!$C$17:$C$22,$D782),INDEX(Avaliadores!$C$17:$C$22,$E782),INDEX(Avaliadores!$C$17:$C$22,$F782),INDEX(Avaliadores!$C$17:$C$22,$G782))</f>
        <v>5.54166666666667</v>
      </c>
      <c r="V782" s="0" t="n">
        <f aca="false">MEDIAN(INDEX(Avaliadores!$D$17:$D$22,$B782),INDEX(Avaliadores!$D$17:$D$22,$C782),INDEX(Avaliadores!$D$17:$D$22,$D782),INDEX(Avaliadores!$D$17:$D$22,$E782),INDEX(Avaliadores!$D$17:$D$22,$F782),INDEX(Avaliadores!$D$17:$D$22,$G782))</f>
        <v>5.54166666666667</v>
      </c>
      <c r="W782" s="0" t="n">
        <f aca="false">MEDIAN(INDEX(Avaliadores!$E$17:$E$22,$B782),INDEX(Avaliadores!$E$17:$E$22,$C782),INDEX(Avaliadores!$E$17:$E$22,$D782),INDEX(Avaliadores!$E$17:$E$22,$E782),INDEX(Avaliadores!$E$17:$E$22,$F782),INDEX(Avaliadores!$E$17:$E$22,$G782))</f>
        <v>6.79166666666667</v>
      </c>
      <c r="X782" s="0" t="n">
        <f aca="false">MEDIAN(INDEX(Avaliadores!$F$17:$F$22,$B782),INDEX(Avaliadores!$F$17:$F$22,$C782),INDEX(Avaliadores!$F$17:$F$22,$D782),INDEX(Avaliadores!$F$17:$F$22,$E782),INDEX(Avaliadores!$F$17:$F$22,$F782),INDEX(Avaliadores!$F$17:$F$22,$G782))</f>
        <v>2.66666666666667</v>
      </c>
      <c r="Y782" s="0" t="n">
        <f aca="false">MEDIAN(INDEX(Avaliadores!$G$17:$G$22,$B782),INDEX(Avaliadores!$G$17:$G$22,$C782),INDEX(Avaliadores!$G$17:$G$22,$D782),INDEX(Avaliadores!$G$17:$G$22,$E782),INDEX(Avaliadores!$G$17:$G$22,$F782),INDEX(Avaliadores!$G$17:$G$22,$G782))</f>
        <v>4.54166666666667</v>
      </c>
      <c r="Z782" s="0" t="n">
        <f aca="false">MEDIAN(INDEX(Avaliadores!$H$17:$H$22,$B782),INDEX(Avaliadores!$H$17:$H$22,$C782),INDEX(Avaliadores!$H$17:$H$22,$D782),INDEX(Avaliadores!$H$17:$H$22,$E782),INDEX(Avaliadores!$H$17:$H$22,$F782),INDEX(Avaliadores!$H$17:$H$22,$G782))</f>
        <v>3.54166666666667</v>
      </c>
      <c r="AA782" s="0" t="n">
        <f aca="false">MEDIAN(INDEX(Avaliadores!$I$17:$I$22,$B782),INDEX(Avaliadores!$I$17:$I$22,$C782),INDEX(Avaliadores!$I$17:$I$22,$D782),INDEX(Avaliadores!$I$17:$I$22,$E782),INDEX(Avaliadores!$I$17:$I$22,$F782),INDEX(Avaliadores!$I$17:$I$22,$G782))</f>
        <v>6.54166666666667</v>
      </c>
      <c r="AB782" s="0" t="n">
        <f aca="false">IF(MAX(H782:K782)=MIN(H782:K782),0,IF($B$17="custo",(MAX(H782:K782)-H782)/(MAX(H782:K782)-MIN(H782:K782)),(H782-MIN(H782:K782))/(MAX(H782:K782)-MIN(H782:K782))))</f>
        <v>0.256935765278053</v>
      </c>
      <c r="AC782" s="0" t="n">
        <f aca="false">IF(MAX(H782:K782)=MIN(H782:K782),0,IF($B$17="custo",(MAX(H782:K782)-I782)/(MAX(H782:K782)-MIN(H782:K782)),(I782-MIN(H782:K782))/(MAX(H782:K782)-MIN(H782:K782))))</f>
        <v>0</v>
      </c>
      <c r="AD782" s="0" t="n">
        <f aca="false">IF(MAX(H782:K782)=MIN(H782:K782),0,IF($B$17="custo",(MAX(H782:K782)-J782)/(MAX(H782:K782)-MIN(H782:K782)),(J782-MIN(H782:K782))/(MAX(H782:K782)-MIN(H782:K782))))</f>
        <v>0.791705449998938</v>
      </c>
      <c r="AE782" s="0" t="n">
        <f aca="false">IF(MAX(H782:K782)=MIN(H782:K782),0,IF($B$17="custo",(MAX(H782:K782)-K782)/(MAX(H782:K782)-MIN(H782:K782)),(K782-MIN(H782:K782))/(MAX(H782:K782)-MIN(H782:K782))))</f>
        <v>1</v>
      </c>
      <c r="AF782" s="0" t="n">
        <f aca="false">IF(MAX(L782:O782)=MIN(L782:O782),0,IF($C$17="custo",(MAX(L782:O782)-L782)/(MAX(L782:O782)-MIN(L782:O782)),(L782-MIN(L782:O782))/(MAX(L782:O782)-MIN(L782:O782))))</f>
        <v>1</v>
      </c>
      <c r="AG782" s="0" t="n">
        <f aca="false">IF(MAX(L782:O782)=MIN(L782:O782),0,IF($C$17="custo",(MAX(L782:O782)-M782)/(MAX(L782:O782)-MIN(L782:O782)),(M782-MIN(L782:O782))/(MAX(L782:O782)-MIN(L782:O782))))</f>
        <v>0.95582429962151</v>
      </c>
      <c r="AH782" s="0" t="n">
        <f aca="false">IF(MAX(L782:O782)=MIN(L782:O782),0,IF($C$17="custo",(MAX(L782:O782)-N782)/(MAX(L782:O782)-MIN(L782:O782)),(N782-MIN(L782:O782))/(MAX(L782:O782)-MIN(L782:O782))))</f>
        <v>0.695591115301882</v>
      </c>
      <c r="AI782" s="0" t="n">
        <f aca="false">IF(MAX(L782:O782)=MIN(L782:O782),0,IF($C$17="custo",(MAX(L782:O782)-O782)/(MAX(L782:O782)-MIN(L782:O782)),(O782-MIN(L782:O782))/(MAX(L782:O782)-MIN(L782:O782))))</f>
        <v>0</v>
      </c>
      <c r="AJ782" s="0" t="n">
        <f aca="false">IF(MAX(P782:S782)=MIN(P782:S782),0,IF($D$17="custo",(MAX(P782:S782)-P782)/(MAX(P782:S782)-MIN(P782:S782)),(P782-MIN(P782:S782))/(MAX(P782:S782)-MIN(P782:S782))))</f>
        <v>0.172081245477113</v>
      </c>
      <c r="AK782" s="0" t="n">
        <f aca="false">IF(MAX(P782:S782)=MIN(P782:S782),0,IF($D$17="custo",(MAX(P782:S782)-Q782)/(MAX(P782:S782)-MIN(P782:S782)),(Q782-MIN(P782:S782))/(MAX(P782:S782)-MIN(P782:S782))))</f>
        <v>0</v>
      </c>
      <c r="AL782" s="0" t="n">
        <f aca="false">IF(MAX(P782:S782)=MIN(P782:S782),0,IF($D$17="custo",(MAX(P782:S782)-R782)/(MAX(P782:S782)-MIN(P782:S782)),(R782-MIN(P782:S782))/(MAX(P782:S782)-MIN(P782:S782))))</f>
        <v>0.760166640101284</v>
      </c>
      <c r="AM782" s="0" t="n">
        <f aca="false">IF(MAX(P782:S782)=MIN(P782:S782),0,IF($D$17="custo",(MAX(P782:S782)-S782)/(MAX(P782:S782)-MIN(P782:S782)),(S782-MIN(P782:S782))/(MAX(P782:S782)-MIN(P782:S782))))</f>
        <v>1</v>
      </c>
      <c r="AN782" s="0" t="n">
        <f aca="false">IF(MAX(T782:W782)=MIN(T782:W782),0,IF($E$17="custo",(MAX(T782:W782)-T782)/(MAX(T782:W782)-MIN(T782:W782)),(T782-MIN(T782:W782))/(MAX(T782:W782)-MIN(T782:W782))))</f>
        <v>0</v>
      </c>
      <c r="AO782" s="0" t="n">
        <f aca="false">IF(MAX(T782:W782)=MIN(T782:W782),0,IF($E$17="custo",(MAX(T782:W782)-U782)/(MAX(T782:W782)-MIN(T782:W782)),(U782-MIN(T782:W782))/(MAX(T782:W782)-MIN(T782:W782))))</f>
        <v>0.696969696969697</v>
      </c>
      <c r="AP782" s="0" t="n">
        <f aca="false">IF(MAX(T782:W782)=MIN(T782:W782),0,IF($E$17="custo",(MAX(T782:W782)-V782)/(MAX(T782:W782)-MIN(T782:W782)),(V782-MIN(T782:W782))/(MAX(T782:W782)-MIN(T782:W782))))</f>
        <v>0.696969696969697</v>
      </c>
      <c r="AQ782" s="0" t="n">
        <f aca="false">IF(MAX(T782:W782)=MIN(T782:W782),0,IF($E$17="custo",(MAX(T782:W782)-W782)/(MAX(T782:W782)-MIN(T782:W782)),(W782-MIN(T782:W782))/(MAX(T782:W782)-MIN(T782:W782))))</f>
        <v>1</v>
      </c>
      <c r="AR782" s="0" t="n">
        <f aca="false">IF(MAX(X782:AA782)=MIN(X782:AA782),0,IF($F$17="custo",(MAX(X782:AA782)-X782)/(MAX(X782:AA782)-MIN(X782:AA782)),(X782-MIN(X782:AA782))/(MAX(X782:AA782)-MIN(X782:AA782))))</f>
        <v>0</v>
      </c>
      <c r="AS782" s="0" t="n">
        <f aca="false">IF(MAX(X782:AA782)=MIN(X782:AA782),0,IF($F$17="custo",(MAX(X782:AA782)-Y782)/(MAX(X782:AA782)-MIN(X782:AA782)),(Y782-MIN(X782:AA782))/(MAX(X782:AA782)-MIN(X782:AA782))))</f>
        <v>0.483870967741936</v>
      </c>
      <c r="AT782" s="0" t="n">
        <f aca="false">IF(MAX(X782:AA782)=MIN(X782:AA782),0,IF($F$17="custo",(MAX(X782:AA782)-Z782)/(MAX(X782:AA782)-MIN(X782:AA782)),(Z782-MIN(X782:AA782))/(MAX(X782:AA782)-MIN(X782:AA782))))</f>
        <v>0.225806451612903</v>
      </c>
      <c r="AU782" s="0" t="n">
        <f aca="false">IF(MAX(X782:AA782)=MIN(X782:AA782),0,IF($F$17="custo",(MAX(X782:AA782)-AA782)/(MAX(X782:AA782)-MIN(X782:AA782)),(AA782-MIN(X782:AA782))/(MAX(X782:AA782)-MIN(X782:AA782))))</f>
        <v>1</v>
      </c>
      <c r="AV782" s="0" t="n">
        <f aca="false">STDEVP(AB782:AE782)</f>
        <v>0.401117439101114</v>
      </c>
      <c r="AW782" s="0" t="n">
        <f aca="false">STDEVP(AF782:AI782)</f>
        <v>0.399983176461998</v>
      </c>
      <c r="AX782" s="0" t="n">
        <f aca="false">STDEVP(AJ782:AM782)</f>
        <v>0.410508770593663</v>
      </c>
      <c r="AY782" s="0" t="n">
        <f aca="false">STDEVP(AN782:AQ782)</f>
        <v>0.367013985266343</v>
      </c>
      <c r="AZ782" s="0" t="n">
        <f aca="false">STDEVP(AR782:AU782)</f>
        <v>0.372280286696251</v>
      </c>
      <c r="BA782" s="0" t="n">
        <f aca="false">AV782*((1-IFERROR(CORREL(AB782:AE782,AF782:AI782),0))+(1-IFERROR(CORREL(AB782:AE782,AJ782:AM782),0))+(1-IFERROR(CORREL(AB782:AE782,AN782:AQ782),0))+(1-IFERROR(CORREL(AB782:AE782,AR782:AU782),0)))</f>
        <v>1.12322811276313</v>
      </c>
      <c r="BB782" s="0" t="n">
        <f aca="false">AW782*((1-IFERROR(CORREL(AF782:AI782,AB782:AE782),0))+(1-IFERROR(CORREL(AF782:AI782,AJ782:AM782),0))+(1-IFERROR(CORREL(AF782:AI782,AN782:AQ782),0))+(1-IFERROR(CORREL(AF782:AI782,AR782:AU782),0)))</f>
        <v>2.9379652693752</v>
      </c>
      <c r="BC782" s="0" t="n">
        <f aca="false">AX782*((1-IFERROR(CORREL(AJ782:AM782,AB782:AE782),0))+(1-IFERROR(CORREL(AJ782:AM782,AF782:AI782),0))+(1-IFERROR(CORREL(AJ782:AM782,AN782:AQ782),0))+(1-IFERROR(CORREL(AJ782:AM782,AR782:AU782),0)))</f>
        <v>1.10885752169738</v>
      </c>
      <c r="BD782" s="0" t="n">
        <f aca="false">AY782*((1-IFERROR(CORREL(AN782:AQ782,AB782:AE782),0))+(1-IFERROR(CORREL(AN782:AQ782,AF782:AI782),0))+(1-IFERROR(CORREL(AN782:AQ782,AJ782:AM782),0))+(1-IFERROR(CORREL(AN782:AQ782,AR782:AU782),0)))</f>
        <v>0.99350311084682</v>
      </c>
      <c r="BE782" s="0" t="n">
        <f aca="false">AZ782*((1-IFERROR(CORREL(AR782:AU782,AB782:AE782),0))+(1-IFERROR(CORREL(AR782:AU782,AF782:AI782),0))+(1-IFERROR(CORREL(AR782:AU782,AJ782:AM782),0))+(1-IFERROR(CORREL(AR782:AU782,AN782:AQ782),0)))</f>
        <v>1.08957703115047</v>
      </c>
      <c r="BF782" s="0" t="n">
        <f aca="false">IF(SUM(BA782:BE782)&gt;0,BA782/SUM(BA782:BE782),1/5)</f>
        <v>0.154861135923973</v>
      </c>
      <c r="BG782" s="0" t="n">
        <f aca="false">IF(SUM(BA782:BE782)&gt;0,BB782/SUM(BA782:BE782),1/5)</f>
        <v>0.405061655553996</v>
      </c>
      <c r="BH782" s="0" t="n">
        <f aca="false">IF(SUM(BA782:BE782)&gt;0,BC782/SUM(BA782:BE782),1/5)</f>
        <v>0.152879841090757</v>
      </c>
      <c r="BI782" s="0" t="n">
        <f aca="false">IF(SUM(BA782:BE782)&gt;0,BD782/SUM(BA782:BE782),1/5)</f>
        <v>0.136975756341477</v>
      </c>
      <c r="BJ782" s="0" t="n">
        <f aca="false">IF(SUM(BA782:BE782)&gt;0,BE782/SUM(BA782:BE782),1/5)</f>
        <v>0.150221611089798</v>
      </c>
      <c r="BK782" s="0" t="n">
        <f aca="false">BF782*AB782+BG782*AF782+BH782*AJ782+BI782*AN782+BJ782*AR782</f>
        <v>0.471158773487691</v>
      </c>
      <c r="BL782" s="0" t="n">
        <f aca="false">BF782*AC782+BG782*AG782+BH782*AK782+BI782*AO782+BJ782*AS782</f>
        <v>0.555323600946714</v>
      </c>
      <c r="BM782" s="0" t="n">
        <f aca="false">BF782*AD782+BG782*AH782+BH782*AL782+BI782*AP782+BJ782*AT782</f>
        <v>0.64996480954332</v>
      </c>
      <c r="BN782" s="0" t="n">
        <f aca="false">BF782*AE782+BG782*AI782+BH782*AM782+BI782*AQ782+BJ782*AU782</f>
        <v>0.594938344446004</v>
      </c>
      <c r="BO782" s="0" t="n">
        <f aca="false">RANK(BK782,$BK782:$BN782)</f>
        <v>4</v>
      </c>
      <c r="BP782" s="0" t="n">
        <f aca="false">RANK(BL782,$BK782:$BN782)</f>
        <v>3</v>
      </c>
      <c r="BQ782" s="0" t="n">
        <f aca="false">RANK(BM782,$BK782:$BN782)</f>
        <v>1</v>
      </c>
      <c r="BR782" s="0" t="n">
        <f aca="false">RANK(BN782,$BK782:$BN782)</f>
        <v>2</v>
      </c>
    </row>
    <row r="783" customFormat="false" ht="15" hidden="false" customHeight="false" outlineLevel="0" collapsed="false">
      <c r="A783" s="0" t="n">
        <v>760</v>
      </c>
      <c r="B783" s="0" t="n">
        <f aca="false">RANDBETWEEN(1,$B$5)</f>
        <v>5</v>
      </c>
      <c r="C783" s="0" t="n">
        <f aca="false">RANDBETWEEN(1,$B$5)</f>
        <v>4</v>
      </c>
      <c r="D783" s="0" t="n">
        <f aca="false">RANDBETWEEN(1,$B$5)</f>
        <v>6</v>
      </c>
      <c r="E783" s="0" t="n">
        <f aca="false">RANDBETWEEN(1,$B$5)</f>
        <v>4</v>
      </c>
      <c r="F783" s="0" t="n">
        <f aca="false">RANDBETWEEN(1,$B$5)</f>
        <v>2</v>
      </c>
      <c r="G783" s="0" t="n">
        <f aca="false">RANDBETWEEN(1,$B$5)</f>
        <v>1</v>
      </c>
      <c r="H783" s="0" t="n">
        <f aca="true">NORMINV(RAND(),$B$8,$B$13)</f>
        <v>47.1557955141513</v>
      </c>
      <c r="I783" s="0" t="n">
        <f aca="true">NORMINV(RAND(),$C$8,$C$13)</f>
        <v>60.4561335626747</v>
      </c>
      <c r="J783" s="0" t="n">
        <f aca="true">NORMINV(RAND(),$D$8,$D$13)</f>
        <v>14.4131823182824</v>
      </c>
      <c r="K783" s="0" t="n">
        <f aca="true">NORMINV(RAND(),$E$8,$E$13)</f>
        <v>3.06593454563042</v>
      </c>
      <c r="L783" s="0" t="n">
        <f aca="true">NORMINV(RAND(),$B$9,$B$14)</f>
        <v>49.2355053823406</v>
      </c>
      <c r="M783" s="0" t="n">
        <f aca="true">NORMINV(RAND(),$C$9,$C$14)</f>
        <v>48.1280497393515</v>
      </c>
      <c r="N783" s="0" t="n">
        <f aca="true">NORMINV(RAND(),$D$9,$D$14)</f>
        <v>44.6017723513832</v>
      </c>
      <c r="O783" s="0" t="n">
        <f aca="true">NORMINV(RAND(),$E$9,$E$14)</f>
        <v>25.7058368199411</v>
      </c>
      <c r="P783" s="0" t="n">
        <f aca="true">NORMINV(RAND(),$B$10,$B$15)</f>
        <v>23.5485269035863</v>
      </c>
      <c r="Q783" s="0" t="n">
        <f aca="true">NORMINV(RAND(),$C$10,$C$15)</f>
        <v>28.2482742337719</v>
      </c>
      <c r="R783" s="0" t="n">
        <f aca="true">NORMINV(RAND(),$D$10,$D$15)</f>
        <v>9.78460291836561</v>
      </c>
      <c r="S783" s="0" t="n">
        <f aca="true">NORMINV(RAND(),$E$10,$E$15)</f>
        <v>3.75892603046132</v>
      </c>
      <c r="T783" s="0" t="n">
        <f aca="false">MEDIAN(INDEX(Avaliadores!$B$17:$B$22,$B783),INDEX(Avaliadores!$B$17:$B$22,$C783),INDEX(Avaliadores!$B$17:$B$22,$D783),INDEX(Avaliadores!$B$17:$B$22,$E783),INDEX(Avaliadores!$B$17:$B$22,$F783),INDEX(Avaliadores!$B$17:$B$22,$G783))</f>
        <v>2.79166666666667</v>
      </c>
      <c r="U783" s="0" t="n">
        <f aca="false">MEDIAN(INDEX(Avaliadores!$C$17:$C$22,$B783),INDEX(Avaliadores!$C$17:$C$22,$C783),INDEX(Avaliadores!$C$17:$C$22,$D783),INDEX(Avaliadores!$C$17:$C$22,$E783),INDEX(Avaliadores!$C$17:$C$22,$F783),INDEX(Avaliadores!$C$17:$C$22,$G783))</f>
        <v>5.54166666666667</v>
      </c>
      <c r="V783" s="0" t="n">
        <f aca="false">MEDIAN(INDEX(Avaliadores!$D$17:$D$22,$B783),INDEX(Avaliadores!$D$17:$D$22,$C783),INDEX(Avaliadores!$D$17:$D$22,$D783),INDEX(Avaliadores!$D$17:$D$22,$E783),INDEX(Avaliadores!$D$17:$D$22,$F783),INDEX(Avaliadores!$D$17:$D$22,$G783))</f>
        <v>5.54166666666667</v>
      </c>
      <c r="W783" s="0" t="n">
        <f aca="false">MEDIAN(INDEX(Avaliadores!$E$17:$E$22,$B783),INDEX(Avaliadores!$E$17:$E$22,$C783),INDEX(Avaliadores!$E$17:$E$22,$D783),INDEX(Avaliadores!$E$17:$E$22,$E783),INDEX(Avaliadores!$E$17:$E$22,$F783),INDEX(Avaliadores!$E$17:$E$22,$G783))</f>
        <v>6.54166666666667</v>
      </c>
      <c r="X783" s="0" t="n">
        <f aca="false">MEDIAN(INDEX(Avaliadores!$F$17:$F$22,$B783),INDEX(Avaliadores!$F$17:$F$22,$C783),INDEX(Avaliadores!$F$17:$F$22,$D783),INDEX(Avaliadores!$F$17:$F$22,$E783),INDEX(Avaliadores!$F$17:$F$22,$F783),INDEX(Avaliadores!$F$17:$F$22,$G783))</f>
        <v>2.79166666666667</v>
      </c>
      <c r="Y783" s="0" t="n">
        <f aca="false">MEDIAN(INDEX(Avaliadores!$G$17:$G$22,$B783),INDEX(Avaliadores!$G$17:$G$22,$C783),INDEX(Avaliadores!$G$17:$G$22,$D783),INDEX(Avaliadores!$G$17:$G$22,$E783),INDEX(Avaliadores!$G$17:$G$22,$F783),INDEX(Avaliadores!$G$17:$G$22,$G783))</f>
        <v>4.79166666666667</v>
      </c>
      <c r="Z783" s="0" t="n">
        <f aca="false">MEDIAN(INDEX(Avaliadores!$H$17:$H$22,$B783),INDEX(Avaliadores!$H$17:$H$22,$C783),INDEX(Avaliadores!$H$17:$H$22,$D783),INDEX(Avaliadores!$H$17:$H$22,$E783),INDEX(Avaliadores!$H$17:$H$22,$F783),INDEX(Avaliadores!$H$17:$H$22,$G783))</f>
        <v>3.79166666666667</v>
      </c>
      <c r="AA783" s="0" t="n">
        <f aca="false">MEDIAN(INDEX(Avaliadores!$I$17:$I$22,$B783),INDEX(Avaliadores!$I$17:$I$22,$C783),INDEX(Avaliadores!$I$17:$I$22,$D783),INDEX(Avaliadores!$I$17:$I$22,$E783),INDEX(Avaliadores!$I$17:$I$22,$F783),INDEX(Avaliadores!$I$17:$I$22,$G783))</f>
        <v>6.29166666666667</v>
      </c>
      <c r="AB783" s="0" t="n">
        <f aca="false">IF(MAX(H783:K783)=MIN(H783:K783),0,IF($B$17="custo",(MAX(H783:K783)-H783)/(MAX(H783:K783)-MIN(H783:K783)),(H783-MIN(H783:K783))/(MAX(H783:K783)-MIN(H783:K783))))</f>
        <v>0.23175277793641</v>
      </c>
      <c r="AC783" s="0" t="n">
        <f aca="false">IF(MAX(H783:K783)=MIN(H783:K783),0,IF($B$17="custo",(MAX(H783:K783)-I783)/(MAX(H783:K783)-MIN(H783:K783)),(I783-MIN(H783:K783))/(MAX(H783:K783)-MIN(H783:K783))))</f>
        <v>0</v>
      </c>
      <c r="AD783" s="0" t="n">
        <f aca="false">IF(MAX(H783:K783)=MIN(H783:K783),0,IF($B$17="custo",(MAX(H783:K783)-J783)/(MAX(H783:K783)-MIN(H783:K783)),(J783-MIN(H783:K783))/(MAX(H783:K783)-MIN(H783:K783))))</f>
        <v>0.802278995943507</v>
      </c>
      <c r="AE783" s="0" t="n">
        <f aca="false">IF(MAX(H783:K783)=MIN(H783:K783),0,IF($B$17="custo",(MAX(H783:K783)-K783)/(MAX(H783:K783)-MIN(H783:K783)),(K783-MIN(H783:K783))/(MAX(H783:K783)-MIN(H783:K783))))</f>
        <v>1</v>
      </c>
      <c r="AF783" s="0" t="n">
        <f aca="false">IF(MAX(L783:O783)=MIN(L783:O783),0,IF($C$17="custo",(MAX(L783:O783)-L783)/(MAX(L783:O783)-MIN(L783:O783)),(L783-MIN(L783:O783))/(MAX(L783:O783)-MIN(L783:O783))))</f>
        <v>1</v>
      </c>
      <c r="AG783" s="0" t="n">
        <f aca="false">IF(MAX(L783:O783)=MIN(L783:O783),0,IF($C$17="custo",(MAX(L783:O783)-M783)/(MAX(L783:O783)-MIN(L783:O783)),(M783-MIN(L783:O783))/(MAX(L783:O783)-MIN(L783:O783))))</f>
        <v>0.952933648850506</v>
      </c>
      <c r="AH783" s="0" t="n">
        <f aca="false">IF(MAX(L783:O783)=MIN(L783:O783),0,IF($C$17="custo",(MAX(L783:O783)-N783)/(MAX(L783:O783)-MIN(L783:O783)),(N783-MIN(L783:O783))/(MAX(L783:O783)-MIN(L783:O783))))</f>
        <v>0.803068495475449</v>
      </c>
      <c r="AI783" s="0" t="n">
        <f aca="false">IF(MAX(L783:O783)=MIN(L783:O783),0,IF($C$17="custo",(MAX(L783:O783)-O783)/(MAX(L783:O783)-MIN(L783:O783)),(O783-MIN(L783:O783))/(MAX(L783:O783)-MIN(L783:O783))))</f>
        <v>0</v>
      </c>
      <c r="AJ783" s="0" t="n">
        <f aca="false">IF(MAX(P783:S783)=MIN(P783:S783),0,IF($D$17="custo",(MAX(P783:S783)-P783)/(MAX(P783:S783)-MIN(P783:S783)),(P783-MIN(P783:S783))/(MAX(P783:S783)-MIN(P783:S783))))</f>
        <v>0.191909857754002</v>
      </c>
      <c r="AK783" s="0" t="n">
        <f aca="false">IF(MAX(P783:S783)=MIN(P783:S783),0,IF($D$17="custo",(MAX(P783:S783)-Q783)/(MAX(P783:S783)-MIN(P783:S783)),(Q783-MIN(P783:S783))/(MAX(P783:S783)-MIN(P783:S783))))</f>
        <v>0</v>
      </c>
      <c r="AL783" s="0" t="n">
        <f aca="false">IF(MAX(P783:S783)=MIN(P783:S783),0,IF($D$17="custo",(MAX(P783:S783)-R783)/(MAX(P783:S783)-MIN(P783:S783)),(R783-MIN(P783:S783))/(MAX(P783:S783)-MIN(P783:S783))))</f>
        <v>0.753947028811093</v>
      </c>
      <c r="AM783" s="0" t="n">
        <f aca="false">IF(MAX(P783:S783)=MIN(P783:S783),0,IF($D$17="custo",(MAX(P783:S783)-S783)/(MAX(P783:S783)-MIN(P783:S783)),(S783-MIN(P783:S783))/(MAX(P783:S783)-MIN(P783:S783))))</f>
        <v>1</v>
      </c>
      <c r="AN783" s="0" t="n">
        <f aca="false">IF(MAX(T783:W783)=MIN(T783:W783),0,IF($E$17="custo",(MAX(T783:W783)-T783)/(MAX(T783:W783)-MIN(T783:W783)),(T783-MIN(T783:W783))/(MAX(T783:W783)-MIN(T783:W783))))</f>
        <v>0</v>
      </c>
      <c r="AO783" s="0" t="n">
        <f aca="false">IF(MAX(T783:W783)=MIN(T783:W783),0,IF($E$17="custo",(MAX(T783:W783)-U783)/(MAX(T783:W783)-MIN(T783:W783)),(U783-MIN(T783:W783))/(MAX(T783:W783)-MIN(T783:W783))))</f>
        <v>0.733333333333333</v>
      </c>
      <c r="AP783" s="0" t="n">
        <f aca="false">IF(MAX(T783:W783)=MIN(T783:W783),0,IF($E$17="custo",(MAX(T783:W783)-V783)/(MAX(T783:W783)-MIN(T783:W783)),(V783-MIN(T783:W783))/(MAX(T783:W783)-MIN(T783:W783))))</f>
        <v>0.733333333333333</v>
      </c>
      <c r="AQ783" s="0" t="n">
        <f aca="false">IF(MAX(T783:W783)=MIN(T783:W783),0,IF($E$17="custo",(MAX(T783:W783)-W783)/(MAX(T783:W783)-MIN(T783:W783)),(W783-MIN(T783:W783))/(MAX(T783:W783)-MIN(T783:W783))))</f>
        <v>1</v>
      </c>
      <c r="AR783" s="0" t="n">
        <f aca="false">IF(MAX(X783:AA783)=MIN(X783:AA783),0,IF($F$17="custo",(MAX(X783:AA783)-X783)/(MAX(X783:AA783)-MIN(X783:AA783)),(X783-MIN(X783:AA783))/(MAX(X783:AA783)-MIN(X783:AA783))))</f>
        <v>0</v>
      </c>
      <c r="AS783" s="0" t="n">
        <f aca="false">IF(MAX(X783:AA783)=MIN(X783:AA783),0,IF($F$17="custo",(MAX(X783:AA783)-Y783)/(MAX(X783:AA783)-MIN(X783:AA783)),(Y783-MIN(X783:AA783))/(MAX(X783:AA783)-MIN(X783:AA783))))</f>
        <v>0.571428571428571</v>
      </c>
      <c r="AT783" s="0" t="n">
        <f aca="false">IF(MAX(X783:AA783)=MIN(X783:AA783),0,IF($F$17="custo",(MAX(X783:AA783)-Z783)/(MAX(X783:AA783)-MIN(X783:AA783)),(Z783-MIN(X783:AA783))/(MAX(X783:AA783)-MIN(X783:AA783))))</f>
        <v>0.285714285714286</v>
      </c>
      <c r="AU783" s="0" t="n">
        <f aca="false">IF(MAX(X783:AA783)=MIN(X783:AA783),0,IF($F$17="custo",(MAX(X783:AA783)-AA783)/(MAX(X783:AA783)-MIN(X783:AA783)),(AA783-MIN(X783:AA783))/(MAX(X783:AA783)-MIN(X783:AA783))))</f>
        <v>1</v>
      </c>
      <c r="AV783" s="0" t="n">
        <f aca="false">STDEVP(AB783:AE783)</f>
        <v>0.407136225090907</v>
      </c>
      <c r="AW783" s="0" t="n">
        <f aca="false">STDEVP(AF783:AI783)</f>
        <v>0.404386755672841</v>
      </c>
      <c r="AX783" s="0" t="n">
        <f aca="false">STDEVP(AJ783:AM783)</f>
        <v>0.40579420893109</v>
      </c>
      <c r="AY783" s="0" t="n">
        <f aca="false">STDEVP(AN783:AQ783)</f>
        <v>0.372305131728145</v>
      </c>
      <c r="AZ783" s="0" t="n">
        <f aca="false">STDEVP(AR783:AU783)</f>
        <v>0.369431444028164</v>
      </c>
      <c r="BA783" s="0" t="n">
        <f aca="false">AV783*((1-IFERROR(CORREL(AB783:AE783,AF783:AI783),0))+(1-IFERROR(CORREL(AB783:AE783,AJ783:AM783),0))+(1-IFERROR(CORREL(AB783:AE783,AN783:AQ783),0))+(1-IFERROR(CORREL(AB783:AE783,AR783:AU783),0)))</f>
        <v>1.12978244483627</v>
      </c>
      <c r="BB783" s="0" t="n">
        <f aca="false">AW783*((1-IFERROR(CORREL(AF783:AI783,AB783:AE783),0))+(1-IFERROR(CORREL(AF783:AI783,AJ783:AM783),0))+(1-IFERROR(CORREL(AF783:AI783,AN783:AQ783),0))+(1-IFERROR(CORREL(AF783:AI783,AR783:AU783),0)))</f>
        <v>2.89355818812031</v>
      </c>
      <c r="BC783" s="0" t="n">
        <f aca="false">AX783*((1-IFERROR(CORREL(AJ783:AM783,AB783:AE783),0))+(1-IFERROR(CORREL(AJ783:AM783,AF783:AI783),0))+(1-IFERROR(CORREL(AJ783:AM783,AN783:AQ783),0))+(1-IFERROR(CORREL(AJ783:AM783,AR783:AU783),0)))</f>
        <v>1.10575234015986</v>
      </c>
      <c r="BD783" s="0" t="n">
        <f aca="false">AY783*((1-IFERROR(CORREL(AN783:AQ783,AB783:AE783),0))+(1-IFERROR(CORREL(AN783:AQ783,AF783:AI783),0))+(1-IFERROR(CORREL(AN783:AQ783,AJ783:AM783),0))+(1-IFERROR(CORREL(AN783:AQ783,AR783:AU783),0)))</f>
        <v>0.9941782944562</v>
      </c>
      <c r="BE783" s="0" t="n">
        <f aca="false">AZ783*((1-IFERROR(CORREL(AR783:AU783,AB783:AE783),0))+(1-IFERROR(CORREL(AR783:AU783,AF783:AI783),0))+(1-IFERROR(CORREL(AR783:AU783,AJ783:AM783),0))+(1-IFERROR(CORREL(AR783:AU783,AN783:AQ783),0)))</f>
        <v>1.09862313208543</v>
      </c>
      <c r="BF783" s="0" t="n">
        <f aca="false">IF(SUM(BA783:BE783)&gt;0,BA783/SUM(BA783:BE783),1/5)</f>
        <v>0.156438516310867</v>
      </c>
      <c r="BG783" s="0" t="n">
        <f aca="false">IF(SUM(BA783:BE783)&gt;0,BB783/SUM(BA783:BE783),1/5)</f>
        <v>0.400664704853247</v>
      </c>
      <c r="BH783" s="0" t="n">
        <f aca="false">IF(SUM(BA783:BE783)&gt;0,BC783/SUM(BA783:BE783),1/5)</f>
        <v>0.153111120014745</v>
      </c>
      <c r="BI783" s="0" t="n">
        <f aca="false">IF(SUM(BA783:BE783)&gt;0,BD783/SUM(BA783:BE783),1/5)</f>
        <v>0.137661704732663</v>
      </c>
      <c r="BJ783" s="0" t="n">
        <f aca="false">IF(SUM(BA783:BE783)&gt;0,BE783/SUM(BA783:BE783),1/5)</f>
        <v>0.152123954088479</v>
      </c>
      <c r="BK783" s="0" t="n">
        <f aca="false">BF783*AB783+BG783*AF783+BH783*AJ783+BI783*AN783+BJ783*AR783</f>
        <v>0.466303298847126</v>
      </c>
      <c r="BL783" s="0" t="n">
        <f aca="false">BF783*AC783+BG783*AG783+BH783*AK783+BI783*AO783+BJ783*AS783</f>
        <v>0.569686769730213</v>
      </c>
      <c r="BM783" s="0" t="n">
        <f aca="false">BF783*AD783+BG783*AH783+BH783*AL783+BI783*AP783+BJ783*AT783</f>
        <v>0.707122115208817</v>
      </c>
      <c r="BN783" s="0" t="n">
        <f aca="false">BF783*AE783+BG783*AI783+BH783*AM783+BI783*AQ783+BJ783*AU783</f>
        <v>0.599335295146753</v>
      </c>
      <c r="BO783" s="0" t="n">
        <f aca="false">RANK(BK783,$BK783:$BN783)</f>
        <v>4</v>
      </c>
      <c r="BP783" s="0" t="n">
        <f aca="false">RANK(BL783,$BK783:$BN783)</f>
        <v>3</v>
      </c>
      <c r="BQ783" s="0" t="n">
        <f aca="false">RANK(BM783,$BK783:$BN783)</f>
        <v>1</v>
      </c>
      <c r="BR783" s="0" t="n">
        <f aca="false">RANK(BN783,$BK783:$BN783)</f>
        <v>2</v>
      </c>
    </row>
    <row r="784" customFormat="false" ht="15" hidden="false" customHeight="false" outlineLevel="0" collapsed="false">
      <c r="A784" s="0" t="n">
        <v>761</v>
      </c>
      <c r="B784" s="0" t="n">
        <f aca="false">RANDBETWEEN(1,$B$5)</f>
        <v>5</v>
      </c>
      <c r="C784" s="0" t="n">
        <f aca="false">RANDBETWEEN(1,$B$5)</f>
        <v>4</v>
      </c>
      <c r="D784" s="0" t="n">
        <f aca="false">RANDBETWEEN(1,$B$5)</f>
        <v>1</v>
      </c>
      <c r="E784" s="0" t="n">
        <f aca="false">RANDBETWEEN(1,$B$5)</f>
        <v>6</v>
      </c>
      <c r="F784" s="0" t="n">
        <f aca="false">RANDBETWEEN(1,$B$5)</f>
        <v>5</v>
      </c>
      <c r="G784" s="0" t="n">
        <f aca="false">RANDBETWEEN(1,$B$5)</f>
        <v>2</v>
      </c>
      <c r="H784" s="0" t="n">
        <f aca="true">NORMINV(RAND(),$B$8,$B$13)</f>
        <v>52.7973905146089</v>
      </c>
      <c r="I784" s="0" t="n">
        <f aca="true">NORMINV(RAND(),$C$8,$C$13)</f>
        <v>68.5523459508208</v>
      </c>
      <c r="J784" s="0" t="n">
        <f aca="true">NORMINV(RAND(),$D$8,$D$13)</f>
        <v>14.9157169993835</v>
      </c>
      <c r="K784" s="0" t="n">
        <f aca="true">NORMINV(RAND(),$E$8,$E$13)</f>
        <v>2.90112790019903</v>
      </c>
      <c r="L784" s="0" t="n">
        <f aca="true">NORMINV(RAND(),$B$9,$B$14)</f>
        <v>48.0175905874622</v>
      </c>
      <c r="M784" s="0" t="n">
        <f aca="true">NORMINV(RAND(),$C$9,$C$14)</f>
        <v>46.4361816711624</v>
      </c>
      <c r="N784" s="0" t="n">
        <f aca="true">NORMINV(RAND(),$D$9,$D$14)</f>
        <v>48.622353396433</v>
      </c>
      <c r="O784" s="0" t="n">
        <f aca="true">NORMINV(RAND(),$E$9,$E$14)</f>
        <v>28.9424081660331</v>
      </c>
      <c r="P784" s="0" t="n">
        <f aca="true">NORMINV(RAND(),$B$10,$B$15)</f>
        <v>21.5975122997487</v>
      </c>
      <c r="Q784" s="0" t="n">
        <f aca="true">NORMINV(RAND(),$C$10,$C$15)</f>
        <v>31.5811784738047</v>
      </c>
      <c r="R784" s="0" t="n">
        <f aca="true">NORMINV(RAND(),$D$10,$D$15)</f>
        <v>9.74501437024071</v>
      </c>
      <c r="S784" s="0" t="n">
        <f aca="true">NORMINV(RAND(),$E$10,$E$15)</f>
        <v>3.6821527822839</v>
      </c>
      <c r="T784" s="0" t="n">
        <f aca="false">MEDIAN(INDEX(Avaliadores!$B$17:$B$22,$B784),INDEX(Avaliadores!$B$17:$B$22,$C784),INDEX(Avaliadores!$B$17:$B$22,$D784),INDEX(Avaliadores!$B$17:$B$22,$E784),INDEX(Avaliadores!$B$17:$B$22,$F784),INDEX(Avaliadores!$B$17:$B$22,$G784))</f>
        <v>2.54166666666667</v>
      </c>
      <c r="U784" s="0" t="n">
        <f aca="false">MEDIAN(INDEX(Avaliadores!$C$17:$C$22,$B784),INDEX(Avaliadores!$C$17:$C$22,$C784),INDEX(Avaliadores!$C$17:$C$22,$D784),INDEX(Avaliadores!$C$17:$C$22,$E784),INDEX(Avaliadores!$C$17:$C$22,$F784),INDEX(Avaliadores!$C$17:$C$22,$G784))</f>
        <v>5.54166666666667</v>
      </c>
      <c r="V784" s="0" t="n">
        <f aca="false">MEDIAN(INDEX(Avaliadores!$D$17:$D$22,$B784),INDEX(Avaliadores!$D$17:$D$22,$C784),INDEX(Avaliadores!$D$17:$D$22,$D784),INDEX(Avaliadores!$D$17:$D$22,$E784),INDEX(Avaliadores!$D$17:$D$22,$F784),INDEX(Avaliadores!$D$17:$D$22,$G784))</f>
        <v>5.54166666666667</v>
      </c>
      <c r="W784" s="0" t="n">
        <f aca="false">MEDIAN(INDEX(Avaliadores!$E$17:$E$22,$B784),INDEX(Avaliadores!$E$17:$E$22,$C784),INDEX(Avaliadores!$E$17:$E$22,$D784),INDEX(Avaliadores!$E$17:$E$22,$E784),INDEX(Avaliadores!$E$17:$E$22,$F784),INDEX(Avaliadores!$E$17:$E$22,$G784))</f>
        <v>6.79166666666667</v>
      </c>
      <c r="X784" s="0" t="n">
        <f aca="false">MEDIAN(INDEX(Avaliadores!$F$17:$F$22,$B784),INDEX(Avaliadores!$F$17:$F$22,$C784),INDEX(Avaliadores!$F$17:$F$22,$D784),INDEX(Avaliadores!$F$17:$F$22,$E784),INDEX(Avaliadores!$F$17:$F$22,$F784),INDEX(Avaliadores!$F$17:$F$22,$G784))</f>
        <v>2.54166666666667</v>
      </c>
      <c r="Y784" s="0" t="n">
        <f aca="false">MEDIAN(INDEX(Avaliadores!$G$17:$G$22,$B784),INDEX(Avaliadores!$G$17:$G$22,$C784),INDEX(Avaliadores!$G$17:$G$22,$D784),INDEX(Avaliadores!$G$17:$G$22,$E784),INDEX(Avaliadores!$G$17:$G$22,$F784),INDEX(Avaliadores!$G$17:$G$22,$G784))</f>
        <v>4.79166666666667</v>
      </c>
      <c r="Z784" s="0" t="n">
        <f aca="false">MEDIAN(INDEX(Avaliadores!$H$17:$H$22,$B784),INDEX(Avaliadores!$H$17:$H$22,$C784),INDEX(Avaliadores!$H$17:$H$22,$D784),INDEX(Avaliadores!$H$17:$H$22,$E784),INDEX(Avaliadores!$H$17:$H$22,$F784),INDEX(Avaliadores!$H$17:$H$22,$G784))</f>
        <v>3.79166666666667</v>
      </c>
      <c r="AA784" s="0" t="n">
        <f aca="false">MEDIAN(INDEX(Avaliadores!$I$17:$I$22,$B784),INDEX(Avaliadores!$I$17:$I$22,$C784),INDEX(Avaliadores!$I$17:$I$22,$D784),INDEX(Avaliadores!$I$17:$I$22,$E784),INDEX(Avaliadores!$I$17:$I$22,$F784),INDEX(Avaliadores!$I$17:$I$22,$G784))</f>
        <v>6.54166666666667</v>
      </c>
      <c r="AB784" s="0" t="n">
        <f aca="false">IF(MAX(H784:K784)=MIN(H784:K784),0,IF($B$17="custo",(MAX(H784:K784)-H784)/(MAX(H784:K784)-MIN(H784:K784)),(H784-MIN(H784:K784))/(MAX(H784:K784)-MIN(H784:K784))))</f>
        <v>0.239979636387914</v>
      </c>
      <c r="AC784" s="0" t="n">
        <f aca="false">IF(MAX(H784:K784)=MIN(H784:K784),0,IF($B$17="custo",(MAX(H784:K784)-I784)/(MAX(H784:K784)-MIN(H784:K784)),(I784-MIN(H784:K784))/(MAX(H784:K784)-MIN(H784:K784))))</f>
        <v>0</v>
      </c>
      <c r="AD784" s="0" t="n">
        <f aca="false">IF(MAX(H784:K784)=MIN(H784:K784),0,IF($B$17="custo",(MAX(H784:K784)-J784)/(MAX(H784:K784)-MIN(H784:K784)),(J784-MIN(H784:K784))/(MAX(H784:K784)-MIN(H784:K784))))</f>
        <v>0.816993660499637</v>
      </c>
      <c r="AE784" s="0" t="n">
        <f aca="false">IF(MAX(H784:K784)=MIN(H784:K784),0,IF($B$17="custo",(MAX(H784:K784)-K784)/(MAX(H784:K784)-MIN(H784:K784)),(K784-MIN(H784:K784))/(MAX(H784:K784)-MIN(H784:K784))))</f>
        <v>1</v>
      </c>
      <c r="AF784" s="0" t="n">
        <f aca="false">IF(MAX(L784:O784)=MIN(L784:O784),0,IF($C$17="custo",(MAX(L784:O784)-L784)/(MAX(L784:O784)-MIN(L784:O784)),(L784-MIN(L784:O784))/(MAX(L784:O784)-MIN(L784:O784))))</f>
        <v>0.969270096949426</v>
      </c>
      <c r="AG784" s="0" t="n">
        <f aca="false">IF(MAX(L784:O784)=MIN(L784:O784),0,IF($C$17="custo",(MAX(L784:O784)-M784)/(MAX(L784:O784)-MIN(L784:O784)),(M784-MIN(L784:O784))/(MAX(L784:O784)-MIN(L784:O784))))</f>
        <v>0.888913729196077</v>
      </c>
      <c r="AH784" s="0" t="n">
        <f aca="false">IF(MAX(L784:O784)=MIN(L784:O784),0,IF($C$17="custo",(MAX(L784:O784)-N784)/(MAX(L784:O784)-MIN(L784:O784)),(N784-MIN(L784:O784))/(MAX(L784:O784)-MIN(L784:O784))))</f>
        <v>1</v>
      </c>
      <c r="AI784" s="0" t="n">
        <f aca="false">IF(MAX(L784:O784)=MIN(L784:O784),0,IF($C$17="custo",(MAX(L784:O784)-O784)/(MAX(L784:O784)-MIN(L784:O784)),(O784-MIN(L784:O784))/(MAX(L784:O784)-MIN(L784:O784))))</f>
        <v>0</v>
      </c>
      <c r="AJ784" s="0" t="n">
        <f aca="false">IF(MAX(P784:S784)=MIN(P784:S784),0,IF($D$17="custo",(MAX(P784:S784)-P784)/(MAX(P784:S784)-MIN(P784:S784)),(P784-MIN(P784:S784))/(MAX(P784:S784)-MIN(P784:S784))))</f>
        <v>0.357849993918975</v>
      </c>
      <c r="AK784" s="0" t="n">
        <f aca="false">IF(MAX(P784:S784)=MIN(P784:S784),0,IF($D$17="custo",(MAX(P784:S784)-Q784)/(MAX(P784:S784)-MIN(P784:S784)),(Q784-MIN(P784:S784))/(MAX(P784:S784)-MIN(P784:S784))))</f>
        <v>0</v>
      </c>
      <c r="AL784" s="0" t="n">
        <f aca="false">IF(MAX(P784:S784)=MIN(P784:S784),0,IF($D$17="custo",(MAX(P784:S784)-R784)/(MAX(P784:S784)-MIN(P784:S784)),(R784-MIN(P784:S784))/(MAX(P784:S784)-MIN(P784:S784))))</f>
        <v>0.782685544112049</v>
      </c>
      <c r="AM784" s="0" t="n">
        <f aca="false">IF(MAX(P784:S784)=MIN(P784:S784),0,IF($D$17="custo",(MAX(P784:S784)-S784)/(MAX(P784:S784)-MIN(P784:S784)),(S784-MIN(P784:S784))/(MAX(P784:S784)-MIN(P784:S784))))</f>
        <v>1</v>
      </c>
      <c r="AN784" s="0" t="n">
        <f aca="false">IF(MAX(T784:W784)=MIN(T784:W784),0,IF($E$17="custo",(MAX(T784:W784)-T784)/(MAX(T784:W784)-MIN(T784:W784)),(T784-MIN(T784:W784))/(MAX(T784:W784)-MIN(T784:W784))))</f>
        <v>0</v>
      </c>
      <c r="AO784" s="0" t="n">
        <f aca="false">IF(MAX(T784:W784)=MIN(T784:W784),0,IF($E$17="custo",(MAX(T784:W784)-U784)/(MAX(T784:W784)-MIN(T784:W784)),(U784-MIN(T784:W784))/(MAX(T784:W784)-MIN(T784:W784))))</f>
        <v>0.705882352941177</v>
      </c>
      <c r="AP784" s="0" t="n">
        <f aca="false">IF(MAX(T784:W784)=MIN(T784:W784),0,IF($E$17="custo",(MAX(T784:W784)-V784)/(MAX(T784:W784)-MIN(T784:W784)),(V784-MIN(T784:W784))/(MAX(T784:W784)-MIN(T784:W784))))</f>
        <v>0.705882352941177</v>
      </c>
      <c r="AQ784" s="0" t="n">
        <f aca="false">IF(MAX(T784:W784)=MIN(T784:W784),0,IF($E$17="custo",(MAX(T784:W784)-W784)/(MAX(T784:W784)-MIN(T784:W784)),(W784-MIN(T784:W784))/(MAX(T784:W784)-MIN(T784:W784))))</f>
        <v>1</v>
      </c>
      <c r="AR784" s="0" t="n">
        <f aca="false">IF(MAX(X784:AA784)=MIN(X784:AA784),0,IF($F$17="custo",(MAX(X784:AA784)-X784)/(MAX(X784:AA784)-MIN(X784:AA784)),(X784-MIN(X784:AA784))/(MAX(X784:AA784)-MIN(X784:AA784))))</f>
        <v>0</v>
      </c>
      <c r="AS784" s="0" t="n">
        <f aca="false">IF(MAX(X784:AA784)=MIN(X784:AA784),0,IF($F$17="custo",(MAX(X784:AA784)-Y784)/(MAX(X784:AA784)-MIN(X784:AA784)),(Y784-MIN(X784:AA784))/(MAX(X784:AA784)-MIN(X784:AA784))))</f>
        <v>0.5625</v>
      </c>
      <c r="AT784" s="0" t="n">
        <f aca="false">IF(MAX(X784:AA784)=MIN(X784:AA784),0,IF($F$17="custo",(MAX(X784:AA784)-Z784)/(MAX(X784:AA784)-MIN(X784:AA784)),(Z784-MIN(X784:AA784))/(MAX(X784:AA784)-MIN(X784:AA784))))</f>
        <v>0.3125</v>
      </c>
      <c r="AU784" s="0" t="n">
        <f aca="false">IF(MAX(X784:AA784)=MIN(X784:AA784),0,IF($F$17="custo",(MAX(X784:AA784)-AA784)/(MAX(X784:AA784)-MIN(X784:AA784)),(AA784-MIN(X784:AA784))/(MAX(X784:AA784)-MIN(X784:AA784))))</f>
        <v>1</v>
      </c>
      <c r="AV784" s="0" t="n">
        <f aca="false">STDEVP(AB784:AE784)</f>
        <v>0.408437290520332</v>
      </c>
      <c r="AW784" s="0" t="n">
        <f aca="false">STDEVP(AF784:AI784)</f>
        <v>0.41453240005568</v>
      </c>
      <c r="AX784" s="0" t="n">
        <f aca="false">STDEVP(AJ784:AM784)</f>
        <v>0.385739608322876</v>
      </c>
      <c r="AY784" s="0" t="n">
        <f aca="false">STDEVP(AN784:AQ784)</f>
        <v>0.36823482428085</v>
      </c>
      <c r="AZ784" s="0" t="n">
        <f aca="false">STDEVP(AR784:AU784)</f>
        <v>0.365771872209988</v>
      </c>
      <c r="BA784" s="0" t="n">
        <f aca="false">AV784*((1-IFERROR(CORREL(AB784:AE784,AF784:AI784),0))+(1-IFERROR(CORREL(AB784:AE784,AJ784:AM784),0))+(1-IFERROR(CORREL(AB784:AE784,AN784:AQ784),0))+(1-IFERROR(CORREL(AB784:AE784,AR784:AU784),0)))</f>
        <v>1.05498357998858</v>
      </c>
      <c r="BB784" s="0" t="n">
        <f aca="false">AW784*((1-IFERROR(CORREL(AF784:AI784,AB784:AE784),0))+(1-IFERROR(CORREL(AF784:AI784,AJ784:AM784),0))+(1-IFERROR(CORREL(AF784:AI784,AN784:AQ784),0))+(1-IFERROR(CORREL(AF784:AI784,AR784:AU784),0)))</f>
        <v>2.79968379054713</v>
      </c>
      <c r="BC784" s="0" t="n">
        <f aca="false">AX784*((1-IFERROR(CORREL(AJ784:AM784,AB784:AE784),0))+(1-IFERROR(CORREL(AJ784:AM784,AF784:AI784),0))+(1-IFERROR(CORREL(AJ784:AM784,AN784:AQ784),0))+(1-IFERROR(CORREL(AJ784:AM784,AR784:AU784),0)))</f>
        <v>1.05923387832543</v>
      </c>
      <c r="BD784" s="0" t="n">
        <f aca="false">AY784*((1-IFERROR(CORREL(AN784:AQ784,AB784:AE784),0))+(1-IFERROR(CORREL(AN784:AQ784,AF784:AI784),0))+(1-IFERROR(CORREL(AN784:AQ784,AJ784:AM784),0))+(1-IFERROR(CORREL(AN784:AQ784,AR784:AU784),0)))</f>
        <v>0.999509787026039</v>
      </c>
      <c r="BE784" s="0" t="n">
        <f aca="false">AZ784*((1-IFERROR(CORREL(AR784:AU784,AB784:AE784),0))+(1-IFERROR(CORREL(AR784:AU784,AF784:AI784),0))+(1-IFERROR(CORREL(AR784:AU784,AJ784:AM784),0))+(1-IFERROR(CORREL(AR784:AU784,AN784:AQ784),0)))</f>
        <v>1.11583745548625</v>
      </c>
      <c r="BF784" s="0" t="n">
        <f aca="false">IF(SUM(BA784:BE784)&gt;0,BA784/SUM(BA784:BE784),1/5)</f>
        <v>0.150084832152867</v>
      </c>
      <c r="BG784" s="0" t="n">
        <f aca="false">IF(SUM(BA784:BE784)&gt;0,BB784/SUM(BA784:BE784),1/5)</f>
        <v>0.398290627224662</v>
      </c>
      <c r="BH784" s="0" t="n">
        <f aca="false">IF(SUM(BA784:BE784)&gt;0,BC784/SUM(BA784:BE784),1/5)</f>
        <v>0.15068949114907</v>
      </c>
      <c r="BI784" s="0" t="n">
        <f aca="false">IF(SUM(BA784:BE784)&gt;0,BD784/SUM(BA784:BE784),1/5)</f>
        <v>0.142192979555735</v>
      </c>
      <c r="BJ784" s="0" t="n">
        <f aca="false">IF(SUM(BA784:BE784)&gt;0,BE784/SUM(BA784:BE784),1/5)</f>
        <v>0.158742069917666</v>
      </c>
      <c r="BK784" s="0" t="n">
        <f aca="false">BF784*AB784+BG784*AF784+BH784*AJ784+BI784*AN784+BJ784*AR784</f>
        <v>0.475992731802831</v>
      </c>
      <c r="BL784" s="0" t="n">
        <f aca="false">BF784*AC784+BG784*AG784+BH784*AK784+BI784*AO784+BJ784*AS784</f>
        <v>0.543709936059325</v>
      </c>
      <c r="BM784" s="0" t="n">
        <f aca="false">BF784*AD784+BG784*AH784+BH784*AL784+BI784*AP784+BJ784*AT784</f>
        <v>0.788829881832474</v>
      </c>
      <c r="BN784" s="0" t="n">
        <f aca="false">BF784*AE784+BG784*AI784+BH784*AM784+BI784*AQ784+BJ784*AU784</f>
        <v>0.601709372775338</v>
      </c>
      <c r="BO784" s="0" t="n">
        <f aca="false">RANK(BK784,$BK784:$BN784)</f>
        <v>4</v>
      </c>
      <c r="BP784" s="0" t="n">
        <f aca="false">RANK(BL784,$BK784:$BN784)</f>
        <v>3</v>
      </c>
      <c r="BQ784" s="0" t="n">
        <f aca="false">RANK(BM784,$BK784:$BN784)</f>
        <v>1</v>
      </c>
      <c r="BR784" s="0" t="n">
        <f aca="false">RANK(BN784,$BK784:$BN784)</f>
        <v>2</v>
      </c>
    </row>
    <row r="785" customFormat="false" ht="15" hidden="false" customHeight="false" outlineLevel="0" collapsed="false">
      <c r="A785" s="0" t="n">
        <v>762</v>
      </c>
      <c r="B785" s="0" t="n">
        <f aca="false">RANDBETWEEN(1,$B$5)</f>
        <v>2</v>
      </c>
      <c r="C785" s="0" t="n">
        <f aca="false">RANDBETWEEN(1,$B$5)</f>
        <v>6</v>
      </c>
      <c r="D785" s="0" t="n">
        <f aca="false">RANDBETWEEN(1,$B$5)</f>
        <v>4</v>
      </c>
      <c r="E785" s="0" t="n">
        <f aca="false">RANDBETWEEN(1,$B$5)</f>
        <v>1</v>
      </c>
      <c r="F785" s="0" t="n">
        <f aca="false">RANDBETWEEN(1,$B$5)</f>
        <v>6</v>
      </c>
      <c r="G785" s="0" t="n">
        <f aca="false">RANDBETWEEN(1,$B$5)</f>
        <v>6</v>
      </c>
      <c r="H785" s="0" t="n">
        <f aca="true">NORMINV(RAND(),$B$8,$B$13)</f>
        <v>45.8367734077298</v>
      </c>
      <c r="I785" s="0" t="n">
        <f aca="true">NORMINV(RAND(),$C$8,$C$13)</f>
        <v>63.9526290755382</v>
      </c>
      <c r="J785" s="0" t="n">
        <f aca="true">NORMINV(RAND(),$D$8,$D$13)</f>
        <v>14.3844979027405</v>
      </c>
      <c r="K785" s="0" t="n">
        <f aca="true">NORMINV(RAND(),$E$8,$E$13)</f>
        <v>3.08216229659258</v>
      </c>
      <c r="L785" s="0" t="n">
        <f aca="true">NORMINV(RAND(),$B$9,$B$14)</f>
        <v>45.0301969621401</v>
      </c>
      <c r="M785" s="0" t="n">
        <f aca="true">NORMINV(RAND(),$C$9,$C$14)</f>
        <v>59.8293113372458</v>
      </c>
      <c r="N785" s="0" t="n">
        <f aca="true">NORMINV(RAND(),$D$9,$D$14)</f>
        <v>40.742317687702</v>
      </c>
      <c r="O785" s="0" t="n">
        <f aca="true">NORMINV(RAND(),$E$9,$E$14)</f>
        <v>26.7735821225821</v>
      </c>
      <c r="P785" s="0" t="n">
        <f aca="true">NORMINV(RAND(),$B$10,$B$15)</f>
        <v>25.3618054256972</v>
      </c>
      <c r="Q785" s="0" t="n">
        <f aca="true">NORMINV(RAND(),$C$10,$C$15)</f>
        <v>30.2712833241819</v>
      </c>
      <c r="R785" s="0" t="n">
        <f aca="true">NORMINV(RAND(),$D$10,$D$15)</f>
        <v>10.3748441214848</v>
      </c>
      <c r="S785" s="0" t="n">
        <f aca="true">NORMINV(RAND(),$E$10,$E$15)</f>
        <v>4.18364610883879</v>
      </c>
      <c r="T785" s="0" t="n">
        <f aca="false">MEDIAN(INDEX(Avaliadores!$B$17:$B$22,$B785),INDEX(Avaliadores!$B$17:$B$22,$C785),INDEX(Avaliadores!$B$17:$B$22,$D785),INDEX(Avaliadores!$B$17:$B$22,$E785),INDEX(Avaliadores!$B$17:$B$22,$F785),INDEX(Avaliadores!$B$17:$B$22,$G785))</f>
        <v>2.04166666666667</v>
      </c>
      <c r="U785" s="0" t="n">
        <f aca="false">MEDIAN(INDEX(Avaliadores!$C$17:$C$22,$B785),INDEX(Avaliadores!$C$17:$C$22,$C785),INDEX(Avaliadores!$C$17:$C$22,$D785),INDEX(Avaliadores!$C$17:$C$22,$E785),INDEX(Avaliadores!$C$17:$C$22,$F785),INDEX(Avaliadores!$C$17:$C$22,$G785))</f>
        <v>5.79166666666667</v>
      </c>
      <c r="V785" s="0" t="n">
        <f aca="false">MEDIAN(INDEX(Avaliadores!$D$17:$D$22,$B785),INDEX(Avaliadores!$D$17:$D$22,$C785),INDEX(Avaliadores!$D$17:$D$22,$D785),INDEX(Avaliadores!$D$17:$D$22,$E785),INDEX(Avaliadores!$D$17:$D$22,$F785),INDEX(Avaliadores!$D$17:$D$22,$G785))</f>
        <v>5.29166666666667</v>
      </c>
      <c r="W785" s="0" t="n">
        <f aca="false">MEDIAN(INDEX(Avaliadores!$E$17:$E$22,$B785),INDEX(Avaliadores!$E$17:$E$22,$C785),INDEX(Avaliadores!$E$17:$E$22,$D785),INDEX(Avaliadores!$E$17:$E$22,$E785),INDEX(Avaliadores!$E$17:$E$22,$F785),INDEX(Avaliadores!$E$17:$E$22,$G785))</f>
        <v>6.04166666666667</v>
      </c>
      <c r="X785" s="0" t="n">
        <f aca="false">MEDIAN(INDEX(Avaliadores!$F$17:$F$22,$B785),INDEX(Avaliadores!$F$17:$F$22,$C785),INDEX(Avaliadores!$F$17:$F$22,$D785),INDEX(Avaliadores!$F$17:$F$22,$E785),INDEX(Avaliadores!$F$17:$F$22,$F785),INDEX(Avaliadores!$F$17:$F$22,$G785))</f>
        <v>3.04166666666667</v>
      </c>
      <c r="Y785" s="0" t="n">
        <f aca="false">MEDIAN(INDEX(Avaliadores!$G$17:$G$22,$B785),INDEX(Avaliadores!$G$17:$G$22,$C785),INDEX(Avaliadores!$G$17:$G$22,$D785),INDEX(Avaliadores!$G$17:$G$22,$E785),INDEX(Avaliadores!$G$17:$G$22,$F785),INDEX(Avaliadores!$G$17:$G$22,$G785))</f>
        <v>5.04166666666667</v>
      </c>
      <c r="Z785" s="0" t="n">
        <f aca="false">MEDIAN(INDEX(Avaliadores!$H$17:$H$22,$B785),INDEX(Avaliadores!$H$17:$H$22,$C785),INDEX(Avaliadores!$H$17:$H$22,$D785),INDEX(Avaliadores!$H$17:$H$22,$E785),INDEX(Avaliadores!$H$17:$H$22,$F785),INDEX(Avaliadores!$H$17:$H$22,$G785))</f>
        <v>4.04166666666667</v>
      </c>
      <c r="AA785" s="0" t="n">
        <f aca="false">MEDIAN(INDEX(Avaliadores!$I$17:$I$22,$B785),INDEX(Avaliadores!$I$17:$I$22,$C785),INDEX(Avaliadores!$I$17:$I$22,$D785),INDEX(Avaliadores!$I$17:$I$22,$E785),INDEX(Avaliadores!$I$17:$I$22,$F785),INDEX(Avaliadores!$I$17:$I$22,$G785))</f>
        <v>7.04166666666667</v>
      </c>
      <c r="AB785" s="0" t="n">
        <f aca="false">IF(MAX(H785:K785)=MIN(H785:K785),0,IF($B$17="custo",(MAX(H785:K785)-H785)/(MAX(H785:K785)-MIN(H785:K785)),(H785-MIN(H785:K785))/(MAX(H785:K785)-MIN(H785:K785))))</f>
        <v>0.29761322076923</v>
      </c>
      <c r="AC785" s="0" t="n">
        <f aca="false">IF(MAX(H785:K785)=MIN(H785:K785),0,IF($B$17="custo",(MAX(H785:K785)-I785)/(MAX(H785:K785)-MIN(H785:K785)),(I785-MIN(H785:K785))/(MAX(H785:K785)-MIN(H785:K785))))</f>
        <v>0</v>
      </c>
      <c r="AD785" s="0" t="n">
        <f aca="false">IF(MAX(H785:K785)=MIN(H785:K785),0,IF($B$17="custo",(MAX(H785:K785)-J785)/(MAX(H785:K785)-MIN(H785:K785)),(J785-MIN(H785:K785))/(MAX(H785:K785)-MIN(H785:K785))))</f>
        <v>0.814321522337048</v>
      </c>
      <c r="AE785" s="0" t="n">
        <f aca="false">IF(MAX(H785:K785)=MIN(H785:K785),0,IF($B$17="custo",(MAX(H785:K785)-K785)/(MAX(H785:K785)-MIN(H785:K785)),(K785-MIN(H785:K785))/(MAX(H785:K785)-MIN(H785:K785))))</f>
        <v>1</v>
      </c>
      <c r="AF785" s="0" t="n">
        <f aca="false">IF(MAX(L785:O785)=MIN(L785:O785),0,IF($C$17="custo",(MAX(L785:O785)-L785)/(MAX(L785:O785)-MIN(L785:O785)),(L785-MIN(L785:O785))/(MAX(L785:O785)-MIN(L785:O785))))</f>
        <v>0.552298051602483</v>
      </c>
      <c r="AG785" s="0" t="n">
        <f aca="false">IF(MAX(L785:O785)=MIN(L785:O785),0,IF($C$17="custo",(MAX(L785:O785)-M785)/(MAX(L785:O785)-MIN(L785:O785)),(M785-MIN(L785:O785))/(MAX(L785:O785)-MIN(L785:O785))))</f>
        <v>1</v>
      </c>
      <c r="AH785" s="0" t="n">
        <f aca="false">IF(MAX(L785:O785)=MIN(L785:O785),0,IF($C$17="custo",(MAX(L785:O785)-N785)/(MAX(L785:O785)-MIN(L785:O785)),(N785-MIN(L785:O785))/(MAX(L785:O785)-MIN(L785:O785))))</f>
        <v>0.4225813768744</v>
      </c>
      <c r="AI785" s="0" t="n">
        <f aca="false">IF(MAX(L785:O785)=MIN(L785:O785),0,IF($C$17="custo",(MAX(L785:O785)-O785)/(MAX(L785:O785)-MIN(L785:O785)),(O785-MIN(L785:O785))/(MAX(L785:O785)-MIN(L785:O785))))</f>
        <v>0</v>
      </c>
      <c r="AJ785" s="0" t="n">
        <f aca="false">IF(MAX(P785:S785)=MIN(P785:S785),0,IF($D$17="custo",(MAX(P785:S785)-P785)/(MAX(P785:S785)-MIN(P785:S785)),(P785-MIN(P785:S785))/(MAX(P785:S785)-MIN(P785:S785))))</f>
        <v>0.188191742240164</v>
      </c>
      <c r="AK785" s="0" t="n">
        <f aca="false">IF(MAX(P785:S785)=MIN(P785:S785),0,IF($D$17="custo",(MAX(P785:S785)-Q785)/(MAX(P785:S785)-MIN(P785:S785)),(Q785-MIN(P785:S785))/(MAX(P785:S785)-MIN(P785:S785))))</f>
        <v>0</v>
      </c>
      <c r="AL785" s="0" t="n">
        <f aca="false">IF(MAX(P785:S785)=MIN(P785:S785),0,IF($D$17="custo",(MAX(P785:S785)-R785)/(MAX(P785:S785)-MIN(P785:S785)),(R785-MIN(P785:S785))/(MAX(P785:S785)-MIN(P785:S785))))</f>
        <v>0.76267693537977</v>
      </c>
      <c r="AM785" s="0" t="n">
        <f aca="false">IF(MAX(P785:S785)=MIN(P785:S785),0,IF($D$17="custo",(MAX(P785:S785)-S785)/(MAX(P785:S785)-MIN(P785:S785)),(S785-MIN(P785:S785))/(MAX(P785:S785)-MIN(P785:S785))))</f>
        <v>1</v>
      </c>
      <c r="AN785" s="0" t="n">
        <f aca="false">IF(MAX(T785:W785)=MIN(T785:W785),0,IF($E$17="custo",(MAX(T785:W785)-T785)/(MAX(T785:W785)-MIN(T785:W785)),(T785-MIN(T785:W785))/(MAX(T785:W785)-MIN(T785:W785))))</f>
        <v>0</v>
      </c>
      <c r="AO785" s="0" t="n">
        <f aca="false">IF(MAX(T785:W785)=MIN(T785:W785),0,IF($E$17="custo",(MAX(T785:W785)-U785)/(MAX(T785:W785)-MIN(T785:W785)),(U785-MIN(T785:W785))/(MAX(T785:W785)-MIN(T785:W785))))</f>
        <v>0.9375</v>
      </c>
      <c r="AP785" s="0" t="n">
        <f aca="false">IF(MAX(T785:W785)=MIN(T785:W785),0,IF($E$17="custo",(MAX(T785:W785)-V785)/(MAX(T785:W785)-MIN(T785:W785)),(V785-MIN(T785:W785))/(MAX(T785:W785)-MIN(T785:W785))))</f>
        <v>0.8125</v>
      </c>
      <c r="AQ785" s="0" t="n">
        <f aca="false">IF(MAX(T785:W785)=MIN(T785:W785),0,IF($E$17="custo",(MAX(T785:W785)-W785)/(MAX(T785:W785)-MIN(T785:W785)),(W785-MIN(T785:W785))/(MAX(T785:W785)-MIN(T785:W785))))</f>
        <v>1</v>
      </c>
      <c r="AR785" s="0" t="n">
        <f aca="false">IF(MAX(X785:AA785)=MIN(X785:AA785),0,IF($F$17="custo",(MAX(X785:AA785)-X785)/(MAX(X785:AA785)-MIN(X785:AA785)),(X785-MIN(X785:AA785))/(MAX(X785:AA785)-MIN(X785:AA785))))</f>
        <v>0</v>
      </c>
      <c r="AS785" s="0" t="n">
        <f aca="false">IF(MAX(X785:AA785)=MIN(X785:AA785),0,IF($F$17="custo",(MAX(X785:AA785)-Y785)/(MAX(X785:AA785)-MIN(X785:AA785)),(Y785-MIN(X785:AA785))/(MAX(X785:AA785)-MIN(X785:AA785))))</f>
        <v>0.5</v>
      </c>
      <c r="AT785" s="0" t="n">
        <f aca="false">IF(MAX(X785:AA785)=MIN(X785:AA785),0,IF($F$17="custo",(MAX(X785:AA785)-Z785)/(MAX(X785:AA785)-MIN(X785:AA785)),(Z785-MIN(X785:AA785))/(MAX(X785:AA785)-MIN(X785:AA785))))</f>
        <v>0.25</v>
      </c>
      <c r="AU785" s="0" t="n">
        <f aca="false">IF(MAX(X785:AA785)=MIN(X785:AA785),0,IF($F$17="custo",(MAX(X785:AA785)-AA785)/(MAX(X785:AA785)-MIN(X785:AA785)),(AA785-MIN(X785:AA785))/(MAX(X785:AA785)-MIN(X785:AA785))))</f>
        <v>1</v>
      </c>
      <c r="AV785" s="0" t="n">
        <f aca="false">STDEVP(AB785:AE785)</f>
        <v>0.398944257112794</v>
      </c>
      <c r="AW785" s="0" t="n">
        <f aca="false">STDEVP(AF785:AI785)</f>
        <v>0.356570809457837</v>
      </c>
      <c r="AX785" s="0" t="n">
        <f aca="false">STDEVP(AJ785:AM785)</f>
        <v>0.40792771733422</v>
      </c>
      <c r="AY785" s="0" t="n">
        <f aca="false">STDEVP(AN785:AQ785)</f>
        <v>0.40262808521016</v>
      </c>
      <c r="AZ785" s="0" t="n">
        <f aca="false">STDEVP(AR785:AU785)</f>
        <v>0.369754986443726</v>
      </c>
      <c r="BA785" s="0" t="n">
        <f aca="false">AV785*((1-IFERROR(CORREL(AB785:AE785,AF785:AI785),0))+(1-IFERROR(CORREL(AB785:AE785,AJ785:AM785),0))+(1-IFERROR(CORREL(AB785:AE785,AN785:AQ785),0))+(1-IFERROR(CORREL(AB785:AE785,AR785:AU785),0)))</f>
        <v>1.25453823536174</v>
      </c>
      <c r="BB785" s="0" t="n">
        <f aca="false">AW785*((1-IFERROR(CORREL(AF785:AI785,AB785:AE785),0))+(1-IFERROR(CORREL(AF785:AI785,AJ785:AM785),0))+(1-IFERROR(CORREL(AF785:AI785,AN785:AQ785),0))+(1-IFERROR(CORREL(AF785:AI785,AR785:AU785),0)))</f>
        <v>2.31254842638551</v>
      </c>
      <c r="BC785" s="0" t="n">
        <f aca="false">AX785*((1-IFERROR(CORREL(AJ785:AM785,AB785:AE785),0))+(1-IFERROR(CORREL(AJ785:AM785,AF785:AI785),0))+(1-IFERROR(CORREL(AJ785:AM785,AN785:AQ785),0))+(1-IFERROR(CORREL(AJ785:AM785,AR785:AU785),0)))</f>
        <v>1.20184458104833</v>
      </c>
      <c r="BD785" s="0" t="n">
        <f aca="false">AY785*((1-IFERROR(CORREL(AN785:AQ785,AB785:AE785),0))+(1-IFERROR(CORREL(AN785:AQ785,AF785:AI785),0))+(1-IFERROR(CORREL(AN785:AQ785,AJ785:AM785),0))+(1-IFERROR(CORREL(AN785:AQ785,AR785:AU785),0)))</f>
        <v>1.04543509109507</v>
      </c>
      <c r="BE785" s="0" t="n">
        <f aca="false">AZ785*((1-IFERROR(CORREL(AR785:AU785,AB785:AE785),0))+(1-IFERROR(CORREL(AR785:AU785,AF785:AI785),0))+(1-IFERROR(CORREL(AR785:AU785,AJ785:AM785),0))+(1-IFERROR(CORREL(AR785:AU785,AN785:AQ785),0)))</f>
        <v>0.987258373745277</v>
      </c>
      <c r="BF785" s="0" t="n">
        <f aca="false">IF(SUM(BA785:BE785)&gt;0,BA785/SUM(BA785:BE785),1/5)</f>
        <v>0.184446847523551</v>
      </c>
      <c r="BG785" s="0" t="n">
        <f aca="false">IF(SUM(BA785:BE785)&gt;0,BB785/SUM(BA785:BE785),1/5)</f>
        <v>0.339999415696855</v>
      </c>
      <c r="BH785" s="0" t="n">
        <f aca="false">IF(SUM(BA785:BE785)&gt;0,BC785/SUM(BA785:BE785),1/5)</f>
        <v>0.176699631736379</v>
      </c>
      <c r="BI785" s="0" t="n">
        <f aca="false">IF(SUM(BA785:BE785)&gt;0,BD785/SUM(BA785:BE785),1/5)</f>
        <v>0.153703730510359</v>
      </c>
      <c r="BJ785" s="0" t="n">
        <f aca="false">IF(SUM(BA785:BE785)&gt;0,BE785/SUM(BA785:BE785),1/5)</f>
        <v>0.145150374532855</v>
      </c>
      <c r="BK785" s="0" t="n">
        <f aca="false">BF785*AB785+BG785*AF785+BH785*AJ785+BI785*AN785+BJ785*AR785</f>
        <v>0.275928246737236</v>
      </c>
      <c r="BL785" s="0" t="n">
        <f aca="false">BF785*AC785+BG785*AG785+BH785*AK785+BI785*AO785+BJ785*AS785</f>
        <v>0.556671850316744</v>
      </c>
      <c r="BM785" s="0" t="n">
        <f aca="false">BF785*AD785+BG785*AH785+BH785*AL785+BI785*AP785+BJ785*AT785</f>
        <v>0.589813067175632</v>
      </c>
      <c r="BN785" s="0" t="n">
        <f aca="false">BF785*AE785+BG785*AI785+BH785*AM785+BI785*AQ785+BJ785*AU785</f>
        <v>0.660000584303145</v>
      </c>
      <c r="BO785" s="0" t="n">
        <f aca="false">RANK(BK785,$BK785:$BN785)</f>
        <v>4</v>
      </c>
      <c r="BP785" s="0" t="n">
        <f aca="false">RANK(BL785,$BK785:$BN785)</f>
        <v>3</v>
      </c>
      <c r="BQ785" s="0" t="n">
        <f aca="false">RANK(BM785,$BK785:$BN785)</f>
        <v>2</v>
      </c>
      <c r="BR785" s="0" t="n">
        <f aca="false">RANK(BN785,$BK785:$BN785)</f>
        <v>1</v>
      </c>
    </row>
    <row r="786" customFormat="false" ht="15" hidden="false" customHeight="false" outlineLevel="0" collapsed="false">
      <c r="A786" s="0" t="n">
        <v>763</v>
      </c>
      <c r="B786" s="0" t="n">
        <f aca="false">RANDBETWEEN(1,$B$5)</f>
        <v>5</v>
      </c>
      <c r="C786" s="0" t="n">
        <f aca="false">RANDBETWEEN(1,$B$5)</f>
        <v>2</v>
      </c>
      <c r="D786" s="0" t="n">
        <f aca="false">RANDBETWEEN(1,$B$5)</f>
        <v>6</v>
      </c>
      <c r="E786" s="0" t="n">
        <f aca="false">RANDBETWEEN(1,$B$5)</f>
        <v>1</v>
      </c>
      <c r="F786" s="0" t="n">
        <f aca="false">RANDBETWEEN(1,$B$5)</f>
        <v>5</v>
      </c>
      <c r="G786" s="0" t="n">
        <f aca="false">RANDBETWEEN(1,$B$5)</f>
        <v>5</v>
      </c>
      <c r="H786" s="0" t="n">
        <f aca="true">NORMINV(RAND(),$B$8,$B$13)</f>
        <v>52.2374151983752</v>
      </c>
      <c r="I786" s="0" t="n">
        <f aca="true">NORMINV(RAND(),$C$8,$C$13)</f>
        <v>59.4695259591535</v>
      </c>
      <c r="J786" s="0" t="n">
        <f aca="true">NORMINV(RAND(),$D$8,$D$13)</f>
        <v>14.3970958771527</v>
      </c>
      <c r="K786" s="0" t="n">
        <f aca="true">NORMINV(RAND(),$E$8,$E$13)</f>
        <v>2.81046623685357</v>
      </c>
      <c r="L786" s="0" t="n">
        <f aca="true">NORMINV(RAND(),$B$9,$B$14)</f>
        <v>41.4657564430281</v>
      </c>
      <c r="M786" s="0" t="n">
        <f aca="true">NORMINV(RAND(),$C$9,$C$14)</f>
        <v>47.3184239765633</v>
      </c>
      <c r="N786" s="0" t="n">
        <f aca="true">NORMINV(RAND(),$D$9,$D$14)</f>
        <v>43.074316275405</v>
      </c>
      <c r="O786" s="0" t="n">
        <f aca="true">NORMINV(RAND(),$E$9,$E$14)</f>
        <v>23.0728326525475</v>
      </c>
      <c r="P786" s="0" t="n">
        <f aca="true">NORMINV(RAND(),$B$10,$B$15)</f>
        <v>23.0878712120452</v>
      </c>
      <c r="Q786" s="0" t="n">
        <f aca="true">NORMINV(RAND(),$C$10,$C$15)</f>
        <v>27.6012118796818</v>
      </c>
      <c r="R786" s="0" t="n">
        <f aca="true">NORMINV(RAND(),$D$10,$D$15)</f>
        <v>9.82645306439965</v>
      </c>
      <c r="S786" s="0" t="n">
        <f aca="true">NORMINV(RAND(),$E$10,$E$15)</f>
        <v>3.94409444427065</v>
      </c>
      <c r="T786" s="0" t="n">
        <f aca="false">MEDIAN(INDEX(Avaliadores!$B$17:$B$22,$B786),INDEX(Avaliadores!$B$17:$B$22,$C786),INDEX(Avaliadores!$B$17:$B$22,$D786),INDEX(Avaliadores!$B$17:$B$22,$E786),INDEX(Avaliadores!$B$17:$B$22,$F786),INDEX(Avaliadores!$B$17:$B$22,$G786))</f>
        <v>2.54166666666667</v>
      </c>
      <c r="U786" s="0" t="n">
        <f aca="false">MEDIAN(INDEX(Avaliadores!$C$17:$C$22,$B786),INDEX(Avaliadores!$C$17:$C$22,$C786),INDEX(Avaliadores!$C$17:$C$22,$D786),INDEX(Avaliadores!$C$17:$C$22,$E786),INDEX(Avaliadores!$C$17:$C$22,$F786),INDEX(Avaliadores!$C$17:$C$22,$G786))</f>
        <v>5.54166666666667</v>
      </c>
      <c r="V786" s="0" t="n">
        <f aca="false">MEDIAN(INDEX(Avaliadores!$D$17:$D$22,$B786),INDEX(Avaliadores!$D$17:$D$22,$C786),INDEX(Avaliadores!$D$17:$D$22,$D786),INDEX(Avaliadores!$D$17:$D$22,$E786),INDEX(Avaliadores!$D$17:$D$22,$F786),INDEX(Avaliadores!$D$17:$D$22,$G786))</f>
        <v>5.54166666666667</v>
      </c>
      <c r="W786" s="0" t="n">
        <f aca="false">MEDIAN(INDEX(Avaliadores!$E$17:$E$22,$B786),INDEX(Avaliadores!$E$17:$E$22,$C786),INDEX(Avaliadores!$E$17:$E$22,$D786),INDEX(Avaliadores!$E$17:$E$22,$E786),INDEX(Avaliadores!$E$17:$E$22,$F786),INDEX(Avaliadores!$E$17:$E$22,$G786))</f>
        <v>7.29166666666667</v>
      </c>
      <c r="X786" s="0" t="n">
        <f aca="false">MEDIAN(INDEX(Avaliadores!$F$17:$F$22,$B786),INDEX(Avaliadores!$F$17:$F$22,$C786),INDEX(Avaliadores!$F$17:$F$22,$D786),INDEX(Avaliadores!$F$17:$F$22,$E786),INDEX(Avaliadores!$F$17:$F$22,$F786),INDEX(Avaliadores!$F$17:$F$22,$G786))</f>
        <v>2.54166666666667</v>
      </c>
      <c r="Y786" s="0" t="n">
        <f aca="false">MEDIAN(INDEX(Avaliadores!$G$17:$G$22,$B786),INDEX(Avaliadores!$G$17:$G$22,$C786),INDEX(Avaliadores!$G$17:$G$22,$D786),INDEX(Avaliadores!$G$17:$G$22,$E786),INDEX(Avaliadores!$G$17:$G$22,$F786),INDEX(Avaliadores!$G$17:$G$22,$G786))</f>
        <v>4.79166666666667</v>
      </c>
      <c r="Z786" s="0" t="n">
        <f aca="false">MEDIAN(INDEX(Avaliadores!$H$17:$H$22,$B786),INDEX(Avaliadores!$H$17:$H$22,$C786),INDEX(Avaliadores!$H$17:$H$22,$D786),INDEX(Avaliadores!$H$17:$H$22,$E786),INDEX(Avaliadores!$H$17:$H$22,$F786),INDEX(Avaliadores!$H$17:$H$22,$G786))</f>
        <v>3.79166666666667</v>
      </c>
      <c r="AA786" s="0" t="n">
        <f aca="false">MEDIAN(INDEX(Avaliadores!$I$17:$I$22,$B786),INDEX(Avaliadores!$I$17:$I$22,$C786),INDEX(Avaliadores!$I$17:$I$22,$D786),INDEX(Avaliadores!$I$17:$I$22,$E786),INDEX(Avaliadores!$I$17:$I$22,$F786),INDEX(Avaliadores!$I$17:$I$22,$G786))</f>
        <v>6.54166666666667</v>
      </c>
      <c r="AB786" s="0" t="n">
        <f aca="false">IF(MAX(H786:K786)=MIN(H786:K786),0,IF($B$17="custo",(MAX(H786:K786)-H786)/(MAX(H786:K786)-MIN(H786:K786)),(H786-MIN(H786:K786))/(MAX(H786:K786)-MIN(H786:K786))))</f>
        <v>0.127642618783733</v>
      </c>
      <c r="AC786" s="0" t="n">
        <f aca="false">IF(MAX(H786:K786)=MIN(H786:K786),0,IF($B$17="custo",(MAX(H786:K786)-I786)/(MAX(H786:K786)-MIN(H786:K786)),(I786-MIN(H786:K786))/(MAX(H786:K786)-MIN(H786:K786))))</f>
        <v>0</v>
      </c>
      <c r="AD786" s="0" t="n">
        <f aca="false">IF(MAX(H786:K786)=MIN(H786:K786),0,IF($B$17="custo",(MAX(H786:K786)-J786)/(MAX(H786:K786)-MIN(H786:K786)),(J786-MIN(H786:K786))/(MAX(H786:K786)-MIN(H786:K786))))</f>
        <v>0.795502613402198</v>
      </c>
      <c r="AE786" s="0" t="n">
        <f aca="false">IF(MAX(H786:K786)=MIN(H786:K786),0,IF($B$17="custo",(MAX(H786:K786)-K786)/(MAX(H786:K786)-MIN(H786:K786)),(K786-MIN(H786:K786))/(MAX(H786:K786)-MIN(H786:K786))))</f>
        <v>1</v>
      </c>
      <c r="AF786" s="0" t="n">
        <f aca="false">IF(MAX(L786:O786)=MIN(L786:O786),0,IF($C$17="custo",(MAX(L786:O786)-L786)/(MAX(L786:O786)-MIN(L786:O786)),(L786-MIN(L786:O786))/(MAX(L786:O786)-MIN(L786:O786))))</f>
        <v>0.758609000072604</v>
      </c>
      <c r="AG786" s="0" t="n">
        <f aca="false">IF(MAX(L786:O786)=MIN(L786:O786),0,IF($C$17="custo",(MAX(L786:O786)-M786)/(MAX(L786:O786)-MIN(L786:O786)),(M786-MIN(L786:O786))/(MAX(L786:O786)-MIN(L786:O786))))</f>
        <v>1</v>
      </c>
      <c r="AH786" s="0" t="n">
        <f aca="false">IF(MAX(L786:O786)=MIN(L786:O786),0,IF($C$17="custo",(MAX(L786:O786)-N786)/(MAX(L786:O786)-MIN(L786:O786)),(N786-MIN(L786:O786))/(MAX(L786:O786)-MIN(L786:O786))))</f>
        <v>0.824953425782014</v>
      </c>
      <c r="AI786" s="0" t="n">
        <f aca="false">IF(MAX(L786:O786)=MIN(L786:O786),0,IF($C$17="custo",(MAX(L786:O786)-O786)/(MAX(L786:O786)-MIN(L786:O786)),(O786-MIN(L786:O786))/(MAX(L786:O786)-MIN(L786:O786))))</f>
        <v>0</v>
      </c>
      <c r="AJ786" s="0" t="n">
        <f aca="false">IF(MAX(P786:S786)=MIN(P786:S786),0,IF($D$17="custo",(MAX(P786:S786)-P786)/(MAX(P786:S786)-MIN(P786:S786)),(P786-MIN(P786:S786))/(MAX(P786:S786)-MIN(P786:S786))))</f>
        <v>0.190781513426516</v>
      </c>
      <c r="AK786" s="0" t="n">
        <f aca="false">IF(MAX(P786:S786)=MIN(P786:S786),0,IF($D$17="custo",(MAX(P786:S786)-Q786)/(MAX(P786:S786)-MIN(P786:S786)),(Q786-MIN(P786:S786))/(MAX(P786:S786)-MIN(P786:S786))))</f>
        <v>0</v>
      </c>
      <c r="AL786" s="0" t="n">
        <f aca="false">IF(MAX(P786:S786)=MIN(P786:S786),0,IF($D$17="custo",(MAX(P786:S786)-R786)/(MAX(P786:S786)-MIN(P786:S786)),(R786-MIN(P786:S786))/(MAX(P786:S786)-MIN(P786:S786))))</f>
        <v>0.751349308038519</v>
      </c>
      <c r="AM786" s="0" t="n">
        <f aca="false">IF(MAX(P786:S786)=MIN(P786:S786),0,IF($D$17="custo",(MAX(P786:S786)-S786)/(MAX(P786:S786)-MIN(P786:S786)),(S786-MIN(P786:S786))/(MAX(P786:S786)-MIN(P786:S786))))</f>
        <v>1</v>
      </c>
      <c r="AN786" s="0" t="n">
        <f aca="false">IF(MAX(T786:W786)=MIN(T786:W786),0,IF($E$17="custo",(MAX(T786:W786)-T786)/(MAX(T786:W786)-MIN(T786:W786)),(T786-MIN(T786:W786))/(MAX(T786:W786)-MIN(T786:W786))))</f>
        <v>0</v>
      </c>
      <c r="AO786" s="0" t="n">
        <f aca="false">IF(MAX(T786:W786)=MIN(T786:W786),0,IF($E$17="custo",(MAX(T786:W786)-U786)/(MAX(T786:W786)-MIN(T786:W786)),(U786-MIN(T786:W786))/(MAX(T786:W786)-MIN(T786:W786))))</f>
        <v>0.631578947368421</v>
      </c>
      <c r="AP786" s="0" t="n">
        <f aca="false">IF(MAX(T786:W786)=MIN(T786:W786),0,IF($E$17="custo",(MAX(T786:W786)-V786)/(MAX(T786:W786)-MIN(T786:W786)),(V786-MIN(T786:W786))/(MAX(T786:W786)-MIN(T786:W786))))</f>
        <v>0.631578947368421</v>
      </c>
      <c r="AQ786" s="0" t="n">
        <f aca="false">IF(MAX(T786:W786)=MIN(T786:W786),0,IF($E$17="custo",(MAX(T786:W786)-W786)/(MAX(T786:W786)-MIN(T786:W786)),(W786-MIN(T786:W786))/(MAX(T786:W786)-MIN(T786:W786))))</f>
        <v>1</v>
      </c>
      <c r="AR786" s="0" t="n">
        <f aca="false">IF(MAX(X786:AA786)=MIN(X786:AA786),0,IF($F$17="custo",(MAX(X786:AA786)-X786)/(MAX(X786:AA786)-MIN(X786:AA786)),(X786-MIN(X786:AA786))/(MAX(X786:AA786)-MIN(X786:AA786))))</f>
        <v>0</v>
      </c>
      <c r="AS786" s="0" t="n">
        <f aca="false">IF(MAX(X786:AA786)=MIN(X786:AA786),0,IF($F$17="custo",(MAX(X786:AA786)-Y786)/(MAX(X786:AA786)-MIN(X786:AA786)),(Y786-MIN(X786:AA786))/(MAX(X786:AA786)-MIN(X786:AA786))))</f>
        <v>0.5625</v>
      </c>
      <c r="AT786" s="0" t="n">
        <f aca="false">IF(MAX(X786:AA786)=MIN(X786:AA786),0,IF($F$17="custo",(MAX(X786:AA786)-Z786)/(MAX(X786:AA786)-MIN(X786:AA786)),(Z786-MIN(X786:AA786))/(MAX(X786:AA786)-MIN(X786:AA786))))</f>
        <v>0.3125</v>
      </c>
      <c r="AU786" s="0" t="n">
        <f aca="false">IF(MAX(X786:AA786)=MIN(X786:AA786),0,IF($F$17="custo",(MAX(X786:AA786)-AA786)/(MAX(X786:AA786)-MIN(X786:AA786)),(AA786-MIN(X786:AA786))/(MAX(X786:AA786)-MIN(X786:AA786))))</f>
        <v>1</v>
      </c>
      <c r="AV786" s="0" t="n">
        <f aca="false">STDEVP(AB786:AE786)</f>
        <v>0.425586404282323</v>
      </c>
      <c r="AW786" s="0" t="n">
        <f aca="false">STDEVP(AF786:AI786)</f>
        <v>0.383189596553941</v>
      </c>
      <c r="AX786" s="0" t="n">
        <f aca="false">STDEVP(AJ786:AM786)</f>
        <v>0.405572230507144</v>
      </c>
      <c r="AY786" s="0" t="n">
        <f aca="false">STDEVP(AN786:AQ786)</f>
        <v>0.359622378124117</v>
      </c>
      <c r="AZ786" s="0" t="n">
        <f aca="false">STDEVP(AR786:AU786)</f>
        <v>0.365771872209988</v>
      </c>
      <c r="BA786" s="0" t="n">
        <f aca="false">AV786*((1-IFERROR(CORREL(AB786:AE786,AF786:AI786),0))+(1-IFERROR(CORREL(AB786:AE786,AJ786:AM786),0))+(1-IFERROR(CORREL(AB786:AE786,AN786:AQ786),0))+(1-IFERROR(CORREL(AB786:AE786,AR786:AU786),0)))</f>
        <v>1.07185630146534</v>
      </c>
      <c r="BB786" s="0" t="n">
        <f aca="false">AW786*((1-IFERROR(CORREL(AF786:AI786,AB786:AE786),0))+(1-IFERROR(CORREL(AF786:AI786,AJ786:AM786),0))+(1-IFERROR(CORREL(AF786:AI786,AN786:AQ786),0))+(1-IFERROR(CORREL(AF786:AI786,AR786:AU786),0)))</f>
        <v>2.60397464587419</v>
      </c>
      <c r="BC786" s="0" t="n">
        <f aca="false">AX786*((1-IFERROR(CORREL(AJ786:AM786,AB786:AE786),0))+(1-IFERROR(CORREL(AJ786:AM786,AF786:AI786),0))+(1-IFERROR(CORREL(AJ786:AM786,AN786:AQ786),0))+(1-IFERROR(CORREL(AJ786:AM786,AR786:AU786),0)))</f>
        <v>1.05463385466268</v>
      </c>
      <c r="BD786" s="0" t="n">
        <f aca="false">AY786*((1-IFERROR(CORREL(AN786:AQ786,AB786:AE786),0))+(1-IFERROR(CORREL(AN786:AQ786,AF786:AI786),0))+(1-IFERROR(CORREL(AN786:AQ786,AJ786:AM786),0))+(1-IFERROR(CORREL(AN786:AQ786,AR786:AU786),0)))</f>
        <v>0.829090527503203</v>
      </c>
      <c r="BE786" s="0" t="n">
        <f aca="false">AZ786*((1-IFERROR(CORREL(AR786:AU786,AB786:AE786),0))+(1-IFERROR(CORREL(AR786:AU786,AF786:AI786),0))+(1-IFERROR(CORREL(AR786:AU786,AJ786:AM786),0))+(1-IFERROR(CORREL(AR786:AU786,AN786:AQ786),0)))</f>
        <v>0.972262618498646</v>
      </c>
      <c r="BF786" s="0" t="n">
        <f aca="false">IF(SUM(BA786:BE786)&gt;0,BA786/SUM(BA786:BE786),1/5)</f>
        <v>0.164097699904951</v>
      </c>
      <c r="BG786" s="0" t="n">
        <f aca="false">IF(SUM(BA786:BE786)&gt;0,BB786/SUM(BA786:BE786),1/5)</f>
        <v>0.398660015726539</v>
      </c>
      <c r="BH786" s="0" t="n">
        <f aca="false">IF(SUM(BA786:BE786)&gt;0,BC786/SUM(BA786:BE786),1/5)</f>
        <v>0.161460999534586</v>
      </c>
      <c r="BI786" s="0" t="n">
        <f aca="false">IF(SUM(BA786:BE786)&gt;0,BD786/SUM(BA786:BE786),1/5)</f>
        <v>0.126931052595633</v>
      </c>
      <c r="BJ786" s="0" t="n">
        <f aca="false">IF(SUM(BA786:BE786)&gt;0,BE786/SUM(BA786:BE786),1/5)</f>
        <v>0.148850232238292</v>
      </c>
      <c r="BK786" s="0" t="n">
        <f aca="false">BF786*AB786+BG786*AF786+BH786*AJ786+BI786*AN786+BJ786*AR786</f>
        <v>0.354176709902059</v>
      </c>
      <c r="BL786" s="0" t="n">
        <f aca="false">BF786*AC786+BG786*AG786+BH786*AK786+BI786*AO786+BJ786*AS786</f>
        <v>0.562555251947293</v>
      </c>
      <c r="BM786" s="0" t="n">
        <f aca="false">BF786*AD786+BG786*AH786+BH786*AL786+BI786*AP786+BJ786*AT786</f>
        <v>0.707412383260298</v>
      </c>
      <c r="BN786" s="0" t="n">
        <f aca="false">BF786*AE786+BG786*AI786+BH786*AM786+BI786*AQ786+BJ786*AU786</f>
        <v>0.601339984273461</v>
      </c>
      <c r="BO786" s="0" t="n">
        <f aca="false">RANK(BK786,$BK786:$BN786)</f>
        <v>4</v>
      </c>
      <c r="BP786" s="0" t="n">
        <f aca="false">RANK(BL786,$BK786:$BN786)</f>
        <v>3</v>
      </c>
      <c r="BQ786" s="0" t="n">
        <f aca="false">RANK(BM786,$BK786:$BN786)</f>
        <v>1</v>
      </c>
      <c r="BR786" s="0" t="n">
        <f aca="false">RANK(BN786,$BK786:$BN786)</f>
        <v>2</v>
      </c>
    </row>
    <row r="787" customFormat="false" ht="15" hidden="false" customHeight="false" outlineLevel="0" collapsed="false">
      <c r="A787" s="0" t="n">
        <v>764</v>
      </c>
      <c r="B787" s="0" t="n">
        <f aca="false">RANDBETWEEN(1,$B$5)</f>
        <v>3</v>
      </c>
      <c r="C787" s="0" t="n">
        <f aca="false">RANDBETWEEN(1,$B$5)</f>
        <v>1</v>
      </c>
      <c r="D787" s="0" t="n">
        <f aca="false">RANDBETWEEN(1,$B$5)</f>
        <v>6</v>
      </c>
      <c r="E787" s="0" t="n">
        <f aca="false">RANDBETWEEN(1,$B$5)</f>
        <v>5</v>
      </c>
      <c r="F787" s="0" t="n">
        <f aca="false">RANDBETWEEN(1,$B$5)</f>
        <v>1</v>
      </c>
      <c r="G787" s="0" t="n">
        <f aca="false">RANDBETWEEN(1,$B$5)</f>
        <v>4</v>
      </c>
      <c r="H787" s="0" t="n">
        <f aca="true">NORMINV(RAND(),$B$8,$B$13)</f>
        <v>51.1490546436102</v>
      </c>
      <c r="I787" s="0" t="n">
        <f aca="true">NORMINV(RAND(),$C$8,$C$13)</f>
        <v>60.9021273001791</v>
      </c>
      <c r="J787" s="0" t="n">
        <f aca="true">NORMINV(RAND(),$D$8,$D$13)</f>
        <v>14.1769796500783</v>
      </c>
      <c r="K787" s="0" t="n">
        <f aca="true">NORMINV(RAND(),$E$8,$E$13)</f>
        <v>3.06944295105658</v>
      </c>
      <c r="L787" s="0" t="n">
        <f aca="true">NORMINV(RAND(),$B$9,$B$14)</f>
        <v>42.3280803000113</v>
      </c>
      <c r="M787" s="0" t="n">
        <f aca="true">NORMINV(RAND(),$C$9,$C$14)</f>
        <v>60.7210602527647</v>
      </c>
      <c r="N787" s="0" t="n">
        <f aca="true">NORMINV(RAND(),$D$9,$D$14)</f>
        <v>46.0583615220588</v>
      </c>
      <c r="O787" s="0" t="n">
        <f aca="true">NORMINV(RAND(),$E$9,$E$14)</f>
        <v>22.5277394984311</v>
      </c>
      <c r="P787" s="0" t="n">
        <f aca="true">NORMINV(RAND(),$B$10,$B$15)</f>
        <v>23.1800899983122</v>
      </c>
      <c r="Q787" s="0" t="n">
        <f aca="true">NORMINV(RAND(),$C$10,$C$15)</f>
        <v>29.8549670586844</v>
      </c>
      <c r="R787" s="0" t="n">
        <f aca="true">NORMINV(RAND(),$D$10,$D$15)</f>
        <v>10.0366387480409</v>
      </c>
      <c r="S787" s="0" t="n">
        <f aca="true">NORMINV(RAND(),$E$10,$E$15)</f>
        <v>3.5052235228677</v>
      </c>
      <c r="T787" s="0" t="n">
        <f aca="false">MEDIAN(INDEX(Avaliadores!$B$17:$B$22,$B787),INDEX(Avaliadores!$B$17:$B$22,$C787),INDEX(Avaliadores!$B$17:$B$22,$D787),INDEX(Avaliadores!$B$17:$B$22,$E787),INDEX(Avaliadores!$B$17:$B$22,$F787),INDEX(Avaliadores!$B$17:$B$22,$G787))</f>
        <v>2.29166666666667</v>
      </c>
      <c r="U787" s="0" t="n">
        <f aca="false">MEDIAN(INDEX(Avaliadores!$C$17:$C$22,$B787),INDEX(Avaliadores!$C$17:$C$22,$C787),INDEX(Avaliadores!$C$17:$C$22,$D787),INDEX(Avaliadores!$C$17:$C$22,$E787),INDEX(Avaliadores!$C$17:$C$22,$F787),INDEX(Avaliadores!$C$17:$C$22,$G787))</f>
        <v>5.16666666666667</v>
      </c>
      <c r="V787" s="0" t="n">
        <f aca="false">MEDIAN(INDEX(Avaliadores!$D$17:$D$22,$B787),INDEX(Avaliadores!$D$17:$D$22,$C787),INDEX(Avaliadores!$D$17:$D$22,$D787),INDEX(Avaliadores!$D$17:$D$22,$E787),INDEX(Avaliadores!$D$17:$D$22,$F787),INDEX(Avaliadores!$D$17:$D$22,$G787))</f>
        <v>5.66666666666667</v>
      </c>
      <c r="W787" s="0" t="n">
        <f aca="false">MEDIAN(INDEX(Avaliadores!$E$17:$E$22,$B787),INDEX(Avaliadores!$E$17:$E$22,$C787),INDEX(Avaliadores!$E$17:$E$22,$D787),INDEX(Avaliadores!$E$17:$E$22,$E787),INDEX(Avaliadores!$E$17:$E$22,$F787),INDEX(Avaliadores!$E$17:$E$22,$G787))</f>
        <v>6.79166666666667</v>
      </c>
      <c r="X787" s="0" t="n">
        <f aca="false">MEDIAN(INDEX(Avaliadores!$F$17:$F$22,$B787),INDEX(Avaliadores!$F$17:$F$22,$C787),INDEX(Avaliadores!$F$17:$F$22,$D787),INDEX(Avaliadores!$F$17:$F$22,$E787),INDEX(Avaliadores!$F$17:$F$22,$F787),INDEX(Avaliadores!$F$17:$F$22,$G787))</f>
        <v>2.66666666666667</v>
      </c>
      <c r="Y787" s="0" t="n">
        <f aca="false">MEDIAN(INDEX(Avaliadores!$G$17:$G$22,$B787),INDEX(Avaliadores!$G$17:$G$22,$C787),INDEX(Avaliadores!$G$17:$G$22,$D787),INDEX(Avaliadores!$G$17:$G$22,$E787),INDEX(Avaliadores!$G$17:$G$22,$F787),INDEX(Avaliadores!$G$17:$G$22,$G787))</f>
        <v>5.04166666666667</v>
      </c>
      <c r="Z787" s="0" t="n">
        <f aca="false">MEDIAN(INDEX(Avaliadores!$H$17:$H$22,$B787),INDEX(Avaliadores!$H$17:$H$22,$C787),INDEX(Avaliadores!$H$17:$H$22,$D787),INDEX(Avaliadores!$H$17:$H$22,$E787),INDEX(Avaliadores!$H$17:$H$22,$F787),INDEX(Avaliadores!$H$17:$H$22,$G787))</f>
        <v>3.91666666666667</v>
      </c>
      <c r="AA787" s="0" t="n">
        <f aca="false">MEDIAN(INDEX(Avaliadores!$I$17:$I$22,$B787),INDEX(Avaliadores!$I$17:$I$22,$C787),INDEX(Avaliadores!$I$17:$I$22,$D787),INDEX(Avaliadores!$I$17:$I$22,$E787),INDEX(Avaliadores!$I$17:$I$22,$F787),INDEX(Avaliadores!$I$17:$I$22,$G787))</f>
        <v>6.91666666666667</v>
      </c>
      <c r="AB787" s="0" t="n">
        <f aca="false">IF(MAX(H787:K787)=MIN(H787:K787),0,IF($B$17="custo",(MAX(H787:K787)-H787)/(MAX(H787:K787)-MIN(H787:K787)),(H787-MIN(H787:K787))/(MAX(H787:K787)-MIN(H787:K787))))</f>
        <v>0.168642918210261</v>
      </c>
      <c r="AC787" s="0" t="n">
        <f aca="false">IF(MAX(H787:K787)=MIN(H787:K787),0,IF($B$17="custo",(MAX(H787:K787)-I787)/(MAX(H787:K787)-MIN(H787:K787)),(I787-MIN(H787:K787))/(MAX(H787:K787)-MIN(H787:K787))))</f>
        <v>0</v>
      </c>
      <c r="AD787" s="0" t="n">
        <f aca="false">IF(MAX(H787:K787)=MIN(H787:K787),0,IF($B$17="custo",(MAX(H787:K787)-J787)/(MAX(H787:K787)-MIN(H787:K787)),(J787-MIN(H787:K787))/(MAX(H787:K787)-MIN(H787:K787))))</f>
        <v>0.8079366914396</v>
      </c>
      <c r="AE787" s="0" t="n">
        <f aca="false">IF(MAX(H787:K787)=MIN(H787:K787),0,IF($B$17="custo",(MAX(H787:K787)-K787)/(MAX(H787:K787)-MIN(H787:K787)),(K787-MIN(H787:K787))/(MAX(H787:K787)-MIN(H787:K787))))</f>
        <v>1</v>
      </c>
      <c r="AF787" s="0" t="n">
        <f aca="false">IF(MAX(L787:O787)=MIN(L787:O787),0,IF($C$17="custo",(MAX(L787:O787)-L787)/(MAX(L787:O787)-MIN(L787:O787)),(L787-MIN(L787:O787))/(MAX(L787:O787)-MIN(L787:O787))))</f>
        <v>0.518424174973932</v>
      </c>
      <c r="AG787" s="0" t="n">
        <f aca="false">IF(MAX(L787:O787)=MIN(L787:O787),0,IF($C$17="custo",(MAX(L787:O787)-M787)/(MAX(L787:O787)-MIN(L787:O787)),(M787-MIN(L787:O787))/(MAX(L787:O787)-MIN(L787:O787))))</f>
        <v>1</v>
      </c>
      <c r="AH787" s="0" t="n">
        <f aca="false">IF(MAX(L787:O787)=MIN(L787:O787),0,IF($C$17="custo",(MAX(L787:O787)-N787)/(MAX(L787:O787)-MIN(L787:O787)),(N787-MIN(L787:O787))/(MAX(L787:O787)-MIN(L787:O787))))</f>
        <v>0.616092593125926</v>
      </c>
      <c r="AI787" s="0" t="n">
        <f aca="false">IF(MAX(L787:O787)=MIN(L787:O787),0,IF($C$17="custo",(MAX(L787:O787)-O787)/(MAX(L787:O787)-MIN(L787:O787)),(O787-MIN(L787:O787))/(MAX(L787:O787)-MIN(L787:O787))))</f>
        <v>0</v>
      </c>
      <c r="AJ787" s="0" t="n">
        <f aca="false">IF(MAX(P787:S787)=MIN(P787:S787),0,IF($D$17="custo",(MAX(P787:S787)-P787)/(MAX(P787:S787)-MIN(P787:S787)),(P787-MIN(P787:S787))/(MAX(P787:S787)-MIN(P787:S787))))</f>
        <v>0.253318483016701</v>
      </c>
      <c r="AK787" s="0" t="n">
        <f aca="false">IF(MAX(P787:S787)=MIN(P787:S787),0,IF($D$17="custo",(MAX(P787:S787)-Q787)/(MAX(P787:S787)-MIN(P787:S787)),(Q787-MIN(P787:S787))/(MAX(P787:S787)-MIN(P787:S787))))</f>
        <v>0</v>
      </c>
      <c r="AL787" s="0" t="n">
        <f aca="false">IF(MAX(P787:S787)=MIN(P787:S787),0,IF($D$17="custo",(MAX(P787:S787)-R787)/(MAX(P787:S787)-MIN(P787:S787)),(R787-MIN(P787:S787))/(MAX(P787:S787)-MIN(P787:S787))))</f>
        <v>0.752126041898847</v>
      </c>
      <c r="AM787" s="0" t="n">
        <f aca="false">IF(MAX(P787:S787)=MIN(P787:S787),0,IF($D$17="custo",(MAX(P787:S787)-S787)/(MAX(P787:S787)-MIN(P787:S787)),(S787-MIN(P787:S787))/(MAX(P787:S787)-MIN(P787:S787))))</f>
        <v>1</v>
      </c>
      <c r="AN787" s="0" t="n">
        <f aca="false">IF(MAX(T787:W787)=MIN(T787:W787),0,IF($E$17="custo",(MAX(T787:W787)-T787)/(MAX(T787:W787)-MIN(T787:W787)),(T787-MIN(T787:W787))/(MAX(T787:W787)-MIN(T787:W787))))</f>
        <v>0</v>
      </c>
      <c r="AO787" s="0" t="n">
        <f aca="false">IF(MAX(T787:W787)=MIN(T787:W787),0,IF($E$17="custo",(MAX(T787:W787)-U787)/(MAX(T787:W787)-MIN(T787:W787)),(U787-MIN(T787:W787))/(MAX(T787:W787)-MIN(T787:W787))))</f>
        <v>0.638888888888889</v>
      </c>
      <c r="AP787" s="0" t="n">
        <f aca="false">IF(MAX(T787:W787)=MIN(T787:W787),0,IF($E$17="custo",(MAX(T787:W787)-V787)/(MAX(T787:W787)-MIN(T787:W787)),(V787-MIN(T787:W787))/(MAX(T787:W787)-MIN(T787:W787))))</f>
        <v>0.75</v>
      </c>
      <c r="AQ787" s="0" t="n">
        <f aca="false">IF(MAX(T787:W787)=MIN(T787:W787),0,IF($E$17="custo",(MAX(T787:W787)-W787)/(MAX(T787:W787)-MIN(T787:W787)),(W787-MIN(T787:W787))/(MAX(T787:W787)-MIN(T787:W787))))</f>
        <v>1</v>
      </c>
      <c r="AR787" s="0" t="n">
        <f aca="false">IF(MAX(X787:AA787)=MIN(X787:AA787),0,IF($F$17="custo",(MAX(X787:AA787)-X787)/(MAX(X787:AA787)-MIN(X787:AA787)),(X787-MIN(X787:AA787))/(MAX(X787:AA787)-MIN(X787:AA787))))</f>
        <v>0</v>
      </c>
      <c r="AS787" s="0" t="n">
        <f aca="false">IF(MAX(X787:AA787)=MIN(X787:AA787),0,IF($F$17="custo",(MAX(X787:AA787)-Y787)/(MAX(X787:AA787)-MIN(X787:AA787)),(Y787-MIN(X787:AA787))/(MAX(X787:AA787)-MIN(X787:AA787))))</f>
        <v>0.558823529411765</v>
      </c>
      <c r="AT787" s="0" t="n">
        <f aca="false">IF(MAX(X787:AA787)=MIN(X787:AA787),0,IF($F$17="custo",(MAX(X787:AA787)-Z787)/(MAX(X787:AA787)-MIN(X787:AA787)),(Z787-MIN(X787:AA787))/(MAX(X787:AA787)-MIN(X787:AA787))))</f>
        <v>0.294117647058824</v>
      </c>
      <c r="AU787" s="0" t="n">
        <f aca="false">IF(MAX(X787:AA787)=MIN(X787:AA787),0,IF($F$17="custo",(MAX(X787:AA787)-AA787)/(MAX(X787:AA787)-MIN(X787:AA787)),(AA787-MIN(X787:AA787))/(MAX(X787:AA787)-MIN(X787:AA787))))</f>
        <v>1</v>
      </c>
      <c r="AV787" s="0" t="n">
        <f aca="false">STDEVP(AB787:AE787)</f>
        <v>0.419668140593237</v>
      </c>
      <c r="AW787" s="0" t="n">
        <f aca="false">STDEVP(AF787:AI787)</f>
        <v>0.356823923727503</v>
      </c>
      <c r="AX787" s="0" t="n">
        <f aca="false">STDEVP(AJ787:AM787)</f>
        <v>0.395098690554611</v>
      </c>
      <c r="AY787" s="0" t="n">
        <f aca="false">STDEVP(AN787:AQ787)</f>
        <v>0.368775501315326</v>
      </c>
      <c r="AZ787" s="0" t="n">
        <f aca="false">STDEVP(AR787:AU787)</f>
        <v>0.367573522057353</v>
      </c>
      <c r="BA787" s="0" t="n">
        <f aca="false">AV787*((1-IFERROR(CORREL(AB787:AE787,AF787:AI787),0))+(1-IFERROR(CORREL(AB787:AE787,AJ787:AM787),0))+(1-IFERROR(CORREL(AB787:AE787,AN787:AQ787),0))+(1-IFERROR(CORREL(AB787:AE787,AR787:AU787),0)))</f>
        <v>1.08296001278233</v>
      </c>
      <c r="BB787" s="0" t="n">
        <f aca="false">AW787*((1-IFERROR(CORREL(AF787:AI787,AB787:AE787),0))+(1-IFERROR(CORREL(AF787:AI787,AJ787:AM787),0))+(1-IFERROR(CORREL(AF787:AI787,AN787:AQ787),0))+(1-IFERROR(CORREL(AF787:AI787,AR787:AU787),0)))</f>
        <v>2.29489496664273</v>
      </c>
      <c r="BC787" s="0" t="n">
        <f aca="false">AX787*((1-IFERROR(CORREL(AJ787:AM787,AB787:AE787),0))+(1-IFERROR(CORREL(AJ787:AM787,AF787:AI787),0))+(1-IFERROR(CORREL(AJ787:AM787,AN787:AQ787),0))+(1-IFERROR(CORREL(AJ787:AM787,AR787:AU787),0)))</f>
        <v>1.07355777057286</v>
      </c>
      <c r="BD787" s="0" t="n">
        <f aca="false">AY787*((1-IFERROR(CORREL(AN787:AQ787,AB787:AE787),0))+(1-IFERROR(CORREL(AN787:AQ787,AF787:AI787),0))+(1-IFERROR(CORREL(AN787:AQ787,AJ787:AM787),0))+(1-IFERROR(CORREL(AN787:AQ787,AR787:AU787),0)))</f>
        <v>0.791233549317417</v>
      </c>
      <c r="BE787" s="0" t="n">
        <f aca="false">AZ787*((1-IFERROR(CORREL(AR787:AU787,AB787:AE787),0))+(1-IFERROR(CORREL(AR787:AU787,AF787:AI787),0))+(1-IFERROR(CORREL(AR787:AU787,AJ787:AM787),0))+(1-IFERROR(CORREL(AR787:AU787,AN787:AQ787),0)))</f>
        <v>0.948555266006952</v>
      </c>
      <c r="BF787" s="0" t="n">
        <f aca="false">IF(SUM(BA787:BE787)&gt;0,BA787/SUM(BA787:BE787),1/5)</f>
        <v>0.174919198051656</v>
      </c>
      <c r="BG787" s="0" t="n">
        <f aca="false">IF(SUM(BA787:BE787)&gt;0,BB787/SUM(BA787:BE787),1/5)</f>
        <v>0.370670368656179</v>
      </c>
      <c r="BH787" s="0" t="n">
        <f aca="false">IF(SUM(BA787:BE787)&gt;0,BC787/SUM(BA787:BE787),1/5)</f>
        <v>0.17340055225887</v>
      </c>
      <c r="BI787" s="0" t="n">
        <f aca="false">IF(SUM(BA787:BE787)&gt;0,BD787/SUM(BA787:BE787),1/5)</f>
        <v>0.1277996752277</v>
      </c>
      <c r="BJ787" s="0" t="n">
        <f aca="false">IF(SUM(BA787:BE787)&gt;0,BE787/SUM(BA787:BE787),1/5)</f>
        <v>0.153210205805595</v>
      </c>
      <c r="BK787" s="0" t="n">
        <f aca="false">BF787*AB787+BG787*AF787+BH787*AJ787+BI787*AN787+BJ787*AR787</f>
        <v>0.265588928920768</v>
      </c>
      <c r="BL787" s="0" t="n">
        <f aca="false">BF787*AC787+BG787*AG787+BH787*AK787+BI787*AO787+BJ787*AS787</f>
        <v>0.537937629112951</v>
      </c>
      <c r="BM787" s="0" t="n">
        <f aca="false">BF787*AD787+BG787*AH787+BH787*AL787+BI787*AP787+BJ787*AT787</f>
        <v>0.641021559454704</v>
      </c>
      <c r="BN787" s="0" t="n">
        <f aca="false">BF787*AE787+BG787*AI787+BH787*AM787+BI787*AQ787+BJ787*AU787</f>
        <v>0.629329631343821</v>
      </c>
      <c r="BO787" s="0" t="n">
        <f aca="false">RANK(BK787,$BK787:$BN787)</f>
        <v>4</v>
      </c>
      <c r="BP787" s="0" t="n">
        <f aca="false">RANK(BL787,$BK787:$BN787)</f>
        <v>3</v>
      </c>
      <c r="BQ787" s="0" t="n">
        <f aca="false">RANK(BM787,$BK787:$BN787)</f>
        <v>1</v>
      </c>
      <c r="BR787" s="0" t="n">
        <f aca="false">RANK(BN787,$BK787:$BN787)</f>
        <v>2</v>
      </c>
    </row>
    <row r="788" customFormat="false" ht="15" hidden="false" customHeight="false" outlineLevel="0" collapsed="false">
      <c r="A788" s="0" t="n">
        <v>765</v>
      </c>
      <c r="B788" s="0" t="n">
        <f aca="false">RANDBETWEEN(1,$B$5)</f>
        <v>2</v>
      </c>
      <c r="C788" s="0" t="n">
        <f aca="false">RANDBETWEEN(1,$B$5)</f>
        <v>2</v>
      </c>
      <c r="D788" s="0" t="n">
        <f aca="false">RANDBETWEEN(1,$B$5)</f>
        <v>3</v>
      </c>
      <c r="E788" s="0" t="n">
        <f aca="false">RANDBETWEEN(1,$B$5)</f>
        <v>6</v>
      </c>
      <c r="F788" s="0" t="n">
        <f aca="false">RANDBETWEEN(1,$B$5)</f>
        <v>4</v>
      </c>
      <c r="G788" s="0" t="n">
        <f aca="false">RANDBETWEEN(1,$B$5)</f>
        <v>3</v>
      </c>
      <c r="H788" s="0" t="n">
        <f aca="true">NORMINV(RAND(),$B$8,$B$13)</f>
        <v>53.6679159368502</v>
      </c>
      <c r="I788" s="0" t="n">
        <f aca="true">NORMINV(RAND(),$C$8,$C$13)</f>
        <v>61.2820207702839</v>
      </c>
      <c r="J788" s="0" t="n">
        <f aca="true">NORMINV(RAND(),$D$8,$D$13)</f>
        <v>14.5974545072845</v>
      </c>
      <c r="K788" s="0" t="n">
        <f aca="true">NORMINV(RAND(),$E$8,$E$13)</f>
        <v>3.28530490024812</v>
      </c>
      <c r="L788" s="0" t="n">
        <f aca="true">NORMINV(RAND(),$B$9,$B$14)</f>
        <v>47.936863397</v>
      </c>
      <c r="M788" s="0" t="n">
        <f aca="true">NORMINV(RAND(),$C$9,$C$14)</f>
        <v>51.4686832148817</v>
      </c>
      <c r="N788" s="0" t="n">
        <f aca="true">NORMINV(RAND(),$D$9,$D$14)</f>
        <v>51.2613318338054</v>
      </c>
      <c r="O788" s="0" t="n">
        <f aca="true">NORMINV(RAND(),$E$9,$E$14)</f>
        <v>20.9727084327053</v>
      </c>
      <c r="P788" s="0" t="n">
        <f aca="true">NORMINV(RAND(),$B$10,$B$15)</f>
        <v>22.5884318413042</v>
      </c>
      <c r="Q788" s="0" t="n">
        <f aca="true">NORMINV(RAND(),$C$10,$C$15)</f>
        <v>29.9153005393368</v>
      </c>
      <c r="R788" s="0" t="n">
        <f aca="true">NORMINV(RAND(),$D$10,$D$15)</f>
        <v>10.1042819527275</v>
      </c>
      <c r="S788" s="0" t="n">
        <f aca="true">NORMINV(RAND(),$E$10,$E$15)</f>
        <v>4.00466885964794</v>
      </c>
      <c r="T788" s="0" t="n">
        <f aca="false">MEDIAN(INDEX(Avaliadores!$B$17:$B$22,$B788),INDEX(Avaliadores!$B$17:$B$22,$C788),INDEX(Avaliadores!$B$17:$B$22,$D788),INDEX(Avaliadores!$B$17:$B$22,$E788),INDEX(Avaliadores!$B$17:$B$22,$F788),INDEX(Avaliadores!$B$17:$B$22,$G788))</f>
        <v>2.91666666666667</v>
      </c>
      <c r="U788" s="0" t="n">
        <f aca="false">MEDIAN(INDEX(Avaliadores!$C$17:$C$22,$B788),INDEX(Avaliadores!$C$17:$C$22,$C788),INDEX(Avaliadores!$C$17:$C$22,$D788),INDEX(Avaliadores!$C$17:$C$22,$E788),INDEX(Avaliadores!$C$17:$C$22,$F788),INDEX(Avaliadores!$C$17:$C$22,$G788))</f>
        <v>5.04166666666667</v>
      </c>
      <c r="V788" s="0" t="n">
        <f aca="false">MEDIAN(INDEX(Avaliadores!$D$17:$D$22,$B788),INDEX(Avaliadores!$D$17:$D$22,$C788),INDEX(Avaliadores!$D$17:$D$22,$D788),INDEX(Avaliadores!$D$17:$D$22,$E788),INDEX(Avaliadores!$D$17:$D$22,$F788),INDEX(Avaliadores!$D$17:$D$22,$G788))</f>
        <v>5.79166666666667</v>
      </c>
      <c r="W788" s="0" t="n">
        <f aca="false">MEDIAN(INDEX(Avaliadores!$E$17:$E$22,$B788),INDEX(Avaliadores!$E$17:$E$22,$C788),INDEX(Avaliadores!$E$17:$E$22,$D788),INDEX(Avaliadores!$E$17:$E$22,$E788),INDEX(Avaliadores!$E$17:$E$22,$F788),INDEX(Avaliadores!$E$17:$E$22,$G788))</f>
        <v>6.04166666666667</v>
      </c>
      <c r="X788" s="0" t="n">
        <f aca="false">MEDIAN(INDEX(Avaliadores!$F$17:$F$22,$B788),INDEX(Avaliadores!$F$17:$F$22,$C788),INDEX(Avaliadores!$F$17:$F$22,$D788),INDEX(Avaliadores!$F$17:$F$22,$E788),INDEX(Avaliadores!$F$17:$F$22,$F788),INDEX(Avaliadores!$F$17:$F$22,$G788))</f>
        <v>2.79166666666667</v>
      </c>
      <c r="Y788" s="0" t="n">
        <f aca="false">MEDIAN(INDEX(Avaliadores!$G$17:$G$22,$B788),INDEX(Avaliadores!$G$17:$G$22,$C788),INDEX(Avaliadores!$G$17:$G$22,$D788),INDEX(Avaliadores!$G$17:$G$22,$E788),INDEX(Avaliadores!$G$17:$G$22,$F788),INDEX(Avaliadores!$G$17:$G$22,$G788))</f>
        <v>5.79166666666667</v>
      </c>
      <c r="Z788" s="0" t="n">
        <f aca="false">MEDIAN(INDEX(Avaliadores!$H$17:$H$22,$B788),INDEX(Avaliadores!$H$17:$H$22,$C788),INDEX(Avaliadores!$H$17:$H$22,$D788),INDEX(Avaliadores!$H$17:$H$22,$E788),INDEX(Avaliadores!$H$17:$H$22,$F788),INDEX(Avaliadores!$H$17:$H$22,$G788))</f>
        <v>3.91666666666667</v>
      </c>
      <c r="AA788" s="0" t="n">
        <f aca="false">MEDIAN(INDEX(Avaliadores!$I$17:$I$22,$B788),INDEX(Avaliadores!$I$17:$I$22,$C788),INDEX(Avaliadores!$I$17:$I$22,$D788),INDEX(Avaliadores!$I$17:$I$22,$E788),INDEX(Avaliadores!$I$17:$I$22,$F788),INDEX(Avaliadores!$I$17:$I$22,$G788))</f>
        <v>6.41666666666667</v>
      </c>
      <c r="AB788" s="0" t="n">
        <f aca="false">IF(MAX(H788:K788)=MIN(H788:K788),0,IF($B$17="custo",(MAX(H788:K788)-H788)/(MAX(H788:K788)-MIN(H788:K788)),(H788-MIN(H788:K788))/(MAX(H788:K788)-MIN(H788:K788))))</f>
        <v>0.131285103289228</v>
      </c>
      <c r="AC788" s="0" t="n">
        <f aca="false">IF(MAX(H788:K788)=MIN(H788:K788),0,IF($B$17="custo",(MAX(H788:K788)-I788)/(MAX(H788:K788)-MIN(H788:K788)),(I788-MIN(H788:K788))/(MAX(H788:K788)-MIN(H788:K788))))</f>
        <v>0</v>
      </c>
      <c r="AD788" s="0" t="n">
        <f aca="false">IF(MAX(H788:K788)=MIN(H788:K788),0,IF($B$17="custo",(MAX(H788:K788)-J788)/(MAX(H788:K788)-MIN(H788:K788)),(J788-MIN(H788:K788))/(MAX(H788:K788)-MIN(H788:K788))))</f>
        <v>0.804951893614361</v>
      </c>
      <c r="AE788" s="0" t="n">
        <f aca="false">IF(MAX(H788:K788)=MIN(H788:K788),0,IF($B$17="custo",(MAX(H788:K788)-K788)/(MAX(H788:K788)-MIN(H788:K788)),(K788-MIN(H788:K788))/(MAX(H788:K788)-MIN(H788:K788))))</f>
        <v>1</v>
      </c>
      <c r="AF788" s="0" t="n">
        <f aca="false">IF(MAX(L788:O788)=MIN(L788:O788),0,IF($C$17="custo",(MAX(L788:O788)-L788)/(MAX(L788:O788)-MIN(L788:O788)),(L788-MIN(L788:O788))/(MAX(L788:O788)-MIN(L788:O788))))</f>
        <v>0.884187344621429</v>
      </c>
      <c r="AG788" s="0" t="n">
        <f aca="false">IF(MAX(L788:O788)=MIN(L788:O788),0,IF($C$17="custo",(MAX(L788:O788)-M788)/(MAX(L788:O788)-MIN(L788:O788)),(M788-MIN(L788:O788))/(MAX(L788:O788)-MIN(L788:O788))))</f>
        <v>1</v>
      </c>
      <c r="AH788" s="0" t="n">
        <f aca="false">IF(MAX(L788:O788)=MIN(L788:O788),0,IF($C$17="custo",(MAX(L788:O788)-N788)/(MAX(L788:O788)-MIN(L788:O788)),(N788-MIN(L788:O788))/(MAX(L788:O788)-MIN(L788:O788))))</f>
        <v>0.993200696729407</v>
      </c>
      <c r="AI788" s="0" t="n">
        <f aca="false">IF(MAX(L788:O788)=MIN(L788:O788),0,IF($C$17="custo",(MAX(L788:O788)-O788)/(MAX(L788:O788)-MIN(L788:O788)),(O788-MIN(L788:O788))/(MAX(L788:O788)-MIN(L788:O788))))</f>
        <v>0</v>
      </c>
      <c r="AJ788" s="0" t="n">
        <f aca="false">IF(MAX(P788:S788)=MIN(P788:S788),0,IF($D$17="custo",(MAX(P788:S788)-P788)/(MAX(P788:S788)-MIN(P788:S788)),(P788-MIN(P788:S788))/(MAX(P788:S788)-MIN(P788:S788))))</f>
        <v>0.282774607296666</v>
      </c>
      <c r="AK788" s="0" t="n">
        <f aca="false">IF(MAX(P788:S788)=MIN(P788:S788),0,IF($D$17="custo",(MAX(P788:S788)-Q788)/(MAX(P788:S788)-MIN(P788:S788)),(Q788-MIN(P788:S788))/(MAX(P788:S788)-MIN(P788:S788))))</f>
        <v>0</v>
      </c>
      <c r="AL788" s="0" t="n">
        <f aca="false">IF(MAX(P788:S788)=MIN(P788:S788),0,IF($D$17="custo",(MAX(P788:S788)-R788)/(MAX(P788:S788)-MIN(P788:S788)),(R788-MIN(P788:S788))/(MAX(P788:S788)-MIN(P788:S788))))</f>
        <v>0.764590336179994</v>
      </c>
      <c r="AM788" s="0" t="n">
        <f aca="false">IF(MAX(P788:S788)=MIN(P788:S788),0,IF($D$17="custo",(MAX(P788:S788)-S788)/(MAX(P788:S788)-MIN(P788:S788)),(S788-MIN(P788:S788))/(MAX(P788:S788)-MIN(P788:S788))))</f>
        <v>1</v>
      </c>
      <c r="AN788" s="0" t="n">
        <f aca="false">IF(MAX(T788:W788)=MIN(T788:W788),0,IF($E$17="custo",(MAX(T788:W788)-T788)/(MAX(T788:W788)-MIN(T788:W788)),(T788-MIN(T788:W788))/(MAX(T788:W788)-MIN(T788:W788))))</f>
        <v>0</v>
      </c>
      <c r="AO788" s="0" t="n">
        <f aca="false">IF(MAX(T788:W788)=MIN(T788:W788),0,IF($E$17="custo",(MAX(T788:W788)-U788)/(MAX(T788:W788)-MIN(T788:W788)),(U788-MIN(T788:W788))/(MAX(T788:W788)-MIN(T788:W788))))</f>
        <v>0.68</v>
      </c>
      <c r="AP788" s="0" t="n">
        <f aca="false">IF(MAX(T788:W788)=MIN(T788:W788),0,IF($E$17="custo",(MAX(T788:W788)-V788)/(MAX(T788:W788)-MIN(T788:W788)),(V788-MIN(T788:W788))/(MAX(T788:W788)-MIN(T788:W788))))</f>
        <v>0.92</v>
      </c>
      <c r="AQ788" s="0" t="n">
        <f aca="false">IF(MAX(T788:W788)=MIN(T788:W788),0,IF($E$17="custo",(MAX(T788:W788)-W788)/(MAX(T788:W788)-MIN(T788:W788)),(W788-MIN(T788:W788))/(MAX(T788:W788)-MIN(T788:W788))))</f>
        <v>1</v>
      </c>
      <c r="AR788" s="0" t="n">
        <f aca="false">IF(MAX(X788:AA788)=MIN(X788:AA788),0,IF($F$17="custo",(MAX(X788:AA788)-X788)/(MAX(X788:AA788)-MIN(X788:AA788)),(X788-MIN(X788:AA788))/(MAX(X788:AA788)-MIN(X788:AA788))))</f>
        <v>0</v>
      </c>
      <c r="AS788" s="0" t="n">
        <f aca="false">IF(MAX(X788:AA788)=MIN(X788:AA788),0,IF($F$17="custo",(MAX(X788:AA788)-Y788)/(MAX(X788:AA788)-MIN(X788:AA788)),(Y788-MIN(X788:AA788))/(MAX(X788:AA788)-MIN(X788:AA788))))</f>
        <v>0.827586206896552</v>
      </c>
      <c r="AT788" s="0" t="n">
        <f aca="false">IF(MAX(X788:AA788)=MIN(X788:AA788),0,IF($F$17="custo",(MAX(X788:AA788)-Z788)/(MAX(X788:AA788)-MIN(X788:AA788)),(Z788-MIN(X788:AA788))/(MAX(X788:AA788)-MIN(X788:AA788))))</f>
        <v>0.310344827586207</v>
      </c>
      <c r="AU788" s="0" t="n">
        <f aca="false">IF(MAX(X788:AA788)=MIN(X788:AA788),0,IF($F$17="custo",(MAX(X788:AA788)-AA788)/(MAX(X788:AA788)-MIN(X788:AA788)),(AA788-MIN(X788:AA788))/(MAX(X788:AA788)-MIN(X788:AA788))))</f>
        <v>1</v>
      </c>
      <c r="AV788" s="0" t="n">
        <f aca="false">STDEVP(AB788:AE788)</f>
        <v>0.426594040726793</v>
      </c>
      <c r="AW788" s="0" t="n">
        <f aca="false">STDEVP(AF788:AI788)</f>
        <v>0.417849972850685</v>
      </c>
      <c r="AX788" s="0" t="n">
        <f aca="false">STDEVP(AJ788:AM788)</f>
        <v>0.392630251562244</v>
      </c>
      <c r="AY788" s="0" t="n">
        <f aca="false">STDEVP(AN788:AQ788)</f>
        <v>0.393319208785943</v>
      </c>
      <c r="AZ788" s="0" t="n">
        <f aca="false">STDEVP(AR788:AU788)</f>
        <v>0.399538973319189</v>
      </c>
      <c r="BA788" s="0" t="n">
        <f aca="false">AV788*((1-IFERROR(CORREL(AB788:AE788,AF788:AI788),0))+(1-IFERROR(CORREL(AB788:AE788,AJ788:AM788),0))+(1-IFERROR(CORREL(AB788:AE788,AN788:AQ788),0))+(1-IFERROR(CORREL(AB788:AE788,AR788:AU788),0)))</f>
        <v>1.12985163155349</v>
      </c>
      <c r="BB788" s="0" t="n">
        <f aca="false">AW788*((1-IFERROR(CORREL(AF788:AI788,AB788:AE788),0))+(1-IFERROR(CORREL(AF788:AI788,AJ788:AM788),0))+(1-IFERROR(CORREL(AF788:AI788,AN788:AQ788),0))+(1-IFERROR(CORREL(AF788:AI788,AR788:AU788),0)))</f>
        <v>2.67350736659547</v>
      </c>
      <c r="BC788" s="0" t="n">
        <f aca="false">AX788*((1-IFERROR(CORREL(AJ788:AM788,AB788:AE788),0))+(1-IFERROR(CORREL(AJ788:AM788,AF788:AI788),0))+(1-IFERROR(CORREL(AJ788:AM788,AN788:AQ788),0))+(1-IFERROR(CORREL(AJ788:AM788,AR788:AU788),0)))</f>
        <v>1.13372284693432</v>
      </c>
      <c r="BD788" s="0" t="n">
        <f aca="false">AY788*((1-IFERROR(CORREL(AN788:AQ788,AB788:AE788),0))+(1-IFERROR(CORREL(AN788:AQ788,AF788:AI788),0))+(1-IFERROR(CORREL(AN788:AQ788,AJ788:AM788),0))+(1-IFERROR(CORREL(AN788:AQ788,AR788:AU788),0)))</f>
        <v>0.932032880756861</v>
      </c>
      <c r="BE788" s="0" t="n">
        <f aca="false">AZ788*((1-IFERROR(CORREL(AR788:AU788,AB788:AE788),0))+(1-IFERROR(CORREL(AR788:AU788,AF788:AI788),0))+(1-IFERROR(CORREL(AR788:AU788,AJ788:AM788),0))+(1-IFERROR(CORREL(AR788:AU788,AN788:AQ788),0)))</f>
        <v>1.3302105849168</v>
      </c>
      <c r="BF788" s="0" t="n">
        <f aca="false">IF(SUM(BA788:BE788)&gt;0,BA788/SUM(BA788:BE788),1/5)</f>
        <v>0.156938543930681</v>
      </c>
      <c r="BG788" s="0" t="n">
        <f aca="false">IF(SUM(BA788:BE788)&gt;0,BB788/SUM(BA788:BE788),1/5)</f>
        <v>0.371355266110954</v>
      </c>
      <c r="BH788" s="0" t="n">
        <f aca="false">IF(SUM(BA788:BE788)&gt;0,BC788/SUM(BA788:BE788),1/5)</f>
        <v>0.157476263121539</v>
      </c>
      <c r="BI788" s="0" t="n">
        <f aca="false">IF(SUM(BA788:BE788)&gt;0,BD788/SUM(BA788:BE788),1/5)</f>
        <v>0.129461142610719</v>
      </c>
      <c r="BJ788" s="0" t="n">
        <f aca="false">IF(SUM(BA788:BE788)&gt;0,BE788/SUM(BA788:BE788),1/5)</f>
        <v>0.184768784226107</v>
      </c>
      <c r="BK788" s="0" t="n">
        <f aca="false">BF788*AB788+BG788*AF788+BH788*AJ788+BI788*AN788+BJ788*AR788</f>
        <v>0.393481608066569</v>
      </c>
      <c r="BL788" s="0" t="n">
        <f aca="false">BF788*AC788+BG788*AG788+BH788*AK788+BI788*AO788+BJ788*AS788</f>
        <v>0.612300940376814</v>
      </c>
      <c r="BM788" s="0" t="n">
        <f aca="false">BF788*AD788+BG788*AH788+BH788*AL788+BI788*AP788+BJ788*AT788</f>
        <v>0.792009403799909</v>
      </c>
      <c r="BN788" s="0" t="n">
        <f aca="false">BF788*AE788+BG788*AI788+BH788*AM788+BI788*AQ788+BJ788*AU788</f>
        <v>0.628644733889046</v>
      </c>
      <c r="BO788" s="0" t="n">
        <f aca="false">RANK(BK788,$BK788:$BN788)</f>
        <v>4</v>
      </c>
      <c r="BP788" s="0" t="n">
        <f aca="false">RANK(BL788,$BK788:$BN788)</f>
        <v>3</v>
      </c>
      <c r="BQ788" s="0" t="n">
        <f aca="false">RANK(BM788,$BK788:$BN788)</f>
        <v>1</v>
      </c>
      <c r="BR788" s="0" t="n">
        <f aca="false">RANK(BN788,$BK788:$BN788)</f>
        <v>2</v>
      </c>
    </row>
    <row r="789" customFormat="false" ht="15" hidden="false" customHeight="false" outlineLevel="0" collapsed="false">
      <c r="A789" s="0" t="n">
        <v>766</v>
      </c>
      <c r="B789" s="0" t="n">
        <f aca="false">RANDBETWEEN(1,$B$5)</f>
        <v>1</v>
      </c>
      <c r="C789" s="0" t="n">
        <f aca="false">RANDBETWEEN(1,$B$5)</f>
        <v>4</v>
      </c>
      <c r="D789" s="0" t="n">
        <f aca="false">RANDBETWEEN(1,$B$5)</f>
        <v>2</v>
      </c>
      <c r="E789" s="0" t="n">
        <f aca="false">RANDBETWEEN(1,$B$5)</f>
        <v>3</v>
      </c>
      <c r="F789" s="0" t="n">
        <f aca="false">RANDBETWEEN(1,$B$5)</f>
        <v>2</v>
      </c>
      <c r="G789" s="0" t="n">
        <f aca="false">RANDBETWEEN(1,$B$5)</f>
        <v>5</v>
      </c>
      <c r="H789" s="0" t="n">
        <f aca="true">NORMINV(RAND(),$B$8,$B$13)</f>
        <v>44.5018164500679</v>
      </c>
      <c r="I789" s="0" t="n">
        <f aca="true">NORMINV(RAND(),$C$8,$C$13)</f>
        <v>65.0033666180342</v>
      </c>
      <c r="J789" s="0" t="n">
        <f aca="true">NORMINV(RAND(),$D$8,$D$13)</f>
        <v>14.6199422358485</v>
      </c>
      <c r="K789" s="0" t="n">
        <f aca="true">NORMINV(RAND(),$E$8,$E$13)</f>
        <v>2.94930214871827</v>
      </c>
      <c r="L789" s="0" t="n">
        <f aca="true">NORMINV(RAND(),$B$9,$B$14)</f>
        <v>44.1671017061287</v>
      </c>
      <c r="M789" s="0" t="n">
        <f aca="true">NORMINV(RAND(),$C$9,$C$14)</f>
        <v>56.7320500784993</v>
      </c>
      <c r="N789" s="0" t="n">
        <f aca="true">NORMINV(RAND(),$D$9,$D$14)</f>
        <v>45.4032340727342</v>
      </c>
      <c r="O789" s="0" t="n">
        <f aca="true">NORMINV(RAND(),$E$9,$E$14)</f>
        <v>28.0337125056871</v>
      </c>
      <c r="P789" s="0" t="n">
        <f aca="true">NORMINV(RAND(),$B$10,$B$15)</f>
        <v>24.2847750357931</v>
      </c>
      <c r="Q789" s="0" t="n">
        <f aca="true">NORMINV(RAND(),$C$10,$C$15)</f>
        <v>29.1799767651308</v>
      </c>
      <c r="R789" s="0" t="n">
        <f aca="true">NORMINV(RAND(),$D$10,$D$15)</f>
        <v>9.72533807230835</v>
      </c>
      <c r="S789" s="0" t="n">
        <f aca="true">NORMINV(RAND(),$E$10,$E$15)</f>
        <v>4.48629392835873</v>
      </c>
      <c r="T789" s="0" t="n">
        <f aca="false">MEDIAN(INDEX(Avaliadores!$B$17:$B$22,$B789),INDEX(Avaliadores!$B$17:$B$22,$C789),INDEX(Avaliadores!$B$17:$B$22,$D789),INDEX(Avaliadores!$B$17:$B$22,$E789),INDEX(Avaliadores!$B$17:$B$22,$F789),INDEX(Avaliadores!$B$17:$B$22,$G789))</f>
        <v>2.91666666666667</v>
      </c>
      <c r="U789" s="0" t="n">
        <f aca="false">MEDIAN(INDEX(Avaliadores!$C$17:$C$22,$B789),INDEX(Avaliadores!$C$17:$C$22,$C789),INDEX(Avaliadores!$C$17:$C$22,$D789),INDEX(Avaliadores!$C$17:$C$22,$E789),INDEX(Avaliadores!$C$17:$C$22,$F789),INDEX(Avaliadores!$C$17:$C$22,$G789))</f>
        <v>5.04166666666667</v>
      </c>
      <c r="V789" s="0" t="n">
        <f aca="false">MEDIAN(INDEX(Avaliadores!$D$17:$D$22,$B789),INDEX(Avaliadores!$D$17:$D$22,$C789),INDEX(Avaliadores!$D$17:$D$22,$D789),INDEX(Avaliadores!$D$17:$D$22,$E789),INDEX(Avaliadores!$D$17:$D$22,$F789),INDEX(Avaliadores!$D$17:$D$22,$G789))</f>
        <v>5.91666666666667</v>
      </c>
      <c r="W789" s="0" t="n">
        <f aca="false">MEDIAN(INDEX(Avaliadores!$E$17:$E$22,$B789),INDEX(Avaliadores!$E$17:$E$22,$C789),INDEX(Avaliadores!$E$17:$E$22,$D789),INDEX(Avaliadores!$E$17:$E$22,$E789),INDEX(Avaliadores!$E$17:$E$22,$F789),INDEX(Avaliadores!$E$17:$E$22,$G789))</f>
        <v>6.29166666666667</v>
      </c>
      <c r="X789" s="0" t="n">
        <f aca="false">MEDIAN(INDEX(Avaliadores!$F$17:$F$22,$B789),INDEX(Avaliadores!$F$17:$F$22,$C789),INDEX(Avaliadores!$F$17:$F$22,$D789),INDEX(Avaliadores!$F$17:$F$22,$E789),INDEX(Avaliadores!$F$17:$F$22,$F789),INDEX(Avaliadores!$F$17:$F$22,$G789))</f>
        <v>2.29166666666667</v>
      </c>
      <c r="Y789" s="0" t="n">
        <f aca="false">MEDIAN(INDEX(Avaliadores!$G$17:$G$22,$B789),INDEX(Avaliadores!$G$17:$G$22,$C789),INDEX(Avaliadores!$G$17:$G$22,$D789),INDEX(Avaliadores!$G$17:$G$22,$E789),INDEX(Avaliadores!$G$17:$G$22,$F789),INDEX(Avaliadores!$G$17:$G$22,$G789))</f>
        <v>5.41666666666667</v>
      </c>
      <c r="Z789" s="0" t="n">
        <f aca="false">MEDIAN(INDEX(Avaliadores!$H$17:$H$22,$B789),INDEX(Avaliadores!$H$17:$H$22,$C789),INDEX(Avaliadores!$H$17:$H$22,$D789),INDEX(Avaliadores!$H$17:$H$22,$E789),INDEX(Avaliadores!$H$17:$H$22,$F789),INDEX(Avaliadores!$H$17:$H$22,$G789))</f>
        <v>3.91666666666667</v>
      </c>
      <c r="AA789" s="0" t="n">
        <f aca="false">MEDIAN(INDEX(Avaliadores!$I$17:$I$22,$B789),INDEX(Avaliadores!$I$17:$I$22,$C789),INDEX(Avaliadores!$I$17:$I$22,$D789),INDEX(Avaliadores!$I$17:$I$22,$E789),INDEX(Avaliadores!$I$17:$I$22,$F789),INDEX(Avaliadores!$I$17:$I$22,$G789))</f>
        <v>6.29166666666667</v>
      </c>
      <c r="AB789" s="0" t="n">
        <f aca="false">IF(MAX(H789:K789)=MIN(H789:K789),0,IF($B$17="custo",(MAX(H789:K789)-H789)/(MAX(H789:K789)-MIN(H789:K789)),(H789-MIN(H789:K789))/(MAX(H789:K789)-MIN(H789:K789))))</f>
        <v>0.330382068335005</v>
      </c>
      <c r="AC789" s="0" t="n">
        <f aca="false">IF(MAX(H789:K789)=MIN(H789:K789),0,IF($B$17="custo",(MAX(H789:K789)-I789)/(MAX(H789:K789)-MIN(H789:K789)),(I789-MIN(H789:K789))/(MAX(H789:K789)-MIN(H789:K789))))</f>
        <v>0</v>
      </c>
      <c r="AD789" s="0" t="n">
        <f aca="false">IF(MAX(H789:K789)=MIN(H789:K789),0,IF($B$17="custo",(MAX(H789:K789)-J789)/(MAX(H789:K789)-MIN(H789:K789)),(J789-MIN(H789:K789))/(MAX(H789:K789)-MIN(H789:K789))))</f>
        <v>0.811927869883511</v>
      </c>
      <c r="AE789" s="0" t="n">
        <f aca="false">IF(MAX(H789:K789)=MIN(H789:K789),0,IF($B$17="custo",(MAX(H789:K789)-K789)/(MAX(H789:K789)-MIN(H789:K789)),(K789-MIN(H789:K789))/(MAX(H789:K789)-MIN(H789:K789))))</f>
        <v>1</v>
      </c>
      <c r="AF789" s="0" t="n">
        <f aca="false">IF(MAX(L789:O789)=MIN(L789:O789),0,IF($C$17="custo",(MAX(L789:O789)-L789)/(MAX(L789:O789)-MIN(L789:O789)),(L789-MIN(L789:O789))/(MAX(L789:O789)-MIN(L789:O789))))</f>
        <v>0.562171559920802</v>
      </c>
      <c r="AG789" s="0" t="n">
        <f aca="false">IF(MAX(L789:O789)=MIN(L789:O789),0,IF($C$17="custo",(MAX(L789:O789)-M789)/(MAX(L789:O789)-MIN(L789:O789)),(M789-MIN(L789:O789))/(MAX(L789:O789)-MIN(L789:O789))))</f>
        <v>1</v>
      </c>
      <c r="AH789" s="0" t="n">
        <f aca="false">IF(MAX(L789:O789)=MIN(L789:O789),0,IF($C$17="custo",(MAX(L789:O789)-N789)/(MAX(L789:O789)-MIN(L789:O789)),(N789-MIN(L789:O789))/(MAX(L789:O789)-MIN(L789:O789))))</f>
        <v>0.605244869079191</v>
      </c>
      <c r="AI789" s="0" t="n">
        <f aca="false">IF(MAX(L789:O789)=MIN(L789:O789),0,IF($C$17="custo",(MAX(L789:O789)-O789)/(MAX(L789:O789)-MIN(L789:O789)),(O789-MIN(L789:O789))/(MAX(L789:O789)-MIN(L789:O789))))</f>
        <v>0</v>
      </c>
      <c r="AJ789" s="0" t="n">
        <f aca="false">IF(MAX(P789:S789)=MIN(P789:S789),0,IF($D$17="custo",(MAX(P789:S789)-P789)/(MAX(P789:S789)-MIN(P789:S789)),(P789-MIN(P789:S789))/(MAX(P789:S789)-MIN(P789:S789))))</f>
        <v>0.198237005054916</v>
      </c>
      <c r="AK789" s="0" t="n">
        <f aca="false">IF(MAX(P789:S789)=MIN(P789:S789),0,IF($D$17="custo",(MAX(P789:S789)-Q789)/(MAX(P789:S789)-MIN(P789:S789)),(Q789-MIN(P789:S789))/(MAX(P789:S789)-MIN(P789:S789))))</f>
        <v>0</v>
      </c>
      <c r="AL789" s="0" t="n">
        <f aca="false">IF(MAX(P789:S789)=MIN(P789:S789),0,IF($D$17="custo",(MAX(P789:S789)-R789)/(MAX(P789:S789)-MIN(P789:S789)),(R789-MIN(P789:S789))/(MAX(P789:S789)-MIN(P789:S789))))</f>
        <v>0.787838688194861</v>
      </c>
      <c r="AM789" s="0" t="n">
        <f aca="false">IF(MAX(P789:S789)=MIN(P789:S789),0,IF($D$17="custo",(MAX(P789:S789)-S789)/(MAX(P789:S789)-MIN(P789:S789)),(S789-MIN(P789:S789))/(MAX(P789:S789)-MIN(P789:S789))))</f>
        <v>1</v>
      </c>
      <c r="AN789" s="0" t="n">
        <f aca="false">IF(MAX(T789:W789)=MIN(T789:W789),0,IF($E$17="custo",(MAX(T789:W789)-T789)/(MAX(T789:W789)-MIN(T789:W789)),(T789-MIN(T789:W789))/(MAX(T789:W789)-MIN(T789:W789))))</f>
        <v>0</v>
      </c>
      <c r="AO789" s="0" t="n">
        <f aca="false">IF(MAX(T789:W789)=MIN(T789:W789),0,IF($E$17="custo",(MAX(T789:W789)-U789)/(MAX(T789:W789)-MIN(T789:W789)),(U789-MIN(T789:W789))/(MAX(T789:W789)-MIN(T789:W789))))</f>
        <v>0.62962962962963</v>
      </c>
      <c r="AP789" s="0" t="n">
        <f aca="false">IF(MAX(T789:W789)=MIN(T789:W789),0,IF($E$17="custo",(MAX(T789:W789)-V789)/(MAX(T789:W789)-MIN(T789:W789)),(V789-MIN(T789:W789))/(MAX(T789:W789)-MIN(T789:W789))))</f>
        <v>0.888888888888889</v>
      </c>
      <c r="AQ789" s="0" t="n">
        <f aca="false">IF(MAX(T789:W789)=MIN(T789:W789),0,IF($E$17="custo",(MAX(T789:W789)-W789)/(MAX(T789:W789)-MIN(T789:W789)),(W789-MIN(T789:W789))/(MAX(T789:W789)-MIN(T789:W789))))</f>
        <v>1</v>
      </c>
      <c r="AR789" s="0" t="n">
        <f aca="false">IF(MAX(X789:AA789)=MIN(X789:AA789),0,IF($F$17="custo",(MAX(X789:AA789)-X789)/(MAX(X789:AA789)-MIN(X789:AA789)),(X789-MIN(X789:AA789))/(MAX(X789:AA789)-MIN(X789:AA789))))</f>
        <v>0</v>
      </c>
      <c r="AS789" s="0" t="n">
        <f aca="false">IF(MAX(X789:AA789)=MIN(X789:AA789),0,IF($F$17="custo",(MAX(X789:AA789)-Y789)/(MAX(X789:AA789)-MIN(X789:AA789)),(Y789-MIN(X789:AA789))/(MAX(X789:AA789)-MIN(X789:AA789))))</f>
        <v>0.78125</v>
      </c>
      <c r="AT789" s="0" t="n">
        <f aca="false">IF(MAX(X789:AA789)=MIN(X789:AA789),0,IF($F$17="custo",(MAX(X789:AA789)-Z789)/(MAX(X789:AA789)-MIN(X789:AA789)),(Z789-MIN(X789:AA789))/(MAX(X789:AA789)-MIN(X789:AA789))))</f>
        <v>0.40625</v>
      </c>
      <c r="AU789" s="0" t="n">
        <f aca="false">IF(MAX(X789:AA789)=MIN(X789:AA789),0,IF($F$17="custo",(MAX(X789:AA789)-AA789)/(MAX(X789:AA789)-MIN(X789:AA789)),(AA789-MIN(X789:AA789))/(MAX(X789:AA789)-MIN(X789:AA789))))</f>
        <v>1</v>
      </c>
      <c r="AV789" s="0" t="n">
        <f aca="false">STDEVP(AB789:AE789)</f>
        <v>0.394019735902732</v>
      </c>
      <c r="AW789" s="0" t="n">
        <f aca="false">STDEVP(AF789:AI789)</f>
        <v>0.356347695430918</v>
      </c>
      <c r="AX789" s="0" t="n">
        <f aca="false">STDEVP(AJ789:AM789)</f>
        <v>0.410445959890077</v>
      </c>
      <c r="AY789" s="0" t="n">
        <f aca="false">STDEVP(AN789:AQ789)</f>
        <v>0.387563880304747</v>
      </c>
      <c r="AZ789" s="0" t="n">
        <f aca="false">STDEVP(AR789:AU789)</f>
        <v>0.380493614433935</v>
      </c>
      <c r="BA789" s="0" t="n">
        <f aca="false">AV789*((1-IFERROR(CORREL(AB789:AE789,AF789:AI789),0))+(1-IFERROR(CORREL(AB789:AE789,AJ789:AM789),0))+(1-IFERROR(CORREL(AB789:AE789,AN789:AQ789),0))+(1-IFERROR(CORREL(AB789:AE789,AR789:AU789),0)))</f>
        <v>1.18019358075378</v>
      </c>
      <c r="BB789" s="0" t="n">
        <f aca="false">AW789*((1-IFERROR(CORREL(AF789:AI789,AB789:AE789),0))+(1-IFERROR(CORREL(AF789:AI789,AJ789:AM789),0))+(1-IFERROR(CORREL(AF789:AI789,AN789:AQ789),0))+(1-IFERROR(CORREL(AF789:AI789,AR789:AU789),0)))</f>
        <v>2.26047403561005</v>
      </c>
      <c r="BC789" s="0" t="n">
        <f aca="false">AX789*((1-IFERROR(CORREL(AJ789:AM789,AB789:AE789),0))+(1-IFERROR(CORREL(AJ789:AM789,AF789:AI789),0))+(1-IFERROR(CORREL(AJ789:AM789,AN789:AQ789),0))+(1-IFERROR(CORREL(AJ789:AM789,AR789:AU789),0)))</f>
        <v>1.13321543897566</v>
      </c>
      <c r="BD789" s="0" t="n">
        <f aca="false">AY789*((1-IFERROR(CORREL(AN789:AQ789,AB789:AE789),0))+(1-IFERROR(CORREL(AN789:AQ789,AF789:AI789),0))+(1-IFERROR(CORREL(AN789:AQ789,AJ789:AM789),0))+(1-IFERROR(CORREL(AN789:AQ789,AR789:AU789),0)))</f>
        <v>0.86539858659874</v>
      </c>
      <c r="BE789" s="0" t="n">
        <f aca="false">AZ789*((1-IFERROR(CORREL(AR789:AU789,AB789:AE789),0))+(1-IFERROR(CORREL(AR789:AU789,AF789:AI789),0))+(1-IFERROR(CORREL(AR789:AU789,AJ789:AM789),0))+(1-IFERROR(CORREL(AR789:AU789,AN789:AQ789),0)))</f>
        <v>1.08319319348805</v>
      </c>
      <c r="BF789" s="0" t="n">
        <f aca="false">IF(SUM(BA789:BE789)&gt;0,BA789/SUM(BA789:BE789),1/5)</f>
        <v>0.180942603924458</v>
      </c>
      <c r="BG789" s="0" t="n">
        <f aca="false">IF(SUM(BA789:BE789)&gt;0,BB789/SUM(BA789:BE789),1/5)</f>
        <v>0.34656692323786</v>
      </c>
      <c r="BH789" s="0" t="n">
        <f aca="false">IF(SUM(BA789:BE789)&gt;0,BC789/SUM(BA789:BE789),1/5)</f>
        <v>0.173740101352433</v>
      </c>
      <c r="BI789" s="0" t="n">
        <f aca="false">IF(SUM(BA789:BE789)&gt;0,BD789/SUM(BA789:BE789),1/5)</f>
        <v>0.132679482624969</v>
      </c>
      <c r="BJ789" s="0" t="n">
        <f aca="false">IF(SUM(BA789:BE789)&gt;0,BE789/SUM(BA789:BE789),1/5)</f>
        <v>0.16607088886028</v>
      </c>
      <c r="BK789" s="0" t="n">
        <f aca="false">BF789*AB789+BG789*AF789+BH789*AJ789+BI789*AN789+BJ789*AR789</f>
        <v>0.289051976938109</v>
      </c>
      <c r="BL789" s="0" t="n">
        <f aca="false">BF789*AC789+BG789*AG789+BH789*AK789+BI789*AO789+BJ789*AS789</f>
        <v>0.559848738664564</v>
      </c>
      <c r="BM789" s="0" t="n">
        <f aca="false">BF789*AD789+BG789*AH789+BH789*AL789+BI789*AP789+BJ789*AT789</f>
        <v>0.678952985082531</v>
      </c>
      <c r="BN789" s="0" t="n">
        <f aca="false">BF789*AE789+BG789*AI789+BH789*AM789+BI789*AQ789+BJ789*AU789</f>
        <v>0.65343307676214</v>
      </c>
      <c r="BO789" s="0" t="n">
        <f aca="false">RANK(BK789,$BK789:$BN789)</f>
        <v>4</v>
      </c>
      <c r="BP789" s="0" t="n">
        <f aca="false">RANK(BL789,$BK789:$BN789)</f>
        <v>3</v>
      </c>
      <c r="BQ789" s="0" t="n">
        <f aca="false">RANK(BM789,$BK789:$BN789)</f>
        <v>1</v>
      </c>
      <c r="BR789" s="0" t="n">
        <f aca="false">RANK(BN789,$BK789:$BN789)</f>
        <v>2</v>
      </c>
    </row>
    <row r="790" customFormat="false" ht="15" hidden="false" customHeight="false" outlineLevel="0" collapsed="false">
      <c r="A790" s="0" t="n">
        <v>767</v>
      </c>
      <c r="B790" s="0" t="n">
        <f aca="false">RANDBETWEEN(1,$B$5)</f>
        <v>6</v>
      </c>
      <c r="C790" s="0" t="n">
        <f aca="false">RANDBETWEEN(1,$B$5)</f>
        <v>2</v>
      </c>
      <c r="D790" s="0" t="n">
        <f aca="false">RANDBETWEEN(1,$B$5)</f>
        <v>6</v>
      </c>
      <c r="E790" s="0" t="n">
        <f aca="false">RANDBETWEEN(1,$B$5)</f>
        <v>1</v>
      </c>
      <c r="F790" s="0" t="n">
        <f aca="false">RANDBETWEEN(1,$B$5)</f>
        <v>6</v>
      </c>
      <c r="G790" s="0" t="n">
        <f aca="false">RANDBETWEEN(1,$B$5)</f>
        <v>2</v>
      </c>
      <c r="H790" s="0" t="n">
        <f aca="true">NORMINV(RAND(),$B$8,$B$13)</f>
        <v>51.177949297849</v>
      </c>
      <c r="I790" s="0" t="n">
        <f aca="true">NORMINV(RAND(),$C$8,$C$13)</f>
        <v>58.4605907197306</v>
      </c>
      <c r="J790" s="0" t="n">
        <f aca="true">NORMINV(RAND(),$D$8,$D$13)</f>
        <v>14.762657346928</v>
      </c>
      <c r="K790" s="0" t="n">
        <f aca="true">NORMINV(RAND(),$E$8,$E$13)</f>
        <v>3.26521834454024</v>
      </c>
      <c r="L790" s="0" t="n">
        <f aca="true">NORMINV(RAND(),$B$9,$B$14)</f>
        <v>47.5268315768771</v>
      </c>
      <c r="M790" s="0" t="n">
        <f aca="true">NORMINV(RAND(),$C$9,$C$14)</f>
        <v>57.7241919633988</v>
      </c>
      <c r="N790" s="0" t="n">
        <f aca="true">NORMINV(RAND(),$D$9,$D$14)</f>
        <v>47.8826866152867</v>
      </c>
      <c r="O790" s="0" t="n">
        <f aca="true">NORMINV(RAND(),$E$9,$E$14)</f>
        <v>28.3615974625213</v>
      </c>
      <c r="P790" s="0" t="n">
        <f aca="true">NORMINV(RAND(),$B$10,$B$15)</f>
        <v>25.7244968890726</v>
      </c>
      <c r="Q790" s="0" t="n">
        <f aca="true">NORMINV(RAND(),$C$10,$C$15)</f>
        <v>31.2079103447497</v>
      </c>
      <c r="R790" s="0" t="n">
        <f aca="true">NORMINV(RAND(),$D$10,$D$15)</f>
        <v>9.87371848293616</v>
      </c>
      <c r="S790" s="0" t="n">
        <f aca="true">NORMINV(RAND(),$E$10,$E$15)</f>
        <v>4.09889250027784</v>
      </c>
      <c r="T790" s="0" t="n">
        <f aca="false">MEDIAN(INDEX(Avaliadores!$B$17:$B$22,$B790),INDEX(Avaliadores!$B$17:$B$22,$C790),INDEX(Avaliadores!$B$17:$B$22,$D790),INDEX(Avaliadores!$B$17:$B$22,$E790),INDEX(Avaliadores!$B$17:$B$22,$F790),INDEX(Avaliadores!$B$17:$B$22,$G790))</f>
        <v>2.04166666666667</v>
      </c>
      <c r="U790" s="0" t="n">
        <f aca="false">MEDIAN(INDEX(Avaliadores!$C$17:$C$22,$B790),INDEX(Avaliadores!$C$17:$C$22,$C790),INDEX(Avaliadores!$C$17:$C$22,$D790),INDEX(Avaliadores!$C$17:$C$22,$E790),INDEX(Avaliadores!$C$17:$C$22,$F790),INDEX(Avaliadores!$C$17:$C$22,$G790))</f>
        <v>5.54166666666667</v>
      </c>
      <c r="V790" s="0" t="n">
        <f aca="false">MEDIAN(INDEX(Avaliadores!$D$17:$D$22,$B790),INDEX(Avaliadores!$D$17:$D$22,$C790),INDEX(Avaliadores!$D$17:$D$22,$D790),INDEX(Avaliadores!$D$17:$D$22,$E790),INDEX(Avaliadores!$D$17:$D$22,$F790),INDEX(Avaliadores!$D$17:$D$22,$G790))</f>
        <v>5.54166666666667</v>
      </c>
      <c r="W790" s="0" t="n">
        <f aca="false">MEDIAN(INDEX(Avaliadores!$E$17:$E$22,$B790),INDEX(Avaliadores!$E$17:$E$22,$C790),INDEX(Avaliadores!$E$17:$E$22,$D790),INDEX(Avaliadores!$E$17:$E$22,$E790),INDEX(Avaliadores!$E$17:$E$22,$F790),INDEX(Avaliadores!$E$17:$E$22,$G790))</f>
        <v>6.04166666666667</v>
      </c>
      <c r="X790" s="0" t="n">
        <f aca="false">MEDIAN(INDEX(Avaliadores!$F$17:$F$22,$B790),INDEX(Avaliadores!$F$17:$F$22,$C790),INDEX(Avaliadores!$F$17:$F$22,$D790),INDEX(Avaliadores!$F$17:$F$22,$E790),INDEX(Avaliadores!$F$17:$F$22,$F790),INDEX(Avaliadores!$F$17:$F$22,$G790))</f>
        <v>2.54166666666667</v>
      </c>
      <c r="Y790" s="0" t="n">
        <f aca="false">MEDIAN(INDEX(Avaliadores!$G$17:$G$22,$B790),INDEX(Avaliadores!$G$17:$G$22,$C790),INDEX(Avaliadores!$G$17:$G$22,$D790),INDEX(Avaliadores!$G$17:$G$22,$E790),INDEX(Avaliadores!$G$17:$G$22,$F790),INDEX(Avaliadores!$G$17:$G$22,$G790))</f>
        <v>5.04166666666667</v>
      </c>
      <c r="Z790" s="0" t="n">
        <f aca="false">MEDIAN(INDEX(Avaliadores!$H$17:$H$22,$B790),INDEX(Avaliadores!$H$17:$H$22,$C790),INDEX(Avaliadores!$H$17:$H$22,$D790),INDEX(Avaliadores!$H$17:$H$22,$E790),INDEX(Avaliadores!$H$17:$H$22,$F790),INDEX(Avaliadores!$H$17:$H$22,$G790))</f>
        <v>4.04166666666667</v>
      </c>
      <c r="AA790" s="0" t="n">
        <f aca="false">MEDIAN(INDEX(Avaliadores!$I$17:$I$22,$B790),INDEX(Avaliadores!$I$17:$I$22,$C790),INDEX(Avaliadores!$I$17:$I$22,$D790),INDEX(Avaliadores!$I$17:$I$22,$E790),INDEX(Avaliadores!$I$17:$I$22,$F790),INDEX(Avaliadores!$I$17:$I$22,$G790))</f>
        <v>7.04166666666667</v>
      </c>
      <c r="AB790" s="0" t="n">
        <f aca="false">IF(MAX(H790:K790)=MIN(H790:K790),0,IF($B$17="custo",(MAX(H790:K790)-H790)/(MAX(H790:K790)-MIN(H790:K790)),(H790-MIN(H790:K790))/(MAX(H790:K790)-MIN(H790:K790))))</f>
        <v>0.131942971095075</v>
      </c>
      <c r="AC790" s="0" t="n">
        <f aca="false">IF(MAX(H790:K790)=MIN(H790:K790),0,IF($B$17="custo",(MAX(H790:K790)-I790)/(MAX(H790:K790)-MIN(H790:K790)),(I790-MIN(H790:K790))/(MAX(H790:K790)-MIN(H790:K790))))</f>
        <v>0</v>
      </c>
      <c r="AD790" s="0" t="n">
        <f aca="false">IF(MAX(H790:K790)=MIN(H790:K790),0,IF($B$17="custo",(MAX(H790:K790)-J790)/(MAX(H790:K790)-MIN(H790:K790)),(J790-MIN(H790:K790))/(MAX(H790:K790)-MIN(H790:K790))))</f>
        <v>0.791695598605006</v>
      </c>
      <c r="AE790" s="0" t="n">
        <f aca="false">IF(MAX(H790:K790)=MIN(H790:K790),0,IF($B$17="custo",(MAX(H790:K790)-K790)/(MAX(H790:K790)-MIN(H790:K790)),(K790-MIN(H790:K790))/(MAX(H790:K790)-MIN(H790:K790))))</f>
        <v>1</v>
      </c>
      <c r="AF790" s="0" t="n">
        <f aca="false">IF(MAX(L790:O790)=MIN(L790:O790),0,IF($C$17="custo",(MAX(L790:O790)-L790)/(MAX(L790:O790)-MIN(L790:O790)),(L790-MIN(L790:O790))/(MAX(L790:O790)-MIN(L790:O790))))</f>
        <v>0.652709150541279</v>
      </c>
      <c r="AG790" s="0" t="n">
        <f aca="false">IF(MAX(L790:O790)=MIN(L790:O790),0,IF($C$17="custo",(MAX(L790:O790)-M790)/(MAX(L790:O790)-MIN(L790:O790)),(M790-MIN(L790:O790))/(MAX(L790:O790)-MIN(L790:O790))))</f>
        <v>1</v>
      </c>
      <c r="AH790" s="0" t="n">
        <f aca="false">IF(MAX(L790:O790)=MIN(L790:O790),0,IF($C$17="custo",(MAX(L790:O790)-N790)/(MAX(L790:O790)-MIN(L790:O790)),(N790-MIN(L790:O790))/(MAX(L790:O790)-MIN(L790:O790))))</f>
        <v>0.664828482788946</v>
      </c>
      <c r="AI790" s="0" t="n">
        <f aca="false">IF(MAX(L790:O790)=MIN(L790:O790),0,IF($C$17="custo",(MAX(L790:O790)-O790)/(MAX(L790:O790)-MIN(L790:O790)),(O790-MIN(L790:O790))/(MAX(L790:O790)-MIN(L790:O790))))</f>
        <v>0</v>
      </c>
      <c r="AJ790" s="0" t="n">
        <f aca="false">IF(MAX(P790:S790)=MIN(P790:S790),0,IF($D$17="custo",(MAX(P790:S790)-P790)/(MAX(P790:S790)-MIN(P790:S790)),(P790-MIN(P790:S790))/(MAX(P790:S790)-MIN(P790:S790))))</f>
        <v>0.20227267129839</v>
      </c>
      <c r="AK790" s="0" t="n">
        <f aca="false">IF(MAX(P790:S790)=MIN(P790:S790),0,IF($D$17="custo",(MAX(P790:S790)-Q790)/(MAX(P790:S790)-MIN(P790:S790)),(Q790-MIN(P790:S790))/(MAX(P790:S790)-MIN(P790:S790))))</f>
        <v>0</v>
      </c>
      <c r="AL790" s="0" t="n">
        <f aca="false">IF(MAX(P790:S790)=MIN(P790:S790),0,IF($D$17="custo",(MAX(P790:S790)-R790)/(MAX(P790:S790)-MIN(P790:S790)),(R790-MIN(P790:S790))/(MAX(P790:S790)-MIN(P790:S790))))</f>
        <v>0.786977675997364</v>
      </c>
      <c r="AM790" s="0" t="n">
        <f aca="false">IF(MAX(P790:S790)=MIN(P790:S790),0,IF($D$17="custo",(MAX(P790:S790)-S790)/(MAX(P790:S790)-MIN(P790:S790)),(S790-MIN(P790:S790))/(MAX(P790:S790)-MIN(P790:S790))))</f>
        <v>1</v>
      </c>
      <c r="AN790" s="0" t="n">
        <f aca="false">IF(MAX(T790:W790)=MIN(T790:W790),0,IF($E$17="custo",(MAX(T790:W790)-T790)/(MAX(T790:W790)-MIN(T790:W790)),(T790-MIN(T790:W790))/(MAX(T790:W790)-MIN(T790:W790))))</f>
        <v>0</v>
      </c>
      <c r="AO790" s="0" t="n">
        <f aca="false">IF(MAX(T790:W790)=MIN(T790:W790),0,IF($E$17="custo",(MAX(T790:W790)-U790)/(MAX(T790:W790)-MIN(T790:W790)),(U790-MIN(T790:W790))/(MAX(T790:W790)-MIN(T790:W790))))</f>
        <v>0.875</v>
      </c>
      <c r="AP790" s="0" t="n">
        <f aca="false">IF(MAX(T790:W790)=MIN(T790:W790),0,IF($E$17="custo",(MAX(T790:W790)-V790)/(MAX(T790:W790)-MIN(T790:W790)),(V790-MIN(T790:W790))/(MAX(T790:W790)-MIN(T790:W790))))</f>
        <v>0.875</v>
      </c>
      <c r="AQ790" s="0" t="n">
        <f aca="false">IF(MAX(T790:W790)=MIN(T790:W790),0,IF($E$17="custo",(MAX(T790:W790)-W790)/(MAX(T790:W790)-MIN(T790:W790)),(W790-MIN(T790:W790))/(MAX(T790:W790)-MIN(T790:W790))))</f>
        <v>1</v>
      </c>
      <c r="AR790" s="0" t="n">
        <f aca="false">IF(MAX(X790:AA790)=MIN(X790:AA790),0,IF($F$17="custo",(MAX(X790:AA790)-X790)/(MAX(X790:AA790)-MIN(X790:AA790)),(X790-MIN(X790:AA790))/(MAX(X790:AA790)-MIN(X790:AA790))))</f>
        <v>0</v>
      </c>
      <c r="AS790" s="0" t="n">
        <f aca="false">IF(MAX(X790:AA790)=MIN(X790:AA790),0,IF($F$17="custo",(MAX(X790:AA790)-Y790)/(MAX(X790:AA790)-MIN(X790:AA790)),(Y790-MIN(X790:AA790))/(MAX(X790:AA790)-MIN(X790:AA790))))</f>
        <v>0.555555555555556</v>
      </c>
      <c r="AT790" s="0" t="n">
        <f aca="false">IF(MAX(X790:AA790)=MIN(X790:AA790),0,IF($F$17="custo",(MAX(X790:AA790)-Z790)/(MAX(X790:AA790)-MIN(X790:AA790)),(Z790-MIN(X790:AA790))/(MAX(X790:AA790)-MIN(X790:AA790))))</f>
        <v>0.333333333333333</v>
      </c>
      <c r="AU790" s="0" t="n">
        <f aca="false">IF(MAX(X790:AA790)=MIN(X790:AA790),0,IF($F$17="custo",(MAX(X790:AA790)-AA790)/(MAX(X790:AA790)-MIN(X790:AA790)),(AA790-MIN(X790:AA790))/(MAX(X790:AA790)-MIN(X790:AA790))))</f>
        <v>1</v>
      </c>
      <c r="AV790" s="0" t="n">
        <f aca="false">STDEVP(AB790:AE790)</f>
        <v>0.423997208647207</v>
      </c>
      <c r="AW790" s="0" t="n">
        <f aca="false">STDEVP(AF790:AI790)</f>
        <v>0.362381351704356</v>
      </c>
      <c r="AX790" s="0" t="n">
        <f aca="false">STDEVP(AJ790:AM790)</f>
        <v>0.409563444419277</v>
      </c>
      <c r="AY790" s="0" t="n">
        <f aca="false">STDEVP(AN790:AQ790)</f>
        <v>0.400195264839553</v>
      </c>
      <c r="AZ790" s="0" t="n">
        <f aca="false">STDEVP(AR790:AU790)</f>
        <v>0.363241578628389</v>
      </c>
      <c r="BA790" s="0" t="n">
        <f aca="false">AV790*((1-IFERROR(CORREL(AB790:AE790,AF790:AI790),0))+(1-IFERROR(CORREL(AB790:AE790,AJ790:AM790),0))+(1-IFERROR(CORREL(AB790:AE790,AN790:AQ790),0))+(1-IFERROR(CORREL(AB790:AE790,AR790:AU790),0)))</f>
        <v>1.14332619495109</v>
      </c>
      <c r="BB790" s="0" t="n">
        <f aca="false">AW790*((1-IFERROR(CORREL(AF790:AI790,AB790:AE790),0))+(1-IFERROR(CORREL(AF790:AI790,AJ790:AM790),0))+(1-IFERROR(CORREL(AF790:AI790,AN790:AQ790),0))+(1-IFERROR(CORREL(AF790:AI790,AR790:AU790),0)))</f>
        <v>2.35277016146546</v>
      </c>
      <c r="BC790" s="0" t="n">
        <f aca="false">AX790*((1-IFERROR(CORREL(AJ790:AM790,AB790:AE790),0))+(1-IFERROR(CORREL(AJ790:AM790,AF790:AI790),0))+(1-IFERROR(CORREL(AJ790:AM790,AN790:AQ790),0))+(1-IFERROR(CORREL(AJ790:AM790,AR790:AU790),0)))</f>
        <v>1.14987779426321</v>
      </c>
      <c r="BD790" s="0" t="n">
        <f aca="false">AY790*((1-IFERROR(CORREL(AN790:AQ790,AB790:AE790),0))+(1-IFERROR(CORREL(AN790:AQ790,AF790:AI790),0))+(1-IFERROR(CORREL(AN790:AQ790,AJ790:AM790),0))+(1-IFERROR(CORREL(AN790:AQ790,AR790:AU790),0)))</f>
        <v>0.950984911474587</v>
      </c>
      <c r="BE790" s="0" t="n">
        <f aca="false">AZ790*((1-IFERROR(CORREL(AR790:AU790,AB790:AE790),0))+(1-IFERROR(CORREL(AR790:AU790,AF790:AI790),0))+(1-IFERROR(CORREL(AR790:AU790,AJ790:AM790),0))+(1-IFERROR(CORREL(AR790:AU790,AN790:AQ790),0)))</f>
        <v>0.965727047713401</v>
      </c>
      <c r="BF790" s="0" t="n">
        <f aca="false">IF(SUM(BA790:BE790)&gt;0,BA790/SUM(BA790:BE790),1/5)</f>
        <v>0.174216193767362</v>
      </c>
      <c r="BG790" s="0" t="n">
        <f aca="false">IF(SUM(BA790:BE790)&gt;0,BB790/SUM(BA790:BE790),1/5)</f>
        <v>0.358507190817461</v>
      </c>
      <c r="BH790" s="0" t="n">
        <f aca="false">IF(SUM(BA790:BE790)&gt;0,BC790/SUM(BA790:BE790),1/5)</f>
        <v>0.175214504398472</v>
      </c>
      <c r="BI790" s="0" t="n">
        <f aca="false">IF(SUM(BA790:BE790)&gt;0,BD790/SUM(BA790:BE790),1/5)</f>
        <v>0.144907876981145</v>
      </c>
      <c r="BJ790" s="0" t="n">
        <f aca="false">IF(SUM(BA790:BE790)&gt;0,BE790/SUM(BA790:BE790),1/5)</f>
        <v>0.147154234035561</v>
      </c>
      <c r="BK790" s="0" t="n">
        <f aca="false">BF790*AB790+BG790*AF790+BH790*AJ790+BI790*AN790+BJ790*AR790</f>
        <v>0.292428632054849</v>
      </c>
      <c r="BL790" s="0" t="n">
        <f aca="false">BF790*AC790+BG790*AG790+BH790*AK790+BI790*AO790+BJ790*AS790</f>
        <v>0.567053935417941</v>
      </c>
      <c r="BM790" s="0" t="n">
        <f aca="false">BF790*AD790+BG790*AH790+BH790*AL790+BI790*AP790+BJ790*AT790</f>
        <v>0.690007692727665</v>
      </c>
      <c r="BN790" s="0" t="n">
        <f aca="false">BF790*AE790+BG790*AI790+BH790*AM790+BI790*AQ790+BJ790*AU790</f>
        <v>0.641492809182539</v>
      </c>
      <c r="BO790" s="0" t="n">
        <f aca="false">RANK(BK790,$BK790:$BN790)</f>
        <v>4</v>
      </c>
      <c r="BP790" s="0" t="n">
        <f aca="false">RANK(BL790,$BK790:$BN790)</f>
        <v>3</v>
      </c>
      <c r="BQ790" s="0" t="n">
        <f aca="false">RANK(BM790,$BK790:$BN790)</f>
        <v>1</v>
      </c>
      <c r="BR790" s="0" t="n">
        <f aca="false">RANK(BN790,$BK790:$BN790)</f>
        <v>2</v>
      </c>
    </row>
    <row r="791" customFormat="false" ht="15" hidden="false" customHeight="false" outlineLevel="0" collapsed="false">
      <c r="A791" s="0" t="n">
        <v>768</v>
      </c>
      <c r="B791" s="0" t="n">
        <f aca="false">RANDBETWEEN(1,$B$5)</f>
        <v>1</v>
      </c>
      <c r="C791" s="0" t="n">
        <f aca="false">RANDBETWEEN(1,$B$5)</f>
        <v>4</v>
      </c>
      <c r="D791" s="0" t="n">
        <f aca="false">RANDBETWEEN(1,$B$5)</f>
        <v>1</v>
      </c>
      <c r="E791" s="0" t="n">
        <f aca="false">RANDBETWEEN(1,$B$5)</f>
        <v>2</v>
      </c>
      <c r="F791" s="0" t="n">
        <f aca="false">RANDBETWEEN(1,$B$5)</f>
        <v>1</v>
      </c>
      <c r="G791" s="0" t="n">
        <f aca="false">RANDBETWEEN(1,$B$5)</f>
        <v>5</v>
      </c>
      <c r="H791" s="0" t="n">
        <f aca="true">NORMINV(RAND(),$B$8,$B$13)</f>
        <v>44.4157526893166</v>
      </c>
      <c r="I791" s="0" t="n">
        <f aca="true">NORMINV(RAND(),$C$8,$C$13)</f>
        <v>58.2734112206512</v>
      </c>
      <c r="J791" s="0" t="n">
        <f aca="true">NORMINV(RAND(),$D$8,$D$13)</f>
        <v>16.1868936171971</v>
      </c>
      <c r="K791" s="0" t="n">
        <f aca="true">NORMINV(RAND(),$E$8,$E$13)</f>
        <v>2.76776341324861</v>
      </c>
      <c r="L791" s="0" t="n">
        <f aca="true">NORMINV(RAND(),$B$9,$B$14)</f>
        <v>48.3117150988833</v>
      </c>
      <c r="M791" s="0" t="n">
        <f aca="true">NORMINV(RAND(),$C$9,$C$14)</f>
        <v>55.3187148898968</v>
      </c>
      <c r="N791" s="0" t="n">
        <f aca="true">NORMINV(RAND(),$D$9,$D$14)</f>
        <v>42.4457267090438</v>
      </c>
      <c r="O791" s="0" t="n">
        <f aca="true">NORMINV(RAND(),$E$9,$E$14)</f>
        <v>23.4778544916533</v>
      </c>
      <c r="P791" s="0" t="n">
        <f aca="true">NORMINV(RAND(),$B$10,$B$15)</f>
        <v>24.8351265263678</v>
      </c>
      <c r="Q791" s="0" t="n">
        <f aca="true">NORMINV(RAND(),$C$10,$C$15)</f>
        <v>32.7232304474572</v>
      </c>
      <c r="R791" s="0" t="n">
        <f aca="true">NORMINV(RAND(),$D$10,$D$15)</f>
        <v>9.57095893947844</v>
      </c>
      <c r="S791" s="0" t="n">
        <f aca="true">NORMINV(RAND(),$E$10,$E$15)</f>
        <v>3.80451389071967</v>
      </c>
      <c r="T791" s="0" t="n">
        <f aca="false">MEDIAN(INDEX(Avaliadores!$B$17:$B$22,$B791),INDEX(Avaliadores!$B$17:$B$22,$C791),INDEX(Avaliadores!$B$17:$B$22,$D791),INDEX(Avaliadores!$B$17:$B$22,$E791),INDEX(Avaliadores!$B$17:$B$22,$F791),INDEX(Avaliadores!$B$17:$B$22,$G791))</f>
        <v>2.29166666666667</v>
      </c>
      <c r="U791" s="0" t="n">
        <f aca="false">MEDIAN(INDEX(Avaliadores!$C$17:$C$22,$B791),INDEX(Avaliadores!$C$17:$C$22,$C791),INDEX(Avaliadores!$C$17:$C$22,$D791),INDEX(Avaliadores!$C$17:$C$22,$E791),INDEX(Avaliadores!$C$17:$C$22,$F791),INDEX(Avaliadores!$C$17:$C$22,$G791))</f>
        <v>4.54166666666667</v>
      </c>
      <c r="V791" s="0" t="n">
        <f aca="false">MEDIAN(INDEX(Avaliadores!$D$17:$D$22,$B791),INDEX(Avaliadores!$D$17:$D$22,$C791),INDEX(Avaliadores!$D$17:$D$22,$D791),INDEX(Avaliadores!$D$17:$D$22,$E791),INDEX(Avaliadores!$D$17:$D$22,$F791),INDEX(Avaliadores!$D$17:$D$22,$G791))</f>
        <v>6.54166666666667</v>
      </c>
      <c r="W791" s="0" t="n">
        <f aca="false">MEDIAN(INDEX(Avaliadores!$E$17:$E$22,$B791),INDEX(Avaliadores!$E$17:$E$22,$C791),INDEX(Avaliadores!$E$17:$E$22,$D791),INDEX(Avaliadores!$E$17:$E$22,$E791),INDEX(Avaliadores!$E$17:$E$22,$F791),INDEX(Avaliadores!$E$17:$E$22,$G791))</f>
        <v>7.04166666666667</v>
      </c>
      <c r="X791" s="0" t="n">
        <f aca="false">MEDIAN(INDEX(Avaliadores!$F$17:$F$22,$B791),INDEX(Avaliadores!$F$17:$F$22,$C791),INDEX(Avaliadores!$F$17:$F$22,$D791),INDEX(Avaliadores!$F$17:$F$22,$E791),INDEX(Avaliadores!$F$17:$F$22,$F791),INDEX(Avaliadores!$F$17:$F$22,$G791))</f>
        <v>2.04166666666667</v>
      </c>
      <c r="Y791" s="0" t="n">
        <f aca="false">MEDIAN(INDEX(Avaliadores!$G$17:$G$22,$B791),INDEX(Avaliadores!$G$17:$G$22,$C791),INDEX(Avaliadores!$G$17:$G$22,$D791),INDEX(Avaliadores!$G$17:$G$22,$E791),INDEX(Avaliadores!$G$17:$G$22,$F791),INDEX(Avaliadores!$G$17:$G$22,$G791))</f>
        <v>5.04166666666667</v>
      </c>
      <c r="Z791" s="0" t="n">
        <f aca="false">MEDIAN(INDEX(Avaliadores!$H$17:$H$22,$B791),INDEX(Avaliadores!$H$17:$H$22,$C791),INDEX(Avaliadores!$H$17:$H$22,$D791),INDEX(Avaliadores!$H$17:$H$22,$E791),INDEX(Avaliadores!$H$17:$H$22,$F791),INDEX(Avaliadores!$H$17:$H$22,$G791))</f>
        <v>4.04166666666667</v>
      </c>
      <c r="AA791" s="0" t="n">
        <f aca="false">MEDIAN(INDEX(Avaliadores!$I$17:$I$22,$B791),INDEX(Avaliadores!$I$17:$I$22,$C791),INDEX(Avaliadores!$I$17:$I$22,$D791),INDEX(Avaliadores!$I$17:$I$22,$E791),INDEX(Avaliadores!$I$17:$I$22,$F791),INDEX(Avaliadores!$I$17:$I$22,$G791))</f>
        <v>6.79166666666667</v>
      </c>
      <c r="AB791" s="0" t="n">
        <f aca="false">IF(MAX(H791:K791)=MIN(H791:K791),0,IF($B$17="custo",(MAX(H791:K791)-H791)/(MAX(H791:K791)-MIN(H791:K791)),(H791-MIN(H791:K791))/(MAX(H791:K791)-MIN(H791:K791))))</f>
        <v>0.249662134913168</v>
      </c>
      <c r="AC791" s="0" t="n">
        <f aca="false">IF(MAX(H791:K791)=MIN(H791:K791),0,IF($B$17="custo",(MAX(H791:K791)-I791)/(MAX(H791:K791)-MIN(H791:K791)),(I791-MIN(H791:K791))/(MAX(H791:K791)-MIN(H791:K791))))</f>
        <v>0</v>
      </c>
      <c r="AD791" s="0" t="n">
        <f aca="false">IF(MAX(H791:K791)=MIN(H791:K791),0,IF($B$17="custo",(MAX(H791:K791)-J791)/(MAX(H791:K791)-MIN(H791:K791)),(J791-MIN(H791:K791))/(MAX(H791:K791)-MIN(H791:K791))))</f>
        <v>0.758238472407148</v>
      </c>
      <c r="AE791" s="0" t="n">
        <f aca="false">IF(MAX(H791:K791)=MIN(H791:K791),0,IF($B$17="custo",(MAX(H791:K791)-K791)/(MAX(H791:K791)-MIN(H791:K791)),(K791-MIN(H791:K791))/(MAX(H791:K791)-MIN(H791:K791))))</f>
        <v>1</v>
      </c>
      <c r="AF791" s="0" t="n">
        <f aca="false">IF(MAX(L791:O791)=MIN(L791:O791),0,IF($C$17="custo",(MAX(L791:O791)-L791)/(MAX(L791:O791)-MIN(L791:O791)),(L791-MIN(L791:O791))/(MAX(L791:O791)-MIN(L791:O791))))</f>
        <v>0.779936857755261</v>
      </c>
      <c r="AG791" s="0" t="n">
        <f aca="false">IF(MAX(L791:O791)=MIN(L791:O791),0,IF($C$17="custo",(MAX(L791:O791)-M791)/(MAX(L791:O791)-MIN(L791:O791)),(M791-MIN(L791:O791))/(MAX(L791:O791)-MIN(L791:O791))))</f>
        <v>1</v>
      </c>
      <c r="AH791" s="0" t="n">
        <f aca="false">IF(MAX(L791:O791)=MIN(L791:O791),0,IF($C$17="custo",(MAX(L791:O791)-N791)/(MAX(L791:O791)-MIN(L791:O791)),(N791-MIN(L791:O791))/(MAX(L791:O791)-MIN(L791:O791))))</f>
        <v>0.595708532374862</v>
      </c>
      <c r="AI791" s="0" t="n">
        <f aca="false">IF(MAX(L791:O791)=MIN(L791:O791),0,IF($C$17="custo",(MAX(L791:O791)-O791)/(MAX(L791:O791)-MIN(L791:O791)),(O791-MIN(L791:O791))/(MAX(L791:O791)-MIN(L791:O791))))</f>
        <v>0</v>
      </c>
      <c r="AJ791" s="0" t="n">
        <f aca="false">IF(MAX(P791:S791)=MIN(P791:S791),0,IF($D$17="custo",(MAX(P791:S791)-P791)/(MAX(P791:S791)-MIN(P791:S791)),(P791-MIN(P791:S791))/(MAX(P791:S791)-MIN(P791:S791))))</f>
        <v>0.272768119069641</v>
      </c>
      <c r="AK791" s="0" t="n">
        <f aca="false">IF(MAX(P791:S791)=MIN(P791:S791),0,IF($D$17="custo",(MAX(P791:S791)-Q791)/(MAX(P791:S791)-MIN(P791:S791)),(Q791-MIN(P791:S791))/(MAX(P791:S791)-MIN(P791:S791))))</f>
        <v>0</v>
      </c>
      <c r="AL791" s="0" t="n">
        <f aca="false">IF(MAX(P791:S791)=MIN(P791:S791),0,IF($D$17="custo",(MAX(P791:S791)-R791)/(MAX(P791:S791)-MIN(P791:S791)),(R791-MIN(P791:S791))/(MAX(P791:S791)-MIN(P791:S791))))</f>
        <v>0.800598168406084</v>
      </c>
      <c r="AM791" s="0" t="n">
        <f aca="false">IF(MAX(P791:S791)=MIN(P791:S791),0,IF($D$17="custo",(MAX(P791:S791)-S791)/(MAX(P791:S791)-MIN(P791:S791)),(S791-MIN(P791:S791))/(MAX(P791:S791)-MIN(P791:S791))))</f>
        <v>1</v>
      </c>
      <c r="AN791" s="0" t="n">
        <f aca="false">IF(MAX(T791:W791)=MIN(T791:W791),0,IF($E$17="custo",(MAX(T791:W791)-T791)/(MAX(T791:W791)-MIN(T791:W791)),(T791-MIN(T791:W791))/(MAX(T791:W791)-MIN(T791:W791))))</f>
        <v>0</v>
      </c>
      <c r="AO791" s="0" t="n">
        <f aca="false">IF(MAX(T791:W791)=MIN(T791:W791),0,IF($E$17="custo",(MAX(T791:W791)-U791)/(MAX(T791:W791)-MIN(T791:W791)),(U791-MIN(T791:W791))/(MAX(T791:W791)-MIN(T791:W791))))</f>
        <v>0.473684210526316</v>
      </c>
      <c r="AP791" s="0" t="n">
        <f aca="false">IF(MAX(T791:W791)=MIN(T791:W791),0,IF($E$17="custo",(MAX(T791:W791)-V791)/(MAX(T791:W791)-MIN(T791:W791)),(V791-MIN(T791:W791))/(MAX(T791:W791)-MIN(T791:W791))))</f>
        <v>0.894736842105263</v>
      </c>
      <c r="AQ791" s="0" t="n">
        <f aca="false">IF(MAX(T791:W791)=MIN(T791:W791),0,IF($E$17="custo",(MAX(T791:W791)-W791)/(MAX(T791:W791)-MIN(T791:W791)),(W791-MIN(T791:W791))/(MAX(T791:W791)-MIN(T791:W791))))</f>
        <v>1</v>
      </c>
      <c r="AR791" s="0" t="n">
        <f aca="false">IF(MAX(X791:AA791)=MIN(X791:AA791),0,IF($F$17="custo",(MAX(X791:AA791)-X791)/(MAX(X791:AA791)-MIN(X791:AA791)),(X791-MIN(X791:AA791))/(MAX(X791:AA791)-MIN(X791:AA791))))</f>
        <v>0</v>
      </c>
      <c r="AS791" s="0" t="n">
        <f aca="false">IF(MAX(X791:AA791)=MIN(X791:AA791),0,IF($F$17="custo",(MAX(X791:AA791)-Y791)/(MAX(X791:AA791)-MIN(X791:AA791)),(Y791-MIN(X791:AA791))/(MAX(X791:AA791)-MIN(X791:AA791))))</f>
        <v>0.631578947368421</v>
      </c>
      <c r="AT791" s="0" t="n">
        <f aca="false">IF(MAX(X791:AA791)=MIN(X791:AA791),0,IF($F$17="custo",(MAX(X791:AA791)-Z791)/(MAX(X791:AA791)-MIN(X791:AA791)),(Z791-MIN(X791:AA791))/(MAX(X791:AA791)-MIN(X791:AA791))))</f>
        <v>0.421052631578947</v>
      </c>
      <c r="AU791" s="0" t="n">
        <f aca="false">IF(MAX(X791:AA791)=MIN(X791:AA791),0,IF($F$17="custo",(MAX(X791:AA791)-AA791)/(MAX(X791:AA791)-MIN(X791:AA791)),(AA791-MIN(X791:AA791))/(MAX(X791:AA791)-MIN(X791:AA791))))</f>
        <v>1</v>
      </c>
      <c r="AV791" s="0" t="n">
        <f aca="false">STDEVP(AB791:AE791)</f>
        <v>0.39665493518561</v>
      </c>
      <c r="AW791" s="0" t="n">
        <f aca="false">STDEVP(AF791:AI791)</f>
        <v>0.371566751310493</v>
      </c>
      <c r="AX791" s="0" t="n">
        <f aca="false">STDEVP(AJ791:AM791)</f>
        <v>0.400202428005425</v>
      </c>
      <c r="AY791" s="0" t="n">
        <f aca="false">STDEVP(AN791:AQ791)</f>
        <v>0.394517482909604</v>
      </c>
      <c r="AZ791" s="0" t="n">
        <f aca="false">STDEVP(AR791:AU791)</f>
        <v>0.361542938527213</v>
      </c>
      <c r="BA791" s="0" t="n">
        <f aca="false">AV791*((1-IFERROR(CORREL(AB791:AE791,AF791:AI791),0))+(1-IFERROR(CORREL(AB791:AE791,AJ791:AM791),0))+(1-IFERROR(CORREL(AB791:AE791,AN791:AQ791),0))+(1-IFERROR(CORREL(AB791:AE791,AR791:AU791),0)))</f>
        <v>1.04780355318657</v>
      </c>
      <c r="BB791" s="0" t="n">
        <f aca="false">AW791*((1-IFERROR(CORREL(AF791:AI791,AB791:AE791),0))+(1-IFERROR(CORREL(AF791:AI791,AJ791:AM791),0))+(1-IFERROR(CORREL(AF791:AI791,AN791:AQ791),0))+(1-IFERROR(CORREL(AF791:AI791,AR791:AU791),0)))</f>
        <v>2.65511729792871</v>
      </c>
      <c r="BC791" s="0" t="n">
        <f aca="false">AX791*((1-IFERROR(CORREL(AJ791:AM791,AB791:AE791),0))+(1-IFERROR(CORREL(AJ791:AM791,AF791:AI791),0))+(1-IFERROR(CORREL(AJ791:AM791,AN791:AQ791),0))+(1-IFERROR(CORREL(AJ791:AM791,AR791:AU791),0)))</f>
        <v>1.06694902217013</v>
      </c>
      <c r="BD791" s="0" t="n">
        <f aca="false">AY791*((1-IFERROR(CORREL(AN791:AQ791,AB791:AE791),0))+(1-IFERROR(CORREL(AN791:AQ791,AF791:AI791),0))+(1-IFERROR(CORREL(AN791:AQ791,AJ791:AM791),0))+(1-IFERROR(CORREL(AN791:AQ791,AR791:AU791),0)))</f>
        <v>0.914912511906637</v>
      </c>
      <c r="BE791" s="0" t="n">
        <f aca="false">AZ791*((1-IFERROR(CORREL(AR791:AU791,AB791:AE791),0))+(1-IFERROR(CORREL(AR791:AU791,AF791:AI791),0))+(1-IFERROR(CORREL(AR791:AU791,AJ791:AM791),0))+(1-IFERROR(CORREL(AR791:AU791,AN791:AQ791),0)))</f>
        <v>1.02817103829947</v>
      </c>
      <c r="BF791" s="0" t="n">
        <f aca="false">IF(SUM(BA791:BE791)&gt;0,BA791/SUM(BA791:BE791),1/5)</f>
        <v>0.156086820075327</v>
      </c>
      <c r="BG791" s="0" t="n">
        <f aca="false">IF(SUM(BA791:BE791)&gt;0,BB791/SUM(BA791:BE791),1/5)</f>
        <v>0.395521483679197</v>
      </c>
      <c r="BH791" s="0" t="n">
        <f aca="false">IF(SUM(BA791:BE791)&gt;0,BC791/SUM(BA791:BE791),1/5)</f>
        <v>0.158938838818159</v>
      </c>
      <c r="BI791" s="0" t="n">
        <f aca="false">IF(SUM(BA791:BE791)&gt;0,BD791/SUM(BA791:BE791),1/5)</f>
        <v>0.136290609242865</v>
      </c>
      <c r="BJ791" s="0" t="n">
        <f aca="false">IF(SUM(BA791:BE791)&gt;0,BE791/SUM(BA791:BE791),1/5)</f>
        <v>0.153162248184452</v>
      </c>
      <c r="BK791" s="0" t="n">
        <f aca="false">BF791*AB791+BG791*AF791+BH791*AJ791+BI791*AN791+BJ791*AR791</f>
        <v>0.390804199998807</v>
      </c>
      <c r="BL791" s="0" t="n">
        <f aca="false">BF791*AC791+BG791*AG791+BH791*AK791+BI791*AO791+BJ791*AS791</f>
        <v>0.556814244805471</v>
      </c>
      <c r="BM791" s="0" t="n">
        <f aca="false">BF791*AD791+BG791*AH791+BH791*AL791+BI791*AP791+BJ791*AT791</f>
        <v>0.667646294807651</v>
      </c>
      <c r="BN791" s="0" t="n">
        <f aca="false">BF791*AE791+BG791*AI791+BH791*AM791+BI791*AQ791+BJ791*AU791</f>
        <v>0.604478516320803</v>
      </c>
      <c r="BO791" s="0" t="n">
        <f aca="false">RANK(BK791,$BK791:$BN791)</f>
        <v>4</v>
      </c>
      <c r="BP791" s="0" t="n">
        <f aca="false">RANK(BL791,$BK791:$BN791)</f>
        <v>3</v>
      </c>
      <c r="BQ791" s="0" t="n">
        <f aca="false">RANK(BM791,$BK791:$BN791)</f>
        <v>1</v>
      </c>
      <c r="BR791" s="0" t="n">
        <f aca="false">RANK(BN791,$BK791:$BN791)</f>
        <v>2</v>
      </c>
    </row>
    <row r="792" customFormat="false" ht="15" hidden="false" customHeight="false" outlineLevel="0" collapsed="false">
      <c r="A792" s="0" t="n">
        <v>769</v>
      </c>
      <c r="B792" s="0" t="n">
        <f aca="false">RANDBETWEEN(1,$B$5)</f>
        <v>5</v>
      </c>
      <c r="C792" s="0" t="n">
        <f aca="false">RANDBETWEEN(1,$B$5)</f>
        <v>2</v>
      </c>
      <c r="D792" s="0" t="n">
        <f aca="false">RANDBETWEEN(1,$B$5)</f>
        <v>6</v>
      </c>
      <c r="E792" s="0" t="n">
        <f aca="false">RANDBETWEEN(1,$B$5)</f>
        <v>4</v>
      </c>
      <c r="F792" s="0" t="n">
        <f aca="false">RANDBETWEEN(1,$B$5)</f>
        <v>1</v>
      </c>
      <c r="G792" s="0" t="n">
        <f aca="false">RANDBETWEEN(1,$B$5)</f>
        <v>1</v>
      </c>
      <c r="H792" s="0" t="n">
        <f aca="true">NORMINV(RAND(),$B$8,$B$13)</f>
        <v>46.4773985304243</v>
      </c>
      <c r="I792" s="0" t="n">
        <f aca="true">NORMINV(RAND(),$C$8,$C$13)</f>
        <v>60.6779748664413</v>
      </c>
      <c r="J792" s="0" t="n">
        <f aca="true">NORMINV(RAND(),$D$8,$D$13)</f>
        <v>12.5672483767381</v>
      </c>
      <c r="K792" s="0" t="n">
        <f aca="true">NORMINV(RAND(),$E$8,$E$13)</f>
        <v>2.9560117660855</v>
      </c>
      <c r="L792" s="0" t="n">
        <f aca="true">NORMINV(RAND(),$B$9,$B$14)</f>
        <v>44.0439854989408</v>
      </c>
      <c r="M792" s="0" t="n">
        <f aca="true">NORMINV(RAND(),$C$9,$C$14)</f>
        <v>57.6554557955414</v>
      </c>
      <c r="N792" s="0" t="n">
        <f aca="true">NORMINV(RAND(),$D$9,$D$14)</f>
        <v>48.1033174190191</v>
      </c>
      <c r="O792" s="0" t="n">
        <f aca="true">NORMINV(RAND(),$E$9,$E$14)</f>
        <v>28.4995479043441</v>
      </c>
      <c r="P792" s="0" t="n">
        <f aca="true">NORMINV(RAND(),$B$10,$B$15)</f>
        <v>24.9946572871045</v>
      </c>
      <c r="Q792" s="0" t="n">
        <f aca="true">NORMINV(RAND(),$C$10,$C$15)</f>
        <v>30.6506305226642</v>
      </c>
      <c r="R792" s="0" t="n">
        <f aca="true">NORMINV(RAND(),$D$10,$D$15)</f>
        <v>9.61732019125709</v>
      </c>
      <c r="S792" s="0" t="n">
        <f aca="true">NORMINV(RAND(),$E$10,$E$15)</f>
        <v>3.90333184809075</v>
      </c>
      <c r="T792" s="0" t="n">
        <f aca="false">MEDIAN(INDEX(Avaliadores!$B$17:$B$22,$B792),INDEX(Avaliadores!$B$17:$B$22,$C792),INDEX(Avaliadores!$B$17:$B$22,$D792),INDEX(Avaliadores!$B$17:$B$22,$E792),INDEX(Avaliadores!$B$17:$B$22,$F792),INDEX(Avaliadores!$B$17:$B$22,$G792))</f>
        <v>2.29166666666667</v>
      </c>
      <c r="U792" s="0" t="n">
        <f aca="false">MEDIAN(INDEX(Avaliadores!$C$17:$C$22,$B792),INDEX(Avaliadores!$C$17:$C$22,$C792),INDEX(Avaliadores!$C$17:$C$22,$D792),INDEX(Avaliadores!$C$17:$C$22,$E792),INDEX(Avaliadores!$C$17:$C$22,$F792),INDEX(Avaliadores!$C$17:$C$22,$G792))</f>
        <v>5.29166666666667</v>
      </c>
      <c r="V792" s="0" t="n">
        <f aca="false">MEDIAN(INDEX(Avaliadores!$D$17:$D$22,$B792),INDEX(Avaliadores!$D$17:$D$22,$C792),INDEX(Avaliadores!$D$17:$D$22,$D792),INDEX(Avaliadores!$D$17:$D$22,$E792),INDEX(Avaliadores!$D$17:$D$22,$F792),INDEX(Avaliadores!$D$17:$D$22,$G792))</f>
        <v>5.79166666666667</v>
      </c>
      <c r="W792" s="0" t="n">
        <f aca="false">MEDIAN(INDEX(Avaliadores!$E$17:$E$22,$B792),INDEX(Avaliadores!$E$17:$E$22,$C792),INDEX(Avaliadores!$E$17:$E$22,$D792),INDEX(Avaliadores!$E$17:$E$22,$E792),INDEX(Avaliadores!$E$17:$E$22,$F792),INDEX(Avaliadores!$E$17:$E$22,$G792))</f>
        <v>6.79166666666667</v>
      </c>
      <c r="X792" s="0" t="n">
        <f aca="false">MEDIAN(INDEX(Avaliadores!$F$17:$F$22,$B792),INDEX(Avaliadores!$F$17:$F$22,$C792),INDEX(Avaliadores!$F$17:$F$22,$D792),INDEX(Avaliadores!$F$17:$F$22,$E792),INDEX(Avaliadores!$F$17:$F$22,$F792),INDEX(Avaliadores!$F$17:$F$22,$G792))</f>
        <v>2.29166666666667</v>
      </c>
      <c r="Y792" s="0" t="n">
        <f aca="false">MEDIAN(INDEX(Avaliadores!$G$17:$G$22,$B792),INDEX(Avaliadores!$G$17:$G$22,$C792),INDEX(Avaliadores!$G$17:$G$22,$D792),INDEX(Avaliadores!$G$17:$G$22,$E792),INDEX(Avaliadores!$G$17:$G$22,$F792),INDEX(Avaliadores!$G$17:$G$22,$G792))</f>
        <v>5.04166666666667</v>
      </c>
      <c r="Z792" s="0" t="n">
        <f aca="false">MEDIAN(INDEX(Avaliadores!$H$17:$H$22,$B792),INDEX(Avaliadores!$H$17:$H$22,$C792),INDEX(Avaliadores!$H$17:$H$22,$D792),INDEX(Avaliadores!$H$17:$H$22,$E792),INDEX(Avaliadores!$H$17:$H$22,$F792),INDEX(Avaliadores!$H$17:$H$22,$G792))</f>
        <v>4.04166666666667</v>
      </c>
      <c r="AA792" s="0" t="n">
        <f aca="false">MEDIAN(INDEX(Avaliadores!$I$17:$I$22,$B792),INDEX(Avaliadores!$I$17:$I$22,$C792),INDEX(Avaliadores!$I$17:$I$22,$D792),INDEX(Avaliadores!$I$17:$I$22,$E792),INDEX(Avaliadores!$I$17:$I$22,$F792),INDEX(Avaliadores!$I$17:$I$22,$G792))</f>
        <v>6.79166666666667</v>
      </c>
      <c r="AB792" s="0" t="n">
        <f aca="false">IF(MAX(H792:K792)=MIN(H792:K792),0,IF($B$17="custo",(MAX(H792:K792)-H792)/(MAX(H792:K792)-MIN(H792:K792)),(H792-MIN(H792:K792))/(MAX(H792:K792)-MIN(H792:K792))))</f>
        <v>0.246016863829247</v>
      </c>
      <c r="AC792" s="0" t="n">
        <f aca="false">IF(MAX(H792:K792)=MIN(H792:K792),0,IF($B$17="custo",(MAX(H792:K792)-I792)/(MAX(H792:K792)-MIN(H792:K792)),(I792-MIN(H792:K792))/(MAX(H792:K792)-MIN(H792:K792))))</f>
        <v>0</v>
      </c>
      <c r="AD792" s="0" t="n">
        <f aca="false">IF(MAX(H792:K792)=MIN(H792:K792),0,IF($B$17="custo",(MAX(H792:K792)-J792)/(MAX(H792:K792)-MIN(H792:K792)),(J792-MIN(H792:K792))/(MAX(H792:K792)-MIN(H792:K792))))</f>
        <v>0.833490822307232</v>
      </c>
      <c r="AE792" s="0" t="n">
        <f aca="false">IF(MAX(H792:K792)=MIN(H792:K792),0,IF($B$17="custo",(MAX(H792:K792)-K792)/(MAX(H792:K792)-MIN(H792:K792)),(K792-MIN(H792:K792))/(MAX(H792:K792)-MIN(H792:K792))))</f>
        <v>1</v>
      </c>
      <c r="AF792" s="0" t="n">
        <f aca="false">IF(MAX(L792:O792)=MIN(L792:O792),0,IF($C$17="custo",(MAX(L792:O792)-L792)/(MAX(L792:O792)-MIN(L792:O792)),(L792-MIN(L792:O792))/(MAX(L792:O792)-MIN(L792:O792))))</f>
        <v>0.533148809929182</v>
      </c>
      <c r="AG792" s="0" t="n">
        <f aca="false">IF(MAX(L792:O792)=MIN(L792:O792),0,IF($C$17="custo",(MAX(L792:O792)-M792)/(MAX(L792:O792)-MIN(L792:O792)),(M792-MIN(L792:O792))/(MAX(L792:O792)-MIN(L792:O792))))</f>
        <v>1</v>
      </c>
      <c r="AH792" s="0" t="n">
        <f aca="false">IF(MAX(L792:O792)=MIN(L792:O792),0,IF($C$17="custo",(MAX(L792:O792)-N792)/(MAX(L792:O792)-MIN(L792:O792)),(N792-MIN(L792:O792))/(MAX(L792:O792)-MIN(L792:O792))))</f>
        <v>0.672377261851403</v>
      </c>
      <c r="AI792" s="0" t="n">
        <f aca="false">IF(MAX(L792:O792)=MIN(L792:O792),0,IF($C$17="custo",(MAX(L792:O792)-O792)/(MAX(L792:O792)-MIN(L792:O792)),(O792-MIN(L792:O792))/(MAX(L792:O792)-MIN(L792:O792))))</f>
        <v>0</v>
      </c>
      <c r="AJ792" s="0" t="n">
        <f aca="false">IF(MAX(P792:S792)=MIN(P792:S792),0,IF($D$17="custo",(MAX(P792:S792)-P792)/(MAX(P792:S792)-MIN(P792:S792)),(P792-MIN(P792:S792))/(MAX(P792:S792)-MIN(P792:S792))))</f>
        <v>0.211459605860549</v>
      </c>
      <c r="AK792" s="0" t="n">
        <f aca="false">IF(MAX(P792:S792)=MIN(P792:S792),0,IF($D$17="custo",(MAX(P792:S792)-Q792)/(MAX(P792:S792)-MIN(P792:S792)),(Q792-MIN(P792:S792))/(MAX(P792:S792)-MIN(P792:S792))))</f>
        <v>0</v>
      </c>
      <c r="AL792" s="0" t="n">
        <f aca="false">IF(MAX(P792:S792)=MIN(P792:S792),0,IF($D$17="custo",(MAX(P792:S792)-R792)/(MAX(P792:S792)-MIN(P792:S792)),(R792-MIN(P792:S792))/(MAX(P792:S792)-MIN(P792:S792))))</f>
        <v>0.786371386034652</v>
      </c>
      <c r="AM792" s="0" t="n">
        <f aca="false">IF(MAX(P792:S792)=MIN(P792:S792),0,IF($D$17="custo",(MAX(P792:S792)-S792)/(MAX(P792:S792)-MIN(P792:S792)),(S792-MIN(P792:S792))/(MAX(P792:S792)-MIN(P792:S792))))</f>
        <v>1</v>
      </c>
      <c r="AN792" s="0" t="n">
        <f aca="false">IF(MAX(T792:W792)=MIN(T792:W792),0,IF($E$17="custo",(MAX(T792:W792)-T792)/(MAX(T792:W792)-MIN(T792:W792)),(T792-MIN(T792:W792))/(MAX(T792:W792)-MIN(T792:W792))))</f>
        <v>0</v>
      </c>
      <c r="AO792" s="0" t="n">
        <f aca="false">IF(MAX(T792:W792)=MIN(T792:W792),0,IF($E$17="custo",(MAX(T792:W792)-U792)/(MAX(T792:W792)-MIN(T792:W792)),(U792-MIN(T792:W792))/(MAX(T792:W792)-MIN(T792:W792))))</f>
        <v>0.666666666666667</v>
      </c>
      <c r="AP792" s="0" t="n">
        <f aca="false">IF(MAX(T792:W792)=MIN(T792:W792),0,IF($E$17="custo",(MAX(T792:W792)-V792)/(MAX(T792:W792)-MIN(T792:W792)),(V792-MIN(T792:W792))/(MAX(T792:W792)-MIN(T792:W792))))</f>
        <v>0.777777777777778</v>
      </c>
      <c r="AQ792" s="0" t="n">
        <f aca="false">IF(MAX(T792:W792)=MIN(T792:W792),0,IF($E$17="custo",(MAX(T792:W792)-W792)/(MAX(T792:W792)-MIN(T792:W792)),(W792-MIN(T792:W792))/(MAX(T792:W792)-MIN(T792:W792))))</f>
        <v>1</v>
      </c>
      <c r="AR792" s="0" t="n">
        <f aca="false">IF(MAX(X792:AA792)=MIN(X792:AA792),0,IF($F$17="custo",(MAX(X792:AA792)-X792)/(MAX(X792:AA792)-MIN(X792:AA792)),(X792-MIN(X792:AA792))/(MAX(X792:AA792)-MIN(X792:AA792))))</f>
        <v>0</v>
      </c>
      <c r="AS792" s="0" t="n">
        <f aca="false">IF(MAX(X792:AA792)=MIN(X792:AA792),0,IF($F$17="custo",(MAX(X792:AA792)-Y792)/(MAX(X792:AA792)-MIN(X792:AA792)),(Y792-MIN(X792:AA792))/(MAX(X792:AA792)-MIN(X792:AA792))))</f>
        <v>0.611111111111111</v>
      </c>
      <c r="AT792" s="0" t="n">
        <f aca="false">IF(MAX(X792:AA792)=MIN(X792:AA792),0,IF($F$17="custo",(MAX(X792:AA792)-Z792)/(MAX(X792:AA792)-MIN(X792:AA792)),(Z792-MIN(X792:AA792))/(MAX(X792:AA792)-MIN(X792:AA792))))</f>
        <v>0.388888888888889</v>
      </c>
      <c r="AU792" s="0" t="n">
        <f aca="false">IF(MAX(X792:AA792)=MIN(X792:AA792),0,IF($F$17="custo",(MAX(X792:AA792)-AA792)/(MAX(X792:AA792)-MIN(X792:AA792)),(AA792-MIN(X792:AA792))/(MAX(X792:AA792)-MIN(X792:AA792))))</f>
        <v>1</v>
      </c>
      <c r="AV792" s="0" t="n">
        <f aca="false">STDEVP(AB792:AE792)</f>
        <v>0.410531117573197</v>
      </c>
      <c r="AW792" s="0" t="n">
        <f aca="false">STDEVP(AF792:AI792)</f>
        <v>0.360642663330934</v>
      </c>
      <c r="AX792" s="0" t="n">
        <f aca="false">STDEVP(AJ792:AM792)</f>
        <v>0.40781826640077</v>
      </c>
      <c r="AY792" s="0" t="n">
        <f aca="false">STDEVP(AN792:AQ792)</f>
        <v>0.372677996249965</v>
      </c>
      <c r="AZ792" s="0" t="n">
        <f aca="false">STDEVP(AR792:AU792)</f>
        <v>0.362177911400147</v>
      </c>
      <c r="BA792" s="0" t="n">
        <f aca="false">AV792*((1-IFERROR(CORREL(AB792:AE792,AF792:AI792),0))+(1-IFERROR(CORREL(AB792:AE792,AJ792:AM792),0))+(1-IFERROR(CORREL(AB792:AE792,AN792:AQ792),0))+(1-IFERROR(CORREL(AB792:AE792,AR792:AU792),0)))</f>
        <v>1.09803380179265</v>
      </c>
      <c r="BB792" s="0" t="n">
        <f aca="false">AW792*((1-IFERROR(CORREL(AF792:AI792,AB792:AE792),0))+(1-IFERROR(CORREL(AF792:AI792,AJ792:AM792),0))+(1-IFERROR(CORREL(AF792:AI792,AN792:AQ792),0))+(1-IFERROR(CORREL(AF792:AI792,AR792:AU792),0)))</f>
        <v>2.26670565114776</v>
      </c>
      <c r="BC792" s="0" t="n">
        <f aca="false">AX792*((1-IFERROR(CORREL(AJ792:AM792,AB792:AE792),0))+(1-IFERROR(CORREL(AJ792:AM792,AF792:AI792),0))+(1-IFERROR(CORREL(AJ792:AM792,AN792:AQ792),0))+(1-IFERROR(CORREL(AJ792:AM792,AR792:AU792),0)))</f>
        <v>1.06896786807675</v>
      </c>
      <c r="BD792" s="0" t="n">
        <f aca="false">AY792*((1-IFERROR(CORREL(AN792:AQ792,AB792:AE792),0))+(1-IFERROR(CORREL(AN792:AQ792,AF792:AI792),0))+(1-IFERROR(CORREL(AN792:AQ792,AJ792:AM792),0))+(1-IFERROR(CORREL(AN792:AQ792,AR792:AU792),0)))</f>
        <v>0.794378443335824</v>
      </c>
      <c r="BE792" s="0" t="n">
        <f aca="false">AZ792*((1-IFERROR(CORREL(AR792:AU792,AB792:AE792),0))+(1-IFERROR(CORREL(AR792:AU792,AF792:AI792),0))+(1-IFERROR(CORREL(AR792:AU792,AJ792:AM792),0))+(1-IFERROR(CORREL(AR792:AU792,AN792:AQ792),0)))</f>
        <v>0.919828353078112</v>
      </c>
      <c r="BF792" s="0" t="n">
        <f aca="false">IF(SUM(BA792:BE792)&gt;0,BA792/SUM(BA792:BE792),1/5)</f>
        <v>0.178602657880241</v>
      </c>
      <c r="BG792" s="0" t="n">
        <f aca="false">IF(SUM(BA792:BE792)&gt;0,BB792/SUM(BA792:BE792),1/5)</f>
        <v>0.368695074109933</v>
      </c>
      <c r="BH792" s="0" t="n">
        <f aca="false">IF(SUM(BA792:BE792)&gt;0,BC792/SUM(BA792:BE792),1/5)</f>
        <v>0.173874886288005</v>
      </c>
      <c r="BI792" s="0" t="n">
        <f aca="false">IF(SUM(BA792:BE792)&gt;0,BD792/SUM(BA792:BE792),1/5)</f>
        <v>0.129211050799089</v>
      </c>
      <c r="BJ792" s="0" t="n">
        <f aca="false">IF(SUM(BA792:BE792)&gt;0,BE792/SUM(BA792:BE792),1/5)</f>
        <v>0.149616330922733</v>
      </c>
      <c r="BK792" s="0" t="n">
        <f aca="false">BF792*AB792+BG792*AF792+BH792*AJ792+BI792*AN792+BJ792*AR792</f>
        <v>0.277276120675236</v>
      </c>
      <c r="BL792" s="0" t="n">
        <f aca="false">BF792*AC792+BG792*AG792+BH792*AK792+BI792*AO792+BJ792*AS792</f>
        <v>0.546267976873218</v>
      </c>
      <c r="BM792" s="0" t="n">
        <f aca="false">BF792*AD792+BG792*AH792+BH792*AL792+BI792*AP792+BJ792*AT792</f>
        <v>0.692177708544932</v>
      </c>
      <c r="BN792" s="0" t="n">
        <f aca="false">BF792*AE792+BG792*AI792+BH792*AM792+BI792*AQ792+BJ792*AU792</f>
        <v>0.631304925890067</v>
      </c>
      <c r="BO792" s="0" t="n">
        <f aca="false">RANK(BK792,$BK792:$BN792)</f>
        <v>4</v>
      </c>
      <c r="BP792" s="0" t="n">
        <f aca="false">RANK(BL792,$BK792:$BN792)</f>
        <v>3</v>
      </c>
      <c r="BQ792" s="0" t="n">
        <f aca="false">RANK(BM792,$BK792:$BN792)</f>
        <v>1</v>
      </c>
      <c r="BR792" s="0" t="n">
        <f aca="false">RANK(BN792,$BK792:$BN792)</f>
        <v>2</v>
      </c>
    </row>
    <row r="793" customFormat="false" ht="15" hidden="false" customHeight="false" outlineLevel="0" collapsed="false">
      <c r="A793" s="0" t="n">
        <v>770</v>
      </c>
      <c r="B793" s="0" t="n">
        <f aca="false">RANDBETWEEN(1,$B$5)</f>
        <v>1</v>
      </c>
      <c r="C793" s="0" t="n">
        <f aca="false">RANDBETWEEN(1,$B$5)</f>
        <v>4</v>
      </c>
      <c r="D793" s="0" t="n">
        <f aca="false">RANDBETWEEN(1,$B$5)</f>
        <v>2</v>
      </c>
      <c r="E793" s="0" t="n">
        <f aca="false">RANDBETWEEN(1,$B$5)</f>
        <v>1</v>
      </c>
      <c r="F793" s="0" t="n">
        <f aca="false">RANDBETWEEN(1,$B$5)</f>
        <v>6</v>
      </c>
      <c r="G793" s="0" t="n">
        <f aca="false">RANDBETWEEN(1,$B$5)</f>
        <v>1</v>
      </c>
      <c r="H793" s="0" t="n">
        <f aca="true">NORMINV(RAND(),$B$8,$B$13)</f>
        <v>38.1514495879655</v>
      </c>
      <c r="I793" s="0" t="n">
        <f aca="true">NORMINV(RAND(),$C$8,$C$13)</f>
        <v>64.1947882459715</v>
      </c>
      <c r="J793" s="0" t="n">
        <f aca="true">NORMINV(RAND(),$D$8,$D$13)</f>
        <v>15.1091724367629</v>
      </c>
      <c r="K793" s="0" t="n">
        <f aca="true">NORMINV(RAND(),$E$8,$E$13)</f>
        <v>2.94423006994613</v>
      </c>
      <c r="L793" s="0" t="n">
        <f aca="true">NORMINV(RAND(),$B$9,$B$14)</f>
        <v>51.6809729987059</v>
      </c>
      <c r="M793" s="0" t="n">
        <f aca="true">NORMINV(RAND(),$C$9,$C$14)</f>
        <v>53.931100461251</v>
      </c>
      <c r="N793" s="0" t="n">
        <f aca="true">NORMINV(RAND(),$D$9,$D$14)</f>
        <v>46.9161574864375</v>
      </c>
      <c r="O793" s="0" t="n">
        <f aca="true">NORMINV(RAND(),$E$9,$E$14)</f>
        <v>25.5210289747064</v>
      </c>
      <c r="P793" s="0" t="n">
        <f aca="true">NORMINV(RAND(),$B$10,$B$15)</f>
        <v>23.9948865841507</v>
      </c>
      <c r="Q793" s="0" t="n">
        <f aca="true">NORMINV(RAND(),$C$10,$C$15)</f>
        <v>29.5621312503786</v>
      </c>
      <c r="R793" s="0" t="n">
        <f aca="true">NORMINV(RAND(),$D$10,$D$15)</f>
        <v>10.5715322023586</v>
      </c>
      <c r="S793" s="0" t="n">
        <f aca="true">NORMINV(RAND(),$E$10,$E$15)</f>
        <v>4.13112993201147</v>
      </c>
      <c r="T793" s="0" t="n">
        <f aca="false">MEDIAN(INDEX(Avaliadores!$B$17:$B$22,$B793),INDEX(Avaliadores!$B$17:$B$22,$C793),INDEX(Avaliadores!$B$17:$B$22,$D793),INDEX(Avaliadores!$B$17:$B$22,$E793),INDEX(Avaliadores!$B$17:$B$22,$F793),INDEX(Avaliadores!$B$17:$B$22,$G793))</f>
        <v>2.04166666666667</v>
      </c>
      <c r="U793" s="0" t="n">
        <f aca="false">MEDIAN(INDEX(Avaliadores!$C$17:$C$22,$B793),INDEX(Avaliadores!$C$17:$C$22,$C793),INDEX(Avaliadores!$C$17:$C$22,$D793),INDEX(Avaliadores!$C$17:$C$22,$E793),INDEX(Avaliadores!$C$17:$C$22,$F793),INDEX(Avaliadores!$C$17:$C$22,$G793))</f>
        <v>4.54166666666667</v>
      </c>
      <c r="V793" s="0" t="n">
        <f aca="false">MEDIAN(INDEX(Avaliadores!$D$17:$D$22,$B793),INDEX(Avaliadores!$D$17:$D$22,$C793),INDEX(Avaliadores!$D$17:$D$22,$D793),INDEX(Avaliadores!$D$17:$D$22,$E793),INDEX(Avaliadores!$D$17:$D$22,$F793),INDEX(Avaliadores!$D$17:$D$22,$G793))</f>
        <v>6.54166666666667</v>
      </c>
      <c r="W793" s="0" t="n">
        <f aca="false">MEDIAN(INDEX(Avaliadores!$E$17:$E$22,$B793),INDEX(Avaliadores!$E$17:$E$22,$C793),INDEX(Avaliadores!$E$17:$E$22,$D793),INDEX(Avaliadores!$E$17:$E$22,$E793),INDEX(Avaliadores!$E$17:$E$22,$F793),INDEX(Avaliadores!$E$17:$E$22,$G793))</f>
        <v>6.79166666666667</v>
      </c>
      <c r="X793" s="0" t="n">
        <f aca="false">MEDIAN(INDEX(Avaliadores!$F$17:$F$22,$B793),INDEX(Avaliadores!$F$17:$F$22,$C793),INDEX(Avaliadores!$F$17:$F$22,$D793),INDEX(Avaliadores!$F$17:$F$22,$E793),INDEX(Avaliadores!$F$17:$F$22,$F793),INDEX(Avaliadores!$F$17:$F$22,$G793))</f>
        <v>2.04166666666667</v>
      </c>
      <c r="Y793" s="0" t="n">
        <f aca="false">MEDIAN(INDEX(Avaliadores!$G$17:$G$22,$B793),INDEX(Avaliadores!$G$17:$G$22,$C793),INDEX(Avaliadores!$G$17:$G$22,$D793),INDEX(Avaliadores!$G$17:$G$22,$E793),INDEX(Avaliadores!$G$17:$G$22,$F793),INDEX(Avaliadores!$G$17:$G$22,$G793))</f>
        <v>5.04166666666667</v>
      </c>
      <c r="Z793" s="0" t="n">
        <f aca="false">MEDIAN(INDEX(Avaliadores!$H$17:$H$22,$B793),INDEX(Avaliadores!$H$17:$H$22,$C793),INDEX(Avaliadores!$H$17:$H$22,$D793),INDEX(Avaliadores!$H$17:$H$22,$E793),INDEX(Avaliadores!$H$17:$H$22,$F793),INDEX(Avaliadores!$H$17:$H$22,$G793))</f>
        <v>4.04166666666667</v>
      </c>
      <c r="AA793" s="0" t="n">
        <f aca="false">MEDIAN(INDEX(Avaliadores!$I$17:$I$22,$B793),INDEX(Avaliadores!$I$17:$I$22,$C793),INDEX(Avaliadores!$I$17:$I$22,$D793),INDEX(Avaliadores!$I$17:$I$22,$E793),INDEX(Avaliadores!$I$17:$I$22,$F793),INDEX(Avaliadores!$I$17:$I$22,$G793))</f>
        <v>7.04166666666667</v>
      </c>
      <c r="AB793" s="0" t="n">
        <f aca="false">IF(MAX(H793:K793)=MIN(H793:K793),0,IF($B$17="custo",(MAX(H793:K793)-H793)/(MAX(H793:K793)-MIN(H793:K793)),(H793-MIN(H793:K793))/(MAX(H793:K793)-MIN(H793:K793))))</f>
        <v>0.425193491023562</v>
      </c>
      <c r="AC793" s="0" t="n">
        <f aca="false">IF(MAX(H793:K793)=MIN(H793:K793),0,IF($B$17="custo",(MAX(H793:K793)-I793)/(MAX(H793:K793)-MIN(H793:K793)),(I793-MIN(H793:K793))/(MAX(H793:K793)-MIN(H793:K793))))</f>
        <v>0</v>
      </c>
      <c r="AD793" s="0" t="n">
        <f aca="false">IF(MAX(H793:K793)=MIN(H793:K793),0,IF($B$17="custo",(MAX(H793:K793)-J793)/(MAX(H793:K793)-MIN(H793:K793)),(J793-MIN(H793:K793))/(MAX(H793:K793)-MIN(H793:K793))))</f>
        <v>0.801390505995775</v>
      </c>
      <c r="AE793" s="0" t="n">
        <f aca="false">IF(MAX(H793:K793)=MIN(H793:K793),0,IF($B$17="custo",(MAX(H793:K793)-K793)/(MAX(H793:K793)-MIN(H793:K793)),(K793-MIN(H793:K793))/(MAX(H793:K793)-MIN(H793:K793))))</f>
        <v>1</v>
      </c>
      <c r="AF793" s="0" t="n">
        <f aca="false">IF(MAX(L793:O793)=MIN(L793:O793),0,IF($C$17="custo",(MAX(L793:O793)-L793)/(MAX(L793:O793)-MIN(L793:O793)),(L793-MIN(L793:O793))/(MAX(L793:O793)-MIN(L793:O793))))</f>
        <v>0.920798247071965</v>
      </c>
      <c r="AG793" s="0" t="n">
        <f aca="false">IF(MAX(L793:O793)=MIN(L793:O793),0,IF($C$17="custo",(MAX(L793:O793)-M793)/(MAX(L793:O793)-MIN(L793:O793)),(M793-MIN(L793:O793))/(MAX(L793:O793)-MIN(L793:O793))))</f>
        <v>1</v>
      </c>
      <c r="AH793" s="0" t="n">
        <f aca="false">IF(MAX(L793:O793)=MIN(L793:O793),0,IF($C$17="custo",(MAX(L793:O793)-N793)/(MAX(L793:O793)-MIN(L793:O793)),(N793-MIN(L793:O793))/(MAX(L793:O793)-MIN(L793:O793))))</f>
        <v>0.753082529970544</v>
      </c>
      <c r="AI793" s="0" t="n">
        <f aca="false">IF(MAX(L793:O793)=MIN(L793:O793),0,IF($C$17="custo",(MAX(L793:O793)-O793)/(MAX(L793:O793)-MIN(L793:O793)),(O793-MIN(L793:O793))/(MAX(L793:O793)-MIN(L793:O793))))</f>
        <v>0</v>
      </c>
      <c r="AJ793" s="0" t="n">
        <f aca="false">IF(MAX(P793:S793)=MIN(P793:S793),0,IF($D$17="custo",(MAX(P793:S793)-P793)/(MAX(P793:S793)-MIN(P793:S793)),(P793-MIN(P793:S793))/(MAX(P793:S793)-MIN(P793:S793))))</f>
        <v>0.2189156689716</v>
      </c>
      <c r="AK793" s="0" t="n">
        <f aca="false">IF(MAX(P793:S793)=MIN(P793:S793),0,IF($D$17="custo",(MAX(P793:S793)-Q793)/(MAX(P793:S793)-MIN(P793:S793)),(Q793-MIN(P793:S793))/(MAX(P793:S793)-MIN(P793:S793))))</f>
        <v>0</v>
      </c>
      <c r="AL793" s="0" t="n">
        <f aca="false">IF(MAX(P793:S793)=MIN(P793:S793),0,IF($D$17="custo",(MAX(P793:S793)-R793)/(MAX(P793:S793)-MIN(P793:S793)),(R793-MIN(P793:S793))/(MAX(P793:S793)-MIN(P793:S793))))</f>
        <v>0.746749953345498</v>
      </c>
      <c r="AM793" s="0" t="n">
        <f aca="false">IF(MAX(P793:S793)=MIN(P793:S793),0,IF($D$17="custo",(MAX(P793:S793)-S793)/(MAX(P793:S793)-MIN(P793:S793)),(S793-MIN(P793:S793))/(MAX(P793:S793)-MIN(P793:S793))))</f>
        <v>1</v>
      </c>
      <c r="AN793" s="0" t="n">
        <f aca="false">IF(MAX(T793:W793)=MIN(T793:W793),0,IF($E$17="custo",(MAX(T793:W793)-T793)/(MAX(T793:W793)-MIN(T793:W793)),(T793-MIN(T793:W793))/(MAX(T793:W793)-MIN(T793:W793))))</f>
        <v>0</v>
      </c>
      <c r="AO793" s="0" t="n">
        <f aca="false">IF(MAX(T793:W793)=MIN(T793:W793),0,IF($E$17="custo",(MAX(T793:W793)-U793)/(MAX(T793:W793)-MIN(T793:W793)),(U793-MIN(T793:W793))/(MAX(T793:W793)-MIN(T793:W793))))</f>
        <v>0.526315789473684</v>
      </c>
      <c r="AP793" s="0" t="n">
        <f aca="false">IF(MAX(T793:W793)=MIN(T793:W793),0,IF($E$17="custo",(MAX(T793:W793)-V793)/(MAX(T793:W793)-MIN(T793:W793)),(V793-MIN(T793:W793))/(MAX(T793:W793)-MIN(T793:W793))))</f>
        <v>0.947368421052632</v>
      </c>
      <c r="AQ793" s="0" t="n">
        <f aca="false">IF(MAX(T793:W793)=MIN(T793:W793),0,IF($E$17="custo",(MAX(T793:W793)-W793)/(MAX(T793:W793)-MIN(T793:W793)),(W793-MIN(T793:W793))/(MAX(T793:W793)-MIN(T793:W793))))</f>
        <v>1</v>
      </c>
      <c r="AR793" s="0" t="n">
        <f aca="false">IF(MAX(X793:AA793)=MIN(X793:AA793),0,IF($F$17="custo",(MAX(X793:AA793)-X793)/(MAX(X793:AA793)-MIN(X793:AA793)),(X793-MIN(X793:AA793))/(MAX(X793:AA793)-MIN(X793:AA793))))</f>
        <v>0</v>
      </c>
      <c r="AS793" s="0" t="n">
        <f aca="false">IF(MAX(X793:AA793)=MIN(X793:AA793),0,IF($F$17="custo",(MAX(X793:AA793)-Y793)/(MAX(X793:AA793)-MIN(X793:AA793)),(Y793-MIN(X793:AA793))/(MAX(X793:AA793)-MIN(X793:AA793))))</f>
        <v>0.6</v>
      </c>
      <c r="AT793" s="0" t="n">
        <f aca="false">IF(MAX(X793:AA793)=MIN(X793:AA793),0,IF($F$17="custo",(MAX(X793:AA793)-Z793)/(MAX(X793:AA793)-MIN(X793:AA793)),(Z793-MIN(X793:AA793))/(MAX(X793:AA793)-MIN(X793:AA793))))</f>
        <v>0.4</v>
      </c>
      <c r="AU793" s="0" t="n">
        <f aca="false">IF(MAX(X793:AA793)=MIN(X793:AA793),0,IF($F$17="custo",(MAX(X793:AA793)-AA793)/(MAX(X793:AA793)-MIN(X793:AA793)),(AA793-MIN(X793:AA793))/(MAX(X793:AA793)-MIN(X793:AA793))))</f>
        <v>1</v>
      </c>
      <c r="AV793" s="0" t="n">
        <f aca="false">STDEVP(AB793:AE793)</f>
        <v>0.381967660268287</v>
      </c>
      <c r="AW793" s="0" t="n">
        <f aca="false">STDEVP(AF793:AI793)</f>
        <v>0.396103870941157</v>
      </c>
      <c r="AX793" s="0" t="n">
        <f aca="false">STDEVP(AJ793:AM793)</f>
        <v>0.399874739216224</v>
      </c>
      <c r="AY793" s="0" t="n">
        <f aca="false">STDEVP(AN793:AQ793)</f>
        <v>0.401477534273483</v>
      </c>
      <c r="AZ793" s="0" t="n">
        <f aca="false">STDEVP(AR793:AU793)</f>
        <v>0.360555127546399</v>
      </c>
      <c r="BA793" s="0" t="n">
        <f aca="false">AV793*((1-IFERROR(CORREL(AB793:AE793,AF793:AI793),0))+(1-IFERROR(CORREL(AB793:AE793,AJ793:AM793),0))+(1-IFERROR(CORREL(AB793:AE793,AN793:AQ793),0))+(1-IFERROR(CORREL(AB793:AE793,AR793:AU793),0)))</f>
        <v>1.08407213871334</v>
      </c>
      <c r="BB793" s="0" t="n">
        <f aca="false">AW793*((1-IFERROR(CORREL(AF793:AI793,AB793:AE793),0))+(1-IFERROR(CORREL(AF793:AI793,AJ793:AM793),0))+(1-IFERROR(CORREL(AF793:AI793,AN793:AQ793),0))+(1-IFERROR(CORREL(AF793:AI793,AR793:AU793),0)))</f>
        <v>2.81101460185137</v>
      </c>
      <c r="BC793" s="0" t="n">
        <f aca="false">AX793*((1-IFERROR(CORREL(AJ793:AM793,AB793:AE793),0))+(1-IFERROR(CORREL(AJ793:AM793,AF793:AI793),0))+(1-IFERROR(CORREL(AJ793:AM793,AN793:AQ793),0))+(1-IFERROR(CORREL(AJ793:AM793,AR793:AU793),0)))</f>
        <v>1.03041552444245</v>
      </c>
      <c r="BD793" s="0" t="n">
        <f aca="false">AY793*((1-IFERROR(CORREL(AN793:AQ793,AB793:AE793),0))+(1-IFERROR(CORREL(AN793:AQ793,AF793:AI793),0))+(1-IFERROR(CORREL(AN793:AQ793,AJ793:AM793),0))+(1-IFERROR(CORREL(AN793:AQ793,AR793:AU793),0)))</f>
        <v>0.991922687399461</v>
      </c>
      <c r="BE793" s="0" t="n">
        <f aca="false">AZ793*((1-IFERROR(CORREL(AR793:AU793,AB793:AE793),0))+(1-IFERROR(CORREL(AR793:AU793,AF793:AI793),0))+(1-IFERROR(CORREL(AR793:AU793,AJ793:AM793),0))+(1-IFERROR(CORREL(AR793:AU793,AN793:AQ793),0)))</f>
        <v>1.09895076421733</v>
      </c>
      <c r="BF793" s="0" t="n">
        <f aca="false">IF(SUM(BA793:BE793)&gt;0,BA793/SUM(BA793:BE793),1/5)</f>
        <v>0.154505998894107</v>
      </c>
      <c r="BG793" s="0" t="n">
        <f aca="false">IF(SUM(BA793:BE793)&gt;0,BB793/SUM(BA793:BE793),1/5)</f>
        <v>0.40063627083014</v>
      </c>
      <c r="BH793" s="0" t="n">
        <f aca="false">IF(SUM(BA793:BE793)&gt;0,BC793/SUM(BA793:BE793),1/5)</f>
        <v>0.146858658381289</v>
      </c>
      <c r="BI793" s="0" t="n">
        <f aca="false">IF(SUM(BA793:BE793)&gt;0,BD793/SUM(BA793:BE793),1/5)</f>
        <v>0.141372515877291</v>
      </c>
      <c r="BJ793" s="0" t="n">
        <f aca="false">IF(SUM(BA793:BE793)&gt;0,BE793/SUM(BA793:BE793),1/5)</f>
        <v>0.156626556017173</v>
      </c>
      <c r="BK793" s="0" t="n">
        <f aca="false">BF793*AB793+BG793*AF793+BH793*AJ793+BI793*AN793+BJ793*AR793</f>
        <v>0.466749782391521</v>
      </c>
      <c r="BL793" s="0" t="n">
        <f aca="false">BF793*AC793+BG793*AG793+BH793*AK793+BI793*AO793+BJ793*AS793</f>
        <v>0.569018791744281</v>
      </c>
      <c r="BM793" s="0" t="n">
        <f aca="false">BF793*AD793+BG793*AH793+BH793*AL793+BI793*AP793+BJ793*AT793</f>
        <v>0.731780992916244</v>
      </c>
      <c r="BN793" s="0" t="n">
        <f aca="false">BF793*AE793+BG793*AI793+BH793*AM793+BI793*AQ793+BJ793*AU793</f>
        <v>0.59936372916986</v>
      </c>
      <c r="BO793" s="0" t="n">
        <f aca="false">RANK(BK793,$BK793:$BN793)</f>
        <v>4</v>
      </c>
      <c r="BP793" s="0" t="n">
        <f aca="false">RANK(BL793,$BK793:$BN793)</f>
        <v>3</v>
      </c>
      <c r="BQ793" s="0" t="n">
        <f aca="false">RANK(BM793,$BK793:$BN793)</f>
        <v>1</v>
      </c>
      <c r="BR793" s="0" t="n">
        <f aca="false">RANK(BN793,$BK793:$BN793)</f>
        <v>2</v>
      </c>
    </row>
    <row r="794" customFormat="false" ht="15" hidden="false" customHeight="false" outlineLevel="0" collapsed="false">
      <c r="A794" s="0" t="n">
        <v>771</v>
      </c>
      <c r="B794" s="0" t="n">
        <f aca="false">RANDBETWEEN(1,$B$5)</f>
        <v>4</v>
      </c>
      <c r="C794" s="0" t="n">
        <f aca="false">RANDBETWEEN(1,$B$5)</f>
        <v>3</v>
      </c>
      <c r="D794" s="0" t="n">
        <f aca="false">RANDBETWEEN(1,$B$5)</f>
        <v>6</v>
      </c>
      <c r="E794" s="0" t="n">
        <f aca="false">RANDBETWEEN(1,$B$5)</f>
        <v>3</v>
      </c>
      <c r="F794" s="0" t="n">
        <f aca="false">RANDBETWEEN(1,$B$5)</f>
        <v>4</v>
      </c>
      <c r="G794" s="0" t="n">
        <f aca="false">RANDBETWEEN(1,$B$5)</f>
        <v>6</v>
      </c>
      <c r="H794" s="0" t="n">
        <f aca="true">NORMINV(RAND(),$B$8,$B$13)</f>
        <v>54.5568564829502</v>
      </c>
      <c r="I794" s="0" t="n">
        <f aca="true">NORMINV(RAND(),$C$8,$C$13)</f>
        <v>61.2926391811307</v>
      </c>
      <c r="J794" s="0" t="n">
        <f aca="true">NORMINV(RAND(),$D$8,$D$13)</f>
        <v>14.6772695397734</v>
      </c>
      <c r="K794" s="0" t="n">
        <f aca="true">NORMINV(RAND(),$E$8,$E$13)</f>
        <v>3.43014657790457</v>
      </c>
      <c r="L794" s="0" t="n">
        <f aca="true">NORMINV(RAND(),$B$9,$B$14)</f>
        <v>42.5079246333302</v>
      </c>
      <c r="M794" s="0" t="n">
        <f aca="true">NORMINV(RAND(),$C$9,$C$14)</f>
        <v>50.6569019260534</v>
      </c>
      <c r="N794" s="0" t="n">
        <f aca="true">NORMINV(RAND(),$D$9,$D$14)</f>
        <v>46.0325402710871</v>
      </c>
      <c r="O794" s="0" t="n">
        <f aca="true">NORMINV(RAND(),$E$9,$E$14)</f>
        <v>26.2986873550749</v>
      </c>
      <c r="P794" s="0" t="n">
        <f aca="true">NORMINV(RAND(),$B$10,$B$15)</f>
        <v>24.8141644272074</v>
      </c>
      <c r="Q794" s="0" t="n">
        <f aca="true">NORMINV(RAND(),$C$10,$C$15)</f>
        <v>30.127547944363</v>
      </c>
      <c r="R794" s="0" t="n">
        <f aca="true">NORMINV(RAND(),$D$10,$D$15)</f>
        <v>10.2831875969647</v>
      </c>
      <c r="S794" s="0" t="n">
        <f aca="true">NORMINV(RAND(),$E$10,$E$15)</f>
        <v>4.12874043758899</v>
      </c>
      <c r="T794" s="0" t="n">
        <f aca="false">MEDIAN(INDEX(Avaliadores!$B$17:$B$22,$B794),INDEX(Avaliadores!$B$17:$B$22,$C794),INDEX(Avaliadores!$B$17:$B$22,$D794),INDEX(Avaliadores!$B$17:$B$22,$E794),INDEX(Avaliadores!$B$17:$B$22,$F794),INDEX(Avaliadores!$B$17:$B$22,$G794))</f>
        <v>2.79166666666667</v>
      </c>
      <c r="U794" s="0" t="n">
        <f aca="false">MEDIAN(INDEX(Avaliadores!$C$17:$C$22,$B794),INDEX(Avaliadores!$C$17:$C$22,$C794),INDEX(Avaliadores!$C$17:$C$22,$D794),INDEX(Avaliadores!$C$17:$C$22,$E794),INDEX(Avaliadores!$C$17:$C$22,$F794),INDEX(Avaliadores!$C$17:$C$22,$G794))</f>
        <v>5.54166666666667</v>
      </c>
      <c r="V794" s="0" t="n">
        <f aca="false">MEDIAN(INDEX(Avaliadores!$D$17:$D$22,$B794),INDEX(Avaliadores!$D$17:$D$22,$C794),INDEX(Avaliadores!$D$17:$D$22,$D794),INDEX(Avaliadores!$D$17:$D$22,$E794),INDEX(Avaliadores!$D$17:$D$22,$F794),INDEX(Avaliadores!$D$17:$D$22,$G794))</f>
        <v>5.54166666666667</v>
      </c>
      <c r="W794" s="0" t="n">
        <f aca="false">MEDIAN(INDEX(Avaliadores!$E$17:$E$22,$B794),INDEX(Avaliadores!$E$17:$E$22,$C794),INDEX(Avaliadores!$E$17:$E$22,$D794),INDEX(Avaliadores!$E$17:$E$22,$E794),INDEX(Avaliadores!$E$17:$E$22,$F794),INDEX(Avaliadores!$E$17:$E$22,$G794))</f>
        <v>6.04166666666667</v>
      </c>
      <c r="X794" s="0" t="n">
        <f aca="false">MEDIAN(INDEX(Avaliadores!$F$17:$F$22,$B794),INDEX(Avaliadores!$F$17:$F$22,$C794),INDEX(Avaliadores!$F$17:$F$22,$D794),INDEX(Avaliadores!$F$17:$F$22,$E794),INDEX(Avaliadores!$F$17:$F$22,$F794),INDEX(Avaliadores!$F$17:$F$22,$G794))</f>
        <v>3.04166666666667</v>
      </c>
      <c r="Y794" s="0" t="n">
        <f aca="false">MEDIAN(INDEX(Avaliadores!$G$17:$G$22,$B794),INDEX(Avaliadores!$G$17:$G$22,$C794),INDEX(Avaliadores!$G$17:$G$22,$D794),INDEX(Avaliadores!$G$17:$G$22,$E794),INDEX(Avaliadores!$G$17:$G$22,$F794),INDEX(Avaliadores!$G$17:$G$22,$G794))</f>
        <v>5.04166666666667</v>
      </c>
      <c r="Z794" s="0" t="n">
        <f aca="false">MEDIAN(INDEX(Avaliadores!$H$17:$H$22,$B794),INDEX(Avaliadores!$H$17:$H$22,$C794),INDEX(Avaliadores!$H$17:$H$22,$D794),INDEX(Avaliadores!$H$17:$H$22,$E794),INDEX(Avaliadores!$H$17:$H$22,$F794),INDEX(Avaliadores!$H$17:$H$22,$G794))</f>
        <v>3.79166666666667</v>
      </c>
      <c r="AA794" s="0" t="n">
        <f aca="false">MEDIAN(INDEX(Avaliadores!$I$17:$I$22,$B794),INDEX(Avaliadores!$I$17:$I$22,$C794),INDEX(Avaliadores!$I$17:$I$22,$D794),INDEX(Avaliadores!$I$17:$I$22,$E794),INDEX(Avaliadores!$I$17:$I$22,$F794),INDEX(Avaliadores!$I$17:$I$22,$G794))</f>
        <v>6.79166666666667</v>
      </c>
      <c r="AB794" s="0" t="n">
        <f aca="false">IF(MAX(H794:K794)=MIN(H794:K794),0,IF($B$17="custo",(MAX(H794:K794)-H794)/(MAX(H794:K794)-MIN(H794:K794)),(H794-MIN(H794:K794))/(MAX(H794:K794)-MIN(H794:K794))))</f>
        <v>0.11641017168702</v>
      </c>
      <c r="AC794" s="0" t="n">
        <f aca="false">IF(MAX(H794:K794)=MIN(H794:K794),0,IF($B$17="custo",(MAX(H794:K794)-I794)/(MAX(H794:K794)-MIN(H794:K794)),(I794-MIN(H794:K794))/(MAX(H794:K794)-MIN(H794:K794))))</f>
        <v>0</v>
      </c>
      <c r="AD794" s="0" t="n">
        <f aca="false">IF(MAX(H794:K794)=MIN(H794:K794),0,IF($B$17="custo",(MAX(H794:K794)-J794)/(MAX(H794:K794)-MIN(H794:K794)),(J794-MIN(H794:K794))/(MAX(H794:K794)-MIN(H794:K794))))</f>
        <v>0.805623255137098</v>
      </c>
      <c r="AE794" s="0" t="n">
        <f aca="false">IF(MAX(H794:K794)=MIN(H794:K794),0,IF($B$17="custo",(MAX(H794:K794)-K794)/(MAX(H794:K794)-MIN(H794:K794)),(K794-MIN(H794:K794))/(MAX(H794:K794)-MIN(H794:K794))))</f>
        <v>1</v>
      </c>
      <c r="AF794" s="0" t="n">
        <f aca="false">IF(MAX(L794:O794)=MIN(L794:O794),0,IF($C$17="custo",(MAX(L794:O794)-L794)/(MAX(L794:O794)-MIN(L794:O794)),(L794-MIN(L794:O794))/(MAX(L794:O794)-MIN(L794:O794))))</f>
        <v>0.665452602489498</v>
      </c>
      <c r="AG794" s="0" t="n">
        <f aca="false">IF(MAX(L794:O794)=MIN(L794:O794),0,IF($C$17="custo",(MAX(L794:O794)-M794)/(MAX(L794:O794)-MIN(L794:O794)),(M794-MIN(L794:O794))/(MAX(L794:O794)-MIN(L794:O794))))</f>
        <v>1</v>
      </c>
      <c r="AH794" s="0" t="n">
        <f aca="false">IF(MAX(L794:O794)=MIN(L794:O794),0,IF($C$17="custo",(MAX(L794:O794)-N794)/(MAX(L794:O794)-MIN(L794:O794)),(N794-MIN(L794:O794))/(MAX(L794:O794)-MIN(L794:O794))))</f>
        <v>0.810151863081295</v>
      </c>
      <c r="AI794" s="0" t="n">
        <f aca="false">IF(MAX(L794:O794)=MIN(L794:O794),0,IF($C$17="custo",(MAX(L794:O794)-O794)/(MAX(L794:O794)-MIN(L794:O794)),(O794-MIN(L794:O794))/(MAX(L794:O794)-MIN(L794:O794))))</f>
        <v>0</v>
      </c>
      <c r="AJ794" s="0" t="n">
        <f aca="false">IF(MAX(P794:S794)=MIN(P794:S794),0,IF($D$17="custo",(MAX(P794:S794)-P794)/(MAX(P794:S794)-MIN(P794:S794)),(P794-MIN(P794:S794))/(MAX(P794:S794)-MIN(P794:S794))))</f>
        <v>0.204370277974143</v>
      </c>
      <c r="AK794" s="0" t="n">
        <f aca="false">IF(MAX(P794:S794)=MIN(P794:S794),0,IF($D$17="custo",(MAX(P794:S794)-Q794)/(MAX(P794:S794)-MIN(P794:S794)),(Q794-MIN(P794:S794))/(MAX(P794:S794)-MIN(P794:S794))))</f>
        <v>0</v>
      </c>
      <c r="AL794" s="0" t="n">
        <f aca="false">IF(MAX(P794:S794)=MIN(P794:S794),0,IF($D$17="custo",(MAX(P794:S794)-R794)/(MAX(P794:S794)-MIN(P794:S794)),(R794-MIN(P794:S794))/(MAX(P794:S794)-MIN(P794:S794))))</f>
        <v>0.763279636661328</v>
      </c>
      <c r="AM794" s="0" t="n">
        <f aca="false">IF(MAX(P794:S794)=MIN(P794:S794),0,IF($D$17="custo",(MAX(P794:S794)-S794)/(MAX(P794:S794)-MIN(P794:S794)),(S794-MIN(P794:S794))/(MAX(P794:S794)-MIN(P794:S794))))</f>
        <v>1</v>
      </c>
      <c r="AN794" s="0" t="n">
        <f aca="false">IF(MAX(T794:W794)=MIN(T794:W794),0,IF($E$17="custo",(MAX(T794:W794)-T794)/(MAX(T794:W794)-MIN(T794:W794)),(T794-MIN(T794:W794))/(MAX(T794:W794)-MIN(T794:W794))))</f>
        <v>0</v>
      </c>
      <c r="AO794" s="0" t="n">
        <f aca="false">IF(MAX(T794:W794)=MIN(T794:W794),0,IF($E$17="custo",(MAX(T794:W794)-U794)/(MAX(T794:W794)-MIN(T794:W794)),(U794-MIN(T794:W794))/(MAX(T794:W794)-MIN(T794:W794))))</f>
        <v>0.846153846153846</v>
      </c>
      <c r="AP794" s="0" t="n">
        <f aca="false">IF(MAX(T794:W794)=MIN(T794:W794),0,IF($E$17="custo",(MAX(T794:W794)-V794)/(MAX(T794:W794)-MIN(T794:W794)),(V794-MIN(T794:W794))/(MAX(T794:W794)-MIN(T794:W794))))</f>
        <v>0.846153846153846</v>
      </c>
      <c r="AQ794" s="0" t="n">
        <f aca="false">IF(MAX(T794:W794)=MIN(T794:W794),0,IF($E$17="custo",(MAX(T794:W794)-W794)/(MAX(T794:W794)-MIN(T794:W794)),(W794-MIN(T794:W794))/(MAX(T794:W794)-MIN(T794:W794))))</f>
        <v>1</v>
      </c>
      <c r="AR794" s="0" t="n">
        <f aca="false">IF(MAX(X794:AA794)=MIN(X794:AA794),0,IF($F$17="custo",(MAX(X794:AA794)-X794)/(MAX(X794:AA794)-MIN(X794:AA794)),(X794-MIN(X794:AA794))/(MAX(X794:AA794)-MIN(X794:AA794))))</f>
        <v>0</v>
      </c>
      <c r="AS794" s="0" t="n">
        <f aca="false">IF(MAX(X794:AA794)=MIN(X794:AA794),0,IF($F$17="custo",(MAX(X794:AA794)-Y794)/(MAX(X794:AA794)-MIN(X794:AA794)),(Y794-MIN(X794:AA794))/(MAX(X794:AA794)-MIN(X794:AA794))))</f>
        <v>0.533333333333333</v>
      </c>
      <c r="AT794" s="0" t="n">
        <f aca="false">IF(MAX(X794:AA794)=MIN(X794:AA794),0,IF($F$17="custo",(MAX(X794:AA794)-Z794)/(MAX(X794:AA794)-MIN(X794:AA794)),(Z794-MIN(X794:AA794))/(MAX(X794:AA794)-MIN(X794:AA794))))</f>
        <v>0.2</v>
      </c>
      <c r="AU794" s="0" t="n">
        <f aca="false">IF(MAX(X794:AA794)=MIN(X794:AA794),0,IF($F$17="custo",(MAX(X794:AA794)-AA794)/(MAX(X794:AA794)-MIN(X794:AA794)),(AA794-MIN(X794:AA794))/(MAX(X794:AA794)-MIN(X794:AA794))))</f>
        <v>1</v>
      </c>
      <c r="AV794" s="0" t="n">
        <f aca="false">STDEVP(AB794:AE794)</f>
        <v>0.429833407796724</v>
      </c>
      <c r="AW794" s="0" t="n">
        <f aca="false">STDEVP(AF794:AI794)</f>
        <v>0.376503266893405</v>
      </c>
      <c r="AX794" s="0" t="n">
        <f aca="false">STDEVP(AJ794:AM794)</f>
        <v>0.405108463136674</v>
      </c>
      <c r="AY794" s="0" t="n">
        <f aca="false">STDEVP(AN794:AQ794)</f>
        <v>0.393644028662668</v>
      </c>
      <c r="AZ794" s="0" t="n">
        <f aca="false">STDEVP(AR794:AU794)</f>
        <v>0.378593889720018</v>
      </c>
      <c r="BA794" s="0" t="n">
        <f aca="false">AV794*((1-IFERROR(CORREL(AB794:AE794,AF794:AI794),0))+(1-IFERROR(CORREL(AB794:AE794,AJ794:AM794),0))+(1-IFERROR(CORREL(AB794:AE794,AN794:AQ794),0))+(1-IFERROR(CORREL(AB794:AE794,AR794:AU794),0)))</f>
        <v>1.13340323224998</v>
      </c>
      <c r="BB794" s="0" t="n">
        <f aca="false">AW794*((1-IFERROR(CORREL(AF794:AI794,AB794:AE794),0))+(1-IFERROR(CORREL(AF794:AI794,AJ794:AM794),0))+(1-IFERROR(CORREL(AF794:AI794,AN794:AQ794),0))+(1-IFERROR(CORREL(AF794:AI794,AR794:AU794),0)))</f>
        <v>2.39388893888621</v>
      </c>
      <c r="BC794" s="0" t="n">
        <f aca="false">AX794*((1-IFERROR(CORREL(AJ794:AM794,AB794:AE794),0))+(1-IFERROR(CORREL(AJ794:AM794,AF794:AI794),0))+(1-IFERROR(CORREL(AJ794:AM794,AN794:AQ794),0))+(1-IFERROR(CORREL(AJ794:AM794,AR794:AU794),0)))</f>
        <v>1.12266980693109</v>
      </c>
      <c r="BD794" s="0" t="n">
        <f aca="false">AY794*((1-IFERROR(CORREL(AN794:AQ794,AB794:AE794),0))+(1-IFERROR(CORREL(AN794:AQ794,AF794:AI794),0))+(1-IFERROR(CORREL(AN794:AQ794,AJ794:AM794),0))+(1-IFERROR(CORREL(AN794:AQ794,AR794:AU794),0)))</f>
        <v>0.940204540522937</v>
      </c>
      <c r="BE794" s="0" t="n">
        <f aca="false">AZ794*((1-IFERROR(CORREL(AR794:AU794,AB794:AE794),0))+(1-IFERROR(CORREL(AR794:AU794,AF794:AI794),0))+(1-IFERROR(CORREL(AR794:AU794,AJ794:AM794),0))+(1-IFERROR(CORREL(AR794:AU794,AN794:AQ794),0)))</f>
        <v>1.10068243524524</v>
      </c>
      <c r="BF794" s="0" t="n">
        <f aca="false">IF(SUM(BA794:BE794)&gt;0,BA794/SUM(BA794:BE794),1/5)</f>
        <v>0.169396027330772</v>
      </c>
      <c r="BG794" s="0" t="n">
        <f aca="false">IF(SUM(BA794:BE794)&gt;0,BB794/SUM(BA794:BE794),1/5)</f>
        <v>0.357785529968352</v>
      </c>
      <c r="BH794" s="0" t="n">
        <f aca="false">IF(SUM(BA794:BE794)&gt;0,BC794/SUM(BA794:BE794),1/5)</f>
        <v>0.167791832497957</v>
      </c>
      <c r="BI794" s="0" t="n">
        <f aca="false">IF(SUM(BA794:BE794)&gt;0,BD794/SUM(BA794:BE794),1/5)</f>
        <v>0.14052096333515</v>
      </c>
      <c r="BJ794" s="0" t="n">
        <f aca="false">IF(SUM(BA794:BE794)&gt;0,BE794/SUM(BA794:BE794),1/5)</f>
        <v>0.164505646867769</v>
      </c>
      <c r="BK794" s="0" t="n">
        <f aca="false">BF794*AB794+BG794*AF794+BH794*AJ794+BI794*AN794+BJ794*AR794</f>
        <v>0.292100396124597</v>
      </c>
      <c r="BL794" s="0" t="n">
        <f aca="false">BF794*AC794+BG794*AG794+BH794*AK794+BI794*AO794+BJ794*AS794</f>
        <v>0.564424228555776</v>
      </c>
      <c r="BM794" s="0" t="n">
        <f aca="false">BF794*AD794+BG794*AH794+BH794*AL794+BI794*AP794+BJ794*AT794</f>
        <v>0.706205564541511</v>
      </c>
      <c r="BN794" s="0" t="n">
        <f aca="false">BF794*AE794+BG794*AI794+BH794*AM794+BI794*AQ794+BJ794*AU794</f>
        <v>0.642214470031648</v>
      </c>
      <c r="BO794" s="0" t="n">
        <f aca="false">RANK(BK794,$BK794:$BN794)</f>
        <v>4</v>
      </c>
      <c r="BP794" s="0" t="n">
        <f aca="false">RANK(BL794,$BK794:$BN794)</f>
        <v>3</v>
      </c>
      <c r="BQ794" s="0" t="n">
        <f aca="false">RANK(BM794,$BK794:$BN794)</f>
        <v>1</v>
      </c>
      <c r="BR794" s="0" t="n">
        <f aca="false">RANK(BN794,$BK794:$BN794)</f>
        <v>2</v>
      </c>
    </row>
    <row r="795" customFormat="false" ht="15" hidden="false" customHeight="false" outlineLevel="0" collapsed="false">
      <c r="A795" s="0" t="n">
        <v>772</v>
      </c>
      <c r="B795" s="0" t="n">
        <f aca="false">RANDBETWEEN(1,$B$5)</f>
        <v>3</v>
      </c>
      <c r="C795" s="0" t="n">
        <f aca="false">RANDBETWEEN(1,$B$5)</f>
        <v>3</v>
      </c>
      <c r="D795" s="0" t="n">
        <f aca="false">RANDBETWEEN(1,$B$5)</f>
        <v>2</v>
      </c>
      <c r="E795" s="0" t="n">
        <f aca="false">RANDBETWEEN(1,$B$5)</f>
        <v>6</v>
      </c>
      <c r="F795" s="0" t="n">
        <f aca="false">RANDBETWEEN(1,$B$5)</f>
        <v>4</v>
      </c>
      <c r="G795" s="0" t="n">
        <f aca="false">RANDBETWEEN(1,$B$5)</f>
        <v>6</v>
      </c>
      <c r="H795" s="0" t="n">
        <f aca="true">NORMINV(RAND(),$B$8,$B$13)</f>
        <v>45.7299256639956</v>
      </c>
      <c r="I795" s="0" t="n">
        <f aca="true">NORMINV(RAND(),$C$8,$C$13)</f>
        <v>62.8886515023411</v>
      </c>
      <c r="J795" s="0" t="n">
        <f aca="true">NORMINV(RAND(),$D$8,$D$13)</f>
        <v>13.3849832845194</v>
      </c>
      <c r="K795" s="0" t="n">
        <f aca="true">NORMINV(RAND(),$E$8,$E$13)</f>
        <v>3.18682819270345</v>
      </c>
      <c r="L795" s="0" t="n">
        <f aca="true">NORMINV(RAND(),$B$9,$B$14)</f>
        <v>47.6244571379783</v>
      </c>
      <c r="M795" s="0" t="n">
        <f aca="true">NORMINV(RAND(),$C$9,$C$14)</f>
        <v>53.565524716815</v>
      </c>
      <c r="N795" s="0" t="n">
        <f aca="true">NORMINV(RAND(),$D$9,$D$14)</f>
        <v>47.443943323178</v>
      </c>
      <c r="O795" s="0" t="n">
        <f aca="true">NORMINV(RAND(),$E$9,$E$14)</f>
        <v>21.728323266267</v>
      </c>
      <c r="P795" s="0" t="n">
        <f aca="true">NORMINV(RAND(),$B$10,$B$15)</f>
        <v>22.4414538007182</v>
      </c>
      <c r="Q795" s="0" t="n">
        <f aca="true">NORMINV(RAND(),$C$10,$C$15)</f>
        <v>30.2475767911679</v>
      </c>
      <c r="R795" s="0" t="n">
        <f aca="true">NORMINV(RAND(),$D$10,$D$15)</f>
        <v>9.71452152923857</v>
      </c>
      <c r="S795" s="0" t="n">
        <f aca="true">NORMINV(RAND(),$E$10,$E$15)</f>
        <v>4.36748437631793</v>
      </c>
      <c r="T795" s="0" t="n">
        <f aca="false">MEDIAN(INDEX(Avaliadores!$B$17:$B$22,$B795),INDEX(Avaliadores!$B$17:$B$22,$C795),INDEX(Avaliadores!$B$17:$B$22,$D795),INDEX(Avaliadores!$B$17:$B$22,$E795),INDEX(Avaliadores!$B$17:$B$22,$F795),INDEX(Avaliadores!$B$17:$B$22,$G795))</f>
        <v>2.79166666666667</v>
      </c>
      <c r="U795" s="0" t="n">
        <f aca="false">MEDIAN(INDEX(Avaliadores!$C$17:$C$22,$B795),INDEX(Avaliadores!$C$17:$C$22,$C795),INDEX(Avaliadores!$C$17:$C$22,$D795),INDEX(Avaliadores!$C$17:$C$22,$E795),INDEX(Avaliadores!$C$17:$C$22,$F795),INDEX(Avaliadores!$C$17:$C$22,$G795))</f>
        <v>5.29166666666667</v>
      </c>
      <c r="V795" s="0" t="n">
        <f aca="false">MEDIAN(INDEX(Avaliadores!$D$17:$D$22,$B795),INDEX(Avaliadores!$D$17:$D$22,$C795),INDEX(Avaliadores!$D$17:$D$22,$D795),INDEX(Avaliadores!$D$17:$D$22,$E795),INDEX(Avaliadores!$D$17:$D$22,$F795),INDEX(Avaliadores!$D$17:$D$22,$G795))</f>
        <v>5.66666666666667</v>
      </c>
      <c r="W795" s="0" t="n">
        <f aca="false">MEDIAN(INDEX(Avaliadores!$E$17:$E$22,$B795),INDEX(Avaliadores!$E$17:$E$22,$C795),INDEX(Avaliadores!$E$17:$E$22,$D795),INDEX(Avaliadores!$E$17:$E$22,$E795),INDEX(Avaliadores!$E$17:$E$22,$F795),INDEX(Avaliadores!$E$17:$E$22,$G795))</f>
        <v>6.04166666666667</v>
      </c>
      <c r="X795" s="0" t="n">
        <f aca="false">MEDIAN(INDEX(Avaliadores!$F$17:$F$22,$B795),INDEX(Avaliadores!$F$17:$F$22,$C795),INDEX(Avaliadores!$F$17:$F$22,$D795),INDEX(Avaliadores!$F$17:$F$22,$E795),INDEX(Avaliadores!$F$17:$F$22,$F795),INDEX(Avaliadores!$F$17:$F$22,$G795))</f>
        <v>2.91666666666667</v>
      </c>
      <c r="Y795" s="0" t="n">
        <f aca="false">MEDIAN(INDEX(Avaliadores!$G$17:$G$22,$B795),INDEX(Avaliadores!$G$17:$G$22,$C795),INDEX(Avaliadores!$G$17:$G$22,$D795),INDEX(Avaliadores!$G$17:$G$22,$E795),INDEX(Avaliadores!$G$17:$G$22,$F795),INDEX(Avaliadores!$G$17:$G$22,$G795))</f>
        <v>5.41666666666667</v>
      </c>
      <c r="Z795" s="0" t="n">
        <f aca="false">MEDIAN(INDEX(Avaliadores!$H$17:$H$22,$B795),INDEX(Avaliadores!$H$17:$H$22,$C795),INDEX(Avaliadores!$H$17:$H$22,$D795),INDEX(Avaliadores!$H$17:$H$22,$E795),INDEX(Avaliadores!$H$17:$H$22,$F795),INDEX(Avaliadores!$H$17:$H$22,$G795))</f>
        <v>3.91666666666667</v>
      </c>
      <c r="AA795" s="0" t="n">
        <f aca="false">MEDIAN(INDEX(Avaliadores!$I$17:$I$22,$B795),INDEX(Avaliadores!$I$17:$I$22,$C795),INDEX(Avaliadores!$I$17:$I$22,$D795),INDEX(Avaliadores!$I$17:$I$22,$E795),INDEX(Avaliadores!$I$17:$I$22,$F795),INDEX(Avaliadores!$I$17:$I$22,$G795))</f>
        <v>6.79166666666667</v>
      </c>
      <c r="AB795" s="0" t="n">
        <f aca="false">IF(MAX(H795:K795)=MIN(H795:K795),0,IF($B$17="custo",(MAX(H795:K795)-H795)/(MAX(H795:K795)-MIN(H795:K795)),(H795-MIN(H795:K795))/(MAX(H795:K795)-MIN(H795:K795))))</f>
        <v>0.287407065431711</v>
      </c>
      <c r="AC795" s="0" t="n">
        <f aca="false">IF(MAX(H795:K795)=MIN(H795:K795),0,IF($B$17="custo",(MAX(H795:K795)-I795)/(MAX(H795:K795)-MIN(H795:K795)),(I795-MIN(H795:K795))/(MAX(H795:K795)-MIN(H795:K795))))</f>
        <v>0</v>
      </c>
      <c r="AD795" s="0" t="n">
        <f aca="false">IF(MAX(H795:K795)=MIN(H795:K795),0,IF($B$17="custo",(MAX(H795:K795)-J795)/(MAX(H795:K795)-MIN(H795:K795)),(J795-MIN(H795:K795))/(MAX(H795:K795)-MIN(H795:K795))))</f>
        <v>0.829181848619192</v>
      </c>
      <c r="AE795" s="0" t="n">
        <f aca="false">IF(MAX(H795:K795)=MIN(H795:K795),0,IF($B$17="custo",(MAX(H795:K795)-K795)/(MAX(H795:K795)-MIN(H795:K795)),(K795-MIN(H795:K795))/(MAX(H795:K795)-MIN(H795:K795))))</f>
        <v>1</v>
      </c>
      <c r="AF795" s="0" t="n">
        <f aca="false">IF(MAX(L795:O795)=MIN(L795:O795),0,IF($C$17="custo",(MAX(L795:O795)-L795)/(MAX(L795:O795)-MIN(L795:O795)),(L795-MIN(L795:O795))/(MAX(L795:O795)-MIN(L795:O795))))</f>
        <v>0.813392279843916</v>
      </c>
      <c r="AG795" s="0" t="n">
        <f aca="false">IF(MAX(L795:O795)=MIN(L795:O795),0,IF($C$17="custo",(MAX(L795:O795)-M795)/(MAX(L795:O795)-MIN(L795:O795)),(M795-MIN(L795:O795))/(MAX(L795:O795)-MIN(L795:O795))))</f>
        <v>1</v>
      </c>
      <c r="AH795" s="0" t="n">
        <f aca="false">IF(MAX(L795:O795)=MIN(L795:O795),0,IF($C$17="custo",(MAX(L795:O795)-N795)/(MAX(L795:O795)-MIN(L795:O795)),(N795-MIN(L795:O795))/(MAX(L795:O795)-MIN(L795:O795))))</f>
        <v>0.807722377761577</v>
      </c>
      <c r="AI795" s="0" t="n">
        <f aca="false">IF(MAX(L795:O795)=MIN(L795:O795),0,IF($C$17="custo",(MAX(L795:O795)-O795)/(MAX(L795:O795)-MIN(L795:O795)),(O795-MIN(L795:O795))/(MAX(L795:O795)-MIN(L795:O795))))</f>
        <v>0</v>
      </c>
      <c r="AJ795" s="0" t="n">
        <f aca="false">IF(MAX(P795:S795)=MIN(P795:S795),0,IF($D$17="custo",(MAX(P795:S795)-P795)/(MAX(P795:S795)-MIN(P795:S795)),(P795-MIN(P795:S795))/(MAX(P795:S795)-MIN(P795:S795))))</f>
        <v>0.301626550064814</v>
      </c>
      <c r="AK795" s="0" t="n">
        <f aca="false">IF(MAX(P795:S795)=MIN(P795:S795),0,IF($D$17="custo",(MAX(P795:S795)-Q795)/(MAX(P795:S795)-MIN(P795:S795)),(Q795-MIN(P795:S795))/(MAX(P795:S795)-MIN(P795:S795))))</f>
        <v>0</v>
      </c>
      <c r="AL795" s="0" t="n">
        <f aca="false">IF(MAX(P795:S795)=MIN(P795:S795),0,IF($D$17="custo",(MAX(P795:S795)-R795)/(MAX(P795:S795)-MIN(P795:S795)),(R795-MIN(P795:S795))/(MAX(P795:S795)-MIN(P795:S795))))</f>
        <v>0.793391883336069</v>
      </c>
      <c r="AM795" s="0" t="n">
        <f aca="false">IF(MAX(P795:S795)=MIN(P795:S795),0,IF($D$17="custo",(MAX(P795:S795)-S795)/(MAX(P795:S795)-MIN(P795:S795)),(S795-MIN(P795:S795))/(MAX(P795:S795)-MIN(P795:S795))))</f>
        <v>1</v>
      </c>
      <c r="AN795" s="0" t="n">
        <f aca="false">IF(MAX(T795:W795)=MIN(T795:W795),0,IF($E$17="custo",(MAX(T795:W795)-T795)/(MAX(T795:W795)-MIN(T795:W795)),(T795-MIN(T795:W795))/(MAX(T795:W795)-MIN(T795:W795))))</f>
        <v>0</v>
      </c>
      <c r="AO795" s="0" t="n">
        <f aca="false">IF(MAX(T795:W795)=MIN(T795:W795),0,IF($E$17="custo",(MAX(T795:W795)-U795)/(MAX(T795:W795)-MIN(T795:W795)),(U795-MIN(T795:W795))/(MAX(T795:W795)-MIN(T795:W795))))</f>
        <v>0.769230769230769</v>
      </c>
      <c r="AP795" s="0" t="n">
        <f aca="false">IF(MAX(T795:W795)=MIN(T795:W795),0,IF($E$17="custo",(MAX(T795:W795)-V795)/(MAX(T795:W795)-MIN(T795:W795)),(V795-MIN(T795:W795))/(MAX(T795:W795)-MIN(T795:W795))))</f>
        <v>0.884615384615385</v>
      </c>
      <c r="AQ795" s="0" t="n">
        <f aca="false">IF(MAX(T795:W795)=MIN(T795:W795),0,IF($E$17="custo",(MAX(T795:W795)-W795)/(MAX(T795:W795)-MIN(T795:W795)),(W795-MIN(T795:W795))/(MAX(T795:W795)-MIN(T795:W795))))</f>
        <v>1</v>
      </c>
      <c r="AR795" s="0" t="n">
        <f aca="false">IF(MAX(X795:AA795)=MIN(X795:AA795),0,IF($F$17="custo",(MAX(X795:AA795)-X795)/(MAX(X795:AA795)-MIN(X795:AA795)),(X795-MIN(X795:AA795))/(MAX(X795:AA795)-MIN(X795:AA795))))</f>
        <v>0</v>
      </c>
      <c r="AS795" s="0" t="n">
        <f aca="false">IF(MAX(X795:AA795)=MIN(X795:AA795),0,IF($F$17="custo",(MAX(X795:AA795)-Y795)/(MAX(X795:AA795)-MIN(X795:AA795)),(Y795-MIN(X795:AA795))/(MAX(X795:AA795)-MIN(X795:AA795))))</f>
        <v>0.645161290322581</v>
      </c>
      <c r="AT795" s="0" t="n">
        <f aca="false">IF(MAX(X795:AA795)=MIN(X795:AA795),0,IF($F$17="custo",(MAX(X795:AA795)-Z795)/(MAX(X795:AA795)-MIN(X795:AA795)),(Z795-MIN(X795:AA795))/(MAX(X795:AA795)-MIN(X795:AA795))))</f>
        <v>0.258064516129032</v>
      </c>
      <c r="AU795" s="0" t="n">
        <f aca="false">IF(MAX(X795:AA795)=MIN(X795:AA795),0,IF($F$17="custo",(MAX(X795:AA795)-AA795)/(MAX(X795:AA795)-MIN(X795:AA795)),(AA795-MIN(X795:AA795))/(MAX(X795:AA795)-MIN(X795:AA795))))</f>
        <v>1</v>
      </c>
      <c r="AV795" s="0" t="n">
        <f aca="false">STDEVP(AB795:AE795)</f>
        <v>0.403161940654377</v>
      </c>
      <c r="AW795" s="0" t="n">
        <f aca="false">STDEVP(AF795:AI795)</f>
        <v>0.386154738533631</v>
      </c>
      <c r="AX795" s="0" t="n">
        <f aca="false">STDEVP(AJ795:AM795)</f>
        <v>0.394706757344989</v>
      </c>
      <c r="AY795" s="0" t="n">
        <f aca="false">STDEVP(AN795:AQ795)</f>
        <v>0.391642535661852</v>
      </c>
      <c r="AZ795" s="0" t="n">
        <f aca="false">STDEVP(AR795:AU795)</f>
        <v>0.379889216558512</v>
      </c>
      <c r="BA795" s="0" t="n">
        <f aca="false">AV795*((1-IFERROR(CORREL(AB795:AE795,AF795:AI795),0))+(1-IFERROR(CORREL(AB795:AE795,AJ795:AM795),0))+(1-IFERROR(CORREL(AB795:AE795,AN795:AQ795),0))+(1-IFERROR(CORREL(AB795:AE795,AR795:AU795),0)))</f>
        <v>1.17649020887829</v>
      </c>
      <c r="BB795" s="0" t="n">
        <f aca="false">AW795*((1-IFERROR(CORREL(AF795:AI795,AB795:AE795),0))+(1-IFERROR(CORREL(AF795:AI795,AJ795:AM795),0))+(1-IFERROR(CORREL(AF795:AI795,AN795:AQ795),0))+(1-IFERROR(CORREL(AF795:AI795,AR795:AU795),0)))</f>
        <v>2.57454314724284</v>
      </c>
      <c r="BC795" s="0" t="n">
        <f aca="false">AX795*((1-IFERROR(CORREL(AJ795:AM795,AB795:AE795),0))+(1-IFERROR(CORREL(AJ795:AM795,AF795:AI795),0))+(1-IFERROR(CORREL(AJ795:AM795,AN795:AQ795),0))+(1-IFERROR(CORREL(AJ795:AM795,AR795:AU795),0)))</f>
        <v>1.16359274703331</v>
      </c>
      <c r="BD795" s="0" t="n">
        <f aca="false">AY795*((1-IFERROR(CORREL(AN795:AQ795,AB795:AE795),0))+(1-IFERROR(CORREL(AN795:AQ795,AF795:AI795),0))+(1-IFERROR(CORREL(AN795:AQ795,AJ795:AM795),0))+(1-IFERROR(CORREL(AN795:AQ795,AR795:AU795),0)))</f>
        <v>1.02619105172411</v>
      </c>
      <c r="BE795" s="0" t="n">
        <f aca="false">AZ795*((1-IFERROR(CORREL(AR795:AU795,AB795:AE795),0))+(1-IFERROR(CORREL(AR795:AU795,AF795:AI795),0))+(1-IFERROR(CORREL(AR795:AU795,AJ795:AM795),0))+(1-IFERROR(CORREL(AR795:AU795,AN795:AQ795),0)))</f>
        <v>1.21953106579336</v>
      </c>
      <c r="BF795" s="0" t="n">
        <f aca="false">IF(SUM(BA795:BE795)&gt;0,BA795/SUM(BA795:BE795),1/5)</f>
        <v>0.164306284082912</v>
      </c>
      <c r="BG795" s="0" t="n">
        <f aca="false">IF(SUM(BA795:BE795)&gt;0,BB795/SUM(BA795:BE795),1/5)</f>
        <v>0.359555578569508</v>
      </c>
      <c r="BH795" s="0" t="n">
        <f aca="false">IF(SUM(BA795:BE795)&gt;0,BC795/SUM(BA795:BE795),1/5)</f>
        <v>0.162505050197701</v>
      </c>
      <c r="BI795" s="0" t="n">
        <f aca="false">IF(SUM(BA795:BE795)&gt;0,BD795/SUM(BA795:BE795),1/5)</f>
        <v>0.143315802541767</v>
      </c>
      <c r="BJ795" s="0" t="n">
        <f aca="false">IF(SUM(BA795:BE795)&gt;0,BE795/SUM(BA795:BE795),1/5)</f>
        <v>0.170317284608112</v>
      </c>
      <c r="BK795" s="0" t="n">
        <f aca="false">BF795*AB795+BG795*AF795+BH795*AJ795+BI795*AN795+BJ795*AR795</f>
        <v>0.388698356382751</v>
      </c>
      <c r="BL795" s="0" t="n">
        <f aca="false">BF795*AC795+BG795*AG795+BH795*AK795+BI795*AO795+BJ795*AS795</f>
        <v>0.579680622703644</v>
      </c>
      <c r="BM795" s="0" t="n">
        <f aca="false">BF795*AD795+BG795*AH795+BH795*AL795+BI795*AP795+BJ795*AT795</f>
        <v>0.726323274490949</v>
      </c>
      <c r="BN795" s="0" t="n">
        <f aca="false">BF795*AE795+BG795*AI795+BH795*AM795+BI795*AQ795+BJ795*AU795</f>
        <v>0.640444421430492</v>
      </c>
      <c r="BO795" s="0" t="n">
        <f aca="false">RANK(BK795,$BK795:$BN795)</f>
        <v>4</v>
      </c>
      <c r="BP795" s="0" t="n">
        <f aca="false">RANK(BL795,$BK795:$BN795)</f>
        <v>3</v>
      </c>
      <c r="BQ795" s="0" t="n">
        <f aca="false">RANK(BM795,$BK795:$BN795)</f>
        <v>1</v>
      </c>
      <c r="BR795" s="0" t="n">
        <f aca="false">RANK(BN795,$BK795:$BN795)</f>
        <v>2</v>
      </c>
    </row>
    <row r="796" customFormat="false" ht="15" hidden="false" customHeight="false" outlineLevel="0" collapsed="false">
      <c r="A796" s="0" t="n">
        <v>773</v>
      </c>
      <c r="B796" s="0" t="n">
        <f aca="false">RANDBETWEEN(1,$B$5)</f>
        <v>2</v>
      </c>
      <c r="C796" s="0" t="n">
        <f aca="false">RANDBETWEEN(1,$B$5)</f>
        <v>2</v>
      </c>
      <c r="D796" s="0" t="n">
        <f aca="false">RANDBETWEEN(1,$B$5)</f>
        <v>1</v>
      </c>
      <c r="E796" s="0" t="n">
        <f aca="false">RANDBETWEEN(1,$B$5)</f>
        <v>3</v>
      </c>
      <c r="F796" s="0" t="n">
        <f aca="false">RANDBETWEEN(1,$B$5)</f>
        <v>6</v>
      </c>
      <c r="G796" s="0" t="n">
        <f aca="false">RANDBETWEEN(1,$B$5)</f>
        <v>1</v>
      </c>
      <c r="H796" s="0" t="n">
        <f aca="true">NORMINV(RAND(),$B$8,$B$13)</f>
        <v>49.7803235238405</v>
      </c>
      <c r="I796" s="0" t="n">
        <f aca="true">NORMINV(RAND(),$C$8,$C$13)</f>
        <v>68.8072042482284</v>
      </c>
      <c r="J796" s="0" t="n">
        <f aca="true">NORMINV(RAND(),$D$8,$D$13)</f>
        <v>13.9610876766571</v>
      </c>
      <c r="K796" s="0" t="n">
        <f aca="true">NORMINV(RAND(),$E$8,$E$13)</f>
        <v>3.09705953018458</v>
      </c>
      <c r="L796" s="0" t="n">
        <f aca="true">NORMINV(RAND(),$B$9,$B$14)</f>
        <v>46.6286688764172</v>
      </c>
      <c r="M796" s="0" t="n">
        <f aca="true">NORMINV(RAND(),$C$9,$C$14)</f>
        <v>51.3275681149758</v>
      </c>
      <c r="N796" s="0" t="n">
        <f aca="true">NORMINV(RAND(),$D$9,$D$14)</f>
        <v>40.223905239682</v>
      </c>
      <c r="O796" s="0" t="n">
        <f aca="true">NORMINV(RAND(),$E$9,$E$14)</f>
        <v>22.8467317508595</v>
      </c>
      <c r="P796" s="0" t="n">
        <f aca="true">NORMINV(RAND(),$B$10,$B$15)</f>
        <v>23.1366076611052</v>
      </c>
      <c r="Q796" s="0" t="n">
        <f aca="true">NORMINV(RAND(),$C$10,$C$15)</f>
        <v>29.26143687703</v>
      </c>
      <c r="R796" s="0" t="n">
        <f aca="true">NORMINV(RAND(),$D$10,$D$15)</f>
        <v>10.0189594417838</v>
      </c>
      <c r="S796" s="0" t="n">
        <f aca="true">NORMINV(RAND(),$E$10,$E$15)</f>
        <v>3.92686248316636</v>
      </c>
      <c r="T796" s="0" t="n">
        <f aca="false">MEDIAN(INDEX(Avaliadores!$B$17:$B$22,$B796),INDEX(Avaliadores!$B$17:$B$22,$C796),INDEX(Avaliadores!$B$17:$B$22,$D796),INDEX(Avaliadores!$B$17:$B$22,$E796),INDEX(Avaliadores!$B$17:$B$22,$F796),INDEX(Avaliadores!$B$17:$B$22,$G796))</f>
        <v>2.41666666666667</v>
      </c>
      <c r="U796" s="0" t="n">
        <f aca="false">MEDIAN(INDEX(Avaliadores!$C$17:$C$22,$B796),INDEX(Avaliadores!$C$17:$C$22,$C796),INDEX(Avaliadores!$C$17:$C$22,$D796),INDEX(Avaliadores!$C$17:$C$22,$E796),INDEX(Avaliadores!$C$17:$C$22,$F796),INDEX(Avaliadores!$C$17:$C$22,$G796))</f>
        <v>4.91666666666667</v>
      </c>
      <c r="V796" s="0" t="n">
        <f aca="false">MEDIAN(INDEX(Avaliadores!$D$17:$D$22,$B796),INDEX(Avaliadores!$D$17:$D$22,$C796),INDEX(Avaliadores!$D$17:$D$22,$D796),INDEX(Avaliadores!$D$17:$D$22,$E796),INDEX(Avaliadores!$D$17:$D$22,$F796),INDEX(Avaliadores!$D$17:$D$22,$G796))</f>
        <v>6.04166666666667</v>
      </c>
      <c r="W796" s="0" t="n">
        <f aca="false">MEDIAN(INDEX(Avaliadores!$E$17:$E$22,$B796),INDEX(Avaliadores!$E$17:$E$22,$C796),INDEX(Avaliadores!$E$17:$E$22,$D796),INDEX(Avaliadores!$E$17:$E$22,$E796),INDEX(Avaliadores!$E$17:$E$22,$F796),INDEX(Avaliadores!$E$17:$E$22,$G796))</f>
        <v>6.04166666666667</v>
      </c>
      <c r="X796" s="0" t="n">
        <f aca="false">MEDIAN(INDEX(Avaliadores!$F$17:$F$22,$B796),INDEX(Avaliadores!$F$17:$F$22,$C796),INDEX(Avaliadores!$F$17:$F$22,$D796),INDEX(Avaliadores!$F$17:$F$22,$E796),INDEX(Avaliadores!$F$17:$F$22,$F796),INDEX(Avaliadores!$F$17:$F$22,$G796))</f>
        <v>2.04166666666667</v>
      </c>
      <c r="Y796" s="0" t="n">
        <f aca="false">MEDIAN(INDEX(Avaliadores!$G$17:$G$22,$B796),INDEX(Avaliadores!$G$17:$G$22,$C796),INDEX(Avaliadores!$G$17:$G$22,$D796),INDEX(Avaliadores!$G$17:$G$22,$E796),INDEX(Avaliadores!$G$17:$G$22,$F796),INDEX(Avaliadores!$G$17:$G$22,$G796))</f>
        <v>5.41666666666667</v>
      </c>
      <c r="Z796" s="0" t="n">
        <f aca="false">MEDIAN(INDEX(Avaliadores!$H$17:$H$22,$B796),INDEX(Avaliadores!$H$17:$H$22,$C796),INDEX(Avaliadores!$H$17:$H$22,$D796),INDEX(Avaliadores!$H$17:$H$22,$E796),INDEX(Avaliadores!$H$17:$H$22,$F796),INDEX(Avaliadores!$H$17:$H$22,$G796))</f>
        <v>4.04166666666667</v>
      </c>
      <c r="AA796" s="0" t="n">
        <f aca="false">MEDIAN(INDEX(Avaliadores!$I$17:$I$22,$B796),INDEX(Avaliadores!$I$17:$I$22,$C796),INDEX(Avaliadores!$I$17:$I$22,$D796),INDEX(Avaliadores!$I$17:$I$22,$E796),INDEX(Avaliadores!$I$17:$I$22,$F796),INDEX(Avaliadores!$I$17:$I$22,$G796))</f>
        <v>6.91666666666667</v>
      </c>
      <c r="AB796" s="0" t="n">
        <f aca="false">IF(MAX(H796:K796)=MIN(H796:K796),0,IF($B$17="custo",(MAX(H796:K796)-H796)/(MAX(H796:K796)-MIN(H796:K796)),(H796-MIN(H796:K796))/(MAX(H796:K796)-MIN(H796:K796))))</f>
        <v>0.289557735811274</v>
      </c>
      <c r="AC796" s="0" t="n">
        <f aca="false">IF(MAX(H796:K796)=MIN(H796:K796),0,IF($B$17="custo",(MAX(H796:K796)-I796)/(MAX(H796:K796)-MIN(H796:K796)),(I796-MIN(H796:K796))/(MAX(H796:K796)-MIN(H796:K796))))</f>
        <v>0</v>
      </c>
      <c r="AD796" s="0" t="n">
        <f aca="false">IF(MAX(H796:K796)=MIN(H796:K796),0,IF($B$17="custo",(MAX(H796:K796)-J796)/(MAX(H796:K796)-MIN(H796:K796)),(J796-MIN(H796:K796))/(MAX(H796:K796)-MIN(H796:K796))))</f>
        <v>0.834667414094292</v>
      </c>
      <c r="AE796" s="0" t="n">
        <f aca="false">IF(MAX(H796:K796)=MIN(H796:K796),0,IF($B$17="custo",(MAX(H796:K796)-K796)/(MAX(H796:K796)-MIN(H796:K796)),(K796-MIN(H796:K796))/(MAX(H796:K796)-MIN(H796:K796))))</f>
        <v>1</v>
      </c>
      <c r="AF796" s="0" t="n">
        <f aca="false">IF(MAX(L796:O796)=MIN(L796:O796),0,IF($C$17="custo",(MAX(L796:O796)-L796)/(MAX(L796:O796)-MIN(L796:O796)),(L796-MIN(L796:O796))/(MAX(L796:O796)-MIN(L796:O796))))</f>
        <v>0.835015405499859</v>
      </c>
      <c r="AG796" s="0" t="n">
        <f aca="false">IF(MAX(L796:O796)=MIN(L796:O796),0,IF($C$17="custo",(MAX(L796:O796)-M796)/(MAX(L796:O796)-MIN(L796:O796)),(M796-MIN(L796:O796))/(MAX(L796:O796)-MIN(L796:O796))))</f>
        <v>1</v>
      </c>
      <c r="AH796" s="0" t="n">
        <f aca="false">IF(MAX(L796:O796)=MIN(L796:O796),0,IF($C$17="custo",(MAX(L796:O796)-N796)/(MAX(L796:O796)-MIN(L796:O796)),(N796-MIN(L796:O796))/(MAX(L796:O796)-MIN(L796:O796))))</f>
        <v>0.610135645830837</v>
      </c>
      <c r="AI796" s="0" t="n">
        <f aca="false">IF(MAX(L796:O796)=MIN(L796:O796),0,IF($C$17="custo",(MAX(L796:O796)-O796)/(MAX(L796:O796)-MIN(L796:O796)),(O796-MIN(L796:O796))/(MAX(L796:O796)-MIN(L796:O796))))</f>
        <v>0</v>
      </c>
      <c r="AJ796" s="0" t="n">
        <f aca="false">IF(MAX(P796:S796)=MIN(P796:S796),0,IF($D$17="custo",(MAX(P796:S796)-P796)/(MAX(P796:S796)-MIN(P796:S796)),(P796-MIN(P796:S796))/(MAX(P796:S796)-MIN(P796:S796))))</f>
        <v>0.24175773078739</v>
      </c>
      <c r="AK796" s="0" t="n">
        <f aca="false">IF(MAX(P796:S796)=MIN(P796:S796),0,IF($D$17="custo",(MAX(P796:S796)-Q796)/(MAX(P796:S796)-MIN(P796:S796)),(Q796-MIN(P796:S796))/(MAX(P796:S796)-MIN(P796:S796))))</f>
        <v>0</v>
      </c>
      <c r="AL796" s="0" t="n">
        <f aca="false">IF(MAX(P796:S796)=MIN(P796:S796),0,IF($D$17="custo",(MAX(P796:S796)-R796)/(MAX(P796:S796)-MIN(P796:S796)),(R796-MIN(P796:S796))/(MAX(P796:S796)-MIN(P796:S796))))</f>
        <v>0.759534268706994</v>
      </c>
      <c r="AM796" s="0" t="n">
        <f aca="false">IF(MAX(P796:S796)=MIN(P796:S796),0,IF($D$17="custo",(MAX(P796:S796)-S796)/(MAX(P796:S796)-MIN(P796:S796)),(S796-MIN(P796:S796))/(MAX(P796:S796)-MIN(P796:S796))))</f>
        <v>1</v>
      </c>
      <c r="AN796" s="0" t="n">
        <f aca="false">IF(MAX(T796:W796)=MIN(T796:W796),0,IF($E$17="custo",(MAX(T796:W796)-T796)/(MAX(T796:W796)-MIN(T796:W796)),(T796-MIN(T796:W796))/(MAX(T796:W796)-MIN(T796:W796))))</f>
        <v>0</v>
      </c>
      <c r="AO796" s="0" t="n">
        <f aca="false">IF(MAX(T796:W796)=MIN(T796:W796),0,IF($E$17="custo",(MAX(T796:W796)-U796)/(MAX(T796:W796)-MIN(T796:W796)),(U796-MIN(T796:W796))/(MAX(T796:W796)-MIN(T796:W796))))</f>
        <v>0.689655172413793</v>
      </c>
      <c r="AP796" s="0" t="n">
        <f aca="false">IF(MAX(T796:W796)=MIN(T796:W796),0,IF($E$17="custo",(MAX(T796:W796)-V796)/(MAX(T796:W796)-MIN(T796:W796)),(V796-MIN(T796:W796))/(MAX(T796:W796)-MIN(T796:W796))))</f>
        <v>1</v>
      </c>
      <c r="AQ796" s="0" t="n">
        <f aca="false">IF(MAX(T796:W796)=MIN(T796:W796),0,IF($E$17="custo",(MAX(T796:W796)-W796)/(MAX(T796:W796)-MIN(T796:W796)),(W796-MIN(T796:W796))/(MAX(T796:W796)-MIN(T796:W796))))</f>
        <v>1</v>
      </c>
      <c r="AR796" s="0" t="n">
        <f aca="false">IF(MAX(X796:AA796)=MIN(X796:AA796),0,IF($F$17="custo",(MAX(X796:AA796)-X796)/(MAX(X796:AA796)-MIN(X796:AA796)),(X796-MIN(X796:AA796))/(MAX(X796:AA796)-MIN(X796:AA796))))</f>
        <v>0</v>
      </c>
      <c r="AS796" s="0" t="n">
        <f aca="false">IF(MAX(X796:AA796)=MIN(X796:AA796),0,IF($F$17="custo",(MAX(X796:AA796)-Y796)/(MAX(X796:AA796)-MIN(X796:AA796)),(Y796-MIN(X796:AA796))/(MAX(X796:AA796)-MIN(X796:AA796))))</f>
        <v>0.692307692307692</v>
      </c>
      <c r="AT796" s="0" t="n">
        <f aca="false">IF(MAX(X796:AA796)=MIN(X796:AA796),0,IF($F$17="custo",(MAX(X796:AA796)-Z796)/(MAX(X796:AA796)-MIN(X796:AA796)),(Z796-MIN(X796:AA796))/(MAX(X796:AA796)-MIN(X796:AA796))))</f>
        <v>0.41025641025641</v>
      </c>
      <c r="AU796" s="0" t="n">
        <f aca="false">IF(MAX(X796:AA796)=MIN(X796:AA796),0,IF($F$17="custo",(MAX(X796:AA796)-AA796)/(MAX(X796:AA796)-MIN(X796:AA796)),(AA796-MIN(X796:AA796))/(MAX(X796:AA796)-MIN(X796:AA796))))</f>
        <v>1</v>
      </c>
      <c r="AV796" s="0" t="n">
        <f aca="false">STDEVP(AB796:AE796)</f>
        <v>0.403865773694111</v>
      </c>
      <c r="AW796" s="0" t="n">
        <f aca="false">STDEVP(AF796:AI796)</f>
        <v>0.379086176805355</v>
      </c>
      <c r="AX796" s="0" t="n">
        <f aca="false">STDEVP(AJ796:AM796)</f>
        <v>0.39813524364394</v>
      </c>
      <c r="AY796" s="0" t="n">
        <f aca="false">STDEVP(AN796:AQ796)</f>
        <v>0.408369630425069</v>
      </c>
      <c r="AZ796" s="0" t="n">
        <f aca="false">STDEVP(AR796:AU796)</f>
        <v>0.368241195290899</v>
      </c>
      <c r="BA796" s="0" t="n">
        <f aca="false">AV796*((1-IFERROR(CORREL(AB796:AE796,AF796:AI796),0))+(1-IFERROR(CORREL(AB796:AE796,AJ796:AM796),0))+(1-IFERROR(CORREL(AB796:AE796,AN796:AQ796),0))+(1-IFERROR(CORREL(AB796:AE796,AR796:AU796),0)))</f>
        <v>1.17183639722722</v>
      </c>
      <c r="BB796" s="0" t="n">
        <f aca="false">AW796*((1-IFERROR(CORREL(AF796:AI796,AB796:AE796),0))+(1-IFERROR(CORREL(AF796:AI796,AJ796:AM796),0))+(1-IFERROR(CORREL(AF796:AI796,AN796:AQ796),0))+(1-IFERROR(CORREL(AF796:AI796,AR796:AU796),0)))</f>
        <v>2.64910991993881</v>
      </c>
      <c r="BC796" s="0" t="n">
        <f aca="false">AX796*((1-IFERROR(CORREL(AJ796:AM796,AB796:AE796),0))+(1-IFERROR(CORREL(AJ796:AM796,AF796:AI796),0))+(1-IFERROR(CORREL(AJ796:AM796,AN796:AQ796),0))+(1-IFERROR(CORREL(AJ796:AM796,AR796:AU796),0)))</f>
        <v>1.13406993511784</v>
      </c>
      <c r="BD796" s="0" t="n">
        <f aca="false">AY796*((1-IFERROR(CORREL(AN796:AQ796,AB796:AE796),0))+(1-IFERROR(CORREL(AN796:AQ796,AF796:AI796),0))+(1-IFERROR(CORREL(AN796:AQ796,AJ796:AM796),0))+(1-IFERROR(CORREL(AN796:AQ796,AR796:AU796),0)))</f>
        <v>1.02746276365219</v>
      </c>
      <c r="BE796" s="0" t="n">
        <f aca="false">AZ796*((1-IFERROR(CORREL(AR796:AU796,AB796:AE796),0))+(1-IFERROR(CORREL(AR796:AU796,AF796:AI796),0))+(1-IFERROR(CORREL(AR796:AU796,AJ796:AM796),0))+(1-IFERROR(CORREL(AR796:AU796,AN796:AQ796),0)))</f>
        <v>1.1059692778821</v>
      </c>
      <c r="BF796" s="0" t="n">
        <f aca="false">IF(SUM(BA796:BE796)&gt;0,BA796/SUM(BA796:BE796),1/5)</f>
        <v>0.165316349736116</v>
      </c>
      <c r="BG796" s="0" t="n">
        <f aca="false">IF(SUM(BA796:BE796)&gt;0,BB796/SUM(BA796:BE796),1/5)</f>
        <v>0.373722119444548</v>
      </c>
      <c r="BH796" s="0" t="n">
        <f aca="false">IF(SUM(BA796:BE796)&gt;0,BC796/SUM(BA796:BE796),1/5)</f>
        <v>0.159988461241491</v>
      </c>
      <c r="BI796" s="0" t="n">
        <f aca="false">IF(SUM(BA796:BE796)&gt;0,BD796/SUM(BA796:BE796),1/5)</f>
        <v>0.144948897285213</v>
      </c>
      <c r="BJ796" s="0" t="n">
        <f aca="false">IF(SUM(BA796:BE796)&gt;0,BE796/SUM(BA796:BE796),1/5)</f>
        <v>0.156024172292632</v>
      </c>
      <c r="BK796" s="0" t="n">
        <f aca="false">BF796*AB796+BG796*AF796+BH796*AJ796+BI796*AN796+BJ796*AR796</f>
        <v>0.398610802376339</v>
      </c>
      <c r="BL796" s="0" t="n">
        <f aca="false">BF796*AC796+BG796*AG796+BH796*AK796+BI796*AO796+BJ796*AS796</f>
        <v>0.5817036108571</v>
      </c>
      <c r="BM796" s="0" t="n">
        <f aca="false">BF796*AD796+BG796*AH796+BH796*AL796+BI796*AP796+BJ796*AT796</f>
        <v>0.696480889884149</v>
      </c>
      <c r="BN796" s="0" t="n">
        <f aca="false">BF796*AE796+BG796*AI796+BH796*AM796+BI796*AQ796+BJ796*AU796</f>
        <v>0.626277880555452</v>
      </c>
      <c r="BO796" s="0" t="n">
        <f aca="false">RANK(BK796,$BK796:$BN796)</f>
        <v>4</v>
      </c>
      <c r="BP796" s="0" t="n">
        <f aca="false">RANK(BL796,$BK796:$BN796)</f>
        <v>3</v>
      </c>
      <c r="BQ796" s="0" t="n">
        <f aca="false">RANK(BM796,$BK796:$BN796)</f>
        <v>1</v>
      </c>
      <c r="BR796" s="0" t="n">
        <f aca="false">RANK(BN796,$BK796:$BN796)</f>
        <v>2</v>
      </c>
    </row>
    <row r="797" customFormat="false" ht="15" hidden="false" customHeight="false" outlineLevel="0" collapsed="false">
      <c r="A797" s="0" t="n">
        <v>774</v>
      </c>
      <c r="B797" s="0" t="n">
        <f aca="false">RANDBETWEEN(1,$B$5)</f>
        <v>5</v>
      </c>
      <c r="C797" s="0" t="n">
        <f aca="false">RANDBETWEEN(1,$B$5)</f>
        <v>4</v>
      </c>
      <c r="D797" s="0" t="n">
        <f aca="false">RANDBETWEEN(1,$B$5)</f>
        <v>6</v>
      </c>
      <c r="E797" s="0" t="n">
        <f aca="false">RANDBETWEEN(1,$B$5)</f>
        <v>6</v>
      </c>
      <c r="F797" s="0" t="n">
        <f aca="false">RANDBETWEEN(1,$B$5)</f>
        <v>2</v>
      </c>
      <c r="G797" s="0" t="n">
        <f aca="false">RANDBETWEEN(1,$B$5)</f>
        <v>1</v>
      </c>
      <c r="H797" s="0" t="n">
        <f aca="true">NORMINV(RAND(),$B$8,$B$13)</f>
        <v>53.2955489140749</v>
      </c>
      <c r="I797" s="0" t="n">
        <f aca="true">NORMINV(RAND(),$C$8,$C$13)</f>
        <v>64.1804156551655</v>
      </c>
      <c r="J797" s="0" t="n">
        <f aca="true">NORMINV(RAND(),$D$8,$D$13)</f>
        <v>13.1389364973289</v>
      </c>
      <c r="K797" s="0" t="n">
        <f aca="true">NORMINV(RAND(),$E$8,$E$13)</f>
        <v>3.34156969740938</v>
      </c>
      <c r="L797" s="0" t="n">
        <f aca="true">NORMINV(RAND(),$B$9,$B$14)</f>
        <v>45.4856437142889</v>
      </c>
      <c r="M797" s="0" t="n">
        <f aca="true">NORMINV(RAND(),$C$9,$C$14)</f>
        <v>62.3104875644695</v>
      </c>
      <c r="N797" s="0" t="n">
        <f aca="true">NORMINV(RAND(),$D$9,$D$14)</f>
        <v>45.3073050946635</v>
      </c>
      <c r="O797" s="0" t="n">
        <f aca="true">NORMINV(RAND(),$E$9,$E$14)</f>
        <v>27.7755743142183</v>
      </c>
      <c r="P797" s="0" t="n">
        <f aca="true">NORMINV(RAND(),$B$10,$B$15)</f>
        <v>23.2234909257852</v>
      </c>
      <c r="Q797" s="0" t="n">
        <f aca="true">NORMINV(RAND(),$C$10,$C$15)</f>
        <v>29.0293249875541</v>
      </c>
      <c r="R797" s="0" t="n">
        <f aca="true">NORMINV(RAND(),$D$10,$D$15)</f>
        <v>10.3914576203777</v>
      </c>
      <c r="S797" s="0" t="n">
        <f aca="true">NORMINV(RAND(),$E$10,$E$15)</f>
        <v>4.07066530684701</v>
      </c>
      <c r="T797" s="0" t="n">
        <f aca="false">MEDIAN(INDEX(Avaliadores!$B$17:$B$22,$B797),INDEX(Avaliadores!$B$17:$B$22,$C797),INDEX(Avaliadores!$B$17:$B$22,$D797),INDEX(Avaliadores!$B$17:$B$22,$E797),INDEX(Avaliadores!$B$17:$B$22,$F797),INDEX(Avaliadores!$B$17:$B$22,$G797))</f>
        <v>2.29166666666667</v>
      </c>
      <c r="U797" s="0" t="n">
        <f aca="false">MEDIAN(INDEX(Avaliadores!$C$17:$C$22,$B797),INDEX(Avaliadores!$C$17:$C$22,$C797),INDEX(Avaliadores!$C$17:$C$22,$D797),INDEX(Avaliadores!$C$17:$C$22,$E797),INDEX(Avaliadores!$C$17:$C$22,$F797),INDEX(Avaliadores!$C$17:$C$22,$G797))</f>
        <v>5.54166666666667</v>
      </c>
      <c r="V797" s="0" t="n">
        <f aca="false">MEDIAN(INDEX(Avaliadores!$D$17:$D$22,$B797),INDEX(Avaliadores!$D$17:$D$22,$C797),INDEX(Avaliadores!$D$17:$D$22,$D797),INDEX(Avaliadores!$D$17:$D$22,$E797),INDEX(Avaliadores!$D$17:$D$22,$F797),INDEX(Avaliadores!$D$17:$D$22,$G797))</f>
        <v>5.54166666666667</v>
      </c>
      <c r="W797" s="0" t="n">
        <f aca="false">MEDIAN(INDEX(Avaliadores!$E$17:$E$22,$B797),INDEX(Avaliadores!$E$17:$E$22,$C797),INDEX(Avaliadores!$E$17:$E$22,$D797),INDEX(Avaliadores!$E$17:$E$22,$E797),INDEX(Avaliadores!$E$17:$E$22,$F797),INDEX(Avaliadores!$E$17:$E$22,$G797))</f>
        <v>6.29166666666667</v>
      </c>
      <c r="X797" s="0" t="n">
        <f aca="false">MEDIAN(INDEX(Avaliadores!$F$17:$F$22,$B797),INDEX(Avaliadores!$F$17:$F$22,$C797),INDEX(Avaliadores!$F$17:$F$22,$D797),INDEX(Avaliadores!$F$17:$F$22,$E797),INDEX(Avaliadores!$F$17:$F$22,$F797),INDEX(Avaliadores!$F$17:$F$22,$G797))</f>
        <v>2.79166666666667</v>
      </c>
      <c r="Y797" s="0" t="n">
        <f aca="false">MEDIAN(INDEX(Avaliadores!$G$17:$G$22,$B797),INDEX(Avaliadores!$G$17:$G$22,$C797),INDEX(Avaliadores!$G$17:$G$22,$D797),INDEX(Avaliadores!$G$17:$G$22,$E797),INDEX(Avaliadores!$G$17:$G$22,$F797),INDEX(Avaliadores!$G$17:$G$22,$G797))</f>
        <v>5.04166666666667</v>
      </c>
      <c r="Z797" s="0" t="n">
        <f aca="false">MEDIAN(INDEX(Avaliadores!$H$17:$H$22,$B797),INDEX(Avaliadores!$H$17:$H$22,$C797),INDEX(Avaliadores!$H$17:$H$22,$D797),INDEX(Avaliadores!$H$17:$H$22,$E797),INDEX(Avaliadores!$H$17:$H$22,$F797),INDEX(Avaliadores!$H$17:$H$22,$G797))</f>
        <v>4.04166666666667</v>
      </c>
      <c r="AA797" s="0" t="n">
        <f aca="false">MEDIAN(INDEX(Avaliadores!$I$17:$I$22,$B797),INDEX(Avaliadores!$I$17:$I$22,$C797),INDEX(Avaliadores!$I$17:$I$22,$D797),INDEX(Avaliadores!$I$17:$I$22,$E797),INDEX(Avaliadores!$I$17:$I$22,$F797),INDEX(Avaliadores!$I$17:$I$22,$G797))</f>
        <v>6.79166666666667</v>
      </c>
      <c r="AB797" s="0" t="n">
        <f aca="false">IF(MAX(H797:K797)=MIN(H797:K797),0,IF($B$17="custo",(MAX(H797:K797)-H797)/(MAX(H797:K797)-MIN(H797:K797)),(H797-MIN(H797:K797))/(MAX(H797:K797)-MIN(H797:K797))))</f>
        <v>0.178913103457758</v>
      </c>
      <c r="AC797" s="0" t="n">
        <f aca="false">IF(MAX(H797:K797)=MIN(H797:K797),0,IF($B$17="custo",(MAX(H797:K797)-I797)/(MAX(H797:K797)-MIN(H797:K797)),(I797-MIN(H797:K797))/(MAX(H797:K797)-MIN(H797:K797))))</f>
        <v>0</v>
      </c>
      <c r="AD797" s="0" t="n">
        <f aca="false">IF(MAX(H797:K797)=MIN(H797:K797),0,IF($B$17="custo",(MAX(H797:K797)-J797)/(MAX(H797:K797)-MIN(H797:K797)),(J797-MIN(H797:K797))/(MAX(H797:K797)-MIN(H797:K797))))</f>
        <v>0.838961988090267</v>
      </c>
      <c r="AE797" s="0" t="n">
        <f aca="false">IF(MAX(H797:K797)=MIN(H797:K797),0,IF($B$17="custo",(MAX(H797:K797)-K797)/(MAX(H797:K797)-MIN(H797:K797)),(K797-MIN(H797:K797))/(MAX(H797:K797)-MIN(H797:K797))))</f>
        <v>1</v>
      </c>
      <c r="AF797" s="0" t="n">
        <f aca="false">IF(MAX(L797:O797)=MIN(L797:O797),0,IF($C$17="custo",(MAX(L797:O797)-L797)/(MAX(L797:O797)-MIN(L797:O797)),(L797-MIN(L797:O797))/(MAX(L797:O797)-MIN(L797:O797))))</f>
        <v>0.51281638589151</v>
      </c>
      <c r="AG797" s="0" t="n">
        <f aca="false">IF(MAX(L797:O797)=MIN(L797:O797),0,IF($C$17="custo",(MAX(L797:O797)-M797)/(MAX(L797:O797)-MIN(L797:O797)),(M797-MIN(L797:O797))/(MAX(L797:O797)-MIN(L797:O797))))</f>
        <v>1</v>
      </c>
      <c r="AH797" s="0" t="n">
        <f aca="false">IF(MAX(L797:O797)=MIN(L797:O797),0,IF($C$17="custo",(MAX(L797:O797)-N797)/(MAX(L797:O797)-MIN(L797:O797)),(N797-MIN(L797:O797))/(MAX(L797:O797)-MIN(L797:O797))))</f>
        <v>0.507652376405426</v>
      </c>
      <c r="AI797" s="0" t="n">
        <f aca="false">IF(MAX(L797:O797)=MIN(L797:O797),0,IF($C$17="custo",(MAX(L797:O797)-O797)/(MAX(L797:O797)-MIN(L797:O797)),(O797-MIN(L797:O797))/(MAX(L797:O797)-MIN(L797:O797))))</f>
        <v>0</v>
      </c>
      <c r="AJ797" s="0" t="n">
        <f aca="false">IF(MAX(P797:S797)=MIN(P797:S797),0,IF($D$17="custo",(MAX(P797:S797)-P797)/(MAX(P797:S797)-MIN(P797:S797)),(P797-MIN(P797:S797))/(MAX(P797:S797)-MIN(P797:S797))))</f>
        <v>0.232618022603865</v>
      </c>
      <c r="AK797" s="0" t="n">
        <f aca="false">IF(MAX(P797:S797)=MIN(P797:S797),0,IF($D$17="custo",(MAX(P797:S797)-Q797)/(MAX(P797:S797)-MIN(P797:S797)),(Q797-MIN(P797:S797))/(MAX(P797:S797)-MIN(P797:S797))))</f>
        <v>0</v>
      </c>
      <c r="AL797" s="0" t="n">
        <f aca="false">IF(MAX(P797:S797)=MIN(P797:S797),0,IF($D$17="custo",(MAX(P797:S797)-R797)/(MAX(P797:S797)-MIN(P797:S797)),(R797-MIN(P797:S797))/(MAX(P797:S797)-MIN(P797:S797))))</f>
        <v>0.74674952924589</v>
      </c>
      <c r="AM797" s="0" t="n">
        <f aca="false">IF(MAX(P797:S797)=MIN(P797:S797),0,IF($D$17="custo",(MAX(P797:S797)-S797)/(MAX(P797:S797)-MIN(P797:S797)),(S797-MIN(P797:S797))/(MAX(P797:S797)-MIN(P797:S797))))</f>
        <v>1</v>
      </c>
      <c r="AN797" s="0" t="n">
        <f aca="false">IF(MAX(T797:W797)=MIN(T797:W797),0,IF($E$17="custo",(MAX(T797:W797)-T797)/(MAX(T797:W797)-MIN(T797:W797)),(T797-MIN(T797:W797))/(MAX(T797:W797)-MIN(T797:W797))))</f>
        <v>0</v>
      </c>
      <c r="AO797" s="0" t="n">
        <f aca="false">IF(MAX(T797:W797)=MIN(T797:W797),0,IF($E$17="custo",(MAX(T797:W797)-U797)/(MAX(T797:W797)-MIN(T797:W797)),(U797-MIN(T797:W797))/(MAX(T797:W797)-MIN(T797:W797))))</f>
        <v>0.8125</v>
      </c>
      <c r="AP797" s="0" t="n">
        <f aca="false">IF(MAX(T797:W797)=MIN(T797:W797),0,IF($E$17="custo",(MAX(T797:W797)-V797)/(MAX(T797:W797)-MIN(T797:W797)),(V797-MIN(T797:W797))/(MAX(T797:W797)-MIN(T797:W797))))</f>
        <v>0.8125</v>
      </c>
      <c r="AQ797" s="0" t="n">
        <f aca="false">IF(MAX(T797:W797)=MIN(T797:W797),0,IF($E$17="custo",(MAX(T797:W797)-W797)/(MAX(T797:W797)-MIN(T797:W797)),(W797-MIN(T797:W797))/(MAX(T797:W797)-MIN(T797:W797))))</f>
        <v>1</v>
      </c>
      <c r="AR797" s="0" t="n">
        <f aca="false">IF(MAX(X797:AA797)=MIN(X797:AA797),0,IF($F$17="custo",(MAX(X797:AA797)-X797)/(MAX(X797:AA797)-MIN(X797:AA797)),(X797-MIN(X797:AA797))/(MAX(X797:AA797)-MIN(X797:AA797))))</f>
        <v>0</v>
      </c>
      <c r="AS797" s="0" t="n">
        <f aca="false">IF(MAX(X797:AA797)=MIN(X797:AA797),0,IF($F$17="custo",(MAX(X797:AA797)-Y797)/(MAX(X797:AA797)-MIN(X797:AA797)),(Y797-MIN(X797:AA797))/(MAX(X797:AA797)-MIN(X797:AA797))))</f>
        <v>0.5625</v>
      </c>
      <c r="AT797" s="0" t="n">
        <f aca="false">IF(MAX(X797:AA797)=MIN(X797:AA797),0,IF($F$17="custo",(MAX(X797:AA797)-Z797)/(MAX(X797:AA797)-MIN(X797:AA797)),(Z797-MIN(X797:AA797))/(MAX(X797:AA797)-MIN(X797:AA797))))</f>
        <v>0.3125</v>
      </c>
      <c r="AU797" s="0" t="n">
        <f aca="false">IF(MAX(X797:AA797)=MIN(X797:AA797),0,IF($F$17="custo",(MAX(X797:AA797)-AA797)/(MAX(X797:AA797)-MIN(X797:AA797)),(AA797-MIN(X797:AA797))/(MAX(X797:AA797)-MIN(X797:AA797))))</f>
        <v>1</v>
      </c>
      <c r="AV797" s="0" t="n">
        <f aca="false">STDEVP(AB797:AE797)</f>
        <v>0.423648481874057</v>
      </c>
      <c r="AW797" s="0" t="n">
        <f aca="false">STDEVP(AF797:AI797)</f>
        <v>0.353595134318361</v>
      </c>
      <c r="AX797" s="0" t="n">
        <f aca="false">STDEVP(AJ797:AM797)</f>
        <v>0.397577674027405</v>
      </c>
      <c r="AY797" s="0" t="n">
        <f aca="false">STDEVP(AN797:AQ797)</f>
        <v>0.386541152401656</v>
      </c>
      <c r="AZ797" s="0" t="n">
        <f aca="false">STDEVP(AR797:AU797)</f>
        <v>0.365771872209988</v>
      </c>
      <c r="BA797" s="0" t="n">
        <f aca="false">AV797*((1-IFERROR(CORREL(AB797:AE797,AF797:AI797),0))+(1-IFERROR(CORREL(AB797:AE797,AJ797:AM797),0))+(1-IFERROR(CORREL(AB797:AE797,AN797:AQ797),0))+(1-IFERROR(CORREL(AB797:AE797,AR797:AU797),0)))</f>
        <v>1.18085238400822</v>
      </c>
      <c r="BB797" s="0" t="n">
        <f aca="false">AW797*((1-IFERROR(CORREL(AF797:AI797,AB797:AE797),0))+(1-IFERROR(CORREL(AF797:AI797,AJ797:AM797),0))+(1-IFERROR(CORREL(AF797:AI797,AN797:AQ797),0))+(1-IFERROR(CORREL(AF797:AI797,AR797:AU797),0)))</f>
        <v>2.24542961958964</v>
      </c>
      <c r="BC797" s="0" t="n">
        <f aca="false">AX797*((1-IFERROR(CORREL(AJ797:AM797,AB797:AE797),0))+(1-IFERROR(CORREL(AJ797:AM797,AF797:AI797),0))+(1-IFERROR(CORREL(AJ797:AM797,AN797:AQ797),0))+(1-IFERROR(CORREL(AJ797:AM797,AR797:AU797),0)))</f>
        <v>1.14182379734305</v>
      </c>
      <c r="BD797" s="0" t="n">
        <f aca="false">AY797*((1-IFERROR(CORREL(AN797:AQ797,AB797:AE797),0))+(1-IFERROR(CORREL(AN797:AQ797,AF797:AI797),0))+(1-IFERROR(CORREL(AN797:AQ797,AJ797:AM797),0))+(1-IFERROR(CORREL(AN797:AQ797,AR797:AU797),0)))</f>
        <v>0.884703404419546</v>
      </c>
      <c r="BE797" s="0" t="n">
        <f aca="false">AZ797*((1-IFERROR(CORREL(AR797:AU797,AB797:AE797),0))+(1-IFERROR(CORREL(AR797:AU797,AF797:AI797),0))+(1-IFERROR(CORREL(AR797:AU797,AJ797:AM797),0))+(1-IFERROR(CORREL(AR797:AU797,AN797:AQ797),0)))</f>
        <v>0.933322467487122</v>
      </c>
      <c r="BF797" s="0" t="n">
        <f aca="false">IF(SUM(BA797:BE797)&gt;0,BA797/SUM(BA797:BE797),1/5)</f>
        <v>0.184908868858583</v>
      </c>
      <c r="BG797" s="0" t="n">
        <f aca="false">IF(SUM(BA797:BE797)&gt;0,BB797/SUM(BA797:BE797),1/5)</f>
        <v>0.351610291584922</v>
      </c>
      <c r="BH797" s="0" t="n">
        <f aca="false">IF(SUM(BA797:BE797)&gt;0,BC797/SUM(BA797:BE797),1/5)</f>
        <v>0.178797409110406</v>
      </c>
      <c r="BI797" s="0" t="n">
        <f aca="false">IF(SUM(BA797:BE797)&gt;0,BD797/SUM(BA797:BE797),1/5)</f>
        <v>0.138535102271867</v>
      </c>
      <c r="BJ797" s="0" t="n">
        <f aca="false">IF(SUM(BA797:BE797)&gt;0,BE797/SUM(BA797:BE797),1/5)</f>
        <v>0.146148328174222</v>
      </c>
      <c r="BK797" s="0" t="n">
        <f aca="false">BF797*AB797+BG797*AF797+BH797*AJ797+BI797*AN797+BJ797*AR797</f>
        <v>0.254985638311149</v>
      </c>
      <c r="BL797" s="0" t="n">
        <f aca="false">BF797*AC797+BG797*AG797+BH797*AK797+BI797*AO797+BJ797*AS797</f>
        <v>0.546378496778814</v>
      </c>
      <c r="BM797" s="0" t="n">
        <f aca="false">BF797*AD797+BG797*AH797+BH797*AL797+BI797*AP797+BJ797*AT797</f>
        <v>0.625375316558726</v>
      </c>
      <c r="BN797" s="0" t="n">
        <f aca="false">BF797*AE797+BG797*AI797+BH797*AM797+BI797*AQ797+BJ797*AU797</f>
        <v>0.648389708415078</v>
      </c>
      <c r="BO797" s="0" t="n">
        <f aca="false">RANK(BK797,$BK797:$BN797)</f>
        <v>4</v>
      </c>
      <c r="BP797" s="0" t="n">
        <f aca="false">RANK(BL797,$BK797:$BN797)</f>
        <v>3</v>
      </c>
      <c r="BQ797" s="0" t="n">
        <f aca="false">RANK(BM797,$BK797:$BN797)</f>
        <v>2</v>
      </c>
      <c r="BR797" s="0" t="n">
        <f aca="false">RANK(BN797,$BK797:$BN797)</f>
        <v>1</v>
      </c>
    </row>
    <row r="798" customFormat="false" ht="15" hidden="false" customHeight="false" outlineLevel="0" collapsed="false">
      <c r="A798" s="0" t="n">
        <v>775</v>
      </c>
      <c r="B798" s="0" t="n">
        <f aca="false">RANDBETWEEN(1,$B$5)</f>
        <v>5</v>
      </c>
      <c r="C798" s="0" t="n">
        <f aca="false">RANDBETWEEN(1,$B$5)</f>
        <v>1</v>
      </c>
      <c r="D798" s="0" t="n">
        <f aca="false">RANDBETWEEN(1,$B$5)</f>
        <v>2</v>
      </c>
      <c r="E798" s="0" t="n">
        <f aca="false">RANDBETWEEN(1,$B$5)</f>
        <v>4</v>
      </c>
      <c r="F798" s="0" t="n">
        <f aca="false">RANDBETWEEN(1,$B$5)</f>
        <v>5</v>
      </c>
      <c r="G798" s="0" t="n">
        <f aca="false">RANDBETWEEN(1,$B$5)</f>
        <v>1</v>
      </c>
      <c r="H798" s="0" t="n">
        <f aca="true">NORMINV(RAND(),$B$8,$B$13)</f>
        <v>49.847375341239</v>
      </c>
      <c r="I798" s="0" t="n">
        <f aca="true">NORMINV(RAND(),$C$8,$C$13)</f>
        <v>58.8299743084393</v>
      </c>
      <c r="J798" s="0" t="n">
        <f aca="true">NORMINV(RAND(),$D$8,$D$13)</f>
        <v>15.7784675759983</v>
      </c>
      <c r="K798" s="0" t="n">
        <f aca="true">NORMINV(RAND(),$E$8,$E$13)</f>
        <v>2.79215455145004</v>
      </c>
      <c r="L798" s="0" t="n">
        <f aca="true">NORMINV(RAND(),$B$9,$B$14)</f>
        <v>47.0661236610426</v>
      </c>
      <c r="M798" s="0" t="n">
        <f aca="true">NORMINV(RAND(),$C$9,$C$14)</f>
        <v>44.9860806058154</v>
      </c>
      <c r="N798" s="0" t="n">
        <f aca="true">NORMINV(RAND(),$D$9,$D$14)</f>
        <v>39.4409055216277</v>
      </c>
      <c r="O798" s="0" t="n">
        <f aca="true">NORMINV(RAND(),$E$9,$E$14)</f>
        <v>26.35768904449</v>
      </c>
      <c r="P798" s="0" t="n">
        <f aca="true">NORMINV(RAND(),$B$10,$B$15)</f>
        <v>23.347209578974</v>
      </c>
      <c r="Q798" s="0" t="n">
        <f aca="true">NORMINV(RAND(),$C$10,$C$15)</f>
        <v>31.5193679581526</v>
      </c>
      <c r="R798" s="0" t="n">
        <f aca="true">NORMINV(RAND(),$D$10,$D$15)</f>
        <v>10.2408960092363</v>
      </c>
      <c r="S798" s="0" t="n">
        <f aca="true">NORMINV(RAND(),$E$10,$E$15)</f>
        <v>3.97736016419994</v>
      </c>
      <c r="T798" s="0" t="n">
        <f aca="false">MEDIAN(INDEX(Avaliadores!$B$17:$B$22,$B798),INDEX(Avaliadores!$B$17:$B$22,$C798),INDEX(Avaliadores!$B$17:$B$22,$D798),INDEX(Avaliadores!$B$17:$B$22,$E798),INDEX(Avaliadores!$B$17:$B$22,$F798),INDEX(Avaliadores!$B$17:$B$22,$G798))</f>
        <v>2.54166666666667</v>
      </c>
      <c r="U798" s="0" t="n">
        <f aca="false">MEDIAN(INDEX(Avaliadores!$C$17:$C$22,$B798),INDEX(Avaliadores!$C$17:$C$22,$C798),INDEX(Avaliadores!$C$17:$C$22,$D798),INDEX(Avaliadores!$C$17:$C$22,$E798),INDEX(Avaliadores!$C$17:$C$22,$F798),INDEX(Avaliadores!$C$17:$C$22,$G798))</f>
        <v>5.29166666666667</v>
      </c>
      <c r="V798" s="0" t="n">
        <f aca="false">MEDIAN(INDEX(Avaliadores!$D$17:$D$22,$B798),INDEX(Avaliadores!$D$17:$D$22,$C798),INDEX(Avaliadores!$D$17:$D$22,$D798),INDEX(Avaliadores!$D$17:$D$22,$E798),INDEX(Avaliadores!$D$17:$D$22,$F798),INDEX(Avaliadores!$D$17:$D$22,$G798))</f>
        <v>5.79166666666667</v>
      </c>
      <c r="W798" s="0" t="n">
        <f aca="false">MEDIAN(INDEX(Avaliadores!$E$17:$E$22,$B798),INDEX(Avaliadores!$E$17:$E$22,$C798),INDEX(Avaliadores!$E$17:$E$22,$D798),INDEX(Avaliadores!$E$17:$E$22,$E798),INDEX(Avaliadores!$E$17:$E$22,$F798),INDEX(Avaliadores!$E$17:$E$22,$G798))</f>
        <v>7.04166666666667</v>
      </c>
      <c r="X798" s="0" t="n">
        <f aca="false">MEDIAN(INDEX(Avaliadores!$F$17:$F$22,$B798),INDEX(Avaliadores!$F$17:$F$22,$C798),INDEX(Avaliadores!$F$17:$F$22,$D798),INDEX(Avaliadores!$F$17:$F$22,$E798),INDEX(Avaliadores!$F$17:$F$22,$F798),INDEX(Avaliadores!$F$17:$F$22,$G798))</f>
        <v>2.29166666666667</v>
      </c>
      <c r="Y798" s="0" t="n">
        <f aca="false">MEDIAN(INDEX(Avaliadores!$G$17:$G$22,$B798),INDEX(Avaliadores!$G$17:$G$22,$C798),INDEX(Avaliadores!$G$17:$G$22,$D798),INDEX(Avaliadores!$G$17:$G$22,$E798),INDEX(Avaliadores!$G$17:$G$22,$F798),INDEX(Avaliadores!$G$17:$G$22,$G798))</f>
        <v>4.79166666666667</v>
      </c>
      <c r="Z798" s="0" t="n">
        <f aca="false">MEDIAN(INDEX(Avaliadores!$H$17:$H$22,$B798),INDEX(Avaliadores!$H$17:$H$22,$C798),INDEX(Avaliadores!$H$17:$H$22,$D798),INDEX(Avaliadores!$H$17:$H$22,$E798),INDEX(Avaliadores!$H$17:$H$22,$F798),INDEX(Avaliadores!$H$17:$H$22,$G798))</f>
        <v>3.79166666666667</v>
      </c>
      <c r="AA798" s="0" t="n">
        <f aca="false">MEDIAN(INDEX(Avaliadores!$I$17:$I$22,$B798),INDEX(Avaliadores!$I$17:$I$22,$C798),INDEX(Avaliadores!$I$17:$I$22,$D798),INDEX(Avaliadores!$I$17:$I$22,$E798),INDEX(Avaliadores!$I$17:$I$22,$F798),INDEX(Avaliadores!$I$17:$I$22,$G798))</f>
        <v>6.54166666666667</v>
      </c>
      <c r="AB798" s="0" t="n">
        <f aca="false">IF(MAX(H798:K798)=MIN(H798:K798),0,IF($B$17="custo",(MAX(H798:K798)-H798)/(MAX(H798:K798)-MIN(H798:K798)),(H798-MIN(H798:K798))/(MAX(H798:K798)-MIN(H798:K798))))</f>
        <v>0.160295297107449</v>
      </c>
      <c r="AC798" s="0" t="n">
        <f aca="false">IF(MAX(H798:K798)=MIN(H798:K798),0,IF($B$17="custo",(MAX(H798:K798)-I798)/(MAX(H798:K798)-MIN(H798:K798)),(I798-MIN(H798:K798))/(MAX(H798:K798)-MIN(H798:K798))))</f>
        <v>0</v>
      </c>
      <c r="AD798" s="0" t="n">
        <f aca="false">IF(MAX(H798:K798)=MIN(H798:K798),0,IF($B$17="custo",(MAX(H798:K798)-J798)/(MAX(H798:K798)-MIN(H798:K798)),(J798-MIN(H798:K798))/(MAX(H798:K798)-MIN(H798:K798))))</f>
        <v>0.768258060701433</v>
      </c>
      <c r="AE798" s="0" t="n">
        <f aca="false">IF(MAX(H798:K798)=MIN(H798:K798),0,IF($B$17="custo",(MAX(H798:K798)-K798)/(MAX(H798:K798)-MIN(H798:K798)),(K798-MIN(H798:K798))/(MAX(H798:K798)-MIN(H798:K798))))</f>
        <v>1</v>
      </c>
      <c r="AF798" s="0" t="n">
        <f aca="false">IF(MAX(L798:O798)=MIN(L798:O798),0,IF($C$17="custo",(MAX(L798:O798)-L798)/(MAX(L798:O798)-MIN(L798:O798)),(L798-MIN(L798:O798))/(MAX(L798:O798)-MIN(L798:O798))))</f>
        <v>1</v>
      </c>
      <c r="AG798" s="0" t="n">
        <f aca="false">IF(MAX(L798:O798)=MIN(L798:O798),0,IF($C$17="custo",(MAX(L798:O798)-M798)/(MAX(L798:O798)-MIN(L798:O798)),(M798-MIN(L798:O798))/(MAX(L798:O798)-MIN(L798:O798))))</f>
        <v>0.899555756205515</v>
      </c>
      <c r="AH798" s="0" t="n">
        <f aca="false">IF(MAX(L798:O798)=MIN(L798:O798),0,IF($C$17="custo",(MAX(L798:O798)-N798)/(MAX(L798:O798)-MIN(L798:O798)),(N798-MIN(L798:O798))/(MAX(L798:O798)-MIN(L798:O798))))</f>
        <v>0.631782011503664</v>
      </c>
      <c r="AI798" s="0" t="n">
        <f aca="false">IF(MAX(L798:O798)=MIN(L798:O798),0,IF($C$17="custo",(MAX(L798:O798)-O798)/(MAX(L798:O798)-MIN(L798:O798)),(O798-MIN(L798:O798))/(MAX(L798:O798)-MIN(L798:O798))))</f>
        <v>0</v>
      </c>
      <c r="AJ798" s="0" t="n">
        <f aca="false">IF(MAX(P798:S798)=MIN(P798:S798),0,IF($D$17="custo",(MAX(P798:S798)-P798)/(MAX(P798:S798)-MIN(P798:S798)),(P798-MIN(P798:S798))/(MAX(P798:S798)-MIN(P798:S798))))</f>
        <v>0.296716145036199</v>
      </c>
      <c r="AK798" s="0" t="n">
        <f aca="false">IF(MAX(P798:S798)=MIN(P798:S798),0,IF($D$17="custo",(MAX(P798:S798)-Q798)/(MAX(P798:S798)-MIN(P798:S798)),(Q798-MIN(P798:S798))/(MAX(P798:S798)-MIN(P798:S798))))</f>
        <v>0</v>
      </c>
      <c r="AL798" s="0" t="n">
        <f aca="false">IF(MAX(P798:S798)=MIN(P798:S798),0,IF($D$17="custo",(MAX(P798:S798)-R798)/(MAX(P798:S798)-MIN(P798:S798)),(R798-MIN(P798:S798))/(MAX(P798:S798)-MIN(P798:S798))))</f>
        <v>0.772582453251225</v>
      </c>
      <c r="AM798" s="0" t="n">
        <f aca="false">IF(MAX(P798:S798)=MIN(P798:S798),0,IF($D$17="custo",(MAX(P798:S798)-S798)/(MAX(P798:S798)-MIN(P798:S798)),(S798-MIN(P798:S798))/(MAX(P798:S798)-MIN(P798:S798))))</f>
        <v>1</v>
      </c>
      <c r="AN798" s="0" t="n">
        <f aca="false">IF(MAX(T798:W798)=MIN(T798:W798),0,IF($E$17="custo",(MAX(T798:W798)-T798)/(MAX(T798:W798)-MIN(T798:W798)),(T798-MIN(T798:W798))/(MAX(T798:W798)-MIN(T798:W798))))</f>
        <v>0</v>
      </c>
      <c r="AO798" s="0" t="n">
        <f aca="false">IF(MAX(T798:W798)=MIN(T798:W798),0,IF($E$17="custo",(MAX(T798:W798)-U798)/(MAX(T798:W798)-MIN(T798:W798)),(U798-MIN(T798:W798))/(MAX(T798:W798)-MIN(T798:W798))))</f>
        <v>0.611111111111111</v>
      </c>
      <c r="AP798" s="0" t="n">
        <f aca="false">IF(MAX(T798:W798)=MIN(T798:W798),0,IF($E$17="custo",(MAX(T798:W798)-V798)/(MAX(T798:W798)-MIN(T798:W798)),(V798-MIN(T798:W798))/(MAX(T798:W798)-MIN(T798:W798))))</f>
        <v>0.722222222222222</v>
      </c>
      <c r="AQ798" s="0" t="n">
        <f aca="false">IF(MAX(T798:W798)=MIN(T798:W798),0,IF($E$17="custo",(MAX(T798:W798)-W798)/(MAX(T798:W798)-MIN(T798:W798)),(W798-MIN(T798:W798))/(MAX(T798:W798)-MIN(T798:W798))))</f>
        <v>1</v>
      </c>
      <c r="AR798" s="0" t="n">
        <f aca="false">IF(MAX(X798:AA798)=MIN(X798:AA798),0,IF($F$17="custo",(MAX(X798:AA798)-X798)/(MAX(X798:AA798)-MIN(X798:AA798)),(X798-MIN(X798:AA798))/(MAX(X798:AA798)-MIN(X798:AA798))))</f>
        <v>0</v>
      </c>
      <c r="AS798" s="0" t="n">
        <f aca="false">IF(MAX(X798:AA798)=MIN(X798:AA798),0,IF($F$17="custo",(MAX(X798:AA798)-Y798)/(MAX(X798:AA798)-MIN(X798:AA798)),(Y798-MIN(X798:AA798))/(MAX(X798:AA798)-MIN(X798:AA798))))</f>
        <v>0.588235294117647</v>
      </c>
      <c r="AT798" s="0" t="n">
        <f aca="false">IF(MAX(X798:AA798)=MIN(X798:AA798),0,IF($F$17="custo",(MAX(X798:AA798)-Z798)/(MAX(X798:AA798)-MIN(X798:AA798)),(Z798-MIN(X798:AA798))/(MAX(X798:AA798)-MIN(X798:AA798))))</f>
        <v>0.352941176470588</v>
      </c>
      <c r="AU798" s="0" t="n">
        <f aca="false">IF(MAX(X798:AA798)=MIN(X798:AA798),0,IF($F$17="custo",(MAX(X798:AA798)-AA798)/(MAX(X798:AA798)-MIN(X798:AA798)),(AA798-MIN(X798:AA798))/(MAX(X798:AA798)-MIN(X798:AA798))))</f>
        <v>1</v>
      </c>
      <c r="AV798" s="0" t="n">
        <f aca="false">STDEVP(AB798:AE798)</f>
        <v>0.414151396420594</v>
      </c>
      <c r="AW798" s="0" t="n">
        <f aca="false">STDEVP(AF798:AI798)</f>
        <v>0.389368509584548</v>
      </c>
      <c r="AX798" s="0" t="n">
        <f aca="false">STDEVP(AJ798:AM798)</f>
        <v>0.391926315006485</v>
      </c>
      <c r="AY798" s="0" t="n">
        <f aca="false">STDEVP(AN798:AQ798)</f>
        <v>0.365359623276831</v>
      </c>
      <c r="AZ798" s="0" t="n">
        <f aca="false">STDEVP(AR798:AU798)</f>
        <v>0.363506091009067</v>
      </c>
      <c r="BA798" s="0" t="n">
        <f aca="false">AV798*((1-IFERROR(CORREL(AB798:AE798,AF798:AI798),0))+(1-IFERROR(CORREL(AB798:AE798,AJ798:AM798),0))+(1-IFERROR(CORREL(AB798:AE798,AN798:AQ798),0))+(1-IFERROR(CORREL(AB798:AE798,AR798:AU798),0)))</f>
        <v>1.09054411984679</v>
      </c>
      <c r="BB798" s="0" t="n">
        <f aca="false">AW798*((1-IFERROR(CORREL(AF798:AI798,AB798:AE798),0))+(1-IFERROR(CORREL(AF798:AI798,AJ798:AM798),0))+(1-IFERROR(CORREL(AF798:AI798,AN798:AQ798),0))+(1-IFERROR(CORREL(AF798:AI798,AR798:AU798),0)))</f>
        <v>2.88872811363407</v>
      </c>
      <c r="BC798" s="0" t="n">
        <f aca="false">AX798*((1-IFERROR(CORREL(AJ798:AM798,AB798:AE798),0))+(1-IFERROR(CORREL(AJ798:AM798,AF798:AI798),0))+(1-IFERROR(CORREL(AJ798:AM798,AN798:AQ798),0))+(1-IFERROR(CORREL(AJ798:AM798,AR798:AU798),0)))</f>
        <v>1.09147787070113</v>
      </c>
      <c r="BD798" s="0" t="n">
        <f aca="false">AY798*((1-IFERROR(CORREL(AN798:AQ798,AB798:AE798),0))+(1-IFERROR(CORREL(AN798:AQ798,AF798:AI798),0))+(1-IFERROR(CORREL(AN798:AQ798,AJ798:AM798),0))+(1-IFERROR(CORREL(AN798:AQ798,AR798:AU798),0)))</f>
        <v>0.948775927392813</v>
      </c>
      <c r="BE798" s="0" t="n">
        <f aca="false">AZ798*((1-IFERROR(CORREL(AR798:AU798,AB798:AE798),0))+(1-IFERROR(CORREL(AR798:AU798,AF798:AI798),0))+(1-IFERROR(CORREL(AR798:AU798,AJ798:AM798),0))+(1-IFERROR(CORREL(AR798:AU798,AN798:AQ798),0)))</f>
        <v>1.05641255217465</v>
      </c>
      <c r="BF798" s="0" t="n">
        <f aca="false">IF(SUM(BA798:BE798)&gt;0,BA798/SUM(BA798:BE798),1/5)</f>
        <v>0.154120065760792</v>
      </c>
      <c r="BG798" s="0" t="n">
        <f aca="false">IF(SUM(BA798:BE798)&gt;0,BB798/SUM(BA798:BE798),1/5)</f>
        <v>0.40824663462573</v>
      </c>
      <c r="BH798" s="0" t="n">
        <f aca="false">IF(SUM(BA798:BE798)&gt;0,BC798/SUM(BA798:BE798),1/5)</f>
        <v>0.154252027173867</v>
      </c>
      <c r="BI798" s="0" t="n">
        <f aca="false">IF(SUM(BA798:BE798)&gt;0,BD798/SUM(BA798:BE798),1/5)</f>
        <v>0.134084816616663</v>
      </c>
      <c r="BJ798" s="0" t="n">
        <f aca="false">IF(SUM(BA798:BE798)&gt;0,BE798/SUM(BA798:BE798),1/5)</f>
        <v>0.149296455822949</v>
      </c>
      <c r="BK798" s="0" t="n">
        <f aca="false">BF798*AB798+BG798*AF798+BH798*AJ798+BI798*AN798+BJ798*AR798</f>
        <v>0.478720423224125</v>
      </c>
      <c r="BL798" s="0" t="n">
        <f aca="false">BF798*AC798+BG798*AG798+BH798*AK798+BI798*AO798+BJ798*AS798</f>
        <v>0.537002775996578</v>
      </c>
      <c r="BM798" s="0" t="n">
        <f aca="false">BF798*AD798+BG798*AH798+BH798*AL798+BI798*AP798+BJ798*AT798</f>
        <v>0.645031173407155</v>
      </c>
      <c r="BN798" s="0" t="n">
        <f aca="false">BF798*AE798+BG798*AI798+BH798*AM798+BI798*AQ798+BJ798*AU798</f>
        <v>0.59175336537427</v>
      </c>
      <c r="BO798" s="0" t="n">
        <f aca="false">RANK(BK798,$BK798:$BN798)</f>
        <v>4</v>
      </c>
      <c r="BP798" s="0" t="n">
        <f aca="false">RANK(BL798,$BK798:$BN798)</f>
        <v>3</v>
      </c>
      <c r="BQ798" s="0" t="n">
        <f aca="false">RANK(BM798,$BK798:$BN798)</f>
        <v>1</v>
      </c>
      <c r="BR798" s="0" t="n">
        <f aca="false">RANK(BN798,$BK798:$BN798)</f>
        <v>2</v>
      </c>
    </row>
    <row r="799" customFormat="false" ht="15" hidden="false" customHeight="false" outlineLevel="0" collapsed="false">
      <c r="A799" s="0" t="n">
        <v>776</v>
      </c>
      <c r="B799" s="0" t="n">
        <f aca="false">RANDBETWEEN(1,$B$5)</f>
        <v>2</v>
      </c>
      <c r="C799" s="0" t="n">
        <f aca="false">RANDBETWEEN(1,$B$5)</f>
        <v>3</v>
      </c>
      <c r="D799" s="0" t="n">
        <f aca="false">RANDBETWEEN(1,$B$5)</f>
        <v>2</v>
      </c>
      <c r="E799" s="0" t="n">
        <f aca="false">RANDBETWEEN(1,$B$5)</f>
        <v>2</v>
      </c>
      <c r="F799" s="0" t="n">
        <f aca="false">RANDBETWEEN(1,$B$5)</f>
        <v>2</v>
      </c>
      <c r="G799" s="0" t="n">
        <f aca="false">RANDBETWEEN(1,$B$5)</f>
        <v>1</v>
      </c>
      <c r="H799" s="0" t="n">
        <f aca="true">NORMINV(RAND(),$B$8,$B$13)</f>
        <v>51.3303308918363</v>
      </c>
      <c r="I799" s="0" t="n">
        <f aca="true">NORMINV(RAND(),$C$8,$C$13)</f>
        <v>67.5817566836083</v>
      </c>
      <c r="J799" s="0" t="n">
        <f aca="true">NORMINV(RAND(),$D$8,$D$13)</f>
        <v>13.9850175285751</v>
      </c>
      <c r="K799" s="0" t="n">
        <f aca="true">NORMINV(RAND(),$E$8,$E$13)</f>
        <v>3.19831877134394</v>
      </c>
      <c r="L799" s="0" t="n">
        <f aca="true">NORMINV(RAND(),$B$9,$B$14)</f>
        <v>44.7014117417613</v>
      </c>
      <c r="M799" s="0" t="n">
        <f aca="true">NORMINV(RAND(),$C$9,$C$14)</f>
        <v>50.6878668122284</v>
      </c>
      <c r="N799" s="0" t="n">
        <f aca="true">NORMINV(RAND(),$D$9,$D$14)</f>
        <v>40.0361036696472</v>
      </c>
      <c r="O799" s="0" t="n">
        <f aca="true">NORMINV(RAND(),$E$9,$E$14)</f>
        <v>23.6854481085414</v>
      </c>
      <c r="P799" s="0" t="n">
        <f aca="true">NORMINV(RAND(),$B$10,$B$15)</f>
        <v>24.747772117566</v>
      </c>
      <c r="Q799" s="0" t="n">
        <f aca="true">NORMINV(RAND(),$C$10,$C$15)</f>
        <v>30.2246690857217</v>
      </c>
      <c r="R799" s="0" t="n">
        <f aca="true">NORMINV(RAND(),$D$10,$D$15)</f>
        <v>10.4226370972246</v>
      </c>
      <c r="S799" s="0" t="n">
        <f aca="true">NORMINV(RAND(),$E$10,$E$15)</f>
        <v>3.75028094576722</v>
      </c>
      <c r="T799" s="0" t="n">
        <f aca="false">MEDIAN(INDEX(Avaliadores!$B$17:$B$22,$B799),INDEX(Avaliadores!$B$17:$B$22,$C799),INDEX(Avaliadores!$B$17:$B$22,$D799),INDEX(Avaliadores!$B$17:$B$22,$E799),INDEX(Avaliadores!$B$17:$B$22,$F799),INDEX(Avaliadores!$B$17:$B$22,$G799))</f>
        <v>3.04166666666667</v>
      </c>
      <c r="U799" s="0" t="n">
        <f aca="false">MEDIAN(INDEX(Avaliadores!$C$17:$C$22,$B799),INDEX(Avaliadores!$C$17:$C$22,$C799),INDEX(Avaliadores!$C$17:$C$22,$D799),INDEX(Avaliadores!$C$17:$C$22,$E799),INDEX(Avaliadores!$C$17:$C$22,$F799),INDEX(Avaliadores!$C$17:$C$22,$G799))</f>
        <v>5.04166666666667</v>
      </c>
      <c r="V799" s="0" t="n">
        <f aca="false">MEDIAN(INDEX(Avaliadores!$D$17:$D$22,$B799),INDEX(Avaliadores!$D$17:$D$22,$C799),INDEX(Avaliadores!$D$17:$D$22,$D799),INDEX(Avaliadores!$D$17:$D$22,$E799),INDEX(Avaliadores!$D$17:$D$22,$F799),INDEX(Avaliadores!$D$17:$D$22,$G799))</f>
        <v>6.04166666666667</v>
      </c>
      <c r="W799" s="0" t="n">
        <f aca="false">MEDIAN(INDEX(Avaliadores!$E$17:$E$22,$B799),INDEX(Avaliadores!$E$17:$E$22,$C799),INDEX(Avaliadores!$E$17:$E$22,$D799),INDEX(Avaliadores!$E$17:$E$22,$E799),INDEX(Avaliadores!$E$17:$E$22,$F799),INDEX(Avaliadores!$E$17:$E$22,$G799))</f>
        <v>6.04166666666667</v>
      </c>
      <c r="X799" s="0" t="n">
        <f aca="false">MEDIAN(INDEX(Avaliadores!$F$17:$F$22,$B799),INDEX(Avaliadores!$F$17:$F$22,$C799),INDEX(Avaliadores!$F$17:$F$22,$D799),INDEX(Avaliadores!$F$17:$F$22,$E799),INDEX(Avaliadores!$F$17:$F$22,$F799),INDEX(Avaliadores!$F$17:$F$22,$G799))</f>
        <v>2.04166666666667</v>
      </c>
      <c r="Y799" s="0" t="n">
        <f aca="false">MEDIAN(INDEX(Avaliadores!$G$17:$G$22,$B799),INDEX(Avaliadores!$G$17:$G$22,$C799),INDEX(Avaliadores!$G$17:$G$22,$D799),INDEX(Avaliadores!$G$17:$G$22,$E799),INDEX(Avaliadores!$G$17:$G$22,$F799),INDEX(Avaliadores!$G$17:$G$22,$G799))</f>
        <v>6.04166666666667</v>
      </c>
      <c r="Z799" s="0" t="n">
        <f aca="false">MEDIAN(INDEX(Avaliadores!$H$17:$H$22,$B799),INDEX(Avaliadores!$H$17:$H$22,$C799),INDEX(Avaliadores!$H$17:$H$22,$D799),INDEX(Avaliadores!$H$17:$H$22,$E799),INDEX(Avaliadores!$H$17:$H$22,$F799),INDEX(Avaliadores!$H$17:$H$22,$G799))</f>
        <v>4.04166666666667</v>
      </c>
      <c r="AA799" s="0" t="n">
        <f aca="false">MEDIAN(INDEX(Avaliadores!$I$17:$I$22,$B799),INDEX(Avaliadores!$I$17:$I$22,$C799),INDEX(Avaliadores!$I$17:$I$22,$D799),INDEX(Avaliadores!$I$17:$I$22,$E799),INDEX(Avaliadores!$I$17:$I$22,$F799),INDEX(Avaliadores!$I$17:$I$22,$G799))</f>
        <v>6.04166666666667</v>
      </c>
      <c r="AB799" s="0" t="n">
        <f aca="false">IF(MAX(H799:K799)=MIN(H799:K799),0,IF($B$17="custo",(MAX(H799:K799)-H799)/(MAX(H799:K799)-MIN(H799:K799)),(H799-MIN(H799:K799))/(MAX(H799:K799)-MIN(H799:K799))))</f>
        <v>0.252416247388309</v>
      </c>
      <c r="AC799" s="0" t="n">
        <f aca="false">IF(MAX(H799:K799)=MIN(H799:K799),0,IF($B$17="custo",(MAX(H799:K799)-I799)/(MAX(H799:K799)-MIN(H799:K799)),(I799-MIN(H799:K799))/(MAX(H799:K799)-MIN(H799:K799))))</f>
        <v>0</v>
      </c>
      <c r="AD799" s="0" t="n">
        <f aca="false">IF(MAX(H799:K799)=MIN(H799:K799),0,IF($B$17="custo",(MAX(H799:K799)-J799)/(MAX(H799:K799)-MIN(H799:K799)),(J799-MIN(H799:K799))/(MAX(H799:K799)-MIN(H799:K799))))</f>
        <v>0.832461590946258</v>
      </c>
      <c r="AE799" s="0" t="n">
        <f aca="false">IF(MAX(H799:K799)=MIN(H799:K799),0,IF($B$17="custo",(MAX(H799:K799)-K799)/(MAX(H799:K799)-MIN(H799:K799)),(K799-MIN(H799:K799))/(MAX(H799:K799)-MIN(H799:K799))))</f>
        <v>1</v>
      </c>
      <c r="AF799" s="0" t="n">
        <f aca="false">IF(MAX(L799:O799)=MIN(L799:O799),0,IF($C$17="custo",(MAX(L799:O799)-L799)/(MAX(L799:O799)-MIN(L799:O799)),(L799-MIN(L799:O799))/(MAX(L799:O799)-MIN(L799:O799))))</f>
        <v>0.778299302141787</v>
      </c>
      <c r="AG799" s="0" t="n">
        <f aca="false">IF(MAX(L799:O799)=MIN(L799:O799),0,IF($C$17="custo",(MAX(L799:O799)-M799)/(MAX(L799:O799)-MIN(L799:O799)),(M799-MIN(L799:O799))/(MAX(L799:O799)-MIN(L799:O799))))</f>
        <v>1</v>
      </c>
      <c r="AH799" s="0" t="n">
        <f aca="false">IF(MAX(L799:O799)=MIN(L799:O799),0,IF($C$17="custo",(MAX(L799:O799)-N799)/(MAX(L799:O799)-MIN(L799:O799)),(N799-MIN(L799:O799))/(MAX(L799:O799)-MIN(L799:O799))))</f>
        <v>0.605525591634252</v>
      </c>
      <c r="AI799" s="0" t="n">
        <f aca="false">IF(MAX(L799:O799)=MIN(L799:O799),0,IF($C$17="custo",(MAX(L799:O799)-O799)/(MAX(L799:O799)-MIN(L799:O799)),(O799-MIN(L799:O799))/(MAX(L799:O799)-MIN(L799:O799))))</f>
        <v>0</v>
      </c>
      <c r="AJ799" s="0" t="n">
        <f aca="false">IF(MAX(P799:S799)=MIN(P799:S799),0,IF($D$17="custo",(MAX(P799:S799)-P799)/(MAX(P799:S799)-MIN(P799:S799)),(P799-MIN(P799:S799))/(MAX(P799:S799)-MIN(P799:S799))))</f>
        <v>0.206875299221366</v>
      </c>
      <c r="AK799" s="0" t="n">
        <f aca="false">IF(MAX(P799:S799)=MIN(P799:S799),0,IF($D$17="custo",(MAX(P799:S799)-Q799)/(MAX(P799:S799)-MIN(P799:S799)),(Q799-MIN(P799:S799))/(MAX(P799:S799)-MIN(P799:S799))))</f>
        <v>0</v>
      </c>
      <c r="AL799" s="0" t="n">
        <f aca="false">IF(MAX(P799:S799)=MIN(P799:S799),0,IF($D$17="custo",(MAX(P799:S799)-R799)/(MAX(P799:S799)-MIN(P799:S799)),(R799-MIN(P799:S799))/(MAX(P799:S799)-MIN(P799:S799))))</f>
        <v>0.747969391542325</v>
      </c>
      <c r="AM799" s="0" t="n">
        <f aca="false">IF(MAX(P799:S799)=MIN(P799:S799),0,IF($D$17="custo",(MAX(P799:S799)-S799)/(MAX(P799:S799)-MIN(P799:S799)),(S799-MIN(P799:S799))/(MAX(P799:S799)-MIN(P799:S799))))</f>
        <v>1</v>
      </c>
      <c r="AN799" s="0" t="n">
        <f aca="false">IF(MAX(T799:W799)=MIN(T799:W799),0,IF($E$17="custo",(MAX(T799:W799)-T799)/(MAX(T799:W799)-MIN(T799:W799)),(T799-MIN(T799:W799))/(MAX(T799:W799)-MIN(T799:W799))))</f>
        <v>0</v>
      </c>
      <c r="AO799" s="0" t="n">
        <f aca="false">IF(MAX(T799:W799)=MIN(T799:W799),0,IF($E$17="custo",(MAX(T799:W799)-U799)/(MAX(T799:W799)-MIN(T799:W799)),(U799-MIN(T799:W799))/(MAX(T799:W799)-MIN(T799:W799))))</f>
        <v>0.666666666666667</v>
      </c>
      <c r="AP799" s="0" t="n">
        <f aca="false">IF(MAX(T799:W799)=MIN(T799:W799),0,IF($E$17="custo",(MAX(T799:W799)-V799)/(MAX(T799:W799)-MIN(T799:W799)),(V799-MIN(T799:W799))/(MAX(T799:W799)-MIN(T799:W799))))</f>
        <v>1</v>
      </c>
      <c r="AQ799" s="0" t="n">
        <f aca="false">IF(MAX(T799:W799)=MIN(T799:W799),0,IF($E$17="custo",(MAX(T799:W799)-W799)/(MAX(T799:W799)-MIN(T799:W799)),(W799-MIN(T799:W799))/(MAX(T799:W799)-MIN(T799:W799))))</f>
        <v>1</v>
      </c>
      <c r="AR799" s="0" t="n">
        <f aca="false">IF(MAX(X799:AA799)=MIN(X799:AA799),0,IF($F$17="custo",(MAX(X799:AA799)-X799)/(MAX(X799:AA799)-MIN(X799:AA799)),(X799-MIN(X799:AA799))/(MAX(X799:AA799)-MIN(X799:AA799))))</f>
        <v>0</v>
      </c>
      <c r="AS799" s="0" t="n">
        <f aca="false">IF(MAX(X799:AA799)=MIN(X799:AA799),0,IF($F$17="custo",(MAX(X799:AA799)-Y799)/(MAX(X799:AA799)-MIN(X799:AA799)),(Y799-MIN(X799:AA799))/(MAX(X799:AA799)-MIN(X799:AA799))))</f>
        <v>1</v>
      </c>
      <c r="AT799" s="0" t="n">
        <f aca="false">IF(MAX(X799:AA799)=MIN(X799:AA799),0,IF($F$17="custo",(MAX(X799:AA799)-Z799)/(MAX(X799:AA799)-MIN(X799:AA799)),(Z799-MIN(X799:AA799))/(MAX(X799:AA799)-MIN(X799:AA799))))</f>
        <v>0.5</v>
      </c>
      <c r="AU799" s="0" t="n">
        <f aca="false">IF(MAX(X799:AA799)=MIN(X799:AA799),0,IF($F$17="custo",(MAX(X799:AA799)-AA799)/(MAX(X799:AA799)-MIN(X799:AA799)),(AA799-MIN(X799:AA799))/(MAX(X799:AA799)-MIN(X799:AA799))))</f>
        <v>1</v>
      </c>
      <c r="AV799" s="0" t="n">
        <f aca="false">STDEVP(AB799:AE799)</f>
        <v>0.40927599555548</v>
      </c>
      <c r="AW799" s="0" t="n">
        <f aca="false">STDEVP(AF799:AI799)</f>
        <v>0.371401320942662</v>
      </c>
      <c r="AX799" s="0" t="n">
        <f aca="false">STDEVP(AJ799:AM799)</f>
        <v>0.402150829559128</v>
      </c>
      <c r="AY799" s="0" t="n">
        <f aca="false">STDEVP(AN799:AQ799)</f>
        <v>0.408248290463863</v>
      </c>
      <c r="AZ799" s="0" t="n">
        <f aca="false">STDEVP(AR799:AU799)</f>
        <v>0.414578098794425</v>
      </c>
      <c r="BA799" s="0" t="n">
        <f aca="false">AV799*((1-IFERROR(CORREL(AB799:AE799,AF799:AI799),0))+(1-IFERROR(CORREL(AB799:AE799,AJ799:AM799),0))+(1-IFERROR(CORREL(AB799:AE799,AN799:AQ799),0))+(1-IFERROR(CORREL(AB799:AE799,AR799:AU799),0)))</f>
        <v>1.25487207370778</v>
      </c>
      <c r="BB799" s="0" t="n">
        <f aca="false">AW799*((1-IFERROR(CORREL(AF799:AI799,AB799:AE799),0))+(1-IFERROR(CORREL(AF799:AI799,AJ799:AM799),0))+(1-IFERROR(CORREL(AF799:AI799,AN799:AQ799),0))+(1-IFERROR(CORREL(AF799:AI799,AR799:AU799),0)))</f>
        <v>2.46621545641329</v>
      </c>
      <c r="BC799" s="0" t="n">
        <f aca="false">AX799*((1-IFERROR(CORREL(AJ799:AM799,AB799:AE799),0))+(1-IFERROR(CORREL(AJ799:AM799,AF799:AI799),0))+(1-IFERROR(CORREL(AJ799:AM799,AN799:AQ799),0))+(1-IFERROR(CORREL(AJ799:AM799,AR799:AU799),0)))</f>
        <v>1.21472678922898</v>
      </c>
      <c r="BD799" s="0" t="n">
        <f aca="false">AY799*((1-IFERROR(CORREL(AN799:AQ799,AB799:AE799),0))+(1-IFERROR(CORREL(AN799:AQ799,AF799:AI799),0))+(1-IFERROR(CORREL(AN799:AQ799,AJ799:AM799),0))+(1-IFERROR(CORREL(AN799:AQ799,AR799:AU799),0)))</f>
        <v>0.998082958580001</v>
      </c>
      <c r="BE799" s="0" t="n">
        <f aca="false">AZ799*((1-IFERROR(CORREL(AR799:AU799,AB799:AE799),0))+(1-IFERROR(CORREL(AR799:AU799,AF799:AI799),0))+(1-IFERROR(CORREL(AR799:AU799,AJ799:AM799),0))+(1-IFERROR(CORREL(AR799:AU799,AN799:AQ799),0)))</f>
        <v>1.31433076299943</v>
      </c>
      <c r="BF799" s="0" t="n">
        <f aca="false">IF(SUM(BA799:BE799)&gt;0,BA799/SUM(BA799:BE799),1/5)</f>
        <v>0.173128117192469</v>
      </c>
      <c r="BG799" s="0" t="n">
        <f aca="false">IF(SUM(BA799:BE799)&gt;0,BB799/SUM(BA799:BE799),1/5)</f>
        <v>0.340250809230477</v>
      </c>
      <c r="BH799" s="0" t="n">
        <f aca="false">IF(SUM(BA799:BE799)&gt;0,BC799/SUM(BA799:BE799),1/5)</f>
        <v>0.167589482887353</v>
      </c>
      <c r="BI799" s="0" t="n">
        <f aca="false">IF(SUM(BA799:BE799)&gt;0,BD799/SUM(BA799:BE799),1/5)</f>
        <v>0.137700270044486</v>
      </c>
      <c r="BJ799" s="0" t="n">
        <f aca="false">IF(SUM(BA799:BE799)&gt;0,BE799/SUM(BA799:BE799),1/5)</f>
        <v>0.181331320645216</v>
      </c>
      <c r="BK799" s="0" t="n">
        <f aca="false">BF799*AB799+BG799*AF799+BH799*AJ799+BI799*AN799+BJ799*AR799</f>
        <v>0.34318744145506</v>
      </c>
      <c r="BL799" s="0" t="n">
        <f aca="false">BF799*AC799+BG799*AG799+BH799*AK799+BI799*AO799+BJ799*AS799</f>
        <v>0.61338230990535</v>
      </c>
      <c r="BM799" s="0" t="n">
        <f aca="false">BF799*AD799+BG799*AH799+BH799*AL799+BI799*AP799+BJ799*AT799</f>
        <v>0.70387081435013</v>
      </c>
      <c r="BN799" s="0" t="n">
        <f aca="false">BF799*AE799+BG799*AI799+BH799*AM799+BI799*AQ799+BJ799*AU799</f>
        <v>0.659749190769523</v>
      </c>
      <c r="BO799" s="0" t="n">
        <f aca="false">RANK(BK799,$BK799:$BN799)</f>
        <v>4</v>
      </c>
      <c r="BP799" s="0" t="n">
        <f aca="false">RANK(BL799,$BK799:$BN799)</f>
        <v>3</v>
      </c>
      <c r="BQ799" s="0" t="n">
        <f aca="false">RANK(BM799,$BK799:$BN799)</f>
        <v>1</v>
      </c>
      <c r="BR799" s="0" t="n">
        <f aca="false">RANK(BN799,$BK799:$BN799)</f>
        <v>2</v>
      </c>
    </row>
    <row r="800" customFormat="false" ht="15" hidden="false" customHeight="false" outlineLevel="0" collapsed="false">
      <c r="A800" s="0" t="n">
        <v>777</v>
      </c>
      <c r="B800" s="0" t="n">
        <f aca="false">RANDBETWEEN(1,$B$5)</f>
        <v>5</v>
      </c>
      <c r="C800" s="0" t="n">
        <f aca="false">RANDBETWEEN(1,$B$5)</f>
        <v>3</v>
      </c>
      <c r="D800" s="0" t="n">
        <f aca="false">RANDBETWEEN(1,$B$5)</f>
        <v>2</v>
      </c>
      <c r="E800" s="0" t="n">
        <f aca="false">RANDBETWEEN(1,$B$5)</f>
        <v>4</v>
      </c>
      <c r="F800" s="0" t="n">
        <f aca="false">RANDBETWEEN(1,$B$5)</f>
        <v>2</v>
      </c>
      <c r="G800" s="0" t="n">
        <f aca="false">RANDBETWEEN(1,$B$5)</f>
        <v>1</v>
      </c>
      <c r="H800" s="0" t="n">
        <f aca="true">NORMINV(RAND(),$B$8,$B$13)</f>
        <v>51.265492878551</v>
      </c>
      <c r="I800" s="0" t="n">
        <f aca="true">NORMINV(RAND(),$C$8,$C$13)</f>
        <v>67.7499326480513</v>
      </c>
      <c r="J800" s="0" t="n">
        <f aca="true">NORMINV(RAND(),$D$8,$D$13)</f>
        <v>14.126615282904</v>
      </c>
      <c r="K800" s="0" t="n">
        <f aca="true">NORMINV(RAND(),$E$8,$E$13)</f>
        <v>3.00795932695106</v>
      </c>
      <c r="L800" s="0" t="n">
        <f aca="true">NORMINV(RAND(),$B$9,$B$14)</f>
        <v>43.9612804122794</v>
      </c>
      <c r="M800" s="0" t="n">
        <f aca="true">NORMINV(RAND(),$C$9,$C$14)</f>
        <v>58.5489868006817</v>
      </c>
      <c r="N800" s="0" t="n">
        <f aca="true">NORMINV(RAND(),$D$9,$D$14)</f>
        <v>50.2832461273627</v>
      </c>
      <c r="O800" s="0" t="n">
        <f aca="true">NORMINV(RAND(),$E$9,$E$14)</f>
        <v>24.5436798938118</v>
      </c>
      <c r="P800" s="0" t="n">
        <f aca="true">NORMINV(RAND(),$B$10,$B$15)</f>
        <v>24.2151569059048</v>
      </c>
      <c r="Q800" s="0" t="n">
        <f aca="true">NORMINV(RAND(),$C$10,$C$15)</f>
        <v>30.3578783021949</v>
      </c>
      <c r="R800" s="0" t="n">
        <f aca="true">NORMINV(RAND(),$D$10,$D$15)</f>
        <v>9.92884670306394</v>
      </c>
      <c r="S800" s="0" t="n">
        <f aca="true">NORMINV(RAND(),$E$10,$E$15)</f>
        <v>3.83498443699894</v>
      </c>
      <c r="T800" s="0" t="n">
        <f aca="false">MEDIAN(INDEX(Avaliadores!$B$17:$B$22,$B800),INDEX(Avaliadores!$B$17:$B$22,$C800),INDEX(Avaliadores!$B$17:$B$22,$D800),INDEX(Avaliadores!$B$17:$B$22,$E800),INDEX(Avaliadores!$B$17:$B$22,$F800),INDEX(Avaliadores!$B$17:$B$22,$G800))</f>
        <v>2.91666666666667</v>
      </c>
      <c r="U800" s="0" t="n">
        <f aca="false">MEDIAN(INDEX(Avaliadores!$C$17:$C$22,$B800),INDEX(Avaliadores!$C$17:$C$22,$C800),INDEX(Avaliadores!$C$17:$C$22,$D800),INDEX(Avaliadores!$C$17:$C$22,$E800),INDEX(Avaliadores!$C$17:$C$22,$F800),INDEX(Avaliadores!$C$17:$C$22,$G800))</f>
        <v>5.04166666666667</v>
      </c>
      <c r="V800" s="0" t="n">
        <f aca="false">MEDIAN(INDEX(Avaliadores!$D$17:$D$22,$B800),INDEX(Avaliadores!$D$17:$D$22,$C800),INDEX(Avaliadores!$D$17:$D$22,$D800),INDEX(Avaliadores!$D$17:$D$22,$E800),INDEX(Avaliadores!$D$17:$D$22,$F800),INDEX(Avaliadores!$D$17:$D$22,$G800))</f>
        <v>5.91666666666667</v>
      </c>
      <c r="W800" s="0" t="n">
        <f aca="false">MEDIAN(INDEX(Avaliadores!$E$17:$E$22,$B800),INDEX(Avaliadores!$E$17:$E$22,$C800),INDEX(Avaliadores!$E$17:$E$22,$D800),INDEX(Avaliadores!$E$17:$E$22,$E800),INDEX(Avaliadores!$E$17:$E$22,$F800),INDEX(Avaliadores!$E$17:$E$22,$G800))</f>
        <v>6.29166666666667</v>
      </c>
      <c r="X800" s="0" t="n">
        <f aca="false">MEDIAN(INDEX(Avaliadores!$F$17:$F$22,$B800),INDEX(Avaliadores!$F$17:$F$22,$C800),INDEX(Avaliadores!$F$17:$F$22,$D800),INDEX(Avaliadores!$F$17:$F$22,$E800),INDEX(Avaliadores!$F$17:$F$22,$F800),INDEX(Avaliadores!$F$17:$F$22,$G800))</f>
        <v>2.29166666666667</v>
      </c>
      <c r="Y800" s="0" t="n">
        <f aca="false">MEDIAN(INDEX(Avaliadores!$G$17:$G$22,$B800),INDEX(Avaliadores!$G$17:$G$22,$C800),INDEX(Avaliadores!$G$17:$G$22,$D800),INDEX(Avaliadores!$G$17:$G$22,$E800),INDEX(Avaliadores!$G$17:$G$22,$F800),INDEX(Avaliadores!$G$17:$G$22,$G800))</f>
        <v>5.41666666666667</v>
      </c>
      <c r="Z800" s="0" t="n">
        <f aca="false">MEDIAN(INDEX(Avaliadores!$H$17:$H$22,$B800),INDEX(Avaliadores!$H$17:$H$22,$C800),INDEX(Avaliadores!$H$17:$H$22,$D800),INDEX(Avaliadores!$H$17:$H$22,$E800),INDEX(Avaliadores!$H$17:$H$22,$F800),INDEX(Avaliadores!$H$17:$H$22,$G800))</f>
        <v>3.91666666666667</v>
      </c>
      <c r="AA800" s="0" t="n">
        <f aca="false">MEDIAN(INDEX(Avaliadores!$I$17:$I$22,$B800),INDEX(Avaliadores!$I$17:$I$22,$C800),INDEX(Avaliadores!$I$17:$I$22,$D800),INDEX(Avaliadores!$I$17:$I$22,$E800),INDEX(Avaliadores!$I$17:$I$22,$F800),INDEX(Avaliadores!$I$17:$I$22,$G800))</f>
        <v>6.29166666666667</v>
      </c>
      <c r="AB800" s="0" t="n">
        <f aca="false">IF(MAX(H800:K800)=MIN(H800:K800),0,IF($B$17="custo",(MAX(H800:K800)-H800)/(MAX(H800:K800)-MIN(H800:K800)),(H800-MIN(H800:K800))/(MAX(H800:K800)-MIN(H800:K800))))</f>
        <v>0.254617505829527</v>
      </c>
      <c r="AC800" s="0" t="n">
        <f aca="false">IF(MAX(H800:K800)=MIN(H800:K800),0,IF($B$17="custo",(MAX(H800:K800)-I800)/(MAX(H800:K800)-MIN(H800:K800)),(I800-MIN(H800:K800))/(MAX(H800:K800)-MIN(H800:K800))))</f>
        <v>0</v>
      </c>
      <c r="AD800" s="0" t="n">
        <f aca="false">IF(MAX(H800:K800)=MIN(H800:K800),0,IF($B$17="custo",(MAX(H800:K800)-J800)/(MAX(H800:K800)-MIN(H800:K800)),(J800-MIN(H800:K800))/(MAX(H800:K800)-MIN(H800:K800))))</f>
        <v>0.828262016345905</v>
      </c>
      <c r="AE800" s="0" t="n">
        <f aca="false">IF(MAX(H800:K800)=MIN(H800:K800),0,IF($B$17="custo",(MAX(H800:K800)-K800)/(MAX(H800:K800)-MIN(H800:K800)),(K800-MIN(H800:K800))/(MAX(H800:K800)-MIN(H800:K800))))</f>
        <v>1</v>
      </c>
      <c r="AF800" s="0" t="n">
        <f aca="false">IF(MAX(L800:O800)=MIN(L800:O800),0,IF($C$17="custo",(MAX(L800:O800)-L800)/(MAX(L800:O800)-MIN(L800:O800)),(L800-MIN(L800:O800))/(MAX(L800:O800)-MIN(L800:O800))))</f>
        <v>0.571016770166094</v>
      </c>
      <c r="AG800" s="0" t="n">
        <f aca="false">IF(MAX(L800:O800)=MIN(L800:O800),0,IF($C$17="custo",(MAX(L800:O800)-M800)/(MAX(L800:O800)-MIN(L800:O800)),(M800-MIN(L800:O800))/(MAX(L800:O800)-MIN(L800:O800))))</f>
        <v>1</v>
      </c>
      <c r="AH800" s="0" t="n">
        <f aca="false">IF(MAX(L800:O800)=MIN(L800:O800),0,IF($C$17="custo",(MAX(L800:O800)-N800)/(MAX(L800:O800)-MIN(L800:O800)),(N800-MIN(L800:O800))/(MAX(L800:O800)-MIN(L800:O800))))</f>
        <v>0.756927920222677</v>
      </c>
      <c r="AI800" s="0" t="n">
        <f aca="false">IF(MAX(L800:O800)=MIN(L800:O800),0,IF($C$17="custo",(MAX(L800:O800)-O800)/(MAX(L800:O800)-MIN(L800:O800)),(O800-MIN(L800:O800))/(MAX(L800:O800)-MIN(L800:O800))))</f>
        <v>0</v>
      </c>
      <c r="AJ800" s="0" t="n">
        <f aca="false">IF(MAX(P800:S800)=MIN(P800:S800),0,IF($D$17="custo",(MAX(P800:S800)-P800)/(MAX(P800:S800)-MIN(P800:S800)),(P800-MIN(P800:S800))/(MAX(P800:S800)-MIN(P800:S800))))</f>
        <v>0.231600723039908</v>
      </c>
      <c r="AK800" s="0" t="n">
        <f aca="false">IF(MAX(P800:S800)=MIN(P800:S800),0,IF($D$17="custo",(MAX(P800:S800)-Q800)/(MAX(P800:S800)-MIN(P800:S800)),(Q800-MIN(P800:S800))/(MAX(P800:S800)-MIN(P800:S800))))</f>
        <v>0</v>
      </c>
      <c r="AL800" s="0" t="n">
        <f aca="false">IF(MAX(P800:S800)=MIN(P800:S800),0,IF($D$17="custo",(MAX(P800:S800)-R800)/(MAX(P800:S800)-MIN(P800:S800)),(R800-MIN(P800:S800))/(MAX(P800:S800)-MIN(P800:S800))))</f>
        <v>0.770241426254715</v>
      </c>
      <c r="AM800" s="0" t="n">
        <f aca="false">IF(MAX(P800:S800)=MIN(P800:S800),0,IF($D$17="custo",(MAX(P800:S800)-S800)/(MAX(P800:S800)-MIN(P800:S800)),(S800-MIN(P800:S800))/(MAX(P800:S800)-MIN(P800:S800))))</f>
        <v>1</v>
      </c>
      <c r="AN800" s="0" t="n">
        <f aca="false">IF(MAX(T800:W800)=MIN(T800:W800),0,IF($E$17="custo",(MAX(T800:W800)-T800)/(MAX(T800:W800)-MIN(T800:W800)),(T800-MIN(T800:W800))/(MAX(T800:W800)-MIN(T800:W800))))</f>
        <v>0</v>
      </c>
      <c r="AO800" s="0" t="n">
        <f aca="false">IF(MAX(T800:W800)=MIN(T800:W800),0,IF($E$17="custo",(MAX(T800:W800)-U800)/(MAX(T800:W800)-MIN(T800:W800)),(U800-MIN(T800:W800))/(MAX(T800:W800)-MIN(T800:W800))))</f>
        <v>0.62962962962963</v>
      </c>
      <c r="AP800" s="0" t="n">
        <f aca="false">IF(MAX(T800:W800)=MIN(T800:W800),0,IF($E$17="custo",(MAX(T800:W800)-V800)/(MAX(T800:W800)-MIN(T800:W800)),(V800-MIN(T800:W800))/(MAX(T800:W800)-MIN(T800:W800))))</f>
        <v>0.888888888888889</v>
      </c>
      <c r="AQ800" s="0" t="n">
        <f aca="false">IF(MAX(T800:W800)=MIN(T800:W800),0,IF($E$17="custo",(MAX(T800:W800)-W800)/(MAX(T800:W800)-MIN(T800:W800)),(W800-MIN(T800:W800))/(MAX(T800:W800)-MIN(T800:W800))))</f>
        <v>1</v>
      </c>
      <c r="AR800" s="0" t="n">
        <f aca="false">IF(MAX(X800:AA800)=MIN(X800:AA800),0,IF($F$17="custo",(MAX(X800:AA800)-X800)/(MAX(X800:AA800)-MIN(X800:AA800)),(X800-MIN(X800:AA800))/(MAX(X800:AA800)-MIN(X800:AA800))))</f>
        <v>0</v>
      </c>
      <c r="AS800" s="0" t="n">
        <f aca="false">IF(MAX(X800:AA800)=MIN(X800:AA800),0,IF($F$17="custo",(MAX(X800:AA800)-Y800)/(MAX(X800:AA800)-MIN(X800:AA800)),(Y800-MIN(X800:AA800))/(MAX(X800:AA800)-MIN(X800:AA800))))</f>
        <v>0.78125</v>
      </c>
      <c r="AT800" s="0" t="n">
        <f aca="false">IF(MAX(X800:AA800)=MIN(X800:AA800),0,IF($F$17="custo",(MAX(X800:AA800)-Z800)/(MAX(X800:AA800)-MIN(X800:AA800)),(Z800-MIN(X800:AA800))/(MAX(X800:AA800)-MIN(X800:AA800))))</f>
        <v>0.40625</v>
      </c>
      <c r="AU800" s="0" t="n">
        <f aca="false">IF(MAX(X800:AA800)=MIN(X800:AA800),0,IF($F$17="custo",(MAX(X800:AA800)-AA800)/(MAX(X800:AA800)-MIN(X800:AA800)),(AA800-MIN(X800:AA800))/(MAX(X800:AA800)-MIN(X800:AA800))))</f>
        <v>1</v>
      </c>
      <c r="AV800" s="0" t="n">
        <f aca="false">STDEVP(AB800:AE800)</f>
        <v>0.408121080692297</v>
      </c>
      <c r="AW800" s="0" t="n">
        <f aca="false">STDEVP(AF800:AI800)</f>
        <v>0.368838856360819</v>
      </c>
      <c r="AX800" s="0" t="n">
        <f aca="false">STDEVP(AJ800:AM800)</f>
        <v>0.401580549814846</v>
      </c>
      <c r="AY800" s="0" t="n">
        <f aca="false">STDEVP(AN800:AQ800)</f>
        <v>0.387563880304747</v>
      </c>
      <c r="AZ800" s="0" t="n">
        <f aca="false">STDEVP(AR800:AU800)</f>
        <v>0.380493614433935</v>
      </c>
      <c r="BA800" s="0" t="n">
        <f aca="false">AV800*((1-IFERROR(CORREL(AB800:AE800,AF800:AI800),0))+(1-IFERROR(CORREL(AB800:AE800,AJ800:AM800),0))+(1-IFERROR(CORREL(AB800:AE800,AN800:AQ800),0))+(1-IFERROR(CORREL(AB800:AE800,AR800:AU800),0)))</f>
        <v>1.119447257006</v>
      </c>
      <c r="BB800" s="0" t="n">
        <f aca="false">AW800*((1-IFERROR(CORREL(AF800:AI800,AB800:AE800),0))+(1-IFERROR(CORREL(AF800:AI800,AJ800:AM800),0))+(1-IFERROR(CORREL(AF800:AI800,AN800:AQ800),0))+(1-IFERROR(CORREL(AF800:AI800,AR800:AU800),0)))</f>
        <v>2.25126727203497</v>
      </c>
      <c r="BC800" s="0" t="n">
        <f aca="false">AX800*((1-IFERROR(CORREL(AJ800:AM800,AB800:AE800),0))+(1-IFERROR(CORREL(AJ800:AM800,AF800:AI800),0))+(1-IFERROR(CORREL(AJ800:AM800,AN800:AQ800),0))+(1-IFERROR(CORREL(AJ800:AM800,AR800:AU800),0)))</f>
        <v>1.09324770835577</v>
      </c>
      <c r="BD800" s="0" t="n">
        <f aca="false">AY800*((1-IFERROR(CORREL(AN800:AQ800,AB800:AE800),0))+(1-IFERROR(CORREL(AN800:AQ800,AF800:AI800),0))+(1-IFERROR(CORREL(AN800:AQ800,AJ800:AM800),0))+(1-IFERROR(CORREL(AN800:AQ800,AR800:AU800),0)))</f>
        <v>0.824064771322589</v>
      </c>
      <c r="BE800" s="0" t="n">
        <f aca="false">AZ800*((1-IFERROR(CORREL(AR800:AU800,AB800:AE800),0))+(1-IFERROR(CORREL(AR800:AU800,AF800:AI800),0))+(1-IFERROR(CORREL(AR800:AU800,AJ800:AM800),0))+(1-IFERROR(CORREL(AR800:AU800,AN800:AQ800),0)))</f>
        <v>1.0833402584172</v>
      </c>
      <c r="BF800" s="0" t="n">
        <f aca="false">IF(SUM(BA800:BE800)&gt;0,BA800/SUM(BA800:BE800),1/5)</f>
        <v>0.175699690516995</v>
      </c>
      <c r="BG800" s="0" t="n">
        <f aca="false">IF(SUM(BA800:BE800)&gt;0,BB800/SUM(BA800:BE800),1/5)</f>
        <v>0.353341312412956</v>
      </c>
      <c r="BH800" s="0" t="n">
        <f aca="false">IF(SUM(BA800:BE800)&gt;0,BC800/SUM(BA800:BE800),1/5)</f>
        <v>0.171587614167957</v>
      </c>
      <c r="BI800" s="0" t="n">
        <f aca="false">IF(SUM(BA800:BE800)&gt;0,BD800/SUM(BA800:BE800),1/5)</f>
        <v>0.12933876462798</v>
      </c>
      <c r="BJ800" s="0" t="n">
        <f aca="false">IF(SUM(BA800:BE800)&gt;0,BE800/SUM(BA800:BE800),1/5)</f>
        <v>0.170032618274113</v>
      </c>
      <c r="BK800" s="0" t="n">
        <f aca="false">BF800*AB800+BG800*AF800+BH800*AJ800+BI800*AN800+BJ800*AR800</f>
        <v>0.286239847460744</v>
      </c>
      <c r="BL800" s="0" t="n">
        <f aca="false">BF800*AC800+BG800*AG800+BH800*AK800+BI800*AO800+BJ800*AS800</f>
        <v>0.567614813909075</v>
      </c>
      <c r="BM800" s="0" t="n">
        <f aca="false">BF800*AD800+BG800*AH800+BH800*AL800+BI800*AP800+BJ800*AT800</f>
        <v>0.729186715291103</v>
      </c>
      <c r="BN800" s="0" t="n">
        <f aca="false">BF800*AE800+BG800*AI800+BH800*AM800+BI800*AQ800+BJ800*AU800</f>
        <v>0.646658687587044</v>
      </c>
      <c r="BO800" s="0" t="n">
        <f aca="false">RANK(BK800,$BK800:$BN800)</f>
        <v>4</v>
      </c>
      <c r="BP800" s="0" t="n">
        <f aca="false">RANK(BL800,$BK800:$BN800)</f>
        <v>3</v>
      </c>
      <c r="BQ800" s="0" t="n">
        <f aca="false">RANK(BM800,$BK800:$BN800)</f>
        <v>1</v>
      </c>
      <c r="BR800" s="0" t="n">
        <f aca="false">RANK(BN800,$BK800:$BN800)</f>
        <v>2</v>
      </c>
    </row>
    <row r="801" customFormat="false" ht="15" hidden="false" customHeight="false" outlineLevel="0" collapsed="false">
      <c r="A801" s="0" t="n">
        <v>778</v>
      </c>
      <c r="B801" s="0" t="n">
        <f aca="false">RANDBETWEEN(1,$B$5)</f>
        <v>5</v>
      </c>
      <c r="C801" s="0" t="n">
        <f aca="false">RANDBETWEEN(1,$B$5)</f>
        <v>2</v>
      </c>
      <c r="D801" s="0" t="n">
        <f aca="false">RANDBETWEEN(1,$B$5)</f>
        <v>1</v>
      </c>
      <c r="E801" s="0" t="n">
        <f aca="false">RANDBETWEEN(1,$B$5)</f>
        <v>6</v>
      </c>
      <c r="F801" s="0" t="n">
        <f aca="false">RANDBETWEEN(1,$B$5)</f>
        <v>5</v>
      </c>
      <c r="G801" s="0" t="n">
        <f aca="false">RANDBETWEEN(1,$B$5)</f>
        <v>5</v>
      </c>
      <c r="H801" s="0" t="n">
        <f aca="true">NORMINV(RAND(),$B$8,$B$13)</f>
        <v>43.6267131253387</v>
      </c>
      <c r="I801" s="0" t="n">
        <f aca="true">NORMINV(RAND(),$C$8,$C$13)</f>
        <v>66.2727616984452</v>
      </c>
      <c r="J801" s="0" t="n">
        <f aca="true">NORMINV(RAND(),$D$8,$D$13)</f>
        <v>14.0713847044224</v>
      </c>
      <c r="K801" s="0" t="n">
        <f aca="true">NORMINV(RAND(),$E$8,$E$13)</f>
        <v>2.9785270664198</v>
      </c>
      <c r="L801" s="0" t="n">
        <f aca="true">NORMINV(RAND(),$B$9,$B$14)</f>
        <v>40.3472991941246</v>
      </c>
      <c r="M801" s="0" t="n">
        <f aca="true">NORMINV(RAND(),$C$9,$C$14)</f>
        <v>53.7804600375439</v>
      </c>
      <c r="N801" s="0" t="n">
        <f aca="true">NORMINV(RAND(),$D$9,$D$14)</f>
        <v>47.3860656771225</v>
      </c>
      <c r="O801" s="0" t="n">
        <f aca="true">NORMINV(RAND(),$E$9,$E$14)</f>
        <v>25.4007535058009</v>
      </c>
      <c r="P801" s="0" t="n">
        <f aca="true">NORMINV(RAND(),$B$10,$B$15)</f>
        <v>22.6357767311169</v>
      </c>
      <c r="Q801" s="0" t="n">
        <f aca="true">NORMINV(RAND(),$C$10,$C$15)</f>
        <v>30.5098354670874</v>
      </c>
      <c r="R801" s="0" t="n">
        <f aca="true">NORMINV(RAND(),$D$10,$D$15)</f>
        <v>10.2471733775866</v>
      </c>
      <c r="S801" s="0" t="n">
        <f aca="true">NORMINV(RAND(),$E$10,$E$15)</f>
        <v>4.23467063944226</v>
      </c>
      <c r="T801" s="0" t="n">
        <f aca="false">MEDIAN(INDEX(Avaliadores!$B$17:$B$22,$B801),INDEX(Avaliadores!$B$17:$B$22,$C801),INDEX(Avaliadores!$B$17:$B$22,$D801),INDEX(Avaliadores!$B$17:$B$22,$E801),INDEX(Avaliadores!$B$17:$B$22,$F801),INDEX(Avaliadores!$B$17:$B$22,$G801))</f>
        <v>2.54166666666667</v>
      </c>
      <c r="U801" s="0" t="n">
        <f aca="false">MEDIAN(INDEX(Avaliadores!$C$17:$C$22,$B801),INDEX(Avaliadores!$C$17:$C$22,$C801),INDEX(Avaliadores!$C$17:$C$22,$D801),INDEX(Avaliadores!$C$17:$C$22,$E801),INDEX(Avaliadores!$C$17:$C$22,$F801),INDEX(Avaliadores!$C$17:$C$22,$G801))</f>
        <v>5.54166666666667</v>
      </c>
      <c r="V801" s="0" t="n">
        <f aca="false">MEDIAN(INDEX(Avaliadores!$D$17:$D$22,$B801),INDEX(Avaliadores!$D$17:$D$22,$C801),INDEX(Avaliadores!$D$17:$D$22,$D801),INDEX(Avaliadores!$D$17:$D$22,$E801),INDEX(Avaliadores!$D$17:$D$22,$F801),INDEX(Avaliadores!$D$17:$D$22,$G801))</f>
        <v>5.54166666666667</v>
      </c>
      <c r="W801" s="0" t="n">
        <f aca="false">MEDIAN(INDEX(Avaliadores!$E$17:$E$22,$B801),INDEX(Avaliadores!$E$17:$E$22,$C801),INDEX(Avaliadores!$E$17:$E$22,$D801),INDEX(Avaliadores!$E$17:$E$22,$E801),INDEX(Avaliadores!$E$17:$E$22,$F801),INDEX(Avaliadores!$E$17:$E$22,$G801))</f>
        <v>7.29166666666667</v>
      </c>
      <c r="X801" s="0" t="n">
        <f aca="false">MEDIAN(INDEX(Avaliadores!$F$17:$F$22,$B801),INDEX(Avaliadores!$F$17:$F$22,$C801),INDEX(Avaliadores!$F$17:$F$22,$D801),INDEX(Avaliadores!$F$17:$F$22,$E801),INDEX(Avaliadores!$F$17:$F$22,$F801),INDEX(Avaliadores!$F$17:$F$22,$G801))</f>
        <v>2.54166666666667</v>
      </c>
      <c r="Y801" s="0" t="n">
        <f aca="false">MEDIAN(INDEX(Avaliadores!$G$17:$G$22,$B801),INDEX(Avaliadores!$G$17:$G$22,$C801),INDEX(Avaliadores!$G$17:$G$22,$D801),INDEX(Avaliadores!$G$17:$G$22,$E801),INDEX(Avaliadores!$G$17:$G$22,$F801),INDEX(Avaliadores!$G$17:$G$22,$G801))</f>
        <v>4.79166666666667</v>
      </c>
      <c r="Z801" s="0" t="n">
        <f aca="false">MEDIAN(INDEX(Avaliadores!$H$17:$H$22,$B801),INDEX(Avaliadores!$H$17:$H$22,$C801),INDEX(Avaliadores!$H$17:$H$22,$D801),INDEX(Avaliadores!$H$17:$H$22,$E801),INDEX(Avaliadores!$H$17:$H$22,$F801),INDEX(Avaliadores!$H$17:$H$22,$G801))</f>
        <v>3.79166666666667</v>
      </c>
      <c r="AA801" s="0" t="n">
        <f aca="false">MEDIAN(INDEX(Avaliadores!$I$17:$I$22,$B801),INDEX(Avaliadores!$I$17:$I$22,$C801),INDEX(Avaliadores!$I$17:$I$22,$D801),INDEX(Avaliadores!$I$17:$I$22,$E801),INDEX(Avaliadores!$I$17:$I$22,$F801),INDEX(Avaliadores!$I$17:$I$22,$G801))</f>
        <v>6.54166666666667</v>
      </c>
      <c r="AB801" s="0" t="n">
        <f aca="false">IF(MAX(H801:K801)=MIN(H801:K801),0,IF($B$17="custo",(MAX(H801:K801)-H801)/(MAX(H801:K801)-MIN(H801:K801)),(H801-MIN(H801:K801))/(MAX(H801:K801)-MIN(H801:K801))))</f>
        <v>0.357790068949632</v>
      </c>
      <c r="AC801" s="0" t="n">
        <f aca="false">IF(MAX(H801:K801)=MIN(H801:K801),0,IF($B$17="custo",(MAX(H801:K801)-I801)/(MAX(H801:K801)-MIN(H801:K801)),(I801-MIN(H801:K801))/(MAX(H801:K801)-MIN(H801:K801))))</f>
        <v>0</v>
      </c>
      <c r="AD801" s="0" t="n">
        <f aca="false">IF(MAX(H801:K801)=MIN(H801:K801),0,IF($B$17="custo",(MAX(H801:K801)-J801)/(MAX(H801:K801)-MIN(H801:K801)),(J801-MIN(H801:K801))/(MAX(H801:K801)-MIN(H801:K801))))</f>
        <v>0.824741420723493</v>
      </c>
      <c r="AE801" s="0" t="n">
        <f aca="false">IF(MAX(H801:K801)=MIN(H801:K801),0,IF($B$17="custo",(MAX(H801:K801)-K801)/(MAX(H801:K801)-MIN(H801:K801)),(K801-MIN(H801:K801))/(MAX(H801:K801)-MIN(H801:K801))))</f>
        <v>1</v>
      </c>
      <c r="AF801" s="0" t="n">
        <f aca="false">IF(MAX(L801:O801)=MIN(L801:O801),0,IF($C$17="custo",(MAX(L801:O801)-L801)/(MAX(L801:O801)-MIN(L801:O801)),(L801-MIN(L801:O801))/(MAX(L801:O801)-MIN(L801:O801))))</f>
        <v>0.526663151770292</v>
      </c>
      <c r="AG801" s="0" t="n">
        <f aca="false">IF(MAX(L801:O801)=MIN(L801:O801),0,IF($C$17="custo",(MAX(L801:O801)-M801)/(MAX(L801:O801)-MIN(L801:O801)),(M801-MIN(L801:O801))/(MAX(L801:O801)-MIN(L801:O801))))</f>
        <v>1</v>
      </c>
      <c r="AH801" s="0" t="n">
        <f aca="false">IF(MAX(L801:O801)=MIN(L801:O801),0,IF($C$17="custo",(MAX(L801:O801)-N801)/(MAX(L801:O801)-MIN(L801:O801)),(N801-MIN(L801:O801))/(MAX(L801:O801)-MIN(L801:O801))))</f>
        <v>0.774684267673127</v>
      </c>
      <c r="AI801" s="0" t="n">
        <f aca="false">IF(MAX(L801:O801)=MIN(L801:O801),0,IF($C$17="custo",(MAX(L801:O801)-O801)/(MAX(L801:O801)-MIN(L801:O801)),(O801-MIN(L801:O801))/(MAX(L801:O801)-MIN(L801:O801))))</f>
        <v>0</v>
      </c>
      <c r="AJ801" s="0" t="n">
        <f aca="false">IF(MAX(P801:S801)=MIN(P801:S801),0,IF($D$17="custo",(MAX(P801:S801)-P801)/(MAX(P801:S801)-MIN(P801:S801)),(P801-MIN(P801:S801))/(MAX(P801:S801)-MIN(P801:S801))))</f>
        <v>0.299676854079554</v>
      </c>
      <c r="AK801" s="0" t="n">
        <f aca="false">IF(MAX(P801:S801)=MIN(P801:S801),0,IF($D$17="custo",(MAX(P801:S801)-Q801)/(MAX(P801:S801)-MIN(P801:S801)),(Q801-MIN(P801:S801))/(MAX(P801:S801)-MIN(P801:S801))))</f>
        <v>0</v>
      </c>
      <c r="AL801" s="0" t="n">
        <f aca="false">IF(MAX(P801:S801)=MIN(P801:S801),0,IF($D$17="custo",(MAX(P801:S801)-R801)/(MAX(P801:S801)-MIN(P801:S801)),(R801-MIN(P801:S801))/(MAX(P801:S801)-MIN(P801:S801))))</f>
        <v>0.771171645255739</v>
      </c>
      <c r="AM801" s="0" t="n">
        <f aca="false">IF(MAX(P801:S801)=MIN(P801:S801),0,IF($D$17="custo",(MAX(P801:S801)-S801)/(MAX(P801:S801)-MIN(P801:S801)),(S801-MIN(P801:S801))/(MAX(P801:S801)-MIN(P801:S801))))</f>
        <v>1</v>
      </c>
      <c r="AN801" s="0" t="n">
        <f aca="false">IF(MAX(T801:W801)=MIN(T801:W801),0,IF($E$17="custo",(MAX(T801:W801)-T801)/(MAX(T801:W801)-MIN(T801:W801)),(T801-MIN(T801:W801))/(MAX(T801:W801)-MIN(T801:W801))))</f>
        <v>0</v>
      </c>
      <c r="AO801" s="0" t="n">
        <f aca="false">IF(MAX(T801:W801)=MIN(T801:W801),0,IF($E$17="custo",(MAX(T801:W801)-U801)/(MAX(T801:W801)-MIN(T801:W801)),(U801-MIN(T801:W801))/(MAX(T801:W801)-MIN(T801:W801))))</f>
        <v>0.631578947368421</v>
      </c>
      <c r="AP801" s="0" t="n">
        <f aca="false">IF(MAX(T801:W801)=MIN(T801:W801),0,IF($E$17="custo",(MAX(T801:W801)-V801)/(MAX(T801:W801)-MIN(T801:W801)),(V801-MIN(T801:W801))/(MAX(T801:W801)-MIN(T801:W801))))</f>
        <v>0.631578947368421</v>
      </c>
      <c r="AQ801" s="0" t="n">
        <f aca="false">IF(MAX(T801:W801)=MIN(T801:W801),0,IF($E$17="custo",(MAX(T801:W801)-W801)/(MAX(T801:W801)-MIN(T801:W801)),(W801-MIN(T801:W801))/(MAX(T801:W801)-MIN(T801:W801))))</f>
        <v>1</v>
      </c>
      <c r="AR801" s="0" t="n">
        <f aca="false">IF(MAX(X801:AA801)=MIN(X801:AA801),0,IF($F$17="custo",(MAX(X801:AA801)-X801)/(MAX(X801:AA801)-MIN(X801:AA801)),(X801-MIN(X801:AA801))/(MAX(X801:AA801)-MIN(X801:AA801))))</f>
        <v>0</v>
      </c>
      <c r="AS801" s="0" t="n">
        <f aca="false">IF(MAX(X801:AA801)=MIN(X801:AA801),0,IF($F$17="custo",(MAX(X801:AA801)-Y801)/(MAX(X801:AA801)-MIN(X801:AA801)),(Y801-MIN(X801:AA801))/(MAX(X801:AA801)-MIN(X801:AA801))))</f>
        <v>0.5625</v>
      </c>
      <c r="AT801" s="0" t="n">
        <f aca="false">IF(MAX(X801:AA801)=MIN(X801:AA801),0,IF($F$17="custo",(MAX(X801:AA801)-Z801)/(MAX(X801:AA801)-MIN(X801:AA801)),(Z801-MIN(X801:AA801))/(MAX(X801:AA801)-MIN(X801:AA801))))</f>
        <v>0.3125</v>
      </c>
      <c r="AU801" s="0" t="n">
        <f aca="false">IF(MAX(X801:AA801)=MIN(X801:AA801),0,IF($F$17="custo",(MAX(X801:AA801)-AA801)/(MAX(X801:AA801)-MIN(X801:AA801)),(AA801-MIN(X801:AA801))/(MAX(X801:AA801)-MIN(X801:AA801))))</f>
        <v>1</v>
      </c>
      <c r="AV801" s="0" t="n">
        <f aca="false">STDEVP(AB801:AE801)</f>
        <v>0.392858504630577</v>
      </c>
      <c r="AW801" s="0" t="n">
        <f aca="false">STDEVP(AF801:AI801)</f>
        <v>0.371974395546302</v>
      </c>
      <c r="AX801" s="0" t="n">
        <f aca="false">STDEVP(AJ801:AM801)</f>
        <v>0.391282681228563</v>
      </c>
      <c r="AY801" s="0" t="n">
        <f aca="false">STDEVP(AN801:AQ801)</f>
        <v>0.359622378124117</v>
      </c>
      <c r="AZ801" s="0" t="n">
        <f aca="false">STDEVP(AR801:AU801)</f>
        <v>0.365771872209988</v>
      </c>
      <c r="BA801" s="0" t="n">
        <f aca="false">AV801*((1-IFERROR(CORREL(AB801:AE801,AF801:AI801),0))+(1-IFERROR(CORREL(AB801:AE801,AJ801:AM801),0))+(1-IFERROR(CORREL(AB801:AE801,AN801:AQ801),0))+(1-IFERROR(CORREL(AB801:AE801,AR801:AU801),0)))</f>
        <v>1.10821730366137</v>
      </c>
      <c r="BB801" s="0" t="n">
        <f aca="false">AW801*((1-IFERROR(CORREL(AF801:AI801,AB801:AE801),0))+(1-IFERROR(CORREL(AF801:AI801,AJ801:AM801),0))+(1-IFERROR(CORREL(AF801:AI801,AN801:AQ801),0))+(1-IFERROR(CORREL(AF801:AI801,AR801:AU801),0)))</f>
        <v>2.35254416976325</v>
      </c>
      <c r="BC801" s="0" t="n">
        <f aca="false">AX801*((1-IFERROR(CORREL(AJ801:AM801,AB801:AE801),0))+(1-IFERROR(CORREL(AJ801:AM801,AF801:AI801),0))+(1-IFERROR(CORREL(AJ801:AM801,AN801:AQ801),0))+(1-IFERROR(CORREL(AJ801:AM801,AR801:AU801),0)))</f>
        <v>1.06401531176679</v>
      </c>
      <c r="BD801" s="0" t="n">
        <f aca="false">AY801*((1-IFERROR(CORREL(AN801:AQ801,AB801:AE801),0))+(1-IFERROR(CORREL(AN801:AQ801,AF801:AI801),0))+(1-IFERROR(CORREL(AN801:AQ801,AJ801:AM801),0))+(1-IFERROR(CORREL(AN801:AQ801,AR801:AU801),0)))</f>
        <v>0.84063300896954</v>
      </c>
      <c r="BE801" s="0" t="n">
        <f aca="false">AZ801*((1-IFERROR(CORREL(AR801:AU801,AB801:AE801),0))+(1-IFERROR(CORREL(AR801:AU801,AF801:AI801),0))+(1-IFERROR(CORREL(AR801:AU801,AJ801:AM801),0))+(1-IFERROR(CORREL(AR801:AU801,AN801:AQ801),0)))</f>
        <v>0.983458767088184</v>
      </c>
      <c r="BF801" s="0" t="n">
        <f aca="false">IF(SUM(BA801:BE801)&gt;0,BA801/SUM(BA801:BE801),1/5)</f>
        <v>0.174553511853352</v>
      </c>
      <c r="BG801" s="0" t="n">
        <f aca="false">IF(SUM(BA801:BE801)&gt;0,BB801/SUM(BA801:BE801),1/5)</f>
        <v>0.370545420348156</v>
      </c>
      <c r="BH801" s="0" t="n">
        <f aca="false">IF(SUM(BA801:BE801)&gt;0,BC801/SUM(BA801:BE801),1/5)</f>
        <v>0.167591327730597</v>
      </c>
      <c r="BI801" s="0" t="n">
        <f aca="false">IF(SUM(BA801:BE801)&gt;0,BD801/SUM(BA801:BE801),1/5)</f>
        <v>0.132406743163721</v>
      </c>
      <c r="BJ801" s="0" t="n">
        <f aca="false">IF(SUM(BA801:BE801)&gt;0,BE801/SUM(BA801:BE801),1/5)</f>
        <v>0.154902996904174</v>
      </c>
      <c r="BK801" s="0" t="n">
        <f aca="false">BF801*AB801+BG801*AF801+BH801*AJ801+BI801*AN801+BJ801*AR801</f>
        <v>0.307829373861339</v>
      </c>
      <c r="BL801" s="0" t="n">
        <f aca="false">BF801*AC801+BG801*AG801+BH801*AK801+BI801*AO801+BJ801*AS801</f>
        <v>0.541303667578578</v>
      </c>
      <c r="BM801" s="0" t="n">
        <f aca="false">BF801*AD801+BG801*AH801+BH801*AL801+BI801*AP801+BJ801*AT801</f>
        <v>0.692291396901227</v>
      </c>
      <c r="BN801" s="0" t="n">
        <f aca="false">BF801*AE801+BG801*AI801+BH801*AM801+BI801*AQ801+BJ801*AU801</f>
        <v>0.629454579651844</v>
      </c>
      <c r="BO801" s="0" t="n">
        <f aca="false">RANK(BK801,$BK801:$BN801)</f>
        <v>4</v>
      </c>
      <c r="BP801" s="0" t="n">
        <f aca="false">RANK(BL801,$BK801:$BN801)</f>
        <v>3</v>
      </c>
      <c r="BQ801" s="0" t="n">
        <f aca="false">RANK(BM801,$BK801:$BN801)</f>
        <v>1</v>
      </c>
      <c r="BR801" s="0" t="n">
        <f aca="false">RANK(BN801,$BK801:$BN801)</f>
        <v>2</v>
      </c>
    </row>
    <row r="802" customFormat="false" ht="15" hidden="false" customHeight="false" outlineLevel="0" collapsed="false">
      <c r="A802" s="0" t="n">
        <v>779</v>
      </c>
      <c r="B802" s="0" t="n">
        <f aca="false">RANDBETWEEN(1,$B$5)</f>
        <v>2</v>
      </c>
      <c r="C802" s="0" t="n">
        <f aca="false">RANDBETWEEN(1,$B$5)</f>
        <v>3</v>
      </c>
      <c r="D802" s="0" t="n">
        <f aca="false">RANDBETWEEN(1,$B$5)</f>
        <v>5</v>
      </c>
      <c r="E802" s="0" t="n">
        <f aca="false">RANDBETWEEN(1,$B$5)</f>
        <v>1</v>
      </c>
      <c r="F802" s="0" t="n">
        <f aca="false">RANDBETWEEN(1,$B$5)</f>
        <v>5</v>
      </c>
      <c r="G802" s="0" t="n">
        <f aca="false">RANDBETWEEN(1,$B$5)</f>
        <v>1</v>
      </c>
      <c r="H802" s="0" t="n">
        <f aca="true">NORMINV(RAND(),$B$8,$B$13)</f>
        <v>50.216526327396</v>
      </c>
      <c r="I802" s="0" t="n">
        <f aca="true">NORMINV(RAND(),$C$8,$C$13)</f>
        <v>60.8910907620238</v>
      </c>
      <c r="J802" s="0" t="n">
        <f aca="true">NORMINV(RAND(),$D$8,$D$13)</f>
        <v>13.3051410752715</v>
      </c>
      <c r="K802" s="0" t="n">
        <f aca="true">NORMINV(RAND(),$E$8,$E$13)</f>
        <v>3.00105021472894</v>
      </c>
      <c r="L802" s="0" t="n">
        <f aca="true">NORMINV(RAND(),$B$9,$B$14)</f>
        <v>50.2938281334864</v>
      </c>
      <c r="M802" s="0" t="n">
        <f aca="true">NORMINV(RAND(),$C$9,$C$14)</f>
        <v>49.299335730395</v>
      </c>
      <c r="N802" s="0" t="n">
        <f aca="true">NORMINV(RAND(),$D$9,$D$14)</f>
        <v>36.5640170538652</v>
      </c>
      <c r="O802" s="0" t="n">
        <f aca="true">NORMINV(RAND(),$E$9,$E$14)</f>
        <v>24.2623140551154</v>
      </c>
      <c r="P802" s="0" t="n">
        <f aca="true">NORMINV(RAND(),$B$10,$B$15)</f>
        <v>26.4074361299413</v>
      </c>
      <c r="Q802" s="0" t="n">
        <f aca="true">NORMINV(RAND(),$C$10,$C$15)</f>
        <v>29.2016042571384</v>
      </c>
      <c r="R802" s="0" t="n">
        <f aca="true">NORMINV(RAND(),$D$10,$D$15)</f>
        <v>9.84042619035197</v>
      </c>
      <c r="S802" s="0" t="n">
        <f aca="true">NORMINV(RAND(),$E$10,$E$15)</f>
        <v>4.00706487005162</v>
      </c>
      <c r="T802" s="0" t="n">
        <f aca="false">MEDIAN(INDEX(Avaliadores!$B$17:$B$22,$B802),INDEX(Avaliadores!$B$17:$B$22,$C802),INDEX(Avaliadores!$B$17:$B$22,$D802),INDEX(Avaliadores!$B$17:$B$22,$E802),INDEX(Avaliadores!$B$17:$B$22,$F802),INDEX(Avaliadores!$B$17:$B$22,$G802))</f>
        <v>2.54166666666667</v>
      </c>
      <c r="U802" s="0" t="n">
        <f aca="false">MEDIAN(INDEX(Avaliadores!$C$17:$C$22,$B802),INDEX(Avaliadores!$C$17:$C$22,$C802),INDEX(Avaliadores!$C$17:$C$22,$D802),INDEX(Avaliadores!$C$17:$C$22,$E802),INDEX(Avaliadores!$C$17:$C$22,$F802),INDEX(Avaliadores!$C$17:$C$22,$G802))</f>
        <v>4.91666666666667</v>
      </c>
      <c r="V802" s="0" t="n">
        <f aca="false">MEDIAN(INDEX(Avaliadores!$D$17:$D$22,$B802),INDEX(Avaliadores!$D$17:$D$22,$C802),INDEX(Avaliadores!$D$17:$D$22,$D802),INDEX(Avaliadores!$D$17:$D$22,$E802),INDEX(Avaliadores!$D$17:$D$22,$F802),INDEX(Avaliadores!$D$17:$D$22,$G802))</f>
        <v>5.91666666666667</v>
      </c>
      <c r="W802" s="0" t="n">
        <f aca="false">MEDIAN(INDEX(Avaliadores!$E$17:$E$22,$B802),INDEX(Avaliadores!$E$17:$E$22,$C802),INDEX(Avaliadores!$E$17:$E$22,$D802),INDEX(Avaliadores!$E$17:$E$22,$E802),INDEX(Avaliadores!$E$17:$E$22,$F802),INDEX(Avaliadores!$E$17:$E$22,$G802))</f>
        <v>7.04166666666667</v>
      </c>
      <c r="X802" s="0" t="n">
        <f aca="false">MEDIAN(INDEX(Avaliadores!$F$17:$F$22,$B802),INDEX(Avaliadores!$F$17:$F$22,$C802),INDEX(Avaliadores!$F$17:$F$22,$D802),INDEX(Avaliadores!$F$17:$F$22,$E802),INDEX(Avaliadores!$F$17:$F$22,$F802),INDEX(Avaliadores!$F$17:$F$22,$G802))</f>
        <v>2.29166666666667</v>
      </c>
      <c r="Y802" s="0" t="n">
        <f aca="false">MEDIAN(INDEX(Avaliadores!$G$17:$G$22,$B802),INDEX(Avaliadores!$G$17:$G$22,$C802),INDEX(Avaliadores!$G$17:$G$22,$D802),INDEX(Avaliadores!$G$17:$G$22,$E802),INDEX(Avaliadores!$G$17:$G$22,$F802),INDEX(Avaliadores!$G$17:$G$22,$G802))</f>
        <v>5.04166666666667</v>
      </c>
      <c r="Z802" s="0" t="n">
        <f aca="false">MEDIAN(INDEX(Avaliadores!$H$17:$H$22,$B802),INDEX(Avaliadores!$H$17:$H$22,$C802),INDEX(Avaliadores!$H$17:$H$22,$D802),INDEX(Avaliadores!$H$17:$H$22,$E802),INDEX(Avaliadores!$H$17:$H$22,$F802),INDEX(Avaliadores!$H$17:$H$22,$G802))</f>
        <v>3.91666666666667</v>
      </c>
      <c r="AA802" s="0" t="n">
        <f aca="false">MEDIAN(INDEX(Avaliadores!$I$17:$I$22,$B802),INDEX(Avaliadores!$I$17:$I$22,$C802),INDEX(Avaliadores!$I$17:$I$22,$D802),INDEX(Avaliadores!$I$17:$I$22,$E802),INDEX(Avaliadores!$I$17:$I$22,$F802),INDEX(Avaliadores!$I$17:$I$22,$G802))</f>
        <v>6.66666666666667</v>
      </c>
      <c r="AB802" s="0" t="n">
        <f aca="false">IF(MAX(H802:K802)=MIN(H802:K802),0,IF($B$17="custo",(MAX(H802:K802)-H802)/(MAX(H802:K802)-MIN(H802:K802)),(H802-MIN(H802:K802))/(MAX(H802:K802)-MIN(H802:K802))))</f>
        <v>0.184393797857284</v>
      </c>
      <c r="AC802" s="0" t="n">
        <f aca="false">IF(MAX(H802:K802)=MIN(H802:K802),0,IF($B$17="custo",(MAX(H802:K802)-I802)/(MAX(H802:K802)-MIN(H802:K802)),(I802-MIN(H802:K802))/(MAX(H802:K802)-MIN(H802:K802))))</f>
        <v>0</v>
      </c>
      <c r="AD802" s="0" t="n">
        <f aca="false">IF(MAX(H802:K802)=MIN(H802:K802),0,IF($B$17="custo",(MAX(H802:K802)-J802)/(MAX(H802:K802)-MIN(H802:K802)),(J802-MIN(H802:K802))/(MAX(H802:K802)-MIN(H802:K802))))</f>
        <v>0.822005810271901</v>
      </c>
      <c r="AE802" s="0" t="n">
        <f aca="false">IF(MAX(H802:K802)=MIN(H802:K802),0,IF($B$17="custo",(MAX(H802:K802)-K802)/(MAX(H802:K802)-MIN(H802:K802)),(K802-MIN(H802:K802))/(MAX(H802:K802)-MIN(H802:K802))))</f>
        <v>1</v>
      </c>
      <c r="AF802" s="0" t="n">
        <f aca="false">IF(MAX(L802:O802)=MIN(L802:O802),0,IF($C$17="custo",(MAX(L802:O802)-L802)/(MAX(L802:O802)-MIN(L802:O802)),(L802-MIN(L802:O802))/(MAX(L802:O802)-MIN(L802:O802))))</f>
        <v>1</v>
      </c>
      <c r="AG802" s="0" t="n">
        <f aca="false">IF(MAX(L802:O802)=MIN(L802:O802),0,IF($C$17="custo",(MAX(L802:O802)-M802)/(MAX(L802:O802)-MIN(L802:O802)),(M802-MIN(L802:O802))/(MAX(L802:O802)-MIN(L802:O802))))</f>
        <v>0.961796597766177</v>
      </c>
      <c r="AH802" s="0" t="n">
        <f aca="false">IF(MAX(L802:O802)=MIN(L802:O802),0,IF($C$17="custo",(MAX(L802:O802)-N802)/(MAX(L802:O802)-MIN(L802:O802)),(N802-MIN(L802:O802))/(MAX(L802:O802)-MIN(L802:O802))))</f>
        <v>0.472569630860271</v>
      </c>
      <c r="AI802" s="0" t="n">
        <f aca="false">IF(MAX(L802:O802)=MIN(L802:O802),0,IF($C$17="custo",(MAX(L802:O802)-O802)/(MAX(L802:O802)-MIN(L802:O802)),(O802-MIN(L802:O802))/(MAX(L802:O802)-MIN(L802:O802))))</f>
        <v>0</v>
      </c>
      <c r="AJ802" s="0" t="n">
        <f aca="false">IF(MAX(P802:S802)=MIN(P802:S802),0,IF($D$17="custo",(MAX(P802:S802)-P802)/(MAX(P802:S802)-MIN(P802:S802)),(P802-MIN(P802:S802))/(MAX(P802:S802)-MIN(P802:S802))))</f>
        <v>0.110903719423789</v>
      </c>
      <c r="AK802" s="0" t="n">
        <f aca="false">IF(MAX(P802:S802)=MIN(P802:S802),0,IF($D$17="custo",(MAX(P802:S802)-Q802)/(MAX(P802:S802)-MIN(P802:S802)),(Q802-MIN(P802:S802))/(MAX(P802:S802)-MIN(P802:S802))))</f>
        <v>0</v>
      </c>
      <c r="AL802" s="0" t="n">
        <f aca="false">IF(MAX(P802:S802)=MIN(P802:S802),0,IF($D$17="custo",(MAX(P802:S802)-R802)/(MAX(P802:S802)-MIN(P802:S802)),(R802-MIN(P802:S802))/(MAX(P802:S802)-MIN(P802:S802))))</f>
        <v>0.768467236861247</v>
      </c>
      <c r="AM802" s="0" t="n">
        <f aca="false">IF(MAX(P802:S802)=MIN(P802:S802),0,IF($D$17="custo",(MAX(P802:S802)-S802)/(MAX(P802:S802)-MIN(P802:S802)),(S802-MIN(P802:S802))/(MAX(P802:S802)-MIN(P802:S802))))</f>
        <v>1</v>
      </c>
      <c r="AN802" s="0" t="n">
        <f aca="false">IF(MAX(T802:W802)=MIN(T802:W802),0,IF($E$17="custo",(MAX(T802:W802)-T802)/(MAX(T802:W802)-MIN(T802:W802)),(T802-MIN(T802:W802))/(MAX(T802:W802)-MIN(T802:W802))))</f>
        <v>0</v>
      </c>
      <c r="AO802" s="0" t="n">
        <f aca="false">IF(MAX(T802:W802)=MIN(T802:W802),0,IF($E$17="custo",(MAX(T802:W802)-U802)/(MAX(T802:W802)-MIN(T802:W802)),(U802-MIN(T802:W802))/(MAX(T802:W802)-MIN(T802:W802))))</f>
        <v>0.527777777777778</v>
      </c>
      <c r="AP802" s="0" t="n">
        <f aca="false">IF(MAX(T802:W802)=MIN(T802:W802),0,IF($E$17="custo",(MAX(T802:W802)-V802)/(MAX(T802:W802)-MIN(T802:W802)),(V802-MIN(T802:W802))/(MAX(T802:W802)-MIN(T802:W802))))</f>
        <v>0.75</v>
      </c>
      <c r="AQ802" s="0" t="n">
        <f aca="false">IF(MAX(T802:W802)=MIN(T802:W802),0,IF($E$17="custo",(MAX(T802:W802)-W802)/(MAX(T802:W802)-MIN(T802:W802)),(W802-MIN(T802:W802))/(MAX(T802:W802)-MIN(T802:W802))))</f>
        <v>1</v>
      </c>
      <c r="AR802" s="0" t="n">
        <f aca="false">IF(MAX(X802:AA802)=MIN(X802:AA802),0,IF($F$17="custo",(MAX(X802:AA802)-X802)/(MAX(X802:AA802)-MIN(X802:AA802)),(X802-MIN(X802:AA802))/(MAX(X802:AA802)-MIN(X802:AA802))))</f>
        <v>0</v>
      </c>
      <c r="AS802" s="0" t="n">
        <f aca="false">IF(MAX(X802:AA802)=MIN(X802:AA802),0,IF($F$17="custo",(MAX(X802:AA802)-Y802)/(MAX(X802:AA802)-MIN(X802:AA802)),(Y802-MIN(X802:AA802))/(MAX(X802:AA802)-MIN(X802:AA802))))</f>
        <v>0.628571428571429</v>
      </c>
      <c r="AT802" s="0" t="n">
        <f aca="false">IF(MAX(X802:AA802)=MIN(X802:AA802),0,IF($F$17="custo",(MAX(X802:AA802)-Z802)/(MAX(X802:AA802)-MIN(X802:AA802)),(Z802-MIN(X802:AA802))/(MAX(X802:AA802)-MIN(X802:AA802))))</f>
        <v>0.371428571428571</v>
      </c>
      <c r="AU802" s="0" t="n">
        <f aca="false">IF(MAX(X802:AA802)=MIN(X802:AA802),0,IF($F$17="custo",(MAX(X802:AA802)-AA802)/(MAX(X802:AA802)-MIN(X802:AA802)),(AA802-MIN(X802:AA802))/(MAX(X802:AA802)-MIN(X802:AA802))))</f>
        <v>1</v>
      </c>
      <c r="AV802" s="0" t="n">
        <f aca="false">STDEVP(AB802:AE802)</f>
        <v>0.419310379651446</v>
      </c>
      <c r="AW802" s="0" t="n">
        <f aca="false">STDEVP(AF802:AI802)</f>
        <v>0.408301364716298</v>
      </c>
      <c r="AX802" s="0" t="n">
        <f aca="false">STDEVP(AJ802:AM802)</f>
        <v>0.42421478382986</v>
      </c>
      <c r="AY802" s="0" t="n">
        <f aca="false">STDEVP(AN802:AQ802)</f>
        <v>0.368775501315327</v>
      </c>
      <c r="AZ802" s="0" t="n">
        <f aca="false">STDEVP(AR802:AU802)</f>
        <v>0.365055209690875</v>
      </c>
      <c r="BA802" s="0" t="n">
        <f aca="false">AV802*((1-IFERROR(CORREL(AB802:AE802,AF802:AI802),0))+(1-IFERROR(CORREL(AB802:AE802,AJ802:AM802),0))+(1-IFERROR(CORREL(AB802:AE802,AN802:AQ802),0))+(1-IFERROR(CORREL(AB802:AE802,AR802:AU802),0)))</f>
        <v>1.12784401660474</v>
      </c>
      <c r="BB802" s="0" t="n">
        <f aca="false">AW802*((1-IFERROR(CORREL(AF802:AI802,AB802:AE802),0))+(1-IFERROR(CORREL(AF802:AI802,AJ802:AM802),0))+(1-IFERROR(CORREL(AF802:AI802,AN802:AQ802),0))+(1-IFERROR(CORREL(AF802:AI802,AR802:AU802),0)))</f>
        <v>3.0690669183135</v>
      </c>
      <c r="BC802" s="0" t="n">
        <f aca="false">AX802*((1-IFERROR(CORREL(AJ802:AM802,AB802:AE802),0))+(1-IFERROR(CORREL(AJ802:AM802,AF802:AI802),0))+(1-IFERROR(CORREL(AJ802:AM802,AN802:AQ802),0))+(1-IFERROR(CORREL(AJ802:AM802,AR802:AU802),0)))</f>
        <v>1.10403015052649</v>
      </c>
      <c r="BD802" s="0" t="n">
        <f aca="false">AY802*((1-IFERROR(CORREL(AN802:AQ802,AB802:AE802),0))+(1-IFERROR(CORREL(AN802:AQ802,AF802:AI802),0))+(1-IFERROR(CORREL(AN802:AQ802,AJ802:AM802),0))+(1-IFERROR(CORREL(AN802:AQ802,AR802:AU802),0)))</f>
        <v>0.892336974722598</v>
      </c>
      <c r="BE802" s="0" t="n">
        <f aca="false">AZ802*((1-IFERROR(CORREL(AR802:AU802,AB802:AE802),0))+(1-IFERROR(CORREL(AR802:AU802,AF802:AI802),0))+(1-IFERROR(CORREL(AR802:AU802,AJ802:AM802),0))+(1-IFERROR(CORREL(AR802:AU802,AN802:AQ802),0)))</f>
        <v>1.02438009253976</v>
      </c>
      <c r="BF802" s="0" t="n">
        <f aca="false">IF(SUM(BA802:BE802)&gt;0,BA802/SUM(BA802:BE802),1/5)</f>
        <v>0.15626176700842</v>
      </c>
      <c r="BG802" s="0" t="n">
        <f aca="false">IF(SUM(BA802:BE802)&gt;0,BB802/SUM(BA802:BE802),1/5)</f>
        <v>0.425216441867977</v>
      </c>
      <c r="BH802" s="0" t="n">
        <f aca="false">IF(SUM(BA802:BE802)&gt;0,BC802/SUM(BA802:BE802),1/5)</f>
        <v>0.152962377431578</v>
      </c>
      <c r="BI802" s="0" t="n">
        <f aca="false">IF(SUM(BA802:BE802)&gt;0,BD802/SUM(BA802:BE802),1/5)</f>
        <v>0.123632479655179</v>
      </c>
      <c r="BJ802" s="0" t="n">
        <f aca="false">IF(SUM(BA802:BE802)&gt;0,BE802/SUM(BA802:BE802),1/5)</f>
        <v>0.141926934036846</v>
      </c>
      <c r="BK802" s="0" t="n">
        <f aca="false">BF802*AB802+BG802*AF802+BH802*AJ802+BI802*AN802+BJ802*AR802</f>
        <v>0.470994239135616</v>
      </c>
      <c r="BL802" s="0" t="n">
        <f aca="false">BF802*AC802+BG802*AG802+BH802*AK802+BI802*AO802+BJ802*AS802</f>
        <v>0.563433418156729</v>
      </c>
      <c r="BM802" s="0" t="n">
        <f aca="false">BF802*AD802+BG802*AH802+BH802*AL802+BI802*AP802+BJ802*AT802</f>
        <v>0.592379111000042</v>
      </c>
      <c r="BN802" s="0" t="n">
        <f aca="false">BF802*AE802+BG802*AI802+BH802*AM802+BI802*AQ802+BJ802*AU802</f>
        <v>0.574783558132023</v>
      </c>
      <c r="BO802" s="0" t="n">
        <f aca="false">RANK(BK802,$BK802:$BN802)</f>
        <v>4</v>
      </c>
      <c r="BP802" s="0" t="n">
        <f aca="false">RANK(BL802,$BK802:$BN802)</f>
        <v>3</v>
      </c>
      <c r="BQ802" s="0" t="n">
        <f aca="false">RANK(BM802,$BK802:$BN802)</f>
        <v>1</v>
      </c>
      <c r="BR802" s="0" t="n">
        <f aca="false">RANK(BN802,$BK802:$BN802)</f>
        <v>2</v>
      </c>
    </row>
    <row r="803" customFormat="false" ht="15" hidden="false" customHeight="false" outlineLevel="0" collapsed="false">
      <c r="A803" s="0" t="n">
        <v>780</v>
      </c>
      <c r="B803" s="0" t="n">
        <f aca="false">RANDBETWEEN(1,$B$5)</f>
        <v>2</v>
      </c>
      <c r="C803" s="0" t="n">
        <f aca="false">RANDBETWEEN(1,$B$5)</f>
        <v>4</v>
      </c>
      <c r="D803" s="0" t="n">
        <f aca="false">RANDBETWEEN(1,$B$5)</f>
        <v>4</v>
      </c>
      <c r="E803" s="0" t="n">
        <f aca="false">RANDBETWEEN(1,$B$5)</f>
        <v>6</v>
      </c>
      <c r="F803" s="0" t="n">
        <f aca="false">RANDBETWEEN(1,$B$5)</f>
        <v>6</v>
      </c>
      <c r="G803" s="0" t="n">
        <f aca="false">RANDBETWEEN(1,$B$5)</f>
        <v>6</v>
      </c>
      <c r="H803" s="0" t="n">
        <f aca="true">NORMINV(RAND(),$B$8,$B$13)</f>
        <v>48.2492119627842</v>
      </c>
      <c r="I803" s="0" t="n">
        <f aca="true">NORMINV(RAND(),$C$8,$C$13)</f>
        <v>67.7077274557404</v>
      </c>
      <c r="J803" s="0" t="n">
        <f aca="true">NORMINV(RAND(),$D$8,$D$13)</f>
        <v>14.3714740227832</v>
      </c>
      <c r="K803" s="0" t="n">
        <f aca="true">NORMINV(RAND(),$E$8,$E$13)</f>
        <v>2.82014592292626</v>
      </c>
      <c r="L803" s="0" t="n">
        <f aca="true">NORMINV(RAND(),$B$9,$B$14)</f>
        <v>49.2713757822618</v>
      </c>
      <c r="M803" s="0" t="n">
        <f aca="true">NORMINV(RAND(),$C$9,$C$14)</f>
        <v>58.6371195058779</v>
      </c>
      <c r="N803" s="0" t="n">
        <f aca="true">NORMINV(RAND(),$D$9,$D$14)</f>
        <v>49.9696694566131</v>
      </c>
      <c r="O803" s="0" t="n">
        <f aca="true">NORMINV(RAND(),$E$9,$E$14)</f>
        <v>27.7596703647532</v>
      </c>
      <c r="P803" s="0" t="n">
        <f aca="true">NORMINV(RAND(),$B$10,$B$15)</f>
        <v>26.0328218619509</v>
      </c>
      <c r="Q803" s="0" t="n">
        <f aca="true">NORMINV(RAND(),$C$10,$C$15)</f>
        <v>32.0428616828152</v>
      </c>
      <c r="R803" s="0" t="n">
        <f aca="true">NORMINV(RAND(),$D$10,$D$15)</f>
        <v>9.23881460521497</v>
      </c>
      <c r="S803" s="0" t="n">
        <f aca="true">NORMINV(RAND(),$E$10,$E$15)</f>
        <v>3.8943127900205</v>
      </c>
      <c r="T803" s="0" t="n">
        <f aca="false">MEDIAN(INDEX(Avaliadores!$B$17:$B$22,$B803),INDEX(Avaliadores!$B$17:$B$22,$C803),INDEX(Avaliadores!$B$17:$B$22,$D803),INDEX(Avaliadores!$B$17:$B$22,$E803),INDEX(Avaliadores!$B$17:$B$22,$F803),INDEX(Avaliadores!$B$17:$B$22,$G803))</f>
        <v>2.54166666666667</v>
      </c>
      <c r="U803" s="0" t="n">
        <f aca="false">MEDIAN(INDEX(Avaliadores!$C$17:$C$22,$B803),INDEX(Avaliadores!$C$17:$C$22,$C803),INDEX(Avaliadores!$C$17:$C$22,$D803),INDEX(Avaliadores!$C$17:$C$22,$E803),INDEX(Avaliadores!$C$17:$C$22,$F803),INDEX(Avaliadores!$C$17:$C$22,$G803))</f>
        <v>5.79166666666667</v>
      </c>
      <c r="V803" s="0" t="n">
        <f aca="false">MEDIAN(INDEX(Avaliadores!$D$17:$D$22,$B803),INDEX(Avaliadores!$D$17:$D$22,$C803),INDEX(Avaliadores!$D$17:$D$22,$D803),INDEX(Avaliadores!$D$17:$D$22,$E803),INDEX(Avaliadores!$D$17:$D$22,$F803),INDEX(Avaliadores!$D$17:$D$22,$G803))</f>
        <v>5.29166666666667</v>
      </c>
      <c r="W803" s="0" t="n">
        <f aca="false">MEDIAN(INDEX(Avaliadores!$E$17:$E$22,$B803),INDEX(Avaliadores!$E$17:$E$22,$C803),INDEX(Avaliadores!$E$17:$E$22,$D803),INDEX(Avaliadores!$E$17:$E$22,$E803),INDEX(Avaliadores!$E$17:$E$22,$F803),INDEX(Avaliadores!$E$17:$E$22,$G803))</f>
        <v>6.04166666666667</v>
      </c>
      <c r="X803" s="0" t="n">
        <f aca="false">MEDIAN(INDEX(Avaliadores!$F$17:$F$22,$B803),INDEX(Avaliadores!$F$17:$F$22,$C803),INDEX(Avaliadores!$F$17:$F$22,$D803),INDEX(Avaliadores!$F$17:$F$22,$E803),INDEX(Avaliadores!$F$17:$F$22,$F803),INDEX(Avaliadores!$F$17:$F$22,$G803))</f>
        <v>3.04166666666667</v>
      </c>
      <c r="Y803" s="0" t="n">
        <f aca="false">MEDIAN(INDEX(Avaliadores!$G$17:$G$22,$B803),INDEX(Avaliadores!$G$17:$G$22,$C803),INDEX(Avaliadores!$G$17:$G$22,$D803),INDEX(Avaliadores!$G$17:$G$22,$E803),INDEX(Avaliadores!$G$17:$G$22,$F803),INDEX(Avaliadores!$G$17:$G$22,$G803))</f>
        <v>5.04166666666667</v>
      </c>
      <c r="Z803" s="0" t="n">
        <f aca="false">MEDIAN(INDEX(Avaliadores!$H$17:$H$22,$B803),INDEX(Avaliadores!$H$17:$H$22,$C803),INDEX(Avaliadores!$H$17:$H$22,$D803),INDEX(Avaliadores!$H$17:$H$22,$E803),INDEX(Avaliadores!$H$17:$H$22,$F803),INDEX(Avaliadores!$H$17:$H$22,$G803))</f>
        <v>4.04166666666667</v>
      </c>
      <c r="AA803" s="0" t="n">
        <f aca="false">MEDIAN(INDEX(Avaliadores!$I$17:$I$22,$B803),INDEX(Avaliadores!$I$17:$I$22,$C803),INDEX(Avaliadores!$I$17:$I$22,$D803),INDEX(Avaliadores!$I$17:$I$22,$E803),INDEX(Avaliadores!$I$17:$I$22,$F803),INDEX(Avaliadores!$I$17:$I$22,$G803))</f>
        <v>6.54166666666667</v>
      </c>
      <c r="AB803" s="0" t="n">
        <f aca="false">IF(MAX(H803:K803)=MIN(H803:K803),0,IF($B$17="custo",(MAX(H803:K803)-H803)/(MAX(H803:K803)-MIN(H803:K803)),(H803-MIN(H803:K803))/(MAX(H803:K803)-MIN(H803:K803))))</f>
        <v>0.29988042447099</v>
      </c>
      <c r="AC803" s="0" t="n">
        <f aca="false">IF(MAX(H803:K803)=MIN(H803:K803),0,IF($B$17="custo",(MAX(H803:K803)-I803)/(MAX(H803:K803)-MIN(H803:K803)),(I803-MIN(H803:K803))/(MAX(H803:K803)-MIN(H803:K803))))</f>
        <v>0</v>
      </c>
      <c r="AD803" s="0" t="n">
        <f aca="false">IF(MAX(H803:K803)=MIN(H803:K803),0,IF($B$17="custo",(MAX(H803:K803)-J803)/(MAX(H803:K803)-MIN(H803:K803)),(J803-MIN(H803:K803))/(MAX(H803:K803)-MIN(H803:K803))))</f>
        <v>0.821979370674875</v>
      </c>
      <c r="AE803" s="0" t="n">
        <f aca="false">IF(MAX(H803:K803)=MIN(H803:K803),0,IF($B$17="custo",(MAX(H803:K803)-K803)/(MAX(H803:K803)-MIN(H803:K803)),(K803-MIN(H803:K803))/(MAX(H803:K803)-MIN(H803:K803))))</f>
        <v>1</v>
      </c>
      <c r="AF803" s="0" t="n">
        <f aca="false">IF(MAX(L803:O803)=MIN(L803:O803),0,IF($C$17="custo",(MAX(L803:O803)-L803)/(MAX(L803:O803)-MIN(L803:O803)),(L803-MIN(L803:O803))/(MAX(L803:O803)-MIN(L803:O803))))</f>
        <v>0.696680134398079</v>
      </c>
      <c r="AG803" s="0" t="n">
        <f aca="false">IF(MAX(L803:O803)=MIN(L803:O803),0,IF($C$17="custo",(MAX(L803:O803)-M803)/(MAX(L803:O803)-MIN(L803:O803)),(M803-MIN(L803:O803))/(MAX(L803:O803)-MIN(L803:O803))))</f>
        <v>1</v>
      </c>
      <c r="AH803" s="0" t="n">
        <f aca="false">IF(MAX(L803:O803)=MIN(L803:O803),0,IF($C$17="custo",(MAX(L803:O803)-N803)/(MAX(L803:O803)-MIN(L803:O803)),(N803-MIN(L803:O803))/(MAX(L803:O803)-MIN(L803:O803))))</f>
        <v>0.719295139645426</v>
      </c>
      <c r="AI803" s="0" t="n">
        <f aca="false">IF(MAX(L803:O803)=MIN(L803:O803),0,IF($C$17="custo",(MAX(L803:O803)-O803)/(MAX(L803:O803)-MIN(L803:O803)),(O803-MIN(L803:O803))/(MAX(L803:O803)-MIN(L803:O803))))</f>
        <v>0</v>
      </c>
      <c r="AJ803" s="0" t="n">
        <f aca="false">IF(MAX(P803:S803)=MIN(P803:S803),0,IF($D$17="custo",(MAX(P803:S803)-P803)/(MAX(P803:S803)-MIN(P803:S803)),(P803-MIN(P803:S803))/(MAX(P803:S803)-MIN(P803:S803))))</f>
        <v>0.21351153282373</v>
      </c>
      <c r="AK803" s="0" t="n">
        <f aca="false">IF(MAX(P803:S803)=MIN(P803:S803),0,IF($D$17="custo",(MAX(P803:S803)-Q803)/(MAX(P803:S803)-MIN(P803:S803)),(Q803-MIN(P803:S803))/(MAX(P803:S803)-MIN(P803:S803))))</f>
        <v>0</v>
      </c>
      <c r="AL803" s="0" t="n">
        <f aca="false">IF(MAX(P803:S803)=MIN(P803:S803),0,IF($D$17="custo",(MAX(P803:S803)-R803)/(MAX(P803:S803)-MIN(P803:S803)),(R803-MIN(P803:S803))/(MAX(P803:S803)-MIN(P803:S803))))</f>
        <v>0.810132243919596</v>
      </c>
      <c r="AM803" s="0" t="n">
        <f aca="false">IF(MAX(P803:S803)=MIN(P803:S803),0,IF($D$17="custo",(MAX(P803:S803)-S803)/(MAX(P803:S803)-MIN(P803:S803)),(S803-MIN(P803:S803))/(MAX(P803:S803)-MIN(P803:S803))))</f>
        <v>1</v>
      </c>
      <c r="AN803" s="0" t="n">
        <f aca="false">IF(MAX(T803:W803)=MIN(T803:W803),0,IF($E$17="custo",(MAX(T803:W803)-T803)/(MAX(T803:W803)-MIN(T803:W803)),(T803-MIN(T803:W803))/(MAX(T803:W803)-MIN(T803:W803))))</f>
        <v>0</v>
      </c>
      <c r="AO803" s="0" t="n">
        <f aca="false">IF(MAX(T803:W803)=MIN(T803:W803),0,IF($E$17="custo",(MAX(T803:W803)-U803)/(MAX(T803:W803)-MIN(T803:W803)),(U803-MIN(T803:W803))/(MAX(T803:W803)-MIN(T803:W803))))</f>
        <v>0.928571428571429</v>
      </c>
      <c r="AP803" s="0" t="n">
        <f aca="false">IF(MAX(T803:W803)=MIN(T803:W803),0,IF($E$17="custo",(MAX(T803:W803)-V803)/(MAX(T803:W803)-MIN(T803:W803)),(V803-MIN(T803:W803))/(MAX(T803:W803)-MIN(T803:W803))))</f>
        <v>0.785714285714286</v>
      </c>
      <c r="AQ803" s="0" t="n">
        <f aca="false">IF(MAX(T803:W803)=MIN(T803:W803),0,IF($E$17="custo",(MAX(T803:W803)-W803)/(MAX(T803:W803)-MIN(T803:W803)),(W803-MIN(T803:W803))/(MAX(T803:W803)-MIN(T803:W803))))</f>
        <v>1</v>
      </c>
      <c r="AR803" s="0" t="n">
        <f aca="false">IF(MAX(X803:AA803)=MIN(X803:AA803),0,IF($F$17="custo",(MAX(X803:AA803)-X803)/(MAX(X803:AA803)-MIN(X803:AA803)),(X803-MIN(X803:AA803))/(MAX(X803:AA803)-MIN(X803:AA803))))</f>
        <v>0</v>
      </c>
      <c r="AS803" s="0" t="n">
        <f aca="false">IF(MAX(X803:AA803)=MIN(X803:AA803),0,IF($F$17="custo",(MAX(X803:AA803)-Y803)/(MAX(X803:AA803)-MIN(X803:AA803)),(Y803-MIN(X803:AA803))/(MAX(X803:AA803)-MIN(X803:AA803))))</f>
        <v>0.571428571428571</v>
      </c>
      <c r="AT803" s="0" t="n">
        <f aca="false">IF(MAX(X803:AA803)=MIN(X803:AA803),0,IF($F$17="custo",(MAX(X803:AA803)-Z803)/(MAX(X803:AA803)-MIN(X803:AA803)),(Z803-MIN(X803:AA803))/(MAX(X803:AA803)-MIN(X803:AA803))))</f>
        <v>0.285714285714286</v>
      </c>
      <c r="AU803" s="0" t="n">
        <f aca="false">IF(MAX(X803:AA803)=MIN(X803:AA803),0,IF($F$17="custo",(MAX(X803:AA803)-AA803)/(MAX(X803:AA803)-MIN(X803:AA803)),(AA803-MIN(X803:AA803))/(MAX(X803:AA803)-MIN(X803:AA803))))</f>
        <v>1</v>
      </c>
      <c r="AV803" s="0" t="n">
        <f aca="false">STDEVP(AB803:AE803)</f>
        <v>0.400001908505401</v>
      </c>
      <c r="AW803" s="0" t="n">
        <f aca="false">STDEVP(AF803:AI803)</f>
        <v>0.368617205372003</v>
      </c>
      <c r="AX803" s="0" t="n">
        <f aca="false">STDEVP(AJ803:AM803)</f>
        <v>0.411739569843287</v>
      </c>
      <c r="AY803" s="0" t="n">
        <f aca="false">STDEVP(AN803:AQ803)</f>
        <v>0.399297853124962</v>
      </c>
      <c r="AZ803" s="0" t="n">
        <f aca="false">STDEVP(AR803:AU803)</f>
        <v>0.369431444028164</v>
      </c>
      <c r="BA803" s="0" t="n">
        <f aca="false">AV803*((1-IFERROR(CORREL(AB803:AE803,AF803:AI803),0))+(1-IFERROR(CORREL(AB803:AE803,AJ803:AM803),0))+(1-IFERROR(CORREL(AB803:AE803,AN803:AQ803),0))+(1-IFERROR(CORREL(AB803:AE803,AR803:AU803),0)))</f>
        <v>1.22996171797528</v>
      </c>
      <c r="BB803" s="0" t="n">
        <f aca="false">AW803*((1-IFERROR(CORREL(AF803:AI803,AB803:AE803),0))+(1-IFERROR(CORREL(AF803:AI803,AJ803:AM803),0))+(1-IFERROR(CORREL(AF803:AI803,AN803:AQ803),0))+(1-IFERROR(CORREL(AF803:AI803,AR803:AU803),0)))</f>
        <v>2.39787340761748</v>
      </c>
      <c r="BC803" s="0" t="n">
        <f aca="false">AX803*((1-IFERROR(CORREL(AJ803:AM803,AB803:AE803),0))+(1-IFERROR(CORREL(AJ803:AM803,AF803:AI803),0))+(1-IFERROR(CORREL(AJ803:AM803,AN803:AQ803),0))+(1-IFERROR(CORREL(AJ803:AM803,AR803:AU803),0)))</f>
        <v>1.20710449650937</v>
      </c>
      <c r="BD803" s="0" t="n">
        <f aca="false">AY803*((1-IFERROR(CORREL(AN803:AQ803,AB803:AE803),0))+(1-IFERROR(CORREL(AN803:AQ803,AF803:AI803),0))+(1-IFERROR(CORREL(AN803:AQ803,AJ803:AM803),0))+(1-IFERROR(CORREL(AN803:AQ803,AR803:AU803),0)))</f>
        <v>1.07243563182054</v>
      </c>
      <c r="BE803" s="0" t="n">
        <f aca="false">AZ803*((1-IFERROR(CORREL(AR803:AU803,AB803:AE803),0))+(1-IFERROR(CORREL(AR803:AU803,AF803:AI803),0))+(1-IFERROR(CORREL(AR803:AU803,AJ803:AM803),0))+(1-IFERROR(CORREL(AR803:AU803,AN803:AQ803),0)))</f>
        <v>1.06838188390279</v>
      </c>
      <c r="BF803" s="0" t="n">
        <f aca="false">IF(SUM(BA803:BE803)&gt;0,BA803/SUM(BA803:BE803),1/5)</f>
        <v>0.176319458042184</v>
      </c>
      <c r="BG803" s="0" t="n">
        <f aca="false">IF(SUM(BA803:BE803)&gt;0,BB803/SUM(BA803:BE803),1/5)</f>
        <v>0.34374382023927</v>
      </c>
      <c r="BH803" s="0" t="n">
        <f aca="false">IF(SUM(BA803:BE803)&gt;0,BC803/SUM(BA803:BE803),1/5)</f>
        <v>0.173042792726247</v>
      </c>
      <c r="BI803" s="0" t="n">
        <f aca="false">IF(SUM(BA803:BE803)&gt;0,BD803/SUM(BA803:BE803),1/5)</f>
        <v>0.153737524204412</v>
      </c>
      <c r="BJ803" s="0" t="n">
        <f aca="false">IF(SUM(BA803:BE803)&gt;0,BE803/SUM(BA803:BE803),1/5)</f>
        <v>0.153156404787888</v>
      </c>
      <c r="BK803" s="0" t="n">
        <f aca="false">BF803*AB803+BG803*AF803+BH803*AJ803+BI803*AN803+BJ803*AR803</f>
        <v>0.329300876722069</v>
      </c>
      <c r="BL803" s="0" t="n">
        <f aca="false">BF803*AC803+BG803*AG803+BH803*AK803+BI803*AO803+BJ803*AS803</f>
        <v>0.574018038307874</v>
      </c>
      <c r="BM803" s="0" t="n">
        <f aca="false">BF803*AD803+BG803*AH803+BH803*AL803+BI803*AP803+BJ803*AT803</f>
        <v>0.696924504120227</v>
      </c>
      <c r="BN803" s="0" t="n">
        <f aca="false">BF803*AE803+BG803*AI803+BH803*AM803+BI803*AQ803+BJ803*AU803</f>
        <v>0.65625617976073</v>
      </c>
      <c r="BO803" s="0" t="n">
        <f aca="false">RANK(BK803,$BK803:$BN803)</f>
        <v>4</v>
      </c>
      <c r="BP803" s="0" t="n">
        <f aca="false">RANK(BL803,$BK803:$BN803)</f>
        <v>3</v>
      </c>
      <c r="BQ803" s="0" t="n">
        <f aca="false">RANK(BM803,$BK803:$BN803)</f>
        <v>1</v>
      </c>
      <c r="BR803" s="0" t="n">
        <f aca="false">RANK(BN803,$BK803:$BN803)</f>
        <v>2</v>
      </c>
    </row>
    <row r="804" customFormat="false" ht="15" hidden="false" customHeight="false" outlineLevel="0" collapsed="false">
      <c r="A804" s="0" t="n">
        <v>781</v>
      </c>
      <c r="B804" s="0" t="n">
        <f aca="false">RANDBETWEEN(1,$B$5)</f>
        <v>4</v>
      </c>
      <c r="C804" s="0" t="n">
        <f aca="false">RANDBETWEEN(1,$B$5)</f>
        <v>5</v>
      </c>
      <c r="D804" s="0" t="n">
        <f aca="false">RANDBETWEEN(1,$B$5)</f>
        <v>3</v>
      </c>
      <c r="E804" s="0" t="n">
        <f aca="false">RANDBETWEEN(1,$B$5)</f>
        <v>3</v>
      </c>
      <c r="F804" s="0" t="n">
        <f aca="false">RANDBETWEEN(1,$B$5)</f>
        <v>2</v>
      </c>
      <c r="G804" s="0" t="n">
        <f aca="false">RANDBETWEEN(1,$B$5)</f>
        <v>4</v>
      </c>
      <c r="H804" s="0" t="n">
        <f aca="true">NORMINV(RAND(),$B$8,$B$13)</f>
        <v>49.8426872993428</v>
      </c>
      <c r="I804" s="0" t="n">
        <f aca="true">NORMINV(RAND(),$C$8,$C$13)</f>
        <v>68.6346931129677</v>
      </c>
      <c r="J804" s="0" t="n">
        <f aca="true">NORMINV(RAND(),$D$8,$D$13)</f>
        <v>12.9783442136637</v>
      </c>
      <c r="K804" s="0" t="n">
        <f aca="true">NORMINV(RAND(),$E$8,$E$13)</f>
        <v>3.28101276313669</v>
      </c>
      <c r="L804" s="0" t="n">
        <f aca="true">NORMINV(RAND(),$B$9,$B$14)</f>
        <v>49.1335710700525</v>
      </c>
      <c r="M804" s="0" t="n">
        <f aca="true">NORMINV(RAND(),$C$9,$C$14)</f>
        <v>48.9815522446123</v>
      </c>
      <c r="N804" s="0" t="n">
        <f aca="true">NORMINV(RAND(),$D$9,$D$14)</f>
        <v>48.546184995688</v>
      </c>
      <c r="O804" s="0" t="n">
        <f aca="true">NORMINV(RAND(),$E$9,$E$14)</f>
        <v>24.1864853894867</v>
      </c>
      <c r="P804" s="0" t="n">
        <f aca="true">NORMINV(RAND(),$B$10,$B$15)</f>
        <v>26.292294221524</v>
      </c>
      <c r="Q804" s="0" t="n">
        <f aca="true">NORMINV(RAND(),$C$10,$C$15)</f>
        <v>30.62843743642</v>
      </c>
      <c r="R804" s="0" t="n">
        <f aca="true">NORMINV(RAND(),$D$10,$D$15)</f>
        <v>10.0512762255642</v>
      </c>
      <c r="S804" s="0" t="n">
        <f aca="true">NORMINV(RAND(),$E$10,$E$15)</f>
        <v>4.31552639433324</v>
      </c>
      <c r="T804" s="0" t="n">
        <f aca="false">MEDIAN(INDEX(Avaliadores!$B$17:$B$22,$B804),INDEX(Avaliadores!$B$17:$B$22,$C804),INDEX(Avaliadores!$B$17:$B$22,$D804),INDEX(Avaliadores!$B$17:$B$22,$E804),INDEX(Avaliadores!$B$17:$B$22,$F804),INDEX(Avaliadores!$B$17:$B$22,$G804))</f>
        <v>2.91666666666667</v>
      </c>
      <c r="U804" s="0" t="n">
        <f aca="false">MEDIAN(INDEX(Avaliadores!$C$17:$C$22,$B804),INDEX(Avaliadores!$C$17:$C$22,$C804),INDEX(Avaliadores!$C$17:$C$22,$D804),INDEX(Avaliadores!$C$17:$C$22,$E804),INDEX(Avaliadores!$C$17:$C$22,$F804),INDEX(Avaliadores!$C$17:$C$22,$G804))</f>
        <v>5.29166666666667</v>
      </c>
      <c r="V804" s="0" t="n">
        <f aca="false">MEDIAN(INDEX(Avaliadores!$D$17:$D$22,$B804),INDEX(Avaliadores!$D$17:$D$22,$C804),INDEX(Avaliadores!$D$17:$D$22,$D804),INDEX(Avaliadores!$D$17:$D$22,$E804),INDEX(Avaliadores!$D$17:$D$22,$F804),INDEX(Avaliadores!$D$17:$D$22,$G804))</f>
        <v>5.66666666666667</v>
      </c>
      <c r="W804" s="0" t="n">
        <f aca="false">MEDIAN(INDEX(Avaliadores!$E$17:$E$22,$B804),INDEX(Avaliadores!$E$17:$E$22,$C804),INDEX(Avaliadores!$E$17:$E$22,$D804),INDEX(Avaliadores!$E$17:$E$22,$E804),INDEX(Avaliadores!$E$17:$E$22,$F804),INDEX(Avaliadores!$E$17:$E$22,$G804))</f>
        <v>6.29166666666667</v>
      </c>
      <c r="X804" s="0" t="n">
        <f aca="false">MEDIAN(INDEX(Avaliadores!$F$17:$F$22,$B804),INDEX(Avaliadores!$F$17:$F$22,$C804),INDEX(Avaliadores!$F$17:$F$22,$D804),INDEX(Avaliadores!$F$17:$F$22,$E804),INDEX(Avaliadores!$F$17:$F$22,$F804),INDEX(Avaliadores!$F$17:$F$22,$G804))</f>
        <v>2.79166666666667</v>
      </c>
      <c r="Y804" s="0" t="n">
        <f aca="false">MEDIAN(INDEX(Avaliadores!$G$17:$G$22,$B804),INDEX(Avaliadores!$G$17:$G$22,$C804),INDEX(Avaliadores!$G$17:$G$22,$D804),INDEX(Avaliadores!$G$17:$G$22,$E804),INDEX(Avaliadores!$G$17:$G$22,$F804),INDEX(Avaliadores!$G$17:$G$22,$G804))</f>
        <v>5.16666666666667</v>
      </c>
      <c r="Z804" s="0" t="n">
        <f aca="false">MEDIAN(INDEX(Avaliadores!$H$17:$H$22,$B804),INDEX(Avaliadores!$H$17:$H$22,$C804),INDEX(Avaliadores!$H$17:$H$22,$D804),INDEX(Avaliadores!$H$17:$H$22,$E804),INDEX(Avaliadores!$H$17:$H$22,$F804),INDEX(Avaliadores!$H$17:$H$22,$G804))</f>
        <v>3.66666666666667</v>
      </c>
      <c r="AA804" s="0" t="n">
        <f aca="false">MEDIAN(INDEX(Avaliadores!$I$17:$I$22,$B804),INDEX(Avaliadores!$I$17:$I$22,$C804),INDEX(Avaliadores!$I$17:$I$22,$D804),INDEX(Avaliadores!$I$17:$I$22,$E804),INDEX(Avaliadores!$I$17:$I$22,$F804),INDEX(Avaliadores!$I$17:$I$22,$G804))</f>
        <v>6.29166666666667</v>
      </c>
      <c r="AB804" s="0" t="n">
        <f aca="false">IF(MAX(H804:K804)=MIN(H804:K804),0,IF($B$17="custo",(MAX(H804:K804)-H804)/(MAX(H804:K804)-MIN(H804:K804)),(H804-MIN(H804:K804))/(MAX(H804:K804)-MIN(H804:K804))))</f>
        <v>0.28754319134031</v>
      </c>
      <c r="AC804" s="0" t="n">
        <f aca="false">IF(MAX(H804:K804)=MIN(H804:K804),0,IF($B$17="custo",(MAX(H804:K804)-I804)/(MAX(H804:K804)-MIN(H804:K804)),(I804-MIN(H804:K804))/(MAX(H804:K804)-MIN(H804:K804))))</f>
        <v>0</v>
      </c>
      <c r="AD804" s="0" t="n">
        <f aca="false">IF(MAX(H804:K804)=MIN(H804:K804),0,IF($B$17="custo",(MAX(H804:K804)-J804)/(MAX(H804:K804)-MIN(H804:K804)),(J804-MIN(H804:K804))/(MAX(H804:K804)-MIN(H804:K804))))</f>
        <v>0.851617668681882</v>
      </c>
      <c r="AE804" s="0" t="n">
        <f aca="false">IF(MAX(H804:K804)=MIN(H804:K804),0,IF($B$17="custo",(MAX(H804:K804)-K804)/(MAX(H804:K804)-MIN(H804:K804)),(K804-MIN(H804:K804))/(MAX(H804:K804)-MIN(H804:K804))))</f>
        <v>1</v>
      </c>
      <c r="AF804" s="0" t="n">
        <f aca="false">IF(MAX(L804:O804)=MIN(L804:O804),0,IF($C$17="custo",(MAX(L804:O804)-L804)/(MAX(L804:O804)-MIN(L804:O804)),(L804-MIN(L804:O804))/(MAX(L804:O804)-MIN(L804:O804))))</f>
        <v>1</v>
      </c>
      <c r="AG804" s="0" t="n">
        <f aca="false">IF(MAX(L804:O804)=MIN(L804:O804),0,IF($C$17="custo",(MAX(L804:O804)-M804)/(MAX(L804:O804)-MIN(L804:O804)),(M804-MIN(L804:O804))/(MAX(L804:O804)-MIN(L804:O804))))</f>
        <v>0.993906349327264</v>
      </c>
      <c r="AH804" s="0" t="n">
        <f aca="false">IF(MAX(L804:O804)=MIN(L804:O804),0,IF($C$17="custo",(MAX(L804:O804)-N804)/(MAX(L804:O804)-MIN(L804:O804)),(N804-MIN(L804:O804))/(MAX(L804:O804)-MIN(L804:O804))))</f>
        <v>0.976454721730399</v>
      </c>
      <c r="AI804" s="0" t="n">
        <f aca="false">IF(MAX(L804:O804)=MIN(L804:O804),0,IF($C$17="custo",(MAX(L804:O804)-O804)/(MAX(L804:O804)-MIN(L804:O804)),(O804-MIN(L804:O804))/(MAX(L804:O804)-MIN(L804:O804))))</f>
        <v>0</v>
      </c>
      <c r="AJ804" s="0" t="n">
        <f aca="false">IF(MAX(P804:S804)=MIN(P804:S804),0,IF($D$17="custo",(MAX(P804:S804)-P804)/(MAX(P804:S804)-MIN(P804:S804)),(P804-MIN(P804:S804))/(MAX(P804:S804)-MIN(P804:S804))))</f>
        <v>0.164791467122755</v>
      </c>
      <c r="AK804" s="0" t="n">
        <f aca="false">IF(MAX(P804:S804)=MIN(P804:S804),0,IF($D$17="custo",(MAX(P804:S804)-Q804)/(MAX(P804:S804)-MIN(P804:S804)),(Q804-MIN(P804:S804))/(MAX(P804:S804)-MIN(P804:S804))))</f>
        <v>0</v>
      </c>
      <c r="AL804" s="0" t="n">
        <f aca="false">IF(MAX(P804:S804)=MIN(P804:S804),0,IF($D$17="custo",(MAX(P804:S804)-R804)/(MAX(P804:S804)-MIN(P804:S804)),(R804-MIN(P804:S804))/(MAX(P804:S804)-MIN(P804:S804))))</f>
        <v>0.782017663417903</v>
      </c>
      <c r="AM804" s="0" t="n">
        <f aca="false">IF(MAX(P804:S804)=MIN(P804:S804),0,IF($D$17="custo",(MAX(P804:S804)-S804)/(MAX(P804:S804)-MIN(P804:S804)),(S804-MIN(P804:S804))/(MAX(P804:S804)-MIN(P804:S804))))</f>
        <v>1</v>
      </c>
      <c r="AN804" s="0" t="n">
        <f aca="false">IF(MAX(T804:W804)=MIN(T804:W804),0,IF($E$17="custo",(MAX(T804:W804)-T804)/(MAX(T804:W804)-MIN(T804:W804)),(T804-MIN(T804:W804))/(MAX(T804:W804)-MIN(T804:W804))))</f>
        <v>0</v>
      </c>
      <c r="AO804" s="0" t="n">
        <f aca="false">IF(MAX(T804:W804)=MIN(T804:W804),0,IF($E$17="custo",(MAX(T804:W804)-U804)/(MAX(T804:W804)-MIN(T804:W804)),(U804-MIN(T804:W804))/(MAX(T804:W804)-MIN(T804:W804))))</f>
        <v>0.703703703703704</v>
      </c>
      <c r="AP804" s="0" t="n">
        <f aca="false">IF(MAX(T804:W804)=MIN(T804:W804),0,IF($E$17="custo",(MAX(T804:W804)-V804)/(MAX(T804:W804)-MIN(T804:W804)),(V804-MIN(T804:W804))/(MAX(T804:W804)-MIN(T804:W804))))</f>
        <v>0.814814814814815</v>
      </c>
      <c r="AQ804" s="0" t="n">
        <f aca="false">IF(MAX(T804:W804)=MIN(T804:W804),0,IF($E$17="custo",(MAX(T804:W804)-W804)/(MAX(T804:W804)-MIN(T804:W804)),(W804-MIN(T804:W804))/(MAX(T804:W804)-MIN(T804:W804))))</f>
        <v>1</v>
      </c>
      <c r="AR804" s="0" t="n">
        <f aca="false">IF(MAX(X804:AA804)=MIN(X804:AA804),0,IF($F$17="custo",(MAX(X804:AA804)-X804)/(MAX(X804:AA804)-MIN(X804:AA804)),(X804-MIN(X804:AA804))/(MAX(X804:AA804)-MIN(X804:AA804))))</f>
        <v>0</v>
      </c>
      <c r="AS804" s="0" t="n">
        <f aca="false">IF(MAX(X804:AA804)=MIN(X804:AA804),0,IF($F$17="custo",(MAX(X804:AA804)-Y804)/(MAX(X804:AA804)-MIN(X804:AA804)),(Y804-MIN(X804:AA804))/(MAX(X804:AA804)-MIN(X804:AA804))))</f>
        <v>0.678571428571429</v>
      </c>
      <c r="AT804" s="0" t="n">
        <f aca="false">IF(MAX(X804:AA804)=MIN(X804:AA804),0,IF($F$17="custo",(MAX(X804:AA804)-Z804)/(MAX(X804:AA804)-MIN(X804:AA804)),(Z804-MIN(X804:AA804))/(MAX(X804:AA804)-MIN(X804:AA804))))</f>
        <v>0.25</v>
      </c>
      <c r="AU804" s="0" t="n">
        <f aca="false">IF(MAX(X804:AA804)=MIN(X804:AA804),0,IF($F$17="custo",(MAX(X804:AA804)-AA804)/(MAX(X804:AA804)-MIN(X804:AA804)),(AA804-MIN(X804:AA804))/(MAX(X804:AA804)-MIN(X804:AA804))))</f>
        <v>1</v>
      </c>
      <c r="AV804" s="0" t="n">
        <f aca="false">STDEVP(AB804:AE804)</f>
        <v>0.407409942267801</v>
      </c>
      <c r="AW804" s="0" t="n">
        <f aca="false">STDEVP(AF804:AI804)</f>
        <v>0.428821767086552</v>
      </c>
      <c r="AX804" s="0" t="n">
        <f aca="false">STDEVP(AJ804:AM804)</f>
        <v>0.415689609518012</v>
      </c>
      <c r="AY804" s="0" t="n">
        <f aca="false">STDEVP(AN804:AQ804)</f>
        <v>0.378612005560387</v>
      </c>
      <c r="AZ804" s="0" t="n">
        <f aca="false">STDEVP(AR804:AU804)</f>
        <v>0.38506890451514</v>
      </c>
      <c r="BA804" s="0" t="n">
        <f aca="false">AV804*((1-IFERROR(CORREL(AB804:AE804,AF804:AI804),0))+(1-IFERROR(CORREL(AB804:AE804,AJ804:AM804),0))+(1-IFERROR(CORREL(AB804:AE804,AN804:AQ804),0))+(1-IFERROR(CORREL(AB804:AE804,AR804:AU804),0)))</f>
        <v>1.15201823325019</v>
      </c>
      <c r="BB804" s="0" t="n">
        <f aca="false">AW804*((1-IFERROR(CORREL(AF804:AI804,AB804:AE804),0))+(1-IFERROR(CORREL(AF804:AI804,AJ804:AM804),0))+(1-IFERROR(CORREL(AF804:AI804,AN804:AQ804),0))+(1-IFERROR(CORREL(AF804:AI804,AR804:AU804),0)))</f>
        <v>2.89560773665183</v>
      </c>
      <c r="BC804" s="0" t="n">
        <f aca="false">AX804*((1-IFERROR(CORREL(AJ804:AM804,AB804:AE804),0))+(1-IFERROR(CORREL(AJ804:AM804,AF804:AI804),0))+(1-IFERROR(CORREL(AJ804:AM804,AN804:AQ804),0))+(1-IFERROR(CORREL(AJ804:AM804,AR804:AU804),0)))</f>
        <v>1.1133939633914</v>
      </c>
      <c r="BD804" s="0" t="n">
        <f aca="false">AY804*((1-IFERROR(CORREL(AN804:AQ804,AB804:AE804),0))+(1-IFERROR(CORREL(AN804:AQ804,AF804:AI804),0))+(1-IFERROR(CORREL(AN804:AQ804,AJ804:AM804),0))+(1-IFERROR(CORREL(AN804:AQ804,AR804:AU804),0)))</f>
        <v>0.969639932074756</v>
      </c>
      <c r="BE804" s="0" t="n">
        <f aca="false">AZ804*((1-IFERROR(CORREL(AR804:AU804,AB804:AE804),0))+(1-IFERROR(CORREL(AR804:AU804,AF804:AI804),0))+(1-IFERROR(CORREL(AR804:AU804,AJ804:AM804),0))+(1-IFERROR(CORREL(AR804:AU804,AN804:AQ804),0)))</f>
        <v>1.2655066803163</v>
      </c>
      <c r="BF804" s="0" t="n">
        <f aca="false">IF(SUM(BA804:BE804)&gt;0,BA804/SUM(BA804:BE804),1/5)</f>
        <v>0.155758828054294</v>
      </c>
      <c r="BG804" s="0" t="n">
        <f aca="false">IF(SUM(BA804:BE804)&gt;0,BB804/SUM(BA804:BE804),1/5)</f>
        <v>0.391501153843184</v>
      </c>
      <c r="BH804" s="0" t="n">
        <f aca="false">IF(SUM(BA804:BE804)&gt;0,BC804/SUM(BA804:BE804),1/5)</f>
        <v>0.150536626847734</v>
      </c>
      <c r="BI804" s="0" t="n">
        <f aca="false">IF(SUM(BA804:BE804)&gt;0,BD804/SUM(BA804:BE804),1/5)</f>
        <v>0.131100337733812</v>
      </c>
      <c r="BJ804" s="0" t="n">
        <f aca="false">IF(SUM(BA804:BE804)&gt;0,BE804/SUM(BA804:BE804),1/5)</f>
        <v>0.171103053520975</v>
      </c>
      <c r="BK804" s="0" t="n">
        <f aca="false">BF804*AB804+BG804*AF804+BH804*AJ804+BI804*AN804+BJ804*AR804</f>
        <v>0.461095695935291</v>
      </c>
      <c r="BL804" s="0" t="n">
        <f aca="false">BF804*AC804+BG804*AG804+BH804*AK804+BI804*AO804+BJ804*AS804</f>
        <v>0.597476919254442</v>
      </c>
      <c r="BM804" s="0" t="n">
        <f aca="false">BF804*AD804+BG804*AH804+BH804*AL804+BI804*AP804+BJ804*AT804</f>
        <v>0.782250682236554</v>
      </c>
      <c r="BN804" s="0" t="n">
        <f aca="false">BF804*AE804+BG804*AI804+BH804*AM804+BI804*AQ804+BJ804*AU804</f>
        <v>0.608498846156816</v>
      </c>
      <c r="BO804" s="0" t="n">
        <f aca="false">RANK(BK804,$BK804:$BN804)</f>
        <v>4</v>
      </c>
      <c r="BP804" s="0" t="n">
        <f aca="false">RANK(BL804,$BK804:$BN804)</f>
        <v>3</v>
      </c>
      <c r="BQ804" s="0" t="n">
        <f aca="false">RANK(BM804,$BK804:$BN804)</f>
        <v>1</v>
      </c>
      <c r="BR804" s="0" t="n">
        <f aca="false">RANK(BN804,$BK804:$BN804)</f>
        <v>2</v>
      </c>
    </row>
    <row r="805" customFormat="false" ht="15" hidden="false" customHeight="false" outlineLevel="0" collapsed="false">
      <c r="A805" s="0" t="n">
        <v>782</v>
      </c>
      <c r="B805" s="0" t="n">
        <f aca="false">RANDBETWEEN(1,$B$5)</f>
        <v>1</v>
      </c>
      <c r="C805" s="0" t="n">
        <f aca="false">RANDBETWEEN(1,$B$5)</f>
        <v>1</v>
      </c>
      <c r="D805" s="0" t="n">
        <f aca="false">RANDBETWEEN(1,$B$5)</f>
        <v>3</v>
      </c>
      <c r="E805" s="0" t="n">
        <f aca="false">RANDBETWEEN(1,$B$5)</f>
        <v>5</v>
      </c>
      <c r="F805" s="0" t="n">
        <f aca="false">RANDBETWEEN(1,$B$5)</f>
        <v>3</v>
      </c>
      <c r="G805" s="0" t="n">
        <f aca="false">RANDBETWEEN(1,$B$5)</f>
        <v>1</v>
      </c>
      <c r="H805" s="0" t="n">
        <f aca="true">NORMINV(RAND(),$B$8,$B$13)</f>
        <v>49.4536129787658</v>
      </c>
      <c r="I805" s="0" t="n">
        <f aca="true">NORMINV(RAND(),$C$8,$C$13)</f>
        <v>68.4127851202175</v>
      </c>
      <c r="J805" s="0" t="n">
        <f aca="true">NORMINV(RAND(),$D$8,$D$13)</f>
        <v>14.9414046465891</v>
      </c>
      <c r="K805" s="0" t="n">
        <f aca="true">NORMINV(RAND(),$E$8,$E$13)</f>
        <v>3.32120615742518</v>
      </c>
      <c r="L805" s="0" t="n">
        <f aca="true">NORMINV(RAND(),$B$9,$B$14)</f>
        <v>47.0341546211207</v>
      </c>
      <c r="M805" s="0" t="n">
        <f aca="true">NORMINV(RAND(),$C$9,$C$14)</f>
        <v>59.036872629279</v>
      </c>
      <c r="N805" s="0" t="n">
        <f aca="true">NORMINV(RAND(),$D$9,$D$14)</f>
        <v>55.0291333655686</v>
      </c>
      <c r="O805" s="0" t="n">
        <f aca="true">NORMINV(RAND(),$E$9,$E$14)</f>
        <v>22.505186199695</v>
      </c>
      <c r="P805" s="0" t="n">
        <f aca="true">NORMINV(RAND(),$B$10,$B$15)</f>
        <v>23.5139902670113</v>
      </c>
      <c r="Q805" s="0" t="n">
        <f aca="true">NORMINV(RAND(),$C$10,$C$15)</f>
        <v>29.3116322864832</v>
      </c>
      <c r="R805" s="0" t="n">
        <f aca="true">NORMINV(RAND(),$D$10,$D$15)</f>
        <v>9.98998328222442</v>
      </c>
      <c r="S805" s="0" t="n">
        <f aca="true">NORMINV(RAND(),$E$10,$E$15)</f>
        <v>3.97718883499783</v>
      </c>
      <c r="T805" s="0" t="n">
        <f aca="false">MEDIAN(INDEX(Avaliadores!$B$17:$B$22,$B805),INDEX(Avaliadores!$B$17:$B$22,$C805),INDEX(Avaliadores!$B$17:$B$22,$D805),INDEX(Avaliadores!$B$17:$B$22,$E805),INDEX(Avaliadores!$B$17:$B$22,$F805),INDEX(Avaliadores!$B$17:$B$22,$G805))</f>
        <v>2.29166666666667</v>
      </c>
      <c r="U805" s="0" t="n">
        <f aca="false">MEDIAN(INDEX(Avaliadores!$C$17:$C$22,$B805),INDEX(Avaliadores!$C$17:$C$22,$C805),INDEX(Avaliadores!$C$17:$C$22,$D805),INDEX(Avaliadores!$C$17:$C$22,$E805),INDEX(Avaliadores!$C$17:$C$22,$F805),INDEX(Avaliadores!$C$17:$C$22,$G805))</f>
        <v>4.41666666666667</v>
      </c>
      <c r="V805" s="0" t="n">
        <f aca="false">MEDIAN(INDEX(Avaliadores!$D$17:$D$22,$B805),INDEX(Avaliadores!$D$17:$D$22,$C805),INDEX(Avaliadores!$D$17:$D$22,$D805),INDEX(Avaliadores!$D$17:$D$22,$E805),INDEX(Avaliadores!$D$17:$D$22,$F805),INDEX(Avaliadores!$D$17:$D$22,$G805))</f>
        <v>6.41666666666667</v>
      </c>
      <c r="W805" s="0" t="n">
        <f aca="false">MEDIAN(INDEX(Avaliadores!$E$17:$E$22,$B805),INDEX(Avaliadores!$E$17:$E$22,$C805),INDEX(Avaliadores!$E$17:$E$22,$D805),INDEX(Avaliadores!$E$17:$E$22,$E805),INDEX(Avaliadores!$E$17:$E$22,$F805),INDEX(Avaliadores!$E$17:$E$22,$G805))</f>
        <v>7.04166666666667</v>
      </c>
      <c r="X805" s="0" t="n">
        <f aca="false">MEDIAN(INDEX(Avaliadores!$F$17:$F$22,$B805),INDEX(Avaliadores!$F$17:$F$22,$C805),INDEX(Avaliadores!$F$17:$F$22,$D805),INDEX(Avaliadores!$F$17:$F$22,$E805),INDEX(Avaliadores!$F$17:$F$22,$F805),INDEX(Avaliadores!$F$17:$F$22,$G805))</f>
        <v>2.29166666666667</v>
      </c>
      <c r="Y805" s="0" t="n">
        <f aca="false">MEDIAN(INDEX(Avaliadores!$G$17:$G$22,$B805),INDEX(Avaliadores!$G$17:$G$22,$C805),INDEX(Avaliadores!$G$17:$G$22,$D805),INDEX(Avaliadores!$G$17:$G$22,$E805),INDEX(Avaliadores!$G$17:$G$22,$F805),INDEX(Avaliadores!$G$17:$G$22,$G805))</f>
        <v>5.04166666666667</v>
      </c>
      <c r="Z805" s="0" t="n">
        <f aca="false">MEDIAN(INDEX(Avaliadores!$H$17:$H$22,$B805),INDEX(Avaliadores!$H$17:$H$22,$C805),INDEX(Avaliadores!$H$17:$H$22,$D805),INDEX(Avaliadores!$H$17:$H$22,$E805),INDEX(Avaliadores!$H$17:$H$22,$F805),INDEX(Avaliadores!$H$17:$H$22,$G805))</f>
        <v>3.91666666666667</v>
      </c>
      <c r="AA805" s="0" t="n">
        <f aca="false">MEDIAN(INDEX(Avaliadores!$I$17:$I$22,$B805),INDEX(Avaliadores!$I$17:$I$22,$C805),INDEX(Avaliadores!$I$17:$I$22,$D805),INDEX(Avaliadores!$I$17:$I$22,$E805),INDEX(Avaliadores!$I$17:$I$22,$F805),INDEX(Avaliadores!$I$17:$I$22,$G805))</f>
        <v>6.91666666666667</v>
      </c>
      <c r="AB805" s="0" t="n">
        <f aca="false">IF(MAX(H805:K805)=MIN(H805:K805),0,IF($B$17="custo",(MAX(H805:K805)-H805)/(MAX(H805:K805)-MIN(H805:K805)),(H805-MIN(H805:K805))/(MAX(H805:K805)-MIN(H805:K805))))</f>
        <v>0.291269200157046</v>
      </c>
      <c r="AC805" s="0" t="n">
        <f aca="false">IF(MAX(H805:K805)=MIN(H805:K805),0,IF($B$17="custo",(MAX(H805:K805)-I805)/(MAX(H805:K805)-MIN(H805:K805)),(I805-MIN(H805:K805))/(MAX(H805:K805)-MIN(H805:K805))))</f>
        <v>0</v>
      </c>
      <c r="AD805" s="0" t="n">
        <f aca="false">IF(MAX(H805:K805)=MIN(H805:K805),0,IF($B$17="custo",(MAX(H805:K805)-J805)/(MAX(H805:K805)-MIN(H805:K805)),(J805-MIN(H805:K805))/(MAX(H805:K805)-MIN(H805:K805))))</f>
        <v>0.821479234728562</v>
      </c>
      <c r="AE805" s="0" t="n">
        <f aca="false">IF(MAX(H805:K805)=MIN(H805:K805),0,IF($B$17="custo",(MAX(H805:K805)-K805)/(MAX(H805:K805)-MIN(H805:K805)),(K805-MIN(H805:K805))/(MAX(H805:K805)-MIN(H805:K805))))</f>
        <v>1</v>
      </c>
      <c r="AF805" s="0" t="n">
        <f aca="false">IF(MAX(L805:O805)=MIN(L805:O805),0,IF($C$17="custo",(MAX(L805:O805)-L805)/(MAX(L805:O805)-MIN(L805:O805)),(L805-MIN(L805:O805))/(MAX(L805:O805)-MIN(L805:O805))))</f>
        <v>0.671443637531107</v>
      </c>
      <c r="AG805" s="0" t="n">
        <f aca="false">IF(MAX(L805:O805)=MIN(L805:O805),0,IF($C$17="custo",(MAX(L805:O805)-M805)/(MAX(L805:O805)-MIN(L805:O805)),(M805-MIN(L805:O805))/(MAX(L805:O805)-MIN(L805:O805))))</f>
        <v>1</v>
      </c>
      <c r="AH805" s="0" t="n">
        <f aca="false">IF(MAX(L805:O805)=MIN(L805:O805),0,IF($C$17="custo",(MAX(L805:O805)-N805)/(MAX(L805:O805)-MIN(L805:O805)),(N805-MIN(L805:O805))/(MAX(L805:O805)-MIN(L805:O805))))</f>
        <v>0.890294162262796</v>
      </c>
      <c r="AI805" s="0" t="n">
        <f aca="false">IF(MAX(L805:O805)=MIN(L805:O805),0,IF($C$17="custo",(MAX(L805:O805)-O805)/(MAX(L805:O805)-MIN(L805:O805)),(O805-MIN(L805:O805))/(MAX(L805:O805)-MIN(L805:O805))))</f>
        <v>0</v>
      </c>
      <c r="AJ805" s="0" t="n">
        <f aca="false">IF(MAX(P805:S805)=MIN(P805:S805),0,IF($D$17="custo",(MAX(P805:S805)-P805)/(MAX(P805:S805)-MIN(P805:S805)),(P805-MIN(P805:S805))/(MAX(P805:S805)-MIN(P805:S805))))</f>
        <v>0.228844262182992</v>
      </c>
      <c r="AK805" s="0" t="n">
        <f aca="false">IF(MAX(P805:S805)=MIN(P805:S805),0,IF($D$17="custo",(MAX(P805:S805)-Q805)/(MAX(P805:S805)-MIN(P805:S805)),(Q805-MIN(P805:S805))/(MAX(P805:S805)-MIN(P805:S805))))</f>
        <v>0</v>
      </c>
      <c r="AL805" s="0" t="n">
        <f aca="false">IF(MAX(P805:S805)=MIN(P805:S805),0,IF($D$17="custo",(MAX(P805:S805)-R805)/(MAX(P805:S805)-MIN(P805:S805)),(R805-MIN(P805:S805))/(MAX(P805:S805)-MIN(P805:S805))))</f>
        <v>0.762663250971315</v>
      </c>
      <c r="AM805" s="0" t="n">
        <f aca="false">IF(MAX(P805:S805)=MIN(P805:S805),0,IF($D$17="custo",(MAX(P805:S805)-S805)/(MAX(P805:S805)-MIN(P805:S805)),(S805-MIN(P805:S805))/(MAX(P805:S805)-MIN(P805:S805))))</f>
        <v>1</v>
      </c>
      <c r="AN805" s="0" t="n">
        <f aca="false">IF(MAX(T805:W805)=MIN(T805:W805),0,IF($E$17="custo",(MAX(T805:W805)-T805)/(MAX(T805:W805)-MIN(T805:W805)),(T805-MIN(T805:W805))/(MAX(T805:W805)-MIN(T805:W805))))</f>
        <v>0</v>
      </c>
      <c r="AO805" s="0" t="n">
        <f aca="false">IF(MAX(T805:W805)=MIN(T805:W805),0,IF($E$17="custo",(MAX(T805:W805)-U805)/(MAX(T805:W805)-MIN(T805:W805)),(U805-MIN(T805:W805))/(MAX(T805:W805)-MIN(T805:W805))))</f>
        <v>0.447368421052632</v>
      </c>
      <c r="AP805" s="0" t="n">
        <f aca="false">IF(MAX(T805:W805)=MIN(T805:W805),0,IF($E$17="custo",(MAX(T805:W805)-V805)/(MAX(T805:W805)-MIN(T805:W805)),(V805-MIN(T805:W805))/(MAX(T805:W805)-MIN(T805:W805))))</f>
        <v>0.868421052631579</v>
      </c>
      <c r="AQ805" s="0" t="n">
        <f aca="false">IF(MAX(T805:W805)=MIN(T805:W805),0,IF($E$17="custo",(MAX(T805:W805)-W805)/(MAX(T805:W805)-MIN(T805:W805)),(W805-MIN(T805:W805))/(MAX(T805:W805)-MIN(T805:W805))))</f>
        <v>1</v>
      </c>
      <c r="AR805" s="0" t="n">
        <f aca="false">IF(MAX(X805:AA805)=MIN(X805:AA805),0,IF($F$17="custo",(MAX(X805:AA805)-X805)/(MAX(X805:AA805)-MIN(X805:AA805)),(X805-MIN(X805:AA805))/(MAX(X805:AA805)-MIN(X805:AA805))))</f>
        <v>0</v>
      </c>
      <c r="AS805" s="0" t="n">
        <f aca="false">IF(MAX(X805:AA805)=MIN(X805:AA805),0,IF($F$17="custo",(MAX(X805:AA805)-Y805)/(MAX(X805:AA805)-MIN(X805:AA805)),(Y805-MIN(X805:AA805))/(MAX(X805:AA805)-MIN(X805:AA805))))</f>
        <v>0.594594594594595</v>
      </c>
      <c r="AT805" s="0" t="n">
        <f aca="false">IF(MAX(X805:AA805)=MIN(X805:AA805),0,IF($F$17="custo",(MAX(X805:AA805)-Z805)/(MAX(X805:AA805)-MIN(X805:AA805)),(Z805-MIN(X805:AA805))/(MAX(X805:AA805)-MIN(X805:AA805))))</f>
        <v>0.351351351351351</v>
      </c>
      <c r="AU805" s="0" t="n">
        <f aca="false">IF(MAX(X805:AA805)=MIN(X805:AA805),0,IF($F$17="custo",(MAX(X805:AA805)-AA805)/(MAX(X805:AA805)-MIN(X805:AA805)),(AA805-MIN(X805:AA805))/(MAX(X805:AA805)-MIN(X805:AA805))))</f>
        <v>1</v>
      </c>
      <c r="AV805" s="0" t="n">
        <f aca="false">STDEVP(AB805:AE805)</f>
        <v>0.401166858293545</v>
      </c>
      <c r="AW805" s="0" t="n">
        <f aca="false">STDEVP(AF805:AI805)</f>
        <v>0.388212285681749</v>
      </c>
      <c r="AX805" s="0" t="n">
        <f aca="false">STDEVP(AJ805:AM805)</f>
        <v>0.400780297350899</v>
      </c>
      <c r="AY805" s="0" t="n">
        <f aca="false">STDEVP(AN805:AQ805)</f>
        <v>0.3916546333194</v>
      </c>
      <c r="AZ805" s="0" t="n">
        <f aca="false">STDEVP(AR805:AU805)</f>
        <v>0.364113340143445</v>
      </c>
      <c r="BA805" s="0" t="n">
        <f aca="false">AV805*((1-IFERROR(CORREL(AB805:AE805,AF805:AI805),0))+(1-IFERROR(CORREL(AB805:AE805,AJ805:AM805),0))+(1-IFERROR(CORREL(AB805:AE805,AN805:AQ805),0))+(1-IFERROR(CORREL(AB805:AE805,AR805:AU805),0)))</f>
        <v>0.987094357997313</v>
      </c>
      <c r="BB805" s="0" t="n">
        <f aca="false">AW805*((1-IFERROR(CORREL(AF805:AI805,AB805:AE805),0))+(1-IFERROR(CORREL(AF805:AI805,AJ805:AM805),0))+(1-IFERROR(CORREL(AF805:AI805,AN805:AQ805),0))+(1-IFERROR(CORREL(AF805:AI805,AR805:AU805),0)))</f>
        <v>2.49488702397531</v>
      </c>
      <c r="BC805" s="0" t="n">
        <f aca="false">AX805*((1-IFERROR(CORREL(AJ805:AM805,AB805:AE805),0))+(1-IFERROR(CORREL(AJ805:AM805,AF805:AI805),0))+(1-IFERROR(CORREL(AJ805:AM805,AN805:AQ805),0))+(1-IFERROR(CORREL(AJ805:AM805,AR805:AU805),0)))</f>
        <v>0.958133964774585</v>
      </c>
      <c r="BD805" s="0" t="n">
        <f aca="false">AY805*((1-IFERROR(CORREL(AN805:AQ805,AB805:AE805),0))+(1-IFERROR(CORREL(AN805:AQ805,AF805:AI805),0))+(1-IFERROR(CORREL(AN805:AQ805,AJ805:AM805),0))+(1-IFERROR(CORREL(AN805:AQ805,AR805:AU805),0)))</f>
        <v>0.807302210519013</v>
      </c>
      <c r="BE805" s="0" t="n">
        <f aca="false">AZ805*((1-IFERROR(CORREL(AR805:AU805,AB805:AE805),0))+(1-IFERROR(CORREL(AR805:AU805,AF805:AI805),0))+(1-IFERROR(CORREL(AR805:AU805,AJ805:AM805),0))+(1-IFERROR(CORREL(AR805:AU805,AN805:AQ805),0)))</f>
        <v>1.04180279785193</v>
      </c>
      <c r="BF805" s="0" t="n">
        <f aca="false">IF(SUM(BA805:BE805)&gt;0,BA805/SUM(BA805:BE805),1/5)</f>
        <v>0.156950194501297</v>
      </c>
      <c r="BG805" s="0" t="n">
        <f aca="false">IF(SUM(BA805:BE805)&gt;0,BB805/SUM(BA805:BE805),1/5)</f>
        <v>0.396692576043226</v>
      </c>
      <c r="BH805" s="0" t="n">
        <f aca="false">IF(SUM(BA805:BE805)&gt;0,BC805/SUM(BA805:BE805),1/5)</f>
        <v>0.152345427680056</v>
      </c>
      <c r="BI805" s="0" t="n">
        <f aca="false">IF(SUM(BA805:BE805)&gt;0,BD805/SUM(BA805:BE805),1/5)</f>
        <v>0.128362843871742</v>
      </c>
      <c r="BJ805" s="0" t="n">
        <f aca="false">IF(SUM(BA805:BE805)&gt;0,BE805/SUM(BA805:BE805),1/5)</f>
        <v>0.165648957903679</v>
      </c>
      <c r="BK805" s="0" t="n">
        <f aca="false">BF805*AB805+BG805*AF805+BH805*AJ805+BI805*AN805+BJ805*AR805</f>
        <v>0.346934840851329</v>
      </c>
      <c r="BL805" s="0" t="n">
        <f aca="false">BF805*AC805+BG805*AG805+BH805*AK805+BI805*AO805+BJ805*AS805</f>
        <v>0.552612033797708</v>
      </c>
      <c r="BM805" s="0" t="n">
        <f aca="false">BF805*AD805+BG805*AH805+BH805*AL805+BI805*AP805+BJ805*AT805</f>
        <v>0.767966650682067</v>
      </c>
      <c r="BN805" s="0" t="n">
        <f aca="false">BF805*AE805+BG805*AI805+BH805*AM805+BI805*AQ805+BJ805*AU805</f>
        <v>0.603307423956774</v>
      </c>
      <c r="BO805" s="0" t="n">
        <f aca="false">RANK(BK805,$BK805:$BN805)</f>
        <v>4</v>
      </c>
      <c r="BP805" s="0" t="n">
        <f aca="false">RANK(BL805,$BK805:$BN805)</f>
        <v>3</v>
      </c>
      <c r="BQ805" s="0" t="n">
        <f aca="false">RANK(BM805,$BK805:$BN805)</f>
        <v>1</v>
      </c>
      <c r="BR805" s="0" t="n">
        <f aca="false">RANK(BN805,$BK805:$BN805)</f>
        <v>2</v>
      </c>
    </row>
    <row r="806" customFormat="false" ht="15" hidden="false" customHeight="false" outlineLevel="0" collapsed="false">
      <c r="A806" s="0" t="n">
        <v>783</v>
      </c>
      <c r="B806" s="0" t="n">
        <f aca="false">RANDBETWEEN(1,$B$5)</f>
        <v>5</v>
      </c>
      <c r="C806" s="0" t="n">
        <f aca="false">RANDBETWEEN(1,$B$5)</f>
        <v>5</v>
      </c>
      <c r="D806" s="0" t="n">
        <f aca="false">RANDBETWEEN(1,$B$5)</f>
        <v>6</v>
      </c>
      <c r="E806" s="0" t="n">
        <f aca="false">RANDBETWEEN(1,$B$5)</f>
        <v>4</v>
      </c>
      <c r="F806" s="0" t="n">
        <f aca="false">RANDBETWEEN(1,$B$5)</f>
        <v>6</v>
      </c>
      <c r="G806" s="0" t="n">
        <f aca="false">RANDBETWEEN(1,$B$5)</f>
        <v>4</v>
      </c>
      <c r="H806" s="0" t="n">
        <f aca="true">NORMINV(RAND(),$B$8,$B$13)</f>
        <v>55.0312362802639</v>
      </c>
      <c r="I806" s="0" t="n">
        <f aca="true">NORMINV(RAND(),$C$8,$C$13)</f>
        <v>71.2366706919338</v>
      </c>
      <c r="J806" s="0" t="n">
        <f aca="true">NORMINV(RAND(),$D$8,$D$13)</f>
        <v>15.3675534370802</v>
      </c>
      <c r="K806" s="0" t="n">
        <f aca="true">NORMINV(RAND(),$E$8,$E$13)</f>
        <v>3.11919511034219</v>
      </c>
      <c r="L806" s="0" t="n">
        <f aca="true">NORMINV(RAND(),$B$9,$B$14)</f>
        <v>49.6910968522729</v>
      </c>
      <c r="M806" s="0" t="n">
        <f aca="true">NORMINV(RAND(),$C$9,$C$14)</f>
        <v>58.0603967471804</v>
      </c>
      <c r="N806" s="0" t="n">
        <f aca="true">NORMINV(RAND(),$D$9,$D$14)</f>
        <v>52.1799195543015</v>
      </c>
      <c r="O806" s="0" t="n">
        <f aca="true">NORMINV(RAND(),$E$9,$E$14)</f>
        <v>26.416615009995</v>
      </c>
      <c r="P806" s="0" t="n">
        <f aca="true">NORMINV(RAND(),$B$10,$B$15)</f>
        <v>24.96335109104</v>
      </c>
      <c r="Q806" s="0" t="n">
        <f aca="true">NORMINV(RAND(),$C$10,$C$15)</f>
        <v>32.2030821580278</v>
      </c>
      <c r="R806" s="0" t="n">
        <f aca="true">NORMINV(RAND(),$D$10,$D$15)</f>
        <v>10.5438570447771</v>
      </c>
      <c r="S806" s="0" t="n">
        <f aca="true">NORMINV(RAND(),$E$10,$E$15)</f>
        <v>3.87553548376774</v>
      </c>
      <c r="T806" s="0" t="n">
        <f aca="false">MEDIAN(INDEX(Avaliadores!$B$17:$B$22,$B806),INDEX(Avaliadores!$B$17:$B$22,$C806),INDEX(Avaliadores!$B$17:$B$22,$D806),INDEX(Avaliadores!$B$17:$B$22,$E806),INDEX(Avaliadores!$B$17:$B$22,$F806),INDEX(Avaliadores!$B$17:$B$22,$G806))</f>
        <v>2.54166666666667</v>
      </c>
      <c r="U806" s="0" t="n">
        <f aca="false">MEDIAN(INDEX(Avaliadores!$C$17:$C$22,$B806),INDEX(Avaliadores!$C$17:$C$22,$C806),INDEX(Avaliadores!$C$17:$C$22,$D806),INDEX(Avaliadores!$C$17:$C$22,$E806),INDEX(Avaliadores!$C$17:$C$22,$F806),INDEX(Avaliadores!$C$17:$C$22,$G806))</f>
        <v>5.54166666666667</v>
      </c>
      <c r="V806" s="0" t="n">
        <f aca="false">MEDIAN(INDEX(Avaliadores!$D$17:$D$22,$B806),INDEX(Avaliadores!$D$17:$D$22,$C806),INDEX(Avaliadores!$D$17:$D$22,$D806),INDEX(Avaliadores!$D$17:$D$22,$E806),INDEX(Avaliadores!$D$17:$D$22,$F806),INDEX(Avaliadores!$D$17:$D$22,$G806))</f>
        <v>5.54166666666667</v>
      </c>
      <c r="W806" s="0" t="n">
        <f aca="false">MEDIAN(INDEX(Avaliadores!$E$17:$E$22,$B806),INDEX(Avaliadores!$E$17:$E$22,$C806),INDEX(Avaliadores!$E$17:$E$22,$D806),INDEX(Avaliadores!$E$17:$E$22,$E806),INDEX(Avaliadores!$E$17:$E$22,$F806),INDEX(Avaliadores!$E$17:$E$22,$G806))</f>
        <v>6.54166666666667</v>
      </c>
      <c r="X806" s="0" t="n">
        <f aca="false">MEDIAN(INDEX(Avaliadores!$F$17:$F$22,$B806),INDEX(Avaliadores!$F$17:$F$22,$C806),INDEX(Avaliadores!$F$17:$F$22,$D806),INDEX(Avaliadores!$F$17:$F$22,$E806),INDEX(Avaliadores!$F$17:$F$22,$F806),INDEX(Avaliadores!$F$17:$F$22,$G806))</f>
        <v>3.04166666666667</v>
      </c>
      <c r="Y806" s="0" t="n">
        <f aca="false">MEDIAN(INDEX(Avaliadores!$G$17:$G$22,$B806),INDEX(Avaliadores!$G$17:$G$22,$C806),INDEX(Avaliadores!$G$17:$G$22,$D806),INDEX(Avaliadores!$G$17:$G$22,$E806),INDEX(Avaliadores!$G$17:$G$22,$F806),INDEX(Avaliadores!$G$17:$G$22,$G806))</f>
        <v>4.54166666666667</v>
      </c>
      <c r="Z806" s="0" t="n">
        <f aca="false">MEDIAN(INDEX(Avaliadores!$H$17:$H$22,$B806),INDEX(Avaliadores!$H$17:$H$22,$C806),INDEX(Avaliadores!$H$17:$H$22,$D806),INDEX(Avaliadores!$H$17:$H$22,$E806),INDEX(Avaliadores!$H$17:$H$22,$F806),INDEX(Avaliadores!$H$17:$H$22,$G806))</f>
        <v>3.54166666666667</v>
      </c>
      <c r="AA806" s="0" t="n">
        <f aca="false">MEDIAN(INDEX(Avaliadores!$I$17:$I$22,$B806),INDEX(Avaliadores!$I$17:$I$22,$C806),INDEX(Avaliadores!$I$17:$I$22,$D806),INDEX(Avaliadores!$I$17:$I$22,$E806),INDEX(Avaliadores!$I$17:$I$22,$F806),INDEX(Avaliadores!$I$17:$I$22,$G806))</f>
        <v>6.54166666666667</v>
      </c>
      <c r="AB806" s="0" t="n">
        <f aca="false">IF(MAX(H806:K806)=MIN(H806:K806),0,IF($B$17="custo",(MAX(H806:K806)-H806)/(MAX(H806:K806)-MIN(H806:K806)),(H806-MIN(H806:K806))/(MAX(H806:K806)-MIN(H806:K806))))</f>
        <v>0.237904212880862</v>
      </c>
      <c r="AC806" s="0" t="n">
        <f aca="false">IF(MAX(H806:K806)=MIN(H806:K806),0,IF($B$17="custo",(MAX(H806:K806)-I806)/(MAX(H806:K806)-MIN(H806:K806)),(I806-MIN(H806:K806))/(MAX(H806:K806)-MIN(H806:K806))))</f>
        <v>0</v>
      </c>
      <c r="AD806" s="0" t="n">
        <f aca="false">IF(MAX(H806:K806)=MIN(H806:K806),0,IF($B$17="custo",(MAX(H806:K806)-J806)/(MAX(H806:K806)-MIN(H806:K806)),(J806-MIN(H806:K806))/(MAX(H806:K806)-MIN(H806:K806))))</f>
        <v>0.820187723896684</v>
      </c>
      <c r="AE806" s="0" t="n">
        <f aca="false">IF(MAX(H806:K806)=MIN(H806:K806),0,IF($B$17="custo",(MAX(H806:K806)-K806)/(MAX(H806:K806)-MIN(H806:K806)),(K806-MIN(H806:K806))/(MAX(H806:K806)-MIN(H806:K806))))</f>
        <v>1</v>
      </c>
      <c r="AF806" s="0" t="n">
        <f aca="false">IF(MAX(L806:O806)=MIN(L806:O806),0,IF($C$17="custo",(MAX(L806:O806)-L806)/(MAX(L806:O806)-MIN(L806:O806)),(L806-MIN(L806:O806))/(MAX(L806:O806)-MIN(L806:O806))))</f>
        <v>0.735515180694331</v>
      </c>
      <c r="AG806" s="0" t="n">
        <f aca="false">IF(MAX(L806:O806)=MIN(L806:O806),0,IF($C$17="custo",(MAX(L806:O806)-M806)/(MAX(L806:O806)-MIN(L806:O806)),(M806-MIN(L806:O806))/(MAX(L806:O806)-MIN(L806:O806))))</f>
        <v>1</v>
      </c>
      <c r="AH806" s="0" t="n">
        <f aca="false">IF(MAX(L806:O806)=MIN(L806:O806),0,IF($C$17="custo",(MAX(L806:O806)-N806)/(MAX(L806:O806)-MIN(L806:O806)),(N806-MIN(L806:O806))/(MAX(L806:O806)-MIN(L806:O806))))</f>
        <v>0.814166421645849</v>
      </c>
      <c r="AI806" s="0" t="n">
        <f aca="false">IF(MAX(L806:O806)=MIN(L806:O806),0,IF($C$17="custo",(MAX(L806:O806)-O806)/(MAX(L806:O806)-MIN(L806:O806)),(O806-MIN(L806:O806))/(MAX(L806:O806)-MIN(L806:O806))))</f>
        <v>0</v>
      </c>
      <c r="AJ806" s="0" t="n">
        <f aca="false">IF(MAX(P806:S806)=MIN(P806:S806),0,IF($D$17="custo",(MAX(P806:S806)-P806)/(MAX(P806:S806)-MIN(P806:S806)),(P806-MIN(P806:S806))/(MAX(P806:S806)-MIN(P806:S806))))</f>
        <v>0.255572116789282</v>
      </c>
      <c r="AK806" s="0" t="n">
        <f aca="false">IF(MAX(P806:S806)=MIN(P806:S806),0,IF($D$17="custo",(MAX(P806:S806)-Q806)/(MAX(P806:S806)-MIN(P806:S806)),(Q806-MIN(P806:S806))/(MAX(P806:S806)-MIN(P806:S806))))</f>
        <v>0</v>
      </c>
      <c r="AL806" s="0" t="n">
        <f aca="false">IF(MAX(P806:S806)=MIN(P806:S806),0,IF($D$17="custo",(MAX(P806:S806)-R806)/(MAX(P806:S806)-MIN(P806:S806)),(R806-MIN(P806:S806))/(MAX(P806:S806)-MIN(P806:S806))))</f>
        <v>0.76459939726907</v>
      </c>
      <c r="AM806" s="0" t="n">
        <f aca="false">IF(MAX(P806:S806)=MIN(P806:S806),0,IF($D$17="custo",(MAX(P806:S806)-S806)/(MAX(P806:S806)-MIN(P806:S806)),(S806-MIN(P806:S806))/(MAX(P806:S806)-MIN(P806:S806))))</f>
        <v>1</v>
      </c>
      <c r="AN806" s="0" t="n">
        <f aca="false">IF(MAX(T806:W806)=MIN(T806:W806),0,IF($E$17="custo",(MAX(T806:W806)-T806)/(MAX(T806:W806)-MIN(T806:W806)),(T806-MIN(T806:W806))/(MAX(T806:W806)-MIN(T806:W806))))</f>
        <v>0</v>
      </c>
      <c r="AO806" s="0" t="n">
        <f aca="false">IF(MAX(T806:W806)=MIN(T806:W806),0,IF($E$17="custo",(MAX(T806:W806)-U806)/(MAX(T806:W806)-MIN(T806:W806)),(U806-MIN(T806:W806))/(MAX(T806:W806)-MIN(T806:W806))))</f>
        <v>0.75</v>
      </c>
      <c r="AP806" s="0" t="n">
        <f aca="false">IF(MAX(T806:W806)=MIN(T806:W806),0,IF($E$17="custo",(MAX(T806:W806)-V806)/(MAX(T806:W806)-MIN(T806:W806)),(V806-MIN(T806:W806))/(MAX(T806:W806)-MIN(T806:W806))))</f>
        <v>0.75</v>
      </c>
      <c r="AQ806" s="0" t="n">
        <f aca="false">IF(MAX(T806:W806)=MIN(T806:W806),0,IF($E$17="custo",(MAX(T806:W806)-W806)/(MAX(T806:W806)-MIN(T806:W806)),(W806-MIN(T806:W806))/(MAX(T806:W806)-MIN(T806:W806))))</f>
        <v>1</v>
      </c>
      <c r="AR806" s="0" t="n">
        <f aca="false">IF(MAX(X806:AA806)=MIN(X806:AA806),0,IF($F$17="custo",(MAX(X806:AA806)-X806)/(MAX(X806:AA806)-MIN(X806:AA806)),(X806-MIN(X806:AA806))/(MAX(X806:AA806)-MIN(X806:AA806))))</f>
        <v>0</v>
      </c>
      <c r="AS806" s="0" t="n">
        <f aca="false">IF(MAX(X806:AA806)=MIN(X806:AA806),0,IF($F$17="custo",(MAX(X806:AA806)-Y806)/(MAX(X806:AA806)-MIN(X806:AA806)),(Y806-MIN(X806:AA806))/(MAX(X806:AA806)-MIN(X806:AA806))))</f>
        <v>0.428571428571429</v>
      </c>
      <c r="AT806" s="0" t="n">
        <f aca="false">IF(MAX(X806:AA806)=MIN(X806:AA806),0,IF($F$17="custo",(MAX(X806:AA806)-Z806)/(MAX(X806:AA806)-MIN(X806:AA806)),(Z806-MIN(X806:AA806))/(MAX(X806:AA806)-MIN(X806:AA806))))</f>
        <v>0.142857142857143</v>
      </c>
      <c r="AU806" s="0" t="n">
        <f aca="false">IF(MAX(X806:AA806)=MIN(X806:AA806),0,IF($F$17="custo",(MAX(X806:AA806)-AA806)/(MAX(X806:AA806)-MIN(X806:AA806)),(AA806-MIN(X806:AA806))/(MAX(X806:AA806)-MIN(X806:AA806))))</f>
        <v>1</v>
      </c>
      <c r="AV806" s="0" t="n">
        <f aca="false">STDEVP(AB806:AE806)</f>
        <v>0.409380847097204</v>
      </c>
      <c r="AW806" s="0" t="n">
        <f aca="false">STDEVP(AF806:AI806)</f>
        <v>0.380338820934514</v>
      </c>
      <c r="AX806" s="0" t="n">
        <f aca="false">STDEVP(AJ806:AM806)</f>
        <v>0.396754366274391</v>
      </c>
      <c r="AY806" s="0" t="n">
        <f aca="false">STDEVP(AN806:AQ806)</f>
        <v>0.375</v>
      </c>
      <c r="AZ806" s="0" t="n">
        <f aca="false">STDEVP(AR806:AU806)</f>
        <v>0.382993046241557</v>
      </c>
      <c r="BA806" s="0" t="n">
        <f aca="false">AV806*((1-IFERROR(CORREL(AB806:AE806,AF806:AI806),0))+(1-IFERROR(CORREL(AB806:AE806,AJ806:AM806),0))+(1-IFERROR(CORREL(AB806:AE806,AN806:AQ806),0))+(1-IFERROR(CORREL(AB806:AE806,AR806:AU806),0)))</f>
        <v>1.11657197706011</v>
      </c>
      <c r="BB806" s="0" t="n">
        <f aca="false">AW806*((1-IFERROR(CORREL(AF806:AI806,AB806:AE806),0))+(1-IFERROR(CORREL(AF806:AI806,AJ806:AM806),0))+(1-IFERROR(CORREL(AF806:AI806,AN806:AQ806),0))+(1-IFERROR(CORREL(AF806:AI806,AR806:AU806),0)))</f>
        <v>2.56198053690457</v>
      </c>
      <c r="BC806" s="0" t="n">
        <f aca="false">AX806*((1-IFERROR(CORREL(AJ806:AM806,AB806:AE806),0))+(1-IFERROR(CORREL(AJ806:AM806,AF806:AI806),0))+(1-IFERROR(CORREL(AJ806:AM806,AN806:AQ806),0))+(1-IFERROR(CORREL(AJ806:AM806,AR806:AU806),0)))</f>
        <v>1.09144138828843</v>
      </c>
      <c r="BD806" s="0" t="n">
        <f aca="false">AY806*((1-IFERROR(CORREL(AN806:AQ806,AB806:AE806),0))+(1-IFERROR(CORREL(AN806:AQ806,AF806:AI806),0))+(1-IFERROR(CORREL(AN806:AQ806,AJ806:AM806),0))+(1-IFERROR(CORREL(AN806:AQ806,AR806:AU806),0)))</f>
        <v>0.965019524109283</v>
      </c>
      <c r="BE806" s="0" t="n">
        <f aca="false">AZ806*((1-IFERROR(CORREL(AR806:AU806,AB806:AE806),0))+(1-IFERROR(CORREL(AR806:AU806,AF806:AI806),0))+(1-IFERROR(CORREL(AR806:AU806,AJ806:AM806),0))+(1-IFERROR(CORREL(AR806:AU806,AN806:AQ806),0)))</f>
        <v>1.14726549011806</v>
      </c>
      <c r="BF806" s="0" t="n">
        <f aca="false">IF(SUM(BA806:BE806)&gt;0,BA806/SUM(BA806:BE806),1/5)</f>
        <v>0.162238698926651</v>
      </c>
      <c r="BG806" s="0" t="n">
        <f aca="false">IF(SUM(BA806:BE806)&gt;0,BB806/SUM(BA806:BE806),1/5)</f>
        <v>0.372257586185528</v>
      </c>
      <c r="BH806" s="0" t="n">
        <f aca="false">IF(SUM(BA806:BE806)&gt;0,BC806/SUM(BA806:BE806),1/5)</f>
        <v>0.158587206582814</v>
      </c>
      <c r="BI806" s="0" t="n">
        <f aca="false">IF(SUM(BA806:BE806)&gt;0,BD806/SUM(BA806:BE806),1/5)</f>
        <v>0.140218020196541</v>
      </c>
      <c r="BJ806" s="0" t="n">
        <f aca="false">IF(SUM(BA806:BE806)&gt;0,BE806/SUM(BA806:BE806),1/5)</f>
        <v>0.166698488108466</v>
      </c>
      <c r="BK806" s="0" t="n">
        <f aca="false">BF806*AB806+BG806*AF806+BH806*AJ806+BI806*AN806+BJ806*AR806</f>
        <v>0.352928843817113</v>
      </c>
      <c r="BL806" s="0" t="n">
        <f aca="false">BF806*AC806+BG806*AG806+BH806*AK806+BI806*AO806+BJ806*AS806</f>
        <v>0.548863310522276</v>
      </c>
      <c r="BM806" s="0" t="n">
        <f aca="false">BF806*AD806+BG806*AH806+BH806*AL806+BI806*AP806+BJ806*AT806</f>
        <v>0.686379083520793</v>
      </c>
      <c r="BN806" s="0" t="n">
        <f aca="false">BF806*AE806+BG806*AI806+BH806*AM806+BI806*AQ806+BJ806*AU806</f>
        <v>0.627742413814472</v>
      </c>
      <c r="BO806" s="0" t="n">
        <f aca="false">RANK(BK806,$BK806:$BN806)</f>
        <v>4</v>
      </c>
      <c r="BP806" s="0" t="n">
        <f aca="false">RANK(BL806,$BK806:$BN806)</f>
        <v>3</v>
      </c>
      <c r="BQ806" s="0" t="n">
        <f aca="false">RANK(BM806,$BK806:$BN806)</f>
        <v>1</v>
      </c>
      <c r="BR806" s="0" t="n">
        <f aca="false">RANK(BN806,$BK806:$BN806)</f>
        <v>2</v>
      </c>
    </row>
    <row r="807" customFormat="false" ht="15" hidden="false" customHeight="false" outlineLevel="0" collapsed="false">
      <c r="A807" s="0" t="n">
        <v>784</v>
      </c>
      <c r="B807" s="0" t="n">
        <f aca="false">RANDBETWEEN(1,$B$5)</f>
        <v>5</v>
      </c>
      <c r="C807" s="0" t="n">
        <f aca="false">RANDBETWEEN(1,$B$5)</f>
        <v>6</v>
      </c>
      <c r="D807" s="0" t="n">
        <f aca="false">RANDBETWEEN(1,$B$5)</f>
        <v>3</v>
      </c>
      <c r="E807" s="0" t="n">
        <f aca="false">RANDBETWEEN(1,$B$5)</f>
        <v>5</v>
      </c>
      <c r="F807" s="0" t="n">
        <f aca="false">RANDBETWEEN(1,$B$5)</f>
        <v>4</v>
      </c>
      <c r="G807" s="0" t="n">
        <f aca="false">RANDBETWEEN(1,$B$5)</f>
        <v>1</v>
      </c>
      <c r="H807" s="0" t="n">
        <f aca="true">NORMINV(RAND(),$B$8,$B$13)</f>
        <v>40.1571133054369</v>
      </c>
      <c r="I807" s="0" t="n">
        <f aca="true">NORMINV(RAND(),$C$8,$C$13)</f>
        <v>55.5347175416898</v>
      </c>
      <c r="J807" s="0" t="n">
        <f aca="true">NORMINV(RAND(),$D$8,$D$13)</f>
        <v>15.0925794237466</v>
      </c>
      <c r="K807" s="0" t="n">
        <f aca="true">NORMINV(RAND(),$E$8,$E$13)</f>
        <v>2.91388625277805</v>
      </c>
      <c r="L807" s="0" t="n">
        <f aca="true">NORMINV(RAND(),$B$9,$B$14)</f>
        <v>53.0003173744467</v>
      </c>
      <c r="M807" s="0" t="n">
        <f aca="true">NORMINV(RAND(),$C$9,$C$14)</f>
        <v>49.8949872191355</v>
      </c>
      <c r="N807" s="0" t="n">
        <f aca="true">NORMINV(RAND(),$D$9,$D$14)</f>
        <v>48.6146278333334</v>
      </c>
      <c r="O807" s="0" t="n">
        <f aca="true">NORMINV(RAND(),$E$9,$E$14)</f>
        <v>25.7401716547097</v>
      </c>
      <c r="P807" s="0" t="n">
        <f aca="true">NORMINV(RAND(),$B$10,$B$15)</f>
        <v>25.3815710721122</v>
      </c>
      <c r="Q807" s="0" t="n">
        <f aca="true">NORMINV(RAND(),$C$10,$C$15)</f>
        <v>31.5911211446079</v>
      </c>
      <c r="R807" s="0" t="n">
        <f aca="true">NORMINV(RAND(),$D$10,$D$15)</f>
        <v>10.4844771966082</v>
      </c>
      <c r="S807" s="0" t="n">
        <f aca="true">NORMINV(RAND(),$E$10,$E$15)</f>
        <v>4.27764794164588</v>
      </c>
      <c r="T807" s="0" t="n">
        <f aca="false">MEDIAN(INDEX(Avaliadores!$B$17:$B$22,$B807),INDEX(Avaliadores!$B$17:$B$22,$C807),INDEX(Avaliadores!$B$17:$B$22,$D807),INDEX(Avaliadores!$B$17:$B$22,$E807),INDEX(Avaliadores!$B$17:$B$22,$F807),INDEX(Avaliadores!$B$17:$B$22,$G807))</f>
        <v>2.54166666666667</v>
      </c>
      <c r="U807" s="0" t="n">
        <f aca="false">MEDIAN(INDEX(Avaliadores!$C$17:$C$22,$B807),INDEX(Avaliadores!$C$17:$C$22,$C807),INDEX(Avaliadores!$C$17:$C$22,$D807),INDEX(Avaliadores!$C$17:$C$22,$E807),INDEX(Avaliadores!$C$17:$C$22,$F807),INDEX(Avaliadores!$C$17:$C$22,$G807))</f>
        <v>5.54166666666667</v>
      </c>
      <c r="V807" s="0" t="n">
        <f aca="false">MEDIAN(INDEX(Avaliadores!$D$17:$D$22,$B807),INDEX(Avaliadores!$D$17:$D$22,$C807),INDEX(Avaliadores!$D$17:$D$22,$D807),INDEX(Avaliadores!$D$17:$D$22,$E807),INDEX(Avaliadores!$D$17:$D$22,$F807),INDEX(Avaliadores!$D$17:$D$22,$G807))</f>
        <v>5.54166666666667</v>
      </c>
      <c r="W807" s="0" t="n">
        <f aca="false">MEDIAN(INDEX(Avaliadores!$E$17:$E$22,$B807),INDEX(Avaliadores!$E$17:$E$22,$C807),INDEX(Avaliadores!$E$17:$E$22,$D807),INDEX(Avaliadores!$E$17:$E$22,$E807),INDEX(Avaliadores!$E$17:$E$22,$F807),INDEX(Avaliadores!$E$17:$E$22,$G807))</f>
        <v>6.79166666666667</v>
      </c>
      <c r="X807" s="0" t="n">
        <f aca="false">MEDIAN(INDEX(Avaliadores!$F$17:$F$22,$B807),INDEX(Avaliadores!$F$17:$F$22,$C807),INDEX(Avaliadores!$F$17:$F$22,$D807),INDEX(Avaliadores!$F$17:$F$22,$E807),INDEX(Avaliadores!$F$17:$F$22,$F807),INDEX(Avaliadores!$F$17:$F$22,$G807))</f>
        <v>2.66666666666667</v>
      </c>
      <c r="Y807" s="0" t="n">
        <f aca="false">MEDIAN(INDEX(Avaliadores!$G$17:$G$22,$B807),INDEX(Avaliadores!$G$17:$G$22,$C807),INDEX(Avaliadores!$G$17:$G$22,$D807),INDEX(Avaliadores!$G$17:$G$22,$E807),INDEX(Avaliadores!$G$17:$G$22,$F807),INDEX(Avaliadores!$G$17:$G$22,$G807))</f>
        <v>4.79166666666667</v>
      </c>
      <c r="Z807" s="0" t="n">
        <f aca="false">MEDIAN(INDEX(Avaliadores!$H$17:$H$22,$B807),INDEX(Avaliadores!$H$17:$H$22,$C807),INDEX(Avaliadores!$H$17:$H$22,$D807),INDEX(Avaliadores!$H$17:$H$22,$E807),INDEX(Avaliadores!$H$17:$H$22,$F807),INDEX(Avaliadores!$H$17:$H$22,$G807))</f>
        <v>3.66666666666667</v>
      </c>
      <c r="AA807" s="0" t="n">
        <f aca="false">MEDIAN(INDEX(Avaliadores!$I$17:$I$22,$B807),INDEX(Avaliadores!$I$17:$I$22,$C807),INDEX(Avaliadores!$I$17:$I$22,$D807),INDEX(Avaliadores!$I$17:$I$22,$E807),INDEX(Avaliadores!$I$17:$I$22,$F807),INDEX(Avaliadores!$I$17:$I$22,$G807))</f>
        <v>6.66666666666667</v>
      </c>
      <c r="AB807" s="0" t="n">
        <f aca="false">IF(MAX(H807:K807)=MIN(H807:K807),0,IF($B$17="custo",(MAX(H807:K807)-H807)/(MAX(H807:K807)-MIN(H807:K807)),(H807-MIN(H807:K807))/(MAX(H807:K807)-MIN(H807:K807))))</f>
        <v>0.292234156313932</v>
      </c>
      <c r="AC807" s="0" t="n">
        <f aca="false">IF(MAX(H807:K807)=MIN(H807:K807),0,IF($B$17="custo",(MAX(H807:K807)-I807)/(MAX(H807:K807)-MIN(H807:K807)),(I807-MIN(H807:K807))/(MAX(H807:K807)-MIN(H807:K807))))</f>
        <v>0</v>
      </c>
      <c r="AD807" s="0" t="n">
        <f aca="false">IF(MAX(H807:K807)=MIN(H807:K807),0,IF($B$17="custo",(MAX(H807:K807)-J807)/(MAX(H807:K807)-MIN(H807:K807)),(J807-MIN(H807:K807))/(MAX(H807:K807)-MIN(H807:K807))))</f>
        <v>0.768557567931566</v>
      </c>
      <c r="AE807" s="0" t="n">
        <f aca="false">IF(MAX(H807:K807)=MIN(H807:K807),0,IF($B$17="custo",(MAX(H807:K807)-K807)/(MAX(H807:K807)-MIN(H807:K807)),(K807-MIN(H807:K807))/(MAX(H807:K807)-MIN(H807:K807))))</f>
        <v>1</v>
      </c>
      <c r="AF807" s="0" t="n">
        <f aca="false">IF(MAX(L807:O807)=MIN(L807:O807),0,IF($C$17="custo",(MAX(L807:O807)-L807)/(MAX(L807:O807)-MIN(L807:O807)),(L807-MIN(L807:O807))/(MAX(L807:O807)-MIN(L807:O807))))</f>
        <v>1</v>
      </c>
      <c r="AG807" s="0" t="n">
        <f aca="false">IF(MAX(L807:O807)=MIN(L807:O807),0,IF($C$17="custo",(MAX(L807:O807)-M807)/(MAX(L807:O807)-MIN(L807:O807)),(M807-MIN(L807:O807))/(MAX(L807:O807)-MIN(L807:O807))))</f>
        <v>0.886085342784399</v>
      </c>
      <c r="AH807" s="0" t="n">
        <f aca="false">IF(MAX(L807:O807)=MIN(L807:O807),0,IF($C$17="custo",(MAX(L807:O807)-N807)/(MAX(L807:O807)-MIN(L807:O807)),(N807-MIN(L807:O807))/(MAX(L807:O807)-MIN(L807:O807))))</f>
        <v>0.839117164442085</v>
      </c>
      <c r="AI807" s="0" t="n">
        <f aca="false">IF(MAX(L807:O807)=MIN(L807:O807),0,IF($C$17="custo",(MAX(L807:O807)-O807)/(MAX(L807:O807)-MIN(L807:O807)),(O807-MIN(L807:O807))/(MAX(L807:O807)-MIN(L807:O807))))</f>
        <v>0</v>
      </c>
      <c r="AJ807" s="0" t="n">
        <f aca="false">IF(MAX(P807:S807)=MIN(P807:S807),0,IF($D$17="custo",(MAX(P807:S807)-P807)/(MAX(P807:S807)-MIN(P807:S807)),(P807-MIN(P807:S807))/(MAX(P807:S807)-MIN(P807:S807))))</f>
        <v>0.227343846985461</v>
      </c>
      <c r="AK807" s="0" t="n">
        <f aca="false">IF(MAX(P807:S807)=MIN(P807:S807),0,IF($D$17="custo",(MAX(P807:S807)-Q807)/(MAX(P807:S807)-MIN(P807:S807)),(Q807-MIN(P807:S807))/(MAX(P807:S807)-MIN(P807:S807))))</f>
        <v>0</v>
      </c>
      <c r="AL807" s="0" t="n">
        <f aca="false">IF(MAX(P807:S807)=MIN(P807:S807),0,IF($D$17="custo",(MAX(P807:S807)-R807)/(MAX(P807:S807)-MIN(P807:S807)),(R807-MIN(P807:S807))/(MAX(P807:S807)-MIN(P807:S807))))</f>
        <v>0.772755767498318</v>
      </c>
      <c r="AM807" s="0" t="n">
        <f aca="false">IF(MAX(P807:S807)=MIN(P807:S807),0,IF($D$17="custo",(MAX(P807:S807)-S807)/(MAX(P807:S807)-MIN(P807:S807)),(S807-MIN(P807:S807))/(MAX(P807:S807)-MIN(P807:S807))))</f>
        <v>1</v>
      </c>
      <c r="AN807" s="0" t="n">
        <f aca="false">IF(MAX(T807:W807)=MIN(T807:W807),0,IF($E$17="custo",(MAX(T807:W807)-T807)/(MAX(T807:W807)-MIN(T807:W807)),(T807-MIN(T807:W807))/(MAX(T807:W807)-MIN(T807:W807))))</f>
        <v>0</v>
      </c>
      <c r="AO807" s="0" t="n">
        <f aca="false">IF(MAX(T807:W807)=MIN(T807:W807),0,IF($E$17="custo",(MAX(T807:W807)-U807)/(MAX(T807:W807)-MIN(T807:W807)),(U807-MIN(T807:W807))/(MAX(T807:W807)-MIN(T807:W807))))</f>
        <v>0.705882352941177</v>
      </c>
      <c r="AP807" s="0" t="n">
        <f aca="false">IF(MAX(T807:W807)=MIN(T807:W807),0,IF($E$17="custo",(MAX(T807:W807)-V807)/(MAX(T807:W807)-MIN(T807:W807)),(V807-MIN(T807:W807))/(MAX(T807:W807)-MIN(T807:W807))))</f>
        <v>0.705882352941177</v>
      </c>
      <c r="AQ807" s="0" t="n">
        <f aca="false">IF(MAX(T807:W807)=MIN(T807:W807),0,IF($E$17="custo",(MAX(T807:W807)-W807)/(MAX(T807:W807)-MIN(T807:W807)),(W807-MIN(T807:W807))/(MAX(T807:W807)-MIN(T807:W807))))</f>
        <v>1</v>
      </c>
      <c r="AR807" s="0" t="n">
        <f aca="false">IF(MAX(X807:AA807)=MIN(X807:AA807),0,IF($F$17="custo",(MAX(X807:AA807)-X807)/(MAX(X807:AA807)-MIN(X807:AA807)),(X807-MIN(X807:AA807))/(MAX(X807:AA807)-MIN(X807:AA807))))</f>
        <v>0</v>
      </c>
      <c r="AS807" s="0" t="n">
        <f aca="false">IF(MAX(X807:AA807)=MIN(X807:AA807),0,IF($F$17="custo",(MAX(X807:AA807)-Y807)/(MAX(X807:AA807)-MIN(X807:AA807)),(Y807-MIN(X807:AA807))/(MAX(X807:AA807)-MIN(X807:AA807))))</f>
        <v>0.53125</v>
      </c>
      <c r="AT807" s="0" t="n">
        <f aca="false">IF(MAX(X807:AA807)=MIN(X807:AA807),0,IF($F$17="custo",(MAX(X807:AA807)-Z807)/(MAX(X807:AA807)-MIN(X807:AA807)),(Z807-MIN(X807:AA807))/(MAX(X807:AA807)-MIN(X807:AA807))))</f>
        <v>0.25</v>
      </c>
      <c r="AU807" s="0" t="n">
        <f aca="false">IF(MAX(X807:AA807)=MIN(X807:AA807),0,IF($F$17="custo",(MAX(X807:AA807)-AA807)/(MAX(X807:AA807)-MIN(X807:AA807)),(AA807-MIN(X807:AA807))/(MAX(X807:AA807)-MIN(X807:AA807))))</f>
        <v>1</v>
      </c>
      <c r="AV807" s="0" t="n">
        <f aca="false">STDEVP(AB807:AE807)</f>
        <v>0.391907484191651</v>
      </c>
      <c r="AW807" s="0" t="n">
        <f aca="false">STDEVP(AF807:AI807)</f>
        <v>0.397675330517966</v>
      </c>
      <c r="AX807" s="0" t="n">
        <f aca="false">STDEVP(AJ807:AM807)</f>
        <v>0.40272108338139</v>
      </c>
      <c r="AY807" s="0" t="n">
        <f aca="false">STDEVP(AN807:AQ807)</f>
        <v>0.36823482428085</v>
      </c>
      <c r="AZ807" s="0" t="n">
        <f aca="false">STDEVP(AR807:AU807)</f>
        <v>0.37131983244738</v>
      </c>
      <c r="BA807" s="0" t="n">
        <f aca="false">AV807*((1-IFERROR(CORREL(AB807:AE807,AF807:AI807),0))+(1-IFERROR(CORREL(AB807:AE807,AJ807:AM807),0))+(1-IFERROR(CORREL(AB807:AE807,AN807:AQ807),0))+(1-IFERROR(CORREL(AB807:AE807,AR807:AU807),0)))</f>
        <v>1.0816734718572</v>
      </c>
      <c r="BB807" s="0" t="n">
        <f aca="false">AW807*((1-IFERROR(CORREL(AF807:AI807,AB807:AE807),0))+(1-IFERROR(CORREL(AF807:AI807,AJ807:AM807),0))+(1-IFERROR(CORREL(AF807:AI807,AN807:AQ807),0))+(1-IFERROR(CORREL(AF807:AI807,AR807:AU807),0)))</f>
        <v>2.83844108107326</v>
      </c>
      <c r="BC807" s="0" t="n">
        <f aca="false">AX807*((1-IFERROR(CORREL(AJ807:AM807,AB807:AE807),0))+(1-IFERROR(CORREL(AJ807:AM807,AF807:AI807),0))+(1-IFERROR(CORREL(AJ807:AM807,AN807:AQ807),0))+(1-IFERROR(CORREL(AJ807:AM807,AR807:AU807),0)))</f>
        <v>1.08096380117208</v>
      </c>
      <c r="BD807" s="0" t="n">
        <f aca="false">AY807*((1-IFERROR(CORREL(AN807:AQ807,AB807:AE807),0))+(1-IFERROR(CORREL(AN807:AQ807,AF807:AI807),0))+(1-IFERROR(CORREL(AN807:AQ807,AJ807:AM807),0))+(1-IFERROR(CORREL(AN807:AQ807,AR807:AU807),0)))</f>
        <v>1.01672949880049</v>
      </c>
      <c r="BE807" s="0" t="n">
        <f aca="false">AZ807*((1-IFERROR(CORREL(AR807:AU807,AB807:AE807),0))+(1-IFERROR(CORREL(AR807:AU807,AF807:AI807),0))+(1-IFERROR(CORREL(AR807:AU807,AJ807:AM807),0))+(1-IFERROR(CORREL(AR807:AU807,AN807:AQ807),0)))</f>
        <v>1.1333507494443</v>
      </c>
      <c r="BF807" s="0" t="n">
        <f aca="false">IF(SUM(BA807:BE807)&gt;0,BA807/SUM(BA807:BE807),1/5)</f>
        <v>0.151258492784952</v>
      </c>
      <c r="BG807" s="0" t="n">
        <f aca="false">IF(SUM(BA807:BE807)&gt;0,BB807/SUM(BA807:BE807),1/5)</f>
        <v>0.396920448686672</v>
      </c>
      <c r="BH807" s="0" t="n">
        <f aca="false">IF(SUM(BA807:BE807)&gt;0,BC807/SUM(BA807:BE807),1/5)</f>
        <v>0.151159254224519</v>
      </c>
      <c r="BI807" s="0" t="n">
        <f aca="false">IF(SUM(BA807:BE807)&gt;0,BD807/SUM(BA807:BE807),1/5)</f>
        <v>0.142176891233647</v>
      </c>
      <c r="BJ807" s="0" t="n">
        <f aca="false">IF(SUM(BA807:BE807)&gt;0,BE807/SUM(BA807:BE807),1/5)</f>
        <v>0.158484913070209</v>
      </c>
      <c r="BK807" s="0" t="n">
        <f aca="false">BF807*AB807+BG807*AF807+BH807*AJ807+BI807*AN807+BJ807*AR807</f>
        <v>0.475488473073855</v>
      </c>
      <c r="BL807" s="0" t="n">
        <f aca="false">BF807*AC807+BG807*AG807+BH807*AK807+BI807*AO807+BJ807*AS807</f>
        <v>0.536260660419085</v>
      </c>
      <c r="BM807" s="0" t="n">
        <f aca="false">BF807*AD807+BG807*AH807+BH807*AL807+BI807*AP807+BJ807*AT807</f>
        <v>0.706104193053</v>
      </c>
      <c r="BN807" s="0" t="n">
        <f aca="false">BF807*AE807+BG807*AI807+BH807*AM807+BI807*AQ807+BJ807*AU807</f>
        <v>0.603079551313328</v>
      </c>
      <c r="BO807" s="0" t="n">
        <f aca="false">RANK(BK807,$BK807:$BN807)</f>
        <v>4</v>
      </c>
      <c r="BP807" s="0" t="n">
        <f aca="false">RANK(BL807,$BK807:$BN807)</f>
        <v>3</v>
      </c>
      <c r="BQ807" s="0" t="n">
        <f aca="false">RANK(BM807,$BK807:$BN807)</f>
        <v>1</v>
      </c>
      <c r="BR807" s="0" t="n">
        <f aca="false">RANK(BN807,$BK807:$BN807)</f>
        <v>2</v>
      </c>
    </row>
    <row r="808" customFormat="false" ht="15" hidden="false" customHeight="false" outlineLevel="0" collapsed="false">
      <c r="A808" s="0" t="n">
        <v>785</v>
      </c>
      <c r="B808" s="0" t="n">
        <f aca="false">RANDBETWEEN(1,$B$5)</f>
        <v>6</v>
      </c>
      <c r="C808" s="0" t="n">
        <f aca="false">RANDBETWEEN(1,$B$5)</f>
        <v>1</v>
      </c>
      <c r="D808" s="0" t="n">
        <f aca="false">RANDBETWEEN(1,$B$5)</f>
        <v>4</v>
      </c>
      <c r="E808" s="0" t="n">
        <f aca="false">RANDBETWEEN(1,$B$5)</f>
        <v>5</v>
      </c>
      <c r="F808" s="0" t="n">
        <f aca="false">RANDBETWEEN(1,$B$5)</f>
        <v>1</v>
      </c>
      <c r="G808" s="0" t="n">
        <f aca="false">RANDBETWEEN(1,$B$5)</f>
        <v>6</v>
      </c>
      <c r="H808" s="0" t="n">
        <f aca="true">NORMINV(RAND(),$B$8,$B$13)</f>
        <v>48.9196591415433</v>
      </c>
      <c r="I808" s="0" t="n">
        <f aca="true">NORMINV(RAND(),$C$8,$C$13)</f>
        <v>69.711127067387</v>
      </c>
      <c r="J808" s="0" t="n">
        <f aca="true">NORMINV(RAND(),$D$8,$D$13)</f>
        <v>13.0136334615707</v>
      </c>
      <c r="K808" s="0" t="n">
        <f aca="true">NORMINV(RAND(),$E$8,$E$13)</f>
        <v>3.09224344878632</v>
      </c>
      <c r="L808" s="0" t="n">
        <f aca="true">NORMINV(RAND(),$B$9,$B$14)</f>
        <v>51.0255864127213</v>
      </c>
      <c r="M808" s="0" t="n">
        <f aca="true">NORMINV(RAND(),$C$9,$C$14)</f>
        <v>54.8111697457432</v>
      </c>
      <c r="N808" s="0" t="n">
        <f aca="true">NORMINV(RAND(),$D$9,$D$14)</f>
        <v>39.922691794338</v>
      </c>
      <c r="O808" s="0" t="n">
        <f aca="true">NORMINV(RAND(),$E$9,$E$14)</f>
        <v>27.4665234245316</v>
      </c>
      <c r="P808" s="0" t="n">
        <f aca="true">NORMINV(RAND(),$B$10,$B$15)</f>
        <v>25.2876886957102</v>
      </c>
      <c r="Q808" s="0" t="n">
        <f aca="true">NORMINV(RAND(),$C$10,$C$15)</f>
        <v>31.0914463568694</v>
      </c>
      <c r="R808" s="0" t="n">
        <f aca="true">NORMINV(RAND(),$D$10,$D$15)</f>
        <v>9.88205973634546</v>
      </c>
      <c r="S808" s="0" t="n">
        <f aca="true">NORMINV(RAND(),$E$10,$E$15)</f>
        <v>4.11750819263151</v>
      </c>
      <c r="T808" s="0" t="n">
        <f aca="false">MEDIAN(INDEX(Avaliadores!$B$17:$B$22,$B808),INDEX(Avaliadores!$B$17:$B$22,$C808),INDEX(Avaliadores!$B$17:$B$22,$D808),INDEX(Avaliadores!$B$17:$B$22,$E808),INDEX(Avaliadores!$B$17:$B$22,$F808),INDEX(Avaliadores!$B$17:$B$22,$G808))</f>
        <v>2.04166666666667</v>
      </c>
      <c r="U808" s="0" t="n">
        <f aca="false">MEDIAN(INDEX(Avaliadores!$C$17:$C$22,$B808),INDEX(Avaliadores!$C$17:$C$22,$C808),INDEX(Avaliadores!$C$17:$C$22,$D808),INDEX(Avaliadores!$C$17:$C$22,$E808),INDEX(Avaliadores!$C$17:$C$22,$F808),INDEX(Avaliadores!$C$17:$C$22,$G808))</f>
        <v>5.54166666666667</v>
      </c>
      <c r="V808" s="0" t="n">
        <f aca="false">MEDIAN(INDEX(Avaliadores!$D$17:$D$22,$B808),INDEX(Avaliadores!$D$17:$D$22,$C808),INDEX(Avaliadores!$D$17:$D$22,$D808),INDEX(Avaliadores!$D$17:$D$22,$E808),INDEX(Avaliadores!$D$17:$D$22,$F808),INDEX(Avaliadores!$D$17:$D$22,$G808))</f>
        <v>5.54166666666667</v>
      </c>
      <c r="W808" s="0" t="n">
        <f aca="false">MEDIAN(INDEX(Avaliadores!$E$17:$E$22,$B808),INDEX(Avaliadores!$E$17:$E$22,$C808),INDEX(Avaliadores!$E$17:$E$22,$D808),INDEX(Avaliadores!$E$17:$E$22,$E808),INDEX(Avaliadores!$E$17:$E$22,$F808),INDEX(Avaliadores!$E$17:$E$22,$G808))</f>
        <v>6.79166666666667</v>
      </c>
      <c r="X808" s="0" t="n">
        <f aca="false">MEDIAN(INDEX(Avaliadores!$F$17:$F$22,$B808),INDEX(Avaliadores!$F$17:$F$22,$C808),INDEX(Avaliadores!$F$17:$F$22,$D808),INDEX(Avaliadores!$F$17:$F$22,$E808),INDEX(Avaliadores!$F$17:$F$22,$F808),INDEX(Avaliadores!$F$17:$F$22,$G808))</f>
        <v>2.79166666666667</v>
      </c>
      <c r="Y808" s="0" t="n">
        <f aca="false">MEDIAN(INDEX(Avaliadores!$G$17:$G$22,$B808),INDEX(Avaliadores!$G$17:$G$22,$C808),INDEX(Avaliadores!$G$17:$G$22,$D808),INDEX(Avaliadores!$G$17:$G$22,$E808),INDEX(Avaliadores!$G$17:$G$22,$F808),INDEX(Avaliadores!$G$17:$G$22,$G808))</f>
        <v>5.04166666666667</v>
      </c>
      <c r="Z808" s="0" t="n">
        <f aca="false">MEDIAN(INDEX(Avaliadores!$H$17:$H$22,$B808),INDEX(Avaliadores!$H$17:$H$22,$C808),INDEX(Avaliadores!$H$17:$H$22,$D808),INDEX(Avaliadores!$H$17:$H$22,$E808),INDEX(Avaliadores!$H$17:$H$22,$F808),INDEX(Avaliadores!$H$17:$H$22,$G808))</f>
        <v>4.04166666666667</v>
      </c>
      <c r="AA808" s="0" t="n">
        <f aca="false">MEDIAN(INDEX(Avaliadores!$I$17:$I$22,$B808),INDEX(Avaliadores!$I$17:$I$22,$C808),INDEX(Avaliadores!$I$17:$I$22,$D808),INDEX(Avaliadores!$I$17:$I$22,$E808),INDEX(Avaliadores!$I$17:$I$22,$F808),INDEX(Avaliadores!$I$17:$I$22,$G808))</f>
        <v>7.04166666666667</v>
      </c>
      <c r="AB808" s="0" t="n">
        <f aca="false">IF(MAX(H808:K808)=MIN(H808:K808),0,IF($B$17="custo",(MAX(H808:K808)-H808)/(MAX(H808:K808)-MIN(H808:K808)),(H808-MIN(H808:K808))/(MAX(H808:K808)-MIN(H808:K808))))</f>
        <v>0.312095712153881</v>
      </c>
      <c r="AC808" s="0" t="n">
        <f aca="false">IF(MAX(H808:K808)=MIN(H808:K808),0,IF($B$17="custo",(MAX(H808:K808)-I808)/(MAX(H808:K808)-MIN(H808:K808)),(I808-MIN(H808:K808))/(MAX(H808:K808)-MIN(H808:K808))))</f>
        <v>0</v>
      </c>
      <c r="AD808" s="0" t="n">
        <f aca="false">IF(MAX(H808:K808)=MIN(H808:K808),0,IF($B$17="custo",(MAX(H808:K808)-J808)/(MAX(H808:K808)-MIN(H808:K808)),(J808-MIN(H808:K808))/(MAX(H808:K808)-MIN(H808:K808))))</f>
        <v>0.851072406592923</v>
      </c>
      <c r="AE808" s="0" t="n">
        <f aca="false">IF(MAX(H808:K808)=MIN(H808:K808),0,IF($B$17="custo",(MAX(H808:K808)-K808)/(MAX(H808:K808)-MIN(H808:K808)),(K808-MIN(H808:K808))/(MAX(H808:K808)-MIN(H808:K808))))</f>
        <v>1</v>
      </c>
      <c r="AF808" s="0" t="n">
        <f aca="false">IF(MAX(L808:O808)=MIN(L808:O808),0,IF($C$17="custo",(MAX(L808:O808)-L808)/(MAX(L808:O808)-MIN(L808:O808)),(L808-MIN(L808:O808))/(MAX(L808:O808)-MIN(L808:O808))))</f>
        <v>0.861560347552003</v>
      </c>
      <c r="AG808" s="0" t="n">
        <f aca="false">IF(MAX(L808:O808)=MIN(L808:O808),0,IF($C$17="custo",(MAX(L808:O808)-M808)/(MAX(L808:O808)-MIN(L808:O808)),(M808-MIN(L808:O808))/(MAX(L808:O808)-MIN(L808:O808))))</f>
        <v>1</v>
      </c>
      <c r="AH808" s="0" t="n">
        <f aca="false">IF(MAX(L808:O808)=MIN(L808:O808),0,IF($C$17="custo",(MAX(L808:O808)-N808)/(MAX(L808:O808)-MIN(L808:O808)),(N808-MIN(L808:O808))/(MAX(L808:O808)-MIN(L808:O808))))</f>
        <v>0.455524939817708</v>
      </c>
      <c r="AI808" s="0" t="n">
        <f aca="false">IF(MAX(L808:O808)=MIN(L808:O808),0,IF($C$17="custo",(MAX(L808:O808)-O808)/(MAX(L808:O808)-MIN(L808:O808)),(O808-MIN(L808:O808))/(MAX(L808:O808)-MIN(L808:O808))))</f>
        <v>0</v>
      </c>
      <c r="AJ808" s="0" t="n">
        <f aca="false">IF(MAX(P808:S808)=MIN(P808:S808),0,IF($D$17="custo",(MAX(P808:S808)-P808)/(MAX(P808:S808)-MIN(P808:S808)),(P808-MIN(P808:S808))/(MAX(P808:S808)-MIN(P808:S808))))</f>
        <v>0.215161672938577</v>
      </c>
      <c r="AK808" s="0" t="n">
        <f aca="false">IF(MAX(P808:S808)=MIN(P808:S808),0,IF($D$17="custo",(MAX(P808:S808)-Q808)/(MAX(P808:S808)-MIN(P808:S808)),(Q808-MIN(P808:S808))/(MAX(P808:S808)-MIN(P808:S808))))</f>
        <v>0</v>
      </c>
      <c r="AL808" s="0" t="n">
        <f aca="false">IF(MAX(P808:S808)=MIN(P808:S808),0,IF($D$17="custo",(MAX(P808:S808)-R808)/(MAX(P808:S808)-MIN(P808:S808)),(R808-MIN(P808:S808))/(MAX(P808:S808)-MIN(P808:S808))))</f>
        <v>0.786291808462859</v>
      </c>
      <c r="AM808" s="0" t="n">
        <f aca="false">IF(MAX(P808:S808)=MIN(P808:S808),0,IF($D$17="custo",(MAX(P808:S808)-S808)/(MAX(P808:S808)-MIN(P808:S808)),(S808-MIN(P808:S808))/(MAX(P808:S808)-MIN(P808:S808))))</f>
        <v>1</v>
      </c>
      <c r="AN808" s="0" t="n">
        <f aca="false">IF(MAX(T808:W808)=MIN(T808:W808),0,IF($E$17="custo",(MAX(T808:W808)-T808)/(MAX(T808:W808)-MIN(T808:W808)),(T808-MIN(T808:W808))/(MAX(T808:W808)-MIN(T808:W808))))</f>
        <v>0</v>
      </c>
      <c r="AO808" s="0" t="n">
        <f aca="false">IF(MAX(T808:W808)=MIN(T808:W808),0,IF($E$17="custo",(MAX(T808:W808)-U808)/(MAX(T808:W808)-MIN(T808:W808)),(U808-MIN(T808:W808))/(MAX(T808:W808)-MIN(T808:W808))))</f>
        <v>0.736842105263158</v>
      </c>
      <c r="AP808" s="0" t="n">
        <f aca="false">IF(MAX(T808:W808)=MIN(T808:W808),0,IF($E$17="custo",(MAX(T808:W808)-V808)/(MAX(T808:W808)-MIN(T808:W808)),(V808-MIN(T808:W808))/(MAX(T808:W808)-MIN(T808:W808))))</f>
        <v>0.736842105263158</v>
      </c>
      <c r="AQ808" s="0" t="n">
        <f aca="false">IF(MAX(T808:W808)=MIN(T808:W808),0,IF($E$17="custo",(MAX(T808:W808)-W808)/(MAX(T808:W808)-MIN(T808:W808)),(W808-MIN(T808:W808))/(MAX(T808:W808)-MIN(T808:W808))))</f>
        <v>1</v>
      </c>
      <c r="AR808" s="0" t="n">
        <f aca="false">IF(MAX(X808:AA808)=MIN(X808:AA808),0,IF($F$17="custo",(MAX(X808:AA808)-X808)/(MAX(X808:AA808)-MIN(X808:AA808)),(X808-MIN(X808:AA808))/(MAX(X808:AA808)-MIN(X808:AA808))))</f>
        <v>0</v>
      </c>
      <c r="AS808" s="0" t="n">
        <f aca="false">IF(MAX(X808:AA808)=MIN(X808:AA808),0,IF($F$17="custo",(MAX(X808:AA808)-Y808)/(MAX(X808:AA808)-MIN(X808:AA808)),(Y808-MIN(X808:AA808))/(MAX(X808:AA808)-MIN(X808:AA808))))</f>
        <v>0.529411764705882</v>
      </c>
      <c r="AT808" s="0" t="n">
        <f aca="false">IF(MAX(X808:AA808)=MIN(X808:AA808),0,IF($F$17="custo",(MAX(X808:AA808)-Z808)/(MAX(X808:AA808)-MIN(X808:AA808)),(Z808-MIN(X808:AA808))/(MAX(X808:AA808)-MIN(X808:AA808))))</f>
        <v>0.294117647058824</v>
      </c>
      <c r="AU808" s="0" t="n">
        <f aca="false">IF(MAX(X808:AA808)=MIN(X808:AA808),0,IF($F$17="custo",(MAX(X808:AA808)-AA808)/(MAX(X808:AA808)-MIN(X808:AA808)),(AA808-MIN(X808:AA808))/(MAX(X808:AA808)-MIN(X808:AA808))))</f>
        <v>1</v>
      </c>
      <c r="AV808" s="0" t="n">
        <f aca="false">STDEVP(AB808:AE808)</f>
        <v>0.403702829231497</v>
      </c>
      <c r="AW808" s="0" t="n">
        <f aca="false">STDEVP(AF808:AI808)</f>
        <v>0.389733288940514</v>
      </c>
      <c r="AX808" s="0" t="n">
        <f aca="false">STDEVP(AJ808:AM808)</f>
        <v>0.407153332297563</v>
      </c>
      <c r="AY808" s="0" t="n">
        <f aca="false">STDEVP(AN808:AQ808)</f>
        <v>0.372858613560651</v>
      </c>
      <c r="AZ808" s="0" t="n">
        <f aca="false">STDEVP(AR808:AU808)</f>
        <v>0.365878097194845</v>
      </c>
      <c r="BA808" s="0" t="n">
        <f aca="false">AV808*((1-IFERROR(CORREL(AB808:AE808,AF808:AI808),0))+(1-IFERROR(CORREL(AB808:AE808,AJ808:AM808),0))+(1-IFERROR(CORREL(AB808:AE808,AN808:AQ808),0))+(1-IFERROR(CORREL(AB808:AE808,AR808:AU808),0)))</f>
        <v>1.22137146794913</v>
      </c>
      <c r="BB808" s="0" t="n">
        <f aca="false">AW808*((1-IFERROR(CORREL(AF808:AI808,AB808:AE808),0))+(1-IFERROR(CORREL(AF808:AI808,AJ808:AM808),0))+(1-IFERROR(CORREL(AF808:AI808,AN808:AQ808),0))+(1-IFERROR(CORREL(AF808:AI808,AR808:AU808),0)))</f>
        <v>2.8166105840019</v>
      </c>
      <c r="BC808" s="0" t="n">
        <f aca="false">AX808*((1-IFERROR(CORREL(AJ808:AM808,AB808:AE808),0))+(1-IFERROR(CORREL(AJ808:AM808,AF808:AI808),0))+(1-IFERROR(CORREL(AJ808:AM808,AN808:AQ808),0))+(1-IFERROR(CORREL(AJ808:AM808,AR808:AU808),0)))</f>
        <v>1.17174672839184</v>
      </c>
      <c r="BD808" s="0" t="n">
        <f aca="false">AY808*((1-IFERROR(CORREL(AN808:AQ808,AB808:AE808),0))+(1-IFERROR(CORREL(AN808:AQ808,AF808:AI808),0))+(1-IFERROR(CORREL(AN808:AQ808,AJ808:AM808),0))+(1-IFERROR(CORREL(AN808:AQ808,AR808:AU808),0)))</f>
        <v>1.0063225603355</v>
      </c>
      <c r="BE808" s="0" t="n">
        <f aca="false">AZ808*((1-IFERROR(CORREL(AR808:AU808,AB808:AE808),0))+(1-IFERROR(CORREL(AR808:AU808,AF808:AI808),0))+(1-IFERROR(CORREL(AR808:AU808,AJ808:AM808),0))+(1-IFERROR(CORREL(AR808:AU808,AN808:AQ808),0)))</f>
        <v>1.03496650550602</v>
      </c>
      <c r="BF808" s="0" t="n">
        <f aca="false">IF(SUM(BA808:BE808)&gt;0,BA808/SUM(BA808:BE808),1/5)</f>
        <v>0.16844138214221</v>
      </c>
      <c r="BG808" s="0" t="n">
        <f aca="false">IF(SUM(BA808:BE808)&gt;0,BB808/SUM(BA808:BE808),1/5)</f>
        <v>0.388443477005652</v>
      </c>
      <c r="BH808" s="0" t="n">
        <f aca="false">IF(SUM(BA808:BE808)&gt;0,BC808/SUM(BA808:BE808),1/5)</f>
        <v>0.161597551302185</v>
      </c>
      <c r="BI808" s="0" t="n">
        <f aca="false">IF(SUM(BA808:BE808)&gt;0,BD808/SUM(BA808:BE808),1/5)</f>
        <v>0.138783627579271</v>
      </c>
      <c r="BJ808" s="0" t="n">
        <f aca="false">IF(SUM(BA808:BE808)&gt;0,BE808/SUM(BA808:BE808),1/5)</f>
        <v>0.142733961970682</v>
      </c>
      <c r="BK808" s="0" t="n">
        <f aca="false">BF808*AB808+BG808*AF808+BH808*AJ808+BI808*AN808+BJ808*AR808</f>
        <v>0.422006929650111</v>
      </c>
      <c r="BL808" s="0" t="n">
        <f aca="false">BF808*AC808+BG808*AG808+BH808*AK808+BI808*AO808+BJ808*AS808</f>
        <v>0.566270136017581</v>
      </c>
      <c r="BM808" s="0" t="n">
        <f aca="false">BF808*AD808+BG808*AH808+BH808*AL808+BI808*AP808+BJ808*AT808</f>
        <v>0.591606532183523</v>
      </c>
      <c r="BN808" s="0" t="n">
        <f aca="false">BF808*AE808+BG808*AI808+BH808*AM808+BI808*AQ808+BJ808*AU808</f>
        <v>0.611556522994348</v>
      </c>
      <c r="BO808" s="0" t="n">
        <f aca="false">RANK(BK808,$BK808:$BN808)</f>
        <v>4</v>
      </c>
      <c r="BP808" s="0" t="n">
        <f aca="false">RANK(BL808,$BK808:$BN808)</f>
        <v>3</v>
      </c>
      <c r="BQ808" s="0" t="n">
        <f aca="false">RANK(BM808,$BK808:$BN808)</f>
        <v>2</v>
      </c>
      <c r="BR808" s="0" t="n">
        <f aca="false">RANK(BN808,$BK808:$BN808)</f>
        <v>1</v>
      </c>
    </row>
    <row r="809" customFormat="false" ht="15" hidden="false" customHeight="false" outlineLevel="0" collapsed="false">
      <c r="A809" s="0" t="n">
        <v>786</v>
      </c>
      <c r="B809" s="0" t="n">
        <f aca="false">RANDBETWEEN(1,$B$5)</f>
        <v>6</v>
      </c>
      <c r="C809" s="0" t="n">
        <f aca="false">RANDBETWEEN(1,$B$5)</f>
        <v>6</v>
      </c>
      <c r="D809" s="0" t="n">
        <f aca="false">RANDBETWEEN(1,$B$5)</f>
        <v>5</v>
      </c>
      <c r="E809" s="0" t="n">
        <f aca="false">RANDBETWEEN(1,$B$5)</f>
        <v>3</v>
      </c>
      <c r="F809" s="0" t="n">
        <f aca="false">RANDBETWEEN(1,$B$5)</f>
        <v>3</v>
      </c>
      <c r="G809" s="0" t="n">
        <f aca="false">RANDBETWEEN(1,$B$5)</f>
        <v>5</v>
      </c>
      <c r="H809" s="0" t="n">
        <f aca="true">NORMINV(RAND(),$B$8,$B$13)</f>
        <v>51.9821455679804</v>
      </c>
      <c r="I809" s="0" t="n">
        <f aca="true">NORMINV(RAND(),$C$8,$C$13)</f>
        <v>62.5025447365655</v>
      </c>
      <c r="J809" s="0" t="n">
        <f aca="true">NORMINV(RAND(),$D$8,$D$13)</f>
        <v>15.1318379988629</v>
      </c>
      <c r="K809" s="0" t="n">
        <f aca="true">NORMINV(RAND(),$E$8,$E$13)</f>
        <v>2.95307117752991</v>
      </c>
      <c r="L809" s="0" t="n">
        <f aca="true">NORMINV(RAND(),$B$9,$B$14)</f>
        <v>50.1645972228989</v>
      </c>
      <c r="M809" s="0" t="n">
        <f aca="true">NORMINV(RAND(),$C$9,$C$14)</f>
        <v>60.3296175453736</v>
      </c>
      <c r="N809" s="0" t="n">
        <f aca="true">NORMINV(RAND(),$D$9,$D$14)</f>
        <v>43.9602228426495</v>
      </c>
      <c r="O809" s="0" t="n">
        <f aca="true">NORMINV(RAND(),$E$9,$E$14)</f>
        <v>24.1045622618083</v>
      </c>
      <c r="P809" s="0" t="n">
        <f aca="true">NORMINV(RAND(),$B$10,$B$15)</f>
        <v>23.0201244186829</v>
      </c>
      <c r="Q809" s="0" t="n">
        <f aca="true">NORMINV(RAND(),$C$10,$C$15)</f>
        <v>26.6867597957081</v>
      </c>
      <c r="R809" s="0" t="n">
        <f aca="true">NORMINV(RAND(),$D$10,$D$15)</f>
        <v>9.80261868293992</v>
      </c>
      <c r="S809" s="0" t="n">
        <f aca="true">NORMINV(RAND(),$E$10,$E$15)</f>
        <v>4.13174813856005</v>
      </c>
      <c r="T809" s="0" t="n">
        <f aca="false">MEDIAN(INDEX(Avaliadores!$B$17:$B$22,$B809),INDEX(Avaliadores!$B$17:$B$22,$C809),INDEX(Avaliadores!$B$17:$B$22,$D809),INDEX(Avaliadores!$B$17:$B$22,$E809),INDEX(Avaliadores!$B$17:$B$22,$F809),INDEX(Avaliadores!$B$17:$B$22,$G809))</f>
        <v>2.54166666666667</v>
      </c>
      <c r="U809" s="0" t="n">
        <f aca="false">MEDIAN(INDEX(Avaliadores!$C$17:$C$22,$B809),INDEX(Avaliadores!$C$17:$C$22,$C809),INDEX(Avaliadores!$C$17:$C$22,$D809),INDEX(Avaliadores!$C$17:$C$22,$E809),INDEX(Avaliadores!$C$17:$C$22,$F809),INDEX(Avaliadores!$C$17:$C$22,$G809))</f>
        <v>5.54166666666667</v>
      </c>
      <c r="V809" s="0" t="n">
        <f aca="false">MEDIAN(INDEX(Avaliadores!$D$17:$D$22,$B809),INDEX(Avaliadores!$D$17:$D$22,$C809),INDEX(Avaliadores!$D$17:$D$22,$D809),INDEX(Avaliadores!$D$17:$D$22,$E809),INDEX(Avaliadores!$D$17:$D$22,$F809),INDEX(Avaliadores!$D$17:$D$22,$G809))</f>
        <v>5.54166666666667</v>
      </c>
      <c r="W809" s="0" t="n">
        <f aca="false">MEDIAN(INDEX(Avaliadores!$E$17:$E$22,$B809),INDEX(Avaliadores!$E$17:$E$22,$C809),INDEX(Avaliadores!$E$17:$E$22,$D809),INDEX(Avaliadores!$E$17:$E$22,$E809),INDEX(Avaliadores!$E$17:$E$22,$F809),INDEX(Avaliadores!$E$17:$E$22,$G809))</f>
        <v>6.04166666666667</v>
      </c>
      <c r="X809" s="0" t="n">
        <f aca="false">MEDIAN(INDEX(Avaliadores!$F$17:$F$22,$B809),INDEX(Avaliadores!$F$17:$F$22,$C809),INDEX(Avaliadores!$F$17:$F$22,$D809),INDEX(Avaliadores!$F$17:$F$22,$E809),INDEX(Avaliadores!$F$17:$F$22,$F809),INDEX(Avaliadores!$F$17:$F$22,$G809))</f>
        <v>2.79166666666667</v>
      </c>
      <c r="Y809" s="0" t="n">
        <f aca="false">MEDIAN(INDEX(Avaliadores!$G$17:$G$22,$B809),INDEX(Avaliadores!$G$17:$G$22,$C809),INDEX(Avaliadores!$G$17:$G$22,$D809),INDEX(Avaliadores!$G$17:$G$22,$E809),INDEX(Avaliadores!$G$17:$G$22,$F809),INDEX(Avaliadores!$G$17:$G$22,$G809))</f>
        <v>5.04166666666667</v>
      </c>
      <c r="Z809" s="0" t="n">
        <f aca="false">MEDIAN(INDEX(Avaliadores!$H$17:$H$22,$B809),INDEX(Avaliadores!$H$17:$H$22,$C809),INDEX(Avaliadores!$H$17:$H$22,$D809),INDEX(Avaliadores!$H$17:$H$22,$E809),INDEX(Avaliadores!$H$17:$H$22,$F809),INDEX(Avaliadores!$H$17:$H$22,$G809))</f>
        <v>3.79166666666667</v>
      </c>
      <c r="AA809" s="0" t="n">
        <f aca="false">MEDIAN(INDEX(Avaliadores!$I$17:$I$22,$B809),INDEX(Avaliadores!$I$17:$I$22,$C809),INDEX(Avaliadores!$I$17:$I$22,$D809),INDEX(Avaliadores!$I$17:$I$22,$E809),INDEX(Avaliadores!$I$17:$I$22,$F809),INDEX(Avaliadores!$I$17:$I$22,$G809))</f>
        <v>6.79166666666667</v>
      </c>
      <c r="AB809" s="0" t="n">
        <f aca="false">IF(MAX(H809:K809)=MIN(H809:K809),0,IF($B$17="custo",(MAX(H809:K809)-H809)/(MAX(H809:K809)-MIN(H809:K809)),(H809-MIN(H809:K809))/(MAX(H809:K809)-MIN(H809:K809))))</f>
        <v>0.176666535232347</v>
      </c>
      <c r="AC809" s="0" t="n">
        <f aca="false">IF(MAX(H809:K809)=MIN(H809:K809),0,IF($B$17="custo",(MAX(H809:K809)-I809)/(MAX(H809:K809)-MIN(H809:K809)),(I809-MIN(H809:K809))/(MAX(H809:K809)-MIN(H809:K809))))</f>
        <v>0</v>
      </c>
      <c r="AD809" s="0" t="n">
        <f aca="false">IF(MAX(H809:K809)=MIN(H809:K809),0,IF($B$17="custo",(MAX(H809:K809)-J809)/(MAX(H809:K809)-MIN(H809:K809)),(J809-MIN(H809:K809))/(MAX(H809:K809)-MIN(H809:K809))))</f>
        <v>0.795484895273519</v>
      </c>
      <c r="AE809" s="0" t="n">
        <f aca="false">IF(MAX(H809:K809)=MIN(H809:K809),0,IF($B$17="custo",(MAX(H809:K809)-K809)/(MAX(H809:K809)-MIN(H809:K809)),(K809-MIN(H809:K809))/(MAX(H809:K809)-MIN(H809:K809))))</f>
        <v>1</v>
      </c>
      <c r="AF809" s="0" t="n">
        <f aca="false">IF(MAX(L809:O809)=MIN(L809:O809),0,IF($C$17="custo",(MAX(L809:O809)-L809)/(MAX(L809:O809)-MIN(L809:O809)),(L809-MIN(L809:O809))/(MAX(L809:O809)-MIN(L809:O809))))</f>
        <v>0.719392551842802</v>
      </c>
      <c r="AG809" s="0" t="n">
        <f aca="false">IF(MAX(L809:O809)=MIN(L809:O809),0,IF($C$17="custo",(MAX(L809:O809)-M809)/(MAX(L809:O809)-MIN(L809:O809)),(M809-MIN(L809:O809))/(MAX(L809:O809)-MIN(L809:O809))))</f>
        <v>1</v>
      </c>
      <c r="AH809" s="0" t="n">
        <f aca="false">IF(MAX(L809:O809)=MIN(L809:O809),0,IF($C$17="custo",(MAX(L809:O809)-N809)/(MAX(L809:O809)-MIN(L809:O809)),(N809-MIN(L809:O809))/(MAX(L809:O809)-MIN(L809:O809))))</f>
        <v>0.548119538408252</v>
      </c>
      <c r="AI809" s="0" t="n">
        <f aca="false">IF(MAX(L809:O809)=MIN(L809:O809),0,IF($C$17="custo",(MAX(L809:O809)-O809)/(MAX(L809:O809)-MIN(L809:O809)),(O809-MIN(L809:O809))/(MAX(L809:O809)-MIN(L809:O809))))</f>
        <v>0</v>
      </c>
      <c r="AJ809" s="0" t="n">
        <f aca="false">IF(MAX(P809:S809)=MIN(P809:S809),0,IF($D$17="custo",(MAX(P809:S809)-P809)/(MAX(P809:S809)-MIN(P809:S809)),(P809-MIN(P809:S809))/(MAX(P809:S809)-MIN(P809:S809))))</f>
        <v>0.162564109155011</v>
      </c>
      <c r="AK809" s="0" t="n">
        <f aca="false">IF(MAX(P809:S809)=MIN(P809:S809),0,IF($D$17="custo",(MAX(P809:S809)-Q809)/(MAX(P809:S809)-MIN(P809:S809)),(Q809-MIN(P809:S809))/(MAX(P809:S809)-MIN(P809:S809))))</f>
        <v>0</v>
      </c>
      <c r="AL809" s="0" t="n">
        <f aca="false">IF(MAX(P809:S809)=MIN(P809:S809),0,IF($D$17="custo",(MAX(P809:S809)-R809)/(MAX(P809:S809)-MIN(P809:S809)),(R809-MIN(P809:S809))/(MAX(P809:S809)-MIN(P809:S809))))</f>
        <v>0.748576031323722</v>
      </c>
      <c r="AM809" s="0" t="n">
        <f aca="false">IF(MAX(P809:S809)=MIN(P809:S809),0,IF($D$17="custo",(MAX(P809:S809)-S809)/(MAX(P809:S809)-MIN(P809:S809)),(S809-MIN(P809:S809))/(MAX(P809:S809)-MIN(P809:S809))))</f>
        <v>1</v>
      </c>
      <c r="AN809" s="0" t="n">
        <f aca="false">IF(MAX(T809:W809)=MIN(T809:W809),0,IF($E$17="custo",(MAX(T809:W809)-T809)/(MAX(T809:W809)-MIN(T809:W809)),(T809-MIN(T809:W809))/(MAX(T809:W809)-MIN(T809:W809))))</f>
        <v>0</v>
      </c>
      <c r="AO809" s="0" t="n">
        <f aca="false">IF(MAX(T809:W809)=MIN(T809:W809),0,IF($E$17="custo",(MAX(T809:W809)-U809)/(MAX(T809:W809)-MIN(T809:W809)),(U809-MIN(T809:W809))/(MAX(T809:W809)-MIN(T809:W809))))</f>
        <v>0.857142857142857</v>
      </c>
      <c r="AP809" s="0" t="n">
        <f aca="false">IF(MAX(T809:W809)=MIN(T809:W809),0,IF($E$17="custo",(MAX(T809:W809)-V809)/(MAX(T809:W809)-MIN(T809:W809)),(V809-MIN(T809:W809))/(MAX(T809:W809)-MIN(T809:W809))))</f>
        <v>0.857142857142857</v>
      </c>
      <c r="AQ809" s="0" t="n">
        <f aca="false">IF(MAX(T809:W809)=MIN(T809:W809),0,IF($E$17="custo",(MAX(T809:W809)-W809)/(MAX(T809:W809)-MIN(T809:W809)),(W809-MIN(T809:W809))/(MAX(T809:W809)-MIN(T809:W809))))</f>
        <v>1</v>
      </c>
      <c r="AR809" s="0" t="n">
        <f aca="false">IF(MAX(X809:AA809)=MIN(X809:AA809),0,IF($F$17="custo",(MAX(X809:AA809)-X809)/(MAX(X809:AA809)-MIN(X809:AA809)),(X809-MIN(X809:AA809))/(MAX(X809:AA809)-MIN(X809:AA809))))</f>
        <v>0</v>
      </c>
      <c r="AS809" s="0" t="n">
        <f aca="false">IF(MAX(X809:AA809)=MIN(X809:AA809),0,IF($F$17="custo",(MAX(X809:AA809)-Y809)/(MAX(X809:AA809)-MIN(X809:AA809)),(Y809-MIN(X809:AA809))/(MAX(X809:AA809)-MIN(X809:AA809))))</f>
        <v>0.5625</v>
      </c>
      <c r="AT809" s="0" t="n">
        <f aca="false">IF(MAX(X809:AA809)=MIN(X809:AA809),0,IF($F$17="custo",(MAX(X809:AA809)-Z809)/(MAX(X809:AA809)-MIN(X809:AA809)),(Z809-MIN(X809:AA809))/(MAX(X809:AA809)-MIN(X809:AA809))))</f>
        <v>0.25</v>
      </c>
      <c r="AU809" s="0" t="n">
        <f aca="false">IF(MAX(X809:AA809)=MIN(X809:AA809),0,IF($F$17="custo",(MAX(X809:AA809)-AA809)/(MAX(X809:AA809)-MIN(X809:AA809)),(AA809-MIN(X809:AA809))/(MAX(X809:AA809)-MIN(X809:AA809))))</f>
        <v>1</v>
      </c>
      <c r="AV809" s="0" t="n">
        <f aca="false">STDEVP(AB809:AE809)</f>
        <v>0.41583108561883</v>
      </c>
      <c r="AW809" s="0" t="n">
        <f aca="false">STDEVP(AF809:AI809)</f>
        <v>0.36488282440158</v>
      </c>
      <c r="AX809" s="0" t="n">
        <f aca="false">STDEVP(AJ809:AM809)</f>
        <v>0.410389755330365</v>
      </c>
      <c r="AY809" s="0" t="n">
        <f aca="false">STDEVP(AN809:AQ809)</f>
        <v>0.396090589514622</v>
      </c>
      <c r="AZ809" s="0" t="n">
        <f aca="false">STDEVP(AR809:AU809)</f>
        <v>0.373368848292141</v>
      </c>
      <c r="BA809" s="0" t="n">
        <f aca="false">AV809*((1-IFERROR(CORREL(AB809:AE809,AF809:AI809),0))+(1-IFERROR(CORREL(AB809:AE809,AJ809:AM809),0))+(1-IFERROR(CORREL(AB809:AE809,AN809:AQ809),0))+(1-IFERROR(CORREL(AB809:AE809,AR809:AU809),0)))</f>
        <v>1.20681377047392</v>
      </c>
      <c r="BB809" s="0" t="n">
        <f aca="false">AW809*((1-IFERROR(CORREL(AF809:AI809,AB809:AE809),0))+(1-IFERROR(CORREL(AF809:AI809,AJ809:AM809),0))+(1-IFERROR(CORREL(AF809:AI809,AN809:AQ809),0))+(1-IFERROR(CORREL(AF809:AI809,AR809:AU809),0)))</f>
        <v>2.48509721818103</v>
      </c>
      <c r="BC809" s="0" t="n">
        <f aca="false">AX809*((1-IFERROR(CORREL(AJ809:AM809,AB809:AE809),0))+(1-IFERROR(CORREL(AJ809:AM809,AF809:AI809),0))+(1-IFERROR(CORREL(AJ809:AM809,AN809:AQ809),0))+(1-IFERROR(CORREL(AJ809:AM809,AR809:AU809),0)))</f>
        <v>1.17994350032152</v>
      </c>
      <c r="BD809" s="0" t="n">
        <f aca="false">AY809*((1-IFERROR(CORREL(AN809:AQ809,AB809:AE809),0))+(1-IFERROR(CORREL(AN809:AQ809,AF809:AI809),0))+(1-IFERROR(CORREL(AN809:AQ809,AJ809:AM809),0))+(1-IFERROR(CORREL(AN809:AQ809,AR809:AU809),0)))</f>
        <v>1.00043220456535</v>
      </c>
      <c r="BE809" s="0" t="n">
        <f aca="false">AZ809*((1-IFERROR(CORREL(AR809:AU809,AB809:AE809),0))+(1-IFERROR(CORREL(AR809:AU809,AF809:AI809),0))+(1-IFERROR(CORREL(AR809:AU809,AJ809:AM809),0))+(1-IFERROR(CORREL(AR809:AU809,AN809:AQ809),0)))</f>
        <v>1.04455556639958</v>
      </c>
      <c r="BF809" s="0" t="n">
        <f aca="false">IF(SUM(BA809:BE809)&gt;0,BA809/SUM(BA809:BE809),1/5)</f>
        <v>0.174474669960762</v>
      </c>
      <c r="BG809" s="0" t="n">
        <f aca="false">IF(SUM(BA809:BE809)&gt;0,BB809/SUM(BA809:BE809),1/5)</f>
        <v>0.359282042988513</v>
      </c>
      <c r="BH809" s="0" t="n">
        <f aca="false">IF(SUM(BA809:BE809)&gt;0,BC809/SUM(BA809:BE809),1/5)</f>
        <v>0.170589910247789</v>
      </c>
      <c r="BI809" s="0" t="n">
        <f aca="false">IF(SUM(BA809:BE809)&gt;0,BD809/SUM(BA809:BE809),1/5)</f>
        <v>0.14463712876023</v>
      </c>
      <c r="BJ809" s="0" t="n">
        <f aca="false">IF(SUM(BA809:BE809)&gt;0,BE809/SUM(BA809:BE809),1/5)</f>
        <v>0.151016248042706</v>
      </c>
      <c r="BK809" s="0" t="n">
        <f aca="false">BF809*AB809+BG809*AF809+BH809*AJ809+BI809*AN809+BJ809*AR809</f>
        <v>0.317020457954842</v>
      </c>
      <c r="BL809" s="0" t="n">
        <f aca="false">BF809*AC809+BG809*AG809+BH809*AK809+BI809*AO809+BJ809*AS809</f>
        <v>0.568203364307018</v>
      </c>
      <c r="BM809" s="0" t="n">
        <f aca="false">BF809*AD809+BG809*AH809+BH809*AL809+BI809*AP809+BJ809*AT809</f>
        <v>0.625149733925175</v>
      </c>
      <c r="BN809" s="0" t="n">
        <f aca="false">BF809*AE809+BG809*AI809+BH809*AM809+BI809*AQ809+BJ809*AU809</f>
        <v>0.640717957011487</v>
      </c>
      <c r="BO809" s="0" t="n">
        <f aca="false">RANK(BK809,$BK809:$BN809)</f>
        <v>4</v>
      </c>
      <c r="BP809" s="0" t="n">
        <f aca="false">RANK(BL809,$BK809:$BN809)</f>
        <v>3</v>
      </c>
      <c r="BQ809" s="0" t="n">
        <f aca="false">RANK(BM809,$BK809:$BN809)</f>
        <v>2</v>
      </c>
      <c r="BR809" s="0" t="n">
        <f aca="false">RANK(BN809,$BK809:$BN809)</f>
        <v>1</v>
      </c>
    </row>
    <row r="810" customFormat="false" ht="15" hidden="false" customHeight="false" outlineLevel="0" collapsed="false">
      <c r="A810" s="0" t="n">
        <v>787</v>
      </c>
      <c r="B810" s="0" t="n">
        <f aca="false">RANDBETWEEN(1,$B$5)</f>
        <v>6</v>
      </c>
      <c r="C810" s="0" t="n">
        <f aca="false">RANDBETWEEN(1,$B$5)</f>
        <v>4</v>
      </c>
      <c r="D810" s="0" t="n">
        <f aca="false">RANDBETWEEN(1,$B$5)</f>
        <v>2</v>
      </c>
      <c r="E810" s="0" t="n">
        <f aca="false">RANDBETWEEN(1,$B$5)</f>
        <v>5</v>
      </c>
      <c r="F810" s="0" t="n">
        <f aca="false">RANDBETWEEN(1,$B$5)</f>
        <v>5</v>
      </c>
      <c r="G810" s="0" t="n">
        <f aca="false">RANDBETWEEN(1,$B$5)</f>
        <v>5</v>
      </c>
      <c r="H810" s="0" t="n">
        <f aca="true">NORMINV(RAND(),$B$8,$B$13)</f>
        <v>49.1376197508754</v>
      </c>
      <c r="I810" s="0" t="n">
        <f aca="true">NORMINV(RAND(),$C$8,$C$13)</f>
        <v>70.8255110877793</v>
      </c>
      <c r="J810" s="0" t="n">
        <f aca="true">NORMINV(RAND(),$D$8,$D$13)</f>
        <v>14.2054195131395</v>
      </c>
      <c r="K810" s="0" t="n">
        <f aca="true">NORMINV(RAND(),$E$8,$E$13)</f>
        <v>3.29652474379416</v>
      </c>
      <c r="L810" s="0" t="n">
        <f aca="true">NORMINV(RAND(),$B$9,$B$14)</f>
        <v>40.1440334077447</v>
      </c>
      <c r="M810" s="0" t="n">
        <f aca="true">NORMINV(RAND(),$C$9,$C$14)</f>
        <v>63.2264035763525</v>
      </c>
      <c r="N810" s="0" t="n">
        <f aca="true">NORMINV(RAND(),$D$9,$D$14)</f>
        <v>48.0392909256057</v>
      </c>
      <c r="O810" s="0" t="n">
        <f aca="true">NORMINV(RAND(),$E$9,$E$14)</f>
        <v>26.4192364057184</v>
      </c>
      <c r="P810" s="0" t="n">
        <f aca="true">NORMINV(RAND(),$B$10,$B$15)</f>
        <v>21.6978995320887</v>
      </c>
      <c r="Q810" s="0" t="n">
        <f aca="true">NORMINV(RAND(),$C$10,$C$15)</f>
        <v>28.3153093266792</v>
      </c>
      <c r="R810" s="0" t="n">
        <f aca="true">NORMINV(RAND(),$D$10,$D$15)</f>
        <v>10.4049957009238</v>
      </c>
      <c r="S810" s="0" t="n">
        <f aca="true">NORMINV(RAND(),$E$10,$E$15)</f>
        <v>4.23806040543319</v>
      </c>
      <c r="T810" s="0" t="n">
        <f aca="false">MEDIAN(INDEX(Avaliadores!$B$17:$B$22,$B810),INDEX(Avaliadores!$B$17:$B$22,$C810),INDEX(Avaliadores!$B$17:$B$22,$D810),INDEX(Avaliadores!$B$17:$B$22,$E810),INDEX(Avaliadores!$B$17:$B$22,$F810),INDEX(Avaliadores!$B$17:$B$22,$G810))</f>
        <v>2.54166666666667</v>
      </c>
      <c r="U810" s="0" t="n">
        <f aca="false">MEDIAN(INDEX(Avaliadores!$C$17:$C$22,$B810),INDEX(Avaliadores!$C$17:$C$22,$C810),INDEX(Avaliadores!$C$17:$C$22,$D810),INDEX(Avaliadores!$C$17:$C$22,$E810),INDEX(Avaliadores!$C$17:$C$22,$F810),INDEX(Avaliadores!$C$17:$C$22,$G810))</f>
        <v>5.54166666666667</v>
      </c>
      <c r="V810" s="0" t="n">
        <f aca="false">MEDIAN(INDEX(Avaliadores!$D$17:$D$22,$B810),INDEX(Avaliadores!$D$17:$D$22,$C810),INDEX(Avaliadores!$D$17:$D$22,$D810),INDEX(Avaliadores!$D$17:$D$22,$E810),INDEX(Avaliadores!$D$17:$D$22,$F810),INDEX(Avaliadores!$D$17:$D$22,$G810))</f>
        <v>5.54166666666667</v>
      </c>
      <c r="W810" s="0" t="n">
        <f aca="false">MEDIAN(INDEX(Avaliadores!$E$17:$E$22,$B810),INDEX(Avaliadores!$E$17:$E$22,$C810),INDEX(Avaliadores!$E$17:$E$22,$D810),INDEX(Avaliadores!$E$17:$E$22,$E810),INDEX(Avaliadores!$E$17:$E$22,$F810),INDEX(Avaliadores!$E$17:$E$22,$G810))</f>
        <v>7.04166666666667</v>
      </c>
      <c r="X810" s="0" t="n">
        <f aca="false">MEDIAN(INDEX(Avaliadores!$F$17:$F$22,$B810),INDEX(Avaliadores!$F$17:$F$22,$C810),INDEX(Avaliadores!$F$17:$F$22,$D810),INDEX(Avaliadores!$F$17:$F$22,$E810),INDEX(Avaliadores!$F$17:$F$22,$F810),INDEX(Avaliadores!$F$17:$F$22,$G810))</f>
        <v>2.54166666666667</v>
      </c>
      <c r="Y810" s="0" t="n">
        <f aca="false">MEDIAN(INDEX(Avaliadores!$G$17:$G$22,$B810),INDEX(Avaliadores!$G$17:$G$22,$C810),INDEX(Avaliadores!$G$17:$G$22,$D810),INDEX(Avaliadores!$G$17:$G$22,$E810),INDEX(Avaliadores!$G$17:$G$22,$F810),INDEX(Avaliadores!$G$17:$G$22,$G810))</f>
        <v>4.54166666666667</v>
      </c>
      <c r="Z810" s="0" t="n">
        <f aca="false">MEDIAN(INDEX(Avaliadores!$H$17:$H$22,$B810),INDEX(Avaliadores!$H$17:$H$22,$C810),INDEX(Avaliadores!$H$17:$H$22,$D810),INDEX(Avaliadores!$H$17:$H$22,$E810),INDEX(Avaliadores!$H$17:$H$22,$F810),INDEX(Avaliadores!$H$17:$H$22,$G810))</f>
        <v>3.54166666666667</v>
      </c>
      <c r="AA810" s="0" t="n">
        <f aca="false">MEDIAN(INDEX(Avaliadores!$I$17:$I$22,$B810),INDEX(Avaliadores!$I$17:$I$22,$C810),INDEX(Avaliadores!$I$17:$I$22,$D810),INDEX(Avaliadores!$I$17:$I$22,$E810),INDEX(Avaliadores!$I$17:$I$22,$F810),INDEX(Avaliadores!$I$17:$I$22,$G810))</f>
        <v>6.54166666666667</v>
      </c>
      <c r="AB810" s="0" t="n">
        <f aca="false">IF(MAX(H810:K810)=MIN(H810:K810),0,IF($B$17="custo",(MAX(H810:K810)-H810)/(MAX(H810:K810)-MIN(H810:K810)),(H810-MIN(H810:K810))/(MAX(H810:K810)-MIN(H810:K810))))</f>
        <v>0.321164177208706</v>
      </c>
      <c r="AC810" s="0" t="n">
        <f aca="false">IF(MAX(H810:K810)=MIN(H810:K810),0,IF($B$17="custo",(MAX(H810:K810)-I810)/(MAX(H810:K810)-MIN(H810:K810)),(I810-MIN(H810:K810))/(MAX(H810:K810)-MIN(H810:K810))))</f>
        <v>0</v>
      </c>
      <c r="AD810" s="0" t="n">
        <f aca="false">IF(MAX(H810:K810)=MIN(H810:K810),0,IF($B$17="custo",(MAX(H810:K810)-J810)/(MAX(H810:K810)-MIN(H810:K810)),(J810-MIN(H810:K810))/(MAX(H810:K810)-MIN(H810:K810))))</f>
        <v>0.838456115514948</v>
      </c>
      <c r="AE810" s="0" t="n">
        <f aca="false">IF(MAX(H810:K810)=MIN(H810:K810),0,IF($B$17="custo",(MAX(H810:K810)-K810)/(MAX(H810:K810)-MIN(H810:K810)),(K810-MIN(H810:K810))/(MAX(H810:K810)-MIN(H810:K810))))</f>
        <v>1</v>
      </c>
      <c r="AF810" s="0" t="n">
        <f aca="false">IF(MAX(L810:O810)=MIN(L810:O810),0,IF($C$17="custo",(MAX(L810:O810)-L810)/(MAX(L810:O810)-MIN(L810:O810)),(L810-MIN(L810:O810))/(MAX(L810:O810)-MIN(L810:O810))))</f>
        <v>0.372883817393487</v>
      </c>
      <c r="AG810" s="0" t="n">
        <f aca="false">IF(MAX(L810:O810)=MIN(L810:O810),0,IF($C$17="custo",(MAX(L810:O810)-M810)/(MAX(L810:O810)-MIN(L810:O810)),(M810-MIN(L810:O810))/(MAX(L810:O810)-MIN(L810:O810))))</f>
        <v>1</v>
      </c>
      <c r="AH810" s="0" t="n">
        <f aca="false">IF(MAX(L810:O810)=MIN(L810:O810),0,IF($C$17="custo",(MAX(L810:O810)-N810)/(MAX(L810:O810)-MIN(L810:O810)),(N810-MIN(L810:O810))/(MAX(L810:O810)-MIN(L810:O810))))</f>
        <v>0.587387081968547</v>
      </c>
      <c r="AI810" s="0" t="n">
        <f aca="false">IF(MAX(L810:O810)=MIN(L810:O810),0,IF($C$17="custo",(MAX(L810:O810)-O810)/(MAX(L810:O810)-MIN(L810:O810)),(O810-MIN(L810:O810))/(MAX(L810:O810)-MIN(L810:O810))))</f>
        <v>0</v>
      </c>
      <c r="AJ810" s="0" t="n">
        <f aca="false">IF(MAX(P810:S810)=MIN(P810:S810),0,IF($D$17="custo",(MAX(P810:S810)-P810)/(MAX(P810:S810)-MIN(P810:S810)),(P810-MIN(P810:S810))/(MAX(P810:S810)-MIN(P810:S810))))</f>
        <v>0.274840776711462</v>
      </c>
      <c r="AK810" s="0" t="n">
        <f aca="false">IF(MAX(P810:S810)=MIN(P810:S810),0,IF($D$17="custo",(MAX(P810:S810)-Q810)/(MAX(P810:S810)-MIN(P810:S810)),(Q810-MIN(P810:S810))/(MAX(P810:S810)-MIN(P810:S810))))</f>
        <v>0</v>
      </c>
      <c r="AL810" s="0" t="n">
        <f aca="false">IF(MAX(P810:S810)=MIN(P810:S810),0,IF($D$17="custo",(MAX(P810:S810)-R810)/(MAX(P810:S810)-MIN(P810:S810)),(R810-MIN(P810:S810))/(MAX(P810:S810)-MIN(P810:S810))))</f>
        <v>0.743868773560385</v>
      </c>
      <c r="AM810" s="0" t="n">
        <f aca="false">IF(MAX(P810:S810)=MIN(P810:S810),0,IF($D$17="custo",(MAX(P810:S810)-S810)/(MAX(P810:S810)-MIN(P810:S810)),(S810-MIN(P810:S810))/(MAX(P810:S810)-MIN(P810:S810))))</f>
        <v>1</v>
      </c>
      <c r="AN810" s="0" t="n">
        <f aca="false">IF(MAX(T810:W810)=MIN(T810:W810),0,IF($E$17="custo",(MAX(T810:W810)-T810)/(MAX(T810:W810)-MIN(T810:W810)),(T810-MIN(T810:W810))/(MAX(T810:W810)-MIN(T810:W810))))</f>
        <v>0</v>
      </c>
      <c r="AO810" s="0" t="n">
        <f aca="false">IF(MAX(T810:W810)=MIN(T810:W810),0,IF($E$17="custo",(MAX(T810:W810)-U810)/(MAX(T810:W810)-MIN(T810:W810)),(U810-MIN(T810:W810))/(MAX(T810:W810)-MIN(T810:W810))))</f>
        <v>0.666666666666667</v>
      </c>
      <c r="AP810" s="0" t="n">
        <f aca="false">IF(MAX(T810:W810)=MIN(T810:W810),0,IF($E$17="custo",(MAX(T810:W810)-V810)/(MAX(T810:W810)-MIN(T810:W810)),(V810-MIN(T810:W810))/(MAX(T810:W810)-MIN(T810:W810))))</f>
        <v>0.666666666666667</v>
      </c>
      <c r="AQ810" s="0" t="n">
        <f aca="false">IF(MAX(T810:W810)=MIN(T810:W810),0,IF($E$17="custo",(MAX(T810:W810)-W810)/(MAX(T810:W810)-MIN(T810:W810)),(W810-MIN(T810:W810))/(MAX(T810:W810)-MIN(T810:W810))))</f>
        <v>1</v>
      </c>
      <c r="AR810" s="0" t="n">
        <f aca="false">IF(MAX(X810:AA810)=MIN(X810:AA810),0,IF($F$17="custo",(MAX(X810:AA810)-X810)/(MAX(X810:AA810)-MIN(X810:AA810)),(X810-MIN(X810:AA810))/(MAX(X810:AA810)-MIN(X810:AA810))))</f>
        <v>0</v>
      </c>
      <c r="AS810" s="0" t="n">
        <f aca="false">IF(MAX(X810:AA810)=MIN(X810:AA810),0,IF($F$17="custo",(MAX(X810:AA810)-Y810)/(MAX(X810:AA810)-MIN(X810:AA810)),(Y810-MIN(X810:AA810))/(MAX(X810:AA810)-MIN(X810:AA810))))</f>
        <v>0.5</v>
      </c>
      <c r="AT810" s="0" t="n">
        <f aca="false">IF(MAX(X810:AA810)=MIN(X810:AA810),0,IF($F$17="custo",(MAX(X810:AA810)-Z810)/(MAX(X810:AA810)-MIN(X810:AA810)),(Z810-MIN(X810:AA810))/(MAX(X810:AA810)-MIN(X810:AA810))))</f>
        <v>0.25</v>
      </c>
      <c r="AU810" s="0" t="n">
        <f aca="false">IF(MAX(X810:AA810)=MIN(X810:AA810),0,IF($F$17="custo",(MAX(X810:AA810)-AA810)/(MAX(X810:AA810)-MIN(X810:AA810)),(AA810-MIN(X810:AA810))/(MAX(X810:AA810)-MIN(X810:AA810))))</f>
        <v>1</v>
      </c>
      <c r="AV810" s="0" t="n">
        <f aca="false">STDEVP(AB810:AE810)</f>
        <v>0.400051601103099</v>
      </c>
      <c r="AW810" s="0" t="n">
        <f aca="false">STDEVP(AF810:AI810)</f>
        <v>0.361732092029465</v>
      </c>
      <c r="AX810" s="0" t="n">
        <f aca="false">STDEVP(AJ810:AM810)</f>
        <v>0.390538456087202</v>
      </c>
      <c r="AY810" s="0" t="n">
        <f aca="false">STDEVP(AN810:AQ810)</f>
        <v>0.363241578628389</v>
      </c>
      <c r="AZ810" s="0" t="n">
        <f aca="false">STDEVP(AR810:AU810)</f>
        <v>0.369754986443726</v>
      </c>
      <c r="BA810" s="0" t="n">
        <f aca="false">AV810*((1-IFERROR(CORREL(AB810:AE810,AF810:AI810),0))+(1-IFERROR(CORREL(AB810:AE810,AJ810:AM810),0))+(1-IFERROR(CORREL(AB810:AE810,AN810:AQ810),0))+(1-IFERROR(CORREL(AB810:AE810,AR810:AU810),0)))</f>
        <v>1.12536999583525</v>
      </c>
      <c r="BB810" s="0" t="n">
        <f aca="false">AW810*((1-IFERROR(CORREL(AF810:AI810,AB810:AE810),0))+(1-IFERROR(CORREL(AF810:AI810,AJ810:AM810),0))+(1-IFERROR(CORREL(AF810:AI810,AN810:AQ810),0))+(1-IFERROR(CORREL(AF810:AI810,AR810:AU810),0)))</f>
        <v>2.21486547934676</v>
      </c>
      <c r="BC810" s="0" t="n">
        <f aca="false">AX810*((1-IFERROR(CORREL(AJ810:AM810,AB810:AE810),0))+(1-IFERROR(CORREL(AJ810:AM810,AF810:AI810),0))+(1-IFERROR(CORREL(AJ810:AM810,AN810:AQ810),0))+(1-IFERROR(CORREL(AJ810:AM810,AR810:AU810),0)))</f>
        <v>1.06053027453557</v>
      </c>
      <c r="BD810" s="0" t="n">
        <f aca="false">AY810*((1-IFERROR(CORREL(AN810:AQ810,AB810:AE810),0))+(1-IFERROR(CORREL(AN810:AQ810,AF810:AI810),0))+(1-IFERROR(CORREL(AN810:AQ810,AJ810:AM810),0))+(1-IFERROR(CORREL(AN810:AQ810,AR810:AU810),0)))</f>
        <v>0.797148268669016</v>
      </c>
      <c r="BE810" s="0" t="n">
        <f aca="false">AZ810*((1-IFERROR(CORREL(AR810:AU810,AB810:AE810),0))+(1-IFERROR(CORREL(AR810:AU810,AF810:AI810),0))+(1-IFERROR(CORREL(AR810:AU810,AJ810:AM810),0))+(1-IFERROR(CORREL(AR810:AU810,AN810:AQ810),0)))</f>
        <v>0.93561371328104</v>
      </c>
      <c r="BF810" s="0" t="n">
        <f aca="false">IF(SUM(BA810:BE810)&gt;0,BA810/SUM(BA810:BE810),1/5)</f>
        <v>0.183478423032951</v>
      </c>
      <c r="BG810" s="0" t="n">
        <f aca="false">IF(SUM(BA810:BE810)&gt;0,BB810/SUM(BA810:BE810),1/5)</f>
        <v>0.361107926179469</v>
      </c>
      <c r="BH810" s="0" t="n">
        <f aca="false">IF(SUM(BA810:BE810)&gt;0,BC810/SUM(BA810:BE810),1/5)</f>
        <v>0.17290706440602</v>
      </c>
      <c r="BI810" s="0" t="n">
        <f aca="false">IF(SUM(BA810:BE810)&gt;0,BD810/SUM(BA810:BE810),1/5)</f>
        <v>0.129965707100876</v>
      </c>
      <c r="BJ810" s="0" t="n">
        <f aca="false">IF(SUM(BA810:BE810)&gt;0,BE810/SUM(BA810:BE810),1/5)</f>
        <v>0.152540879280684</v>
      </c>
      <c r="BK810" s="0" t="n">
        <f aca="false">BF810*AB810+BG810*AF810+BH810*AJ810+BI810*AN810+BJ810*AR810</f>
        <v>0.241099910654024</v>
      </c>
      <c r="BL810" s="0" t="n">
        <f aca="false">BF810*AC810+BG810*AG810+BH810*AK810+BI810*AO810+BJ810*AS810</f>
        <v>0.524022170553728</v>
      </c>
      <c r="BM810" s="0" t="n">
        <f aca="false">BF810*AD810+BG810*AH810+BH810*AL810+BI810*AP810+BJ810*AT810</f>
        <v>0.619347927385009</v>
      </c>
      <c r="BN810" s="0" t="n">
        <f aca="false">BF810*AE810+BG810*AI810+BH810*AM810+BI810*AQ810+BJ810*AU810</f>
        <v>0.638892073820531</v>
      </c>
      <c r="BO810" s="0" t="n">
        <f aca="false">RANK(BK810,$BK810:$BN810)</f>
        <v>4</v>
      </c>
      <c r="BP810" s="0" t="n">
        <f aca="false">RANK(BL810,$BK810:$BN810)</f>
        <v>3</v>
      </c>
      <c r="BQ810" s="0" t="n">
        <f aca="false">RANK(BM810,$BK810:$BN810)</f>
        <v>2</v>
      </c>
      <c r="BR810" s="0" t="n">
        <f aca="false">RANK(BN810,$BK810:$BN810)</f>
        <v>1</v>
      </c>
    </row>
    <row r="811" customFormat="false" ht="15" hidden="false" customHeight="false" outlineLevel="0" collapsed="false">
      <c r="A811" s="0" t="n">
        <v>788</v>
      </c>
      <c r="B811" s="0" t="n">
        <f aca="false">RANDBETWEEN(1,$B$5)</f>
        <v>3</v>
      </c>
      <c r="C811" s="0" t="n">
        <f aca="false">RANDBETWEEN(1,$B$5)</f>
        <v>3</v>
      </c>
      <c r="D811" s="0" t="n">
        <f aca="false">RANDBETWEEN(1,$B$5)</f>
        <v>3</v>
      </c>
      <c r="E811" s="0" t="n">
        <f aca="false">RANDBETWEEN(1,$B$5)</f>
        <v>6</v>
      </c>
      <c r="F811" s="0" t="n">
        <f aca="false">RANDBETWEEN(1,$B$5)</f>
        <v>6</v>
      </c>
      <c r="G811" s="0" t="n">
        <f aca="false">RANDBETWEEN(1,$B$5)</f>
        <v>3</v>
      </c>
      <c r="H811" s="0" t="n">
        <f aca="true">NORMINV(RAND(),$B$8,$B$13)</f>
        <v>52.5362300246469</v>
      </c>
      <c r="I811" s="0" t="n">
        <f aca="true">NORMINV(RAND(),$C$8,$C$13)</f>
        <v>65.6382735785346</v>
      </c>
      <c r="J811" s="0" t="n">
        <f aca="true">NORMINV(RAND(),$D$8,$D$13)</f>
        <v>15.6081633233282</v>
      </c>
      <c r="K811" s="0" t="n">
        <f aca="true">NORMINV(RAND(),$E$8,$E$13)</f>
        <v>3.04453571925115</v>
      </c>
      <c r="L811" s="0" t="n">
        <f aca="true">NORMINV(RAND(),$B$9,$B$14)</f>
        <v>43.7183021814724</v>
      </c>
      <c r="M811" s="0" t="n">
        <f aca="true">NORMINV(RAND(),$C$9,$C$14)</f>
        <v>55.6026413306797</v>
      </c>
      <c r="N811" s="0" t="n">
        <f aca="true">NORMINV(RAND(),$D$9,$D$14)</f>
        <v>45.2341625054699</v>
      </c>
      <c r="O811" s="0" t="n">
        <f aca="true">NORMINV(RAND(),$E$9,$E$14)</f>
        <v>26.3213135870056</v>
      </c>
      <c r="P811" s="0" t="n">
        <f aca="true">NORMINV(RAND(),$B$10,$B$15)</f>
        <v>22.6735385874216</v>
      </c>
      <c r="Q811" s="0" t="n">
        <f aca="true">NORMINV(RAND(),$C$10,$C$15)</f>
        <v>30.1570679742376</v>
      </c>
      <c r="R811" s="0" t="n">
        <f aca="true">NORMINV(RAND(),$D$10,$D$15)</f>
        <v>9.54844876442739</v>
      </c>
      <c r="S811" s="0" t="n">
        <f aca="true">NORMINV(RAND(),$E$10,$E$15)</f>
        <v>3.71116405401204</v>
      </c>
      <c r="T811" s="0" t="n">
        <f aca="false">MEDIAN(INDEX(Avaliadores!$B$17:$B$22,$B811),INDEX(Avaliadores!$B$17:$B$22,$C811),INDEX(Avaliadores!$B$17:$B$22,$D811),INDEX(Avaliadores!$B$17:$B$22,$E811),INDEX(Avaliadores!$B$17:$B$22,$F811),INDEX(Avaliadores!$B$17:$B$22,$G811))</f>
        <v>2.79166666666667</v>
      </c>
      <c r="U811" s="0" t="n">
        <f aca="false">MEDIAN(INDEX(Avaliadores!$C$17:$C$22,$B811),INDEX(Avaliadores!$C$17:$C$22,$C811),INDEX(Avaliadores!$C$17:$C$22,$D811),INDEX(Avaliadores!$C$17:$C$22,$E811),INDEX(Avaliadores!$C$17:$C$22,$F811),INDEX(Avaliadores!$C$17:$C$22,$G811))</f>
        <v>4.79166666666667</v>
      </c>
      <c r="V811" s="0" t="n">
        <f aca="false">MEDIAN(INDEX(Avaliadores!$D$17:$D$22,$B811),INDEX(Avaliadores!$D$17:$D$22,$C811),INDEX(Avaliadores!$D$17:$D$22,$D811),INDEX(Avaliadores!$D$17:$D$22,$E811),INDEX(Avaliadores!$D$17:$D$22,$F811),INDEX(Avaliadores!$D$17:$D$22,$G811))</f>
        <v>5.79166666666667</v>
      </c>
      <c r="W811" s="0" t="n">
        <f aca="false">MEDIAN(INDEX(Avaliadores!$E$17:$E$22,$B811),INDEX(Avaliadores!$E$17:$E$22,$C811),INDEX(Avaliadores!$E$17:$E$22,$D811),INDEX(Avaliadores!$E$17:$E$22,$E811),INDEX(Avaliadores!$E$17:$E$22,$F811),INDEX(Avaliadores!$E$17:$E$22,$G811))</f>
        <v>5.79166666666667</v>
      </c>
      <c r="X811" s="0" t="n">
        <f aca="false">MEDIAN(INDEX(Avaliadores!$F$17:$F$22,$B811),INDEX(Avaliadores!$F$17:$F$22,$C811),INDEX(Avaliadores!$F$17:$F$22,$D811),INDEX(Avaliadores!$F$17:$F$22,$E811),INDEX(Avaliadores!$F$17:$F$22,$F811),INDEX(Avaliadores!$F$17:$F$22,$G811))</f>
        <v>2.79166666666667</v>
      </c>
      <c r="Y811" s="0" t="n">
        <f aca="false">MEDIAN(INDEX(Avaliadores!$G$17:$G$22,$B811),INDEX(Avaliadores!$G$17:$G$22,$C811),INDEX(Avaliadores!$G$17:$G$22,$D811),INDEX(Avaliadores!$G$17:$G$22,$E811),INDEX(Avaliadores!$G$17:$G$22,$F811),INDEX(Avaliadores!$G$17:$G$22,$G811))</f>
        <v>5.79166666666667</v>
      </c>
      <c r="Z811" s="0" t="n">
        <f aca="false">MEDIAN(INDEX(Avaliadores!$H$17:$H$22,$B811),INDEX(Avaliadores!$H$17:$H$22,$C811),INDEX(Avaliadores!$H$17:$H$22,$D811),INDEX(Avaliadores!$H$17:$H$22,$E811),INDEX(Avaliadores!$H$17:$H$22,$F811),INDEX(Avaliadores!$H$17:$H$22,$G811))</f>
        <v>3.79166666666667</v>
      </c>
      <c r="AA811" s="0" t="n">
        <f aca="false">MEDIAN(INDEX(Avaliadores!$I$17:$I$22,$B811),INDEX(Avaliadores!$I$17:$I$22,$C811),INDEX(Avaliadores!$I$17:$I$22,$D811),INDEX(Avaliadores!$I$17:$I$22,$E811),INDEX(Avaliadores!$I$17:$I$22,$F811),INDEX(Avaliadores!$I$17:$I$22,$G811))</f>
        <v>6.79166666666667</v>
      </c>
      <c r="AB811" s="0" t="n">
        <f aca="false">IF(MAX(H811:K811)=MIN(H811:K811),0,IF($B$17="custo",(MAX(H811:K811)-H811)/(MAX(H811:K811)-MIN(H811:K811)),(H811-MIN(H811:K811))/(MAX(H811:K811)-MIN(H811:K811))))</f>
        <v>0.209318759383604</v>
      </c>
      <c r="AC811" s="0" t="n">
        <f aca="false">IF(MAX(H811:K811)=MIN(H811:K811),0,IF($B$17="custo",(MAX(H811:K811)-I811)/(MAX(H811:K811)-MIN(H811:K811)),(I811-MIN(H811:K811))/(MAX(H811:K811)-MIN(H811:K811))))</f>
        <v>0</v>
      </c>
      <c r="AD811" s="0" t="n">
        <f aca="false">IF(MAX(H811:K811)=MIN(H811:K811),0,IF($B$17="custo",(MAX(H811:K811)-J811)/(MAX(H811:K811)-MIN(H811:K811)),(J811-MIN(H811:K811))/(MAX(H811:K811)-MIN(H811:K811))))</f>
        <v>0.799282994852916</v>
      </c>
      <c r="AE811" s="0" t="n">
        <f aca="false">IF(MAX(H811:K811)=MIN(H811:K811),0,IF($B$17="custo",(MAX(H811:K811)-K811)/(MAX(H811:K811)-MIN(H811:K811)),(K811-MIN(H811:K811))/(MAX(H811:K811)-MIN(H811:K811))))</f>
        <v>1</v>
      </c>
      <c r="AF811" s="0" t="n">
        <f aca="false">IF(MAX(L811:O811)=MIN(L811:O811),0,IF($C$17="custo",(MAX(L811:O811)-L811)/(MAX(L811:O811)-MIN(L811:O811)),(L811-MIN(L811:O811))/(MAX(L811:O811)-MIN(L811:O811))))</f>
        <v>0.594132504740165</v>
      </c>
      <c r="AG811" s="0" t="n">
        <f aca="false">IF(MAX(L811:O811)=MIN(L811:O811),0,IF($C$17="custo",(MAX(L811:O811)-M811)/(MAX(L811:O811)-MIN(L811:O811)),(M811-MIN(L811:O811))/(MAX(L811:O811)-MIN(L811:O811))))</f>
        <v>1</v>
      </c>
      <c r="AH811" s="0" t="n">
        <f aca="false">IF(MAX(L811:O811)=MIN(L811:O811),0,IF($C$17="custo",(MAX(L811:O811)-N811)/(MAX(L811:O811)-MIN(L811:O811)),(N811-MIN(L811:O811))/(MAX(L811:O811)-MIN(L811:O811))))</f>
        <v>0.645901343136675</v>
      </c>
      <c r="AI811" s="0" t="n">
        <f aca="false">IF(MAX(L811:O811)=MIN(L811:O811),0,IF($C$17="custo",(MAX(L811:O811)-O811)/(MAX(L811:O811)-MIN(L811:O811)),(O811-MIN(L811:O811))/(MAX(L811:O811)-MIN(L811:O811))))</f>
        <v>0</v>
      </c>
      <c r="AJ811" s="0" t="n">
        <f aca="false">IF(MAX(P811:S811)=MIN(P811:S811),0,IF($D$17="custo",(MAX(P811:S811)-P811)/(MAX(P811:S811)-MIN(P811:S811)),(P811-MIN(P811:S811))/(MAX(P811:S811)-MIN(P811:S811))))</f>
        <v>0.282974989601044</v>
      </c>
      <c r="AK811" s="0" t="n">
        <f aca="false">IF(MAX(P811:S811)=MIN(P811:S811),0,IF($D$17="custo",(MAX(P811:S811)-Q811)/(MAX(P811:S811)-MIN(P811:S811)),(Q811-MIN(P811:S811))/(MAX(P811:S811)-MIN(P811:S811))))</f>
        <v>0</v>
      </c>
      <c r="AL811" s="0" t="n">
        <f aca="false">IF(MAX(P811:S811)=MIN(P811:S811),0,IF($D$17="custo",(MAX(P811:S811)-R811)/(MAX(P811:S811)-MIN(P811:S811)),(R811-MIN(P811:S811))/(MAX(P811:S811)-MIN(P811:S811))))</f>
        <v>0.779274524779958</v>
      </c>
      <c r="AM811" s="0" t="n">
        <f aca="false">IF(MAX(P811:S811)=MIN(P811:S811),0,IF($D$17="custo",(MAX(P811:S811)-S811)/(MAX(P811:S811)-MIN(P811:S811)),(S811-MIN(P811:S811))/(MAX(P811:S811)-MIN(P811:S811))))</f>
        <v>1</v>
      </c>
      <c r="AN811" s="0" t="n">
        <f aca="false">IF(MAX(T811:W811)=MIN(T811:W811),0,IF($E$17="custo",(MAX(T811:W811)-T811)/(MAX(T811:W811)-MIN(T811:W811)),(T811-MIN(T811:W811))/(MAX(T811:W811)-MIN(T811:W811))))</f>
        <v>0</v>
      </c>
      <c r="AO811" s="0" t="n">
        <f aca="false">IF(MAX(T811:W811)=MIN(T811:W811),0,IF($E$17="custo",(MAX(T811:W811)-U811)/(MAX(T811:W811)-MIN(T811:W811)),(U811-MIN(T811:W811))/(MAX(T811:W811)-MIN(T811:W811))))</f>
        <v>0.666666666666667</v>
      </c>
      <c r="AP811" s="0" t="n">
        <f aca="false">IF(MAX(T811:W811)=MIN(T811:W811),0,IF($E$17="custo",(MAX(T811:W811)-V811)/(MAX(T811:W811)-MIN(T811:W811)),(V811-MIN(T811:W811))/(MAX(T811:W811)-MIN(T811:W811))))</f>
        <v>1</v>
      </c>
      <c r="AQ811" s="0" t="n">
        <f aca="false">IF(MAX(T811:W811)=MIN(T811:W811),0,IF($E$17="custo",(MAX(T811:W811)-W811)/(MAX(T811:W811)-MIN(T811:W811)),(W811-MIN(T811:W811))/(MAX(T811:W811)-MIN(T811:W811))))</f>
        <v>1</v>
      </c>
      <c r="AR811" s="0" t="n">
        <f aca="false">IF(MAX(X811:AA811)=MIN(X811:AA811),0,IF($F$17="custo",(MAX(X811:AA811)-X811)/(MAX(X811:AA811)-MIN(X811:AA811)),(X811-MIN(X811:AA811))/(MAX(X811:AA811)-MIN(X811:AA811))))</f>
        <v>0</v>
      </c>
      <c r="AS811" s="0" t="n">
        <f aca="false">IF(MAX(X811:AA811)=MIN(X811:AA811),0,IF($F$17="custo",(MAX(X811:AA811)-Y811)/(MAX(X811:AA811)-MIN(X811:AA811)),(Y811-MIN(X811:AA811))/(MAX(X811:AA811)-MIN(X811:AA811))))</f>
        <v>0.75</v>
      </c>
      <c r="AT811" s="0" t="n">
        <f aca="false">IF(MAX(X811:AA811)=MIN(X811:AA811),0,IF($F$17="custo",(MAX(X811:AA811)-Z811)/(MAX(X811:AA811)-MIN(X811:AA811)),(Z811-MIN(X811:AA811))/(MAX(X811:AA811)-MIN(X811:AA811))))</f>
        <v>0.25</v>
      </c>
      <c r="AU811" s="0" t="n">
        <f aca="false">IF(MAX(X811:AA811)=MIN(X811:AA811),0,IF($F$17="custo",(MAX(X811:AA811)-AA811)/(MAX(X811:AA811)-MIN(X811:AA811)),(AA811-MIN(X811:AA811))/(MAX(X811:AA811)-MIN(X811:AA811))))</f>
        <v>1</v>
      </c>
      <c r="AV811" s="0" t="n">
        <f aca="false">STDEVP(AB811:AE811)</f>
        <v>0.41050194795836</v>
      </c>
      <c r="AW811" s="0" t="n">
        <f aca="false">STDEVP(AF811:AI811)</f>
        <v>0.359076617292919</v>
      </c>
      <c r="AX811" s="0" t="n">
        <f aca="false">STDEVP(AJ811:AM811)</f>
        <v>0.395008026760081</v>
      </c>
      <c r="AY811" s="0" t="n">
        <f aca="false">STDEVP(AN811:AQ811)</f>
        <v>0.408248290463863</v>
      </c>
      <c r="AZ811" s="0" t="n">
        <f aca="false">STDEVP(AR811:AU811)</f>
        <v>0.395284707521047</v>
      </c>
      <c r="BA811" s="0" t="n">
        <f aca="false">AV811*((1-IFERROR(CORREL(AB811:AE811,AF811:AI811),0))+(1-IFERROR(CORREL(AB811:AE811,AJ811:AM811),0))+(1-IFERROR(CORREL(AB811:AE811,AN811:AQ811),0))+(1-IFERROR(CORREL(AB811:AE811,AR811:AU811),0)))</f>
        <v>1.1644607734649</v>
      </c>
      <c r="BB811" s="0" t="n">
        <f aca="false">AW811*((1-IFERROR(CORREL(AF811:AI811,AB811:AE811),0))+(1-IFERROR(CORREL(AF811:AI811,AJ811:AM811),0))+(1-IFERROR(CORREL(AF811:AI811,AN811:AQ811),0))+(1-IFERROR(CORREL(AF811:AI811,AR811:AU811),0)))</f>
        <v>2.27975463007553</v>
      </c>
      <c r="BC811" s="0" t="n">
        <f aca="false">AX811*((1-IFERROR(CORREL(AJ811:AM811,AB811:AE811),0))+(1-IFERROR(CORREL(AJ811:AM811,AF811:AI811),0))+(1-IFERROR(CORREL(AJ811:AM811,AN811:AQ811),0))+(1-IFERROR(CORREL(AJ811:AM811,AR811:AU811),0)))</f>
        <v>1.17165885459603</v>
      </c>
      <c r="BD811" s="0" t="n">
        <f aca="false">AY811*((1-IFERROR(CORREL(AN811:AQ811,AB811:AE811),0))+(1-IFERROR(CORREL(AN811:AQ811,AF811:AI811),0))+(1-IFERROR(CORREL(AN811:AQ811,AJ811:AM811),0))+(1-IFERROR(CORREL(AN811:AQ811,AR811:AU811),0)))</f>
        <v>0.959093710270901</v>
      </c>
      <c r="BE811" s="0" t="n">
        <f aca="false">AZ811*((1-IFERROR(CORREL(AR811:AU811,AB811:AE811),0))+(1-IFERROR(CORREL(AR811:AU811,AF811:AI811),0))+(1-IFERROR(CORREL(AR811:AU811,AJ811:AM811),0))+(1-IFERROR(CORREL(AR811:AU811,AN811:AQ811),0)))</f>
        <v>1.24850134000686</v>
      </c>
      <c r="BF811" s="0" t="n">
        <f aca="false">IF(SUM(BA811:BE811)&gt;0,BA811/SUM(BA811:BE811),1/5)</f>
        <v>0.170655237216202</v>
      </c>
      <c r="BG811" s="0" t="n">
        <f aca="false">IF(SUM(BA811:BE811)&gt;0,BB811/SUM(BA811:BE811),1/5)</f>
        <v>0.334104914528493</v>
      </c>
      <c r="BH811" s="0" t="n">
        <f aca="false">IF(SUM(BA811:BE811)&gt;0,BC811/SUM(BA811:BE811),1/5)</f>
        <v>0.171710137708281</v>
      </c>
      <c r="BI811" s="0" t="n">
        <f aca="false">IF(SUM(BA811:BE811)&gt;0,BD811/SUM(BA811:BE811),1/5)</f>
        <v>0.140558074920659</v>
      </c>
      <c r="BJ811" s="0" t="n">
        <f aca="false">IF(SUM(BA811:BE811)&gt;0,BE811/SUM(BA811:BE811),1/5)</f>
        <v>0.182971635626366</v>
      </c>
      <c r="BK811" s="0" t="n">
        <f aca="false">BF811*AB811+BG811*AF811+BH811*AJ811+BI811*AN811+BJ811*AR811</f>
        <v>0.282813606683617</v>
      </c>
      <c r="BL811" s="0" t="n">
        <f aca="false">BF811*AC811+BG811*AG811+BH811*AK811+BI811*AO811+BJ811*AS811</f>
        <v>0.565039024528706</v>
      </c>
      <c r="BM811" s="0" t="n">
        <f aca="false">BF811*AD811+BG811*AH811+BH811*AL811+BI811*AP811+BJ811*AT811</f>
        <v>0.67231096192179</v>
      </c>
      <c r="BN811" s="0" t="n">
        <f aca="false">BF811*AE811+BG811*AI811+BH811*AM811+BI811*AQ811+BJ811*AU811</f>
        <v>0.665895085471507</v>
      </c>
      <c r="BO811" s="0" t="n">
        <f aca="false">RANK(BK811,$BK811:$BN811)</f>
        <v>4</v>
      </c>
      <c r="BP811" s="0" t="n">
        <f aca="false">RANK(BL811,$BK811:$BN811)</f>
        <v>3</v>
      </c>
      <c r="BQ811" s="0" t="n">
        <f aca="false">RANK(BM811,$BK811:$BN811)</f>
        <v>1</v>
      </c>
      <c r="BR811" s="0" t="n">
        <f aca="false">RANK(BN811,$BK811:$BN811)</f>
        <v>2</v>
      </c>
    </row>
    <row r="812" customFormat="false" ht="15" hidden="false" customHeight="false" outlineLevel="0" collapsed="false">
      <c r="A812" s="0" t="n">
        <v>789</v>
      </c>
      <c r="B812" s="0" t="n">
        <f aca="false">RANDBETWEEN(1,$B$5)</f>
        <v>6</v>
      </c>
      <c r="C812" s="0" t="n">
        <f aca="false">RANDBETWEEN(1,$B$5)</f>
        <v>5</v>
      </c>
      <c r="D812" s="0" t="n">
        <f aca="false">RANDBETWEEN(1,$B$5)</f>
        <v>3</v>
      </c>
      <c r="E812" s="0" t="n">
        <f aca="false">RANDBETWEEN(1,$B$5)</f>
        <v>4</v>
      </c>
      <c r="F812" s="0" t="n">
        <f aca="false">RANDBETWEEN(1,$B$5)</f>
        <v>2</v>
      </c>
      <c r="G812" s="0" t="n">
        <f aca="false">RANDBETWEEN(1,$B$5)</f>
        <v>3</v>
      </c>
      <c r="H812" s="0" t="n">
        <f aca="true">NORMINV(RAND(),$B$8,$B$13)</f>
        <v>49.3428068362779</v>
      </c>
      <c r="I812" s="0" t="n">
        <f aca="true">NORMINV(RAND(),$C$8,$C$13)</f>
        <v>70.7732859656865</v>
      </c>
      <c r="J812" s="0" t="n">
        <f aca="true">NORMINV(RAND(),$D$8,$D$13)</f>
        <v>13.6189635745</v>
      </c>
      <c r="K812" s="0" t="n">
        <f aca="true">NORMINV(RAND(),$E$8,$E$13)</f>
        <v>2.8745843209519</v>
      </c>
      <c r="L812" s="0" t="n">
        <f aca="true">NORMINV(RAND(),$B$9,$B$14)</f>
        <v>49.4669935776072</v>
      </c>
      <c r="M812" s="0" t="n">
        <f aca="true">NORMINV(RAND(),$C$9,$C$14)</f>
        <v>54.0831545880134</v>
      </c>
      <c r="N812" s="0" t="n">
        <f aca="true">NORMINV(RAND(),$D$9,$D$14)</f>
        <v>40.1003779245008</v>
      </c>
      <c r="O812" s="0" t="n">
        <f aca="true">NORMINV(RAND(),$E$9,$E$14)</f>
        <v>24.9242950582736</v>
      </c>
      <c r="P812" s="0" t="n">
        <f aca="true">NORMINV(RAND(),$B$10,$B$15)</f>
        <v>23.5503502928997</v>
      </c>
      <c r="Q812" s="0" t="n">
        <f aca="true">NORMINV(RAND(),$C$10,$C$15)</f>
        <v>30.7425727280663</v>
      </c>
      <c r="R812" s="0" t="n">
        <f aca="true">NORMINV(RAND(),$D$10,$D$15)</f>
        <v>10.4552612404537</v>
      </c>
      <c r="S812" s="0" t="n">
        <f aca="true">NORMINV(RAND(),$E$10,$E$15)</f>
        <v>4.0924349816959</v>
      </c>
      <c r="T812" s="0" t="n">
        <f aca="false">MEDIAN(INDEX(Avaliadores!$B$17:$B$22,$B812),INDEX(Avaliadores!$B$17:$B$22,$C812),INDEX(Avaliadores!$B$17:$B$22,$D812),INDEX(Avaliadores!$B$17:$B$22,$E812),INDEX(Avaliadores!$B$17:$B$22,$F812),INDEX(Avaliadores!$B$17:$B$22,$G812))</f>
        <v>2.79166666666667</v>
      </c>
      <c r="U812" s="0" t="n">
        <f aca="false">MEDIAN(INDEX(Avaliadores!$C$17:$C$22,$B812),INDEX(Avaliadores!$C$17:$C$22,$C812),INDEX(Avaliadores!$C$17:$C$22,$D812),INDEX(Avaliadores!$C$17:$C$22,$E812),INDEX(Avaliadores!$C$17:$C$22,$F812),INDEX(Avaliadores!$C$17:$C$22,$G812))</f>
        <v>5.29166666666667</v>
      </c>
      <c r="V812" s="0" t="n">
        <f aca="false">MEDIAN(INDEX(Avaliadores!$D$17:$D$22,$B812),INDEX(Avaliadores!$D$17:$D$22,$C812),INDEX(Avaliadores!$D$17:$D$22,$D812),INDEX(Avaliadores!$D$17:$D$22,$E812),INDEX(Avaliadores!$D$17:$D$22,$F812),INDEX(Avaliadores!$D$17:$D$22,$G812))</f>
        <v>5.66666666666667</v>
      </c>
      <c r="W812" s="0" t="n">
        <f aca="false">MEDIAN(INDEX(Avaliadores!$E$17:$E$22,$B812),INDEX(Avaliadores!$E$17:$E$22,$C812),INDEX(Avaliadores!$E$17:$E$22,$D812),INDEX(Avaliadores!$E$17:$E$22,$E812),INDEX(Avaliadores!$E$17:$E$22,$F812),INDEX(Avaliadores!$E$17:$E$22,$G812))</f>
        <v>6.04166666666667</v>
      </c>
      <c r="X812" s="0" t="n">
        <f aca="false">MEDIAN(INDEX(Avaliadores!$F$17:$F$22,$B812),INDEX(Avaliadores!$F$17:$F$22,$C812),INDEX(Avaliadores!$F$17:$F$22,$D812),INDEX(Avaliadores!$F$17:$F$22,$E812),INDEX(Avaliadores!$F$17:$F$22,$F812),INDEX(Avaliadores!$F$17:$F$22,$G812))</f>
        <v>2.79166666666667</v>
      </c>
      <c r="Y812" s="0" t="n">
        <f aca="false">MEDIAN(INDEX(Avaliadores!$G$17:$G$22,$B812),INDEX(Avaliadores!$G$17:$G$22,$C812),INDEX(Avaliadores!$G$17:$G$22,$D812),INDEX(Avaliadores!$G$17:$G$22,$E812),INDEX(Avaliadores!$G$17:$G$22,$F812),INDEX(Avaliadores!$G$17:$G$22,$G812))</f>
        <v>5.41666666666667</v>
      </c>
      <c r="Z812" s="0" t="n">
        <f aca="false">MEDIAN(INDEX(Avaliadores!$H$17:$H$22,$B812),INDEX(Avaliadores!$H$17:$H$22,$C812),INDEX(Avaliadores!$H$17:$H$22,$D812),INDEX(Avaliadores!$H$17:$H$22,$E812),INDEX(Avaliadores!$H$17:$H$22,$F812),INDEX(Avaliadores!$H$17:$H$22,$G812))</f>
        <v>3.79166666666667</v>
      </c>
      <c r="AA812" s="0" t="n">
        <f aca="false">MEDIAN(INDEX(Avaliadores!$I$17:$I$22,$B812),INDEX(Avaliadores!$I$17:$I$22,$C812),INDEX(Avaliadores!$I$17:$I$22,$D812),INDEX(Avaliadores!$I$17:$I$22,$E812),INDEX(Avaliadores!$I$17:$I$22,$F812),INDEX(Avaliadores!$I$17:$I$22,$G812))</f>
        <v>6.66666666666667</v>
      </c>
      <c r="AB812" s="0" t="n">
        <f aca="false">IF(MAX(H812:K812)=MIN(H812:K812),0,IF($B$17="custo",(MAX(H812:K812)-H812)/(MAX(H812:K812)-MIN(H812:K812)),(H812-MIN(H812:K812))/(MAX(H812:K812)-MIN(H812:K812))))</f>
        <v>0.315624284563481</v>
      </c>
      <c r="AC812" s="0" t="n">
        <f aca="false">IF(MAX(H812:K812)=MIN(H812:K812),0,IF($B$17="custo",(MAX(H812:K812)-I812)/(MAX(H812:K812)-MIN(H812:K812)),(I812-MIN(H812:K812))/(MAX(H812:K812)-MIN(H812:K812))))</f>
        <v>0</v>
      </c>
      <c r="AD812" s="0" t="n">
        <f aca="false">IF(MAX(H812:K812)=MIN(H812:K812),0,IF($B$17="custo",(MAX(H812:K812)-J812)/(MAX(H812:K812)-MIN(H812:K812)),(J812-MIN(H812:K812))/(MAX(H812:K812)-MIN(H812:K812))))</f>
        <v>0.841758693564337</v>
      </c>
      <c r="AE812" s="0" t="n">
        <f aca="false">IF(MAX(H812:K812)=MIN(H812:K812),0,IF($B$17="custo",(MAX(H812:K812)-K812)/(MAX(H812:K812)-MIN(H812:K812)),(K812-MIN(H812:K812))/(MAX(H812:K812)-MIN(H812:K812))))</f>
        <v>1</v>
      </c>
      <c r="AF812" s="0" t="n">
        <f aca="false">IF(MAX(L812:O812)=MIN(L812:O812),0,IF($C$17="custo",(MAX(L812:O812)-L812)/(MAX(L812:O812)-MIN(L812:O812)),(L812-MIN(L812:O812))/(MAX(L812:O812)-MIN(L812:O812))))</f>
        <v>0.841689246944035</v>
      </c>
      <c r="AG812" s="0" t="n">
        <f aca="false">IF(MAX(L812:O812)=MIN(L812:O812),0,IF($C$17="custo",(MAX(L812:O812)-M812)/(MAX(L812:O812)-MIN(L812:O812)),(M812-MIN(L812:O812))/(MAX(L812:O812)-MIN(L812:O812))))</f>
        <v>1</v>
      </c>
      <c r="AH812" s="0" t="n">
        <f aca="false">IF(MAX(L812:O812)=MIN(L812:O812),0,IF($C$17="custo",(MAX(L812:O812)-N812)/(MAX(L812:O812)-MIN(L812:O812)),(N812-MIN(L812:O812))/(MAX(L812:O812)-MIN(L812:O812))))</f>
        <v>0.520462154932664</v>
      </c>
      <c r="AI812" s="0" t="n">
        <f aca="false">IF(MAX(L812:O812)=MIN(L812:O812),0,IF($C$17="custo",(MAX(L812:O812)-O812)/(MAX(L812:O812)-MIN(L812:O812)),(O812-MIN(L812:O812))/(MAX(L812:O812)-MIN(L812:O812))))</f>
        <v>0</v>
      </c>
      <c r="AJ812" s="0" t="n">
        <f aca="false">IF(MAX(P812:S812)=MIN(P812:S812),0,IF($D$17="custo",(MAX(P812:S812)-P812)/(MAX(P812:S812)-MIN(P812:S812)),(P812-MIN(P812:S812))/(MAX(P812:S812)-MIN(P812:S812))))</f>
        <v>0.269875619541449</v>
      </c>
      <c r="AK812" s="0" t="n">
        <f aca="false">IF(MAX(P812:S812)=MIN(P812:S812),0,IF($D$17="custo",(MAX(P812:S812)-Q812)/(MAX(P812:S812)-MIN(P812:S812)),(Q812-MIN(P812:S812))/(MAX(P812:S812)-MIN(P812:S812))))</f>
        <v>0</v>
      </c>
      <c r="AL812" s="0" t="n">
        <f aca="false">IF(MAX(P812:S812)=MIN(P812:S812),0,IF($D$17="custo",(MAX(P812:S812)-R812)/(MAX(P812:S812)-MIN(P812:S812)),(R812-MIN(P812:S812))/(MAX(P812:S812)-MIN(P812:S812))))</f>
        <v>0.761246027344668</v>
      </c>
      <c r="AM812" s="0" t="n">
        <f aca="false">IF(MAX(P812:S812)=MIN(P812:S812),0,IF($D$17="custo",(MAX(P812:S812)-S812)/(MAX(P812:S812)-MIN(P812:S812)),(S812-MIN(P812:S812))/(MAX(P812:S812)-MIN(P812:S812))))</f>
        <v>1</v>
      </c>
      <c r="AN812" s="0" t="n">
        <f aca="false">IF(MAX(T812:W812)=MIN(T812:W812),0,IF($E$17="custo",(MAX(T812:W812)-T812)/(MAX(T812:W812)-MIN(T812:W812)),(T812-MIN(T812:W812))/(MAX(T812:W812)-MIN(T812:W812))))</f>
        <v>0</v>
      </c>
      <c r="AO812" s="0" t="n">
        <f aca="false">IF(MAX(T812:W812)=MIN(T812:W812),0,IF($E$17="custo",(MAX(T812:W812)-U812)/(MAX(T812:W812)-MIN(T812:W812)),(U812-MIN(T812:W812))/(MAX(T812:W812)-MIN(T812:W812))))</f>
        <v>0.769230769230769</v>
      </c>
      <c r="AP812" s="0" t="n">
        <f aca="false">IF(MAX(T812:W812)=MIN(T812:W812),0,IF($E$17="custo",(MAX(T812:W812)-V812)/(MAX(T812:W812)-MIN(T812:W812)),(V812-MIN(T812:W812))/(MAX(T812:W812)-MIN(T812:W812))))</f>
        <v>0.884615384615385</v>
      </c>
      <c r="AQ812" s="0" t="n">
        <f aca="false">IF(MAX(T812:W812)=MIN(T812:W812),0,IF($E$17="custo",(MAX(T812:W812)-W812)/(MAX(T812:W812)-MIN(T812:W812)),(W812-MIN(T812:W812))/(MAX(T812:W812)-MIN(T812:W812))))</f>
        <v>1</v>
      </c>
      <c r="AR812" s="0" t="n">
        <f aca="false">IF(MAX(X812:AA812)=MIN(X812:AA812),0,IF($F$17="custo",(MAX(X812:AA812)-X812)/(MAX(X812:AA812)-MIN(X812:AA812)),(X812-MIN(X812:AA812))/(MAX(X812:AA812)-MIN(X812:AA812))))</f>
        <v>0</v>
      </c>
      <c r="AS812" s="0" t="n">
        <f aca="false">IF(MAX(X812:AA812)=MIN(X812:AA812),0,IF($F$17="custo",(MAX(X812:AA812)-Y812)/(MAX(X812:AA812)-MIN(X812:AA812)),(Y812-MIN(X812:AA812))/(MAX(X812:AA812)-MIN(X812:AA812))))</f>
        <v>0.67741935483871</v>
      </c>
      <c r="AT812" s="0" t="n">
        <f aca="false">IF(MAX(X812:AA812)=MIN(X812:AA812),0,IF($F$17="custo",(MAX(X812:AA812)-Z812)/(MAX(X812:AA812)-MIN(X812:AA812)),(Z812-MIN(X812:AA812))/(MAX(X812:AA812)-MIN(X812:AA812))))</f>
        <v>0.258064516129032</v>
      </c>
      <c r="AU812" s="0" t="n">
        <f aca="false">IF(MAX(X812:AA812)=MIN(X812:AA812),0,IF($F$17="custo",(MAX(X812:AA812)-AA812)/(MAX(X812:AA812)-MIN(X812:AA812)),(AA812-MIN(X812:AA812))/(MAX(X812:AA812)-MIN(X812:AA812))))</f>
        <v>1</v>
      </c>
      <c r="AV812" s="0" t="n">
        <f aca="false">STDEVP(AB812:AE812)</f>
        <v>0.401435255868999</v>
      </c>
      <c r="AW812" s="0" t="n">
        <f aca="false">STDEVP(AF812:AI812)</f>
        <v>0.382224355513668</v>
      </c>
      <c r="AX812" s="0" t="n">
        <f aca="false">STDEVP(AJ812:AM812)</f>
        <v>0.394006528517795</v>
      </c>
      <c r="AY812" s="0" t="n">
        <f aca="false">STDEVP(AN812:AQ812)</f>
        <v>0.391642535661852</v>
      </c>
      <c r="AZ812" s="0" t="n">
        <f aca="false">STDEVP(AR812:AU812)</f>
        <v>0.383721846882914</v>
      </c>
      <c r="BA812" s="0" t="n">
        <f aca="false">AV812*((1-IFERROR(CORREL(AB812:AE812,AF812:AI812),0))+(1-IFERROR(CORREL(AB812:AE812,AJ812:AM812),0))+(1-IFERROR(CORREL(AB812:AE812,AN812:AQ812),0))+(1-IFERROR(CORREL(AB812:AE812,AR812:AU812),0)))</f>
        <v>1.2657616297411</v>
      </c>
      <c r="BB812" s="0" t="n">
        <f aca="false">AW812*((1-IFERROR(CORREL(AF812:AI812,AB812:AE812),0))+(1-IFERROR(CORREL(AF812:AI812,AJ812:AM812),0))+(1-IFERROR(CORREL(AF812:AI812,AN812:AQ812),0))+(1-IFERROR(CORREL(AF812:AI812,AR812:AU812),0)))</f>
        <v>2.68085958140495</v>
      </c>
      <c r="BC812" s="0" t="n">
        <f aca="false">AX812*((1-IFERROR(CORREL(AJ812:AM812,AB812:AE812),0))+(1-IFERROR(CORREL(AJ812:AM812,AF812:AI812),0))+(1-IFERROR(CORREL(AJ812:AM812,AN812:AQ812),0))+(1-IFERROR(CORREL(AJ812:AM812,AR812:AU812),0)))</f>
        <v>1.21299870156573</v>
      </c>
      <c r="BD812" s="0" t="n">
        <f aca="false">AY812*((1-IFERROR(CORREL(AN812:AQ812,AB812:AE812),0))+(1-IFERROR(CORREL(AN812:AQ812,AF812:AI812),0))+(1-IFERROR(CORREL(AN812:AQ812,AJ812:AM812),0))+(1-IFERROR(CORREL(AN812:AQ812,AR812:AU812),0)))</f>
        <v>1.08237658928902</v>
      </c>
      <c r="BE812" s="0" t="n">
        <f aca="false">AZ812*((1-IFERROR(CORREL(AR812:AU812,AB812:AE812),0))+(1-IFERROR(CORREL(AR812:AU812,AF812:AI812),0))+(1-IFERROR(CORREL(AR812:AU812,AJ812:AM812),0))+(1-IFERROR(CORREL(AR812:AU812,AN812:AQ812),0)))</f>
        <v>1.21104177636315</v>
      </c>
      <c r="BF812" s="0" t="n">
        <f aca="false">IF(SUM(BA812:BE812)&gt;0,BA812/SUM(BA812:BE812),1/5)</f>
        <v>0.169831628721885</v>
      </c>
      <c r="BG812" s="0" t="n">
        <f aca="false">IF(SUM(BA812:BE812)&gt;0,BB812/SUM(BA812:BE812),1/5)</f>
        <v>0.359700229795873</v>
      </c>
      <c r="BH812" s="0" t="n">
        <f aca="false">IF(SUM(BA812:BE812)&gt;0,BC812/SUM(BA812:BE812),1/5)</f>
        <v>0.162752243616814</v>
      </c>
      <c r="BI812" s="0" t="n">
        <f aca="false">IF(SUM(BA812:BE812)&gt;0,BD812/SUM(BA812:BE812),1/5)</f>
        <v>0.145226221691514</v>
      </c>
      <c r="BJ812" s="0" t="n">
        <f aca="false">IF(SUM(BA812:BE812)&gt;0,BE812/SUM(BA812:BE812),1/5)</f>
        <v>0.162489676173915</v>
      </c>
      <c r="BK812" s="0" t="n">
        <f aca="false">BF812*AB812+BG812*AF812+BH812*AJ812+BI812*AN812+BJ812*AR812</f>
        <v>0.400281664431928</v>
      </c>
      <c r="BL812" s="0" t="n">
        <f aca="false">BF812*AC812+BG812*AG812+BH812*AK812+BI812*AO812+BJ812*AS812</f>
        <v>0.581486359621798</v>
      </c>
      <c r="BM812" s="0" t="n">
        <f aca="false">BF812*AD812+BG812*AH812+BH812*AL812+BI812*AP812+BJ812*AT812</f>
        <v>0.624464275158565</v>
      </c>
      <c r="BN812" s="0" t="n">
        <f aca="false">BF812*AE812+BG812*AI812+BH812*AM812+BI812*AQ812+BJ812*AU812</f>
        <v>0.640299770204128</v>
      </c>
      <c r="BO812" s="0" t="n">
        <f aca="false">RANK(BK812,$BK812:$BN812)</f>
        <v>4</v>
      </c>
      <c r="BP812" s="0" t="n">
        <f aca="false">RANK(BL812,$BK812:$BN812)</f>
        <v>3</v>
      </c>
      <c r="BQ812" s="0" t="n">
        <f aca="false">RANK(BM812,$BK812:$BN812)</f>
        <v>2</v>
      </c>
      <c r="BR812" s="0" t="n">
        <f aca="false">RANK(BN812,$BK812:$BN812)</f>
        <v>1</v>
      </c>
    </row>
    <row r="813" customFormat="false" ht="15" hidden="false" customHeight="false" outlineLevel="0" collapsed="false">
      <c r="A813" s="0" t="n">
        <v>790</v>
      </c>
      <c r="B813" s="0" t="n">
        <f aca="false">RANDBETWEEN(1,$B$5)</f>
        <v>1</v>
      </c>
      <c r="C813" s="0" t="n">
        <f aca="false">RANDBETWEEN(1,$B$5)</f>
        <v>4</v>
      </c>
      <c r="D813" s="0" t="n">
        <f aca="false">RANDBETWEEN(1,$B$5)</f>
        <v>5</v>
      </c>
      <c r="E813" s="0" t="n">
        <f aca="false">RANDBETWEEN(1,$B$5)</f>
        <v>6</v>
      </c>
      <c r="F813" s="0" t="n">
        <f aca="false">RANDBETWEEN(1,$B$5)</f>
        <v>4</v>
      </c>
      <c r="G813" s="0" t="n">
        <f aca="false">RANDBETWEEN(1,$B$5)</f>
        <v>3</v>
      </c>
      <c r="H813" s="0" t="n">
        <f aca="true">NORMINV(RAND(),$B$8,$B$13)</f>
        <v>44.2794062479635</v>
      </c>
      <c r="I813" s="0" t="n">
        <f aca="true">NORMINV(RAND(),$C$8,$C$13)</f>
        <v>66.0957872622246</v>
      </c>
      <c r="J813" s="0" t="n">
        <f aca="true">NORMINV(RAND(),$D$8,$D$13)</f>
        <v>14.3866898654429</v>
      </c>
      <c r="K813" s="0" t="n">
        <f aca="true">NORMINV(RAND(),$E$8,$E$13)</f>
        <v>3.2203776732295</v>
      </c>
      <c r="L813" s="0" t="n">
        <f aca="true">NORMINV(RAND(),$B$9,$B$14)</f>
        <v>33.0167710540371</v>
      </c>
      <c r="M813" s="0" t="n">
        <f aca="true">NORMINV(RAND(),$C$9,$C$14)</f>
        <v>51.0345035464037</v>
      </c>
      <c r="N813" s="0" t="n">
        <f aca="true">NORMINV(RAND(),$D$9,$D$14)</f>
        <v>48.2845328304831</v>
      </c>
      <c r="O813" s="0" t="n">
        <f aca="true">NORMINV(RAND(),$E$9,$E$14)</f>
        <v>23.2582207287269</v>
      </c>
      <c r="P813" s="0" t="n">
        <f aca="true">NORMINV(RAND(),$B$10,$B$15)</f>
        <v>25.4989622577362</v>
      </c>
      <c r="Q813" s="0" t="n">
        <f aca="true">NORMINV(RAND(),$C$10,$C$15)</f>
        <v>29.4663284073275</v>
      </c>
      <c r="R813" s="0" t="n">
        <f aca="true">NORMINV(RAND(),$D$10,$D$15)</f>
        <v>9.94172752351734</v>
      </c>
      <c r="S813" s="0" t="n">
        <f aca="true">NORMINV(RAND(),$E$10,$E$15)</f>
        <v>3.94745976153726</v>
      </c>
      <c r="T813" s="0" t="n">
        <f aca="false">MEDIAN(INDEX(Avaliadores!$B$17:$B$22,$B813),INDEX(Avaliadores!$B$17:$B$22,$C813),INDEX(Avaliadores!$B$17:$B$22,$D813),INDEX(Avaliadores!$B$17:$B$22,$E813),INDEX(Avaliadores!$B$17:$B$22,$F813),INDEX(Avaliadores!$B$17:$B$22,$G813))</f>
        <v>2.66666666666667</v>
      </c>
      <c r="U813" s="0" t="n">
        <f aca="false">MEDIAN(INDEX(Avaliadores!$C$17:$C$22,$B813),INDEX(Avaliadores!$C$17:$C$22,$C813),INDEX(Avaliadores!$C$17:$C$22,$D813),INDEX(Avaliadores!$C$17:$C$22,$E813),INDEX(Avaliadores!$C$17:$C$22,$F813),INDEX(Avaliadores!$C$17:$C$22,$G813))</f>
        <v>5.54166666666667</v>
      </c>
      <c r="V813" s="0" t="n">
        <f aca="false">MEDIAN(INDEX(Avaliadores!$D$17:$D$22,$B813),INDEX(Avaliadores!$D$17:$D$22,$C813),INDEX(Avaliadores!$D$17:$D$22,$D813),INDEX(Avaliadores!$D$17:$D$22,$E813),INDEX(Avaliadores!$D$17:$D$22,$F813),INDEX(Avaliadores!$D$17:$D$22,$G813))</f>
        <v>5.54166666666667</v>
      </c>
      <c r="W813" s="0" t="n">
        <f aca="false">MEDIAN(INDEX(Avaliadores!$E$17:$E$22,$B813),INDEX(Avaliadores!$E$17:$E$22,$C813),INDEX(Avaliadores!$E$17:$E$22,$D813),INDEX(Avaliadores!$E$17:$E$22,$E813),INDEX(Avaliadores!$E$17:$E$22,$F813),INDEX(Avaliadores!$E$17:$E$22,$G813))</f>
        <v>6.54166666666667</v>
      </c>
      <c r="X813" s="0" t="n">
        <f aca="false">MEDIAN(INDEX(Avaliadores!$F$17:$F$22,$B813),INDEX(Avaliadores!$F$17:$F$22,$C813),INDEX(Avaliadores!$F$17:$F$22,$D813),INDEX(Avaliadores!$F$17:$F$22,$E813),INDEX(Avaliadores!$F$17:$F$22,$F813),INDEX(Avaliadores!$F$17:$F$22,$G813))</f>
        <v>2.91666666666667</v>
      </c>
      <c r="Y813" s="0" t="n">
        <f aca="false">MEDIAN(INDEX(Avaliadores!$G$17:$G$22,$B813),INDEX(Avaliadores!$G$17:$G$22,$C813),INDEX(Avaliadores!$G$17:$G$22,$D813),INDEX(Avaliadores!$G$17:$G$22,$E813),INDEX(Avaliadores!$G$17:$G$22,$F813),INDEX(Avaliadores!$G$17:$G$22,$G813))</f>
        <v>4.79166666666667</v>
      </c>
      <c r="Z813" s="0" t="n">
        <f aca="false">MEDIAN(INDEX(Avaliadores!$H$17:$H$22,$B813),INDEX(Avaliadores!$H$17:$H$22,$C813),INDEX(Avaliadores!$H$17:$H$22,$D813),INDEX(Avaliadores!$H$17:$H$22,$E813),INDEX(Avaliadores!$H$17:$H$22,$F813),INDEX(Avaliadores!$H$17:$H$22,$G813))</f>
        <v>3.66666666666667</v>
      </c>
      <c r="AA813" s="0" t="n">
        <f aca="false">MEDIAN(INDEX(Avaliadores!$I$17:$I$22,$B813),INDEX(Avaliadores!$I$17:$I$22,$C813),INDEX(Avaliadores!$I$17:$I$22,$D813),INDEX(Avaliadores!$I$17:$I$22,$E813),INDEX(Avaliadores!$I$17:$I$22,$F813),INDEX(Avaliadores!$I$17:$I$22,$G813))</f>
        <v>6.66666666666667</v>
      </c>
      <c r="AB813" s="0" t="n">
        <f aca="false">IF(MAX(H813:K813)=MIN(H813:K813),0,IF($B$17="custo",(MAX(H813:K813)-H813)/(MAX(H813:K813)-MIN(H813:K813)),(H813-MIN(H813:K813))/(MAX(H813:K813)-MIN(H813:K813))))</f>
        <v>0.346977954606908</v>
      </c>
      <c r="AC813" s="0" t="n">
        <f aca="false">IF(MAX(H813:K813)=MIN(H813:K813),0,IF($B$17="custo",(MAX(H813:K813)-I813)/(MAX(H813:K813)-MIN(H813:K813)),(I813-MIN(H813:K813))/(MAX(H813:K813)-MIN(H813:K813))))</f>
        <v>0</v>
      </c>
      <c r="AD813" s="0" t="n">
        <f aca="false">IF(MAX(H813:K813)=MIN(H813:K813),0,IF($B$17="custo",(MAX(H813:K813)-J813)/(MAX(H813:K813)-MIN(H813:K813)),(J813-MIN(H813:K813))/(MAX(H813:K813)-MIN(H813:K813))))</f>
        <v>0.822405734368881</v>
      </c>
      <c r="AE813" s="0" t="n">
        <f aca="false">IF(MAX(H813:K813)=MIN(H813:K813),0,IF($B$17="custo",(MAX(H813:K813)-K813)/(MAX(H813:K813)-MIN(H813:K813)),(K813-MIN(H813:K813))/(MAX(H813:K813)-MIN(H813:K813))))</f>
        <v>1</v>
      </c>
      <c r="AF813" s="0" t="n">
        <f aca="false">IF(MAX(L813:O813)=MIN(L813:O813),0,IF($C$17="custo",(MAX(L813:O813)-L813)/(MAX(L813:O813)-MIN(L813:O813)),(L813-MIN(L813:O813))/(MAX(L813:O813)-MIN(L813:O813))))</f>
        <v>0.351326719610583</v>
      </c>
      <c r="AG813" s="0" t="n">
        <f aca="false">IF(MAX(L813:O813)=MIN(L813:O813),0,IF($C$17="custo",(MAX(L813:O813)-M813)/(MAX(L813:O813)-MIN(L813:O813)),(M813-MIN(L813:O813))/(MAX(L813:O813)-MIN(L813:O813))))</f>
        <v>1</v>
      </c>
      <c r="AH813" s="0" t="n">
        <f aca="false">IF(MAX(L813:O813)=MIN(L813:O813),0,IF($C$17="custo",(MAX(L813:O813)-N813)/(MAX(L813:O813)-MIN(L813:O813)),(N813-MIN(L813:O813))/(MAX(L813:O813)-MIN(L813:O813))))</f>
        <v>0.900995725959038</v>
      </c>
      <c r="AI813" s="0" t="n">
        <f aca="false">IF(MAX(L813:O813)=MIN(L813:O813),0,IF($C$17="custo",(MAX(L813:O813)-O813)/(MAX(L813:O813)-MIN(L813:O813)),(O813-MIN(L813:O813))/(MAX(L813:O813)-MIN(L813:O813))))</f>
        <v>0</v>
      </c>
      <c r="AJ813" s="0" t="n">
        <f aca="false">IF(MAX(P813:S813)=MIN(P813:S813),0,IF($D$17="custo",(MAX(P813:S813)-P813)/(MAX(P813:S813)-MIN(P813:S813)),(P813-MIN(P813:S813))/(MAX(P813:S813)-MIN(P813:S813))))</f>
        <v>0.15546794823311</v>
      </c>
      <c r="AK813" s="0" t="n">
        <f aca="false">IF(MAX(P813:S813)=MIN(P813:S813),0,IF($D$17="custo",(MAX(P813:S813)-Q813)/(MAX(P813:S813)-MIN(P813:S813)),(Q813-MIN(P813:S813))/(MAX(P813:S813)-MIN(P813:S813))))</f>
        <v>0</v>
      </c>
      <c r="AL813" s="0" t="n">
        <f aca="false">IF(MAX(P813:S813)=MIN(P813:S813),0,IF($D$17="custo",(MAX(P813:S813)-R813)/(MAX(P813:S813)-MIN(P813:S813)),(R813-MIN(P813:S813))/(MAX(P813:S813)-MIN(P813:S813))))</f>
        <v>0.765104486206565</v>
      </c>
      <c r="AM813" s="0" t="n">
        <f aca="false">IF(MAX(P813:S813)=MIN(P813:S813),0,IF($D$17="custo",(MAX(P813:S813)-S813)/(MAX(P813:S813)-MIN(P813:S813)),(S813-MIN(P813:S813))/(MAX(P813:S813)-MIN(P813:S813))))</f>
        <v>1</v>
      </c>
      <c r="AN813" s="0" t="n">
        <f aca="false">IF(MAX(T813:W813)=MIN(T813:W813),0,IF($E$17="custo",(MAX(T813:W813)-T813)/(MAX(T813:W813)-MIN(T813:W813)),(T813-MIN(T813:W813))/(MAX(T813:W813)-MIN(T813:W813))))</f>
        <v>0</v>
      </c>
      <c r="AO813" s="0" t="n">
        <f aca="false">IF(MAX(T813:W813)=MIN(T813:W813),0,IF($E$17="custo",(MAX(T813:W813)-U813)/(MAX(T813:W813)-MIN(T813:W813)),(U813-MIN(T813:W813))/(MAX(T813:W813)-MIN(T813:W813))))</f>
        <v>0.741935483870968</v>
      </c>
      <c r="AP813" s="0" t="n">
        <f aca="false">IF(MAX(T813:W813)=MIN(T813:W813),0,IF($E$17="custo",(MAX(T813:W813)-V813)/(MAX(T813:W813)-MIN(T813:W813)),(V813-MIN(T813:W813))/(MAX(T813:W813)-MIN(T813:W813))))</f>
        <v>0.741935483870968</v>
      </c>
      <c r="AQ813" s="0" t="n">
        <f aca="false">IF(MAX(T813:W813)=MIN(T813:W813),0,IF($E$17="custo",(MAX(T813:W813)-W813)/(MAX(T813:W813)-MIN(T813:W813)),(W813-MIN(T813:W813))/(MAX(T813:W813)-MIN(T813:W813))))</f>
        <v>1</v>
      </c>
      <c r="AR813" s="0" t="n">
        <f aca="false">IF(MAX(X813:AA813)=MIN(X813:AA813),0,IF($F$17="custo",(MAX(X813:AA813)-X813)/(MAX(X813:AA813)-MIN(X813:AA813)),(X813-MIN(X813:AA813))/(MAX(X813:AA813)-MIN(X813:AA813))))</f>
        <v>0</v>
      </c>
      <c r="AS813" s="0" t="n">
        <f aca="false">IF(MAX(X813:AA813)=MIN(X813:AA813),0,IF($F$17="custo",(MAX(X813:AA813)-Y813)/(MAX(X813:AA813)-MIN(X813:AA813)),(Y813-MIN(X813:AA813))/(MAX(X813:AA813)-MIN(X813:AA813))))</f>
        <v>0.5</v>
      </c>
      <c r="AT813" s="0" t="n">
        <f aca="false">IF(MAX(X813:AA813)=MIN(X813:AA813),0,IF($F$17="custo",(MAX(X813:AA813)-Z813)/(MAX(X813:AA813)-MIN(X813:AA813)),(Z813-MIN(X813:AA813))/(MAX(X813:AA813)-MIN(X813:AA813))))</f>
        <v>0.2</v>
      </c>
      <c r="AU813" s="0" t="n">
        <f aca="false">IF(MAX(X813:AA813)=MIN(X813:AA813),0,IF($F$17="custo",(MAX(X813:AA813)-AA813)/(MAX(X813:AA813)-MIN(X813:AA813)),(AA813-MIN(X813:AA813))/(MAX(X813:AA813)-MIN(X813:AA813))))</f>
        <v>1</v>
      </c>
      <c r="AV813" s="0" t="n">
        <f aca="false">STDEVP(AB813:AE813)</f>
        <v>0.393760236504228</v>
      </c>
      <c r="AW813" s="0" t="n">
        <f aca="false">STDEVP(AF813:AI813)</f>
        <v>0.408345644768194</v>
      </c>
      <c r="AX813" s="0" t="n">
        <f aca="false">STDEVP(AJ813:AM813)</f>
        <v>0.414549616680211</v>
      </c>
      <c r="AY813" s="0" t="n">
        <f aca="false">STDEVP(AN813:AQ813)</f>
        <v>0.373675252845261</v>
      </c>
      <c r="AZ813" s="0" t="n">
        <f aca="false">STDEVP(AR813:AU813)</f>
        <v>0.376662979332984</v>
      </c>
      <c r="BA813" s="0" t="n">
        <f aca="false">AV813*((1-IFERROR(CORREL(AB813:AE813,AF813:AI813),0))+(1-IFERROR(CORREL(AB813:AE813,AJ813:AM813),0))+(1-IFERROR(CORREL(AB813:AE813,AN813:AQ813),0))+(1-IFERROR(CORREL(AB813:AE813,AR813:AU813),0)))</f>
        <v>1.07077768391058</v>
      </c>
      <c r="BB813" s="0" t="n">
        <f aca="false">AW813*((1-IFERROR(CORREL(AF813:AI813,AB813:AE813),0))+(1-IFERROR(CORREL(AF813:AI813,AJ813:AM813),0))+(1-IFERROR(CORREL(AF813:AI813,AN813:AQ813),0))+(1-IFERROR(CORREL(AF813:AI813,AR813:AU813),0)))</f>
        <v>2.24058667655279</v>
      </c>
      <c r="BC813" s="0" t="n">
        <f aca="false">AX813*((1-IFERROR(CORREL(AJ813:AM813,AB813:AE813),0))+(1-IFERROR(CORREL(AJ813:AM813,AF813:AI813),0))+(1-IFERROR(CORREL(AJ813:AM813,AN813:AQ813),0))+(1-IFERROR(CORREL(AJ813:AM813,AR813:AU813),0)))</f>
        <v>0.983031488402706</v>
      </c>
      <c r="BD813" s="0" t="n">
        <f aca="false">AY813*((1-IFERROR(CORREL(AN813:AQ813,AB813:AE813),0))+(1-IFERROR(CORREL(AN813:AQ813,AF813:AI813),0))+(1-IFERROR(CORREL(AN813:AQ813,AJ813:AM813),0))+(1-IFERROR(CORREL(AN813:AQ813,AR813:AU813),0)))</f>
        <v>0.786513413444698</v>
      </c>
      <c r="BE813" s="0" t="n">
        <f aca="false">AZ813*((1-IFERROR(CORREL(AR813:AU813,AB813:AE813),0))+(1-IFERROR(CORREL(AR813:AU813,AF813:AI813),0))+(1-IFERROR(CORREL(AR813:AU813,AJ813:AM813),0))+(1-IFERROR(CORREL(AR813:AU813,AN813:AQ813),0)))</f>
        <v>1.00896774679582</v>
      </c>
      <c r="BF813" s="0" t="n">
        <f aca="false">IF(SUM(BA813:BE813)&gt;0,BA813/SUM(BA813:BE813),1/5)</f>
        <v>0.175829114826026</v>
      </c>
      <c r="BG813" s="0" t="n">
        <f aca="false">IF(SUM(BA813:BE813)&gt;0,BB813/SUM(BA813:BE813),1/5)</f>
        <v>0.367919856706843</v>
      </c>
      <c r="BH813" s="0" t="n">
        <f aca="false">IF(SUM(BA813:BE813)&gt;0,BC813/SUM(BA813:BE813),1/5)</f>
        <v>0.161420581554063</v>
      </c>
      <c r="BI813" s="0" t="n">
        <f aca="false">IF(SUM(BA813:BE813)&gt;0,BD813/SUM(BA813:BE813),1/5)</f>
        <v>0.129150952025562</v>
      </c>
      <c r="BJ813" s="0" t="n">
        <f aca="false">IF(SUM(BA813:BE813)&gt;0,BE813/SUM(BA813:BE813),1/5)</f>
        <v>0.165679494887506</v>
      </c>
      <c r="BK813" s="0" t="n">
        <f aca="false">BF813*AB813+BG813*AF813+BH813*AJ813+BI813*AN813+BJ813*AR813</f>
        <v>0.215364629575894</v>
      </c>
      <c r="BL813" s="0" t="n">
        <f aca="false">BF813*AC813+BG813*AG813+BH813*AK813+BI813*AO813+BJ813*AS813</f>
        <v>0.546581278234077</v>
      </c>
      <c r="BM813" s="0" t="n">
        <f aca="false">BF813*AD813+BG813*AH813+BH813*AL813+BI813*AP813+BJ813*AT813</f>
        <v>0.728558274864324</v>
      </c>
      <c r="BN813" s="0" t="n">
        <f aca="false">BF813*AE813+BG813*AI813+BH813*AM813+BI813*AQ813+BJ813*AU813</f>
        <v>0.632080143293157</v>
      </c>
      <c r="BO813" s="0" t="n">
        <f aca="false">RANK(BK813,$BK813:$BN813)</f>
        <v>4</v>
      </c>
      <c r="BP813" s="0" t="n">
        <f aca="false">RANK(BL813,$BK813:$BN813)</f>
        <v>3</v>
      </c>
      <c r="BQ813" s="0" t="n">
        <f aca="false">RANK(BM813,$BK813:$BN813)</f>
        <v>1</v>
      </c>
      <c r="BR813" s="0" t="n">
        <f aca="false">RANK(BN813,$BK813:$BN813)</f>
        <v>2</v>
      </c>
    </row>
    <row r="814" customFormat="false" ht="15" hidden="false" customHeight="false" outlineLevel="0" collapsed="false">
      <c r="A814" s="0" t="n">
        <v>791</v>
      </c>
      <c r="B814" s="0" t="n">
        <f aca="false">RANDBETWEEN(1,$B$5)</f>
        <v>3</v>
      </c>
      <c r="C814" s="0" t="n">
        <f aca="false">RANDBETWEEN(1,$B$5)</f>
        <v>2</v>
      </c>
      <c r="D814" s="0" t="n">
        <f aca="false">RANDBETWEEN(1,$B$5)</f>
        <v>3</v>
      </c>
      <c r="E814" s="0" t="n">
        <f aca="false">RANDBETWEEN(1,$B$5)</f>
        <v>2</v>
      </c>
      <c r="F814" s="0" t="n">
        <f aca="false">RANDBETWEEN(1,$B$5)</f>
        <v>1</v>
      </c>
      <c r="G814" s="0" t="n">
        <f aca="false">RANDBETWEEN(1,$B$5)</f>
        <v>2</v>
      </c>
      <c r="H814" s="0" t="n">
        <f aca="true">NORMINV(RAND(),$B$8,$B$13)</f>
        <v>45.5562211145127</v>
      </c>
      <c r="I814" s="0" t="n">
        <f aca="true">NORMINV(RAND(),$C$8,$C$13)</f>
        <v>67.8818584741987</v>
      </c>
      <c r="J814" s="0" t="n">
        <f aca="true">NORMINV(RAND(),$D$8,$D$13)</f>
        <v>14.8931640454866</v>
      </c>
      <c r="K814" s="0" t="n">
        <f aca="true">NORMINV(RAND(),$E$8,$E$13)</f>
        <v>3.1070467133072</v>
      </c>
      <c r="L814" s="0" t="n">
        <f aca="true">NORMINV(RAND(),$B$9,$B$14)</f>
        <v>46.2314334755112</v>
      </c>
      <c r="M814" s="0" t="n">
        <f aca="true">NORMINV(RAND(),$C$9,$C$14)</f>
        <v>49.8345146571023</v>
      </c>
      <c r="N814" s="0" t="n">
        <f aca="true">NORMINV(RAND(),$D$9,$D$14)</f>
        <v>40.6731156727568</v>
      </c>
      <c r="O814" s="0" t="n">
        <f aca="true">NORMINV(RAND(),$E$9,$E$14)</f>
        <v>22.9623914109886</v>
      </c>
      <c r="P814" s="0" t="n">
        <f aca="true">NORMINV(RAND(),$B$10,$B$15)</f>
        <v>24.3396236592925</v>
      </c>
      <c r="Q814" s="0" t="n">
        <f aca="true">NORMINV(RAND(),$C$10,$C$15)</f>
        <v>30.013956092269</v>
      </c>
      <c r="R814" s="0" t="n">
        <f aca="true">NORMINV(RAND(),$D$10,$D$15)</f>
        <v>8.97157698501504</v>
      </c>
      <c r="S814" s="0" t="n">
        <f aca="true">NORMINV(RAND(),$E$10,$E$15)</f>
        <v>4.21708006434839</v>
      </c>
      <c r="T814" s="0" t="n">
        <f aca="false">MEDIAN(INDEX(Avaliadores!$B$17:$B$22,$B814),INDEX(Avaliadores!$B$17:$B$22,$C814),INDEX(Avaliadores!$B$17:$B$22,$D814),INDEX(Avaliadores!$B$17:$B$22,$E814),INDEX(Avaliadores!$B$17:$B$22,$F814),INDEX(Avaliadores!$B$17:$B$22,$G814))</f>
        <v>2.91666666666667</v>
      </c>
      <c r="U814" s="0" t="n">
        <f aca="false">MEDIAN(INDEX(Avaliadores!$C$17:$C$22,$B814),INDEX(Avaliadores!$C$17:$C$22,$C814),INDEX(Avaliadores!$C$17:$C$22,$D814),INDEX(Avaliadores!$C$17:$C$22,$E814),INDEX(Avaliadores!$C$17:$C$22,$F814),INDEX(Avaliadores!$C$17:$C$22,$G814))</f>
        <v>4.91666666666667</v>
      </c>
      <c r="V814" s="0" t="n">
        <f aca="false">MEDIAN(INDEX(Avaliadores!$D$17:$D$22,$B814),INDEX(Avaliadores!$D$17:$D$22,$C814),INDEX(Avaliadores!$D$17:$D$22,$D814),INDEX(Avaliadores!$D$17:$D$22,$E814),INDEX(Avaliadores!$D$17:$D$22,$F814),INDEX(Avaliadores!$D$17:$D$22,$G814))</f>
        <v>6.04166666666667</v>
      </c>
      <c r="W814" s="0" t="n">
        <f aca="false">MEDIAN(INDEX(Avaliadores!$E$17:$E$22,$B814),INDEX(Avaliadores!$E$17:$E$22,$C814),INDEX(Avaliadores!$E$17:$E$22,$D814),INDEX(Avaliadores!$E$17:$E$22,$E814),INDEX(Avaliadores!$E$17:$E$22,$F814),INDEX(Avaliadores!$E$17:$E$22,$G814))</f>
        <v>6.04166666666667</v>
      </c>
      <c r="X814" s="0" t="n">
        <f aca="false">MEDIAN(INDEX(Avaliadores!$F$17:$F$22,$B814),INDEX(Avaliadores!$F$17:$F$22,$C814),INDEX(Avaliadores!$F$17:$F$22,$D814),INDEX(Avaliadores!$F$17:$F$22,$E814),INDEX(Avaliadores!$F$17:$F$22,$F814),INDEX(Avaliadores!$F$17:$F$22,$G814))</f>
        <v>2.04166666666667</v>
      </c>
      <c r="Y814" s="0" t="n">
        <f aca="false">MEDIAN(INDEX(Avaliadores!$G$17:$G$22,$B814),INDEX(Avaliadores!$G$17:$G$22,$C814),INDEX(Avaliadores!$G$17:$G$22,$D814),INDEX(Avaliadores!$G$17:$G$22,$E814),INDEX(Avaliadores!$G$17:$G$22,$F814),INDEX(Avaliadores!$G$17:$G$22,$G814))</f>
        <v>5.91666666666667</v>
      </c>
      <c r="Z814" s="0" t="n">
        <f aca="false">MEDIAN(INDEX(Avaliadores!$H$17:$H$22,$B814),INDEX(Avaliadores!$H$17:$H$22,$C814),INDEX(Avaliadores!$H$17:$H$22,$D814),INDEX(Avaliadores!$H$17:$H$22,$E814),INDEX(Avaliadores!$H$17:$H$22,$F814),INDEX(Avaliadores!$H$17:$H$22,$G814))</f>
        <v>4.04166666666667</v>
      </c>
      <c r="AA814" s="0" t="n">
        <f aca="false">MEDIAN(INDEX(Avaliadores!$I$17:$I$22,$B814),INDEX(Avaliadores!$I$17:$I$22,$C814),INDEX(Avaliadores!$I$17:$I$22,$D814),INDEX(Avaliadores!$I$17:$I$22,$E814),INDEX(Avaliadores!$I$17:$I$22,$F814),INDEX(Avaliadores!$I$17:$I$22,$G814))</f>
        <v>6.41666666666667</v>
      </c>
      <c r="AB814" s="0" t="n">
        <f aca="false">IF(MAX(H814:K814)=MIN(H814:K814),0,IF($B$17="custo",(MAX(H814:K814)-H814)/(MAX(H814:K814)-MIN(H814:K814)),(H814-MIN(H814:K814))/(MAX(H814:K814)-MIN(H814:K814))))</f>
        <v>0.344665414730937</v>
      </c>
      <c r="AC814" s="0" t="n">
        <f aca="false">IF(MAX(H814:K814)=MIN(H814:K814),0,IF($B$17="custo",(MAX(H814:K814)-I814)/(MAX(H814:K814)-MIN(H814:K814)),(I814-MIN(H814:K814))/(MAX(H814:K814)-MIN(H814:K814))))</f>
        <v>0</v>
      </c>
      <c r="AD814" s="0" t="n">
        <f aca="false">IF(MAX(H814:K814)=MIN(H814:K814),0,IF($B$17="custo",(MAX(H814:K814)-J814)/(MAX(H814:K814)-MIN(H814:K814)),(J814-MIN(H814:K814))/(MAX(H814:K814)-MIN(H814:K814))))</f>
        <v>0.81804474591626</v>
      </c>
      <c r="AE814" s="0" t="n">
        <f aca="false">IF(MAX(H814:K814)=MIN(H814:K814),0,IF($B$17="custo",(MAX(H814:K814)-K814)/(MAX(H814:K814)-MIN(H814:K814)),(K814-MIN(H814:K814))/(MAX(H814:K814)-MIN(H814:K814))))</f>
        <v>1</v>
      </c>
      <c r="AF814" s="0" t="n">
        <f aca="false">IF(MAX(L814:O814)=MIN(L814:O814),0,IF($C$17="custo",(MAX(L814:O814)-L814)/(MAX(L814:O814)-MIN(L814:O814)),(L814-MIN(L814:O814))/(MAX(L814:O814)-MIN(L814:O814))))</f>
        <v>0.865917510552049</v>
      </c>
      <c r="AG814" s="0" t="n">
        <f aca="false">IF(MAX(L814:O814)=MIN(L814:O814),0,IF($C$17="custo",(MAX(L814:O814)-M814)/(MAX(L814:O814)-MIN(L814:O814)),(M814-MIN(L814:O814))/(MAX(L814:O814)-MIN(L814:O814))))</f>
        <v>1</v>
      </c>
      <c r="AH814" s="0" t="n">
        <f aca="false">IF(MAX(L814:O814)=MIN(L814:O814),0,IF($C$17="custo",(MAX(L814:O814)-N814)/(MAX(L814:O814)-MIN(L814:O814)),(N814-MIN(L814:O814))/(MAX(L814:O814)-MIN(L814:O814))))</f>
        <v>0.659074242089508</v>
      </c>
      <c r="AI814" s="0" t="n">
        <f aca="false">IF(MAX(L814:O814)=MIN(L814:O814),0,IF($C$17="custo",(MAX(L814:O814)-O814)/(MAX(L814:O814)-MIN(L814:O814)),(O814-MIN(L814:O814))/(MAX(L814:O814)-MIN(L814:O814))))</f>
        <v>0</v>
      </c>
      <c r="AJ814" s="0" t="n">
        <f aca="false">IF(MAX(P814:S814)=MIN(P814:S814),0,IF($D$17="custo",(MAX(P814:S814)-P814)/(MAX(P814:S814)-MIN(P814:S814)),(P814-MIN(P814:S814))/(MAX(P814:S814)-MIN(P814:S814))))</f>
        <v>0.219961999539598</v>
      </c>
      <c r="AK814" s="0" t="n">
        <f aca="false">IF(MAX(P814:S814)=MIN(P814:S814),0,IF($D$17="custo",(MAX(P814:S814)-Q814)/(MAX(P814:S814)-MIN(P814:S814)),(Q814-MIN(P814:S814))/(MAX(P814:S814)-MIN(P814:S814))))</f>
        <v>0</v>
      </c>
      <c r="AL814" s="0" t="n">
        <f aca="false">IF(MAX(P814:S814)=MIN(P814:S814),0,IF($D$17="custo",(MAX(P814:S814)-R814)/(MAX(P814:S814)-MIN(P814:S814)),(R814-MIN(P814:S814))/(MAX(P814:S814)-MIN(P814:S814))))</f>
        <v>0.815694857178801</v>
      </c>
      <c r="AM814" s="0" t="n">
        <f aca="false">IF(MAX(P814:S814)=MIN(P814:S814),0,IF($D$17="custo",(MAX(P814:S814)-S814)/(MAX(P814:S814)-MIN(P814:S814)),(S814-MIN(P814:S814))/(MAX(P814:S814)-MIN(P814:S814))))</f>
        <v>1</v>
      </c>
      <c r="AN814" s="0" t="n">
        <f aca="false">IF(MAX(T814:W814)=MIN(T814:W814),0,IF($E$17="custo",(MAX(T814:W814)-T814)/(MAX(T814:W814)-MIN(T814:W814)),(T814-MIN(T814:W814))/(MAX(T814:W814)-MIN(T814:W814))))</f>
        <v>0</v>
      </c>
      <c r="AO814" s="0" t="n">
        <f aca="false">IF(MAX(T814:W814)=MIN(T814:W814),0,IF($E$17="custo",(MAX(T814:W814)-U814)/(MAX(T814:W814)-MIN(T814:W814)),(U814-MIN(T814:W814))/(MAX(T814:W814)-MIN(T814:W814))))</f>
        <v>0.64</v>
      </c>
      <c r="AP814" s="0" t="n">
        <f aca="false">IF(MAX(T814:W814)=MIN(T814:W814),0,IF($E$17="custo",(MAX(T814:W814)-V814)/(MAX(T814:W814)-MIN(T814:W814)),(V814-MIN(T814:W814))/(MAX(T814:W814)-MIN(T814:W814))))</f>
        <v>1</v>
      </c>
      <c r="AQ814" s="0" t="n">
        <f aca="false">IF(MAX(T814:W814)=MIN(T814:W814),0,IF($E$17="custo",(MAX(T814:W814)-W814)/(MAX(T814:W814)-MIN(T814:W814)),(W814-MIN(T814:W814))/(MAX(T814:W814)-MIN(T814:W814))))</f>
        <v>1</v>
      </c>
      <c r="AR814" s="0" t="n">
        <f aca="false">IF(MAX(X814:AA814)=MIN(X814:AA814),0,IF($F$17="custo",(MAX(X814:AA814)-X814)/(MAX(X814:AA814)-MIN(X814:AA814)),(X814-MIN(X814:AA814))/(MAX(X814:AA814)-MIN(X814:AA814))))</f>
        <v>0</v>
      </c>
      <c r="AS814" s="0" t="n">
        <f aca="false">IF(MAX(X814:AA814)=MIN(X814:AA814),0,IF($F$17="custo",(MAX(X814:AA814)-Y814)/(MAX(X814:AA814)-MIN(X814:AA814)),(Y814-MIN(X814:AA814))/(MAX(X814:AA814)-MIN(X814:AA814))))</f>
        <v>0.885714285714286</v>
      </c>
      <c r="AT814" s="0" t="n">
        <f aca="false">IF(MAX(X814:AA814)=MIN(X814:AA814),0,IF($F$17="custo",(MAX(X814:AA814)-Z814)/(MAX(X814:AA814)-MIN(X814:AA814)),(Z814-MIN(X814:AA814))/(MAX(X814:AA814)-MIN(X814:AA814))))</f>
        <v>0.457142857142857</v>
      </c>
      <c r="AU814" s="0" t="n">
        <f aca="false">IF(MAX(X814:AA814)=MIN(X814:AA814),0,IF($F$17="custo",(MAX(X814:AA814)-AA814)/(MAX(X814:AA814)-MIN(X814:AA814)),(AA814-MIN(X814:AA814))/(MAX(X814:AA814)-MIN(X814:AA814))))</f>
        <v>1</v>
      </c>
      <c r="AV814" s="0" t="n">
        <f aca="false">STDEVP(AB814:AE814)</f>
        <v>0.393275553744188</v>
      </c>
      <c r="AW814" s="0" t="n">
        <f aca="false">STDEVP(AF814:AI814)</f>
        <v>0.384153665197778</v>
      </c>
      <c r="AX814" s="0" t="n">
        <f aca="false">STDEVP(AJ814:AM814)</f>
        <v>0.411632928618826</v>
      </c>
      <c r="AY814" s="0" t="n">
        <f aca="false">STDEVP(AN814:AQ814)</f>
        <v>0.408411557133243</v>
      </c>
      <c r="AZ814" s="0" t="n">
        <f aca="false">STDEVP(AR814:AU814)</f>
        <v>0.394088977832392</v>
      </c>
      <c r="BA814" s="0" t="n">
        <f aca="false">AV814*((1-IFERROR(CORREL(AB814:AE814,AF814:AI814),0))+(1-IFERROR(CORREL(AB814:AE814,AJ814:AM814),0))+(1-IFERROR(CORREL(AB814:AE814,AN814:AQ814),0))+(1-IFERROR(CORREL(AB814:AE814,AR814:AU814),0)))</f>
        <v>1.21911222681611</v>
      </c>
      <c r="BB814" s="0" t="n">
        <f aca="false">AW814*((1-IFERROR(CORREL(AF814:AI814,AB814:AE814),0))+(1-IFERROR(CORREL(AF814:AI814,AJ814:AM814),0))+(1-IFERROR(CORREL(AF814:AI814,AN814:AQ814),0))+(1-IFERROR(CORREL(AF814:AI814,AR814:AU814),0)))</f>
        <v>2.62034346775786</v>
      </c>
      <c r="BC814" s="0" t="n">
        <f aca="false">AX814*((1-IFERROR(CORREL(AJ814:AM814,AB814:AE814),0))+(1-IFERROR(CORREL(AJ814:AM814,AF814:AI814),0))+(1-IFERROR(CORREL(AJ814:AM814,AN814:AQ814),0))+(1-IFERROR(CORREL(AJ814:AM814,AR814:AU814),0)))</f>
        <v>1.19699724718043</v>
      </c>
      <c r="BD814" s="0" t="n">
        <f aca="false">AY814*((1-IFERROR(CORREL(AN814:AQ814,AB814:AE814),0))+(1-IFERROR(CORREL(AN814:AQ814,AF814:AI814),0))+(1-IFERROR(CORREL(AN814:AQ814,AJ814:AM814),0))+(1-IFERROR(CORREL(AN814:AQ814,AR814:AU814),0)))</f>
        <v>1.03461075216945</v>
      </c>
      <c r="BE814" s="0" t="n">
        <f aca="false">AZ814*((1-IFERROR(CORREL(AR814:AU814,AB814:AE814),0))+(1-IFERROR(CORREL(AR814:AU814,AF814:AI814),0))+(1-IFERROR(CORREL(AR814:AU814,AJ814:AM814),0))+(1-IFERROR(CORREL(AR814:AU814,AN814:AQ814),0)))</f>
        <v>1.29607177836845</v>
      </c>
      <c r="BF814" s="0" t="n">
        <f aca="false">IF(SUM(BA814:BE814)&gt;0,BA814/SUM(BA814:BE814),1/5)</f>
        <v>0.165479816599162</v>
      </c>
      <c r="BG814" s="0" t="n">
        <f aca="false">IF(SUM(BA814:BE814)&gt;0,BB814/SUM(BA814:BE814),1/5)</f>
        <v>0.355680098134878</v>
      </c>
      <c r="BH814" s="0" t="n">
        <f aca="false">IF(SUM(BA814:BE814)&gt;0,BC814/SUM(BA814:BE814),1/5)</f>
        <v>0.16247797419802</v>
      </c>
      <c r="BI814" s="0" t="n">
        <f aca="false">IF(SUM(BA814:BE814)&gt;0,BD814/SUM(BA814:BE814),1/5)</f>
        <v>0.140435961312319</v>
      </c>
      <c r="BJ814" s="0" t="n">
        <f aca="false">IF(SUM(BA814:BE814)&gt;0,BE814/SUM(BA814:BE814),1/5)</f>
        <v>0.175926149755622</v>
      </c>
      <c r="BK814" s="0" t="n">
        <f aca="false">BF814*AB814+BG814*AF814+BH814*AJ814+BI814*AN814+BJ814*AR814</f>
        <v>0.400763774833351</v>
      </c>
      <c r="BL814" s="0" t="n">
        <f aca="false">BF814*AC814+BG814*AG814+BH814*AK814+BI814*AO814+BJ814*AS814</f>
        <v>0.601379417444027</v>
      </c>
      <c r="BM814" s="0" t="n">
        <f aca="false">BF814*AD814+BG814*AH814+BH814*AL814+BI814*AP814+BJ814*AT814</f>
        <v>0.723181277644598</v>
      </c>
      <c r="BN814" s="0" t="n">
        <f aca="false">BF814*AE814+BG814*AI814+BH814*AM814+BI814*AQ814+BJ814*AU814</f>
        <v>0.644319901865122</v>
      </c>
      <c r="BO814" s="0" t="n">
        <f aca="false">RANK(BK814,$BK814:$BN814)</f>
        <v>4</v>
      </c>
      <c r="BP814" s="0" t="n">
        <f aca="false">RANK(BL814,$BK814:$BN814)</f>
        <v>3</v>
      </c>
      <c r="BQ814" s="0" t="n">
        <f aca="false">RANK(BM814,$BK814:$BN814)</f>
        <v>1</v>
      </c>
      <c r="BR814" s="0" t="n">
        <f aca="false">RANK(BN814,$BK814:$BN814)</f>
        <v>2</v>
      </c>
    </row>
    <row r="815" customFormat="false" ht="15" hidden="false" customHeight="false" outlineLevel="0" collapsed="false">
      <c r="A815" s="0" t="n">
        <v>792</v>
      </c>
      <c r="B815" s="0" t="n">
        <f aca="false">RANDBETWEEN(1,$B$5)</f>
        <v>1</v>
      </c>
      <c r="C815" s="0" t="n">
        <f aca="false">RANDBETWEEN(1,$B$5)</f>
        <v>6</v>
      </c>
      <c r="D815" s="0" t="n">
        <f aca="false">RANDBETWEEN(1,$B$5)</f>
        <v>5</v>
      </c>
      <c r="E815" s="0" t="n">
        <f aca="false">RANDBETWEEN(1,$B$5)</f>
        <v>5</v>
      </c>
      <c r="F815" s="0" t="n">
        <f aca="false">RANDBETWEEN(1,$B$5)</f>
        <v>4</v>
      </c>
      <c r="G815" s="0" t="n">
        <f aca="false">RANDBETWEEN(1,$B$5)</f>
        <v>4</v>
      </c>
      <c r="H815" s="0" t="n">
        <f aca="true">NORMINV(RAND(),$B$8,$B$13)</f>
        <v>48.5503395974314</v>
      </c>
      <c r="I815" s="0" t="n">
        <f aca="true">NORMINV(RAND(),$C$8,$C$13)</f>
        <v>56.984065681909</v>
      </c>
      <c r="J815" s="0" t="n">
        <f aca="true">NORMINV(RAND(),$D$8,$D$13)</f>
        <v>15.8332616727683</v>
      </c>
      <c r="K815" s="0" t="n">
        <f aca="true">NORMINV(RAND(),$E$8,$E$13)</f>
        <v>2.87998672233611</v>
      </c>
      <c r="L815" s="0" t="n">
        <f aca="true">NORMINV(RAND(),$B$9,$B$14)</f>
        <v>45.6854491741337</v>
      </c>
      <c r="M815" s="0" t="n">
        <f aca="true">NORMINV(RAND(),$C$9,$C$14)</f>
        <v>38.0103057022957</v>
      </c>
      <c r="N815" s="0" t="n">
        <f aca="true">NORMINV(RAND(),$D$9,$D$14)</f>
        <v>47.4305188322293</v>
      </c>
      <c r="O815" s="0" t="n">
        <f aca="true">NORMINV(RAND(),$E$9,$E$14)</f>
        <v>24.2994374975616</v>
      </c>
      <c r="P815" s="0" t="n">
        <f aca="true">NORMINV(RAND(),$B$10,$B$15)</f>
        <v>22.9095272598671</v>
      </c>
      <c r="Q815" s="0" t="n">
        <f aca="true">NORMINV(RAND(),$C$10,$C$15)</f>
        <v>30.449252913065</v>
      </c>
      <c r="R815" s="0" t="n">
        <f aca="true">NORMINV(RAND(),$D$10,$D$15)</f>
        <v>9.30713166869178</v>
      </c>
      <c r="S815" s="0" t="n">
        <f aca="true">NORMINV(RAND(),$E$10,$E$15)</f>
        <v>4.03308123516213</v>
      </c>
      <c r="T815" s="0" t="n">
        <f aca="false">MEDIAN(INDEX(Avaliadores!$B$17:$B$22,$B815),INDEX(Avaliadores!$B$17:$B$22,$C815),INDEX(Avaliadores!$B$17:$B$22,$D815),INDEX(Avaliadores!$B$17:$B$22,$E815),INDEX(Avaliadores!$B$17:$B$22,$F815),INDEX(Avaliadores!$B$17:$B$22,$G815))</f>
        <v>2.54166666666667</v>
      </c>
      <c r="U815" s="0" t="n">
        <f aca="false">MEDIAN(INDEX(Avaliadores!$C$17:$C$22,$B815),INDEX(Avaliadores!$C$17:$C$22,$C815),INDEX(Avaliadores!$C$17:$C$22,$D815),INDEX(Avaliadores!$C$17:$C$22,$E815),INDEX(Avaliadores!$C$17:$C$22,$F815),INDEX(Avaliadores!$C$17:$C$22,$G815))</f>
        <v>5.54166666666667</v>
      </c>
      <c r="V815" s="0" t="n">
        <f aca="false">MEDIAN(INDEX(Avaliadores!$D$17:$D$22,$B815),INDEX(Avaliadores!$D$17:$D$22,$C815),INDEX(Avaliadores!$D$17:$D$22,$D815),INDEX(Avaliadores!$D$17:$D$22,$E815),INDEX(Avaliadores!$D$17:$D$22,$F815),INDEX(Avaliadores!$D$17:$D$22,$G815))</f>
        <v>5.54166666666667</v>
      </c>
      <c r="W815" s="0" t="n">
        <f aca="false">MEDIAN(INDEX(Avaliadores!$E$17:$E$22,$B815),INDEX(Avaliadores!$E$17:$E$22,$C815),INDEX(Avaliadores!$E$17:$E$22,$D815),INDEX(Avaliadores!$E$17:$E$22,$E815),INDEX(Avaliadores!$E$17:$E$22,$F815),INDEX(Avaliadores!$E$17:$E$22,$G815))</f>
        <v>6.79166666666667</v>
      </c>
      <c r="X815" s="0" t="n">
        <f aca="false">MEDIAN(INDEX(Avaliadores!$F$17:$F$22,$B815),INDEX(Avaliadores!$F$17:$F$22,$C815),INDEX(Avaliadores!$F$17:$F$22,$D815),INDEX(Avaliadores!$F$17:$F$22,$E815),INDEX(Avaliadores!$F$17:$F$22,$F815),INDEX(Avaliadores!$F$17:$F$22,$G815))</f>
        <v>2.79166666666667</v>
      </c>
      <c r="Y815" s="0" t="n">
        <f aca="false">MEDIAN(INDEX(Avaliadores!$G$17:$G$22,$B815),INDEX(Avaliadores!$G$17:$G$22,$C815),INDEX(Avaliadores!$G$17:$G$22,$D815),INDEX(Avaliadores!$G$17:$G$22,$E815),INDEX(Avaliadores!$G$17:$G$22,$F815),INDEX(Avaliadores!$G$17:$G$22,$G815))</f>
        <v>4.54166666666667</v>
      </c>
      <c r="Z815" s="0" t="n">
        <f aca="false">MEDIAN(INDEX(Avaliadores!$H$17:$H$22,$B815),INDEX(Avaliadores!$H$17:$H$22,$C815),INDEX(Avaliadores!$H$17:$H$22,$D815),INDEX(Avaliadores!$H$17:$H$22,$E815),INDEX(Avaliadores!$H$17:$H$22,$F815),INDEX(Avaliadores!$H$17:$H$22,$G815))</f>
        <v>3.54166666666667</v>
      </c>
      <c r="AA815" s="0" t="n">
        <f aca="false">MEDIAN(INDEX(Avaliadores!$I$17:$I$22,$B815),INDEX(Avaliadores!$I$17:$I$22,$C815),INDEX(Avaliadores!$I$17:$I$22,$D815),INDEX(Avaliadores!$I$17:$I$22,$E815),INDEX(Avaliadores!$I$17:$I$22,$F815),INDEX(Avaliadores!$I$17:$I$22,$G815))</f>
        <v>6.54166666666667</v>
      </c>
      <c r="AB815" s="0" t="n">
        <f aca="false">IF(MAX(H815:K815)=MIN(H815:K815),0,IF($B$17="custo",(MAX(H815:K815)-H815)/(MAX(H815:K815)-MIN(H815:K815)),(H815-MIN(H815:K815))/(MAX(H815:K815)-MIN(H815:K815))))</f>
        <v>0.155879672044308</v>
      </c>
      <c r="AC815" s="0" t="n">
        <f aca="false">IF(MAX(H815:K815)=MIN(H815:K815),0,IF($B$17="custo",(MAX(H815:K815)-I815)/(MAX(H815:K815)-MIN(H815:K815)),(I815-MIN(H815:K815))/(MAX(H815:K815)-MIN(H815:K815))))</f>
        <v>0</v>
      </c>
      <c r="AD815" s="0" t="n">
        <f aca="false">IF(MAX(H815:K815)=MIN(H815:K815),0,IF($B$17="custo",(MAX(H815:K815)-J815)/(MAX(H815:K815)-MIN(H815:K815)),(J815-MIN(H815:K815))/(MAX(H815:K815)-MIN(H815:K815))))</f>
        <v>0.760585981694448</v>
      </c>
      <c r="AE815" s="0" t="n">
        <f aca="false">IF(MAX(H815:K815)=MIN(H815:K815),0,IF($B$17="custo",(MAX(H815:K815)-K815)/(MAX(H815:K815)-MIN(H815:K815)),(K815-MIN(H815:K815))/(MAX(H815:K815)-MIN(H815:K815))))</f>
        <v>1</v>
      </c>
      <c r="AF815" s="0" t="n">
        <f aca="false">IF(MAX(L815:O815)=MIN(L815:O815),0,IF($C$17="custo",(MAX(L815:O815)-L815)/(MAX(L815:O815)-MIN(L815:O815)),(L815-MIN(L815:O815))/(MAX(L815:O815)-MIN(L815:O815))))</f>
        <v>0.924557367948026</v>
      </c>
      <c r="AG815" s="0" t="n">
        <f aca="false">IF(MAX(L815:O815)=MIN(L815:O815),0,IF($C$17="custo",(MAX(L815:O815)-M815)/(MAX(L815:O815)-MIN(L815:O815)),(M815-MIN(L815:O815))/(MAX(L815:O815)-MIN(L815:O815))))</f>
        <v>0.59274653036583</v>
      </c>
      <c r="AH815" s="0" t="n">
        <f aca="false">IF(MAX(L815:O815)=MIN(L815:O815),0,IF($C$17="custo",(MAX(L815:O815)-N815)/(MAX(L815:O815)-MIN(L815:O815)),(N815-MIN(L815:O815))/(MAX(L815:O815)-MIN(L815:O815))))</f>
        <v>1</v>
      </c>
      <c r="AI815" s="0" t="n">
        <f aca="false">IF(MAX(L815:O815)=MIN(L815:O815),0,IF($C$17="custo",(MAX(L815:O815)-O815)/(MAX(L815:O815)-MIN(L815:O815)),(O815-MIN(L815:O815))/(MAX(L815:O815)-MIN(L815:O815))))</f>
        <v>0</v>
      </c>
      <c r="AJ815" s="0" t="n">
        <f aca="false">IF(MAX(P815:S815)=MIN(P815:S815),0,IF($D$17="custo",(MAX(P815:S815)-P815)/(MAX(P815:S815)-MIN(P815:S815)),(P815-MIN(P815:S815))/(MAX(P815:S815)-MIN(P815:S815))))</f>
        <v>0.28542083028272</v>
      </c>
      <c r="AK815" s="0" t="n">
        <f aca="false">IF(MAX(P815:S815)=MIN(P815:S815),0,IF($D$17="custo",(MAX(P815:S815)-Q815)/(MAX(P815:S815)-MIN(P815:S815)),(Q815-MIN(P815:S815))/(MAX(P815:S815)-MIN(P815:S815))))</f>
        <v>0</v>
      </c>
      <c r="AL815" s="0" t="n">
        <f aca="false">IF(MAX(P815:S815)=MIN(P815:S815),0,IF($D$17="custo",(MAX(P815:S815)-R815)/(MAX(P815:S815)-MIN(P815:S815)),(R815-MIN(P815:S815))/(MAX(P815:S815)-MIN(P815:S815))))</f>
        <v>0.800347662112547</v>
      </c>
      <c r="AM815" s="0" t="n">
        <f aca="false">IF(MAX(P815:S815)=MIN(P815:S815),0,IF($D$17="custo",(MAX(P815:S815)-S815)/(MAX(P815:S815)-MIN(P815:S815)),(S815-MIN(P815:S815))/(MAX(P815:S815)-MIN(P815:S815))))</f>
        <v>1</v>
      </c>
      <c r="AN815" s="0" t="n">
        <f aca="false">IF(MAX(T815:W815)=MIN(T815:W815),0,IF($E$17="custo",(MAX(T815:W815)-T815)/(MAX(T815:W815)-MIN(T815:W815)),(T815-MIN(T815:W815))/(MAX(T815:W815)-MIN(T815:W815))))</f>
        <v>0</v>
      </c>
      <c r="AO815" s="0" t="n">
        <f aca="false">IF(MAX(T815:W815)=MIN(T815:W815),0,IF($E$17="custo",(MAX(T815:W815)-U815)/(MAX(T815:W815)-MIN(T815:W815)),(U815-MIN(T815:W815))/(MAX(T815:W815)-MIN(T815:W815))))</f>
        <v>0.705882352941177</v>
      </c>
      <c r="AP815" s="0" t="n">
        <f aca="false">IF(MAX(T815:W815)=MIN(T815:W815),0,IF($E$17="custo",(MAX(T815:W815)-V815)/(MAX(T815:W815)-MIN(T815:W815)),(V815-MIN(T815:W815))/(MAX(T815:W815)-MIN(T815:W815))))</f>
        <v>0.705882352941177</v>
      </c>
      <c r="AQ815" s="0" t="n">
        <f aca="false">IF(MAX(T815:W815)=MIN(T815:W815),0,IF($E$17="custo",(MAX(T815:W815)-W815)/(MAX(T815:W815)-MIN(T815:W815)),(W815-MIN(T815:W815))/(MAX(T815:W815)-MIN(T815:W815))))</f>
        <v>1</v>
      </c>
      <c r="AR815" s="0" t="n">
        <f aca="false">IF(MAX(X815:AA815)=MIN(X815:AA815),0,IF($F$17="custo",(MAX(X815:AA815)-X815)/(MAX(X815:AA815)-MIN(X815:AA815)),(X815-MIN(X815:AA815))/(MAX(X815:AA815)-MIN(X815:AA815))))</f>
        <v>0</v>
      </c>
      <c r="AS815" s="0" t="n">
        <f aca="false">IF(MAX(X815:AA815)=MIN(X815:AA815),0,IF($F$17="custo",(MAX(X815:AA815)-Y815)/(MAX(X815:AA815)-MIN(X815:AA815)),(Y815-MIN(X815:AA815))/(MAX(X815:AA815)-MIN(X815:AA815))))</f>
        <v>0.466666666666667</v>
      </c>
      <c r="AT815" s="0" t="n">
        <f aca="false">IF(MAX(X815:AA815)=MIN(X815:AA815),0,IF($F$17="custo",(MAX(X815:AA815)-Z815)/(MAX(X815:AA815)-MIN(X815:AA815)),(Z815-MIN(X815:AA815))/(MAX(X815:AA815)-MIN(X815:AA815))))</f>
        <v>0.2</v>
      </c>
      <c r="AU815" s="0" t="n">
        <f aca="false">IF(MAX(X815:AA815)=MIN(X815:AA815),0,IF($F$17="custo",(MAX(X815:AA815)-AA815)/(MAX(X815:AA815)-MIN(X815:AA815)),(AA815-MIN(X815:AA815))/(MAX(X815:AA815)-MIN(X815:AA815))))</f>
        <v>1</v>
      </c>
      <c r="AV815" s="0" t="n">
        <f aca="false">STDEVP(AB815:AE815)</f>
        <v>0.413696554619648</v>
      </c>
      <c r="AW815" s="0" t="n">
        <f aca="false">STDEVP(AF815:AI815)</f>
        <v>0.39431904809785</v>
      </c>
      <c r="AX815" s="0" t="n">
        <f aca="false">STDEVP(AJ815:AM815)</f>
        <v>0.398250511500328</v>
      </c>
      <c r="AY815" s="0" t="n">
        <f aca="false">STDEVP(AN815:AQ815)</f>
        <v>0.36823482428085</v>
      </c>
      <c r="AZ815" s="0" t="n">
        <f aca="false">STDEVP(AR815:AU815)</f>
        <v>0.375277674973257</v>
      </c>
      <c r="BA815" s="0" t="n">
        <f aca="false">AV815*((1-IFERROR(CORREL(AB815:AE815,AF815:AI815),0))+(1-IFERROR(CORREL(AB815:AE815,AJ815:AM815),0))+(1-IFERROR(CORREL(AB815:AE815,AN815:AQ815),0))+(1-IFERROR(CORREL(AB815:AE815,AR815:AU815),0)))</f>
        <v>0.940909360728077</v>
      </c>
      <c r="BB815" s="0" t="n">
        <f aca="false">AW815*((1-IFERROR(CORREL(AF815:AI815,AB815:AE815),0))+(1-IFERROR(CORREL(AF815:AI815,AJ815:AM815),0))+(1-IFERROR(CORREL(AF815:AI815,AN815:AQ815),0))+(1-IFERROR(CORREL(AF815:AI815,AR815:AU815),0)))</f>
        <v>2.56370199768699</v>
      </c>
      <c r="BC815" s="0" t="n">
        <f aca="false">AX815*((1-IFERROR(CORREL(AJ815:AM815,AB815:AE815),0))+(1-IFERROR(CORREL(AJ815:AM815,AF815:AI815),0))+(1-IFERROR(CORREL(AJ815:AM815,AN815:AQ815),0))+(1-IFERROR(CORREL(AJ815:AM815,AR815:AU815),0)))</f>
        <v>0.952803962734928</v>
      </c>
      <c r="BD815" s="0" t="n">
        <f aca="false">AY815*((1-IFERROR(CORREL(AN815:AQ815,AB815:AE815),0))+(1-IFERROR(CORREL(AN815:AQ815,AF815:AI815),0))+(1-IFERROR(CORREL(AN815:AQ815,AJ815:AM815),0))+(1-IFERROR(CORREL(AN815:AQ815,AR815:AU815),0)))</f>
        <v>0.988783913808225</v>
      </c>
      <c r="BE815" s="0" t="n">
        <f aca="false">AZ815*((1-IFERROR(CORREL(AR815:AU815,AB815:AE815),0))+(1-IFERROR(CORREL(AR815:AU815,AF815:AI815),0))+(1-IFERROR(CORREL(AR815:AU815,AJ815:AM815),0))+(1-IFERROR(CORREL(AR815:AU815,AN815:AQ815),0)))</f>
        <v>1.15141523353192</v>
      </c>
      <c r="BF815" s="0" t="n">
        <f aca="false">IF(SUM(BA815:BE815)&gt;0,BA815/SUM(BA815:BE815),1/5)</f>
        <v>0.142613571196349</v>
      </c>
      <c r="BG815" s="0" t="n">
        <f aca="false">IF(SUM(BA815:BE815)&gt;0,BB815/SUM(BA815:BE815),1/5)</f>
        <v>0.38858014664711</v>
      </c>
      <c r="BH815" s="0" t="n">
        <f aca="false">IF(SUM(BA815:BE815)&gt;0,BC815/SUM(BA815:BE815),1/5)</f>
        <v>0.144416435256329</v>
      </c>
      <c r="BI815" s="0" t="n">
        <f aca="false">IF(SUM(BA815:BE815)&gt;0,BD815/SUM(BA815:BE815),1/5)</f>
        <v>0.14986991412284</v>
      </c>
      <c r="BJ815" s="0" t="n">
        <f aca="false">IF(SUM(BA815:BE815)&gt;0,BE815/SUM(BA815:BE815),1/5)</f>
        <v>0.174519932777372</v>
      </c>
      <c r="BK815" s="0" t="n">
        <f aca="false">BF815*AB815+BG815*AF815+BH815*AJ815+BI815*AN815+BJ815*AR815</f>
        <v>0.422714653185396</v>
      </c>
      <c r="BL815" s="0" t="n">
        <f aca="false">BF815*AC815+BG815*AG815+BH815*AK815+BI815*AO815+BJ815*AS815</f>
        <v>0.417562696606349</v>
      </c>
      <c r="BM815" s="0" t="n">
        <f aca="false">BF815*AD815+BG815*AH815+BH815*AL815+BI815*AP815+BJ815*AT815</f>
        <v>0.753327900198063</v>
      </c>
      <c r="BN815" s="0" t="n">
        <f aca="false">BF815*AE815+BG815*AI815+BH815*AM815+BI815*AQ815+BJ815*AU815</f>
        <v>0.611419853352891</v>
      </c>
      <c r="BO815" s="0" t="n">
        <f aca="false">RANK(BK815,$BK815:$BN815)</f>
        <v>3</v>
      </c>
      <c r="BP815" s="0" t="n">
        <f aca="false">RANK(BL815,$BK815:$BN815)</f>
        <v>4</v>
      </c>
      <c r="BQ815" s="0" t="n">
        <f aca="false">RANK(BM815,$BK815:$BN815)</f>
        <v>1</v>
      </c>
      <c r="BR815" s="0" t="n">
        <f aca="false">RANK(BN815,$BK815:$BN815)</f>
        <v>2</v>
      </c>
    </row>
    <row r="816" customFormat="false" ht="15" hidden="false" customHeight="false" outlineLevel="0" collapsed="false">
      <c r="A816" s="0" t="n">
        <v>793</v>
      </c>
      <c r="B816" s="0" t="n">
        <f aca="false">RANDBETWEEN(1,$B$5)</f>
        <v>1</v>
      </c>
      <c r="C816" s="0" t="n">
        <f aca="false">RANDBETWEEN(1,$B$5)</f>
        <v>6</v>
      </c>
      <c r="D816" s="0" t="n">
        <f aca="false">RANDBETWEEN(1,$B$5)</f>
        <v>3</v>
      </c>
      <c r="E816" s="0" t="n">
        <f aca="false">RANDBETWEEN(1,$B$5)</f>
        <v>6</v>
      </c>
      <c r="F816" s="0" t="n">
        <f aca="false">RANDBETWEEN(1,$B$5)</f>
        <v>6</v>
      </c>
      <c r="G816" s="0" t="n">
        <f aca="false">RANDBETWEEN(1,$B$5)</f>
        <v>5</v>
      </c>
      <c r="H816" s="0" t="n">
        <f aca="true">NORMINV(RAND(),$B$8,$B$13)</f>
        <v>52.82524033581</v>
      </c>
      <c r="I816" s="0" t="n">
        <f aca="true">NORMINV(RAND(),$C$8,$C$13)</f>
        <v>61.1812740092101</v>
      </c>
      <c r="J816" s="0" t="n">
        <f aca="true">NORMINV(RAND(),$D$8,$D$13)</f>
        <v>14.9817690884079</v>
      </c>
      <c r="K816" s="0" t="n">
        <f aca="true">NORMINV(RAND(),$E$8,$E$13)</f>
        <v>3.64524283908129</v>
      </c>
      <c r="L816" s="0" t="n">
        <f aca="true">NORMINV(RAND(),$B$9,$B$14)</f>
        <v>47.0127346904586</v>
      </c>
      <c r="M816" s="0" t="n">
        <f aca="true">NORMINV(RAND(),$C$9,$C$14)</f>
        <v>58.0779344099072</v>
      </c>
      <c r="N816" s="0" t="n">
        <f aca="true">NORMINV(RAND(),$D$9,$D$14)</f>
        <v>42.7289557550925</v>
      </c>
      <c r="O816" s="0" t="n">
        <f aca="true">NORMINV(RAND(),$E$9,$E$14)</f>
        <v>23.5587917423345</v>
      </c>
      <c r="P816" s="0" t="n">
        <f aca="true">NORMINV(RAND(),$B$10,$B$15)</f>
        <v>23.4740834111289</v>
      </c>
      <c r="Q816" s="0" t="n">
        <f aca="true">NORMINV(RAND(),$C$10,$C$15)</f>
        <v>28.1927366601477</v>
      </c>
      <c r="R816" s="0" t="n">
        <f aca="true">NORMINV(RAND(),$D$10,$D$15)</f>
        <v>9.5244579810038</v>
      </c>
      <c r="S816" s="0" t="n">
        <f aca="true">NORMINV(RAND(),$E$10,$E$15)</f>
        <v>4.04746027113726</v>
      </c>
      <c r="T816" s="0" t="n">
        <f aca="false">MEDIAN(INDEX(Avaliadores!$B$17:$B$22,$B816),INDEX(Avaliadores!$B$17:$B$22,$C816),INDEX(Avaliadores!$B$17:$B$22,$D816),INDEX(Avaliadores!$B$17:$B$22,$E816),INDEX(Avaliadores!$B$17:$B$22,$F816),INDEX(Avaliadores!$B$17:$B$22,$G816))</f>
        <v>2.04166666666667</v>
      </c>
      <c r="U816" s="0" t="n">
        <f aca="false">MEDIAN(INDEX(Avaliadores!$C$17:$C$22,$B816),INDEX(Avaliadores!$C$17:$C$22,$C816),INDEX(Avaliadores!$C$17:$C$22,$D816),INDEX(Avaliadores!$C$17:$C$22,$E816),INDEX(Avaliadores!$C$17:$C$22,$F816),INDEX(Avaliadores!$C$17:$C$22,$G816))</f>
        <v>5.79166666666667</v>
      </c>
      <c r="V816" s="0" t="n">
        <f aca="false">MEDIAN(INDEX(Avaliadores!$D$17:$D$22,$B816),INDEX(Avaliadores!$D$17:$D$22,$C816),INDEX(Avaliadores!$D$17:$D$22,$D816),INDEX(Avaliadores!$D$17:$D$22,$E816),INDEX(Avaliadores!$D$17:$D$22,$F816),INDEX(Avaliadores!$D$17:$D$22,$G816))</f>
        <v>5.29166666666667</v>
      </c>
      <c r="W816" s="0" t="n">
        <f aca="false">MEDIAN(INDEX(Avaliadores!$E$17:$E$22,$B816),INDEX(Avaliadores!$E$17:$E$22,$C816),INDEX(Avaliadores!$E$17:$E$22,$D816),INDEX(Avaliadores!$E$17:$E$22,$E816),INDEX(Avaliadores!$E$17:$E$22,$F816),INDEX(Avaliadores!$E$17:$E$22,$G816))</f>
        <v>6.04166666666667</v>
      </c>
      <c r="X816" s="0" t="n">
        <f aca="false">MEDIAN(INDEX(Avaliadores!$F$17:$F$22,$B816),INDEX(Avaliadores!$F$17:$F$22,$C816),INDEX(Avaliadores!$F$17:$F$22,$D816),INDEX(Avaliadores!$F$17:$F$22,$E816),INDEX(Avaliadores!$F$17:$F$22,$F816),INDEX(Avaliadores!$F$17:$F$22,$G816))</f>
        <v>2.91666666666667</v>
      </c>
      <c r="Y816" s="0" t="n">
        <f aca="false">MEDIAN(INDEX(Avaliadores!$G$17:$G$22,$B816),INDEX(Avaliadores!$G$17:$G$22,$C816),INDEX(Avaliadores!$G$17:$G$22,$D816),INDEX(Avaliadores!$G$17:$G$22,$E816),INDEX(Avaliadores!$G$17:$G$22,$F816),INDEX(Avaliadores!$G$17:$G$22,$G816))</f>
        <v>5.04166666666667</v>
      </c>
      <c r="Z816" s="0" t="n">
        <f aca="false">MEDIAN(INDEX(Avaliadores!$H$17:$H$22,$B816),INDEX(Avaliadores!$H$17:$H$22,$C816),INDEX(Avaliadores!$H$17:$H$22,$D816),INDEX(Avaliadores!$H$17:$H$22,$E816),INDEX(Avaliadores!$H$17:$H$22,$F816),INDEX(Avaliadores!$H$17:$H$22,$G816))</f>
        <v>4.04166666666667</v>
      </c>
      <c r="AA816" s="0" t="n">
        <f aca="false">MEDIAN(INDEX(Avaliadores!$I$17:$I$22,$B816),INDEX(Avaliadores!$I$17:$I$22,$C816),INDEX(Avaliadores!$I$17:$I$22,$D816),INDEX(Avaliadores!$I$17:$I$22,$E816),INDEX(Avaliadores!$I$17:$I$22,$F816),INDEX(Avaliadores!$I$17:$I$22,$G816))</f>
        <v>7.04166666666667</v>
      </c>
      <c r="AB816" s="0" t="n">
        <f aca="false">IF(MAX(H816:K816)=MIN(H816:K816),0,IF($B$17="custo",(MAX(H816:K816)-H816)/(MAX(H816:K816)-MIN(H816:K816)),(H816-MIN(H816:K816))/(MAX(H816:K816)-MIN(H816:K816))))</f>
        <v>0.145231318592206</v>
      </c>
      <c r="AC816" s="0" t="n">
        <f aca="false">IF(MAX(H816:K816)=MIN(H816:K816),0,IF($B$17="custo",(MAX(H816:K816)-I816)/(MAX(H816:K816)-MIN(H816:K816)),(I816-MIN(H816:K816))/(MAX(H816:K816)-MIN(H816:K816))))</f>
        <v>0</v>
      </c>
      <c r="AD816" s="0" t="n">
        <f aca="false">IF(MAX(H816:K816)=MIN(H816:K816),0,IF($B$17="custo",(MAX(H816:K816)-J816)/(MAX(H816:K816)-MIN(H816:K816)),(J816-MIN(H816:K816))/(MAX(H816:K816)-MIN(H816:K816))))</f>
        <v>0.80296648867202</v>
      </c>
      <c r="AE816" s="0" t="n">
        <f aca="false">IF(MAX(H816:K816)=MIN(H816:K816),0,IF($B$17="custo",(MAX(H816:K816)-K816)/(MAX(H816:K816)-MIN(H816:K816)),(K816-MIN(H816:K816))/(MAX(H816:K816)-MIN(H816:K816))))</f>
        <v>1</v>
      </c>
      <c r="AF816" s="0" t="n">
        <f aca="false">IF(MAX(L816:O816)=MIN(L816:O816),0,IF($C$17="custo",(MAX(L816:O816)-L816)/(MAX(L816:O816)-MIN(L816:O816)),(L816-MIN(L816:O816))/(MAX(L816:O816)-MIN(L816:O816))))</f>
        <v>0.679447435122911</v>
      </c>
      <c r="AG816" s="0" t="n">
        <f aca="false">IF(MAX(L816:O816)=MIN(L816:O816),0,IF($C$17="custo",(MAX(L816:O816)-M816)/(MAX(L816:O816)-MIN(L816:O816)),(M816-MIN(L816:O816))/(MAX(L816:O816)-MIN(L816:O816))))</f>
        <v>1</v>
      </c>
      <c r="AH816" s="0" t="n">
        <f aca="false">IF(MAX(L816:O816)=MIN(L816:O816),0,IF($C$17="custo",(MAX(L816:O816)-N816)/(MAX(L816:O816)-MIN(L816:O816)),(N816-MIN(L816:O816))/(MAX(L816:O816)-MIN(L816:O816))))</f>
        <v>0.555348787117081</v>
      </c>
      <c r="AI816" s="0" t="n">
        <f aca="false">IF(MAX(L816:O816)=MIN(L816:O816),0,IF($C$17="custo",(MAX(L816:O816)-O816)/(MAX(L816:O816)-MIN(L816:O816)),(O816-MIN(L816:O816))/(MAX(L816:O816)-MIN(L816:O816))))</f>
        <v>0</v>
      </c>
      <c r="AJ816" s="0" t="n">
        <f aca="false">IF(MAX(P816:S816)=MIN(P816:S816),0,IF($D$17="custo",(MAX(P816:S816)-P816)/(MAX(P816:S816)-MIN(P816:S816)),(P816-MIN(P816:S816))/(MAX(P816:S816)-MIN(P816:S816))))</f>
        <v>0.195427593082616</v>
      </c>
      <c r="AK816" s="0" t="n">
        <f aca="false">IF(MAX(P816:S816)=MIN(P816:S816),0,IF($D$17="custo",(MAX(P816:S816)-Q816)/(MAX(P816:S816)-MIN(P816:S816)),(Q816-MIN(P816:S816))/(MAX(P816:S816)-MIN(P816:S816))))</f>
        <v>0</v>
      </c>
      <c r="AL816" s="0" t="n">
        <f aca="false">IF(MAX(P816:S816)=MIN(P816:S816),0,IF($D$17="custo",(MAX(P816:S816)-R816)/(MAX(P816:S816)-MIN(P816:S816)),(R816-MIN(P816:S816))/(MAX(P816:S816)-MIN(P816:S816))))</f>
        <v>0.773164836814237</v>
      </c>
      <c r="AM816" s="0" t="n">
        <f aca="false">IF(MAX(P816:S816)=MIN(P816:S816),0,IF($D$17="custo",(MAX(P816:S816)-S816)/(MAX(P816:S816)-MIN(P816:S816)),(S816-MIN(P816:S816))/(MAX(P816:S816)-MIN(P816:S816))))</f>
        <v>1</v>
      </c>
      <c r="AN816" s="0" t="n">
        <f aca="false">IF(MAX(T816:W816)=MIN(T816:W816),0,IF($E$17="custo",(MAX(T816:W816)-T816)/(MAX(T816:W816)-MIN(T816:W816)),(T816-MIN(T816:W816))/(MAX(T816:W816)-MIN(T816:W816))))</f>
        <v>0</v>
      </c>
      <c r="AO816" s="0" t="n">
        <f aca="false">IF(MAX(T816:W816)=MIN(T816:W816),0,IF($E$17="custo",(MAX(T816:W816)-U816)/(MAX(T816:W816)-MIN(T816:W816)),(U816-MIN(T816:W816))/(MAX(T816:W816)-MIN(T816:W816))))</f>
        <v>0.9375</v>
      </c>
      <c r="AP816" s="0" t="n">
        <f aca="false">IF(MAX(T816:W816)=MIN(T816:W816),0,IF($E$17="custo",(MAX(T816:W816)-V816)/(MAX(T816:W816)-MIN(T816:W816)),(V816-MIN(T816:W816))/(MAX(T816:W816)-MIN(T816:W816))))</f>
        <v>0.8125</v>
      </c>
      <c r="AQ816" s="0" t="n">
        <f aca="false">IF(MAX(T816:W816)=MIN(T816:W816),0,IF($E$17="custo",(MAX(T816:W816)-W816)/(MAX(T816:W816)-MIN(T816:W816)),(W816-MIN(T816:W816))/(MAX(T816:W816)-MIN(T816:W816))))</f>
        <v>1</v>
      </c>
      <c r="AR816" s="0" t="n">
        <f aca="false">IF(MAX(X816:AA816)=MIN(X816:AA816),0,IF($F$17="custo",(MAX(X816:AA816)-X816)/(MAX(X816:AA816)-MIN(X816:AA816)),(X816-MIN(X816:AA816))/(MAX(X816:AA816)-MIN(X816:AA816))))</f>
        <v>0</v>
      </c>
      <c r="AS816" s="0" t="n">
        <f aca="false">IF(MAX(X816:AA816)=MIN(X816:AA816),0,IF($F$17="custo",(MAX(X816:AA816)-Y816)/(MAX(X816:AA816)-MIN(X816:AA816)),(Y816-MIN(X816:AA816))/(MAX(X816:AA816)-MIN(X816:AA816))))</f>
        <v>0.515151515151515</v>
      </c>
      <c r="AT816" s="0" t="n">
        <f aca="false">IF(MAX(X816:AA816)=MIN(X816:AA816),0,IF($F$17="custo",(MAX(X816:AA816)-Z816)/(MAX(X816:AA816)-MIN(X816:AA816)),(Z816-MIN(X816:AA816))/(MAX(X816:AA816)-MIN(X816:AA816))))</f>
        <v>0.272727272727273</v>
      </c>
      <c r="AU816" s="0" t="n">
        <f aca="false">IF(MAX(X816:AA816)=MIN(X816:AA816),0,IF($F$17="custo",(MAX(X816:AA816)-AA816)/(MAX(X816:AA816)-MIN(X816:AA816)),(AA816-MIN(X816:AA816))/(MAX(X816:AA816)-MIN(X816:AA816))))</f>
        <v>1</v>
      </c>
      <c r="AV816" s="0" t="n">
        <f aca="false">STDEVP(AB816:AE816)</f>
        <v>0.423372957264933</v>
      </c>
      <c r="AW816" s="0" t="n">
        <f aca="false">STDEVP(AF816:AI816)</f>
        <v>0.361068744740174</v>
      </c>
      <c r="AX816" s="0" t="n">
        <f aca="false">STDEVP(AJ816:AM816)</f>
        <v>0.408392204339851</v>
      </c>
      <c r="AY816" s="0" t="n">
        <f aca="false">STDEVP(AN816:AQ816)</f>
        <v>0.40262808521016</v>
      </c>
      <c r="AZ816" s="0" t="n">
        <f aca="false">STDEVP(AR816:AU816)</f>
        <v>0.367638956319725</v>
      </c>
      <c r="BA816" s="0" t="n">
        <f aca="false">AV816*((1-IFERROR(CORREL(AB816:AE816,AF816:AI816),0))+(1-IFERROR(CORREL(AB816:AE816,AJ816:AM816),0))+(1-IFERROR(CORREL(AB816:AE816,AN816:AQ816),0))+(1-IFERROR(CORREL(AB816:AE816,AR816:AU816),0)))</f>
        <v>1.21626485464552</v>
      </c>
      <c r="BB816" s="0" t="n">
        <f aca="false">AW816*((1-IFERROR(CORREL(AF816:AI816,AB816:AE816),0))+(1-IFERROR(CORREL(AF816:AI816,AJ816:AM816),0))+(1-IFERROR(CORREL(AF816:AI816,AN816:AQ816),0))+(1-IFERROR(CORREL(AF816:AI816,AR816:AU816),0)))</f>
        <v>2.41223290513285</v>
      </c>
      <c r="BC816" s="0" t="n">
        <f aca="false">AX816*((1-IFERROR(CORREL(AJ816:AM816,AB816:AE816),0))+(1-IFERROR(CORREL(AJ816:AM816,AF816:AI816),0))+(1-IFERROR(CORREL(AJ816:AM816,AN816:AQ816),0))+(1-IFERROR(CORREL(AJ816:AM816,AR816:AU816),0)))</f>
        <v>1.20249757644118</v>
      </c>
      <c r="BD816" s="0" t="n">
        <f aca="false">AY816*((1-IFERROR(CORREL(AN816:AQ816,AB816:AE816),0))+(1-IFERROR(CORREL(AN816:AQ816,AF816:AI816),0))+(1-IFERROR(CORREL(AN816:AQ816,AJ816:AM816),0))+(1-IFERROR(CORREL(AN816:AQ816,AR816:AU816),0)))</f>
        <v>1.03646098218089</v>
      </c>
      <c r="BE816" s="0" t="n">
        <f aca="false">AZ816*((1-IFERROR(CORREL(AR816:AU816,AB816:AE816),0))+(1-IFERROR(CORREL(AR816:AU816,AF816:AI816),0))+(1-IFERROR(CORREL(AR816:AU816,AJ816:AM816),0))+(1-IFERROR(CORREL(AR816:AU816,AN816:AQ816),0)))</f>
        <v>0.997233110468492</v>
      </c>
      <c r="BF816" s="0" t="n">
        <f aca="false">IF(SUM(BA816:BE816)&gt;0,BA816/SUM(BA816:BE816),1/5)</f>
        <v>0.177176967326535</v>
      </c>
      <c r="BG816" s="0" t="n">
        <f aca="false">IF(SUM(BA816:BE816)&gt;0,BB816/SUM(BA816:BE816),1/5)</f>
        <v>0.351397238014642</v>
      </c>
      <c r="BH816" s="0" t="n">
        <f aca="false">IF(SUM(BA816:BE816)&gt;0,BC816/SUM(BA816:BE816),1/5)</f>
        <v>0.175171446414483</v>
      </c>
      <c r="BI816" s="0" t="n">
        <f aca="false">IF(SUM(BA816:BE816)&gt;0,BD816/SUM(BA816:BE816),1/5)</f>
        <v>0.150984395276811</v>
      </c>
      <c r="BJ816" s="0" t="n">
        <f aca="false">IF(SUM(BA816:BE816)&gt;0,BE816/SUM(BA816:BE816),1/5)</f>
        <v>0.14526995296753</v>
      </c>
      <c r="BK816" s="0" t="n">
        <f aca="false">BF816*AB816+BG816*AF816+BH816*AJ816+BI816*AN816+BJ816*AR816</f>
        <v>0.298720930816907</v>
      </c>
      <c r="BL816" s="0" t="n">
        <f aca="false">BF816*AC816+BG816*AG816+BH816*AK816+BI816*AO816+BJ816*AS816</f>
        <v>0.567781144963864</v>
      </c>
      <c r="BM816" s="0" t="n">
        <f aca="false">BF816*AD816+BG816*AH816+BH816*AL816+BI816*AP816+BJ816*AT816</f>
        <v>0.635145499281498</v>
      </c>
      <c r="BN816" s="0" t="n">
        <f aca="false">BF816*AE816+BG816*AI816+BH816*AM816+BI816*AQ816+BJ816*AU816</f>
        <v>0.648602761985358</v>
      </c>
      <c r="BO816" s="0" t="n">
        <f aca="false">RANK(BK816,$BK816:$BN816)</f>
        <v>4</v>
      </c>
      <c r="BP816" s="0" t="n">
        <f aca="false">RANK(BL816,$BK816:$BN816)</f>
        <v>3</v>
      </c>
      <c r="BQ816" s="0" t="n">
        <f aca="false">RANK(BM816,$BK816:$BN816)</f>
        <v>2</v>
      </c>
      <c r="BR816" s="0" t="n">
        <f aca="false">RANK(BN816,$BK816:$BN816)</f>
        <v>1</v>
      </c>
    </row>
    <row r="817" customFormat="false" ht="15" hidden="false" customHeight="false" outlineLevel="0" collapsed="false">
      <c r="A817" s="0" t="n">
        <v>794</v>
      </c>
      <c r="B817" s="0" t="n">
        <f aca="false">RANDBETWEEN(1,$B$5)</f>
        <v>4</v>
      </c>
      <c r="C817" s="0" t="n">
        <f aca="false">RANDBETWEEN(1,$B$5)</f>
        <v>3</v>
      </c>
      <c r="D817" s="0" t="n">
        <f aca="false">RANDBETWEEN(1,$B$5)</f>
        <v>6</v>
      </c>
      <c r="E817" s="0" t="n">
        <f aca="false">RANDBETWEEN(1,$B$5)</f>
        <v>2</v>
      </c>
      <c r="F817" s="0" t="n">
        <f aca="false">RANDBETWEEN(1,$B$5)</f>
        <v>3</v>
      </c>
      <c r="G817" s="0" t="n">
        <f aca="false">RANDBETWEEN(1,$B$5)</f>
        <v>5</v>
      </c>
      <c r="H817" s="0" t="n">
        <f aca="true">NORMINV(RAND(),$B$8,$B$13)</f>
        <v>55.7874555356416</v>
      </c>
      <c r="I817" s="0" t="n">
        <f aca="true">NORMINV(RAND(),$C$8,$C$13)</f>
        <v>70.8685942598467</v>
      </c>
      <c r="J817" s="0" t="n">
        <f aca="true">NORMINV(RAND(),$D$8,$D$13)</f>
        <v>14.3859013813769</v>
      </c>
      <c r="K817" s="0" t="n">
        <f aca="true">NORMINV(RAND(),$E$8,$E$13)</f>
        <v>3.2949965970542</v>
      </c>
      <c r="L817" s="0" t="n">
        <f aca="true">NORMINV(RAND(),$B$9,$B$14)</f>
        <v>41.0013147562507</v>
      </c>
      <c r="M817" s="0" t="n">
        <f aca="true">NORMINV(RAND(),$C$9,$C$14)</f>
        <v>52.8014560296085</v>
      </c>
      <c r="N817" s="0" t="n">
        <f aca="true">NORMINV(RAND(),$D$9,$D$14)</f>
        <v>47.1234790119024</v>
      </c>
      <c r="O817" s="0" t="n">
        <f aca="true">NORMINV(RAND(),$E$9,$E$14)</f>
        <v>26.0457700562834</v>
      </c>
      <c r="P817" s="0" t="n">
        <f aca="true">NORMINV(RAND(),$B$10,$B$15)</f>
        <v>22.2313191430514</v>
      </c>
      <c r="Q817" s="0" t="n">
        <f aca="true">NORMINV(RAND(),$C$10,$C$15)</f>
        <v>30.4215147334087</v>
      </c>
      <c r="R817" s="0" t="n">
        <f aca="true">NORMINV(RAND(),$D$10,$D$15)</f>
        <v>10.0950619246669</v>
      </c>
      <c r="S817" s="0" t="n">
        <f aca="true">NORMINV(RAND(),$E$10,$E$15)</f>
        <v>3.80369395461552</v>
      </c>
      <c r="T817" s="0" t="n">
        <f aca="false">MEDIAN(INDEX(Avaliadores!$B$17:$B$22,$B817),INDEX(Avaliadores!$B$17:$B$22,$C817),INDEX(Avaliadores!$B$17:$B$22,$D817),INDEX(Avaliadores!$B$17:$B$22,$E817),INDEX(Avaliadores!$B$17:$B$22,$F817),INDEX(Avaliadores!$B$17:$B$22,$G817))</f>
        <v>2.79166666666667</v>
      </c>
      <c r="U817" s="0" t="n">
        <f aca="false">MEDIAN(INDEX(Avaliadores!$C$17:$C$22,$B817),INDEX(Avaliadores!$C$17:$C$22,$C817),INDEX(Avaliadores!$C$17:$C$22,$D817),INDEX(Avaliadores!$C$17:$C$22,$E817),INDEX(Avaliadores!$C$17:$C$22,$F817),INDEX(Avaliadores!$C$17:$C$22,$G817))</f>
        <v>5.29166666666667</v>
      </c>
      <c r="V817" s="0" t="n">
        <f aca="false">MEDIAN(INDEX(Avaliadores!$D$17:$D$22,$B817),INDEX(Avaliadores!$D$17:$D$22,$C817),INDEX(Avaliadores!$D$17:$D$22,$D817),INDEX(Avaliadores!$D$17:$D$22,$E817),INDEX(Avaliadores!$D$17:$D$22,$F817),INDEX(Avaliadores!$D$17:$D$22,$G817))</f>
        <v>5.66666666666667</v>
      </c>
      <c r="W817" s="0" t="n">
        <f aca="false">MEDIAN(INDEX(Avaliadores!$E$17:$E$22,$B817),INDEX(Avaliadores!$E$17:$E$22,$C817),INDEX(Avaliadores!$E$17:$E$22,$D817),INDEX(Avaliadores!$E$17:$E$22,$E817),INDEX(Avaliadores!$E$17:$E$22,$F817),INDEX(Avaliadores!$E$17:$E$22,$G817))</f>
        <v>6.04166666666667</v>
      </c>
      <c r="X817" s="0" t="n">
        <f aca="false">MEDIAN(INDEX(Avaliadores!$F$17:$F$22,$B817),INDEX(Avaliadores!$F$17:$F$22,$C817),INDEX(Avaliadores!$F$17:$F$22,$D817),INDEX(Avaliadores!$F$17:$F$22,$E817),INDEX(Avaliadores!$F$17:$F$22,$F817),INDEX(Avaliadores!$F$17:$F$22,$G817))</f>
        <v>2.79166666666667</v>
      </c>
      <c r="Y817" s="0" t="n">
        <f aca="false">MEDIAN(INDEX(Avaliadores!$G$17:$G$22,$B817),INDEX(Avaliadores!$G$17:$G$22,$C817),INDEX(Avaliadores!$G$17:$G$22,$D817),INDEX(Avaliadores!$G$17:$G$22,$E817),INDEX(Avaliadores!$G$17:$G$22,$F817),INDEX(Avaliadores!$G$17:$G$22,$G817))</f>
        <v>5.41666666666667</v>
      </c>
      <c r="Z817" s="0" t="n">
        <f aca="false">MEDIAN(INDEX(Avaliadores!$H$17:$H$22,$B817),INDEX(Avaliadores!$H$17:$H$22,$C817),INDEX(Avaliadores!$H$17:$H$22,$D817),INDEX(Avaliadores!$H$17:$H$22,$E817),INDEX(Avaliadores!$H$17:$H$22,$F817),INDEX(Avaliadores!$H$17:$H$22,$G817))</f>
        <v>3.79166666666667</v>
      </c>
      <c r="AA817" s="0" t="n">
        <f aca="false">MEDIAN(INDEX(Avaliadores!$I$17:$I$22,$B817),INDEX(Avaliadores!$I$17:$I$22,$C817),INDEX(Avaliadores!$I$17:$I$22,$D817),INDEX(Avaliadores!$I$17:$I$22,$E817),INDEX(Avaliadores!$I$17:$I$22,$F817),INDEX(Avaliadores!$I$17:$I$22,$G817))</f>
        <v>6.66666666666667</v>
      </c>
      <c r="AB817" s="0" t="n">
        <f aca="false">IF(MAX(H817:K817)=MIN(H817:K817),0,IF($B$17="custo",(MAX(H817:K817)-H817)/(MAX(H817:K817)-MIN(H817:K817)),(H817-MIN(H817:K817))/(MAX(H817:K817)-MIN(H817:K817))))</f>
        <v>0.223180935244315</v>
      </c>
      <c r="AC817" s="0" t="n">
        <f aca="false">IF(MAX(H817:K817)=MIN(H817:K817),0,IF($B$17="custo",(MAX(H817:K817)-I817)/(MAX(H817:K817)-MIN(H817:K817)),(I817-MIN(H817:K817))/(MAX(H817:K817)-MIN(H817:K817))))</f>
        <v>0</v>
      </c>
      <c r="AD817" s="0" t="n">
        <f aca="false">IF(MAX(H817:K817)=MIN(H817:K817),0,IF($B$17="custo",(MAX(H817:K817)-J817)/(MAX(H817:K817)-MIN(H817:K817)),(J817-MIN(H817:K817))/(MAX(H817:K817)-MIN(H817:K817))))</f>
        <v>0.835869257107357</v>
      </c>
      <c r="AE817" s="0" t="n">
        <f aca="false">IF(MAX(H817:K817)=MIN(H817:K817),0,IF($B$17="custo",(MAX(H817:K817)-K817)/(MAX(H817:K817)-MIN(H817:K817)),(K817-MIN(H817:K817))/(MAX(H817:K817)-MIN(H817:K817))))</f>
        <v>1</v>
      </c>
      <c r="AF817" s="0" t="n">
        <f aca="false">IF(MAX(L817:O817)=MIN(L817:O817),0,IF($C$17="custo",(MAX(L817:O817)-L817)/(MAX(L817:O817)-MIN(L817:O817)),(L817-MIN(L817:O817))/(MAX(L817:O817)-MIN(L817:O817))))</f>
        <v>0.558966969296834</v>
      </c>
      <c r="AG817" s="0" t="n">
        <f aca="false">IF(MAX(L817:O817)=MIN(L817:O817),0,IF($C$17="custo",(MAX(L817:O817)-M817)/(MAX(L817:O817)-MIN(L817:O817)),(M817-MIN(L817:O817))/(MAX(L817:O817)-MIN(L817:O817))))</f>
        <v>1</v>
      </c>
      <c r="AH817" s="0" t="n">
        <f aca="false">IF(MAX(L817:O817)=MIN(L817:O817),0,IF($C$17="custo",(MAX(L817:O817)-N817)/(MAX(L817:O817)-MIN(L817:O817)),(N817-MIN(L817:O817))/(MAX(L817:O817)-MIN(L817:O817))))</f>
        <v>0.787784285427519</v>
      </c>
      <c r="AI817" s="0" t="n">
        <f aca="false">IF(MAX(L817:O817)=MIN(L817:O817),0,IF($C$17="custo",(MAX(L817:O817)-O817)/(MAX(L817:O817)-MIN(L817:O817)),(O817-MIN(L817:O817))/(MAX(L817:O817)-MIN(L817:O817))))</f>
        <v>0</v>
      </c>
      <c r="AJ817" s="0" t="n">
        <f aca="false">IF(MAX(P817:S817)=MIN(P817:S817),0,IF($D$17="custo",(MAX(P817:S817)-P817)/(MAX(P817:S817)-MIN(P817:S817)),(P817-MIN(P817:S817))/(MAX(P817:S817)-MIN(P817:S817))))</f>
        <v>0.307695947704425</v>
      </c>
      <c r="AK817" s="0" t="n">
        <f aca="false">IF(MAX(P817:S817)=MIN(P817:S817),0,IF($D$17="custo",(MAX(P817:S817)-Q817)/(MAX(P817:S817)-MIN(P817:S817)),(Q817-MIN(P817:S817))/(MAX(P817:S817)-MIN(P817:S817))))</f>
        <v>0</v>
      </c>
      <c r="AL817" s="0" t="n">
        <f aca="false">IF(MAX(P817:S817)=MIN(P817:S817),0,IF($D$17="custo",(MAX(P817:S817)-R817)/(MAX(P817:S817)-MIN(P817:S817)),(R817-MIN(P817:S817))/(MAX(P817:S817)-MIN(P817:S817))))</f>
        <v>0.763640756982488</v>
      </c>
      <c r="AM817" s="0" t="n">
        <f aca="false">IF(MAX(P817:S817)=MIN(P817:S817),0,IF($D$17="custo",(MAX(P817:S817)-S817)/(MAX(P817:S817)-MIN(P817:S817)),(S817-MIN(P817:S817))/(MAX(P817:S817)-MIN(P817:S817))))</f>
        <v>1</v>
      </c>
      <c r="AN817" s="0" t="n">
        <f aca="false">IF(MAX(T817:W817)=MIN(T817:W817),0,IF($E$17="custo",(MAX(T817:W817)-T817)/(MAX(T817:W817)-MIN(T817:W817)),(T817-MIN(T817:W817))/(MAX(T817:W817)-MIN(T817:W817))))</f>
        <v>0</v>
      </c>
      <c r="AO817" s="0" t="n">
        <f aca="false">IF(MAX(T817:W817)=MIN(T817:W817),0,IF($E$17="custo",(MAX(T817:W817)-U817)/(MAX(T817:W817)-MIN(T817:W817)),(U817-MIN(T817:W817))/(MAX(T817:W817)-MIN(T817:W817))))</f>
        <v>0.769230769230769</v>
      </c>
      <c r="AP817" s="0" t="n">
        <f aca="false">IF(MAX(T817:W817)=MIN(T817:W817),0,IF($E$17="custo",(MAX(T817:W817)-V817)/(MAX(T817:W817)-MIN(T817:W817)),(V817-MIN(T817:W817))/(MAX(T817:W817)-MIN(T817:W817))))</f>
        <v>0.884615384615385</v>
      </c>
      <c r="AQ817" s="0" t="n">
        <f aca="false">IF(MAX(T817:W817)=MIN(T817:W817),0,IF($E$17="custo",(MAX(T817:W817)-W817)/(MAX(T817:W817)-MIN(T817:W817)),(W817-MIN(T817:W817))/(MAX(T817:W817)-MIN(T817:W817))))</f>
        <v>1</v>
      </c>
      <c r="AR817" s="0" t="n">
        <f aca="false">IF(MAX(X817:AA817)=MIN(X817:AA817),0,IF($F$17="custo",(MAX(X817:AA817)-X817)/(MAX(X817:AA817)-MIN(X817:AA817)),(X817-MIN(X817:AA817))/(MAX(X817:AA817)-MIN(X817:AA817))))</f>
        <v>0</v>
      </c>
      <c r="AS817" s="0" t="n">
        <f aca="false">IF(MAX(X817:AA817)=MIN(X817:AA817),0,IF($F$17="custo",(MAX(X817:AA817)-Y817)/(MAX(X817:AA817)-MIN(X817:AA817)),(Y817-MIN(X817:AA817))/(MAX(X817:AA817)-MIN(X817:AA817))))</f>
        <v>0.67741935483871</v>
      </c>
      <c r="AT817" s="0" t="n">
        <f aca="false">IF(MAX(X817:AA817)=MIN(X817:AA817),0,IF($F$17="custo",(MAX(X817:AA817)-Z817)/(MAX(X817:AA817)-MIN(X817:AA817)),(Z817-MIN(X817:AA817))/(MAX(X817:AA817)-MIN(X817:AA817))))</f>
        <v>0.258064516129032</v>
      </c>
      <c r="AU817" s="0" t="n">
        <f aca="false">IF(MAX(X817:AA817)=MIN(X817:AA817),0,IF($F$17="custo",(MAX(X817:AA817)-AA817)/(MAX(X817:AA817)-MIN(X817:AA817)),(AA817-MIN(X817:AA817))/(MAX(X817:AA817)-MIN(X817:AA817))))</f>
        <v>1</v>
      </c>
      <c r="AV817" s="0" t="n">
        <f aca="false">STDEVP(AB817:AE817)</f>
        <v>0.414899150751682</v>
      </c>
      <c r="AW817" s="0" t="n">
        <f aca="false">STDEVP(AF817:AI817)</f>
        <v>0.372906754512389</v>
      </c>
      <c r="AX817" s="0" t="n">
        <f aca="false">STDEVP(AJ817:AM817)</f>
        <v>0.388977848312954</v>
      </c>
      <c r="AY817" s="0" t="n">
        <f aca="false">STDEVP(AN817:AQ817)</f>
        <v>0.391642535661852</v>
      </c>
      <c r="AZ817" s="0" t="n">
        <f aca="false">STDEVP(AR817:AU817)</f>
        <v>0.383721846882914</v>
      </c>
      <c r="BA817" s="0" t="n">
        <f aca="false">AV817*((1-IFERROR(CORREL(AB817:AE817,AF817:AI817),0))+(1-IFERROR(CORREL(AB817:AE817,AJ817:AM817),0))+(1-IFERROR(CORREL(AB817:AE817,AN817:AQ817),0))+(1-IFERROR(CORREL(AB817:AE817,AR817:AU817),0)))</f>
        <v>1.1513292621583</v>
      </c>
      <c r="BB817" s="0" t="n">
        <f aca="false">AW817*((1-IFERROR(CORREL(AF817:AI817,AB817:AE817),0))+(1-IFERROR(CORREL(AF817:AI817,AJ817:AM817),0))+(1-IFERROR(CORREL(AF817:AI817,AN817:AQ817),0))+(1-IFERROR(CORREL(AF817:AI817,AR817:AU817),0)))</f>
        <v>2.25544805788996</v>
      </c>
      <c r="BC817" s="0" t="n">
        <f aca="false">AX817*((1-IFERROR(CORREL(AJ817:AM817,AB817:AE817),0))+(1-IFERROR(CORREL(AJ817:AM817,AF817:AI817),0))+(1-IFERROR(CORREL(AJ817:AM817,AN817:AQ817),0))+(1-IFERROR(CORREL(AJ817:AM817,AR817:AU817),0)))</f>
        <v>1.14668715092743</v>
      </c>
      <c r="BD817" s="0" t="n">
        <f aca="false">AY817*((1-IFERROR(CORREL(AN817:AQ817,AB817:AE817),0))+(1-IFERROR(CORREL(AN817:AQ817,AF817:AI817),0))+(1-IFERROR(CORREL(AN817:AQ817,AJ817:AM817),0))+(1-IFERROR(CORREL(AN817:AQ817,AR817:AU817),0)))</f>
        <v>0.905780716053513</v>
      </c>
      <c r="BE817" s="0" t="n">
        <f aca="false">AZ817*((1-IFERROR(CORREL(AR817:AU817,AB817:AE817),0))+(1-IFERROR(CORREL(AR817:AU817,AF817:AI817),0))+(1-IFERROR(CORREL(AR817:AU817,AJ817:AM817),0))+(1-IFERROR(CORREL(AR817:AU817,AN817:AQ817),0)))</f>
        <v>1.15131608360624</v>
      </c>
      <c r="BF817" s="0" t="n">
        <f aca="false">IF(SUM(BA817:BE817)&gt;0,BA817/SUM(BA817:BE817),1/5)</f>
        <v>0.174165129861602</v>
      </c>
      <c r="BG817" s="0" t="n">
        <f aca="false">IF(SUM(BA817:BE817)&gt;0,BB817/SUM(BA817:BE817),1/5)</f>
        <v>0.341188586801066</v>
      </c>
      <c r="BH817" s="0" t="n">
        <f aca="false">IF(SUM(BA817:BE817)&gt;0,BC817/SUM(BA817:BE817),1/5)</f>
        <v>0.173462903372682</v>
      </c>
      <c r="BI817" s="0" t="n">
        <f aca="false">IF(SUM(BA817:BE817)&gt;0,BD817/SUM(BA817:BE817),1/5)</f>
        <v>0.137020243663281</v>
      </c>
      <c r="BJ817" s="0" t="n">
        <f aca="false">IF(SUM(BA817:BE817)&gt;0,BE817/SUM(BA817:BE817),1/5)</f>
        <v>0.17416313630137</v>
      </c>
      <c r="BK817" s="0" t="n">
        <f aca="false">BF817*AB817+BG817*AF817+BH817*AJ817+BI817*AN817+BJ817*AR817</f>
        <v>0.28295731933714</v>
      </c>
      <c r="BL817" s="0" t="n">
        <f aca="false">BF817*AC817+BG817*AG817+BH817*AK817+BI817*AO817+BJ817*AS817</f>
        <v>0.564570253664319</v>
      </c>
      <c r="BM817" s="0" t="n">
        <f aca="false">BF817*AD817+BG817*AH817+BH817*AL817+BI817*AP817+BJ817*AT817</f>
        <v>0.712981168645835</v>
      </c>
      <c r="BN817" s="0" t="n">
        <f aca="false">BF817*AE817+BG817*AI817+BH817*AM817+BI817*AQ817+BJ817*AU817</f>
        <v>0.658811413198934</v>
      </c>
      <c r="BO817" s="0" t="n">
        <f aca="false">RANK(BK817,$BK817:$BN817)</f>
        <v>4</v>
      </c>
      <c r="BP817" s="0" t="n">
        <f aca="false">RANK(BL817,$BK817:$BN817)</f>
        <v>3</v>
      </c>
      <c r="BQ817" s="0" t="n">
        <f aca="false">RANK(BM817,$BK817:$BN817)</f>
        <v>1</v>
      </c>
      <c r="BR817" s="0" t="n">
        <f aca="false">RANK(BN817,$BK817:$BN817)</f>
        <v>2</v>
      </c>
    </row>
    <row r="818" customFormat="false" ht="15" hidden="false" customHeight="false" outlineLevel="0" collapsed="false">
      <c r="A818" s="0" t="n">
        <v>795</v>
      </c>
      <c r="B818" s="0" t="n">
        <f aca="false">RANDBETWEEN(1,$B$5)</f>
        <v>3</v>
      </c>
      <c r="C818" s="0" t="n">
        <f aca="false">RANDBETWEEN(1,$B$5)</f>
        <v>3</v>
      </c>
      <c r="D818" s="0" t="n">
        <f aca="false">RANDBETWEEN(1,$B$5)</f>
        <v>2</v>
      </c>
      <c r="E818" s="0" t="n">
        <f aca="false">RANDBETWEEN(1,$B$5)</f>
        <v>2</v>
      </c>
      <c r="F818" s="0" t="n">
        <f aca="false">RANDBETWEEN(1,$B$5)</f>
        <v>6</v>
      </c>
      <c r="G818" s="0" t="n">
        <f aca="false">RANDBETWEEN(1,$B$5)</f>
        <v>4</v>
      </c>
      <c r="H818" s="0" t="n">
        <f aca="true">NORMINV(RAND(),$B$8,$B$13)</f>
        <v>43.8305737358707</v>
      </c>
      <c r="I818" s="0" t="n">
        <f aca="true">NORMINV(RAND(),$C$8,$C$13)</f>
        <v>68.671542628557</v>
      </c>
      <c r="J818" s="0" t="n">
        <f aca="true">NORMINV(RAND(),$D$8,$D$13)</f>
        <v>14.5481806694105</v>
      </c>
      <c r="K818" s="0" t="n">
        <f aca="true">NORMINV(RAND(),$E$8,$E$13)</f>
        <v>3.20580161688961</v>
      </c>
      <c r="L818" s="0" t="n">
        <f aca="true">NORMINV(RAND(),$B$9,$B$14)</f>
        <v>48.0240772005535</v>
      </c>
      <c r="M818" s="0" t="n">
        <f aca="true">NORMINV(RAND(),$C$9,$C$14)</f>
        <v>53.0661376390792</v>
      </c>
      <c r="N818" s="0" t="n">
        <f aca="true">NORMINV(RAND(),$D$9,$D$14)</f>
        <v>47.8309758444292</v>
      </c>
      <c r="O818" s="0" t="n">
        <f aca="true">NORMINV(RAND(),$E$9,$E$14)</f>
        <v>24.3781675714347</v>
      </c>
      <c r="P818" s="0" t="n">
        <f aca="true">NORMINV(RAND(),$B$10,$B$15)</f>
        <v>24.9697751440814</v>
      </c>
      <c r="Q818" s="0" t="n">
        <f aca="true">NORMINV(RAND(),$C$10,$C$15)</f>
        <v>31.3568411245748</v>
      </c>
      <c r="R818" s="0" t="n">
        <f aca="true">NORMINV(RAND(),$D$10,$D$15)</f>
        <v>10.937536140644</v>
      </c>
      <c r="S818" s="0" t="n">
        <f aca="true">NORMINV(RAND(),$E$10,$E$15)</f>
        <v>3.84912673339425</v>
      </c>
      <c r="T818" s="0" t="n">
        <f aca="false">MEDIAN(INDEX(Avaliadores!$B$17:$B$22,$B818),INDEX(Avaliadores!$B$17:$B$22,$C818),INDEX(Avaliadores!$B$17:$B$22,$D818),INDEX(Avaliadores!$B$17:$B$22,$E818),INDEX(Avaliadores!$B$17:$B$22,$F818),INDEX(Avaliadores!$B$17:$B$22,$G818))</f>
        <v>2.91666666666667</v>
      </c>
      <c r="U818" s="0" t="n">
        <f aca="false">MEDIAN(INDEX(Avaliadores!$C$17:$C$22,$B818),INDEX(Avaliadores!$C$17:$C$22,$C818),INDEX(Avaliadores!$C$17:$C$22,$D818),INDEX(Avaliadores!$C$17:$C$22,$E818),INDEX(Avaliadores!$C$17:$C$22,$F818),INDEX(Avaliadores!$C$17:$C$22,$G818))</f>
        <v>5.04166666666667</v>
      </c>
      <c r="V818" s="0" t="n">
        <f aca="false">MEDIAN(INDEX(Avaliadores!$D$17:$D$22,$B818),INDEX(Avaliadores!$D$17:$D$22,$C818),INDEX(Avaliadores!$D$17:$D$22,$D818),INDEX(Avaliadores!$D$17:$D$22,$E818),INDEX(Avaliadores!$D$17:$D$22,$F818),INDEX(Avaliadores!$D$17:$D$22,$G818))</f>
        <v>5.79166666666667</v>
      </c>
      <c r="W818" s="0" t="n">
        <f aca="false">MEDIAN(INDEX(Avaliadores!$E$17:$E$22,$B818),INDEX(Avaliadores!$E$17:$E$22,$C818),INDEX(Avaliadores!$E$17:$E$22,$D818),INDEX(Avaliadores!$E$17:$E$22,$E818),INDEX(Avaliadores!$E$17:$E$22,$F818),INDEX(Avaliadores!$E$17:$E$22,$G818))</f>
        <v>6.04166666666667</v>
      </c>
      <c r="X818" s="0" t="n">
        <f aca="false">MEDIAN(INDEX(Avaliadores!$F$17:$F$22,$B818),INDEX(Avaliadores!$F$17:$F$22,$C818),INDEX(Avaliadores!$F$17:$F$22,$D818),INDEX(Avaliadores!$F$17:$F$22,$E818),INDEX(Avaliadores!$F$17:$F$22,$F818),INDEX(Avaliadores!$F$17:$F$22,$G818))</f>
        <v>2.79166666666667</v>
      </c>
      <c r="Y818" s="0" t="n">
        <f aca="false">MEDIAN(INDEX(Avaliadores!$G$17:$G$22,$B818),INDEX(Avaliadores!$G$17:$G$22,$C818),INDEX(Avaliadores!$G$17:$G$22,$D818),INDEX(Avaliadores!$G$17:$G$22,$E818),INDEX(Avaliadores!$G$17:$G$22,$F818),INDEX(Avaliadores!$G$17:$G$22,$G818))</f>
        <v>5.79166666666667</v>
      </c>
      <c r="Z818" s="0" t="n">
        <f aca="false">MEDIAN(INDEX(Avaliadores!$H$17:$H$22,$B818),INDEX(Avaliadores!$H$17:$H$22,$C818),INDEX(Avaliadores!$H$17:$H$22,$D818),INDEX(Avaliadores!$H$17:$H$22,$E818),INDEX(Avaliadores!$H$17:$H$22,$F818),INDEX(Avaliadores!$H$17:$H$22,$G818))</f>
        <v>3.91666666666667</v>
      </c>
      <c r="AA818" s="0" t="n">
        <f aca="false">MEDIAN(INDEX(Avaliadores!$I$17:$I$22,$B818),INDEX(Avaliadores!$I$17:$I$22,$C818),INDEX(Avaliadores!$I$17:$I$22,$D818),INDEX(Avaliadores!$I$17:$I$22,$E818),INDEX(Avaliadores!$I$17:$I$22,$F818),INDEX(Avaliadores!$I$17:$I$22,$G818))</f>
        <v>6.41666666666667</v>
      </c>
      <c r="AB818" s="0" t="n">
        <f aca="false">IF(MAX(H818:K818)=MIN(H818:K818),0,IF($B$17="custo",(MAX(H818:K818)-H818)/(MAX(H818:K818)-MIN(H818:K818)),(H818-MIN(H818:K818))/(MAX(H818:K818)-MIN(H818:K818))))</f>
        <v>0.379449900189155</v>
      </c>
      <c r="AC818" s="0" t="n">
        <f aca="false">IF(MAX(H818:K818)=MIN(H818:K818),0,IF($B$17="custo",(MAX(H818:K818)-I818)/(MAX(H818:K818)-MIN(H818:K818)),(I818-MIN(H818:K818))/(MAX(H818:K818)-MIN(H818:K818))))</f>
        <v>0</v>
      </c>
      <c r="AD818" s="0" t="n">
        <f aca="false">IF(MAX(H818:K818)=MIN(H818:K818),0,IF($B$17="custo",(MAX(H818:K818)-J818)/(MAX(H818:K818)-MIN(H818:K818)),(J818-MIN(H818:K818))/(MAX(H818:K818)-MIN(H818:K818))))</f>
        <v>0.826743287752605</v>
      </c>
      <c r="AE818" s="0" t="n">
        <f aca="false">IF(MAX(H818:K818)=MIN(H818:K818),0,IF($B$17="custo",(MAX(H818:K818)-K818)/(MAX(H818:K818)-MIN(H818:K818)),(K818-MIN(H818:K818))/(MAX(H818:K818)-MIN(H818:K818))))</f>
        <v>1</v>
      </c>
      <c r="AF818" s="0" t="n">
        <f aca="false">IF(MAX(L818:O818)=MIN(L818:O818),0,IF($C$17="custo",(MAX(L818:O818)-L818)/(MAX(L818:O818)-MIN(L818:O818)),(L818-MIN(L818:O818))/(MAX(L818:O818)-MIN(L818:O818))))</f>
        <v>0.824244781814926</v>
      </c>
      <c r="AG818" s="0" t="n">
        <f aca="false">IF(MAX(L818:O818)=MIN(L818:O818),0,IF($C$17="custo",(MAX(L818:O818)-M818)/(MAX(L818:O818)-MIN(L818:O818)),(M818-MIN(L818:O818))/(MAX(L818:O818)-MIN(L818:O818))))</f>
        <v>1</v>
      </c>
      <c r="AH818" s="0" t="n">
        <f aca="false">IF(MAX(L818:O818)=MIN(L818:O818),0,IF($C$17="custo",(MAX(L818:O818)-N818)/(MAX(L818:O818)-MIN(L818:O818)),(N818-MIN(L818:O818))/(MAX(L818:O818)-MIN(L818:O818))))</f>
        <v>0.817513690152849</v>
      </c>
      <c r="AI818" s="0" t="n">
        <f aca="false">IF(MAX(L818:O818)=MIN(L818:O818),0,IF($C$17="custo",(MAX(L818:O818)-O818)/(MAX(L818:O818)-MIN(L818:O818)),(O818-MIN(L818:O818))/(MAX(L818:O818)-MIN(L818:O818))))</f>
        <v>0</v>
      </c>
      <c r="AJ818" s="0" t="n">
        <f aca="false">IF(MAX(P818:S818)=MIN(P818:S818),0,IF($D$17="custo",(MAX(P818:S818)-P818)/(MAX(P818:S818)-MIN(P818:S818)),(P818-MIN(P818:S818))/(MAX(P818:S818)-MIN(P818:S818))))</f>
        <v>0.232191809528936</v>
      </c>
      <c r="AK818" s="0" t="n">
        <f aca="false">IF(MAX(P818:S818)=MIN(P818:S818),0,IF($D$17="custo",(MAX(P818:S818)-Q818)/(MAX(P818:S818)-MIN(P818:S818)),(Q818-MIN(P818:S818))/(MAX(P818:S818)-MIN(P818:S818))))</f>
        <v>0</v>
      </c>
      <c r="AL818" s="0" t="n">
        <f aca="false">IF(MAX(P818:S818)=MIN(P818:S818),0,IF($D$17="custo",(MAX(P818:S818)-R818)/(MAX(P818:S818)-MIN(P818:S818)),(R818-MIN(P818:S818))/(MAX(P818:S818)-MIN(P818:S818))))</f>
        <v>0.742311945425667</v>
      </c>
      <c r="AM818" s="0" t="n">
        <f aca="false">IF(MAX(P818:S818)=MIN(P818:S818),0,IF($D$17="custo",(MAX(P818:S818)-S818)/(MAX(P818:S818)-MIN(P818:S818)),(S818-MIN(P818:S818))/(MAX(P818:S818)-MIN(P818:S818))))</f>
        <v>1</v>
      </c>
      <c r="AN818" s="0" t="n">
        <f aca="false">IF(MAX(T818:W818)=MIN(T818:W818),0,IF($E$17="custo",(MAX(T818:W818)-T818)/(MAX(T818:W818)-MIN(T818:W818)),(T818-MIN(T818:W818))/(MAX(T818:W818)-MIN(T818:W818))))</f>
        <v>0</v>
      </c>
      <c r="AO818" s="0" t="n">
        <f aca="false">IF(MAX(T818:W818)=MIN(T818:W818),0,IF($E$17="custo",(MAX(T818:W818)-U818)/(MAX(T818:W818)-MIN(T818:W818)),(U818-MIN(T818:W818))/(MAX(T818:W818)-MIN(T818:W818))))</f>
        <v>0.68</v>
      </c>
      <c r="AP818" s="0" t="n">
        <f aca="false">IF(MAX(T818:W818)=MIN(T818:W818),0,IF($E$17="custo",(MAX(T818:W818)-V818)/(MAX(T818:W818)-MIN(T818:W818)),(V818-MIN(T818:W818))/(MAX(T818:W818)-MIN(T818:W818))))</f>
        <v>0.92</v>
      </c>
      <c r="AQ818" s="0" t="n">
        <f aca="false">IF(MAX(T818:W818)=MIN(T818:W818),0,IF($E$17="custo",(MAX(T818:W818)-W818)/(MAX(T818:W818)-MIN(T818:W818)),(W818-MIN(T818:W818))/(MAX(T818:W818)-MIN(T818:W818))))</f>
        <v>1</v>
      </c>
      <c r="AR818" s="0" t="n">
        <f aca="false">IF(MAX(X818:AA818)=MIN(X818:AA818),0,IF($F$17="custo",(MAX(X818:AA818)-X818)/(MAX(X818:AA818)-MIN(X818:AA818)),(X818-MIN(X818:AA818))/(MAX(X818:AA818)-MIN(X818:AA818))))</f>
        <v>0</v>
      </c>
      <c r="AS818" s="0" t="n">
        <f aca="false">IF(MAX(X818:AA818)=MIN(X818:AA818),0,IF($F$17="custo",(MAX(X818:AA818)-Y818)/(MAX(X818:AA818)-MIN(X818:AA818)),(Y818-MIN(X818:AA818))/(MAX(X818:AA818)-MIN(X818:AA818))))</f>
        <v>0.827586206896552</v>
      </c>
      <c r="AT818" s="0" t="n">
        <f aca="false">IF(MAX(X818:AA818)=MIN(X818:AA818),0,IF($F$17="custo",(MAX(X818:AA818)-Z818)/(MAX(X818:AA818)-MIN(X818:AA818)),(Z818-MIN(X818:AA818))/(MAX(X818:AA818)-MIN(X818:AA818))))</f>
        <v>0.310344827586207</v>
      </c>
      <c r="AU818" s="0" t="n">
        <f aca="false">IF(MAX(X818:AA818)=MIN(X818:AA818),0,IF($F$17="custo",(MAX(X818:AA818)-AA818)/(MAX(X818:AA818)-MIN(X818:AA818)),(AA818-MIN(X818:AA818))/(MAX(X818:AA818)-MIN(X818:AA818))))</f>
        <v>1</v>
      </c>
      <c r="AV818" s="0" t="n">
        <f aca="false">STDEVP(AB818:AE818)</f>
        <v>0.3907251575492</v>
      </c>
      <c r="AW818" s="0" t="n">
        <f aca="false">STDEVP(AF818:AI818)</f>
        <v>0.388260910304876</v>
      </c>
      <c r="AX818" s="0" t="n">
        <f aca="false">STDEVP(AJ818:AM818)</f>
        <v>0.396948923399316</v>
      </c>
      <c r="AY818" s="0" t="n">
        <f aca="false">STDEVP(AN818:AQ818)</f>
        <v>0.393319208785943</v>
      </c>
      <c r="AZ818" s="0" t="n">
        <f aca="false">STDEVP(AR818:AU818)</f>
        <v>0.399538973319189</v>
      </c>
      <c r="BA818" s="0" t="n">
        <f aca="false">AV818*((1-IFERROR(CORREL(AB818:AE818,AF818:AI818),0))+(1-IFERROR(CORREL(AB818:AE818,AJ818:AM818),0))+(1-IFERROR(CORREL(AB818:AE818,AN818:AQ818),0))+(1-IFERROR(CORREL(AB818:AE818,AR818:AU818),0)))</f>
        <v>1.22257956154133</v>
      </c>
      <c r="BB818" s="0" t="n">
        <f aca="false">AW818*((1-IFERROR(CORREL(AF818:AI818,AB818:AE818),0))+(1-IFERROR(CORREL(AF818:AI818,AJ818:AM818),0))+(1-IFERROR(CORREL(AF818:AI818,AN818:AQ818),0))+(1-IFERROR(CORREL(AF818:AI818,AR818:AU818),0)))</f>
        <v>2.55939907861596</v>
      </c>
      <c r="BC818" s="0" t="n">
        <f aca="false">AX818*((1-IFERROR(CORREL(AJ818:AM818,AB818:AE818),0))+(1-IFERROR(CORREL(AJ818:AM818,AF818:AI818),0))+(1-IFERROR(CORREL(AJ818:AM818,AN818:AQ818),0))+(1-IFERROR(CORREL(AJ818:AM818,AR818:AU818),0)))</f>
        <v>1.15795864550213</v>
      </c>
      <c r="BD818" s="0" t="n">
        <f aca="false">AY818*((1-IFERROR(CORREL(AN818:AQ818,AB818:AE818),0))+(1-IFERROR(CORREL(AN818:AQ818,AF818:AI818),0))+(1-IFERROR(CORREL(AN818:AQ818,AJ818:AM818),0))+(1-IFERROR(CORREL(AN818:AQ818,AR818:AU818),0)))</f>
        <v>1.00927545606759</v>
      </c>
      <c r="BE818" s="0" t="n">
        <f aca="false">AZ818*((1-IFERROR(CORREL(AR818:AU818,AB818:AE818),0))+(1-IFERROR(CORREL(AR818:AU818,AF818:AI818),0))+(1-IFERROR(CORREL(AR818:AU818,AJ818:AM818),0))+(1-IFERROR(CORREL(AR818:AU818,AN818:AQ818),0)))</f>
        <v>1.35980832912927</v>
      </c>
      <c r="BF818" s="0" t="n">
        <f aca="false">IF(SUM(BA818:BE818)&gt;0,BA818/SUM(BA818:BE818),1/5)</f>
        <v>0.167269946233456</v>
      </c>
      <c r="BG818" s="0" t="n">
        <f aca="false">IF(SUM(BA818:BE818)&gt;0,BB818/SUM(BA818:BE818),1/5)</f>
        <v>0.350169886473746</v>
      </c>
      <c r="BH818" s="0" t="n">
        <f aca="false">IF(SUM(BA818:BE818)&gt;0,BC818/SUM(BA818:BE818),1/5)</f>
        <v>0.15842869165056</v>
      </c>
      <c r="BI818" s="0" t="n">
        <f aca="false">IF(SUM(BA818:BE818)&gt;0,BD818/SUM(BA818:BE818),1/5)</f>
        <v>0.13808626986888</v>
      </c>
      <c r="BJ818" s="0" t="n">
        <f aca="false">IF(SUM(BA818:BE818)&gt;0,BE818/SUM(BA818:BE818),1/5)</f>
        <v>0.186045205773358</v>
      </c>
      <c r="BK818" s="0" t="n">
        <f aca="false">BF818*AB818+BG818*AF818+BH818*AJ818+BI818*AN818+BJ818*AR818</f>
        <v>0.388882110673286</v>
      </c>
      <c r="BL818" s="0" t="n">
        <f aca="false">BF818*AC818+BG818*AG818+BH818*AK818+BI818*AO818+BJ818*AS818</f>
        <v>0.598036996141846</v>
      </c>
      <c r="BM818" s="0" t="n">
        <f aca="false">BF818*AD818+BG818*AH818+BH818*AL818+BI818*AP818+BJ818*AT818</f>
        <v>0.726939027261518</v>
      </c>
      <c r="BN818" s="0" t="n">
        <f aca="false">BF818*AE818+BG818*AI818+BH818*AM818+BI818*AQ818+BJ818*AU818</f>
        <v>0.649830113526254</v>
      </c>
      <c r="BO818" s="0" t="n">
        <f aca="false">RANK(BK818,$BK818:$BN818)</f>
        <v>4</v>
      </c>
      <c r="BP818" s="0" t="n">
        <f aca="false">RANK(BL818,$BK818:$BN818)</f>
        <v>3</v>
      </c>
      <c r="BQ818" s="0" t="n">
        <f aca="false">RANK(BM818,$BK818:$BN818)</f>
        <v>1</v>
      </c>
      <c r="BR818" s="0" t="n">
        <f aca="false">RANK(BN818,$BK818:$BN818)</f>
        <v>2</v>
      </c>
    </row>
    <row r="819" customFormat="false" ht="15" hidden="false" customHeight="false" outlineLevel="0" collapsed="false">
      <c r="A819" s="0" t="n">
        <v>796</v>
      </c>
      <c r="B819" s="0" t="n">
        <f aca="false">RANDBETWEEN(1,$B$5)</f>
        <v>2</v>
      </c>
      <c r="C819" s="0" t="n">
        <f aca="false">RANDBETWEEN(1,$B$5)</f>
        <v>3</v>
      </c>
      <c r="D819" s="0" t="n">
        <f aca="false">RANDBETWEEN(1,$B$5)</f>
        <v>5</v>
      </c>
      <c r="E819" s="0" t="n">
        <f aca="false">RANDBETWEEN(1,$B$5)</f>
        <v>3</v>
      </c>
      <c r="F819" s="0" t="n">
        <f aca="false">RANDBETWEEN(1,$B$5)</f>
        <v>3</v>
      </c>
      <c r="G819" s="0" t="n">
        <f aca="false">RANDBETWEEN(1,$B$5)</f>
        <v>6</v>
      </c>
      <c r="H819" s="0" t="n">
        <f aca="true">NORMINV(RAND(),$B$8,$B$13)</f>
        <v>57.8230857275489</v>
      </c>
      <c r="I819" s="0" t="n">
        <f aca="true">NORMINV(RAND(),$C$8,$C$13)</f>
        <v>64.4528977566936</v>
      </c>
      <c r="J819" s="0" t="n">
        <f aca="true">NORMINV(RAND(),$D$8,$D$13)</f>
        <v>14.9120366113991</v>
      </c>
      <c r="K819" s="0" t="n">
        <f aca="true">NORMINV(RAND(),$E$8,$E$13)</f>
        <v>3.1029555684094</v>
      </c>
      <c r="L819" s="0" t="n">
        <f aca="true">NORMINV(RAND(),$B$9,$B$14)</f>
        <v>31.6472732431065</v>
      </c>
      <c r="M819" s="0" t="n">
        <f aca="true">NORMINV(RAND(),$C$9,$C$14)</f>
        <v>52.5194223736308</v>
      </c>
      <c r="N819" s="0" t="n">
        <f aca="true">NORMINV(RAND(),$D$9,$D$14)</f>
        <v>51.7268941887097</v>
      </c>
      <c r="O819" s="0" t="n">
        <f aca="true">NORMINV(RAND(),$E$9,$E$14)</f>
        <v>27.7727975058721</v>
      </c>
      <c r="P819" s="0" t="n">
        <f aca="true">NORMINV(RAND(),$B$10,$B$15)</f>
        <v>24.6086142835485</v>
      </c>
      <c r="Q819" s="0" t="n">
        <f aca="true">NORMINV(RAND(),$C$10,$C$15)</f>
        <v>27.7295007237786</v>
      </c>
      <c r="R819" s="0" t="n">
        <f aca="true">NORMINV(RAND(),$D$10,$D$15)</f>
        <v>10.281948321768</v>
      </c>
      <c r="S819" s="0" t="n">
        <f aca="true">NORMINV(RAND(),$E$10,$E$15)</f>
        <v>3.62834435208703</v>
      </c>
      <c r="T819" s="0" t="n">
        <f aca="false">MEDIAN(INDEX(Avaliadores!$B$17:$B$22,$B819),INDEX(Avaliadores!$B$17:$B$22,$C819),INDEX(Avaliadores!$B$17:$B$22,$D819),INDEX(Avaliadores!$B$17:$B$22,$E819),INDEX(Avaliadores!$B$17:$B$22,$F819),INDEX(Avaliadores!$B$17:$B$22,$G819))</f>
        <v>2.79166666666667</v>
      </c>
      <c r="U819" s="0" t="n">
        <f aca="false">MEDIAN(INDEX(Avaliadores!$C$17:$C$22,$B819),INDEX(Avaliadores!$C$17:$C$22,$C819),INDEX(Avaliadores!$C$17:$C$22,$D819),INDEX(Avaliadores!$C$17:$C$22,$E819),INDEX(Avaliadores!$C$17:$C$22,$F819),INDEX(Avaliadores!$C$17:$C$22,$G819))</f>
        <v>4.91666666666667</v>
      </c>
      <c r="V819" s="0" t="n">
        <f aca="false">MEDIAN(INDEX(Avaliadores!$D$17:$D$22,$B819),INDEX(Avaliadores!$D$17:$D$22,$C819),INDEX(Avaliadores!$D$17:$D$22,$D819),INDEX(Avaliadores!$D$17:$D$22,$E819),INDEX(Avaliadores!$D$17:$D$22,$F819),INDEX(Avaliadores!$D$17:$D$22,$G819))</f>
        <v>5.79166666666667</v>
      </c>
      <c r="W819" s="0" t="n">
        <f aca="false">MEDIAN(INDEX(Avaliadores!$E$17:$E$22,$B819),INDEX(Avaliadores!$E$17:$E$22,$C819),INDEX(Avaliadores!$E$17:$E$22,$D819),INDEX(Avaliadores!$E$17:$E$22,$E819),INDEX(Avaliadores!$E$17:$E$22,$F819),INDEX(Avaliadores!$E$17:$E$22,$G819))</f>
        <v>5.91666666666667</v>
      </c>
      <c r="X819" s="0" t="n">
        <f aca="false">MEDIAN(INDEX(Avaliadores!$F$17:$F$22,$B819),INDEX(Avaliadores!$F$17:$F$22,$C819),INDEX(Avaliadores!$F$17:$F$22,$D819),INDEX(Avaliadores!$F$17:$F$22,$E819),INDEX(Avaliadores!$F$17:$F$22,$F819),INDEX(Avaliadores!$F$17:$F$22,$G819))</f>
        <v>2.79166666666667</v>
      </c>
      <c r="Y819" s="0" t="n">
        <f aca="false">MEDIAN(INDEX(Avaliadores!$G$17:$G$22,$B819),INDEX(Avaliadores!$G$17:$G$22,$C819),INDEX(Avaliadores!$G$17:$G$22,$D819),INDEX(Avaliadores!$G$17:$G$22,$E819),INDEX(Avaliadores!$G$17:$G$22,$F819),INDEX(Avaliadores!$G$17:$G$22,$G819))</f>
        <v>5.79166666666667</v>
      </c>
      <c r="Z819" s="0" t="n">
        <f aca="false">MEDIAN(INDEX(Avaliadores!$H$17:$H$22,$B819),INDEX(Avaliadores!$H$17:$H$22,$C819),INDEX(Avaliadores!$H$17:$H$22,$D819),INDEX(Avaliadores!$H$17:$H$22,$E819),INDEX(Avaliadores!$H$17:$H$22,$F819),INDEX(Avaliadores!$H$17:$H$22,$G819))</f>
        <v>3.79166666666667</v>
      </c>
      <c r="AA819" s="0" t="n">
        <f aca="false">MEDIAN(INDEX(Avaliadores!$I$17:$I$22,$B819),INDEX(Avaliadores!$I$17:$I$22,$C819),INDEX(Avaliadores!$I$17:$I$22,$D819),INDEX(Avaliadores!$I$17:$I$22,$E819),INDEX(Avaliadores!$I$17:$I$22,$F819),INDEX(Avaliadores!$I$17:$I$22,$G819))</f>
        <v>6.79166666666667</v>
      </c>
      <c r="AB819" s="0" t="n">
        <f aca="false">IF(MAX(H819:K819)=MIN(H819:K819),0,IF($B$17="custo",(MAX(H819:K819)-H819)/(MAX(H819:K819)-MIN(H819:K819)),(H819-MIN(H819:K819))/(MAX(H819:K819)-MIN(H819:K819))))</f>
        <v>0.108065497581036</v>
      </c>
      <c r="AC819" s="0" t="n">
        <f aca="false">IF(MAX(H819:K819)=MIN(H819:K819),0,IF($B$17="custo",(MAX(H819:K819)-I819)/(MAX(H819:K819)-MIN(H819:K819)),(I819-MIN(H819:K819))/(MAX(H819:K819)-MIN(H819:K819))))</f>
        <v>0</v>
      </c>
      <c r="AD819" s="0" t="n">
        <f aca="false">IF(MAX(H819:K819)=MIN(H819:K819),0,IF($B$17="custo",(MAX(H819:K819)-J819)/(MAX(H819:K819)-MIN(H819:K819)),(J819-MIN(H819:K819))/(MAX(H819:K819)-MIN(H819:K819))))</f>
        <v>0.80751276004878</v>
      </c>
      <c r="AE819" s="0" t="n">
        <f aca="false">IF(MAX(H819:K819)=MIN(H819:K819),0,IF($B$17="custo",(MAX(H819:K819)-K819)/(MAX(H819:K819)-MIN(H819:K819)),(K819-MIN(H819:K819))/(MAX(H819:K819)-MIN(H819:K819))))</f>
        <v>1</v>
      </c>
      <c r="AF819" s="0" t="n">
        <f aca="false">IF(MAX(L819:O819)=MIN(L819:O819),0,IF($C$17="custo",(MAX(L819:O819)-L819)/(MAX(L819:O819)-MIN(L819:O819)),(L819-MIN(L819:O819))/(MAX(L819:O819)-MIN(L819:O819))))</f>
        <v>0.156565824953458</v>
      </c>
      <c r="AG819" s="0" t="n">
        <f aca="false">IF(MAX(L819:O819)=MIN(L819:O819),0,IF($C$17="custo",(MAX(L819:O819)-M819)/(MAX(L819:O819)-MIN(L819:O819)),(M819-MIN(L819:O819))/(MAX(L819:O819)-MIN(L819:O819))))</f>
        <v>1</v>
      </c>
      <c r="AH819" s="0" t="n">
        <f aca="false">IF(MAX(L819:O819)=MIN(L819:O819),0,IF($C$17="custo",(MAX(L819:O819)-N819)/(MAX(L819:O819)-MIN(L819:O819)),(N819-MIN(L819:O819))/(MAX(L819:O819)-MIN(L819:O819))))</f>
        <v>0.967974291881975</v>
      </c>
      <c r="AI819" s="0" t="n">
        <f aca="false">IF(MAX(L819:O819)=MIN(L819:O819),0,IF($C$17="custo",(MAX(L819:O819)-O819)/(MAX(L819:O819)-MIN(L819:O819)),(O819-MIN(L819:O819))/(MAX(L819:O819)-MIN(L819:O819))))</f>
        <v>0</v>
      </c>
      <c r="AJ819" s="0" t="n">
        <f aca="false">IF(MAX(P819:S819)=MIN(P819:S819),0,IF($D$17="custo",(MAX(P819:S819)-P819)/(MAX(P819:S819)-MIN(P819:S819)),(P819-MIN(P819:S819))/(MAX(P819:S819)-MIN(P819:S819))))</f>
        <v>0.129491149391311</v>
      </c>
      <c r="AK819" s="0" t="n">
        <f aca="false">IF(MAX(P819:S819)=MIN(P819:S819),0,IF($D$17="custo",(MAX(P819:S819)-Q819)/(MAX(P819:S819)-MIN(P819:S819)),(Q819-MIN(P819:S819))/(MAX(P819:S819)-MIN(P819:S819))))</f>
        <v>0</v>
      </c>
      <c r="AL819" s="0" t="n">
        <f aca="false">IF(MAX(P819:S819)=MIN(P819:S819),0,IF($D$17="custo",(MAX(P819:S819)-R819)/(MAX(P819:S819)-MIN(P819:S819)),(R819-MIN(P819:S819))/(MAX(P819:S819)-MIN(P819:S819))))</f>
        <v>0.72393009418021</v>
      </c>
      <c r="AM819" s="0" t="n">
        <f aca="false">IF(MAX(P819:S819)=MIN(P819:S819),0,IF($D$17="custo",(MAX(P819:S819)-S819)/(MAX(P819:S819)-MIN(P819:S819)),(S819-MIN(P819:S819))/(MAX(P819:S819)-MIN(P819:S819))))</f>
        <v>1</v>
      </c>
      <c r="AN819" s="0" t="n">
        <f aca="false">IF(MAX(T819:W819)=MIN(T819:W819),0,IF($E$17="custo",(MAX(T819:W819)-T819)/(MAX(T819:W819)-MIN(T819:W819)),(T819-MIN(T819:W819))/(MAX(T819:W819)-MIN(T819:W819))))</f>
        <v>0</v>
      </c>
      <c r="AO819" s="0" t="n">
        <f aca="false">IF(MAX(T819:W819)=MIN(T819:W819),0,IF($E$17="custo",(MAX(T819:W819)-U819)/(MAX(T819:W819)-MIN(T819:W819)),(U819-MIN(T819:W819))/(MAX(T819:W819)-MIN(T819:W819))))</f>
        <v>0.68</v>
      </c>
      <c r="AP819" s="0" t="n">
        <f aca="false">IF(MAX(T819:W819)=MIN(T819:W819),0,IF($E$17="custo",(MAX(T819:W819)-V819)/(MAX(T819:W819)-MIN(T819:W819)),(V819-MIN(T819:W819))/(MAX(T819:W819)-MIN(T819:W819))))</f>
        <v>0.96</v>
      </c>
      <c r="AQ819" s="0" t="n">
        <f aca="false">IF(MAX(T819:W819)=MIN(T819:W819),0,IF($E$17="custo",(MAX(T819:W819)-W819)/(MAX(T819:W819)-MIN(T819:W819)),(W819-MIN(T819:W819))/(MAX(T819:W819)-MIN(T819:W819))))</f>
        <v>1</v>
      </c>
      <c r="AR819" s="0" t="n">
        <f aca="false">IF(MAX(X819:AA819)=MIN(X819:AA819),0,IF($F$17="custo",(MAX(X819:AA819)-X819)/(MAX(X819:AA819)-MIN(X819:AA819)),(X819-MIN(X819:AA819))/(MAX(X819:AA819)-MIN(X819:AA819))))</f>
        <v>0</v>
      </c>
      <c r="AS819" s="0" t="n">
        <f aca="false">IF(MAX(X819:AA819)=MIN(X819:AA819),0,IF($F$17="custo",(MAX(X819:AA819)-Y819)/(MAX(X819:AA819)-MIN(X819:AA819)),(Y819-MIN(X819:AA819))/(MAX(X819:AA819)-MIN(X819:AA819))))</f>
        <v>0.75</v>
      </c>
      <c r="AT819" s="0" t="n">
        <f aca="false">IF(MAX(X819:AA819)=MIN(X819:AA819),0,IF($F$17="custo",(MAX(X819:AA819)-Z819)/(MAX(X819:AA819)-MIN(X819:AA819)),(Z819-MIN(X819:AA819))/(MAX(X819:AA819)-MIN(X819:AA819))))</f>
        <v>0.25</v>
      </c>
      <c r="AU819" s="0" t="n">
        <f aca="false">IF(MAX(X819:AA819)=MIN(X819:AA819),0,IF($F$17="custo",(MAX(X819:AA819)-AA819)/(MAX(X819:AA819)-MIN(X819:AA819)),(AA819-MIN(X819:AA819))/(MAX(X819:AA819)-MIN(X819:AA819))))</f>
        <v>1</v>
      </c>
      <c r="AV819" s="0" t="n">
        <f aca="false">STDEVP(AB819:AE819)</f>
        <v>0.431970772776647</v>
      </c>
      <c r="AW819" s="0" t="n">
        <f aca="false">STDEVP(AF819:AI819)</f>
        <v>0.456363180558256</v>
      </c>
      <c r="AX819" s="0" t="n">
        <f aca="false">STDEVP(AJ819:AM819)</f>
        <v>0.412931641588502</v>
      </c>
      <c r="AY819" s="0" t="n">
        <f aca="false">STDEVP(AN819:AQ819)</f>
        <v>0.400499687890016</v>
      </c>
      <c r="AZ819" s="0" t="n">
        <f aca="false">STDEVP(AR819:AU819)</f>
        <v>0.395284707521047</v>
      </c>
      <c r="BA819" s="0" t="n">
        <f aca="false">AV819*((1-IFERROR(CORREL(AB819:AE819,AF819:AI819),0))+(1-IFERROR(CORREL(AB819:AE819,AJ819:AM819),0))+(1-IFERROR(CORREL(AB819:AE819,AN819:AQ819),0))+(1-IFERROR(CORREL(AB819:AE819,AR819:AU819),0)))</f>
        <v>0.944019482682611</v>
      </c>
      <c r="BB819" s="0" t="n">
        <f aca="false">AW819*((1-IFERROR(CORREL(AF819:AI819,AB819:AE819),0))+(1-IFERROR(CORREL(AF819:AI819,AJ819:AM819),0))+(1-IFERROR(CORREL(AF819:AI819,AN819:AQ819),0))+(1-IFERROR(CORREL(AF819:AI819,AR819:AU819),0)))</f>
        <v>2.02678056349647</v>
      </c>
      <c r="BC819" s="0" t="n">
        <f aca="false">AX819*((1-IFERROR(CORREL(AJ819:AM819,AB819:AE819),0))+(1-IFERROR(CORREL(AJ819:AM819,AF819:AI819),0))+(1-IFERROR(CORREL(AJ819:AM819,AN819:AQ819),0))+(1-IFERROR(CORREL(AJ819:AM819,AR819:AU819),0)))</f>
        <v>0.929272145913525</v>
      </c>
      <c r="BD819" s="0" t="n">
        <f aca="false">AY819*((1-IFERROR(CORREL(AN819:AQ819,AB819:AE819),0))+(1-IFERROR(CORREL(AN819:AQ819,AF819:AI819),0))+(1-IFERROR(CORREL(AN819:AQ819,AJ819:AM819),0))+(1-IFERROR(CORREL(AN819:AQ819,AR819:AU819),0)))</f>
        <v>0.635327716063223</v>
      </c>
      <c r="BE819" s="0" t="n">
        <f aca="false">AZ819*((1-IFERROR(CORREL(AR819:AU819,AB819:AE819),0))+(1-IFERROR(CORREL(AR819:AU819,AF819:AI819),0))+(1-IFERROR(CORREL(AR819:AU819,AJ819:AM819),0))+(1-IFERROR(CORREL(AR819:AU819,AN819:AQ819),0)))</f>
        <v>1.05601435481861</v>
      </c>
      <c r="BF819" s="0" t="n">
        <f aca="false">IF(SUM(BA819:BE819)&gt;0,BA819/SUM(BA819:BE819),1/5)</f>
        <v>0.168833758023221</v>
      </c>
      <c r="BG819" s="0" t="n">
        <f aca="false">IF(SUM(BA819:BE819)&gt;0,BB819/SUM(BA819:BE819),1/5)</f>
        <v>0.362480844411319</v>
      </c>
      <c r="BH819" s="0" t="n">
        <f aca="false">IF(SUM(BA819:BE819)&gt;0,BC819/SUM(BA819:BE819),1/5)</f>
        <v>0.16619626130495</v>
      </c>
      <c r="BI819" s="0" t="n">
        <f aca="false">IF(SUM(BA819:BE819)&gt;0,BD819/SUM(BA819:BE819),1/5)</f>
        <v>0.113625584902602</v>
      </c>
      <c r="BJ819" s="0" t="n">
        <f aca="false">IF(SUM(BA819:BE819)&gt;0,BE819/SUM(BA819:BE819),1/5)</f>
        <v>0.188863551357908</v>
      </c>
      <c r="BK819" s="0" t="n">
        <f aca="false">BF819*AB819+BG819*AF819+BH819*AJ819+BI819*AN819+BJ819*AR819</f>
        <v>0.0965181614052564</v>
      </c>
      <c r="BL819" s="0" t="n">
        <f aca="false">BF819*AC819+BG819*AG819+BH819*AK819+BI819*AO819+BJ819*AS819</f>
        <v>0.58139390566352</v>
      </c>
      <c r="BM819" s="0" t="n">
        <f aca="false">BF819*AD819+BG819*AH819+BH819*AL819+BI819*AP819+BJ819*AT819</f>
        <v>0.763818477065433</v>
      </c>
      <c r="BN819" s="0" t="n">
        <f aca="false">BF819*AE819+BG819*AI819+BH819*AM819+BI819*AQ819+BJ819*AU819</f>
        <v>0.637519155588681</v>
      </c>
      <c r="BO819" s="0" t="n">
        <f aca="false">RANK(BK819,$BK819:$BN819)</f>
        <v>4</v>
      </c>
      <c r="BP819" s="0" t="n">
        <f aca="false">RANK(BL819,$BK819:$BN819)</f>
        <v>3</v>
      </c>
      <c r="BQ819" s="0" t="n">
        <f aca="false">RANK(BM819,$BK819:$BN819)</f>
        <v>1</v>
      </c>
      <c r="BR819" s="0" t="n">
        <f aca="false">RANK(BN819,$BK819:$BN819)</f>
        <v>2</v>
      </c>
    </row>
    <row r="820" customFormat="false" ht="15" hidden="false" customHeight="false" outlineLevel="0" collapsed="false">
      <c r="A820" s="0" t="n">
        <v>797</v>
      </c>
      <c r="B820" s="0" t="n">
        <f aca="false">RANDBETWEEN(1,$B$5)</f>
        <v>3</v>
      </c>
      <c r="C820" s="0" t="n">
        <f aca="false">RANDBETWEEN(1,$B$5)</f>
        <v>2</v>
      </c>
      <c r="D820" s="0" t="n">
        <f aca="false">RANDBETWEEN(1,$B$5)</f>
        <v>6</v>
      </c>
      <c r="E820" s="0" t="n">
        <f aca="false">RANDBETWEEN(1,$B$5)</f>
        <v>1</v>
      </c>
      <c r="F820" s="0" t="n">
        <f aca="false">RANDBETWEEN(1,$B$5)</f>
        <v>3</v>
      </c>
      <c r="G820" s="0" t="n">
        <f aca="false">RANDBETWEEN(1,$B$5)</f>
        <v>6</v>
      </c>
      <c r="H820" s="0" t="n">
        <f aca="true">NORMINV(RAND(),$B$8,$B$13)</f>
        <v>54.156016876753</v>
      </c>
      <c r="I820" s="0" t="n">
        <f aca="true">NORMINV(RAND(),$C$8,$C$13)</f>
        <v>63.0407502101723</v>
      </c>
      <c r="J820" s="0" t="n">
        <f aca="true">NORMINV(RAND(),$D$8,$D$13)</f>
        <v>14.9284334158748</v>
      </c>
      <c r="K820" s="0" t="n">
        <f aca="true">NORMINV(RAND(),$E$8,$E$13)</f>
        <v>3.35615674916934</v>
      </c>
      <c r="L820" s="0" t="n">
        <f aca="true">NORMINV(RAND(),$B$9,$B$14)</f>
        <v>39.5250519525857</v>
      </c>
      <c r="M820" s="0" t="n">
        <f aca="true">NORMINV(RAND(),$C$9,$C$14)</f>
        <v>50.9289030240203</v>
      </c>
      <c r="N820" s="0" t="n">
        <f aca="true">NORMINV(RAND(),$D$9,$D$14)</f>
        <v>46.2718545423682</v>
      </c>
      <c r="O820" s="0" t="n">
        <f aca="true">NORMINV(RAND(),$E$9,$E$14)</f>
        <v>20.8374273882429</v>
      </c>
      <c r="P820" s="0" t="n">
        <f aca="true">NORMINV(RAND(),$B$10,$B$15)</f>
        <v>24.8526601178476</v>
      </c>
      <c r="Q820" s="0" t="n">
        <f aca="true">NORMINV(RAND(),$C$10,$C$15)</f>
        <v>31.3884210551087</v>
      </c>
      <c r="R820" s="0" t="n">
        <f aca="true">NORMINV(RAND(),$D$10,$D$15)</f>
        <v>9.55674982759371</v>
      </c>
      <c r="S820" s="0" t="n">
        <f aca="true">NORMINV(RAND(),$E$10,$E$15)</f>
        <v>3.7429650806443</v>
      </c>
      <c r="T820" s="0" t="n">
        <f aca="false">MEDIAN(INDEX(Avaliadores!$B$17:$B$22,$B820),INDEX(Avaliadores!$B$17:$B$22,$C820),INDEX(Avaliadores!$B$17:$B$22,$D820),INDEX(Avaliadores!$B$17:$B$22,$E820),INDEX(Avaliadores!$B$17:$B$22,$F820),INDEX(Avaliadores!$B$17:$B$22,$G820))</f>
        <v>2.41666666666667</v>
      </c>
      <c r="U820" s="0" t="n">
        <f aca="false">MEDIAN(INDEX(Avaliadores!$C$17:$C$22,$B820),INDEX(Avaliadores!$C$17:$C$22,$C820),INDEX(Avaliadores!$C$17:$C$22,$D820),INDEX(Avaliadores!$C$17:$C$22,$E820),INDEX(Avaliadores!$C$17:$C$22,$F820),INDEX(Avaliadores!$C$17:$C$22,$G820))</f>
        <v>4.91666666666667</v>
      </c>
      <c r="V820" s="0" t="n">
        <f aca="false">MEDIAN(INDEX(Avaliadores!$D$17:$D$22,$B820),INDEX(Avaliadores!$D$17:$D$22,$C820),INDEX(Avaliadores!$D$17:$D$22,$D820),INDEX(Avaliadores!$D$17:$D$22,$E820),INDEX(Avaliadores!$D$17:$D$22,$F820),INDEX(Avaliadores!$D$17:$D$22,$G820))</f>
        <v>5.79166666666667</v>
      </c>
      <c r="W820" s="0" t="n">
        <f aca="false">MEDIAN(INDEX(Avaliadores!$E$17:$E$22,$B820),INDEX(Avaliadores!$E$17:$E$22,$C820),INDEX(Avaliadores!$E$17:$E$22,$D820),INDEX(Avaliadores!$E$17:$E$22,$E820),INDEX(Avaliadores!$E$17:$E$22,$F820),INDEX(Avaliadores!$E$17:$E$22,$G820))</f>
        <v>6.04166666666667</v>
      </c>
      <c r="X820" s="0" t="n">
        <f aca="false">MEDIAN(INDEX(Avaliadores!$F$17:$F$22,$B820),INDEX(Avaliadores!$F$17:$F$22,$C820),INDEX(Avaliadores!$F$17:$F$22,$D820),INDEX(Avaliadores!$F$17:$F$22,$E820),INDEX(Avaliadores!$F$17:$F$22,$F820),INDEX(Avaliadores!$F$17:$F$22,$G820))</f>
        <v>2.79166666666667</v>
      </c>
      <c r="Y820" s="0" t="n">
        <f aca="false">MEDIAN(INDEX(Avaliadores!$G$17:$G$22,$B820),INDEX(Avaliadores!$G$17:$G$22,$C820),INDEX(Avaliadores!$G$17:$G$22,$D820),INDEX(Avaliadores!$G$17:$G$22,$E820),INDEX(Avaliadores!$G$17:$G$22,$F820),INDEX(Avaliadores!$G$17:$G$22,$G820))</f>
        <v>5.41666666666667</v>
      </c>
      <c r="Z820" s="0" t="n">
        <f aca="false">MEDIAN(INDEX(Avaliadores!$H$17:$H$22,$B820),INDEX(Avaliadores!$H$17:$H$22,$C820),INDEX(Avaliadores!$H$17:$H$22,$D820),INDEX(Avaliadores!$H$17:$H$22,$E820),INDEX(Avaliadores!$H$17:$H$22,$F820),INDEX(Avaliadores!$H$17:$H$22,$G820))</f>
        <v>4.04166666666667</v>
      </c>
      <c r="AA820" s="0" t="n">
        <f aca="false">MEDIAN(INDEX(Avaliadores!$I$17:$I$22,$B820),INDEX(Avaliadores!$I$17:$I$22,$C820),INDEX(Avaliadores!$I$17:$I$22,$D820),INDEX(Avaliadores!$I$17:$I$22,$E820),INDEX(Avaliadores!$I$17:$I$22,$F820),INDEX(Avaliadores!$I$17:$I$22,$G820))</f>
        <v>6.91666666666667</v>
      </c>
      <c r="AB820" s="0" t="n">
        <f aca="false">IF(MAX(H820:K820)=MIN(H820:K820),0,IF($B$17="custo",(MAX(H820:K820)-H820)/(MAX(H820:K820)-MIN(H820:K820)),(H820-MIN(H820:K820))/(MAX(H820:K820)-MIN(H820:K820))))</f>
        <v>0.14886141997808</v>
      </c>
      <c r="AC820" s="0" t="n">
        <f aca="false">IF(MAX(H820:K820)=MIN(H820:K820),0,IF($B$17="custo",(MAX(H820:K820)-I820)/(MAX(H820:K820)-MIN(H820:K820)),(I820-MIN(H820:K820))/(MAX(H820:K820)-MIN(H820:K820))))</f>
        <v>0</v>
      </c>
      <c r="AD820" s="0" t="n">
        <f aca="false">IF(MAX(H820:K820)=MIN(H820:K820),0,IF($B$17="custo",(MAX(H820:K820)-J820)/(MAX(H820:K820)-MIN(H820:K820)),(J820-MIN(H820:K820))/(MAX(H820:K820)-MIN(H820:K820))))</f>
        <v>0.806109483274497</v>
      </c>
      <c r="AE820" s="0" t="n">
        <f aca="false">IF(MAX(H820:K820)=MIN(H820:K820),0,IF($B$17="custo",(MAX(H820:K820)-K820)/(MAX(H820:K820)-MIN(H820:K820)),(K820-MIN(H820:K820))/(MAX(H820:K820)-MIN(H820:K820))))</f>
        <v>1</v>
      </c>
      <c r="AF820" s="0" t="n">
        <f aca="false">IF(MAX(L820:O820)=MIN(L820:O820),0,IF($C$17="custo",(MAX(L820:O820)-L820)/(MAX(L820:O820)-MIN(L820:O820)),(L820-MIN(L820:O820))/(MAX(L820:O820)-MIN(L820:O820))))</f>
        <v>0.621027190242677</v>
      </c>
      <c r="AG820" s="0" t="n">
        <f aca="false">IF(MAX(L820:O820)=MIN(L820:O820),0,IF($C$17="custo",(MAX(L820:O820)-M820)/(MAX(L820:O820)-MIN(L820:O820)),(M820-MIN(L820:O820))/(MAX(L820:O820)-MIN(L820:O820))))</f>
        <v>1</v>
      </c>
      <c r="AH820" s="0" t="n">
        <f aca="false">IF(MAX(L820:O820)=MIN(L820:O820),0,IF($C$17="custo",(MAX(L820:O820)-N820)/(MAX(L820:O820)-MIN(L820:O820)),(N820-MIN(L820:O820))/(MAX(L820:O820)-MIN(L820:O820))))</f>
        <v>0.845236952217954</v>
      </c>
      <c r="AI820" s="0" t="n">
        <f aca="false">IF(MAX(L820:O820)=MIN(L820:O820),0,IF($C$17="custo",(MAX(L820:O820)-O820)/(MAX(L820:O820)-MIN(L820:O820)),(O820-MIN(L820:O820))/(MAX(L820:O820)-MIN(L820:O820))))</f>
        <v>0</v>
      </c>
      <c r="AJ820" s="0" t="n">
        <f aca="false">IF(MAX(P820:S820)=MIN(P820:S820),0,IF($D$17="custo",(MAX(P820:S820)-P820)/(MAX(P820:S820)-MIN(P820:S820)),(P820-MIN(P820:S820))/(MAX(P820:S820)-MIN(P820:S820))))</f>
        <v>0.236413569857484</v>
      </c>
      <c r="AK820" s="0" t="n">
        <f aca="false">IF(MAX(P820:S820)=MIN(P820:S820),0,IF($D$17="custo",(MAX(P820:S820)-Q820)/(MAX(P820:S820)-MIN(P820:S820)),(Q820-MIN(P820:S820))/(MAX(P820:S820)-MIN(P820:S820))))</f>
        <v>0</v>
      </c>
      <c r="AL820" s="0" t="n">
        <f aca="false">IF(MAX(P820:S820)=MIN(P820:S820),0,IF($D$17="custo",(MAX(P820:S820)-R820)/(MAX(P820:S820)-MIN(P820:S820)),(R820-MIN(P820:S820))/(MAX(P820:S820)-MIN(P820:S820))))</f>
        <v>0.78970197661708</v>
      </c>
      <c r="AM820" s="0" t="n">
        <f aca="false">IF(MAX(P820:S820)=MIN(P820:S820),0,IF($D$17="custo",(MAX(P820:S820)-S820)/(MAX(P820:S820)-MIN(P820:S820)),(S820-MIN(P820:S820))/(MAX(P820:S820)-MIN(P820:S820))))</f>
        <v>1</v>
      </c>
      <c r="AN820" s="0" t="n">
        <f aca="false">IF(MAX(T820:W820)=MIN(T820:W820),0,IF($E$17="custo",(MAX(T820:W820)-T820)/(MAX(T820:W820)-MIN(T820:W820)),(T820-MIN(T820:W820))/(MAX(T820:W820)-MIN(T820:W820))))</f>
        <v>0</v>
      </c>
      <c r="AO820" s="0" t="n">
        <f aca="false">IF(MAX(T820:W820)=MIN(T820:W820),0,IF($E$17="custo",(MAX(T820:W820)-U820)/(MAX(T820:W820)-MIN(T820:W820)),(U820-MIN(T820:W820))/(MAX(T820:W820)-MIN(T820:W820))))</f>
        <v>0.689655172413793</v>
      </c>
      <c r="AP820" s="0" t="n">
        <f aca="false">IF(MAX(T820:W820)=MIN(T820:W820),0,IF($E$17="custo",(MAX(T820:W820)-V820)/(MAX(T820:W820)-MIN(T820:W820)),(V820-MIN(T820:W820))/(MAX(T820:W820)-MIN(T820:W820))))</f>
        <v>0.931034482758621</v>
      </c>
      <c r="AQ820" s="0" t="n">
        <f aca="false">IF(MAX(T820:W820)=MIN(T820:W820),0,IF($E$17="custo",(MAX(T820:W820)-W820)/(MAX(T820:W820)-MIN(T820:W820)),(W820-MIN(T820:W820))/(MAX(T820:W820)-MIN(T820:W820))))</f>
        <v>1</v>
      </c>
      <c r="AR820" s="0" t="n">
        <f aca="false">IF(MAX(X820:AA820)=MIN(X820:AA820),0,IF($F$17="custo",(MAX(X820:AA820)-X820)/(MAX(X820:AA820)-MIN(X820:AA820)),(X820-MIN(X820:AA820))/(MAX(X820:AA820)-MIN(X820:AA820))))</f>
        <v>0</v>
      </c>
      <c r="AS820" s="0" t="n">
        <f aca="false">IF(MAX(X820:AA820)=MIN(X820:AA820),0,IF($F$17="custo",(MAX(X820:AA820)-Y820)/(MAX(X820:AA820)-MIN(X820:AA820)),(Y820-MIN(X820:AA820))/(MAX(X820:AA820)-MIN(X820:AA820))))</f>
        <v>0.636363636363636</v>
      </c>
      <c r="AT820" s="0" t="n">
        <f aca="false">IF(MAX(X820:AA820)=MIN(X820:AA820),0,IF($F$17="custo",(MAX(X820:AA820)-Z820)/(MAX(X820:AA820)-MIN(X820:AA820)),(Z820-MIN(X820:AA820))/(MAX(X820:AA820)-MIN(X820:AA820))))</f>
        <v>0.303030303030303</v>
      </c>
      <c r="AU820" s="0" t="n">
        <f aca="false">IF(MAX(X820:AA820)=MIN(X820:AA820),0,IF($F$17="custo",(MAX(X820:AA820)-AA820)/(MAX(X820:AA820)-MIN(X820:AA820)),(AA820-MIN(X820:AA820))/(MAX(X820:AA820)-MIN(X820:AA820))))</f>
        <v>1</v>
      </c>
      <c r="AV820" s="0" t="n">
        <f aca="false">STDEVP(AB820:AE820)</f>
        <v>0.423229965043213</v>
      </c>
      <c r="AW820" s="0" t="n">
        <f aca="false">STDEVP(AF820:AI820)</f>
        <v>0.380619748344277</v>
      </c>
      <c r="AX820" s="0" t="n">
        <f aca="false">STDEVP(AJ820:AM820)</f>
        <v>0.404114629767719</v>
      </c>
      <c r="AY820" s="0" t="n">
        <f aca="false">STDEVP(AN820:AQ820)</f>
        <v>0.395425687626887</v>
      </c>
      <c r="AZ820" s="0" t="n">
        <f aca="false">STDEVP(AR820:AU820)</f>
        <v>0.372985867427005</v>
      </c>
      <c r="BA820" s="0" t="n">
        <f aca="false">AV820*((1-IFERROR(CORREL(AB820:AE820,AF820:AI820),0))+(1-IFERROR(CORREL(AB820:AE820,AJ820:AM820),0))+(1-IFERROR(CORREL(AB820:AE820,AN820:AQ820),0))+(1-IFERROR(CORREL(AB820:AE820,AR820:AU820),0)))</f>
        <v>1.05914924111437</v>
      </c>
      <c r="BB820" s="0" t="n">
        <f aca="false">AW820*((1-IFERROR(CORREL(AF820:AI820,AB820:AE820),0))+(1-IFERROR(CORREL(AF820:AI820,AJ820:AM820),0))+(1-IFERROR(CORREL(AF820:AI820,AN820:AQ820),0))+(1-IFERROR(CORREL(AF820:AI820,AR820:AU820),0)))</f>
        <v>2.33776252414296</v>
      </c>
      <c r="BC820" s="0" t="n">
        <f aca="false">AX820*((1-IFERROR(CORREL(AJ820:AM820,AB820:AE820),0))+(1-IFERROR(CORREL(AJ820:AM820,AF820:AI820),0))+(1-IFERROR(CORREL(AJ820:AM820,AN820:AQ820),0))+(1-IFERROR(CORREL(AJ820:AM820,AR820:AU820),0)))</f>
        <v>1.06951869159385</v>
      </c>
      <c r="BD820" s="0" t="n">
        <f aca="false">AY820*((1-IFERROR(CORREL(AN820:AQ820,AB820:AE820),0))+(1-IFERROR(CORREL(AN820:AQ820,AF820:AI820),0))+(1-IFERROR(CORREL(AN820:AQ820,AJ820:AM820),0))+(1-IFERROR(CORREL(AN820:AQ820,AR820:AU820),0)))</f>
        <v>0.841582039628646</v>
      </c>
      <c r="BE820" s="0" t="n">
        <f aca="false">AZ820*((1-IFERROR(CORREL(AR820:AU820,AB820:AE820),0))+(1-IFERROR(CORREL(AR820:AU820,AF820:AI820),0))+(1-IFERROR(CORREL(AR820:AU820,AJ820:AM820),0))+(1-IFERROR(CORREL(AR820:AU820,AN820:AQ820),0)))</f>
        <v>1.0723587064522</v>
      </c>
      <c r="BF820" s="0" t="n">
        <f aca="false">IF(SUM(BA820:BE820)&gt;0,BA820/SUM(BA820:BE820),1/5)</f>
        <v>0.166001194511637</v>
      </c>
      <c r="BG820" s="0" t="n">
        <f aca="false">IF(SUM(BA820:BE820)&gt;0,BB820/SUM(BA820:BE820),1/5)</f>
        <v>0.366399140393065</v>
      </c>
      <c r="BH820" s="0" t="n">
        <f aca="false">IF(SUM(BA820:BE820)&gt;0,BC820/SUM(BA820:BE820),1/5)</f>
        <v>0.167626405670938</v>
      </c>
      <c r="BI820" s="0" t="n">
        <f aca="false">IF(SUM(BA820:BE820)&gt;0,BD820/SUM(BA820:BE820),1/5)</f>
        <v>0.131901736256647</v>
      </c>
      <c r="BJ820" s="0" t="n">
        <f aca="false">IF(SUM(BA820:BE820)&gt;0,BE820/SUM(BA820:BE820),1/5)</f>
        <v>0.168071523167713</v>
      </c>
      <c r="BK820" s="0" t="n">
        <f aca="false">BF820*AB820+BG820*AF820+BH820*AJ820+BI820*AN820+BJ820*AR820</f>
        <v>0.291884159165742</v>
      </c>
      <c r="BL820" s="0" t="n">
        <f aca="false">BF820*AC820+BG820*AG820+BH820*AK820+BI820*AO820+BJ820*AS820</f>
        <v>0.564320460705003</v>
      </c>
      <c r="BM820" s="0" t="n">
        <f aca="false">BF820*AD820+BG820*AH820+BH820*AL820+BI820*AP820+BJ820*AT820</f>
        <v>0.749619963130341</v>
      </c>
      <c r="BN820" s="0" t="n">
        <f aca="false">BF820*AE820+BG820*AI820+BH820*AM820+BI820*AQ820+BJ820*AU820</f>
        <v>0.633600859606935</v>
      </c>
      <c r="BO820" s="0" t="n">
        <f aca="false">RANK(BK820,$BK820:$BN820)</f>
        <v>4</v>
      </c>
      <c r="BP820" s="0" t="n">
        <f aca="false">RANK(BL820,$BK820:$BN820)</f>
        <v>3</v>
      </c>
      <c r="BQ820" s="0" t="n">
        <f aca="false">RANK(BM820,$BK820:$BN820)</f>
        <v>1</v>
      </c>
      <c r="BR820" s="0" t="n">
        <f aca="false">RANK(BN820,$BK820:$BN820)</f>
        <v>2</v>
      </c>
    </row>
    <row r="821" customFormat="false" ht="15" hidden="false" customHeight="false" outlineLevel="0" collapsed="false">
      <c r="A821" s="0" t="n">
        <v>798</v>
      </c>
      <c r="B821" s="0" t="n">
        <f aca="false">RANDBETWEEN(1,$B$5)</f>
        <v>6</v>
      </c>
      <c r="C821" s="0" t="n">
        <f aca="false">RANDBETWEEN(1,$B$5)</f>
        <v>4</v>
      </c>
      <c r="D821" s="0" t="n">
        <f aca="false">RANDBETWEEN(1,$B$5)</f>
        <v>5</v>
      </c>
      <c r="E821" s="0" t="n">
        <f aca="false">RANDBETWEEN(1,$B$5)</f>
        <v>2</v>
      </c>
      <c r="F821" s="0" t="n">
        <f aca="false">RANDBETWEEN(1,$B$5)</f>
        <v>6</v>
      </c>
      <c r="G821" s="0" t="n">
        <f aca="false">RANDBETWEEN(1,$B$5)</f>
        <v>3</v>
      </c>
      <c r="H821" s="0" t="n">
        <f aca="true">NORMINV(RAND(),$B$8,$B$13)</f>
        <v>47.2990442253623</v>
      </c>
      <c r="I821" s="0" t="n">
        <f aca="true">NORMINV(RAND(),$C$8,$C$13)</f>
        <v>61.3577686052295</v>
      </c>
      <c r="J821" s="0" t="n">
        <f aca="true">NORMINV(RAND(),$D$8,$D$13)</f>
        <v>13.6738838207582</v>
      </c>
      <c r="K821" s="0" t="n">
        <f aca="true">NORMINV(RAND(),$E$8,$E$13)</f>
        <v>2.76961710956481</v>
      </c>
      <c r="L821" s="0" t="n">
        <f aca="true">NORMINV(RAND(),$B$9,$B$14)</f>
        <v>43.0122604671063</v>
      </c>
      <c r="M821" s="0" t="n">
        <f aca="true">NORMINV(RAND(),$C$9,$C$14)</f>
        <v>49.8008346707268</v>
      </c>
      <c r="N821" s="0" t="n">
        <f aca="true">NORMINV(RAND(),$D$9,$D$14)</f>
        <v>47.4927493531168</v>
      </c>
      <c r="O821" s="0" t="n">
        <f aca="true">NORMINV(RAND(),$E$9,$E$14)</f>
        <v>29.7157821107274</v>
      </c>
      <c r="P821" s="0" t="n">
        <f aca="true">NORMINV(RAND(),$B$10,$B$15)</f>
        <v>23.3145069243087</v>
      </c>
      <c r="Q821" s="0" t="n">
        <f aca="true">NORMINV(RAND(),$C$10,$C$15)</f>
        <v>30.121413081706</v>
      </c>
      <c r="R821" s="0" t="n">
        <f aca="true">NORMINV(RAND(),$D$10,$D$15)</f>
        <v>10.0335511720289</v>
      </c>
      <c r="S821" s="0" t="n">
        <f aca="true">NORMINV(RAND(),$E$10,$E$15)</f>
        <v>3.94312073221367</v>
      </c>
      <c r="T821" s="0" t="n">
        <f aca="false">MEDIAN(INDEX(Avaliadores!$B$17:$B$22,$B821),INDEX(Avaliadores!$B$17:$B$22,$C821),INDEX(Avaliadores!$B$17:$B$22,$D821),INDEX(Avaliadores!$B$17:$B$22,$E821),INDEX(Avaliadores!$B$17:$B$22,$F821),INDEX(Avaliadores!$B$17:$B$22,$G821))</f>
        <v>2.66666666666667</v>
      </c>
      <c r="U821" s="0" t="n">
        <f aca="false">MEDIAN(INDEX(Avaliadores!$C$17:$C$22,$B821),INDEX(Avaliadores!$C$17:$C$22,$C821),INDEX(Avaliadores!$C$17:$C$22,$D821),INDEX(Avaliadores!$C$17:$C$22,$E821),INDEX(Avaliadores!$C$17:$C$22,$F821),INDEX(Avaliadores!$C$17:$C$22,$G821))</f>
        <v>5.54166666666667</v>
      </c>
      <c r="V821" s="0" t="n">
        <f aca="false">MEDIAN(INDEX(Avaliadores!$D$17:$D$22,$B821),INDEX(Avaliadores!$D$17:$D$22,$C821),INDEX(Avaliadores!$D$17:$D$22,$D821),INDEX(Avaliadores!$D$17:$D$22,$E821),INDEX(Avaliadores!$D$17:$D$22,$F821),INDEX(Avaliadores!$D$17:$D$22,$G821))</f>
        <v>5.54166666666667</v>
      </c>
      <c r="W821" s="0" t="n">
        <f aca="false">MEDIAN(INDEX(Avaliadores!$E$17:$E$22,$B821),INDEX(Avaliadores!$E$17:$E$22,$C821),INDEX(Avaliadores!$E$17:$E$22,$D821),INDEX(Avaliadores!$E$17:$E$22,$E821),INDEX(Avaliadores!$E$17:$E$22,$F821),INDEX(Avaliadores!$E$17:$E$22,$G821))</f>
        <v>6.04166666666667</v>
      </c>
      <c r="X821" s="0" t="n">
        <f aca="false">MEDIAN(INDEX(Avaliadores!$F$17:$F$22,$B821),INDEX(Avaliadores!$F$17:$F$22,$C821),INDEX(Avaliadores!$F$17:$F$22,$D821),INDEX(Avaliadores!$F$17:$F$22,$E821),INDEX(Avaliadores!$F$17:$F$22,$F821),INDEX(Avaliadores!$F$17:$F$22,$G821))</f>
        <v>2.91666666666667</v>
      </c>
      <c r="Y821" s="0" t="n">
        <f aca="false">MEDIAN(INDEX(Avaliadores!$G$17:$G$22,$B821),INDEX(Avaliadores!$G$17:$G$22,$C821),INDEX(Avaliadores!$G$17:$G$22,$D821),INDEX(Avaliadores!$G$17:$G$22,$E821),INDEX(Avaliadores!$G$17:$G$22,$F821),INDEX(Avaliadores!$G$17:$G$22,$G821))</f>
        <v>5.04166666666667</v>
      </c>
      <c r="Z821" s="0" t="n">
        <f aca="false">MEDIAN(INDEX(Avaliadores!$H$17:$H$22,$B821),INDEX(Avaliadores!$H$17:$H$22,$C821),INDEX(Avaliadores!$H$17:$H$22,$D821),INDEX(Avaliadores!$H$17:$H$22,$E821),INDEX(Avaliadores!$H$17:$H$22,$F821),INDEX(Avaliadores!$H$17:$H$22,$G821))</f>
        <v>3.91666666666667</v>
      </c>
      <c r="AA821" s="0" t="n">
        <f aca="false">MEDIAN(INDEX(Avaliadores!$I$17:$I$22,$B821),INDEX(Avaliadores!$I$17:$I$22,$C821),INDEX(Avaliadores!$I$17:$I$22,$D821),INDEX(Avaliadores!$I$17:$I$22,$E821),INDEX(Avaliadores!$I$17:$I$22,$F821),INDEX(Avaliadores!$I$17:$I$22,$G821))</f>
        <v>6.66666666666667</v>
      </c>
      <c r="AB821" s="0" t="n">
        <f aca="false">IF(MAX(H821:K821)=MIN(H821:K821),0,IF($B$17="custo",(MAX(H821:K821)-H821)/(MAX(H821:K821)-MIN(H821:K821)),(H821-MIN(H821:K821))/(MAX(H821:K821)-MIN(H821:K821))))</f>
        <v>0.239958490257326</v>
      </c>
      <c r="AC821" s="0" t="n">
        <f aca="false">IF(MAX(H821:K821)=MIN(H821:K821),0,IF($B$17="custo",(MAX(H821:K821)-I821)/(MAX(H821:K821)-MIN(H821:K821)),(I821-MIN(H821:K821))/(MAX(H821:K821)-MIN(H821:K821))))</f>
        <v>0</v>
      </c>
      <c r="AD821" s="0" t="n">
        <f aca="false">IF(MAX(H821:K821)=MIN(H821:K821),0,IF($B$17="custo",(MAX(H821:K821)-J821)/(MAX(H821:K821)-MIN(H821:K821)),(J821-MIN(H821:K821))/(MAX(H821:K821)-MIN(H821:K821))))</f>
        <v>0.813882731698742</v>
      </c>
      <c r="AE821" s="0" t="n">
        <f aca="false">IF(MAX(H821:K821)=MIN(H821:K821),0,IF($B$17="custo",(MAX(H821:K821)-K821)/(MAX(H821:K821)-MIN(H821:K821)),(K821-MIN(H821:K821))/(MAX(H821:K821)-MIN(H821:K821))))</f>
        <v>1</v>
      </c>
      <c r="AF821" s="0" t="n">
        <f aca="false">IF(MAX(L821:O821)=MIN(L821:O821),0,IF($C$17="custo",(MAX(L821:O821)-L821)/(MAX(L821:O821)-MIN(L821:O821)),(L821-MIN(L821:O821))/(MAX(L821:O821)-MIN(L821:O821))))</f>
        <v>0.662008641334585</v>
      </c>
      <c r="AG821" s="0" t="n">
        <f aca="false">IF(MAX(L821:O821)=MIN(L821:O821),0,IF($C$17="custo",(MAX(L821:O821)-M821)/(MAX(L821:O821)-MIN(L821:O821)),(M821-MIN(L821:O821))/(MAX(L821:O821)-MIN(L821:O821))))</f>
        <v>1</v>
      </c>
      <c r="AH821" s="0" t="n">
        <f aca="false">IF(MAX(L821:O821)=MIN(L821:O821),0,IF($C$17="custo",(MAX(L821:O821)-N821)/(MAX(L821:O821)-MIN(L821:O821)),(N821-MIN(L821:O821))/(MAX(L821:O821)-MIN(L821:O821))))</f>
        <v>0.885084427301591</v>
      </c>
      <c r="AI821" s="0" t="n">
        <f aca="false">IF(MAX(L821:O821)=MIN(L821:O821),0,IF($C$17="custo",(MAX(L821:O821)-O821)/(MAX(L821:O821)-MIN(L821:O821)),(O821-MIN(L821:O821))/(MAX(L821:O821)-MIN(L821:O821))))</f>
        <v>0</v>
      </c>
      <c r="AJ821" s="0" t="n">
        <f aca="false">IF(MAX(P821:S821)=MIN(P821:S821),0,IF($D$17="custo",(MAX(P821:S821)-P821)/(MAX(P821:S821)-MIN(P821:S821)),(P821-MIN(P821:S821))/(MAX(P821:S821)-MIN(P821:S821))))</f>
        <v>0.260021015371133</v>
      </c>
      <c r="AK821" s="0" t="n">
        <f aca="false">IF(MAX(P821:S821)=MIN(P821:S821),0,IF($D$17="custo",(MAX(P821:S821)-Q821)/(MAX(P821:S821)-MIN(P821:S821)),(Q821-MIN(P821:S821))/(MAX(P821:S821)-MIN(P821:S821))))</f>
        <v>0</v>
      </c>
      <c r="AL821" s="0" t="n">
        <f aca="false">IF(MAX(P821:S821)=MIN(P821:S821),0,IF($D$17="custo",(MAX(P821:S821)-R821)/(MAX(P821:S821)-MIN(P821:S821)),(R821-MIN(P821:S821))/(MAX(P821:S821)-MIN(P821:S821))))</f>
        <v>0.7673480623371</v>
      </c>
      <c r="AM821" s="0" t="n">
        <f aca="false">IF(MAX(P821:S821)=MIN(P821:S821),0,IF($D$17="custo",(MAX(P821:S821)-S821)/(MAX(P821:S821)-MIN(P821:S821)),(S821-MIN(P821:S821))/(MAX(P821:S821)-MIN(P821:S821))))</f>
        <v>1</v>
      </c>
      <c r="AN821" s="0" t="n">
        <f aca="false">IF(MAX(T821:W821)=MIN(T821:W821),0,IF($E$17="custo",(MAX(T821:W821)-T821)/(MAX(T821:W821)-MIN(T821:W821)),(T821-MIN(T821:W821))/(MAX(T821:W821)-MIN(T821:W821))))</f>
        <v>0</v>
      </c>
      <c r="AO821" s="0" t="n">
        <f aca="false">IF(MAX(T821:W821)=MIN(T821:W821),0,IF($E$17="custo",(MAX(T821:W821)-U821)/(MAX(T821:W821)-MIN(T821:W821)),(U821-MIN(T821:W821))/(MAX(T821:W821)-MIN(T821:W821))))</f>
        <v>0.851851851851852</v>
      </c>
      <c r="AP821" s="0" t="n">
        <f aca="false">IF(MAX(T821:W821)=MIN(T821:W821),0,IF($E$17="custo",(MAX(T821:W821)-V821)/(MAX(T821:W821)-MIN(T821:W821)),(V821-MIN(T821:W821))/(MAX(T821:W821)-MIN(T821:W821))))</f>
        <v>0.851851851851852</v>
      </c>
      <c r="AQ821" s="0" t="n">
        <f aca="false">IF(MAX(T821:W821)=MIN(T821:W821),0,IF($E$17="custo",(MAX(T821:W821)-W821)/(MAX(T821:W821)-MIN(T821:W821)),(W821-MIN(T821:W821))/(MAX(T821:W821)-MIN(T821:W821))))</f>
        <v>1</v>
      </c>
      <c r="AR821" s="0" t="n">
        <f aca="false">IF(MAX(X821:AA821)=MIN(X821:AA821),0,IF($F$17="custo",(MAX(X821:AA821)-X821)/(MAX(X821:AA821)-MIN(X821:AA821)),(X821-MIN(X821:AA821))/(MAX(X821:AA821)-MIN(X821:AA821))))</f>
        <v>0</v>
      </c>
      <c r="AS821" s="0" t="n">
        <f aca="false">IF(MAX(X821:AA821)=MIN(X821:AA821),0,IF($F$17="custo",(MAX(X821:AA821)-Y821)/(MAX(X821:AA821)-MIN(X821:AA821)),(Y821-MIN(X821:AA821))/(MAX(X821:AA821)-MIN(X821:AA821))))</f>
        <v>0.566666666666667</v>
      </c>
      <c r="AT821" s="0" t="n">
        <f aca="false">IF(MAX(X821:AA821)=MIN(X821:AA821),0,IF($F$17="custo",(MAX(X821:AA821)-Z821)/(MAX(X821:AA821)-MIN(X821:AA821)),(Z821-MIN(X821:AA821))/(MAX(X821:AA821)-MIN(X821:AA821))))</f>
        <v>0.266666666666667</v>
      </c>
      <c r="AU821" s="0" t="n">
        <f aca="false">IF(MAX(X821:AA821)=MIN(X821:AA821),0,IF($F$17="custo",(MAX(X821:AA821)-AA821)/(MAX(X821:AA821)-MIN(X821:AA821)),(AA821-MIN(X821:AA821))/(MAX(X821:AA821)-MIN(X821:AA821))))</f>
        <v>1</v>
      </c>
      <c r="AV821" s="0" t="n">
        <f aca="false">STDEVP(AB821:AE821)</f>
        <v>0.407866165780052</v>
      </c>
      <c r="AW821" s="0" t="n">
        <f aca="false">STDEVP(AF821:AI821)</f>
        <v>0.38720443875937</v>
      </c>
      <c r="AX821" s="0" t="n">
        <f aca="false">STDEVP(AJ821:AM821)</f>
        <v>0.396509026661202</v>
      </c>
      <c r="AY821" s="0" t="n">
        <f aca="false">STDEVP(AN821:AQ821)</f>
        <v>0.394904965039558</v>
      </c>
      <c r="AZ821" s="0" t="n">
        <f aca="false">STDEVP(AR821:AU821)</f>
        <v>0.371464818133711</v>
      </c>
      <c r="BA821" s="0" t="n">
        <f aca="false">AV821*((1-IFERROR(CORREL(AB821:AE821,AF821:AI821),0))+(1-IFERROR(CORREL(AB821:AE821,AJ821:AM821),0))+(1-IFERROR(CORREL(AB821:AE821,AN821:AQ821),0))+(1-IFERROR(CORREL(AB821:AE821,AR821:AU821),0)))</f>
        <v>1.12226357764849</v>
      </c>
      <c r="BB821" s="0" t="n">
        <f aca="false">AW821*((1-IFERROR(CORREL(AF821:AI821,AB821:AE821),0))+(1-IFERROR(CORREL(AF821:AI821,AJ821:AM821),0))+(1-IFERROR(CORREL(AF821:AI821,AN821:AQ821),0))+(1-IFERROR(CORREL(AF821:AI821,AR821:AU821),0)))</f>
        <v>2.407549550581</v>
      </c>
      <c r="BC821" s="0" t="n">
        <f aca="false">AX821*((1-IFERROR(CORREL(AJ821:AM821,AB821:AE821),0))+(1-IFERROR(CORREL(AJ821:AM821,AF821:AI821),0))+(1-IFERROR(CORREL(AJ821:AM821,AN821:AQ821),0))+(1-IFERROR(CORREL(AJ821:AM821,AR821:AU821),0)))</f>
        <v>1.10926276293219</v>
      </c>
      <c r="BD821" s="0" t="n">
        <f aca="false">AY821*((1-IFERROR(CORREL(AN821:AQ821,AB821:AE821),0))+(1-IFERROR(CORREL(AN821:AQ821,AF821:AI821),0))+(1-IFERROR(CORREL(AN821:AQ821,AJ821:AM821),0))+(1-IFERROR(CORREL(AN821:AQ821,AR821:AU821),0)))</f>
        <v>0.972017585614372</v>
      </c>
      <c r="BE821" s="0" t="n">
        <f aca="false">AZ821*((1-IFERROR(CORREL(AR821:AU821,AB821:AE821),0))+(1-IFERROR(CORREL(AR821:AU821,AF821:AI821),0))+(1-IFERROR(CORREL(AR821:AU821,AJ821:AM821),0))+(1-IFERROR(CORREL(AR821:AU821,AN821:AQ821),0)))</f>
        <v>1.08074364003298</v>
      </c>
      <c r="BF821" s="0" t="n">
        <f aca="false">IF(SUM(BA821:BE821)&gt;0,BA821/SUM(BA821:BE821),1/5)</f>
        <v>0.167706349999093</v>
      </c>
      <c r="BG821" s="0" t="n">
        <f aca="false">IF(SUM(BA821:BE821)&gt;0,BB821/SUM(BA821:BE821),1/5)</f>
        <v>0.359774081250953</v>
      </c>
      <c r="BH821" s="0" t="n">
        <f aca="false">IF(SUM(BA821:BE821)&gt;0,BC821/SUM(BA821:BE821),1/5)</f>
        <v>0.165763562915461</v>
      </c>
      <c r="BI821" s="0" t="n">
        <f aca="false">IF(SUM(BA821:BE821)&gt;0,BD821/SUM(BA821:BE821),1/5)</f>
        <v>0.14525422072405</v>
      </c>
      <c r="BJ821" s="0" t="n">
        <f aca="false">IF(SUM(BA821:BE821)&gt;0,BE821/SUM(BA821:BE821),1/5)</f>
        <v>0.161501785110443</v>
      </c>
      <c r="BK821" s="0" t="n">
        <f aca="false">BF821*AB821+BG821*AF821+BH821*AJ821+BI821*AN821+BJ821*AR821</f>
        <v>0.321518123209506</v>
      </c>
      <c r="BL821" s="0" t="n">
        <f aca="false">BF821*AC821+BG821*AG821+BH821*AK821+BI821*AO821+BJ821*AS821</f>
        <v>0.575026836393284</v>
      </c>
      <c r="BM821" s="0" t="n">
        <f aca="false">BF821*AD821+BG821*AH821+BH821*AL821+BI821*AP821+BJ821*AT821</f>
        <v>0.748924307340914</v>
      </c>
      <c r="BN821" s="0" t="n">
        <f aca="false">BF821*AE821+BG821*AI821+BH821*AM821+BI821*AQ821+BJ821*AU821</f>
        <v>0.640225918749047</v>
      </c>
      <c r="BO821" s="0" t="n">
        <f aca="false">RANK(BK821,$BK821:$BN821)</f>
        <v>4</v>
      </c>
      <c r="BP821" s="0" t="n">
        <f aca="false">RANK(BL821,$BK821:$BN821)</f>
        <v>3</v>
      </c>
      <c r="BQ821" s="0" t="n">
        <f aca="false">RANK(BM821,$BK821:$BN821)</f>
        <v>1</v>
      </c>
      <c r="BR821" s="0" t="n">
        <f aca="false">RANK(BN821,$BK821:$BN821)</f>
        <v>2</v>
      </c>
    </row>
    <row r="822" customFormat="false" ht="15" hidden="false" customHeight="false" outlineLevel="0" collapsed="false">
      <c r="A822" s="0" t="n">
        <v>799</v>
      </c>
      <c r="B822" s="0" t="n">
        <f aca="false">RANDBETWEEN(1,$B$5)</f>
        <v>4</v>
      </c>
      <c r="C822" s="0" t="n">
        <f aca="false">RANDBETWEEN(1,$B$5)</f>
        <v>3</v>
      </c>
      <c r="D822" s="0" t="n">
        <f aca="false">RANDBETWEEN(1,$B$5)</f>
        <v>4</v>
      </c>
      <c r="E822" s="0" t="n">
        <f aca="false">RANDBETWEEN(1,$B$5)</f>
        <v>5</v>
      </c>
      <c r="F822" s="0" t="n">
        <f aca="false">RANDBETWEEN(1,$B$5)</f>
        <v>2</v>
      </c>
      <c r="G822" s="0" t="n">
        <f aca="false">RANDBETWEEN(1,$B$5)</f>
        <v>5</v>
      </c>
      <c r="H822" s="0" t="n">
        <f aca="true">NORMINV(RAND(),$B$8,$B$13)</f>
        <v>41.6694321581147</v>
      </c>
      <c r="I822" s="0" t="n">
        <f aca="true">NORMINV(RAND(),$C$8,$C$13)</f>
        <v>58.3424739022923</v>
      </c>
      <c r="J822" s="0" t="n">
        <f aca="true">NORMINV(RAND(),$D$8,$D$13)</f>
        <v>15.9174724919119</v>
      </c>
      <c r="K822" s="0" t="n">
        <f aca="true">NORMINV(RAND(),$E$8,$E$13)</f>
        <v>3.6437059834413</v>
      </c>
      <c r="L822" s="0" t="n">
        <f aca="true">NORMINV(RAND(),$B$9,$B$14)</f>
        <v>38.476537163317</v>
      </c>
      <c r="M822" s="0" t="n">
        <f aca="true">NORMINV(RAND(),$C$9,$C$14)</f>
        <v>56.654167492796</v>
      </c>
      <c r="N822" s="0" t="n">
        <f aca="true">NORMINV(RAND(),$D$9,$D$14)</f>
        <v>43.510762459164</v>
      </c>
      <c r="O822" s="0" t="n">
        <f aca="true">NORMINV(RAND(),$E$9,$E$14)</f>
        <v>27.729137774981</v>
      </c>
      <c r="P822" s="0" t="n">
        <f aca="true">NORMINV(RAND(),$B$10,$B$15)</f>
        <v>22.3474010094298</v>
      </c>
      <c r="Q822" s="0" t="n">
        <f aca="true">NORMINV(RAND(),$C$10,$C$15)</f>
        <v>29.1082985919747</v>
      </c>
      <c r="R822" s="0" t="n">
        <f aca="true">NORMINV(RAND(),$D$10,$D$15)</f>
        <v>9.52751998178425</v>
      </c>
      <c r="S822" s="0" t="n">
        <f aca="true">NORMINV(RAND(),$E$10,$E$15)</f>
        <v>3.85825824249489</v>
      </c>
      <c r="T822" s="0" t="n">
        <f aca="false">MEDIAN(INDEX(Avaliadores!$B$17:$B$22,$B822),INDEX(Avaliadores!$B$17:$B$22,$C822),INDEX(Avaliadores!$B$17:$B$22,$D822),INDEX(Avaliadores!$B$17:$B$22,$E822),INDEX(Avaliadores!$B$17:$B$22,$F822),INDEX(Avaliadores!$B$17:$B$22,$G822))</f>
        <v>2.91666666666667</v>
      </c>
      <c r="U822" s="0" t="n">
        <f aca="false">MEDIAN(INDEX(Avaliadores!$C$17:$C$22,$B822),INDEX(Avaliadores!$C$17:$C$22,$C822),INDEX(Avaliadores!$C$17:$C$22,$D822),INDEX(Avaliadores!$C$17:$C$22,$E822),INDEX(Avaliadores!$C$17:$C$22,$F822),INDEX(Avaliadores!$C$17:$C$22,$G822))</f>
        <v>5.54166666666667</v>
      </c>
      <c r="V822" s="0" t="n">
        <f aca="false">MEDIAN(INDEX(Avaliadores!$D$17:$D$22,$B822),INDEX(Avaliadores!$D$17:$D$22,$C822),INDEX(Avaliadores!$D$17:$D$22,$D822),INDEX(Avaliadores!$D$17:$D$22,$E822),INDEX(Avaliadores!$D$17:$D$22,$F822),INDEX(Avaliadores!$D$17:$D$22,$G822))</f>
        <v>5.54166666666667</v>
      </c>
      <c r="W822" s="0" t="n">
        <f aca="false">MEDIAN(INDEX(Avaliadores!$E$17:$E$22,$B822),INDEX(Avaliadores!$E$17:$E$22,$C822),INDEX(Avaliadores!$E$17:$E$22,$D822),INDEX(Avaliadores!$E$17:$E$22,$E822),INDEX(Avaliadores!$E$17:$E$22,$F822),INDEX(Avaliadores!$E$17:$E$22,$G822))</f>
        <v>6.54166666666667</v>
      </c>
      <c r="X822" s="0" t="n">
        <f aca="false">MEDIAN(INDEX(Avaliadores!$F$17:$F$22,$B822),INDEX(Avaliadores!$F$17:$F$22,$C822),INDEX(Avaliadores!$F$17:$F$22,$D822),INDEX(Avaliadores!$F$17:$F$22,$E822),INDEX(Avaliadores!$F$17:$F$22,$F822),INDEX(Avaliadores!$F$17:$F$22,$G822))</f>
        <v>2.66666666666667</v>
      </c>
      <c r="Y822" s="0" t="n">
        <f aca="false">MEDIAN(INDEX(Avaliadores!$G$17:$G$22,$B822),INDEX(Avaliadores!$G$17:$G$22,$C822),INDEX(Avaliadores!$G$17:$G$22,$D822),INDEX(Avaliadores!$G$17:$G$22,$E822),INDEX(Avaliadores!$G$17:$G$22,$F822),INDEX(Avaliadores!$G$17:$G$22,$G822))</f>
        <v>4.54166666666667</v>
      </c>
      <c r="Z822" s="0" t="n">
        <f aca="false">MEDIAN(INDEX(Avaliadores!$H$17:$H$22,$B822),INDEX(Avaliadores!$H$17:$H$22,$C822),INDEX(Avaliadores!$H$17:$H$22,$D822),INDEX(Avaliadores!$H$17:$H$22,$E822),INDEX(Avaliadores!$H$17:$H$22,$F822),INDEX(Avaliadores!$H$17:$H$22,$G822))</f>
        <v>3.54166666666667</v>
      </c>
      <c r="AA822" s="0" t="n">
        <f aca="false">MEDIAN(INDEX(Avaliadores!$I$17:$I$22,$B822),INDEX(Avaliadores!$I$17:$I$22,$C822),INDEX(Avaliadores!$I$17:$I$22,$D822),INDEX(Avaliadores!$I$17:$I$22,$E822),INDEX(Avaliadores!$I$17:$I$22,$F822),INDEX(Avaliadores!$I$17:$I$22,$G822))</f>
        <v>6.29166666666667</v>
      </c>
      <c r="AB822" s="0" t="n">
        <f aca="false">IF(MAX(H822:K822)=MIN(H822:K822),0,IF($B$17="custo",(MAX(H822:K822)-H822)/(MAX(H822:K822)-MIN(H822:K822)),(H822-MIN(H822:K822))/(MAX(H822:K822)-MIN(H822:K822))))</f>
        <v>0.304815672793821</v>
      </c>
      <c r="AC822" s="0" t="n">
        <f aca="false">IF(MAX(H822:K822)=MIN(H822:K822),0,IF($B$17="custo",(MAX(H822:K822)-I822)/(MAX(H822:K822)-MIN(H822:K822)),(I822-MIN(H822:K822))/(MAX(H822:K822)-MIN(H822:K822))))</f>
        <v>0</v>
      </c>
      <c r="AD822" s="0" t="n">
        <f aca="false">IF(MAX(H822:K822)=MIN(H822:K822),0,IF($B$17="custo",(MAX(H822:K822)-J822)/(MAX(H822:K822)-MIN(H822:K822)),(J822-MIN(H822:K822))/(MAX(H822:K822)-MIN(H822:K822))))</f>
        <v>0.7756116458294</v>
      </c>
      <c r="AE822" s="0" t="n">
        <f aca="false">IF(MAX(H822:K822)=MIN(H822:K822),0,IF($B$17="custo",(MAX(H822:K822)-K822)/(MAX(H822:K822)-MIN(H822:K822)),(K822-MIN(H822:K822))/(MAX(H822:K822)-MIN(H822:K822))))</f>
        <v>1</v>
      </c>
      <c r="AF822" s="0" t="n">
        <f aca="false">IF(MAX(L822:O822)=MIN(L822:O822),0,IF($C$17="custo",(MAX(L822:O822)-L822)/(MAX(L822:O822)-MIN(L822:O822)),(L822-MIN(L822:O822))/(MAX(L822:O822)-MIN(L822:O822))))</f>
        <v>0.371560530557263</v>
      </c>
      <c r="AG822" s="0" t="n">
        <f aca="false">IF(MAX(L822:O822)=MIN(L822:O822),0,IF($C$17="custo",(MAX(L822:O822)-M822)/(MAX(L822:O822)-MIN(L822:O822)),(M822-MIN(L822:O822))/(MAX(L822:O822)-MIN(L822:O822))))</f>
        <v>1</v>
      </c>
      <c r="AH822" s="0" t="n">
        <f aca="false">IF(MAX(L822:O822)=MIN(L822:O822),0,IF($C$17="custo",(MAX(L822:O822)-N822)/(MAX(L822:O822)-MIN(L822:O822)),(N822-MIN(L822:O822))/(MAX(L822:O822)-MIN(L822:O822))))</f>
        <v>0.545604441486987</v>
      </c>
      <c r="AI822" s="0" t="n">
        <f aca="false">IF(MAX(L822:O822)=MIN(L822:O822),0,IF($C$17="custo",(MAX(L822:O822)-O822)/(MAX(L822:O822)-MIN(L822:O822)),(O822-MIN(L822:O822))/(MAX(L822:O822)-MIN(L822:O822))))</f>
        <v>0</v>
      </c>
      <c r="AJ822" s="0" t="n">
        <f aca="false">IF(MAX(P822:S822)=MIN(P822:S822),0,IF($D$17="custo",(MAX(P822:S822)-P822)/(MAX(P822:S822)-MIN(P822:S822)),(P822-MIN(P822:S822))/(MAX(P822:S822)-MIN(P822:S822))))</f>
        <v>0.267757892223891</v>
      </c>
      <c r="AK822" s="0" t="n">
        <f aca="false">IF(MAX(P822:S822)=MIN(P822:S822),0,IF($D$17="custo",(MAX(P822:S822)-Q822)/(MAX(P822:S822)-MIN(P822:S822)),(Q822-MIN(P822:S822))/(MAX(P822:S822)-MIN(P822:S822))))</f>
        <v>0</v>
      </c>
      <c r="AL822" s="0" t="n">
        <f aca="false">IF(MAX(P822:S822)=MIN(P822:S822),0,IF($D$17="custo",(MAX(P822:S822)-R822)/(MAX(P822:S822)-MIN(P822:S822)),(R822-MIN(P822:S822))/(MAX(P822:S822)-MIN(P822:S822))))</f>
        <v>0.775475141392946</v>
      </c>
      <c r="AM822" s="0" t="n">
        <f aca="false">IF(MAX(P822:S822)=MIN(P822:S822),0,IF($D$17="custo",(MAX(P822:S822)-S822)/(MAX(P822:S822)-MIN(P822:S822)),(S822-MIN(P822:S822))/(MAX(P822:S822)-MIN(P822:S822))))</f>
        <v>1</v>
      </c>
      <c r="AN822" s="0" t="n">
        <f aca="false">IF(MAX(T822:W822)=MIN(T822:W822),0,IF($E$17="custo",(MAX(T822:W822)-T822)/(MAX(T822:W822)-MIN(T822:W822)),(T822-MIN(T822:W822))/(MAX(T822:W822)-MIN(T822:W822))))</f>
        <v>0</v>
      </c>
      <c r="AO822" s="0" t="n">
        <f aca="false">IF(MAX(T822:W822)=MIN(T822:W822),0,IF($E$17="custo",(MAX(T822:W822)-U822)/(MAX(T822:W822)-MIN(T822:W822)),(U822-MIN(T822:W822))/(MAX(T822:W822)-MIN(T822:W822))))</f>
        <v>0.724137931034483</v>
      </c>
      <c r="AP822" s="0" t="n">
        <f aca="false">IF(MAX(T822:W822)=MIN(T822:W822),0,IF($E$17="custo",(MAX(T822:W822)-V822)/(MAX(T822:W822)-MIN(T822:W822)),(V822-MIN(T822:W822))/(MAX(T822:W822)-MIN(T822:W822))))</f>
        <v>0.724137931034483</v>
      </c>
      <c r="AQ822" s="0" t="n">
        <f aca="false">IF(MAX(T822:W822)=MIN(T822:W822),0,IF($E$17="custo",(MAX(T822:W822)-W822)/(MAX(T822:W822)-MIN(T822:W822)),(W822-MIN(T822:W822))/(MAX(T822:W822)-MIN(T822:W822))))</f>
        <v>1</v>
      </c>
      <c r="AR822" s="0" t="n">
        <f aca="false">IF(MAX(X822:AA822)=MIN(X822:AA822),0,IF($F$17="custo",(MAX(X822:AA822)-X822)/(MAX(X822:AA822)-MIN(X822:AA822)),(X822-MIN(X822:AA822))/(MAX(X822:AA822)-MIN(X822:AA822))))</f>
        <v>0</v>
      </c>
      <c r="AS822" s="0" t="n">
        <f aca="false">IF(MAX(X822:AA822)=MIN(X822:AA822),0,IF($F$17="custo",(MAX(X822:AA822)-Y822)/(MAX(X822:AA822)-MIN(X822:AA822)),(Y822-MIN(X822:AA822))/(MAX(X822:AA822)-MIN(X822:AA822))))</f>
        <v>0.517241379310345</v>
      </c>
      <c r="AT822" s="0" t="n">
        <f aca="false">IF(MAX(X822:AA822)=MIN(X822:AA822),0,IF($F$17="custo",(MAX(X822:AA822)-Z822)/(MAX(X822:AA822)-MIN(X822:AA822)),(Z822-MIN(X822:AA822))/(MAX(X822:AA822)-MIN(X822:AA822))))</f>
        <v>0.241379310344828</v>
      </c>
      <c r="AU822" s="0" t="n">
        <f aca="false">IF(MAX(X822:AA822)=MIN(X822:AA822),0,IF($F$17="custo",(MAX(X822:AA822)-AA822)/(MAX(X822:AA822)-MIN(X822:AA822)),(AA822-MIN(X822:AA822))/(MAX(X822:AA822)-MIN(X822:AA822))))</f>
        <v>1</v>
      </c>
      <c r="AV822" s="0" t="n">
        <f aca="false">STDEVP(AB822:AE822)</f>
        <v>0.39129322844527</v>
      </c>
      <c r="AW822" s="0" t="n">
        <f aca="false">STDEVP(AF822:AI822)</f>
        <v>0.359465245861809</v>
      </c>
      <c r="AX822" s="0" t="n">
        <f aca="false">STDEVP(AJ822:AM822)</f>
        <v>0.396659701870137</v>
      </c>
      <c r="AY822" s="0" t="n">
        <f aca="false">STDEVP(AN822:AQ822)</f>
        <v>0.370890082143085</v>
      </c>
      <c r="AZ822" s="0" t="n">
        <f aca="false">STDEVP(AR822:AU822)</f>
        <v>0.371690709263967</v>
      </c>
      <c r="BA822" s="0" t="n">
        <f aca="false">AV822*((1-IFERROR(CORREL(AB822:AE822,AF822:AI822),0))+(1-IFERROR(CORREL(AB822:AE822,AJ822:AM822),0))+(1-IFERROR(CORREL(AB822:AE822,AN822:AQ822),0))+(1-IFERROR(CORREL(AB822:AE822,AR822:AU822),0)))</f>
        <v>1.11693624637135</v>
      </c>
      <c r="BB822" s="0" t="n">
        <f aca="false">AW822*((1-IFERROR(CORREL(AF822:AI822,AB822:AE822),0))+(1-IFERROR(CORREL(AF822:AI822,AJ822:AM822),0))+(1-IFERROR(CORREL(AF822:AI822,AN822:AQ822),0))+(1-IFERROR(CORREL(AF822:AI822,AR822:AU822),0)))</f>
        <v>2.18704302115111</v>
      </c>
      <c r="BC822" s="0" t="n">
        <f aca="false">AX822*((1-IFERROR(CORREL(AJ822:AM822,AB822:AE822),0))+(1-IFERROR(CORREL(AJ822:AM822,AF822:AI822),0))+(1-IFERROR(CORREL(AJ822:AM822,AN822:AQ822),0))+(1-IFERROR(CORREL(AJ822:AM822,AR822:AU822),0)))</f>
        <v>1.10401417430223</v>
      </c>
      <c r="BD822" s="0" t="n">
        <f aca="false">AY822*((1-IFERROR(CORREL(AN822:AQ822,AB822:AE822),0))+(1-IFERROR(CORREL(AN822:AQ822,AF822:AI822),0))+(1-IFERROR(CORREL(AN822:AQ822,AJ822:AM822),0))+(1-IFERROR(CORREL(AN822:AQ822,AR822:AU822),0)))</f>
        <v>0.8229847457955</v>
      </c>
      <c r="BE822" s="0" t="n">
        <f aca="false">AZ822*((1-IFERROR(CORREL(AR822:AU822,AB822:AE822),0))+(1-IFERROR(CORREL(AR822:AU822,AF822:AI822),0))+(1-IFERROR(CORREL(AR822:AU822,AJ822:AM822),0))+(1-IFERROR(CORREL(AR822:AU822,AN822:AQ822),0)))</f>
        <v>0.946666345064099</v>
      </c>
      <c r="BF822" s="0" t="n">
        <f aca="false">IF(SUM(BA822:BE822)&gt;0,BA822/SUM(BA822:BE822),1/5)</f>
        <v>0.180802932325085</v>
      </c>
      <c r="BG822" s="0" t="n">
        <f aca="false">IF(SUM(BA822:BE822)&gt;0,BB822/SUM(BA822:BE822),1/5)</f>
        <v>0.354025391001383</v>
      </c>
      <c r="BH822" s="0" t="n">
        <f aca="false">IF(SUM(BA822:BE822)&gt;0,BC822/SUM(BA822:BE822),1/5)</f>
        <v>0.178711184895987</v>
      </c>
      <c r="BI822" s="0" t="n">
        <f aca="false">IF(SUM(BA822:BE822)&gt;0,BD822/SUM(BA822:BE822),1/5)</f>
        <v>0.133219828599931</v>
      </c>
      <c r="BJ822" s="0" t="n">
        <f aca="false">IF(SUM(BA822:BE822)&gt;0,BE822/SUM(BA822:BE822),1/5)</f>
        <v>0.153240663177614</v>
      </c>
      <c r="BK822" s="0" t="n">
        <f aca="false">BF822*AB822+BG822*AF822+BH822*AJ822+BI822*AN822+BJ822*AR822</f>
        <v>0.234504759755567</v>
      </c>
      <c r="BL822" s="0" t="n">
        <f aca="false">BF822*AC822+BG822*AG822+BH822*AK822+BI822*AO822+BJ822*AS822</f>
        <v>0.529757334044927</v>
      </c>
      <c r="BM822" s="0" t="n">
        <f aca="false">BF822*AD822+BG822*AH822+BH822*AL822+BI822*AP822+BJ822*AT822</f>
        <v>0.605435423666398</v>
      </c>
      <c r="BN822" s="0" t="n">
        <f aca="false">BF822*AE822+BG822*AI822+BH822*AM822+BI822*AQ822+BJ822*AU822</f>
        <v>0.645974608998617</v>
      </c>
      <c r="BO822" s="0" t="n">
        <f aca="false">RANK(BK822,$BK822:$BN822)</f>
        <v>4</v>
      </c>
      <c r="BP822" s="0" t="n">
        <f aca="false">RANK(BL822,$BK822:$BN822)</f>
        <v>3</v>
      </c>
      <c r="BQ822" s="0" t="n">
        <f aca="false">RANK(BM822,$BK822:$BN822)</f>
        <v>2</v>
      </c>
      <c r="BR822" s="0" t="n">
        <f aca="false">RANK(BN822,$BK822:$BN822)</f>
        <v>1</v>
      </c>
    </row>
    <row r="823" customFormat="false" ht="15" hidden="false" customHeight="false" outlineLevel="0" collapsed="false">
      <c r="A823" s="0" t="n">
        <v>800</v>
      </c>
      <c r="B823" s="0" t="n">
        <f aca="false">RANDBETWEEN(1,$B$5)</f>
        <v>3</v>
      </c>
      <c r="C823" s="0" t="n">
        <f aca="false">RANDBETWEEN(1,$B$5)</f>
        <v>6</v>
      </c>
      <c r="D823" s="0" t="n">
        <f aca="false">RANDBETWEEN(1,$B$5)</f>
        <v>2</v>
      </c>
      <c r="E823" s="0" t="n">
        <f aca="false">RANDBETWEEN(1,$B$5)</f>
        <v>5</v>
      </c>
      <c r="F823" s="0" t="n">
        <f aca="false">RANDBETWEEN(1,$B$5)</f>
        <v>5</v>
      </c>
      <c r="G823" s="0" t="n">
        <f aca="false">RANDBETWEEN(1,$B$5)</f>
        <v>2</v>
      </c>
      <c r="H823" s="0" t="n">
        <f aca="true">NORMINV(RAND(),$B$8,$B$13)</f>
        <v>52.6108570827568</v>
      </c>
      <c r="I823" s="0" t="n">
        <f aca="true">NORMINV(RAND(),$C$8,$C$13)</f>
        <v>61.6647250857553</v>
      </c>
      <c r="J823" s="0" t="n">
        <f aca="true">NORMINV(RAND(),$D$8,$D$13)</f>
        <v>14.5509825135842</v>
      </c>
      <c r="K823" s="0" t="n">
        <f aca="true">NORMINV(RAND(),$E$8,$E$13)</f>
        <v>3.02388202952276</v>
      </c>
      <c r="L823" s="0" t="n">
        <f aca="true">NORMINV(RAND(),$B$9,$B$14)</f>
        <v>59.9165052824876</v>
      </c>
      <c r="M823" s="0" t="n">
        <f aca="true">NORMINV(RAND(),$C$9,$C$14)</f>
        <v>55.4357473724882</v>
      </c>
      <c r="N823" s="0" t="n">
        <f aca="true">NORMINV(RAND(),$D$9,$D$14)</f>
        <v>46.8272703302999</v>
      </c>
      <c r="O823" s="0" t="n">
        <f aca="true">NORMINV(RAND(),$E$9,$E$14)</f>
        <v>29.0831781288118</v>
      </c>
      <c r="P823" s="0" t="n">
        <f aca="true">NORMINV(RAND(),$B$10,$B$15)</f>
        <v>22.2583538015186</v>
      </c>
      <c r="Q823" s="0" t="n">
        <f aca="true">NORMINV(RAND(),$C$10,$C$15)</f>
        <v>27.7260524151657</v>
      </c>
      <c r="R823" s="0" t="n">
        <f aca="true">NORMINV(RAND(),$D$10,$D$15)</f>
        <v>10.2186822252159</v>
      </c>
      <c r="S823" s="0" t="n">
        <f aca="true">NORMINV(RAND(),$E$10,$E$15)</f>
        <v>3.79633214110636</v>
      </c>
      <c r="T823" s="0" t="n">
        <f aca="false">MEDIAN(INDEX(Avaliadores!$B$17:$B$22,$B823),INDEX(Avaliadores!$B$17:$B$22,$C823),INDEX(Avaliadores!$B$17:$B$22,$D823),INDEX(Avaliadores!$B$17:$B$22,$E823),INDEX(Avaliadores!$B$17:$B$22,$F823),INDEX(Avaliadores!$B$17:$B$22,$G823))</f>
        <v>2.66666666666667</v>
      </c>
      <c r="U823" s="0" t="n">
        <f aca="false">MEDIAN(INDEX(Avaliadores!$C$17:$C$22,$B823),INDEX(Avaliadores!$C$17:$C$22,$C823),INDEX(Avaliadores!$C$17:$C$22,$D823),INDEX(Avaliadores!$C$17:$C$22,$E823),INDEX(Avaliadores!$C$17:$C$22,$F823),INDEX(Avaliadores!$C$17:$C$22,$G823))</f>
        <v>5.29166666666667</v>
      </c>
      <c r="V823" s="0" t="n">
        <f aca="false">MEDIAN(INDEX(Avaliadores!$D$17:$D$22,$B823),INDEX(Avaliadores!$D$17:$D$22,$C823),INDEX(Avaliadores!$D$17:$D$22,$D823),INDEX(Avaliadores!$D$17:$D$22,$E823),INDEX(Avaliadores!$D$17:$D$22,$F823),INDEX(Avaliadores!$D$17:$D$22,$G823))</f>
        <v>5.66666666666667</v>
      </c>
      <c r="W823" s="0" t="n">
        <f aca="false">MEDIAN(INDEX(Avaliadores!$E$17:$E$22,$B823),INDEX(Avaliadores!$E$17:$E$22,$C823),INDEX(Avaliadores!$E$17:$E$22,$D823),INDEX(Avaliadores!$E$17:$E$22,$E823),INDEX(Avaliadores!$E$17:$E$22,$F823),INDEX(Avaliadores!$E$17:$E$22,$G823))</f>
        <v>6.04166666666667</v>
      </c>
      <c r="X823" s="0" t="n">
        <f aca="false">MEDIAN(INDEX(Avaliadores!$F$17:$F$22,$B823),INDEX(Avaliadores!$F$17:$F$22,$C823),INDEX(Avaliadores!$F$17:$F$22,$D823),INDEX(Avaliadores!$F$17:$F$22,$E823),INDEX(Avaliadores!$F$17:$F$22,$F823),INDEX(Avaliadores!$F$17:$F$22,$G823))</f>
        <v>2.54166666666667</v>
      </c>
      <c r="Y823" s="0" t="n">
        <f aca="false">MEDIAN(INDEX(Avaliadores!$G$17:$G$22,$B823),INDEX(Avaliadores!$G$17:$G$22,$C823),INDEX(Avaliadores!$G$17:$G$22,$D823),INDEX(Avaliadores!$G$17:$G$22,$E823),INDEX(Avaliadores!$G$17:$G$22,$F823),INDEX(Avaliadores!$G$17:$G$22,$G823))</f>
        <v>5.41666666666667</v>
      </c>
      <c r="Z823" s="0" t="n">
        <f aca="false">MEDIAN(INDEX(Avaliadores!$H$17:$H$22,$B823),INDEX(Avaliadores!$H$17:$H$22,$C823),INDEX(Avaliadores!$H$17:$H$22,$D823),INDEX(Avaliadores!$H$17:$H$22,$E823),INDEX(Avaliadores!$H$17:$H$22,$F823),INDEX(Avaliadores!$H$17:$H$22,$G823))</f>
        <v>3.91666666666667</v>
      </c>
      <c r="AA823" s="0" t="n">
        <f aca="false">MEDIAN(INDEX(Avaliadores!$I$17:$I$22,$B823),INDEX(Avaliadores!$I$17:$I$22,$C823),INDEX(Avaliadores!$I$17:$I$22,$D823),INDEX(Avaliadores!$I$17:$I$22,$E823),INDEX(Avaliadores!$I$17:$I$22,$F823),INDEX(Avaliadores!$I$17:$I$22,$G823))</f>
        <v>6.54166666666667</v>
      </c>
      <c r="AB823" s="0" t="n">
        <f aca="false">IF(MAX(H823:K823)=MIN(H823:K823),0,IF($B$17="custo",(MAX(H823:K823)-H823)/(MAX(H823:K823)-MIN(H823:K823)),(H823-MIN(H823:K823))/(MAX(H823:K823)-MIN(H823:K823))))</f>
        <v>0.15439525646513</v>
      </c>
      <c r="AC823" s="0" t="n">
        <f aca="false">IF(MAX(H823:K823)=MIN(H823:K823),0,IF($B$17="custo",(MAX(H823:K823)-I823)/(MAX(H823:K823)-MIN(H823:K823)),(I823-MIN(H823:K823))/(MAX(H823:K823)-MIN(H823:K823))))</f>
        <v>0</v>
      </c>
      <c r="AD823" s="0" t="n">
        <f aca="false">IF(MAX(H823:K823)=MIN(H823:K823),0,IF($B$17="custo",(MAX(H823:K823)-J823)/(MAX(H823:K823)-MIN(H823:K823)),(J823-MIN(H823:K823))/(MAX(H823:K823)-MIN(H823:K823))))</f>
        <v>0.803428806898158</v>
      </c>
      <c r="AE823" s="0" t="n">
        <f aca="false">IF(MAX(H823:K823)=MIN(H823:K823),0,IF($B$17="custo",(MAX(H823:K823)-K823)/(MAX(H823:K823)-MIN(H823:K823)),(K823-MIN(H823:K823))/(MAX(H823:K823)-MIN(H823:K823))))</f>
        <v>1</v>
      </c>
      <c r="AF823" s="0" t="n">
        <f aca="false">IF(MAX(L823:O823)=MIN(L823:O823),0,IF($C$17="custo",(MAX(L823:O823)-L823)/(MAX(L823:O823)-MIN(L823:O823)),(L823-MIN(L823:O823))/(MAX(L823:O823)-MIN(L823:O823))))</f>
        <v>1</v>
      </c>
      <c r="AG823" s="0" t="n">
        <f aca="false">IF(MAX(L823:O823)=MIN(L823:O823),0,IF($C$17="custo",(MAX(L823:O823)-M823)/(MAX(L823:O823)-MIN(L823:O823)),(M823-MIN(L823:O823))/(MAX(L823:O823)-MIN(L823:O823))))</f>
        <v>0.854678092712248</v>
      </c>
      <c r="AH823" s="0" t="n">
        <f aca="false">IF(MAX(L823:O823)=MIN(L823:O823),0,IF($C$17="custo",(MAX(L823:O823)-N823)/(MAX(L823:O823)-MIN(L823:O823)),(N823-MIN(L823:O823))/(MAX(L823:O823)-MIN(L823:O823))))</f>
        <v>0.575484186738917</v>
      </c>
      <c r="AI823" s="0" t="n">
        <f aca="false">IF(MAX(L823:O823)=MIN(L823:O823),0,IF($C$17="custo",(MAX(L823:O823)-O823)/(MAX(L823:O823)-MIN(L823:O823)),(O823-MIN(L823:O823))/(MAX(L823:O823)-MIN(L823:O823))))</f>
        <v>0</v>
      </c>
      <c r="AJ823" s="0" t="n">
        <f aca="false">IF(MAX(P823:S823)=MIN(P823:S823),0,IF($D$17="custo",(MAX(P823:S823)-P823)/(MAX(P823:S823)-MIN(P823:S823)),(P823-MIN(P823:S823))/(MAX(P823:S823)-MIN(P823:S823))))</f>
        <v>0.228489867454666</v>
      </c>
      <c r="AK823" s="0" t="n">
        <f aca="false">IF(MAX(P823:S823)=MIN(P823:S823),0,IF($D$17="custo",(MAX(P823:S823)-Q823)/(MAX(P823:S823)-MIN(P823:S823)),(Q823-MIN(P823:S823))/(MAX(P823:S823)-MIN(P823:S823))))</f>
        <v>0</v>
      </c>
      <c r="AL823" s="0" t="n">
        <f aca="false">IF(MAX(P823:S823)=MIN(P823:S823),0,IF($D$17="custo",(MAX(P823:S823)-R823)/(MAX(P823:S823)-MIN(P823:S823)),(R823-MIN(P823:S823))/(MAX(P823:S823)-MIN(P823:S823))))</f>
        <v>0.731616165564976</v>
      </c>
      <c r="AM823" s="0" t="n">
        <f aca="false">IF(MAX(P823:S823)=MIN(P823:S823),0,IF($D$17="custo",(MAX(P823:S823)-S823)/(MAX(P823:S823)-MIN(P823:S823)),(S823-MIN(P823:S823))/(MAX(P823:S823)-MIN(P823:S823))))</f>
        <v>1</v>
      </c>
      <c r="AN823" s="0" t="n">
        <f aca="false">IF(MAX(T823:W823)=MIN(T823:W823),0,IF($E$17="custo",(MAX(T823:W823)-T823)/(MAX(T823:W823)-MIN(T823:W823)),(T823-MIN(T823:W823))/(MAX(T823:W823)-MIN(T823:W823))))</f>
        <v>0</v>
      </c>
      <c r="AO823" s="0" t="n">
        <f aca="false">IF(MAX(T823:W823)=MIN(T823:W823),0,IF($E$17="custo",(MAX(T823:W823)-U823)/(MAX(T823:W823)-MIN(T823:W823)),(U823-MIN(T823:W823))/(MAX(T823:W823)-MIN(T823:W823))))</f>
        <v>0.777777777777778</v>
      </c>
      <c r="AP823" s="0" t="n">
        <f aca="false">IF(MAX(T823:W823)=MIN(T823:W823),0,IF($E$17="custo",(MAX(T823:W823)-V823)/(MAX(T823:W823)-MIN(T823:W823)),(V823-MIN(T823:W823))/(MAX(T823:W823)-MIN(T823:W823))))</f>
        <v>0.888888888888889</v>
      </c>
      <c r="AQ823" s="0" t="n">
        <f aca="false">IF(MAX(T823:W823)=MIN(T823:W823),0,IF($E$17="custo",(MAX(T823:W823)-W823)/(MAX(T823:W823)-MIN(T823:W823)),(W823-MIN(T823:W823))/(MAX(T823:W823)-MIN(T823:W823))))</f>
        <v>1</v>
      </c>
      <c r="AR823" s="0" t="n">
        <f aca="false">IF(MAX(X823:AA823)=MIN(X823:AA823),0,IF($F$17="custo",(MAX(X823:AA823)-X823)/(MAX(X823:AA823)-MIN(X823:AA823)),(X823-MIN(X823:AA823))/(MAX(X823:AA823)-MIN(X823:AA823))))</f>
        <v>0</v>
      </c>
      <c r="AS823" s="0" t="n">
        <f aca="false">IF(MAX(X823:AA823)=MIN(X823:AA823),0,IF($F$17="custo",(MAX(X823:AA823)-Y823)/(MAX(X823:AA823)-MIN(X823:AA823)),(Y823-MIN(X823:AA823))/(MAX(X823:AA823)-MIN(X823:AA823))))</f>
        <v>0.71875</v>
      </c>
      <c r="AT823" s="0" t="n">
        <f aca="false">IF(MAX(X823:AA823)=MIN(X823:AA823),0,IF($F$17="custo",(MAX(X823:AA823)-Z823)/(MAX(X823:AA823)-MIN(X823:AA823)),(Z823-MIN(X823:AA823))/(MAX(X823:AA823)-MIN(X823:AA823))))</f>
        <v>0.34375</v>
      </c>
      <c r="AU823" s="0" t="n">
        <f aca="false">IF(MAX(X823:AA823)=MIN(X823:AA823),0,IF($F$17="custo",(MAX(X823:AA823)-AA823)/(MAX(X823:AA823)-MIN(X823:AA823)),(AA823-MIN(X823:AA823))/(MAX(X823:AA823)-MIN(X823:AA823))))</f>
        <v>1</v>
      </c>
      <c r="AV823" s="0" t="n">
        <f aca="false">STDEVP(AB823:AE823)</f>
        <v>0.421623937058146</v>
      </c>
      <c r="AW823" s="0" t="n">
        <f aca="false">STDEVP(AF823:AI823)</f>
        <v>0.382503109540295</v>
      </c>
      <c r="AX823" s="0" t="n">
        <f aca="false">STDEVP(AJ823:AM823)</f>
        <v>0.395905897302456</v>
      </c>
      <c r="AY823" s="0" t="n">
        <f aca="false">STDEVP(AN823:AQ823)</f>
        <v>0.392837100659193</v>
      </c>
      <c r="AZ823" s="0" t="n">
        <f aca="false">STDEVP(AR823:AU823)</f>
        <v>0.377918331951495</v>
      </c>
      <c r="BA823" s="0" t="n">
        <f aca="false">AV823*((1-IFERROR(CORREL(AB823:AE823,AF823:AI823),0))+(1-IFERROR(CORREL(AB823:AE823,AJ823:AM823),0))+(1-IFERROR(CORREL(AB823:AE823,AN823:AQ823),0))+(1-IFERROR(CORREL(AB823:AE823,AR823:AU823),0)))</f>
        <v>1.20504895403191</v>
      </c>
      <c r="BB823" s="0" t="n">
        <f aca="false">AW823*((1-IFERROR(CORREL(AF823:AI823,AB823:AE823),0))+(1-IFERROR(CORREL(AF823:AI823,AJ823:AM823),0))+(1-IFERROR(CORREL(AF823:AI823,AN823:AQ823),0))+(1-IFERROR(CORREL(AF823:AI823,AR823:AU823),0)))</f>
        <v>2.78554405465284</v>
      </c>
      <c r="BC823" s="0" t="n">
        <f aca="false">AX823*((1-IFERROR(CORREL(AJ823:AM823,AB823:AE823),0))+(1-IFERROR(CORREL(AJ823:AM823,AF823:AI823),0))+(1-IFERROR(CORREL(AJ823:AM823,AN823:AQ823),0))+(1-IFERROR(CORREL(AJ823:AM823,AR823:AU823),0)))</f>
        <v>1.16593022412879</v>
      </c>
      <c r="BD823" s="0" t="n">
        <f aca="false">AY823*((1-IFERROR(CORREL(AN823:AQ823,AB823:AE823),0))+(1-IFERROR(CORREL(AN823:AQ823,AF823:AI823),0))+(1-IFERROR(CORREL(AN823:AQ823,AJ823:AM823),0))+(1-IFERROR(CORREL(AN823:AQ823,AR823:AU823),0)))</f>
        <v>1.07810999237914</v>
      </c>
      <c r="BE823" s="0" t="n">
        <f aca="false">AZ823*((1-IFERROR(CORREL(AR823:AU823,AB823:AE823),0))+(1-IFERROR(CORREL(AR823:AU823,AF823:AI823),0))+(1-IFERROR(CORREL(AR823:AU823,AJ823:AM823),0))+(1-IFERROR(CORREL(AR823:AU823,AN823:AQ823),0)))</f>
        <v>1.17810262321064</v>
      </c>
      <c r="BF823" s="0" t="n">
        <f aca="false">IF(SUM(BA823:BE823)&gt;0,BA823/SUM(BA823:BE823),1/5)</f>
        <v>0.162564669600559</v>
      </c>
      <c r="BG823" s="0" t="n">
        <f aca="false">IF(SUM(BA823:BE823)&gt;0,BB823/SUM(BA823:BE823),1/5)</f>
        <v>0.375778135309224</v>
      </c>
      <c r="BH823" s="0" t="n">
        <f aca="false">IF(SUM(BA823:BE823)&gt;0,BC823/SUM(BA823:BE823),1/5)</f>
        <v>0.157287437185547</v>
      </c>
      <c r="BI823" s="0" t="n">
        <f aca="false">IF(SUM(BA823:BE823)&gt;0,BD823/SUM(BA823:BE823),1/5)</f>
        <v>0.145440228065238</v>
      </c>
      <c r="BJ823" s="0" t="n">
        <f aca="false">IF(SUM(BA823:BE823)&gt;0,BE823/SUM(BA823:BE823),1/5)</f>
        <v>0.158929529839432</v>
      </c>
      <c r="BK823" s="0" t="n">
        <f aca="false">BF823*AB823+BG823*AF823+BH823*AJ823+BI823*AN823+BJ823*AR823</f>
        <v>0.436815934839181</v>
      </c>
      <c r="BL823" s="0" t="n">
        <f aca="false">BF823*AC823+BG823*AG823+BH823*AK823+BI823*AO823+BJ823*AS823</f>
        <v>0.548520116925218</v>
      </c>
      <c r="BM823" s="0" t="n">
        <f aca="false">BF823*AD823+BG823*AH823+BH823*AL823+BI823*AP823+BJ823*AT823</f>
        <v>0.645849773425858</v>
      </c>
      <c r="BN823" s="0" t="n">
        <f aca="false">BF823*AE823+BG823*AI823+BH823*AM823+BI823*AQ823+BJ823*AU823</f>
        <v>0.624221864690776</v>
      </c>
      <c r="BO823" s="0" t="n">
        <f aca="false">RANK(BK823,$BK823:$BN823)</f>
        <v>4</v>
      </c>
      <c r="BP823" s="0" t="n">
        <f aca="false">RANK(BL823,$BK823:$BN823)</f>
        <v>3</v>
      </c>
      <c r="BQ823" s="0" t="n">
        <f aca="false">RANK(BM823,$BK823:$BN823)</f>
        <v>1</v>
      </c>
      <c r="BR823" s="0" t="n">
        <f aca="false">RANK(BN823,$BK823:$BN823)</f>
        <v>2</v>
      </c>
    </row>
    <row r="824" customFormat="false" ht="15" hidden="false" customHeight="false" outlineLevel="0" collapsed="false">
      <c r="A824" s="0" t="n">
        <v>801</v>
      </c>
      <c r="B824" s="0" t="n">
        <f aca="false">RANDBETWEEN(1,$B$5)</f>
        <v>5</v>
      </c>
      <c r="C824" s="0" t="n">
        <f aca="false">RANDBETWEEN(1,$B$5)</f>
        <v>5</v>
      </c>
      <c r="D824" s="0" t="n">
        <f aca="false">RANDBETWEEN(1,$B$5)</f>
        <v>5</v>
      </c>
      <c r="E824" s="0" t="n">
        <f aca="false">RANDBETWEEN(1,$B$5)</f>
        <v>2</v>
      </c>
      <c r="F824" s="0" t="n">
        <f aca="false">RANDBETWEEN(1,$B$5)</f>
        <v>3</v>
      </c>
      <c r="G824" s="0" t="n">
        <f aca="false">RANDBETWEEN(1,$B$5)</f>
        <v>3</v>
      </c>
      <c r="H824" s="0" t="n">
        <f aca="true">NORMINV(RAND(),$B$8,$B$13)</f>
        <v>48.5273034133588</v>
      </c>
      <c r="I824" s="0" t="n">
        <f aca="true">NORMINV(RAND(),$C$8,$C$13)</f>
        <v>59.7906488317852</v>
      </c>
      <c r="J824" s="0" t="n">
        <f aca="true">NORMINV(RAND(),$D$8,$D$13)</f>
        <v>15.9270608349773</v>
      </c>
      <c r="K824" s="0" t="n">
        <f aca="true">NORMINV(RAND(),$E$8,$E$13)</f>
        <v>2.88218442569785</v>
      </c>
      <c r="L824" s="0" t="n">
        <f aca="true">NORMINV(RAND(),$B$9,$B$14)</f>
        <v>52.0462215351665</v>
      </c>
      <c r="M824" s="0" t="n">
        <f aca="true">NORMINV(RAND(),$C$9,$C$14)</f>
        <v>58.2437876050482</v>
      </c>
      <c r="N824" s="0" t="n">
        <f aca="true">NORMINV(RAND(),$D$9,$D$14)</f>
        <v>44.2614080496834</v>
      </c>
      <c r="O824" s="0" t="n">
        <f aca="true">NORMINV(RAND(),$E$9,$E$14)</f>
        <v>24.7320440186738</v>
      </c>
      <c r="P824" s="0" t="n">
        <f aca="true">NORMINV(RAND(),$B$10,$B$15)</f>
        <v>26.8466927327945</v>
      </c>
      <c r="Q824" s="0" t="n">
        <f aca="true">NORMINV(RAND(),$C$10,$C$15)</f>
        <v>30.8338721058517</v>
      </c>
      <c r="R824" s="0" t="n">
        <f aca="true">NORMINV(RAND(),$D$10,$D$15)</f>
        <v>10.3036355373797</v>
      </c>
      <c r="S824" s="0" t="n">
        <f aca="true">NORMINV(RAND(),$E$10,$E$15)</f>
        <v>3.944422680871</v>
      </c>
      <c r="T824" s="0" t="n">
        <f aca="false">MEDIAN(INDEX(Avaliadores!$B$17:$B$22,$B824),INDEX(Avaliadores!$B$17:$B$22,$C824),INDEX(Avaliadores!$B$17:$B$22,$D824),INDEX(Avaliadores!$B$17:$B$22,$E824),INDEX(Avaliadores!$B$17:$B$22,$F824),INDEX(Avaliadores!$B$17:$B$22,$G824))</f>
        <v>2.66666666666667</v>
      </c>
      <c r="U824" s="0" t="n">
        <f aca="false">MEDIAN(INDEX(Avaliadores!$C$17:$C$22,$B824),INDEX(Avaliadores!$C$17:$C$22,$C824),INDEX(Avaliadores!$C$17:$C$22,$D824),INDEX(Avaliadores!$C$17:$C$22,$E824),INDEX(Avaliadores!$C$17:$C$22,$F824),INDEX(Avaliadores!$C$17:$C$22,$G824))</f>
        <v>5.29166666666667</v>
      </c>
      <c r="V824" s="0" t="n">
        <f aca="false">MEDIAN(INDEX(Avaliadores!$D$17:$D$22,$B824),INDEX(Avaliadores!$D$17:$D$22,$C824),INDEX(Avaliadores!$D$17:$D$22,$D824),INDEX(Avaliadores!$D$17:$D$22,$E824),INDEX(Avaliadores!$D$17:$D$22,$F824),INDEX(Avaliadores!$D$17:$D$22,$G824))</f>
        <v>5.66666666666667</v>
      </c>
      <c r="W824" s="0" t="n">
        <f aca="false">MEDIAN(INDEX(Avaliadores!$E$17:$E$22,$B824),INDEX(Avaliadores!$E$17:$E$22,$C824),INDEX(Avaliadores!$E$17:$E$22,$D824),INDEX(Avaliadores!$E$17:$E$22,$E824),INDEX(Avaliadores!$E$17:$E$22,$F824),INDEX(Avaliadores!$E$17:$E$22,$G824))</f>
        <v>6.79166666666667</v>
      </c>
      <c r="X824" s="0" t="n">
        <f aca="false">MEDIAN(INDEX(Avaliadores!$F$17:$F$22,$B824),INDEX(Avaliadores!$F$17:$F$22,$C824),INDEX(Avaliadores!$F$17:$F$22,$D824),INDEX(Avaliadores!$F$17:$F$22,$E824),INDEX(Avaliadores!$F$17:$F$22,$F824),INDEX(Avaliadores!$F$17:$F$22,$G824))</f>
        <v>2.54166666666667</v>
      </c>
      <c r="Y824" s="0" t="n">
        <f aca="false">MEDIAN(INDEX(Avaliadores!$G$17:$G$22,$B824),INDEX(Avaliadores!$G$17:$G$22,$C824),INDEX(Avaliadores!$G$17:$G$22,$D824),INDEX(Avaliadores!$G$17:$G$22,$E824),INDEX(Avaliadores!$G$17:$G$22,$F824),INDEX(Avaliadores!$G$17:$G$22,$G824))</f>
        <v>5.16666666666667</v>
      </c>
      <c r="Z824" s="0" t="n">
        <f aca="false">MEDIAN(INDEX(Avaliadores!$H$17:$H$22,$B824),INDEX(Avaliadores!$H$17:$H$22,$C824),INDEX(Avaliadores!$H$17:$H$22,$D824),INDEX(Avaliadores!$H$17:$H$22,$E824),INDEX(Avaliadores!$H$17:$H$22,$F824),INDEX(Avaliadores!$H$17:$H$22,$G824))</f>
        <v>3.66666666666667</v>
      </c>
      <c r="AA824" s="0" t="n">
        <f aca="false">MEDIAN(INDEX(Avaliadores!$I$17:$I$22,$B824),INDEX(Avaliadores!$I$17:$I$22,$C824),INDEX(Avaliadores!$I$17:$I$22,$D824),INDEX(Avaliadores!$I$17:$I$22,$E824),INDEX(Avaliadores!$I$17:$I$22,$F824),INDEX(Avaliadores!$I$17:$I$22,$G824))</f>
        <v>6.54166666666667</v>
      </c>
      <c r="AB824" s="0" t="n">
        <f aca="false">IF(MAX(H824:K824)=MIN(H824:K824),0,IF($B$17="custo",(MAX(H824:K824)-H824)/(MAX(H824:K824)-MIN(H824:K824)),(H824-MIN(H824:K824))/(MAX(H824:K824)-MIN(H824:K824))))</f>
        <v>0.197920389101584</v>
      </c>
      <c r="AC824" s="0" t="n">
        <f aca="false">IF(MAX(H824:K824)=MIN(H824:K824),0,IF($B$17="custo",(MAX(H824:K824)-I824)/(MAX(H824:K824)-MIN(H824:K824)),(I824-MIN(H824:K824))/(MAX(H824:K824)-MIN(H824:K824))))</f>
        <v>0</v>
      </c>
      <c r="AD824" s="0" t="n">
        <f aca="false">IF(MAX(H824:K824)=MIN(H824:K824),0,IF($B$17="custo",(MAX(H824:K824)-J824)/(MAX(H824:K824)-MIN(H824:K824)),(J824-MIN(H824:K824))/(MAX(H824:K824)-MIN(H824:K824))))</f>
        <v>0.770774408597747</v>
      </c>
      <c r="AE824" s="0" t="n">
        <f aca="false">IF(MAX(H824:K824)=MIN(H824:K824),0,IF($B$17="custo",(MAX(H824:K824)-K824)/(MAX(H824:K824)-MIN(H824:K824)),(K824-MIN(H824:K824))/(MAX(H824:K824)-MIN(H824:K824))))</f>
        <v>1</v>
      </c>
      <c r="AF824" s="0" t="n">
        <f aca="false">IF(MAX(L824:O824)=MIN(L824:O824),0,IF($C$17="custo",(MAX(L824:O824)-L824)/(MAX(L824:O824)-MIN(L824:O824)),(L824-MIN(L824:O824))/(MAX(L824:O824)-MIN(L824:O824))))</f>
        <v>0.815062858370594</v>
      </c>
      <c r="AG824" s="0" t="n">
        <f aca="false">IF(MAX(L824:O824)=MIN(L824:O824),0,IF($C$17="custo",(MAX(L824:O824)-M824)/(MAX(L824:O824)-MIN(L824:O824)),(M824-MIN(L824:O824))/(MAX(L824:O824)-MIN(L824:O824))))</f>
        <v>1</v>
      </c>
      <c r="AH824" s="0" t="n">
        <f aca="false">IF(MAX(L824:O824)=MIN(L824:O824),0,IF($C$17="custo",(MAX(L824:O824)-N824)/(MAX(L824:O824)-MIN(L824:O824)),(N824-MIN(L824:O824))/(MAX(L824:O824)-MIN(L824:O824))))</f>
        <v>0.582761800521476</v>
      </c>
      <c r="AI824" s="0" t="n">
        <f aca="false">IF(MAX(L824:O824)=MIN(L824:O824),0,IF($C$17="custo",(MAX(L824:O824)-O824)/(MAX(L824:O824)-MIN(L824:O824)),(O824-MIN(L824:O824))/(MAX(L824:O824)-MIN(L824:O824))))</f>
        <v>0</v>
      </c>
      <c r="AJ824" s="0" t="n">
        <f aca="false">IF(MAX(P824:S824)=MIN(P824:S824),0,IF($D$17="custo",(MAX(P824:S824)-P824)/(MAX(P824:S824)-MIN(P824:S824)),(P824-MIN(P824:S824))/(MAX(P824:S824)-MIN(P824:S824))))</f>
        <v>0.148280439292038</v>
      </c>
      <c r="AK824" s="0" t="n">
        <f aca="false">IF(MAX(P824:S824)=MIN(P824:S824),0,IF($D$17="custo",(MAX(P824:S824)-Q824)/(MAX(P824:S824)-MIN(P824:S824)),(Q824-MIN(P824:S824))/(MAX(P824:S824)-MIN(P824:S824))))</f>
        <v>0</v>
      </c>
      <c r="AL824" s="0" t="n">
        <f aca="false">IF(MAX(P824:S824)=MIN(P824:S824),0,IF($D$17="custo",(MAX(P824:S824)-R824)/(MAX(P824:S824)-MIN(P824:S824)),(R824-MIN(P824:S824))/(MAX(P824:S824)-MIN(P824:S824))))</f>
        <v>0.76350527837134</v>
      </c>
      <c r="AM824" s="0" t="n">
        <f aca="false">IF(MAX(P824:S824)=MIN(P824:S824),0,IF($D$17="custo",(MAX(P824:S824)-S824)/(MAX(P824:S824)-MIN(P824:S824)),(S824-MIN(P824:S824))/(MAX(P824:S824)-MIN(P824:S824))))</f>
        <v>1</v>
      </c>
      <c r="AN824" s="0" t="n">
        <f aca="false">IF(MAX(T824:W824)=MIN(T824:W824),0,IF($E$17="custo",(MAX(T824:W824)-T824)/(MAX(T824:W824)-MIN(T824:W824)),(T824-MIN(T824:W824))/(MAX(T824:W824)-MIN(T824:W824))))</f>
        <v>0</v>
      </c>
      <c r="AO824" s="0" t="n">
        <f aca="false">IF(MAX(T824:W824)=MIN(T824:W824),0,IF($E$17="custo",(MAX(T824:W824)-U824)/(MAX(T824:W824)-MIN(T824:W824)),(U824-MIN(T824:W824))/(MAX(T824:W824)-MIN(T824:W824))))</f>
        <v>0.636363636363636</v>
      </c>
      <c r="AP824" s="0" t="n">
        <f aca="false">IF(MAX(T824:W824)=MIN(T824:W824),0,IF($E$17="custo",(MAX(T824:W824)-V824)/(MAX(T824:W824)-MIN(T824:W824)),(V824-MIN(T824:W824))/(MAX(T824:W824)-MIN(T824:W824))))</f>
        <v>0.727272727272727</v>
      </c>
      <c r="AQ824" s="0" t="n">
        <f aca="false">IF(MAX(T824:W824)=MIN(T824:W824),0,IF($E$17="custo",(MAX(T824:W824)-W824)/(MAX(T824:W824)-MIN(T824:W824)),(W824-MIN(T824:W824))/(MAX(T824:W824)-MIN(T824:W824))))</f>
        <v>1</v>
      </c>
      <c r="AR824" s="0" t="n">
        <f aca="false">IF(MAX(X824:AA824)=MIN(X824:AA824),0,IF($F$17="custo",(MAX(X824:AA824)-X824)/(MAX(X824:AA824)-MIN(X824:AA824)),(X824-MIN(X824:AA824))/(MAX(X824:AA824)-MIN(X824:AA824))))</f>
        <v>0</v>
      </c>
      <c r="AS824" s="0" t="n">
        <f aca="false">IF(MAX(X824:AA824)=MIN(X824:AA824),0,IF($F$17="custo",(MAX(X824:AA824)-Y824)/(MAX(X824:AA824)-MIN(X824:AA824)),(Y824-MIN(X824:AA824))/(MAX(X824:AA824)-MIN(X824:AA824))))</f>
        <v>0.65625</v>
      </c>
      <c r="AT824" s="0" t="n">
        <f aca="false">IF(MAX(X824:AA824)=MIN(X824:AA824),0,IF($F$17="custo",(MAX(X824:AA824)-Z824)/(MAX(X824:AA824)-MIN(X824:AA824)),(Z824-MIN(X824:AA824))/(MAX(X824:AA824)-MIN(X824:AA824))))</f>
        <v>0.28125</v>
      </c>
      <c r="AU824" s="0" t="n">
        <f aca="false">IF(MAX(X824:AA824)=MIN(X824:AA824),0,IF($F$17="custo",(MAX(X824:AA824)-AA824)/(MAX(X824:AA824)-MIN(X824:AA824)),(AA824-MIN(X824:AA824))/(MAX(X824:AA824)-MIN(X824:AA824))))</f>
        <v>1</v>
      </c>
      <c r="AV824" s="0" t="n">
        <f aca="false">STDEVP(AB824:AE824)</f>
        <v>0.4075309398528</v>
      </c>
      <c r="AW824" s="0" t="n">
        <f aca="false">STDEVP(AF824:AI824)</f>
        <v>0.376346916270267</v>
      </c>
      <c r="AX824" s="0" t="n">
        <f aca="false">STDEVP(AJ824:AM824)</f>
        <v>0.415691063535205</v>
      </c>
      <c r="AY824" s="0" t="n">
        <f aca="false">STDEVP(AN824:AQ824)</f>
        <v>0.366466261286298</v>
      </c>
      <c r="AZ824" s="0" t="n">
        <f aca="false">STDEVP(AR824:AU824)</f>
        <v>0.377918331951495</v>
      </c>
      <c r="BA824" s="0" t="n">
        <f aca="false">AV824*((1-IFERROR(CORREL(AB824:AE824,AF824:AI824),0))+(1-IFERROR(CORREL(AB824:AE824,AJ824:AM824),0))+(1-IFERROR(CORREL(AB824:AE824,AN824:AQ824),0))+(1-IFERROR(CORREL(AB824:AE824,AR824:AU824),0)))</f>
        <v>1.15633060202762</v>
      </c>
      <c r="BB824" s="0" t="n">
        <f aca="false">AW824*((1-IFERROR(CORREL(AF824:AI824,AB824:AE824),0))+(1-IFERROR(CORREL(AF824:AI824,AJ824:AM824),0))+(1-IFERROR(CORREL(AF824:AI824,AN824:AQ824),0))+(1-IFERROR(CORREL(AF824:AI824,AR824:AU824),0)))</f>
        <v>2.67291082197294</v>
      </c>
      <c r="BC824" s="0" t="n">
        <f aca="false">AX824*((1-IFERROR(CORREL(AJ824:AM824,AB824:AE824),0))+(1-IFERROR(CORREL(AJ824:AM824,AF824:AI824),0))+(1-IFERROR(CORREL(AJ824:AM824,AN824:AQ824),0))+(1-IFERROR(CORREL(AJ824:AM824,AR824:AU824),0)))</f>
        <v>1.15163180738916</v>
      </c>
      <c r="BD824" s="0" t="n">
        <f aca="false">AY824*((1-IFERROR(CORREL(AN824:AQ824,AB824:AE824),0))+(1-IFERROR(CORREL(AN824:AQ824,AF824:AI824),0))+(1-IFERROR(CORREL(AN824:AQ824,AJ824:AM824),0))+(1-IFERROR(CORREL(AN824:AQ824,AR824:AU824),0)))</f>
        <v>0.887453680390223</v>
      </c>
      <c r="BE824" s="0" t="n">
        <f aca="false">AZ824*((1-IFERROR(CORREL(AR824:AU824,AB824:AE824),0))+(1-IFERROR(CORREL(AR824:AU824,AF824:AI824),0))+(1-IFERROR(CORREL(AR824:AU824,AJ824:AM824),0))+(1-IFERROR(CORREL(AR824:AU824,AN824:AQ824),0)))</f>
        <v>1.07770589178909</v>
      </c>
      <c r="BF824" s="0" t="n">
        <f aca="false">IF(SUM(BA824:BE824)&gt;0,BA824/SUM(BA824:BE824),1/5)</f>
        <v>0.166473530247866</v>
      </c>
      <c r="BG824" s="0" t="n">
        <f aca="false">IF(SUM(BA824:BE824)&gt;0,BB824/SUM(BA824:BE824),1/5)</f>
        <v>0.384811142930327</v>
      </c>
      <c r="BH824" s="0" t="n">
        <f aca="false">IF(SUM(BA824:BE824)&gt;0,BC824/SUM(BA824:BE824),1/5)</f>
        <v>0.165797058545048</v>
      </c>
      <c r="BI824" s="0" t="n">
        <f aca="false">IF(SUM(BA824:BE824)&gt;0,BD824/SUM(BA824:BE824),1/5)</f>
        <v>0.127764107295063</v>
      </c>
      <c r="BJ824" s="0" t="n">
        <f aca="false">IF(SUM(BA824:BE824)&gt;0,BE824/SUM(BA824:BE824),1/5)</f>
        <v>0.155154160981696</v>
      </c>
      <c r="BK824" s="0" t="n">
        <f aca="false">BF824*AB824+BG824*AF824+BH824*AJ824+BI824*AN824+BJ824*AR824</f>
        <v>0.371178236645807</v>
      </c>
      <c r="BL824" s="0" t="n">
        <f aca="false">BF824*AC824+BG824*AG824+BH824*AK824+BI824*AO824+BJ824*AS824</f>
        <v>0.567935492989605</v>
      </c>
      <c r="BM824" s="0" t="n">
        <f aca="false">BF824*AD824+BG824*AH824+BH824*AL824+BI824*AP824+BJ824*AT824</f>
        <v>0.615710159212517</v>
      </c>
      <c r="BN824" s="0" t="n">
        <f aca="false">BF824*AE824+BG824*AI824+BH824*AM824+BI824*AQ824+BJ824*AU824</f>
        <v>0.615188857069673</v>
      </c>
      <c r="BO824" s="0" t="n">
        <f aca="false">RANK(BK824,$BK824:$BN824)</f>
        <v>4</v>
      </c>
      <c r="BP824" s="0" t="n">
        <f aca="false">RANK(BL824,$BK824:$BN824)</f>
        <v>3</v>
      </c>
      <c r="BQ824" s="0" t="n">
        <f aca="false">RANK(BM824,$BK824:$BN824)</f>
        <v>1</v>
      </c>
      <c r="BR824" s="0" t="n">
        <f aca="false">RANK(BN824,$BK824:$BN824)</f>
        <v>2</v>
      </c>
    </row>
    <row r="825" customFormat="false" ht="15" hidden="false" customHeight="false" outlineLevel="0" collapsed="false">
      <c r="A825" s="0" t="n">
        <v>802</v>
      </c>
      <c r="B825" s="0" t="n">
        <f aca="false">RANDBETWEEN(1,$B$5)</f>
        <v>4</v>
      </c>
      <c r="C825" s="0" t="n">
        <f aca="false">RANDBETWEEN(1,$B$5)</f>
        <v>4</v>
      </c>
      <c r="D825" s="0" t="n">
        <f aca="false">RANDBETWEEN(1,$B$5)</f>
        <v>6</v>
      </c>
      <c r="E825" s="0" t="n">
        <f aca="false">RANDBETWEEN(1,$B$5)</f>
        <v>6</v>
      </c>
      <c r="F825" s="0" t="n">
        <f aca="false">RANDBETWEEN(1,$B$5)</f>
        <v>1</v>
      </c>
      <c r="G825" s="0" t="n">
        <f aca="false">RANDBETWEEN(1,$B$5)</f>
        <v>3</v>
      </c>
      <c r="H825" s="0" t="n">
        <f aca="true">NORMINV(RAND(),$B$8,$B$13)</f>
        <v>49.3524628853528</v>
      </c>
      <c r="I825" s="0" t="n">
        <f aca="true">NORMINV(RAND(),$C$8,$C$13)</f>
        <v>56.6050321634641</v>
      </c>
      <c r="J825" s="0" t="n">
        <f aca="true">NORMINV(RAND(),$D$8,$D$13)</f>
        <v>17.0463824715143</v>
      </c>
      <c r="K825" s="0" t="n">
        <f aca="true">NORMINV(RAND(),$E$8,$E$13)</f>
        <v>3.24460289068971</v>
      </c>
      <c r="L825" s="0" t="n">
        <f aca="true">NORMINV(RAND(),$B$9,$B$14)</f>
        <v>44.0263304153318</v>
      </c>
      <c r="M825" s="0" t="n">
        <f aca="true">NORMINV(RAND(),$C$9,$C$14)</f>
        <v>49.9818072356658</v>
      </c>
      <c r="N825" s="0" t="n">
        <f aca="true">NORMINV(RAND(),$D$9,$D$14)</f>
        <v>54.1242915888622</v>
      </c>
      <c r="O825" s="0" t="n">
        <f aca="true">NORMINV(RAND(),$E$9,$E$14)</f>
        <v>22.6878766469961</v>
      </c>
      <c r="P825" s="0" t="n">
        <f aca="true">NORMINV(RAND(),$B$10,$B$15)</f>
        <v>21.8525530105528</v>
      </c>
      <c r="Q825" s="0" t="n">
        <f aca="true">NORMINV(RAND(),$C$10,$C$15)</f>
        <v>32.2392113278227</v>
      </c>
      <c r="R825" s="0" t="n">
        <f aca="true">NORMINV(RAND(),$D$10,$D$15)</f>
        <v>10.7582910779768</v>
      </c>
      <c r="S825" s="0" t="n">
        <f aca="true">NORMINV(RAND(),$E$10,$E$15)</f>
        <v>4.14418248176777</v>
      </c>
      <c r="T825" s="0" t="n">
        <f aca="false">MEDIAN(INDEX(Avaliadores!$B$17:$B$22,$B825),INDEX(Avaliadores!$B$17:$B$22,$C825),INDEX(Avaliadores!$B$17:$B$22,$D825),INDEX(Avaliadores!$B$17:$B$22,$E825),INDEX(Avaliadores!$B$17:$B$22,$F825),INDEX(Avaliadores!$B$17:$B$22,$G825))</f>
        <v>2.41666666666667</v>
      </c>
      <c r="U825" s="0" t="n">
        <f aca="false">MEDIAN(INDEX(Avaliadores!$C$17:$C$22,$B825),INDEX(Avaliadores!$C$17:$C$22,$C825),INDEX(Avaliadores!$C$17:$C$22,$D825),INDEX(Avaliadores!$C$17:$C$22,$E825),INDEX(Avaliadores!$C$17:$C$22,$F825),INDEX(Avaliadores!$C$17:$C$22,$G825))</f>
        <v>5.54166666666667</v>
      </c>
      <c r="V825" s="0" t="n">
        <f aca="false">MEDIAN(INDEX(Avaliadores!$D$17:$D$22,$B825),INDEX(Avaliadores!$D$17:$D$22,$C825),INDEX(Avaliadores!$D$17:$D$22,$D825),INDEX(Avaliadores!$D$17:$D$22,$E825),INDEX(Avaliadores!$D$17:$D$22,$F825),INDEX(Avaliadores!$D$17:$D$22,$G825))</f>
        <v>5.54166666666667</v>
      </c>
      <c r="W825" s="0" t="n">
        <f aca="false">MEDIAN(INDEX(Avaliadores!$E$17:$E$22,$B825),INDEX(Avaliadores!$E$17:$E$22,$C825),INDEX(Avaliadores!$E$17:$E$22,$D825),INDEX(Avaliadores!$E$17:$E$22,$E825),INDEX(Avaliadores!$E$17:$E$22,$F825),INDEX(Avaliadores!$E$17:$E$22,$G825))</f>
        <v>6.29166666666667</v>
      </c>
      <c r="X825" s="0" t="n">
        <f aca="false">MEDIAN(INDEX(Avaliadores!$F$17:$F$22,$B825),INDEX(Avaliadores!$F$17:$F$22,$C825),INDEX(Avaliadores!$F$17:$F$22,$D825),INDEX(Avaliadores!$F$17:$F$22,$E825),INDEX(Avaliadores!$F$17:$F$22,$F825),INDEX(Avaliadores!$F$17:$F$22,$G825))</f>
        <v>3.04166666666667</v>
      </c>
      <c r="Y825" s="0" t="n">
        <f aca="false">MEDIAN(INDEX(Avaliadores!$G$17:$G$22,$B825),INDEX(Avaliadores!$G$17:$G$22,$C825),INDEX(Avaliadores!$G$17:$G$22,$D825),INDEX(Avaliadores!$G$17:$G$22,$E825),INDEX(Avaliadores!$G$17:$G$22,$F825),INDEX(Avaliadores!$G$17:$G$22,$G825))</f>
        <v>5.04166666666667</v>
      </c>
      <c r="Z825" s="0" t="n">
        <f aca="false">MEDIAN(INDEX(Avaliadores!$H$17:$H$22,$B825),INDEX(Avaliadores!$H$17:$H$22,$C825),INDEX(Avaliadores!$H$17:$H$22,$D825),INDEX(Avaliadores!$H$17:$H$22,$E825),INDEX(Avaliadores!$H$17:$H$22,$F825),INDEX(Avaliadores!$H$17:$H$22,$G825))</f>
        <v>3.91666666666667</v>
      </c>
      <c r="AA825" s="0" t="n">
        <f aca="false">MEDIAN(INDEX(Avaliadores!$I$17:$I$22,$B825),INDEX(Avaliadores!$I$17:$I$22,$C825),INDEX(Avaliadores!$I$17:$I$22,$D825),INDEX(Avaliadores!$I$17:$I$22,$E825),INDEX(Avaliadores!$I$17:$I$22,$F825),INDEX(Avaliadores!$I$17:$I$22,$G825))</f>
        <v>6.91666666666667</v>
      </c>
      <c r="AB825" s="0" t="n">
        <f aca="false">IF(MAX(H825:K825)=MIN(H825:K825),0,IF($B$17="custo",(MAX(H825:K825)-H825)/(MAX(H825:K825)-MIN(H825:K825)),(H825-MIN(H825:K825))/(MAX(H825:K825)-MIN(H825:K825))))</f>
        <v>0.135916621679272</v>
      </c>
      <c r="AC825" s="0" t="n">
        <f aca="false">IF(MAX(H825:K825)=MIN(H825:K825),0,IF($B$17="custo",(MAX(H825:K825)-I825)/(MAX(H825:K825)-MIN(H825:K825)),(I825-MIN(H825:K825))/(MAX(H825:K825)-MIN(H825:K825))))</f>
        <v>0</v>
      </c>
      <c r="AD825" s="0" t="n">
        <f aca="false">IF(MAX(H825:K825)=MIN(H825:K825),0,IF($B$17="custo",(MAX(H825:K825)-J825)/(MAX(H825:K825)-MIN(H825:K825)),(J825-MIN(H825:K825))/(MAX(H825:K825)-MIN(H825:K825))))</f>
        <v>0.74134804069377</v>
      </c>
      <c r="AE825" s="0" t="n">
        <f aca="false">IF(MAX(H825:K825)=MIN(H825:K825),0,IF($B$17="custo",(MAX(H825:K825)-K825)/(MAX(H825:K825)-MIN(H825:K825)),(K825-MIN(H825:K825))/(MAX(H825:K825)-MIN(H825:K825))))</f>
        <v>1</v>
      </c>
      <c r="AF825" s="0" t="n">
        <f aca="false">IF(MAX(L825:O825)=MIN(L825:O825),0,IF($C$17="custo",(MAX(L825:O825)-L825)/(MAX(L825:O825)-MIN(L825:O825)),(L825-MIN(L825:O825))/(MAX(L825:O825)-MIN(L825:O825))))</f>
        <v>0.678781400735293</v>
      </c>
      <c r="AG825" s="0" t="n">
        <f aca="false">IF(MAX(L825:O825)=MIN(L825:O825),0,IF($C$17="custo",(MAX(L825:O825)-M825)/(MAX(L825:O825)-MIN(L825:O825)),(M825-MIN(L825:O825))/(MAX(L825:O825)-MIN(L825:O825))))</f>
        <v>0.868226565883645</v>
      </c>
      <c r="AH825" s="0" t="n">
        <f aca="false">IF(MAX(L825:O825)=MIN(L825:O825),0,IF($C$17="custo",(MAX(L825:O825)-N825)/(MAX(L825:O825)-MIN(L825:O825)),(N825-MIN(L825:O825))/(MAX(L825:O825)-MIN(L825:O825))))</f>
        <v>1</v>
      </c>
      <c r="AI825" s="0" t="n">
        <f aca="false">IF(MAX(L825:O825)=MIN(L825:O825),0,IF($C$17="custo",(MAX(L825:O825)-O825)/(MAX(L825:O825)-MIN(L825:O825)),(O825-MIN(L825:O825))/(MAX(L825:O825)-MIN(L825:O825))))</f>
        <v>0</v>
      </c>
      <c r="AJ825" s="0" t="n">
        <f aca="false">IF(MAX(P825:S825)=MIN(P825:S825),0,IF($D$17="custo",(MAX(P825:S825)-P825)/(MAX(P825:S825)-MIN(P825:S825)),(P825-MIN(P825:S825))/(MAX(P825:S825)-MIN(P825:S825))))</f>
        <v>0.36969737152373</v>
      </c>
      <c r="AK825" s="0" t="n">
        <f aca="false">IF(MAX(P825:S825)=MIN(P825:S825),0,IF($D$17="custo",(MAX(P825:S825)-Q825)/(MAX(P825:S825)-MIN(P825:S825)),(Q825-MIN(P825:S825))/(MAX(P825:S825)-MIN(P825:S825))))</f>
        <v>0</v>
      </c>
      <c r="AL825" s="0" t="n">
        <f aca="false">IF(MAX(P825:S825)=MIN(P825:S825),0,IF($D$17="custo",(MAX(P825:S825)-R825)/(MAX(P825:S825)-MIN(P825:S825)),(R825-MIN(P825:S825))/(MAX(P825:S825)-MIN(P825:S825))))</f>
        <v>0.76458082202191</v>
      </c>
      <c r="AM825" s="0" t="n">
        <f aca="false">IF(MAX(P825:S825)=MIN(P825:S825),0,IF($D$17="custo",(MAX(P825:S825)-S825)/(MAX(P825:S825)-MIN(P825:S825)),(S825-MIN(P825:S825))/(MAX(P825:S825)-MIN(P825:S825))))</f>
        <v>1</v>
      </c>
      <c r="AN825" s="0" t="n">
        <f aca="false">IF(MAX(T825:W825)=MIN(T825:W825),0,IF($E$17="custo",(MAX(T825:W825)-T825)/(MAX(T825:W825)-MIN(T825:W825)),(T825-MIN(T825:W825))/(MAX(T825:W825)-MIN(T825:W825))))</f>
        <v>0</v>
      </c>
      <c r="AO825" s="0" t="n">
        <f aca="false">IF(MAX(T825:W825)=MIN(T825:W825),0,IF($E$17="custo",(MAX(T825:W825)-U825)/(MAX(T825:W825)-MIN(T825:W825)),(U825-MIN(T825:W825))/(MAX(T825:W825)-MIN(T825:W825))))</f>
        <v>0.806451612903226</v>
      </c>
      <c r="AP825" s="0" t="n">
        <f aca="false">IF(MAX(T825:W825)=MIN(T825:W825),0,IF($E$17="custo",(MAX(T825:W825)-V825)/(MAX(T825:W825)-MIN(T825:W825)),(V825-MIN(T825:W825))/(MAX(T825:W825)-MIN(T825:W825))))</f>
        <v>0.806451612903226</v>
      </c>
      <c r="AQ825" s="0" t="n">
        <f aca="false">IF(MAX(T825:W825)=MIN(T825:W825),0,IF($E$17="custo",(MAX(T825:W825)-W825)/(MAX(T825:W825)-MIN(T825:W825)),(W825-MIN(T825:W825))/(MAX(T825:W825)-MIN(T825:W825))))</f>
        <v>1</v>
      </c>
      <c r="AR825" s="0" t="n">
        <f aca="false">IF(MAX(X825:AA825)=MIN(X825:AA825),0,IF($F$17="custo",(MAX(X825:AA825)-X825)/(MAX(X825:AA825)-MIN(X825:AA825)),(X825-MIN(X825:AA825))/(MAX(X825:AA825)-MIN(X825:AA825))))</f>
        <v>0</v>
      </c>
      <c r="AS825" s="0" t="n">
        <f aca="false">IF(MAX(X825:AA825)=MIN(X825:AA825),0,IF($F$17="custo",(MAX(X825:AA825)-Y825)/(MAX(X825:AA825)-MIN(X825:AA825)),(Y825-MIN(X825:AA825))/(MAX(X825:AA825)-MIN(X825:AA825))))</f>
        <v>0.516129032258065</v>
      </c>
      <c r="AT825" s="0" t="n">
        <f aca="false">IF(MAX(X825:AA825)=MIN(X825:AA825),0,IF($F$17="custo",(MAX(X825:AA825)-Z825)/(MAX(X825:AA825)-MIN(X825:AA825)),(Z825-MIN(X825:AA825))/(MAX(X825:AA825)-MIN(X825:AA825))))</f>
        <v>0.225806451612903</v>
      </c>
      <c r="AU825" s="0" t="n">
        <f aca="false">IF(MAX(X825:AA825)=MIN(X825:AA825),0,IF($F$17="custo",(MAX(X825:AA825)-AA825)/(MAX(X825:AA825)-MIN(X825:AA825)),(AA825-MIN(X825:AA825))/(MAX(X825:AA825)-MIN(X825:AA825))))</f>
        <v>1</v>
      </c>
      <c r="AV825" s="0" t="n">
        <f aca="false">STDEVP(AB825:AE825)</f>
        <v>0.41443925741312</v>
      </c>
      <c r="AW825" s="0" t="n">
        <f aca="false">STDEVP(AF825:AI825)</f>
        <v>0.384951024217753</v>
      </c>
      <c r="AX825" s="0" t="n">
        <f aca="false">STDEVP(AJ825:AM825)</f>
        <v>0.381599963330103</v>
      </c>
      <c r="AY825" s="0" t="n">
        <f aca="false">STDEVP(AN825:AQ825)</f>
        <v>0.385328623077429</v>
      </c>
      <c r="AZ825" s="0" t="n">
        <f aca="false">STDEVP(AR825:AU825)</f>
        <v>0.373762265363112</v>
      </c>
      <c r="BA825" s="0" t="n">
        <f aca="false">AV825*((1-IFERROR(CORREL(AB825:AE825,AF825:AI825),0))+(1-IFERROR(CORREL(AB825:AE825,AJ825:AM825),0))+(1-IFERROR(CORREL(AB825:AE825,AN825:AQ825),0))+(1-IFERROR(CORREL(AB825:AE825,AR825:AU825),0)))</f>
        <v>1.01439507061138</v>
      </c>
      <c r="BB825" s="0" t="n">
        <f aca="false">AW825*((1-IFERROR(CORREL(AF825:AI825,AB825:AE825),0))+(1-IFERROR(CORREL(AF825:AI825,AJ825:AM825),0))+(1-IFERROR(CORREL(AF825:AI825,AN825:AQ825),0))+(1-IFERROR(CORREL(AF825:AI825,AR825:AU825),0)))</f>
        <v>2.37612810693633</v>
      </c>
      <c r="BC825" s="0" t="n">
        <f aca="false">AX825*((1-IFERROR(CORREL(AJ825:AM825,AB825:AE825),0))+(1-IFERROR(CORREL(AJ825:AM825,AF825:AI825),0))+(1-IFERROR(CORREL(AJ825:AM825,AN825:AQ825),0))+(1-IFERROR(CORREL(AJ825:AM825,AR825:AU825),0)))</f>
        <v>1.07124748207956</v>
      </c>
      <c r="BD825" s="0" t="n">
        <f aca="false">AY825*((1-IFERROR(CORREL(AN825:AQ825,AB825:AE825),0))+(1-IFERROR(CORREL(AN825:AQ825,AF825:AI825),0))+(1-IFERROR(CORREL(AN825:AQ825,AJ825:AM825),0))+(1-IFERROR(CORREL(AN825:AQ825,AR825:AU825),0)))</f>
        <v>0.965504441668615</v>
      </c>
      <c r="BE825" s="0" t="n">
        <f aca="false">AZ825*((1-IFERROR(CORREL(AR825:AU825,AB825:AE825),0))+(1-IFERROR(CORREL(AR825:AU825,AF825:AI825),0))+(1-IFERROR(CORREL(AR825:AU825,AJ825:AM825),0))+(1-IFERROR(CORREL(AR825:AU825,AN825:AQ825),0)))</f>
        <v>1.10858678357318</v>
      </c>
      <c r="BF825" s="0" t="n">
        <f aca="false">IF(SUM(BA825:BE825)&gt;0,BA825/SUM(BA825:BE825),1/5)</f>
        <v>0.155204483889074</v>
      </c>
      <c r="BG825" s="0" t="n">
        <f aca="false">IF(SUM(BA825:BE825)&gt;0,BB825/SUM(BA825:BE825),1/5)</f>
        <v>0.363552374391083</v>
      </c>
      <c r="BH825" s="0" t="n">
        <f aca="false">IF(SUM(BA825:BE825)&gt;0,BC825/SUM(BA825:BE825),1/5)</f>
        <v>0.163903017069496</v>
      </c>
      <c r="BI825" s="0" t="n">
        <f aca="false">IF(SUM(BA825:BE825)&gt;0,BD825/SUM(BA825:BE825),1/5)</f>
        <v>0.147724119431566</v>
      </c>
      <c r="BJ825" s="0" t="n">
        <f aca="false">IF(SUM(BA825:BE825)&gt;0,BE825/SUM(BA825:BE825),1/5)</f>
        <v>0.169616005218781</v>
      </c>
      <c r="BK825" s="0" t="n">
        <f aca="false">BF825*AB825+BG825*AF825+BH825*AJ825+BI825*AN825+BJ825*AR825</f>
        <v>0.328461973644901</v>
      </c>
      <c r="BL825" s="0" t="n">
        <f aca="false">BF825*AC825+BG825*AG825+BH825*AK825+BI825*AO825+BJ825*AS825</f>
        <v>0.522321928545758</v>
      </c>
      <c r="BM825" s="0" t="n">
        <f aca="false">BF825*AD825+BG825*AH825+BH825*AL825+BI825*AP825+BJ825*AT825</f>
        <v>0.761362760607506</v>
      </c>
      <c r="BN825" s="0" t="n">
        <f aca="false">BF825*AE825+BG825*AI825+BH825*AM825+BI825*AQ825+BJ825*AU825</f>
        <v>0.636447625608917</v>
      </c>
      <c r="BO825" s="0" t="n">
        <f aca="false">RANK(BK825,$BK825:$BN825)</f>
        <v>4</v>
      </c>
      <c r="BP825" s="0" t="n">
        <f aca="false">RANK(BL825,$BK825:$BN825)</f>
        <v>3</v>
      </c>
      <c r="BQ825" s="0" t="n">
        <f aca="false">RANK(BM825,$BK825:$BN825)</f>
        <v>1</v>
      </c>
      <c r="BR825" s="0" t="n">
        <f aca="false">RANK(BN825,$BK825:$BN825)</f>
        <v>2</v>
      </c>
    </row>
    <row r="826" customFormat="false" ht="15" hidden="false" customHeight="false" outlineLevel="0" collapsed="false">
      <c r="A826" s="0" t="n">
        <v>803</v>
      </c>
      <c r="B826" s="0" t="n">
        <f aca="false">RANDBETWEEN(1,$B$5)</f>
        <v>1</v>
      </c>
      <c r="C826" s="0" t="n">
        <f aca="false">RANDBETWEEN(1,$B$5)</f>
        <v>6</v>
      </c>
      <c r="D826" s="0" t="n">
        <f aca="false">RANDBETWEEN(1,$B$5)</f>
        <v>1</v>
      </c>
      <c r="E826" s="0" t="n">
        <f aca="false">RANDBETWEEN(1,$B$5)</f>
        <v>1</v>
      </c>
      <c r="F826" s="0" t="n">
        <f aca="false">RANDBETWEEN(1,$B$5)</f>
        <v>6</v>
      </c>
      <c r="G826" s="0" t="n">
        <f aca="false">RANDBETWEEN(1,$B$5)</f>
        <v>1</v>
      </c>
      <c r="H826" s="0" t="n">
        <f aca="true">NORMINV(RAND(),$B$8,$B$13)</f>
        <v>50.6329293832394</v>
      </c>
      <c r="I826" s="0" t="n">
        <f aca="true">NORMINV(RAND(),$C$8,$C$13)</f>
        <v>66.3770377810491</v>
      </c>
      <c r="J826" s="0" t="n">
        <f aca="true">NORMINV(RAND(),$D$8,$D$13)</f>
        <v>15.9258315995917</v>
      </c>
      <c r="K826" s="0" t="n">
        <f aca="true">NORMINV(RAND(),$E$8,$E$13)</f>
        <v>2.92967400190576</v>
      </c>
      <c r="L826" s="0" t="n">
        <f aca="true">NORMINV(RAND(),$B$9,$B$14)</f>
        <v>42.0096474958</v>
      </c>
      <c r="M826" s="0" t="n">
        <f aca="true">NORMINV(RAND(),$C$9,$C$14)</f>
        <v>59.643875388483</v>
      </c>
      <c r="N826" s="0" t="n">
        <f aca="true">NORMINV(RAND(),$D$9,$D$14)</f>
        <v>45.1870156840066</v>
      </c>
      <c r="O826" s="0" t="n">
        <f aca="true">NORMINV(RAND(),$E$9,$E$14)</f>
        <v>28.7261550788938</v>
      </c>
      <c r="P826" s="0" t="n">
        <f aca="true">NORMINV(RAND(),$B$10,$B$15)</f>
        <v>22.6697640730477</v>
      </c>
      <c r="Q826" s="0" t="n">
        <f aca="true">NORMINV(RAND(),$C$10,$C$15)</f>
        <v>30.1475290583066</v>
      </c>
      <c r="R826" s="0" t="n">
        <f aca="true">NORMINV(RAND(),$D$10,$D$15)</f>
        <v>8.93438289146538</v>
      </c>
      <c r="S826" s="0" t="n">
        <f aca="true">NORMINV(RAND(),$E$10,$E$15)</f>
        <v>4.11514430971677</v>
      </c>
      <c r="T826" s="0" t="n">
        <f aca="false">MEDIAN(INDEX(Avaliadores!$B$17:$B$22,$B826),INDEX(Avaliadores!$B$17:$B$22,$C826),INDEX(Avaliadores!$B$17:$B$22,$D826),INDEX(Avaliadores!$B$17:$B$22,$E826),INDEX(Avaliadores!$B$17:$B$22,$F826),INDEX(Avaliadores!$B$17:$B$22,$G826))</f>
        <v>2.04166666666667</v>
      </c>
      <c r="U826" s="0" t="n">
        <f aca="false">MEDIAN(INDEX(Avaliadores!$C$17:$C$22,$B826),INDEX(Avaliadores!$C$17:$C$22,$C826),INDEX(Avaliadores!$C$17:$C$22,$D826),INDEX(Avaliadores!$C$17:$C$22,$E826),INDEX(Avaliadores!$C$17:$C$22,$F826),INDEX(Avaliadores!$C$17:$C$22,$G826))</f>
        <v>4.04166666666667</v>
      </c>
      <c r="V826" s="0" t="n">
        <f aca="false">MEDIAN(INDEX(Avaliadores!$D$17:$D$22,$B826),INDEX(Avaliadores!$D$17:$D$22,$C826),INDEX(Avaliadores!$D$17:$D$22,$D826),INDEX(Avaliadores!$D$17:$D$22,$E826),INDEX(Avaliadores!$D$17:$D$22,$F826),INDEX(Avaliadores!$D$17:$D$22,$G826))</f>
        <v>7.04166666666667</v>
      </c>
      <c r="W826" s="0" t="n">
        <f aca="false">MEDIAN(INDEX(Avaliadores!$E$17:$E$22,$B826),INDEX(Avaliadores!$E$17:$E$22,$C826),INDEX(Avaliadores!$E$17:$E$22,$D826),INDEX(Avaliadores!$E$17:$E$22,$E826),INDEX(Avaliadores!$E$17:$E$22,$F826),INDEX(Avaliadores!$E$17:$E$22,$G826))</f>
        <v>7.04166666666667</v>
      </c>
      <c r="X826" s="0" t="n">
        <f aca="false">MEDIAN(INDEX(Avaliadores!$F$17:$F$22,$B826),INDEX(Avaliadores!$F$17:$F$22,$C826),INDEX(Avaliadores!$F$17:$F$22,$D826),INDEX(Avaliadores!$F$17:$F$22,$E826),INDEX(Avaliadores!$F$17:$F$22,$F826),INDEX(Avaliadores!$F$17:$F$22,$G826))</f>
        <v>2.04166666666667</v>
      </c>
      <c r="Y826" s="0" t="n">
        <f aca="false">MEDIAN(INDEX(Avaliadores!$G$17:$G$22,$B826),INDEX(Avaliadores!$G$17:$G$22,$C826),INDEX(Avaliadores!$G$17:$G$22,$D826),INDEX(Avaliadores!$G$17:$G$22,$E826),INDEX(Avaliadores!$G$17:$G$22,$F826),INDEX(Avaliadores!$G$17:$G$22,$G826))</f>
        <v>5.04166666666667</v>
      </c>
      <c r="Z826" s="0" t="n">
        <f aca="false">MEDIAN(INDEX(Avaliadores!$H$17:$H$22,$B826),INDEX(Avaliadores!$H$17:$H$22,$C826),INDEX(Avaliadores!$H$17:$H$22,$D826),INDEX(Avaliadores!$H$17:$H$22,$E826),INDEX(Avaliadores!$H$17:$H$22,$F826),INDEX(Avaliadores!$H$17:$H$22,$G826))</f>
        <v>4.04166666666667</v>
      </c>
      <c r="AA826" s="0" t="n">
        <f aca="false">MEDIAN(INDEX(Avaliadores!$I$17:$I$22,$B826),INDEX(Avaliadores!$I$17:$I$22,$C826),INDEX(Avaliadores!$I$17:$I$22,$D826),INDEX(Avaliadores!$I$17:$I$22,$E826),INDEX(Avaliadores!$I$17:$I$22,$F826),INDEX(Avaliadores!$I$17:$I$22,$G826))</f>
        <v>7.04166666666667</v>
      </c>
      <c r="AB826" s="0" t="n">
        <f aca="false">IF(MAX(H826:K826)=MIN(H826:K826),0,IF($B$17="custo",(MAX(H826:K826)-H826)/(MAX(H826:K826)-MIN(H826:K826)),(H826-MIN(H826:K826))/(MAX(H826:K826)-MIN(H826:K826))))</f>
        <v>0.248144406008956</v>
      </c>
      <c r="AC826" s="0" t="n">
        <f aca="false">IF(MAX(H826:K826)=MIN(H826:K826),0,IF($B$17="custo",(MAX(H826:K826)-I826)/(MAX(H826:K826)-MIN(H826:K826)),(I826-MIN(H826:K826))/(MAX(H826:K826)-MIN(H826:K826))))</f>
        <v>0</v>
      </c>
      <c r="AD826" s="0" t="n">
        <f aca="false">IF(MAX(H826:K826)=MIN(H826:K826),0,IF($B$17="custo",(MAX(H826:K826)-J826)/(MAX(H826:K826)-MIN(H826:K826)),(J826-MIN(H826:K826))/(MAX(H826:K826)-MIN(H826:K826))))</f>
        <v>0.795166310724512</v>
      </c>
      <c r="AE826" s="0" t="n">
        <f aca="false">IF(MAX(H826:K826)=MIN(H826:K826),0,IF($B$17="custo",(MAX(H826:K826)-K826)/(MAX(H826:K826)-MIN(H826:K826)),(K826-MIN(H826:K826))/(MAX(H826:K826)-MIN(H826:K826))))</f>
        <v>1</v>
      </c>
      <c r="AF826" s="0" t="n">
        <f aca="false">IF(MAX(L826:O826)=MIN(L826:O826),0,IF($C$17="custo",(MAX(L826:O826)-L826)/(MAX(L826:O826)-MIN(L826:O826)),(L826-MIN(L826:O826))/(MAX(L826:O826)-MIN(L826:O826))))</f>
        <v>0.429640099072448</v>
      </c>
      <c r="AG826" s="0" t="n">
        <f aca="false">IF(MAX(L826:O826)=MIN(L826:O826),0,IF($C$17="custo",(MAX(L826:O826)-M826)/(MAX(L826:O826)-MIN(L826:O826)),(M826-MIN(L826:O826))/(MAX(L826:O826)-MIN(L826:O826))))</f>
        <v>1</v>
      </c>
      <c r="AH826" s="0" t="n">
        <f aca="false">IF(MAX(L826:O826)=MIN(L826:O826),0,IF($C$17="custo",(MAX(L826:O826)-N826)/(MAX(L826:O826)-MIN(L826:O826)),(N826-MIN(L826:O826))/(MAX(L826:O826)-MIN(L826:O826))))</f>
        <v>0.532408613580977</v>
      </c>
      <c r="AI826" s="0" t="n">
        <f aca="false">IF(MAX(L826:O826)=MIN(L826:O826),0,IF($C$17="custo",(MAX(L826:O826)-O826)/(MAX(L826:O826)-MIN(L826:O826)),(O826-MIN(L826:O826))/(MAX(L826:O826)-MIN(L826:O826))))</f>
        <v>0</v>
      </c>
      <c r="AJ826" s="0" t="n">
        <f aca="false">IF(MAX(P826:S826)=MIN(P826:S826),0,IF($D$17="custo",(MAX(P826:S826)-P826)/(MAX(P826:S826)-MIN(P826:S826)),(P826-MIN(P826:S826))/(MAX(P826:S826)-MIN(P826:S826))))</f>
        <v>0.287248558189196</v>
      </c>
      <c r="AK826" s="0" t="n">
        <f aca="false">IF(MAX(P826:S826)=MIN(P826:S826),0,IF($D$17="custo",(MAX(P826:S826)-Q826)/(MAX(P826:S826)-MIN(P826:S826)),(Q826-MIN(P826:S826))/(MAX(P826:S826)-MIN(P826:S826))))</f>
        <v>0</v>
      </c>
      <c r="AL826" s="0" t="n">
        <f aca="false">IF(MAX(P826:S826)=MIN(P826:S826),0,IF($D$17="custo",(MAX(P826:S826)-R826)/(MAX(P826:S826)-MIN(P826:S826)),(R826-MIN(P826:S826))/(MAX(P826:S826)-MIN(P826:S826))))</f>
        <v>0.814875255252607</v>
      </c>
      <c r="AM826" s="0" t="n">
        <f aca="false">IF(MAX(P826:S826)=MIN(P826:S826),0,IF($D$17="custo",(MAX(P826:S826)-S826)/(MAX(P826:S826)-MIN(P826:S826)),(S826-MIN(P826:S826))/(MAX(P826:S826)-MIN(P826:S826))))</f>
        <v>1</v>
      </c>
      <c r="AN826" s="0" t="n">
        <f aca="false">IF(MAX(T826:W826)=MIN(T826:W826),0,IF($E$17="custo",(MAX(T826:W826)-T826)/(MAX(T826:W826)-MIN(T826:W826)),(T826-MIN(T826:W826))/(MAX(T826:W826)-MIN(T826:W826))))</f>
        <v>0</v>
      </c>
      <c r="AO826" s="0" t="n">
        <f aca="false">IF(MAX(T826:W826)=MIN(T826:W826),0,IF($E$17="custo",(MAX(T826:W826)-U826)/(MAX(T826:W826)-MIN(T826:W826)),(U826-MIN(T826:W826))/(MAX(T826:W826)-MIN(T826:W826))))</f>
        <v>0.4</v>
      </c>
      <c r="AP826" s="0" t="n">
        <f aca="false">IF(MAX(T826:W826)=MIN(T826:W826),0,IF($E$17="custo",(MAX(T826:W826)-V826)/(MAX(T826:W826)-MIN(T826:W826)),(V826-MIN(T826:W826))/(MAX(T826:W826)-MIN(T826:W826))))</f>
        <v>1</v>
      </c>
      <c r="AQ826" s="0" t="n">
        <f aca="false">IF(MAX(T826:W826)=MIN(T826:W826),0,IF($E$17="custo",(MAX(T826:W826)-W826)/(MAX(T826:W826)-MIN(T826:W826)),(W826-MIN(T826:W826))/(MAX(T826:W826)-MIN(T826:W826))))</f>
        <v>1</v>
      </c>
      <c r="AR826" s="0" t="n">
        <f aca="false">IF(MAX(X826:AA826)=MIN(X826:AA826),0,IF($F$17="custo",(MAX(X826:AA826)-X826)/(MAX(X826:AA826)-MIN(X826:AA826)),(X826-MIN(X826:AA826))/(MAX(X826:AA826)-MIN(X826:AA826))))</f>
        <v>0</v>
      </c>
      <c r="AS826" s="0" t="n">
        <f aca="false">IF(MAX(X826:AA826)=MIN(X826:AA826),0,IF($F$17="custo",(MAX(X826:AA826)-Y826)/(MAX(X826:AA826)-MIN(X826:AA826)),(Y826-MIN(X826:AA826))/(MAX(X826:AA826)-MIN(X826:AA826))))</f>
        <v>0.6</v>
      </c>
      <c r="AT826" s="0" t="n">
        <f aca="false">IF(MAX(X826:AA826)=MIN(X826:AA826),0,IF($F$17="custo",(MAX(X826:AA826)-Z826)/(MAX(X826:AA826)-MIN(X826:AA826)),(Z826-MIN(X826:AA826))/(MAX(X826:AA826)-MIN(X826:AA826))))</f>
        <v>0.4</v>
      </c>
      <c r="AU826" s="0" t="n">
        <f aca="false">IF(MAX(X826:AA826)=MIN(X826:AA826),0,IF($F$17="custo",(MAX(X826:AA826)-AA826)/(MAX(X826:AA826)-MIN(X826:AA826)),(AA826-MIN(X826:AA826))/(MAX(X826:AA826)-MIN(X826:AA826))))</f>
        <v>1</v>
      </c>
      <c r="AV826" s="0" t="n">
        <f aca="false">STDEVP(AB826:AE826)</f>
        <v>0.40313937932969</v>
      </c>
      <c r="AW826" s="0" t="n">
        <f aca="false">STDEVP(AF826:AI826)</f>
        <v>0.355542106803104</v>
      </c>
      <c r="AX826" s="0" t="n">
        <f aca="false">STDEVP(AJ826:AM826)</f>
        <v>0.400562817809203</v>
      </c>
      <c r="AY826" s="0" t="n">
        <f aca="false">STDEVP(AN826:AQ826)</f>
        <v>0.424264068711929</v>
      </c>
      <c r="AZ826" s="0" t="n">
        <f aca="false">STDEVP(AR826:AU826)</f>
        <v>0.360555127546399</v>
      </c>
      <c r="BA826" s="0" t="n">
        <f aca="false">AV826*((1-IFERROR(CORREL(AB826:AE826,AF826:AI826),0))+(1-IFERROR(CORREL(AB826:AE826,AJ826:AM826),0))+(1-IFERROR(CORREL(AB826:AE826,AN826:AQ826),0))+(1-IFERROR(CORREL(AB826:AE826,AR826:AU826),0)))</f>
        <v>1.00092210735784</v>
      </c>
      <c r="BB826" s="0" t="n">
        <f aca="false">AW826*((1-IFERROR(CORREL(AF826:AI826,AB826:AE826),0))+(1-IFERROR(CORREL(AF826:AI826,AJ826:AM826),0))+(1-IFERROR(CORREL(AF826:AI826,AN826:AQ826),0))+(1-IFERROR(CORREL(AF826:AI826,AR826:AU826),0)))</f>
        <v>2.27159466973178</v>
      </c>
      <c r="BC826" s="0" t="n">
        <f aca="false">AX826*((1-IFERROR(CORREL(AJ826:AM826,AB826:AE826),0))+(1-IFERROR(CORREL(AJ826:AM826,AF826:AI826),0))+(1-IFERROR(CORREL(AJ826:AM826,AN826:AQ826),0))+(1-IFERROR(CORREL(AJ826:AM826,AR826:AU826),0)))</f>
        <v>1.01838696481367</v>
      </c>
      <c r="BD826" s="0" t="n">
        <f aca="false">AY826*((1-IFERROR(CORREL(AN826:AQ826,AB826:AE826),0))+(1-IFERROR(CORREL(AN826:AQ826,AF826:AI826),0))+(1-IFERROR(CORREL(AN826:AQ826,AJ826:AM826),0))+(1-IFERROR(CORREL(AN826:AQ826,AR826:AU826),0)))</f>
        <v>0.86563554148015</v>
      </c>
      <c r="BE826" s="0" t="n">
        <f aca="false">AZ826*((1-IFERROR(CORREL(AR826:AU826,AB826:AE826),0))+(1-IFERROR(CORREL(AR826:AU826,AF826:AI826),0))+(1-IFERROR(CORREL(AR826:AU826,AJ826:AM826),0))+(1-IFERROR(CORREL(AR826:AU826,AN826:AQ826),0)))</f>
        <v>0.945742275732583</v>
      </c>
      <c r="BF826" s="0" t="n">
        <f aca="false">IF(SUM(BA826:BE826)&gt;0,BA826/SUM(BA826:BE826),1/5)</f>
        <v>0.164024242025114</v>
      </c>
      <c r="BG826" s="0" t="n">
        <f aca="false">IF(SUM(BA826:BE826)&gt;0,BB826/SUM(BA826:BE826),1/5)</f>
        <v>0.372253336350617</v>
      </c>
      <c r="BH826" s="0" t="n">
        <f aca="false">IF(SUM(BA826:BE826)&gt;0,BC826/SUM(BA826:BE826),1/5)</f>
        <v>0.166886262940839</v>
      </c>
      <c r="BI826" s="0" t="n">
        <f aca="false">IF(SUM(BA826:BE826)&gt;0,BD826/SUM(BA826:BE826),1/5)</f>
        <v>0.141854408567399</v>
      </c>
      <c r="BJ826" s="0" t="n">
        <f aca="false">IF(SUM(BA826:BE826)&gt;0,BE826/SUM(BA826:BE826),1/5)</f>
        <v>0.154981750116031</v>
      </c>
      <c r="BK826" s="0" t="n">
        <f aca="false">BF826*AB826+BG826*AF826+BH826*AJ826+BI826*AN826+BJ826*AR826</f>
        <v>0.248574496829458</v>
      </c>
      <c r="BL826" s="0" t="n">
        <f aca="false">BF826*AC826+BG826*AG826+BH826*AK826+BI826*AO826+BJ826*AS826</f>
        <v>0.521984149847195</v>
      </c>
      <c r="BM826" s="0" t="n">
        <f aca="false">BF826*AD826+BG826*AH826+BH826*AL826+BI826*AP826+BJ826*AT826</f>
        <v>0.668456028833701</v>
      </c>
      <c r="BN826" s="0" t="n">
        <f aca="false">BF826*AE826+BG826*AI826+BH826*AM826+BI826*AQ826+BJ826*AU826</f>
        <v>0.627746663649383</v>
      </c>
      <c r="BO826" s="0" t="n">
        <f aca="false">RANK(BK826,$BK826:$BN826)</f>
        <v>4</v>
      </c>
      <c r="BP826" s="0" t="n">
        <f aca="false">RANK(BL826,$BK826:$BN826)</f>
        <v>3</v>
      </c>
      <c r="BQ826" s="0" t="n">
        <f aca="false">RANK(BM826,$BK826:$BN826)</f>
        <v>1</v>
      </c>
      <c r="BR826" s="0" t="n">
        <f aca="false">RANK(BN826,$BK826:$BN826)</f>
        <v>2</v>
      </c>
    </row>
    <row r="827" customFormat="false" ht="15" hidden="false" customHeight="false" outlineLevel="0" collapsed="false">
      <c r="A827" s="0" t="n">
        <v>804</v>
      </c>
      <c r="B827" s="0" t="n">
        <f aca="false">RANDBETWEEN(1,$B$5)</f>
        <v>3</v>
      </c>
      <c r="C827" s="0" t="n">
        <f aca="false">RANDBETWEEN(1,$B$5)</f>
        <v>4</v>
      </c>
      <c r="D827" s="0" t="n">
        <f aca="false">RANDBETWEEN(1,$B$5)</f>
        <v>6</v>
      </c>
      <c r="E827" s="0" t="n">
        <f aca="false">RANDBETWEEN(1,$B$5)</f>
        <v>2</v>
      </c>
      <c r="F827" s="0" t="n">
        <f aca="false">RANDBETWEEN(1,$B$5)</f>
        <v>3</v>
      </c>
      <c r="G827" s="0" t="n">
        <f aca="false">RANDBETWEEN(1,$B$5)</f>
        <v>5</v>
      </c>
      <c r="H827" s="0" t="n">
        <f aca="true">NORMINV(RAND(),$B$8,$B$13)</f>
        <v>45.3315179984852</v>
      </c>
      <c r="I827" s="0" t="n">
        <f aca="true">NORMINV(RAND(),$C$8,$C$13)</f>
        <v>57.8039206931883</v>
      </c>
      <c r="J827" s="0" t="n">
        <f aca="true">NORMINV(RAND(),$D$8,$D$13)</f>
        <v>12.3701581501775</v>
      </c>
      <c r="K827" s="0" t="n">
        <f aca="true">NORMINV(RAND(),$E$8,$E$13)</f>
        <v>2.51429704912783</v>
      </c>
      <c r="L827" s="0" t="n">
        <f aca="true">NORMINV(RAND(),$B$9,$B$14)</f>
        <v>51.0454773285795</v>
      </c>
      <c r="M827" s="0" t="n">
        <f aca="true">NORMINV(RAND(),$C$9,$C$14)</f>
        <v>55.2411847104092</v>
      </c>
      <c r="N827" s="0" t="n">
        <f aca="true">NORMINV(RAND(),$D$9,$D$14)</f>
        <v>36.886752351561</v>
      </c>
      <c r="O827" s="0" t="n">
        <f aca="true">NORMINV(RAND(),$E$9,$E$14)</f>
        <v>25.6075795828507</v>
      </c>
      <c r="P827" s="0" t="n">
        <f aca="true">NORMINV(RAND(),$B$10,$B$15)</f>
        <v>26.6118243421915</v>
      </c>
      <c r="Q827" s="0" t="n">
        <f aca="true">NORMINV(RAND(),$C$10,$C$15)</f>
        <v>26.6139617351905</v>
      </c>
      <c r="R827" s="0" t="n">
        <f aca="true">NORMINV(RAND(),$D$10,$D$15)</f>
        <v>9.24074343152543</v>
      </c>
      <c r="S827" s="0" t="n">
        <f aca="true">NORMINV(RAND(),$E$10,$E$15)</f>
        <v>3.74740292480214</v>
      </c>
      <c r="T827" s="0" t="n">
        <f aca="false">MEDIAN(INDEX(Avaliadores!$B$17:$B$22,$B827),INDEX(Avaliadores!$B$17:$B$22,$C827),INDEX(Avaliadores!$B$17:$B$22,$D827),INDEX(Avaliadores!$B$17:$B$22,$E827),INDEX(Avaliadores!$B$17:$B$22,$F827),INDEX(Avaliadores!$B$17:$B$22,$G827))</f>
        <v>2.79166666666667</v>
      </c>
      <c r="U827" s="0" t="n">
        <f aca="false">MEDIAN(INDEX(Avaliadores!$C$17:$C$22,$B827),INDEX(Avaliadores!$C$17:$C$22,$C827),INDEX(Avaliadores!$C$17:$C$22,$D827),INDEX(Avaliadores!$C$17:$C$22,$E827),INDEX(Avaliadores!$C$17:$C$22,$F827),INDEX(Avaliadores!$C$17:$C$22,$G827))</f>
        <v>5.29166666666667</v>
      </c>
      <c r="V827" s="0" t="n">
        <f aca="false">MEDIAN(INDEX(Avaliadores!$D$17:$D$22,$B827),INDEX(Avaliadores!$D$17:$D$22,$C827),INDEX(Avaliadores!$D$17:$D$22,$D827),INDEX(Avaliadores!$D$17:$D$22,$E827),INDEX(Avaliadores!$D$17:$D$22,$F827),INDEX(Avaliadores!$D$17:$D$22,$G827))</f>
        <v>5.66666666666667</v>
      </c>
      <c r="W827" s="0" t="n">
        <f aca="false">MEDIAN(INDEX(Avaliadores!$E$17:$E$22,$B827),INDEX(Avaliadores!$E$17:$E$22,$C827),INDEX(Avaliadores!$E$17:$E$22,$D827),INDEX(Avaliadores!$E$17:$E$22,$E827),INDEX(Avaliadores!$E$17:$E$22,$F827),INDEX(Avaliadores!$E$17:$E$22,$G827))</f>
        <v>6.04166666666667</v>
      </c>
      <c r="X827" s="0" t="n">
        <f aca="false">MEDIAN(INDEX(Avaliadores!$F$17:$F$22,$B827),INDEX(Avaliadores!$F$17:$F$22,$C827),INDEX(Avaliadores!$F$17:$F$22,$D827),INDEX(Avaliadores!$F$17:$F$22,$E827),INDEX(Avaliadores!$F$17:$F$22,$F827),INDEX(Avaliadores!$F$17:$F$22,$G827))</f>
        <v>2.79166666666667</v>
      </c>
      <c r="Y827" s="0" t="n">
        <f aca="false">MEDIAN(INDEX(Avaliadores!$G$17:$G$22,$B827),INDEX(Avaliadores!$G$17:$G$22,$C827),INDEX(Avaliadores!$G$17:$G$22,$D827),INDEX(Avaliadores!$G$17:$G$22,$E827),INDEX(Avaliadores!$G$17:$G$22,$F827),INDEX(Avaliadores!$G$17:$G$22,$G827))</f>
        <v>5.41666666666667</v>
      </c>
      <c r="Z827" s="0" t="n">
        <f aca="false">MEDIAN(INDEX(Avaliadores!$H$17:$H$22,$B827),INDEX(Avaliadores!$H$17:$H$22,$C827),INDEX(Avaliadores!$H$17:$H$22,$D827),INDEX(Avaliadores!$H$17:$H$22,$E827),INDEX(Avaliadores!$H$17:$H$22,$F827),INDEX(Avaliadores!$H$17:$H$22,$G827))</f>
        <v>3.79166666666667</v>
      </c>
      <c r="AA827" s="0" t="n">
        <f aca="false">MEDIAN(INDEX(Avaliadores!$I$17:$I$22,$B827),INDEX(Avaliadores!$I$17:$I$22,$C827),INDEX(Avaliadores!$I$17:$I$22,$D827),INDEX(Avaliadores!$I$17:$I$22,$E827),INDEX(Avaliadores!$I$17:$I$22,$F827),INDEX(Avaliadores!$I$17:$I$22,$G827))</f>
        <v>6.66666666666667</v>
      </c>
      <c r="AB827" s="0" t="n">
        <f aca="false">IF(MAX(H827:K827)=MIN(H827:K827),0,IF($B$17="custo",(MAX(H827:K827)-H827)/(MAX(H827:K827)-MIN(H827:K827)),(H827-MIN(H827:K827))/(MAX(H827:K827)-MIN(H827:K827))))</f>
        <v>0.225583063740804</v>
      </c>
      <c r="AC827" s="0" t="n">
        <f aca="false">IF(MAX(H827:K827)=MIN(H827:K827),0,IF($B$17="custo",(MAX(H827:K827)-I827)/(MAX(H827:K827)-MIN(H827:K827)),(I827-MIN(H827:K827))/(MAX(H827:K827)-MIN(H827:K827))))</f>
        <v>0</v>
      </c>
      <c r="AD827" s="0" t="n">
        <f aca="false">IF(MAX(H827:K827)=MIN(H827:K827),0,IF($B$17="custo",(MAX(H827:K827)-J827)/(MAX(H827:K827)-MIN(H827:K827)),(J827-MIN(H827:K827))/(MAX(H827:K827)-MIN(H827:K827))))</f>
        <v>0.821741215594104</v>
      </c>
      <c r="AE827" s="0" t="n">
        <f aca="false">IF(MAX(H827:K827)=MIN(H827:K827),0,IF($B$17="custo",(MAX(H827:K827)-K827)/(MAX(H827:K827)-MIN(H827:K827)),(K827-MIN(H827:K827))/(MAX(H827:K827)-MIN(H827:K827))))</f>
        <v>1</v>
      </c>
      <c r="AF827" s="0" t="n">
        <f aca="false">IF(MAX(L827:O827)=MIN(L827:O827),0,IF($C$17="custo",(MAX(L827:O827)-L827)/(MAX(L827:O827)-MIN(L827:O827)),(L827-MIN(L827:O827))/(MAX(L827:O827)-MIN(L827:O827))))</f>
        <v>0.858413872906481</v>
      </c>
      <c r="AG827" s="0" t="n">
        <f aca="false">IF(MAX(L827:O827)=MIN(L827:O827),0,IF($C$17="custo",(MAX(L827:O827)-M827)/(MAX(L827:O827)-MIN(L827:O827)),(M827-MIN(L827:O827))/(MAX(L827:O827)-MIN(L827:O827))))</f>
        <v>1</v>
      </c>
      <c r="AH827" s="0" t="n">
        <f aca="false">IF(MAX(L827:O827)=MIN(L827:O827),0,IF($C$17="custo",(MAX(L827:O827)-N827)/(MAX(L827:O827)-MIN(L827:O827)),(N827-MIN(L827:O827))/(MAX(L827:O827)-MIN(L827:O827))))</f>
        <v>0.380621011859976</v>
      </c>
      <c r="AI827" s="0" t="n">
        <f aca="false">IF(MAX(L827:O827)=MIN(L827:O827),0,IF($C$17="custo",(MAX(L827:O827)-O827)/(MAX(L827:O827)-MIN(L827:O827)),(O827-MIN(L827:O827))/(MAX(L827:O827)-MIN(L827:O827))))</f>
        <v>0</v>
      </c>
      <c r="AJ827" s="0" t="n">
        <f aca="false">IF(MAX(P827:S827)=MIN(P827:S827),0,IF($D$17="custo",(MAX(P827:S827)-P827)/(MAX(P827:S827)-MIN(P827:S827)),(P827-MIN(P827:S827))/(MAX(P827:S827)-MIN(P827:S827))))</f>
        <v>9.34724379267934E-005</v>
      </c>
      <c r="AK827" s="0" t="n">
        <f aca="false">IF(MAX(P827:S827)=MIN(P827:S827),0,IF($D$17="custo",(MAX(P827:S827)-Q827)/(MAX(P827:S827)-MIN(P827:S827)),(Q827-MIN(P827:S827))/(MAX(P827:S827)-MIN(P827:S827))))</f>
        <v>0</v>
      </c>
      <c r="AL827" s="0" t="n">
        <f aca="false">IF(MAX(P827:S827)=MIN(P827:S827),0,IF($D$17="custo",(MAX(P827:S827)-R827)/(MAX(P827:S827)-MIN(P827:S827)),(R827-MIN(P827:S827))/(MAX(P827:S827)-MIN(P827:S827))))</f>
        <v>0.759765317017109</v>
      </c>
      <c r="AM827" s="0" t="n">
        <f aca="false">IF(MAX(P827:S827)=MIN(P827:S827),0,IF($D$17="custo",(MAX(P827:S827)-S827)/(MAX(P827:S827)-MIN(P827:S827)),(S827-MIN(P827:S827))/(MAX(P827:S827)-MIN(P827:S827))))</f>
        <v>1</v>
      </c>
      <c r="AN827" s="0" t="n">
        <f aca="false">IF(MAX(T827:W827)=MIN(T827:W827),0,IF($E$17="custo",(MAX(T827:W827)-T827)/(MAX(T827:W827)-MIN(T827:W827)),(T827-MIN(T827:W827))/(MAX(T827:W827)-MIN(T827:W827))))</f>
        <v>0</v>
      </c>
      <c r="AO827" s="0" t="n">
        <f aca="false">IF(MAX(T827:W827)=MIN(T827:W827),0,IF($E$17="custo",(MAX(T827:W827)-U827)/(MAX(T827:W827)-MIN(T827:W827)),(U827-MIN(T827:W827))/(MAX(T827:W827)-MIN(T827:W827))))</f>
        <v>0.769230769230769</v>
      </c>
      <c r="AP827" s="0" t="n">
        <f aca="false">IF(MAX(T827:W827)=MIN(T827:W827),0,IF($E$17="custo",(MAX(T827:W827)-V827)/(MAX(T827:W827)-MIN(T827:W827)),(V827-MIN(T827:W827))/(MAX(T827:W827)-MIN(T827:W827))))</f>
        <v>0.884615384615385</v>
      </c>
      <c r="AQ827" s="0" t="n">
        <f aca="false">IF(MAX(T827:W827)=MIN(T827:W827),0,IF($E$17="custo",(MAX(T827:W827)-W827)/(MAX(T827:W827)-MIN(T827:W827)),(W827-MIN(T827:W827))/(MAX(T827:W827)-MIN(T827:W827))))</f>
        <v>1</v>
      </c>
      <c r="AR827" s="0" t="n">
        <f aca="false">IF(MAX(X827:AA827)=MIN(X827:AA827),0,IF($F$17="custo",(MAX(X827:AA827)-X827)/(MAX(X827:AA827)-MIN(X827:AA827)),(X827-MIN(X827:AA827))/(MAX(X827:AA827)-MIN(X827:AA827))))</f>
        <v>0</v>
      </c>
      <c r="AS827" s="0" t="n">
        <f aca="false">IF(MAX(X827:AA827)=MIN(X827:AA827),0,IF($F$17="custo",(MAX(X827:AA827)-Y827)/(MAX(X827:AA827)-MIN(X827:AA827)),(Y827-MIN(X827:AA827))/(MAX(X827:AA827)-MIN(X827:AA827))))</f>
        <v>0.67741935483871</v>
      </c>
      <c r="AT827" s="0" t="n">
        <f aca="false">IF(MAX(X827:AA827)=MIN(X827:AA827),0,IF($F$17="custo",(MAX(X827:AA827)-Z827)/(MAX(X827:AA827)-MIN(X827:AA827)),(Z827-MIN(X827:AA827))/(MAX(X827:AA827)-MIN(X827:AA827))))</f>
        <v>0.258064516129032</v>
      </c>
      <c r="AU827" s="0" t="n">
        <f aca="false">IF(MAX(X827:AA827)=MIN(X827:AA827),0,IF($F$17="custo",(MAX(X827:AA827)-AA827)/(MAX(X827:AA827)-MIN(X827:AA827)),(AA827-MIN(X827:AA827))/(MAX(X827:AA827)-MIN(X827:AA827))))</f>
        <v>1</v>
      </c>
      <c r="AV827" s="0" t="n">
        <f aca="false">STDEVP(AB827:AE827)</f>
        <v>0.411783367762776</v>
      </c>
      <c r="AW827" s="0" t="n">
        <f aca="false">STDEVP(AF827:AI827)</f>
        <v>0.396367073578057</v>
      </c>
      <c r="AX827" s="0" t="n">
        <f aca="false">STDEVP(AJ827:AM827)</f>
        <v>0.448042298777043</v>
      </c>
      <c r="AY827" s="0" t="n">
        <f aca="false">STDEVP(AN827:AQ827)</f>
        <v>0.391642535661852</v>
      </c>
      <c r="AZ827" s="0" t="n">
        <f aca="false">STDEVP(AR827:AU827)</f>
        <v>0.383721846882914</v>
      </c>
      <c r="BA827" s="0" t="n">
        <f aca="false">AV827*((1-IFERROR(CORREL(AB827:AE827,AF827:AI827),0))+(1-IFERROR(CORREL(AB827:AE827,AJ827:AM827),0))+(1-IFERROR(CORREL(AB827:AE827,AN827:AQ827),0))+(1-IFERROR(CORREL(AB827:AE827,AR827:AU827),0)))</f>
        <v>1.26723245658853</v>
      </c>
      <c r="BB827" s="0" t="n">
        <f aca="false">AW827*((1-IFERROR(CORREL(AF827:AI827,AB827:AE827),0))+(1-IFERROR(CORREL(AF827:AI827,AJ827:AM827),0))+(1-IFERROR(CORREL(AF827:AI827,AN827:AQ827),0))+(1-IFERROR(CORREL(AF827:AI827,AR827:AU827),0)))</f>
        <v>2.80484713748419</v>
      </c>
      <c r="BC827" s="0" t="n">
        <f aca="false">AX827*((1-IFERROR(CORREL(AJ827:AM827,AB827:AE827),0))+(1-IFERROR(CORREL(AJ827:AM827,AF827:AI827),0))+(1-IFERROR(CORREL(AJ827:AM827,AN827:AQ827),0))+(1-IFERROR(CORREL(AJ827:AM827,AR827:AU827),0)))</f>
        <v>1.24523773222278</v>
      </c>
      <c r="BD827" s="0" t="n">
        <f aca="false">AY827*((1-IFERROR(CORREL(AN827:AQ827,AB827:AE827),0))+(1-IFERROR(CORREL(AN827:AQ827,AF827:AI827),0))+(1-IFERROR(CORREL(AN827:AQ827,AJ827:AM827),0))+(1-IFERROR(CORREL(AN827:AQ827,AR827:AU827),0)))</f>
        <v>0.99756980198767</v>
      </c>
      <c r="BE827" s="0" t="n">
        <f aca="false">AZ827*((1-IFERROR(CORREL(AR827:AU827,AB827:AE827),0))+(1-IFERROR(CORREL(AR827:AU827,AF827:AI827),0))+(1-IFERROR(CORREL(AR827:AU827,AJ827:AM827),0))+(1-IFERROR(CORREL(AR827:AU827,AN827:AQ827),0)))</f>
        <v>1.10534031329783</v>
      </c>
      <c r="BF827" s="0" t="n">
        <f aca="false">IF(SUM(BA827:BE827)&gt;0,BA827/SUM(BA827:BE827),1/5)</f>
        <v>0.170780810502828</v>
      </c>
      <c r="BG827" s="0" t="n">
        <f aca="false">IF(SUM(BA827:BE827)&gt;0,BB827/SUM(BA827:BE827),1/5)</f>
        <v>0.378000156944862</v>
      </c>
      <c r="BH827" s="0" t="n">
        <f aca="false">IF(SUM(BA827:BE827)&gt;0,BC827/SUM(BA827:BE827),1/5)</f>
        <v>0.167816652794873</v>
      </c>
      <c r="BI827" s="0" t="n">
        <f aca="false">IF(SUM(BA827:BE827)&gt;0,BD827/SUM(BA827:BE827),1/5)</f>
        <v>0.134439248640487</v>
      </c>
      <c r="BJ827" s="0" t="n">
        <f aca="false">IF(SUM(BA827:BE827)&gt;0,BE827/SUM(BA827:BE827),1/5)</f>
        <v>0.148963131116951</v>
      </c>
      <c r="BK827" s="0" t="n">
        <f aca="false">BF827*AB827+BG827*AF827+BH827*AJ827+BI827*AN827+BJ827*AR827</f>
        <v>0.363021523375323</v>
      </c>
      <c r="BL827" s="0" t="n">
        <f aca="false">BF827*AC827+BG827*AG827+BH827*AK827+BI827*AO827+BJ827*AS827</f>
        <v>0.582325471767389</v>
      </c>
      <c r="BM827" s="0" t="n">
        <f aca="false">BF827*AD827+BG827*AH827+BH827*AL827+BI827*AP827+BJ827*AT827</f>
        <v>0.569082831450039</v>
      </c>
      <c r="BN827" s="0" t="n">
        <f aca="false">BF827*AE827+BG827*AI827+BH827*AM827+BI827*AQ827+BJ827*AU827</f>
        <v>0.621999843055138</v>
      </c>
      <c r="BO827" s="0" t="n">
        <f aca="false">RANK(BK827,$BK827:$BN827)</f>
        <v>4</v>
      </c>
      <c r="BP827" s="0" t="n">
        <f aca="false">RANK(BL827,$BK827:$BN827)</f>
        <v>2</v>
      </c>
      <c r="BQ827" s="0" t="n">
        <f aca="false">RANK(BM827,$BK827:$BN827)</f>
        <v>3</v>
      </c>
      <c r="BR827" s="0" t="n">
        <f aca="false">RANK(BN827,$BK827:$BN827)</f>
        <v>1</v>
      </c>
    </row>
    <row r="828" customFormat="false" ht="15" hidden="false" customHeight="false" outlineLevel="0" collapsed="false">
      <c r="A828" s="0" t="n">
        <v>805</v>
      </c>
      <c r="B828" s="0" t="n">
        <f aca="false">RANDBETWEEN(1,$B$5)</f>
        <v>1</v>
      </c>
      <c r="C828" s="0" t="n">
        <f aca="false">RANDBETWEEN(1,$B$5)</f>
        <v>5</v>
      </c>
      <c r="D828" s="0" t="n">
        <f aca="false">RANDBETWEEN(1,$B$5)</f>
        <v>5</v>
      </c>
      <c r="E828" s="0" t="n">
        <f aca="false">RANDBETWEEN(1,$B$5)</f>
        <v>3</v>
      </c>
      <c r="F828" s="0" t="n">
        <f aca="false">RANDBETWEEN(1,$B$5)</f>
        <v>1</v>
      </c>
      <c r="G828" s="0" t="n">
        <f aca="false">RANDBETWEEN(1,$B$5)</f>
        <v>4</v>
      </c>
      <c r="H828" s="0" t="n">
        <f aca="true">NORMINV(RAND(),$B$8,$B$13)</f>
        <v>49.7223920766553</v>
      </c>
      <c r="I828" s="0" t="n">
        <f aca="true">NORMINV(RAND(),$C$8,$C$13)</f>
        <v>67.3125613905606</v>
      </c>
      <c r="J828" s="0" t="n">
        <f aca="true">NORMINV(RAND(),$D$8,$D$13)</f>
        <v>15.4219774296198</v>
      </c>
      <c r="K828" s="0" t="n">
        <f aca="true">NORMINV(RAND(),$E$8,$E$13)</f>
        <v>3.65864739865582</v>
      </c>
      <c r="L828" s="0" t="n">
        <f aca="true">NORMINV(RAND(),$B$9,$B$14)</f>
        <v>48.3696733338388</v>
      </c>
      <c r="M828" s="0" t="n">
        <f aca="true">NORMINV(RAND(),$C$9,$C$14)</f>
        <v>49.3300214530769</v>
      </c>
      <c r="N828" s="0" t="n">
        <f aca="true">NORMINV(RAND(),$D$9,$D$14)</f>
        <v>46.2672798561621</v>
      </c>
      <c r="O828" s="0" t="n">
        <f aca="true">NORMINV(RAND(),$E$9,$E$14)</f>
        <v>26.0678405122328</v>
      </c>
      <c r="P828" s="0" t="n">
        <f aca="true">NORMINV(RAND(),$B$10,$B$15)</f>
        <v>23.9038428692312</v>
      </c>
      <c r="Q828" s="0" t="n">
        <f aca="true">NORMINV(RAND(),$C$10,$C$15)</f>
        <v>30.6104395908762</v>
      </c>
      <c r="R828" s="0" t="n">
        <f aca="true">NORMINV(RAND(),$D$10,$D$15)</f>
        <v>10.1501528228007</v>
      </c>
      <c r="S828" s="0" t="n">
        <f aca="true">NORMINV(RAND(),$E$10,$E$15)</f>
        <v>3.75516639023971</v>
      </c>
      <c r="T828" s="0" t="n">
        <f aca="false">MEDIAN(INDEX(Avaliadores!$B$17:$B$22,$B828),INDEX(Avaliadores!$B$17:$B$22,$C828),INDEX(Avaliadores!$B$17:$B$22,$D828),INDEX(Avaliadores!$B$17:$B$22,$E828),INDEX(Avaliadores!$B$17:$B$22,$F828),INDEX(Avaliadores!$B$17:$B$22,$G828))</f>
        <v>2.54166666666667</v>
      </c>
      <c r="U828" s="0" t="n">
        <f aca="false">MEDIAN(INDEX(Avaliadores!$C$17:$C$22,$B828),INDEX(Avaliadores!$C$17:$C$22,$C828),INDEX(Avaliadores!$C$17:$C$22,$D828),INDEX(Avaliadores!$C$17:$C$22,$E828),INDEX(Avaliadores!$C$17:$C$22,$F828),INDEX(Avaliadores!$C$17:$C$22,$G828))</f>
        <v>5.16666666666667</v>
      </c>
      <c r="V828" s="0" t="n">
        <f aca="false">MEDIAN(INDEX(Avaliadores!$D$17:$D$22,$B828),INDEX(Avaliadores!$D$17:$D$22,$C828),INDEX(Avaliadores!$D$17:$D$22,$D828),INDEX(Avaliadores!$D$17:$D$22,$E828),INDEX(Avaliadores!$D$17:$D$22,$F828),INDEX(Avaliadores!$D$17:$D$22,$G828))</f>
        <v>5.66666666666667</v>
      </c>
      <c r="W828" s="0" t="n">
        <f aca="false">MEDIAN(INDEX(Avaliadores!$E$17:$E$22,$B828),INDEX(Avaliadores!$E$17:$E$22,$C828),INDEX(Avaliadores!$E$17:$E$22,$D828),INDEX(Avaliadores!$E$17:$E$22,$E828),INDEX(Avaliadores!$E$17:$E$22,$F828),INDEX(Avaliadores!$E$17:$E$22,$G828))</f>
        <v>7.04166666666667</v>
      </c>
      <c r="X828" s="0" t="n">
        <f aca="false">MEDIAN(INDEX(Avaliadores!$F$17:$F$22,$B828),INDEX(Avaliadores!$F$17:$F$22,$C828),INDEX(Avaliadores!$F$17:$F$22,$D828),INDEX(Avaliadores!$F$17:$F$22,$E828),INDEX(Avaliadores!$F$17:$F$22,$F828),INDEX(Avaliadores!$F$17:$F$22,$G828))</f>
        <v>2.54166666666667</v>
      </c>
      <c r="Y828" s="0" t="n">
        <f aca="false">MEDIAN(INDEX(Avaliadores!$G$17:$G$22,$B828),INDEX(Avaliadores!$G$17:$G$22,$C828),INDEX(Avaliadores!$G$17:$G$22,$D828),INDEX(Avaliadores!$G$17:$G$22,$E828),INDEX(Avaliadores!$G$17:$G$22,$F828),INDEX(Avaliadores!$G$17:$G$22,$G828))</f>
        <v>4.79166666666667</v>
      </c>
      <c r="Z828" s="0" t="n">
        <f aca="false">MEDIAN(INDEX(Avaliadores!$H$17:$H$22,$B828),INDEX(Avaliadores!$H$17:$H$22,$C828),INDEX(Avaliadores!$H$17:$H$22,$D828),INDEX(Avaliadores!$H$17:$H$22,$E828),INDEX(Avaliadores!$H$17:$H$22,$F828),INDEX(Avaliadores!$H$17:$H$22,$G828))</f>
        <v>3.66666666666667</v>
      </c>
      <c r="AA828" s="0" t="n">
        <f aca="false">MEDIAN(INDEX(Avaliadores!$I$17:$I$22,$B828),INDEX(Avaliadores!$I$17:$I$22,$C828),INDEX(Avaliadores!$I$17:$I$22,$D828),INDEX(Avaliadores!$I$17:$I$22,$E828),INDEX(Avaliadores!$I$17:$I$22,$F828),INDEX(Avaliadores!$I$17:$I$22,$G828))</f>
        <v>6.66666666666667</v>
      </c>
      <c r="AB828" s="0" t="n">
        <f aca="false">IF(MAX(H828:K828)=MIN(H828:K828),0,IF($B$17="custo",(MAX(H828:K828)-H828)/(MAX(H828:K828)-MIN(H828:K828)),(H828-MIN(H828:K828))/(MAX(H828:K828)-MIN(H828:K828))))</f>
        <v>0.276340733990722</v>
      </c>
      <c r="AC828" s="0" t="n">
        <f aca="false">IF(MAX(H828:K828)=MIN(H828:K828),0,IF($B$17="custo",(MAX(H828:K828)-I828)/(MAX(H828:K828)-MIN(H828:K828)),(I828-MIN(H828:K828))/(MAX(H828:K828)-MIN(H828:K828))))</f>
        <v>0</v>
      </c>
      <c r="AD828" s="0" t="n">
        <f aca="false">IF(MAX(H828:K828)=MIN(H828:K828),0,IF($B$17="custo",(MAX(H828:K828)-J828)/(MAX(H828:K828)-MIN(H828:K828)),(J828-MIN(H828:K828))/(MAX(H828:K828)-MIN(H828:K828))))</f>
        <v>0.815198637550238</v>
      </c>
      <c r="AE828" s="0" t="n">
        <f aca="false">IF(MAX(H828:K828)=MIN(H828:K828),0,IF($B$17="custo",(MAX(H828:K828)-K828)/(MAX(H828:K828)-MIN(H828:K828)),(K828-MIN(H828:K828))/(MAX(H828:K828)-MIN(H828:K828))))</f>
        <v>1</v>
      </c>
      <c r="AF828" s="0" t="n">
        <f aca="false">IF(MAX(L828:O828)=MIN(L828:O828),0,IF($C$17="custo",(MAX(L828:O828)-L828)/(MAX(L828:O828)-MIN(L828:O828)),(L828-MIN(L828:O828))/(MAX(L828:O828)-MIN(L828:O828))))</f>
        <v>0.958716333533804</v>
      </c>
      <c r="AG828" s="0" t="n">
        <f aca="false">IF(MAX(L828:O828)=MIN(L828:O828),0,IF($C$17="custo",(MAX(L828:O828)-M828)/(MAX(L828:O828)-MIN(L828:O828)),(M828-MIN(L828:O828))/(MAX(L828:O828)-MIN(L828:O828))))</f>
        <v>1</v>
      </c>
      <c r="AH828" s="0" t="n">
        <f aca="false">IF(MAX(L828:O828)=MIN(L828:O828),0,IF($C$17="custo",(MAX(L828:O828)-N828)/(MAX(L828:O828)-MIN(L828:O828)),(N828-MIN(L828:O828))/(MAX(L828:O828)-MIN(L828:O828))))</f>
        <v>0.868338157771905</v>
      </c>
      <c r="AI828" s="0" t="n">
        <f aca="false">IF(MAX(L828:O828)=MIN(L828:O828),0,IF($C$17="custo",(MAX(L828:O828)-O828)/(MAX(L828:O828)-MIN(L828:O828)),(O828-MIN(L828:O828))/(MAX(L828:O828)-MIN(L828:O828))))</f>
        <v>0</v>
      </c>
      <c r="AJ828" s="0" t="n">
        <f aca="false">IF(MAX(P828:S828)=MIN(P828:S828),0,IF($D$17="custo",(MAX(P828:S828)-P828)/(MAX(P828:S828)-MIN(P828:S828)),(P828-MIN(P828:S828))/(MAX(P828:S828)-MIN(P828:S828))))</f>
        <v>0.249731092718359</v>
      </c>
      <c r="AK828" s="0" t="n">
        <f aca="false">IF(MAX(P828:S828)=MIN(P828:S828),0,IF($D$17="custo",(MAX(P828:S828)-Q828)/(MAX(P828:S828)-MIN(P828:S828)),(Q828-MIN(P828:S828))/(MAX(P828:S828)-MIN(P828:S828))))</f>
        <v>0</v>
      </c>
      <c r="AL828" s="0" t="n">
        <f aca="false">IF(MAX(P828:S828)=MIN(P828:S828),0,IF($D$17="custo",(MAX(P828:S828)-R828)/(MAX(P828:S828)-MIN(P828:S828)),(R828-MIN(P828:S828))/(MAX(P828:S828)-MIN(P828:S828))))</f>
        <v>0.761872225808918</v>
      </c>
      <c r="AM828" s="0" t="n">
        <f aca="false">IF(MAX(P828:S828)=MIN(P828:S828),0,IF($D$17="custo",(MAX(P828:S828)-S828)/(MAX(P828:S828)-MIN(P828:S828)),(S828-MIN(P828:S828))/(MAX(P828:S828)-MIN(P828:S828))))</f>
        <v>1</v>
      </c>
      <c r="AN828" s="0" t="n">
        <f aca="false">IF(MAX(T828:W828)=MIN(T828:W828),0,IF($E$17="custo",(MAX(T828:W828)-T828)/(MAX(T828:W828)-MIN(T828:W828)),(T828-MIN(T828:W828))/(MAX(T828:W828)-MIN(T828:W828))))</f>
        <v>0</v>
      </c>
      <c r="AO828" s="0" t="n">
        <f aca="false">IF(MAX(T828:W828)=MIN(T828:W828),0,IF($E$17="custo",(MAX(T828:W828)-U828)/(MAX(T828:W828)-MIN(T828:W828)),(U828-MIN(T828:W828))/(MAX(T828:W828)-MIN(T828:W828))))</f>
        <v>0.583333333333333</v>
      </c>
      <c r="AP828" s="0" t="n">
        <f aca="false">IF(MAX(T828:W828)=MIN(T828:W828),0,IF($E$17="custo",(MAX(T828:W828)-V828)/(MAX(T828:W828)-MIN(T828:W828)),(V828-MIN(T828:W828))/(MAX(T828:W828)-MIN(T828:W828))))</f>
        <v>0.694444444444444</v>
      </c>
      <c r="AQ828" s="0" t="n">
        <f aca="false">IF(MAX(T828:W828)=MIN(T828:W828),0,IF($E$17="custo",(MAX(T828:W828)-W828)/(MAX(T828:W828)-MIN(T828:W828)),(W828-MIN(T828:W828))/(MAX(T828:W828)-MIN(T828:W828))))</f>
        <v>1</v>
      </c>
      <c r="AR828" s="0" t="n">
        <f aca="false">IF(MAX(X828:AA828)=MIN(X828:AA828),0,IF($F$17="custo",(MAX(X828:AA828)-X828)/(MAX(X828:AA828)-MIN(X828:AA828)),(X828-MIN(X828:AA828))/(MAX(X828:AA828)-MIN(X828:AA828))))</f>
        <v>0</v>
      </c>
      <c r="AS828" s="0" t="n">
        <f aca="false">IF(MAX(X828:AA828)=MIN(X828:AA828),0,IF($F$17="custo",(MAX(X828:AA828)-Y828)/(MAX(X828:AA828)-MIN(X828:AA828)),(Y828-MIN(X828:AA828))/(MAX(X828:AA828)-MIN(X828:AA828))))</f>
        <v>0.545454545454545</v>
      </c>
      <c r="AT828" s="0" t="n">
        <f aca="false">IF(MAX(X828:AA828)=MIN(X828:AA828),0,IF($F$17="custo",(MAX(X828:AA828)-Z828)/(MAX(X828:AA828)-MIN(X828:AA828)),(Z828-MIN(X828:AA828))/(MAX(X828:AA828)-MIN(X828:AA828))))</f>
        <v>0.272727272727273</v>
      </c>
      <c r="AU828" s="0" t="n">
        <f aca="false">IF(MAX(X828:AA828)=MIN(X828:AA828),0,IF($F$17="custo",(MAX(X828:AA828)-AA828)/(MAX(X828:AA828)-MIN(X828:AA828)),(AA828-MIN(X828:AA828))/(MAX(X828:AA828)-MIN(X828:AA828))))</f>
        <v>1</v>
      </c>
      <c r="AV828" s="0" t="n">
        <f aca="false">STDEVP(AB828:AE828)</f>
        <v>0.402268189225114</v>
      </c>
      <c r="AW828" s="0" t="n">
        <f aca="false">STDEVP(AF828:AI828)</f>
        <v>0.410818965672308</v>
      </c>
      <c r="AX828" s="0" t="n">
        <f aca="false">STDEVP(AJ828:AM828)</f>
        <v>0.397233536270495</v>
      </c>
      <c r="AY828" s="0" t="n">
        <f aca="false">STDEVP(AN828:AQ828)</f>
        <v>0.362444120852775</v>
      </c>
      <c r="AZ828" s="0" t="n">
        <f aca="false">STDEVP(AR828:AU828)</f>
        <v>0.369274472937998</v>
      </c>
      <c r="BA828" s="0" t="n">
        <f aca="false">AV828*((1-IFERROR(CORREL(AB828:AE828,AF828:AI828),0))+(1-IFERROR(CORREL(AB828:AE828,AJ828:AM828),0))+(1-IFERROR(CORREL(AB828:AE828,AN828:AQ828),0))+(1-IFERROR(CORREL(AB828:AE828,AR828:AU828),0)))</f>
        <v>1.07233998213472</v>
      </c>
      <c r="BB828" s="0" t="n">
        <f aca="false">AW828*((1-IFERROR(CORREL(AF828:AI828,AB828:AE828),0))+(1-IFERROR(CORREL(AF828:AI828,AJ828:AM828),0))+(1-IFERROR(CORREL(AF828:AI828,AN828:AQ828),0))+(1-IFERROR(CORREL(AF828:AI828,AR828:AU828),0)))</f>
        <v>2.91759704096613</v>
      </c>
      <c r="BC828" s="0" t="n">
        <f aca="false">AX828*((1-IFERROR(CORREL(AJ828:AM828,AB828:AE828),0))+(1-IFERROR(CORREL(AJ828:AM828,AF828:AI828),0))+(1-IFERROR(CORREL(AJ828:AM828,AN828:AQ828),0))+(1-IFERROR(CORREL(AJ828:AM828,AR828:AU828),0)))</f>
        <v>1.04594538559101</v>
      </c>
      <c r="BD828" s="0" t="n">
        <f aca="false">AY828*((1-IFERROR(CORREL(AN828:AQ828,AB828:AE828),0))+(1-IFERROR(CORREL(AN828:AQ828,AF828:AI828),0))+(1-IFERROR(CORREL(AN828:AQ828,AJ828:AM828),0))+(1-IFERROR(CORREL(AN828:AQ828,AR828:AU828),0)))</f>
        <v>0.913279767733115</v>
      </c>
      <c r="BE828" s="0" t="n">
        <f aca="false">AZ828*((1-IFERROR(CORREL(AR828:AU828,AB828:AE828),0))+(1-IFERROR(CORREL(AR828:AU828,AF828:AI828),0))+(1-IFERROR(CORREL(AR828:AU828,AJ828:AM828),0))+(1-IFERROR(CORREL(AR828:AU828,AN828:AQ828),0)))</f>
        <v>1.10384809660239</v>
      </c>
      <c r="BF828" s="0" t="n">
        <f aca="false">IF(SUM(BA828:BE828)&gt;0,BA828/SUM(BA828:BE828),1/5)</f>
        <v>0.152040042566737</v>
      </c>
      <c r="BG828" s="0" t="n">
        <f aca="false">IF(SUM(BA828:BE828)&gt;0,BB828/SUM(BA828:BE828),1/5)</f>
        <v>0.41366692065143</v>
      </c>
      <c r="BH828" s="0" t="n">
        <f aca="false">IF(SUM(BA828:BE828)&gt;0,BC828/SUM(BA828:BE828),1/5)</f>
        <v>0.148297726091651</v>
      </c>
      <c r="BI828" s="0" t="n">
        <f aca="false">IF(SUM(BA828:BE828)&gt;0,BD828/SUM(BA828:BE828),1/5)</f>
        <v>0.129487939529274</v>
      </c>
      <c r="BJ828" s="0" t="n">
        <f aca="false">IF(SUM(BA828:BE828)&gt;0,BE828/SUM(BA828:BE828),1/5)</f>
        <v>0.156507371160908</v>
      </c>
      <c r="BK828" s="0" t="n">
        <f aca="false">BF828*AB828+BG828*AF828+BH828*AJ828+BI828*AN828+BJ828*AR828</f>
        <v>0.475638643614547</v>
      </c>
      <c r="BL828" s="0" t="n">
        <f aca="false">BF828*AC828+BG828*AG828+BH828*AK828+BI828*AO828+BJ828*AS828</f>
        <v>0.574569209040365</v>
      </c>
      <c r="BM828" s="0" t="n">
        <f aca="false">BF828*AD828+BG828*AH828+BH828*AL828+BI828*AP828+BJ828*AT828</f>
        <v>0.728735534750063</v>
      </c>
      <c r="BN828" s="0" t="n">
        <f aca="false">BF828*AE828+BG828*AI828+BH828*AM828+BI828*AQ828+BJ828*AU828</f>
        <v>0.58633307934857</v>
      </c>
      <c r="BO828" s="0" t="n">
        <f aca="false">RANK(BK828,$BK828:$BN828)</f>
        <v>4</v>
      </c>
      <c r="BP828" s="0" t="n">
        <f aca="false">RANK(BL828,$BK828:$BN828)</f>
        <v>3</v>
      </c>
      <c r="BQ828" s="0" t="n">
        <f aca="false">RANK(BM828,$BK828:$BN828)</f>
        <v>1</v>
      </c>
      <c r="BR828" s="0" t="n">
        <f aca="false">RANK(BN828,$BK828:$BN828)</f>
        <v>2</v>
      </c>
    </row>
    <row r="829" customFormat="false" ht="15" hidden="false" customHeight="false" outlineLevel="0" collapsed="false">
      <c r="A829" s="0" t="n">
        <v>806</v>
      </c>
      <c r="B829" s="0" t="n">
        <f aca="false">RANDBETWEEN(1,$B$5)</f>
        <v>3</v>
      </c>
      <c r="C829" s="0" t="n">
        <f aca="false">RANDBETWEEN(1,$B$5)</f>
        <v>5</v>
      </c>
      <c r="D829" s="0" t="n">
        <f aca="false">RANDBETWEEN(1,$B$5)</f>
        <v>1</v>
      </c>
      <c r="E829" s="0" t="n">
        <f aca="false">RANDBETWEEN(1,$B$5)</f>
        <v>4</v>
      </c>
      <c r="F829" s="0" t="n">
        <f aca="false">RANDBETWEEN(1,$B$5)</f>
        <v>2</v>
      </c>
      <c r="G829" s="0" t="n">
        <f aca="false">RANDBETWEEN(1,$B$5)</f>
        <v>1</v>
      </c>
      <c r="H829" s="0" t="n">
        <f aca="true">NORMINV(RAND(),$B$8,$B$13)</f>
        <v>38.7427029694652</v>
      </c>
      <c r="I829" s="0" t="n">
        <f aca="true">NORMINV(RAND(),$C$8,$C$13)</f>
        <v>58.8687404872263</v>
      </c>
      <c r="J829" s="0" t="n">
        <f aca="true">NORMINV(RAND(),$D$8,$D$13)</f>
        <v>14.428774536935</v>
      </c>
      <c r="K829" s="0" t="n">
        <f aca="true">NORMINV(RAND(),$E$8,$E$13)</f>
        <v>2.87466248664845</v>
      </c>
      <c r="L829" s="0" t="n">
        <f aca="true">NORMINV(RAND(),$B$9,$B$14)</f>
        <v>54.0802825175128</v>
      </c>
      <c r="M829" s="0" t="n">
        <f aca="true">NORMINV(RAND(),$C$9,$C$14)</f>
        <v>54.0170817953274</v>
      </c>
      <c r="N829" s="0" t="n">
        <f aca="true">NORMINV(RAND(),$D$9,$D$14)</f>
        <v>51.2353906863738</v>
      </c>
      <c r="O829" s="0" t="n">
        <f aca="true">NORMINV(RAND(),$E$9,$E$14)</f>
        <v>22.5575736752092</v>
      </c>
      <c r="P829" s="0" t="n">
        <f aca="true">NORMINV(RAND(),$B$10,$B$15)</f>
        <v>26.6476416886612</v>
      </c>
      <c r="Q829" s="0" t="n">
        <f aca="true">NORMINV(RAND(),$C$10,$C$15)</f>
        <v>31.1536459750831</v>
      </c>
      <c r="R829" s="0" t="n">
        <f aca="true">NORMINV(RAND(),$D$10,$D$15)</f>
        <v>9.8585304540328</v>
      </c>
      <c r="S829" s="0" t="n">
        <f aca="true">NORMINV(RAND(),$E$10,$E$15)</f>
        <v>4.11026774537793</v>
      </c>
      <c r="T829" s="0" t="n">
        <f aca="false">MEDIAN(INDEX(Avaliadores!$B$17:$B$22,$B829),INDEX(Avaliadores!$B$17:$B$22,$C829),INDEX(Avaliadores!$B$17:$B$22,$D829),INDEX(Avaliadores!$B$17:$B$22,$E829),INDEX(Avaliadores!$B$17:$B$22,$F829),INDEX(Avaliadores!$B$17:$B$22,$G829))</f>
        <v>2.66666666666667</v>
      </c>
      <c r="U829" s="0" t="n">
        <f aca="false">MEDIAN(INDEX(Avaliadores!$C$17:$C$22,$B829),INDEX(Avaliadores!$C$17:$C$22,$C829),INDEX(Avaliadores!$C$17:$C$22,$D829),INDEX(Avaliadores!$C$17:$C$22,$E829),INDEX(Avaliadores!$C$17:$C$22,$F829),INDEX(Avaliadores!$C$17:$C$22,$G829))</f>
        <v>4.91666666666667</v>
      </c>
      <c r="V829" s="0" t="n">
        <f aca="false">MEDIAN(INDEX(Avaliadores!$D$17:$D$22,$B829),INDEX(Avaliadores!$D$17:$D$22,$C829),INDEX(Avaliadores!$D$17:$D$22,$D829),INDEX(Avaliadores!$D$17:$D$22,$E829),INDEX(Avaliadores!$D$17:$D$22,$F829),INDEX(Avaliadores!$D$17:$D$22,$G829))</f>
        <v>5.91666666666667</v>
      </c>
      <c r="W829" s="0" t="n">
        <f aca="false">MEDIAN(INDEX(Avaliadores!$E$17:$E$22,$B829),INDEX(Avaliadores!$E$17:$E$22,$C829),INDEX(Avaliadores!$E$17:$E$22,$D829),INDEX(Avaliadores!$E$17:$E$22,$E829),INDEX(Avaliadores!$E$17:$E$22,$F829),INDEX(Avaliadores!$E$17:$E$22,$G829))</f>
        <v>6.79166666666667</v>
      </c>
      <c r="X829" s="0" t="n">
        <f aca="false">MEDIAN(INDEX(Avaliadores!$F$17:$F$22,$B829),INDEX(Avaliadores!$F$17:$F$22,$C829),INDEX(Avaliadores!$F$17:$F$22,$D829),INDEX(Avaliadores!$F$17:$F$22,$E829),INDEX(Avaliadores!$F$17:$F$22,$F829),INDEX(Avaliadores!$F$17:$F$22,$G829))</f>
        <v>2.29166666666667</v>
      </c>
      <c r="Y829" s="0" t="n">
        <f aca="false">MEDIAN(INDEX(Avaliadores!$G$17:$G$22,$B829),INDEX(Avaliadores!$G$17:$G$22,$C829),INDEX(Avaliadores!$G$17:$G$22,$D829),INDEX(Avaliadores!$G$17:$G$22,$E829),INDEX(Avaliadores!$G$17:$G$22,$F829),INDEX(Avaliadores!$G$17:$G$22,$G829))</f>
        <v>5.04166666666667</v>
      </c>
      <c r="Z829" s="0" t="n">
        <f aca="false">MEDIAN(INDEX(Avaliadores!$H$17:$H$22,$B829),INDEX(Avaliadores!$H$17:$H$22,$C829),INDEX(Avaliadores!$H$17:$H$22,$D829),INDEX(Avaliadores!$H$17:$H$22,$E829),INDEX(Avaliadores!$H$17:$H$22,$F829),INDEX(Avaliadores!$H$17:$H$22,$G829))</f>
        <v>3.91666666666667</v>
      </c>
      <c r="AA829" s="0" t="n">
        <f aca="false">MEDIAN(INDEX(Avaliadores!$I$17:$I$22,$B829),INDEX(Avaliadores!$I$17:$I$22,$C829),INDEX(Avaliadores!$I$17:$I$22,$D829),INDEX(Avaliadores!$I$17:$I$22,$E829),INDEX(Avaliadores!$I$17:$I$22,$F829),INDEX(Avaliadores!$I$17:$I$22,$G829))</f>
        <v>6.66666666666667</v>
      </c>
      <c r="AB829" s="0" t="n">
        <f aca="false">IF(MAX(H829:K829)=MIN(H829:K829),0,IF($B$17="custo",(MAX(H829:K829)-H829)/(MAX(H829:K829)-MIN(H829:K829)),(H829-MIN(H829:K829))/(MAX(H829:K829)-MIN(H829:K829))))</f>
        <v>0.359431536984204</v>
      </c>
      <c r="AC829" s="0" t="n">
        <f aca="false">IF(MAX(H829:K829)=MIN(H829:K829),0,IF($B$17="custo",(MAX(H829:K829)-I829)/(MAX(H829:K829)-MIN(H829:K829)),(I829-MIN(H829:K829))/(MAX(H829:K829)-MIN(H829:K829))))</f>
        <v>0</v>
      </c>
      <c r="AD829" s="0" t="n">
        <f aca="false">IF(MAX(H829:K829)=MIN(H829:K829),0,IF($B$17="custo",(MAX(H829:K829)-J829)/(MAX(H829:K829)-MIN(H829:K829)),(J829-MIN(H829:K829))/(MAX(H829:K829)-MIN(H829:K829))))</f>
        <v>0.793654749522488</v>
      </c>
      <c r="AE829" s="0" t="n">
        <f aca="false">IF(MAX(H829:K829)=MIN(H829:K829),0,IF($B$17="custo",(MAX(H829:K829)-K829)/(MAX(H829:K829)-MIN(H829:K829)),(K829-MIN(H829:K829))/(MAX(H829:K829)-MIN(H829:K829))))</f>
        <v>1</v>
      </c>
      <c r="AF829" s="0" t="n">
        <f aca="false">IF(MAX(L829:O829)=MIN(L829:O829),0,IF($C$17="custo",(MAX(L829:O829)-L829)/(MAX(L829:O829)-MIN(L829:O829)),(L829-MIN(L829:O829))/(MAX(L829:O829)-MIN(L829:O829))))</f>
        <v>1</v>
      </c>
      <c r="AG829" s="0" t="n">
        <f aca="false">IF(MAX(L829:O829)=MIN(L829:O829),0,IF($C$17="custo",(MAX(L829:O829)-M829)/(MAX(L829:O829)-MIN(L829:O829)),(M829-MIN(L829:O829))/(MAX(L829:O829)-MIN(L829:O829))))</f>
        <v>0.997995073250157</v>
      </c>
      <c r="AH829" s="0" t="n">
        <f aca="false">IF(MAX(L829:O829)=MIN(L829:O829),0,IF($C$17="custo",(MAX(L829:O829)-N829)/(MAX(L829:O829)-MIN(L829:O829)),(N829-MIN(L829:O829))/(MAX(L829:O829)-MIN(L829:O829))))</f>
        <v>0.909751035503614</v>
      </c>
      <c r="AI829" s="0" t="n">
        <f aca="false">IF(MAX(L829:O829)=MIN(L829:O829),0,IF($C$17="custo",(MAX(L829:O829)-O829)/(MAX(L829:O829)-MIN(L829:O829)),(O829-MIN(L829:O829))/(MAX(L829:O829)-MIN(L829:O829))))</f>
        <v>0</v>
      </c>
      <c r="AJ829" s="0" t="n">
        <f aca="false">IF(MAX(P829:S829)=MIN(P829:S829),0,IF($D$17="custo",(MAX(P829:S829)-P829)/(MAX(P829:S829)-MIN(P829:S829)),(P829-MIN(P829:S829))/(MAX(P829:S829)-MIN(P829:S829))))</f>
        <v>0.166621353595256</v>
      </c>
      <c r="AK829" s="0" t="n">
        <f aca="false">IF(MAX(P829:S829)=MIN(P829:S829),0,IF($D$17="custo",(MAX(P829:S829)-Q829)/(MAX(P829:S829)-MIN(P829:S829)),(Q829-MIN(P829:S829))/(MAX(P829:S829)-MIN(P829:S829))))</f>
        <v>0</v>
      </c>
      <c r="AL829" s="0" t="n">
        <f aca="false">IF(MAX(P829:S829)=MIN(P829:S829),0,IF($D$17="custo",(MAX(P829:S829)-R829)/(MAX(P829:S829)-MIN(P829:S829)),(R829-MIN(P829:S829))/(MAX(P829:S829)-MIN(P829:S829))))</f>
        <v>0.787442875670732</v>
      </c>
      <c r="AM829" s="0" t="n">
        <f aca="false">IF(MAX(P829:S829)=MIN(P829:S829),0,IF($D$17="custo",(MAX(P829:S829)-S829)/(MAX(P829:S829)-MIN(P829:S829)),(S829-MIN(P829:S829))/(MAX(P829:S829)-MIN(P829:S829))))</f>
        <v>1</v>
      </c>
      <c r="AN829" s="0" t="n">
        <f aca="false">IF(MAX(T829:W829)=MIN(T829:W829),0,IF($E$17="custo",(MAX(T829:W829)-T829)/(MAX(T829:W829)-MIN(T829:W829)),(T829-MIN(T829:W829))/(MAX(T829:W829)-MIN(T829:W829))))</f>
        <v>0</v>
      </c>
      <c r="AO829" s="0" t="n">
        <f aca="false">IF(MAX(T829:W829)=MIN(T829:W829),0,IF($E$17="custo",(MAX(T829:W829)-U829)/(MAX(T829:W829)-MIN(T829:W829)),(U829-MIN(T829:W829))/(MAX(T829:W829)-MIN(T829:W829))))</f>
        <v>0.545454545454545</v>
      </c>
      <c r="AP829" s="0" t="n">
        <f aca="false">IF(MAX(T829:W829)=MIN(T829:W829),0,IF($E$17="custo",(MAX(T829:W829)-V829)/(MAX(T829:W829)-MIN(T829:W829)),(V829-MIN(T829:W829))/(MAX(T829:W829)-MIN(T829:W829))))</f>
        <v>0.787878787878788</v>
      </c>
      <c r="AQ829" s="0" t="n">
        <f aca="false">IF(MAX(T829:W829)=MIN(T829:W829),0,IF($E$17="custo",(MAX(T829:W829)-W829)/(MAX(T829:W829)-MIN(T829:W829)),(W829-MIN(T829:W829))/(MAX(T829:W829)-MIN(T829:W829))))</f>
        <v>1</v>
      </c>
      <c r="AR829" s="0" t="n">
        <f aca="false">IF(MAX(X829:AA829)=MIN(X829:AA829),0,IF($F$17="custo",(MAX(X829:AA829)-X829)/(MAX(X829:AA829)-MIN(X829:AA829)),(X829-MIN(X829:AA829))/(MAX(X829:AA829)-MIN(X829:AA829))))</f>
        <v>0</v>
      </c>
      <c r="AS829" s="0" t="n">
        <f aca="false">IF(MAX(X829:AA829)=MIN(X829:AA829),0,IF($F$17="custo",(MAX(X829:AA829)-Y829)/(MAX(X829:AA829)-MIN(X829:AA829)),(Y829-MIN(X829:AA829))/(MAX(X829:AA829)-MIN(X829:AA829))))</f>
        <v>0.628571428571429</v>
      </c>
      <c r="AT829" s="0" t="n">
        <f aca="false">IF(MAX(X829:AA829)=MIN(X829:AA829),0,IF($F$17="custo",(MAX(X829:AA829)-Z829)/(MAX(X829:AA829)-MIN(X829:AA829)),(Z829-MIN(X829:AA829))/(MAX(X829:AA829)-MIN(X829:AA829))))</f>
        <v>0.371428571428571</v>
      </c>
      <c r="AU829" s="0" t="n">
        <f aca="false">IF(MAX(X829:AA829)=MIN(X829:AA829),0,IF($F$17="custo",(MAX(X829:AA829)-AA829)/(MAX(X829:AA829)-MIN(X829:AA829)),(AA829-MIN(X829:AA829))/(MAX(X829:AA829)-MIN(X829:AA829))))</f>
        <v>1</v>
      </c>
      <c r="AV829" s="0" t="n">
        <f aca="false">STDEVP(AB829:AE829)</f>
        <v>0.38734150046588</v>
      </c>
      <c r="AW829" s="0" t="n">
        <f aca="false">STDEVP(AF829:AI829)</f>
        <v>0.421276113311777</v>
      </c>
      <c r="AX829" s="0" t="n">
        <f aca="false">STDEVP(AJ829:AM829)</f>
        <v>0.416304337262503</v>
      </c>
      <c r="AY829" s="0" t="n">
        <f aca="false">STDEVP(AN829:AQ829)</f>
        <v>0.373216604144049</v>
      </c>
      <c r="AZ829" s="0" t="n">
        <f aca="false">STDEVP(AR829:AU829)</f>
        <v>0.365055209690875</v>
      </c>
      <c r="BA829" s="0" t="n">
        <f aca="false">AV829*((1-IFERROR(CORREL(AB829:AE829,AF829:AI829),0))+(1-IFERROR(CORREL(AB829:AE829,AJ829:AM829),0))+(1-IFERROR(CORREL(AB829:AE829,AN829:AQ829),0))+(1-IFERROR(CORREL(AB829:AE829,AR829:AU829),0)))</f>
        <v>1.05940073206438</v>
      </c>
      <c r="BB829" s="0" t="n">
        <f aca="false">AW829*((1-IFERROR(CORREL(AF829:AI829,AB829:AE829),0))+(1-IFERROR(CORREL(AF829:AI829,AJ829:AM829),0))+(1-IFERROR(CORREL(AF829:AI829,AN829:AQ829),0))+(1-IFERROR(CORREL(AF829:AI829,AR829:AU829),0)))</f>
        <v>2.94612887563774</v>
      </c>
      <c r="BC829" s="0" t="n">
        <f aca="false">AX829*((1-IFERROR(CORREL(AJ829:AM829,AB829:AE829),0))+(1-IFERROR(CORREL(AJ829:AM829,AF829:AI829),0))+(1-IFERROR(CORREL(AJ829:AM829,AN829:AQ829),0))+(1-IFERROR(CORREL(AJ829:AM829,AR829:AU829),0)))</f>
        <v>1.03768826670897</v>
      </c>
      <c r="BD829" s="0" t="n">
        <f aca="false">AY829*((1-IFERROR(CORREL(AN829:AQ829,AB829:AE829),0))+(1-IFERROR(CORREL(AN829:AQ829,AF829:AI829),0))+(1-IFERROR(CORREL(AN829:AQ829,AJ829:AM829),0))+(1-IFERROR(CORREL(AN829:AQ829,AR829:AU829),0)))</f>
        <v>0.90301862951442</v>
      </c>
      <c r="BE829" s="0" t="n">
        <f aca="false">AZ829*((1-IFERROR(CORREL(AR829:AU829,AB829:AE829),0))+(1-IFERROR(CORREL(AR829:AU829,AF829:AI829),0))+(1-IFERROR(CORREL(AR829:AU829,AJ829:AM829),0))+(1-IFERROR(CORREL(AR829:AU829,AN829:AQ829),0)))</f>
        <v>1.10586558050768</v>
      </c>
      <c r="BF829" s="0" t="n">
        <f aca="false">IF(SUM(BA829:BE829)&gt;0,BA829/SUM(BA829:BE829),1/5)</f>
        <v>0.150224815151626</v>
      </c>
      <c r="BG829" s="0" t="n">
        <f aca="false">IF(SUM(BA829:BE829)&gt;0,BB829/SUM(BA829:BE829),1/5)</f>
        <v>0.417766056186428</v>
      </c>
      <c r="BH829" s="0" t="n">
        <f aca="false">IF(SUM(BA829:BE829)&gt;0,BC829/SUM(BA829:BE829),1/5)</f>
        <v>0.147145950850536</v>
      </c>
      <c r="BI829" s="0" t="n">
        <f aca="false">IF(SUM(BA829:BE829)&gt;0,BD829/SUM(BA829:BE829),1/5)</f>
        <v>0.128049568582926</v>
      </c>
      <c r="BJ829" s="0" t="n">
        <f aca="false">IF(SUM(BA829:BE829)&gt;0,BE829/SUM(BA829:BE829),1/5)</f>
        <v>0.156813609228484</v>
      </c>
      <c r="BK829" s="0" t="n">
        <f aca="false">BF829*AB829+BG829*AF829+BH829*AJ829+BI829*AN829+BJ829*AR829</f>
        <v>0.496279249896322</v>
      </c>
      <c r="BL829" s="0" t="n">
        <f aca="false">BF829*AC829+BG829*AG829+BH829*AK829+BI829*AO829+BJ829*AS829</f>
        <v>0.585342239444444</v>
      </c>
      <c r="BM829" s="0" t="n">
        <f aca="false">BF829*AD829+BG829*AH829+BH829*AL829+BI829*AP829+BJ829*AT829</f>
        <v>0.774291364675952</v>
      </c>
      <c r="BN829" s="0" t="n">
        <f aca="false">BF829*AE829+BG829*AI829+BH829*AM829+BI829*AQ829+BJ829*AU829</f>
        <v>0.582233943813572</v>
      </c>
      <c r="BO829" s="0" t="n">
        <f aca="false">RANK(BK829,$BK829:$BN829)</f>
        <v>4</v>
      </c>
      <c r="BP829" s="0" t="n">
        <f aca="false">RANK(BL829,$BK829:$BN829)</f>
        <v>2</v>
      </c>
      <c r="BQ829" s="0" t="n">
        <f aca="false">RANK(BM829,$BK829:$BN829)</f>
        <v>1</v>
      </c>
      <c r="BR829" s="0" t="n">
        <f aca="false">RANK(BN829,$BK829:$BN829)</f>
        <v>3</v>
      </c>
    </row>
    <row r="830" customFormat="false" ht="15" hidden="false" customHeight="false" outlineLevel="0" collapsed="false">
      <c r="A830" s="0" t="n">
        <v>807</v>
      </c>
      <c r="B830" s="0" t="n">
        <f aca="false">RANDBETWEEN(1,$B$5)</f>
        <v>6</v>
      </c>
      <c r="C830" s="0" t="n">
        <f aca="false">RANDBETWEEN(1,$B$5)</f>
        <v>6</v>
      </c>
      <c r="D830" s="0" t="n">
        <f aca="false">RANDBETWEEN(1,$B$5)</f>
        <v>1</v>
      </c>
      <c r="E830" s="0" t="n">
        <f aca="false">RANDBETWEEN(1,$B$5)</f>
        <v>2</v>
      </c>
      <c r="F830" s="0" t="n">
        <f aca="false">RANDBETWEEN(1,$B$5)</f>
        <v>1</v>
      </c>
      <c r="G830" s="0" t="n">
        <f aca="false">RANDBETWEEN(1,$B$5)</f>
        <v>6</v>
      </c>
      <c r="H830" s="0" t="n">
        <f aca="true">NORMINV(RAND(),$B$8,$B$13)</f>
        <v>49.5932623523978</v>
      </c>
      <c r="I830" s="0" t="n">
        <f aca="true">NORMINV(RAND(),$C$8,$C$13)</f>
        <v>67.8193137277099</v>
      </c>
      <c r="J830" s="0" t="n">
        <f aca="true">NORMINV(RAND(),$D$8,$D$13)</f>
        <v>14.5352731307835</v>
      </c>
      <c r="K830" s="0" t="n">
        <f aca="true">NORMINV(RAND(),$E$8,$E$13)</f>
        <v>3.28230174713801</v>
      </c>
      <c r="L830" s="0" t="n">
        <f aca="true">NORMINV(RAND(),$B$9,$B$14)</f>
        <v>45.5068029104838</v>
      </c>
      <c r="M830" s="0" t="n">
        <f aca="true">NORMINV(RAND(),$C$9,$C$14)</f>
        <v>54.3249595662136</v>
      </c>
      <c r="N830" s="0" t="n">
        <f aca="true">NORMINV(RAND(),$D$9,$D$14)</f>
        <v>35.473281156407</v>
      </c>
      <c r="O830" s="0" t="n">
        <f aca="true">NORMINV(RAND(),$E$9,$E$14)</f>
        <v>19.6245436456556</v>
      </c>
      <c r="P830" s="0" t="n">
        <f aca="true">NORMINV(RAND(),$B$10,$B$15)</f>
        <v>23.093498453648</v>
      </c>
      <c r="Q830" s="0" t="n">
        <f aca="true">NORMINV(RAND(),$C$10,$C$15)</f>
        <v>29.4720489810903</v>
      </c>
      <c r="R830" s="0" t="n">
        <f aca="true">NORMINV(RAND(),$D$10,$D$15)</f>
        <v>8.90526602703906</v>
      </c>
      <c r="S830" s="0" t="n">
        <f aca="true">NORMINV(RAND(),$E$10,$E$15)</f>
        <v>4.0775501168123</v>
      </c>
      <c r="T830" s="0" t="n">
        <f aca="false">MEDIAN(INDEX(Avaliadores!$B$17:$B$22,$B830),INDEX(Avaliadores!$B$17:$B$22,$C830),INDEX(Avaliadores!$B$17:$B$22,$D830),INDEX(Avaliadores!$B$17:$B$22,$E830),INDEX(Avaliadores!$B$17:$B$22,$F830),INDEX(Avaliadores!$B$17:$B$22,$G830))</f>
        <v>2.04166666666667</v>
      </c>
      <c r="U830" s="0" t="n">
        <f aca="false">MEDIAN(INDEX(Avaliadores!$C$17:$C$22,$B830),INDEX(Avaliadores!$C$17:$C$22,$C830),INDEX(Avaliadores!$C$17:$C$22,$D830),INDEX(Avaliadores!$C$17:$C$22,$E830),INDEX(Avaliadores!$C$17:$C$22,$F830),INDEX(Avaliadores!$C$17:$C$22,$G830))</f>
        <v>5.54166666666667</v>
      </c>
      <c r="V830" s="0" t="n">
        <f aca="false">MEDIAN(INDEX(Avaliadores!$D$17:$D$22,$B830),INDEX(Avaliadores!$D$17:$D$22,$C830),INDEX(Avaliadores!$D$17:$D$22,$D830),INDEX(Avaliadores!$D$17:$D$22,$E830),INDEX(Avaliadores!$D$17:$D$22,$F830),INDEX(Avaliadores!$D$17:$D$22,$G830))</f>
        <v>5.54166666666667</v>
      </c>
      <c r="W830" s="0" t="n">
        <f aca="false">MEDIAN(INDEX(Avaliadores!$E$17:$E$22,$B830),INDEX(Avaliadores!$E$17:$E$22,$C830),INDEX(Avaliadores!$E$17:$E$22,$D830),INDEX(Avaliadores!$E$17:$E$22,$E830),INDEX(Avaliadores!$E$17:$E$22,$F830),INDEX(Avaliadores!$E$17:$E$22,$G830))</f>
        <v>6.04166666666667</v>
      </c>
      <c r="X830" s="0" t="n">
        <f aca="false">MEDIAN(INDEX(Avaliadores!$F$17:$F$22,$B830),INDEX(Avaliadores!$F$17:$F$22,$C830),INDEX(Avaliadores!$F$17:$F$22,$D830),INDEX(Avaliadores!$F$17:$F$22,$E830),INDEX(Avaliadores!$F$17:$F$22,$F830),INDEX(Avaliadores!$F$17:$F$22,$G830))</f>
        <v>2.54166666666667</v>
      </c>
      <c r="Y830" s="0" t="n">
        <f aca="false">MEDIAN(INDEX(Avaliadores!$G$17:$G$22,$B830),INDEX(Avaliadores!$G$17:$G$22,$C830),INDEX(Avaliadores!$G$17:$G$22,$D830),INDEX(Avaliadores!$G$17:$G$22,$E830),INDEX(Avaliadores!$G$17:$G$22,$F830),INDEX(Avaliadores!$G$17:$G$22,$G830))</f>
        <v>5.04166666666667</v>
      </c>
      <c r="Z830" s="0" t="n">
        <f aca="false">MEDIAN(INDEX(Avaliadores!$H$17:$H$22,$B830),INDEX(Avaliadores!$H$17:$H$22,$C830),INDEX(Avaliadores!$H$17:$H$22,$D830),INDEX(Avaliadores!$H$17:$H$22,$E830),INDEX(Avaliadores!$H$17:$H$22,$F830),INDEX(Avaliadores!$H$17:$H$22,$G830))</f>
        <v>4.04166666666667</v>
      </c>
      <c r="AA830" s="0" t="n">
        <f aca="false">MEDIAN(INDEX(Avaliadores!$I$17:$I$22,$B830),INDEX(Avaliadores!$I$17:$I$22,$C830),INDEX(Avaliadores!$I$17:$I$22,$D830),INDEX(Avaliadores!$I$17:$I$22,$E830),INDEX(Avaliadores!$I$17:$I$22,$F830),INDEX(Avaliadores!$I$17:$I$22,$G830))</f>
        <v>7.04166666666667</v>
      </c>
      <c r="AB830" s="0" t="n">
        <f aca="false">IF(MAX(H830:K830)=MIN(H830:K830),0,IF($B$17="custo",(MAX(H830:K830)-H830)/(MAX(H830:K830)-MIN(H830:K830)),(H830-MIN(H830:K830))/(MAX(H830:K830)-MIN(H830:K830))))</f>
        <v>0.282412383467627</v>
      </c>
      <c r="AC830" s="0" t="n">
        <f aca="false">IF(MAX(H830:K830)=MIN(H830:K830),0,IF($B$17="custo",(MAX(H830:K830)-I830)/(MAX(H830:K830)-MIN(H830:K830)),(I830-MIN(H830:K830))/(MAX(H830:K830)-MIN(H830:K830))))</f>
        <v>0</v>
      </c>
      <c r="AD830" s="0" t="n">
        <f aca="false">IF(MAX(H830:K830)=MIN(H830:K830),0,IF($B$17="custo",(MAX(H830:K830)-J830)/(MAX(H830:K830)-MIN(H830:K830)),(J830-MIN(H830:K830))/(MAX(H830:K830)-MIN(H830:K830))))</f>
        <v>0.825635382886443</v>
      </c>
      <c r="AE830" s="0" t="n">
        <f aca="false">IF(MAX(H830:K830)=MIN(H830:K830),0,IF($B$17="custo",(MAX(H830:K830)-K830)/(MAX(H830:K830)-MIN(H830:K830)),(K830-MIN(H830:K830))/(MAX(H830:K830)-MIN(H830:K830))))</f>
        <v>1</v>
      </c>
      <c r="AF830" s="0" t="n">
        <f aca="false">IF(MAX(L830:O830)=MIN(L830:O830),0,IF($C$17="custo",(MAX(L830:O830)-L830)/(MAX(L830:O830)-MIN(L830:O830)),(L830-MIN(L830:O830))/(MAX(L830:O830)-MIN(L830:O830))))</f>
        <v>0.745877493920598</v>
      </c>
      <c r="AG830" s="0" t="n">
        <f aca="false">IF(MAX(L830:O830)=MIN(L830:O830),0,IF($C$17="custo",(MAX(L830:O830)-M830)/(MAX(L830:O830)-MIN(L830:O830)),(M830-MIN(L830:O830))/(MAX(L830:O830)-MIN(L830:O830))))</f>
        <v>1</v>
      </c>
      <c r="AH830" s="0" t="n">
        <f aca="false">IF(MAX(L830:O830)=MIN(L830:O830),0,IF($C$17="custo",(MAX(L830:O830)-N830)/(MAX(L830:O830)-MIN(L830:O830)),(N830-MIN(L830:O830))/(MAX(L830:O830)-MIN(L830:O830))))</f>
        <v>0.456730476863303</v>
      </c>
      <c r="AI830" s="0" t="n">
        <f aca="false">IF(MAX(L830:O830)=MIN(L830:O830),0,IF($C$17="custo",(MAX(L830:O830)-O830)/(MAX(L830:O830)-MIN(L830:O830)),(O830-MIN(L830:O830))/(MAX(L830:O830)-MIN(L830:O830))))</f>
        <v>0</v>
      </c>
      <c r="AJ830" s="0" t="n">
        <f aca="false">IF(MAX(P830:S830)=MIN(P830:S830),0,IF($D$17="custo",(MAX(P830:S830)-P830)/(MAX(P830:S830)-MIN(P830:S830)),(P830-MIN(P830:S830))/(MAX(P830:S830)-MIN(P830:S830))))</f>
        <v>0.251178436776121</v>
      </c>
      <c r="AK830" s="0" t="n">
        <f aca="false">IF(MAX(P830:S830)=MIN(P830:S830),0,IF($D$17="custo",(MAX(P830:S830)-Q830)/(MAX(P830:S830)-MIN(P830:S830)),(Q830-MIN(P830:S830))/(MAX(P830:S830)-MIN(P830:S830))))</f>
        <v>0</v>
      </c>
      <c r="AL830" s="0" t="n">
        <f aca="false">IF(MAX(P830:S830)=MIN(P830:S830),0,IF($D$17="custo",(MAX(P830:S830)-R830)/(MAX(P830:S830)-MIN(P830:S830)),(R830-MIN(P830:S830))/(MAX(P830:S830)-MIN(P830:S830))))</f>
        <v>0.809891270702812</v>
      </c>
      <c r="AM830" s="0" t="n">
        <f aca="false">IF(MAX(P830:S830)=MIN(P830:S830),0,IF($D$17="custo",(MAX(P830:S830)-S830)/(MAX(P830:S830)-MIN(P830:S830)),(S830-MIN(P830:S830))/(MAX(P830:S830)-MIN(P830:S830))))</f>
        <v>1</v>
      </c>
      <c r="AN830" s="0" t="n">
        <f aca="false">IF(MAX(T830:W830)=MIN(T830:W830),0,IF($E$17="custo",(MAX(T830:W830)-T830)/(MAX(T830:W830)-MIN(T830:W830)),(T830-MIN(T830:W830))/(MAX(T830:W830)-MIN(T830:W830))))</f>
        <v>0</v>
      </c>
      <c r="AO830" s="0" t="n">
        <f aca="false">IF(MAX(T830:W830)=MIN(T830:W830),0,IF($E$17="custo",(MAX(T830:W830)-U830)/(MAX(T830:W830)-MIN(T830:W830)),(U830-MIN(T830:W830))/(MAX(T830:W830)-MIN(T830:W830))))</f>
        <v>0.875</v>
      </c>
      <c r="AP830" s="0" t="n">
        <f aca="false">IF(MAX(T830:W830)=MIN(T830:W830),0,IF($E$17="custo",(MAX(T830:W830)-V830)/(MAX(T830:W830)-MIN(T830:W830)),(V830-MIN(T830:W830))/(MAX(T830:W830)-MIN(T830:W830))))</f>
        <v>0.875</v>
      </c>
      <c r="AQ830" s="0" t="n">
        <f aca="false">IF(MAX(T830:W830)=MIN(T830:W830),0,IF($E$17="custo",(MAX(T830:W830)-W830)/(MAX(T830:W830)-MIN(T830:W830)),(W830-MIN(T830:W830))/(MAX(T830:W830)-MIN(T830:W830))))</f>
        <v>1</v>
      </c>
      <c r="AR830" s="0" t="n">
        <f aca="false">IF(MAX(X830:AA830)=MIN(X830:AA830),0,IF($F$17="custo",(MAX(X830:AA830)-X830)/(MAX(X830:AA830)-MIN(X830:AA830)),(X830-MIN(X830:AA830))/(MAX(X830:AA830)-MIN(X830:AA830))))</f>
        <v>0</v>
      </c>
      <c r="AS830" s="0" t="n">
        <f aca="false">IF(MAX(X830:AA830)=MIN(X830:AA830),0,IF($F$17="custo",(MAX(X830:AA830)-Y830)/(MAX(X830:AA830)-MIN(X830:AA830)),(Y830-MIN(X830:AA830))/(MAX(X830:AA830)-MIN(X830:AA830))))</f>
        <v>0.555555555555556</v>
      </c>
      <c r="AT830" s="0" t="n">
        <f aca="false">IF(MAX(X830:AA830)=MIN(X830:AA830),0,IF($F$17="custo",(MAX(X830:AA830)-Z830)/(MAX(X830:AA830)-MIN(X830:AA830)),(Z830-MIN(X830:AA830))/(MAX(X830:AA830)-MIN(X830:AA830))))</f>
        <v>0.333333333333333</v>
      </c>
      <c r="AU830" s="0" t="n">
        <f aca="false">IF(MAX(X830:AA830)=MIN(X830:AA830),0,IF($F$17="custo",(MAX(X830:AA830)-AA830)/(MAX(X830:AA830)-MIN(X830:AA830)),(AA830-MIN(X830:AA830))/(MAX(X830:AA830)-MIN(X830:AA830))))</f>
        <v>1</v>
      </c>
      <c r="AV830" s="0" t="n">
        <f aca="false">STDEVP(AB830:AE830)</f>
        <v>0.403256802020224</v>
      </c>
      <c r="AW830" s="0" t="n">
        <f aca="false">STDEVP(AF830:AI830)</f>
        <v>0.371505550494491</v>
      </c>
      <c r="AX830" s="0" t="n">
        <f aca="false">STDEVP(AJ830:AM830)</f>
        <v>0.405281504848817</v>
      </c>
      <c r="AY830" s="0" t="n">
        <f aca="false">STDEVP(AN830:AQ830)</f>
        <v>0.400195264839553</v>
      </c>
      <c r="AZ830" s="0" t="n">
        <f aca="false">STDEVP(AR830:AU830)</f>
        <v>0.363241578628389</v>
      </c>
      <c r="BA830" s="0" t="n">
        <f aca="false">AV830*((1-IFERROR(CORREL(AB830:AE830,AF830:AI830),0))+(1-IFERROR(CORREL(AB830:AE830,AJ830:AM830),0))+(1-IFERROR(CORREL(AB830:AE830,AN830:AQ830),0))+(1-IFERROR(CORREL(AB830:AE830,AR830:AU830),0)))</f>
        <v>1.23244010680218</v>
      </c>
      <c r="BB830" s="0" t="n">
        <f aca="false">AW830*((1-IFERROR(CORREL(AF830:AI830,AB830:AE830),0))+(1-IFERROR(CORREL(AF830:AI830,AJ830:AM830),0))+(1-IFERROR(CORREL(AF830:AI830,AN830:AQ830),0))+(1-IFERROR(CORREL(AF830:AI830,AR830:AU830),0)))</f>
        <v>2.57606965267269</v>
      </c>
      <c r="BC830" s="0" t="n">
        <f aca="false">AX830*((1-IFERROR(CORREL(AJ830:AM830,AB830:AE830),0))+(1-IFERROR(CORREL(AJ830:AM830,AF830:AI830),0))+(1-IFERROR(CORREL(AJ830:AM830,AN830:AQ830),0))+(1-IFERROR(CORREL(AJ830:AM830,AR830:AU830),0)))</f>
        <v>1.21839713445395</v>
      </c>
      <c r="BD830" s="0" t="n">
        <f aca="false">AY830*((1-IFERROR(CORREL(AN830:AQ830,AB830:AE830),0))+(1-IFERROR(CORREL(AN830:AQ830,AF830:AI830),0))+(1-IFERROR(CORREL(AN830:AQ830,AJ830:AM830),0))+(1-IFERROR(CORREL(AN830:AQ830,AR830:AU830),0)))</f>
        <v>1.08301134419409</v>
      </c>
      <c r="BE830" s="0" t="n">
        <f aca="false">AZ830*((1-IFERROR(CORREL(AR830:AU830,AB830:AE830),0))+(1-IFERROR(CORREL(AR830:AU830,AF830:AI830),0))+(1-IFERROR(CORREL(AR830:AU830,AJ830:AM830),0))+(1-IFERROR(CORREL(AR830:AU830,AN830:AQ830),0)))</f>
        <v>1.0208272202257</v>
      </c>
      <c r="BF830" s="0" t="n">
        <f aca="false">IF(SUM(BA830:BE830)&gt;0,BA830/SUM(BA830:BE830),1/5)</f>
        <v>0.172834679627956</v>
      </c>
      <c r="BG830" s="0" t="n">
        <f aca="false">IF(SUM(BA830:BE830)&gt;0,BB830/SUM(BA830:BE830),1/5)</f>
        <v>0.361262320709632</v>
      </c>
      <c r="BH830" s="0" t="n">
        <f aca="false">IF(SUM(BA830:BE830)&gt;0,BC830/SUM(BA830:BE830),1/5)</f>
        <v>0.170865324189557</v>
      </c>
      <c r="BI830" s="0" t="n">
        <f aca="false">IF(SUM(BA830:BE830)&gt;0,BD830/SUM(BA830:BE830),1/5)</f>
        <v>0.151879119864825</v>
      </c>
      <c r="BJ830" s="0" t="n">
        <f aca="false">IF(SUM(BA830:BE830)&gt;0,BE830/SUM(BA830:BE830),1/5)</f>
        <v>0.143158555608029</v>
      </c>
      <c r="BK830" s="0" t="n">
        <f aca="false">BF830*AB830+BG830*AF830+BH830*AJ830+BI830*AN830+BJ830*AR830</f>
        <v>0.361185773267613</v>
      </c>
      <c r="BL830" s="0" t="n">
        <f aca="false">BF830*AC830+BG830*AG830+BH830*AK830+BI830*AO830+BJ830*AS830</f>
        <v>0.573689081484704</v>
      </c>
      <c r="BM830" s="0" t="n">
        <f aca="false">BF830*AD830+BG830*AH830+BH830*AL830+BI830*AP830+BJ830*AT830</f>
        <v>0.626694021845798</v>
      </c>
      <c r="BN830" s="0" t="n">
        <f aca="false">BF830*AE830+BG830*AI830+BH830*AM830+BI830*AQ830+BJ830*AU830</f>
        <v>0.638737679290368</v>
      </c>
      <c r="BO830" s="0" t="n">
        <f aca="false">RANK(BK830,$BK830:$BN830)</f>
        <v>4</v>
      </c>
      <c r="BP830" s="0" t="n">
        <f aca="false">RANK(BL830,$BK830:$BN830)</f>
        <v>3</v>
      </c>
      <c r="BQ830" s="0" t="n">
        <f aca="false">RANK(BM830,$BK830:$BN830)</f>
        <v>2</v>
      </c>
      <c r="BR830" s="0" t="n">
        <f aca="false">RANK(BN830,$BK830:$BN830)</f>
        <v>1</v>
      </c>
    </row>
    <row r="831" customFormat="false" ht="15" hidden="false" customHeight="false" outlineLevel="0" collapsed="false">
      <c r="A831" s="0" t="n">
        <v>808</v>
      </c>
      <c r="B831" s="0" t="n">
        <f aca="false">RANDBETWEEN(1,$B$5)</f>
        <v>1</v>
      </c>
      <c r="C831" s="0" t="n">
        <f aca="false">RANDBETWEEN(1,$B$5)</f>
        <v>4</v>
      </c>
      <c r="D831" s="0" t="n">
        <f aca="false">RANDBETWEEN(1,$B$5)</f>
        <v>4</v>
      </c>
      <c r="E831" s="0" t="n">
        <f aca="false">RANDBETWEEN(1,$B$5)</f>
        <v>6</v>
      </c>
      <c r="F831" s="0" t="n">
        <f aca="false">RANDBETWEEN(1,$B$5)</f>
        <v>6</v>
      </c>
      <c r="G831" s="0" t="n">
        <f aca="false">RANDBETWEEN(1,$B$5)</f>
        <v>6</v>
      </c>
      <c r="H831" s="0" t="n">
        <f aca="true">NORMINV(RAND(),$B$8,$B$13)</f>
        <v>49.5034128434122</v>
      </c>
      <c r="I831" s="0" t="n">
        <f aca="true">NORMINV(RAND(),$C$8,$C$13)</f>
        <v>67.086682066869</v>
      </c>
      <c r="J831" s="0" t="n">
        <f aca="true">NORMINV(RAND(),$D$8,$D$13)</f>
        <v>14.7262562450282</v>
      </c>
      <c r="K831" s="0" t="n">
        <f aca="true">NORMINV(RAND(),$E$8,$E$13)</f>
        <v>2.93511691704763</v>
      </c>
      <c r="L831" s="0" t="n">
        <f aca="true">NORMINV(RAND(),$B$9,$B$14)</f>
        <v>54.0500292302237</v>
      </c>
      <c r="M831" s="0" t="n">
        <f aca="true">NORMINV(RAND(),$C$9,$C$14)</f>
        <v>51.8938956741739</v>
      </c>
      <c r="N831" s="0" t="n">
        <f aca="true">NORMINV(RAND(),$D$9,$D$14)</f>
        <v>42.6884220867989</v>
      </c>
      <c r="O831" s="0" t="n">
        <f aca="true">NORMINV(RAND(),$E$9,$E$14)</f>
        <v>26.5190345927539</v>
      </c>
      <c r="P831" s="0" t="n">
        <f aca="true">NORMINV(RAND(),$B$10,$B$15)</f>
        <v>23.4079706865092</v>
      </c>
      <c r="Q831" s="0" t="n">
        <f aca="true">NORMINV(RAND(),$C$10,$C$15)</f>
        <v>30.3251295656604</v>
      </c>
      <c r="R831" s="0" t="n">
        <f aca="true">NORMINV(RAND(),$D$10,$D$15)</f>
        <v>9.79989427507891</v>
      </c>
      <c r="S831" s="0" t="n">
        <f aca="true">NORMINV(RAND(),$E$10,$E$15)</f>
        <v>4.14140438040639</v>
      </c>
      <c r="T831" s="0" t="n">
        <f aca="false">MEDIAN(INDEX(Avaliadores!$B$17:$B$22,$B831),INDEX(Avaliadores!$B$17:$B$22,$C831),INDEX(Avaliadores!$B$17:$B$22,$D831),INDEX(Avaliadores!$B$17:$B$22,$E831),INDEX(Avaliadores!$B$17:$B$22,$F831),INDEX(Avaliadores!$B$17:$B$22,$G831))</f>
        <v>2.04166666666667</v>
      </c>
      <c r="U831" s="0" t="n">
        <f aca="false">MEDIAN(INDEX(Avaliadores!$C$17:$C$22,$B831),INDEX(Avaliadores!$C$17:$C$22,$C831),INDEX(Avaliadores!$C$17:$C$22,$D831),INDEX(Avaliadores!$C$17:$C$22,$E831),INDEX(Avaliadores!$C$17:$C$22,$F831),INDEX(Avaliadores!$C$17:$C$22,$G831))</f>
        <v>5.79166666666667</v>
      </c>
      <c r="V831" s="0" t="n">
        <f aca="false">MEDIAN(INDEX(Avaliadores!$D$17:$D$22,$B831),INDEX(Avaliadores!$D$17:$D$22,$C831),INDEX(Avaliadores!$D$17:$D$22,$D831),INDEX(Avaliadores!$D$17:$D$22,$E831),INDEX(Avaliadores!$D$17:$D$22,$F831),INDEX(Avaliadores!$D$17:$D$22,$G831))</f>
        <v>5.29166666666667</v>
      </c>
      <c r="W831" s="0" t="n">
        <f aca="false">MEDIAN(INDEX(Avaliadores!$E$17:$E$22,$B831),INDEX(Avaliadores!$E$17:$E$22,$C831),INDEX(Avaliadores!$E$17:$E$22,$D831),INDEX(Avaliadores!$E$17:$E$22,$E831),INDEX(Avaliadores!$E$17:$E$22,$F831),INDEX(Avaliadores!$E$17:$E$22,$G831))</f>
        <v>6.29166666666667</v>
      </c>
      <c r="X831" s="0" t="n">
        <f aca="false">MEDIAN(INDEX(Avaliadores!$F$17:$F$22,$B831),INDEX(Avaliadores!$F$17:$F$22,$C831),INDEX(Avaliadores!$F$17:$F$22,$D831),INDEX(Avaliadores!$F$17:$F$22,$E831),INDEX(Avaliadores!$F$17:$F$22,$F831),INDEX(Avaliadores!$F$17:$F$22,$G831))</f>
        <v>3.04166666666667</v>
      </c>
      <c r="Y831" s="0" t="n">
        <f aca="false">MEDIAN(INDEX(Avaliadores!$G$17:$G$22,$B831),INDEX(Avaliadores!$G$17:$G$22,$C831),INDEX(Avaliadores!$G$17:$G$22,$D831),INDEX(Avaliadores!$G$17:$G$22,$E831),INDEX(Avaliadores!$G$17:$G$22,$F831),INDEX(Avaliadores!$G$17:$G$22,$G831))</f>
        <v>5.04166666666667</v>
      </c>
      <c r="Z831" s="0" t="n">
        <f aca="false">MEDIAN(INDEX(Avaliadores!$H$17:$H$22,$B831),INDEX(Avaliadores!$H$17:$H$22,$C831),INDEX(Avaliadores!$H$17:$H$22,$D831),INDEX(Avaliadores!$H$17:$H$22,$E831),INDEX(Avaliadores!$H$17:$H$22,$F831),INDEX(Avaliadores!$H$17:$H$22,$G831))</f>
        <v>4.04166666666667</v>
      </c>
      <c r="AA831" s="0" t="n">
        <f aca="false">MEDIAN(INDEX(Avaliadores!$I$17:$I$22,$B831),INDEX(Avaliadores!$I$17:$I$22,$C831),INDEX(Avaliadores!$I$17:$I$22,$D831),INDEX(Avaliadores!$I$17:$I$22,$E831),INDEX(Avaliadores!$I$17:$I$22,$F831),INDEX(Avaliadores!$I$17:$I$22,$G831))</f>
        <v>7.04166666666667</v>
      </c>
      <c r="AB831" s="0" t="n">
        <f aca="false">IF(MAX(H831:K831)=MIN(H831:K831),0,IF($B$17="custo",(MAX(H831:K831)-H831)/(MAX(H831:K831)-MIN(H831:K831)),(H831-MIN(H831:K831))/(MAX(H831:K831)-MIN(H831:K831))))</f>
        <v>0.274089481408479</v>
      </c>
      <c r="AC831" s="0" t="n">
        <f aca="false">IF(MAX(H831:K831)=MIN(H831:K831),0,IF($B$17="custo",(MAX(H831:K831)-I831)/(MAX(H831:K831)-MIN(H831:K831)),(I831-MIN(H831:K831))/(MAX(H831:K831)-MIN(H831:K831))))</f>
        <v>0</v>
      </c>
      <c r="AD831" s="0" t="n">
        <f aca="false">IF(MAX(H831:K831)=MIN(H831:K831),0,IF($B$17="custo",(MAX(H831:K831)-J831)/(MAX(H831:K831)-MIN(H831:K831)),(J831-MIN(H831:K831))/(MAX(H831:K831)-MIN(H831:K831))))</f>
        <v>0.816198727179248</v>
      </c>
      <c r="AE831" s="0" t="n">
        <f aca="false">IF(MAX(H831:K831)=MIN(H831:K831),0,IF($B$17="custo",(MAX(H831:K831)-K831)/(MAX(H831:K831)-MIN(H831:K831)),(K831-MIN(H831:K831))/(MAX(H831:K831)-MIN(H831:K831))))</f>
        <v>1</v>
      </c>
      <c r="AF831" s="0" t="n">
        <f aca="false">IF(MAX(L831:O831)=MIN(L831:O831),0,IF($C$17="custo",(MAX(L831:O831)-L831)/(MAX(L831:O831)-MIN(L831:O831)),(L831-MIN(L831:O831))/(MAX(L831:O831)-MIN(L831:O831))))</f>
        <v>1</v>
      </c>
      <c r="AG831" s="0" t="n">
        <f aca="false">IF(MAX(L831:O831)=MIN(L831:O831),0,IF($C$17="custo",(MAX(L831:O831)-M831)/(MAX(L831:O831)-MIN(L831:O831)),(M831-MIN(L831:O831))/(MAX(L831:O831)-MIN(L831:O831))))</f>
        <v>0.92168341229796</v>
      </c>
      <c r="AH831" s="0" t="n">
        <f aca="false">IF(MAX(L831:O831)=MIN(L831:O831),0,IF($C$17="custo",(MAX(L831:O831)-N831)/(MAX(L831:O831)-MIN(L831:O831)),(N831-MIN(L831:O831))/(MAX(L831:O831)-MIN(L831:O831))))</f>
        <v>0.587315776526229</v>
      </c>
      <c r="AI831" s="0" t="n">
        <f aca="false">IF(MAX(L831:O831)=MIN(L831:O831),0,IF($C$17="custo",(MAX(L831:O831)-O831)/(MAX(L831:O831)-MIN(L831:O831)),(O831-MIN(L831:O831))/(MAX(L831:O831)-MIN(L831:O831))))</f>
        <v>0</v>
      </c>
      <c r="AJ831" s="0" t="n">
        <f aca="false">IF(MAX(P831:S831)=MIN(P831:S831),0,IF($D$17="custo",(MAX(P831:S831)-P831)/(MAX(P831:S831)-MIN(P831:S831)),(P831-MIN(P831:S831))/(MAX(P831:S831)-MIN(P831:S831))))</f>
        <v>0.264177798621515</v>
      </c>
      <c r="AK831" s="0" t="n">
        <f aca="false">IF(MAX(P831:S831)=MIN(P831:S831),0,IF($D$17="custo",(MAX(P831:S831)-Q831)/(MAX(P831:S831)-MIN(P831:S831)),(Q831-MIN(P831:S831))/(MAX(P831:S831)-MIN(P831:S831))))</f>
        <v>0</v>
      </c>
      <c r="AL831" s="0" t="n">
        <f aca="false">IF(MAX(P831:S831)=MIN(P831:S831),0,IF($D$17="custo",(MAX(P831:S831)-R831)/(MAX(P831:S831)-MIN(P831:S831)),(R831-MIN(P831:S831))/(MAX(P831:S831)-MIN(P831:S831))))</f>
        <v>0.783892862660381</v>
      </c>
      <c r="AM831" s="0" t="n">
        <f aca="false">IF(MAX(P831:S831)=MIN(P831:S831),0,IF($D$17="custo",(MAX(P831:S831)-S831)/(MAX(P831:S831)-MIN(P831:S831)),(S831-MIN(P831:S831))/(MAX(P831:S831)-MIN(P831:S831))))</f>
        <v>1</v>
      </c>
      <c r="AN831" s="0" t="n">
        <f aca="false">IF(MAX(T831:W831)=MIN(T831:W831),0,IF($E$17="custo",(MAX(T831:W831)-T831)/(MAX(T831:W831)-MIN(T831:W831)),(T831-MIN(T831:W831))/(MAX(T831:W831)-MIN(T831:W831))))</f>
        <v>0</v>
      </c>
      <c r="AO831" s="0" t="n">
        <f aca="false">IF(MAX(T831:W831)=MIN(T831:W831),0,IF($E$17="custo",(MAX(T831:W831)-U831)/(MAX(T831:W831)-MIN(T831:W831)),(U831-MIN(T831:W831))/(MAX(T831:W831)-MIN(T831:W831))))</f>
        <v>0.882352941176471</v>
      </c>
      <c r="AP831" s="0" t="n">
        <f aca="false">IF(MAX(T831:W831)=MIN(T831:W831),0,IF($E$17="custo",(MAX(T831:W831)-V831)/(MAX(T831:W831)-MIN(T831:W831)),(V831-MIN(T831:W831))/(MAX(T831:W831)-MIN(T831:W831))))</f>
        <v>0.764705882352941</v>
      </c>
      <c r="AQ831" s="0" t="n">
        <f aca="false">IF(MAX(T831:W831)=MIN(T831:W831),0,IF($E$17="custo",(MAX(T831:W831)-W831)/(MAX(T831:W831)-MIN(T831:W831)),(W831-MIN(T831:W831))/(MAX(T831:W831)-MIN(T831:W831))))</f>
        <v>1</v>
      </c>
      <c r="AR831" s="0" t="n">
        <f aca="false">IF(MAX(X831:AA831)=MIN(X831:AA831),0,IF($F$17="custo",(MAX(X831:AA831)-X831)/(MAX(X831:AA831)-MIN(X831:AA831)),(X831-MIN(X831:AA831))/(MAX(X831:AA831)-MIN(X831:AA831))))</f>
        <v>0</v>
      </c>
      <c r="AS831" s="0" t="n">
        <f aca="false">IF(MAX(X831:AA831)=MIN(X831:AA831),0,IF($F$17="custo",(MAX(X831:AA831)-Y831)/(MAX(X831:AA831)-MIN(X831:AA831)),(Y831-MIN(X831:AA831))/(MAX(X831:AA831)-MIN(X831:AA831))))</f>
        <v>0.5</v>
      </c>
      <c r="AT831" s="0" t="n">
        <f aca="false">IF(MAX(X831:AA831)=MIN(X831:AA831),0,IF($F$17="custo",(MAX(X831:AA831)-Z831)/(MAX(X831:AA831)-MIN(X831:AA831)),(Z831-MIN(X831:AA831))/(MAX(X831:AA831)-MIN(X831:AA831))))</f>
        <v>0.25</v>
      </c>
      <c r="AU831" s="0" t="n">
        <f aca="false">IF(MAX(X831:AA831)=MIN(X831:AA831),0,IF($F$17="custo",(MAX(X831:AA831)-AA831)/(MAX(X831:AA831)-MIN(X831:AA831)),(AA831-MIN(X831:AA831))/(MAX(X831:AA831)-MIN(X831:AA831))))</f>
        <v>1</v>
      </c>
      <c r="AV831" s="0" t="n">
        <f aca="false">STDEVP(AB831:AE831)</f>
        <v>0.402796228671388</v>
      </c>
      <c r="AW831" s="0" t="n">
        <f aca="false">STDEVP(AF831:AI831)</f>
        <v>0.393913347540328</v>
      </c>
      <c r="AX831" s="0" t="n">
        <f aca="false">STDEVP(AJ831:AM831)</f>
        <v>0.398631901324229</v>
      </c>
      <c r="AY831" s="0" t="n">
        <f aca="false">STDEVP(AN831:AQ831)</f>
        <v>0.391021641185539</v>
      </c>
      <c r="AZ831" s="0" t="n">
        <f aca="false">STDEVP(AR831:AU831)</f>
        <v>0.369754986443726</v>
      </c>
      <c r="BA831" s="0" t="n">
        <f aca="false">AV831*((1-IFERROR(CORREL(AB831:AE831,AF831:AI831),0))+(1-IFERROR(CORREL(AB831:AE831,AJ831:AM831),0))+(1-IFERROR(CORREL(AB831:AE831,AN831:AQ831),0))+(1-IFERROR(CORREL(AB831:AE831,AR831:AU831),0)))</f>
        <v>1.21274615131122</v>
      </c>
      <c r="BB831" s="0" t="n">
        <f aca="false">AW831*((1-IFERROR(CORREL(AF831:AI831,AB831:AE831),0))+(1-IFERROR(CORREL(AF831:AI831,AJ831:AM831),0))+(1-IFERROR(CORREL(AF831:AI831,AN831:AQ831),0))+(1-IFERROR(CORREL(AF831:AI831,AR831:AU831),0)))</f>
        <v>2.85880305266451</v>
      </c>
      <c r="BC831" s="0" t="n">
        <f aca="false">AX831*((1-IFERROR(CORREL(AJ831:AM831,AB831:AE831),0))+(1-IFERROR(CORREL(AJ831:AM831,AF831:AI831),0))+(1-IFERROR(CORREL(AJ831:AM831,AN831:AQ831),0))+(1-IFERROR(CORREL(AJ831:AM831,AR831:AU831),0)))</f>
        <v>1.19268232210074</v>
      </c>
      <c r="BD831" s="0" t="n">
        <f aca="false">AY831*((1-IFERROR(CORREL(AN831:AQ831,AB831:AE831),0))+(1-IFERROR(CORREL(AN831:AQ831,AF831:AI831),0))+(1-IFERROR(CORREL(AN831:AQ831,AJ831:AM831),0))+(1-IFERROR(CORREL(AN831:AQ831,AR831:AU831),0)))</f>
        <v>1.19342364427321</v>
      </c>
      <c r="BE831" s="0" t="n">
        <f aca="false">AZ831*((1-IFERROR(CORREL(AR831:AU831,AB831:AE831),0))+(1-IFERROR(CORREL(AR831:AU831,AF831:AI831),0))+(1-IFERROR(CORREL(AR831:AU831,AJ831:AM831),0))+(1-IFERROR(CORREL(AR831:AU831,AN831:AQ831),0)))</f>
        <v>1.11897209990567</v>
      </c>
      <c r="BF831" s="0" t="n">
        <f aca="false">IF(SUM(BA831:BE831)&gt;0,BA831/SUM(BA831:BE831),1/5)</f>
        <v>0.160064116664716</v>
      </c>
      <c r="BG831" s="0" t="n">
        <f aca="false">IF(SUM(BA831:BE831)&gt;0,BB831/SUM(BA831:BE831),1/5)</f>
        <v>0.377318686889577</v>
      </c>
      <c r="BH831" s="0" t="n">
        <f aca="false">IF(SUM(BA831:BE831)&gt;0,BC831/SUM(BA831:BE831),1/5)</f>
        <v>0.157415995212412</v>
      </c>
      <c r="BI831" s="0" t="n">
        <f aca="false">IF(SUM(BA831:BE831)&gt;0,BD831/SUM(BA831:BE831),1/5)</f>
        <v>0.157513838506799</v>
      </c>
      <c r="BJ831" s="0" t="n">
        <f aca="false">IF(SUM(BA831:BE831)&gt;0,BE831/SUM(BA831:BE831),1/5)</f>
        <v>0.147687362726497</v>
      </c>
      <c r="BK831" s="0" t="n">
        <f aca="false">BF831*AB831+BG831*AF831+BH831*AJ831+BI831*AN831+BJ831*AR831</f>
        <v>0.462776388701345</v>
      </c>
      <c r="BL831" s="0" t="n">
        <f aca="false">BF831*AC831+BG831*AG831+BH831*AK831+BI831*AO831+BJ831*AS831</f>
        <v>0.560594854901889</v>
      </c>
      <c r="BM831" s="0" t="n">
        <f aca="false">BF831*AD831+BG831*AH831+BH831*AL831+BI831*AP831+BJ831*AT831</f>
        <v>0.633020220532575</v>
      </c>
      <c r="BN831" s="0" t="n">
        <f aca="false">BF831*AE831+BG831*AI831+BH831*AM831+BI831*AQ831+BJ831*AU831</f>
        <v>0.622681313110423</v>
      </c>
      <c r="BO831" s="0" t="n">
        <f aca="false">RANK(BK831,$BK831:$BN831)</f>
        <v>4</v>
      </c>
      <c r="BP831" s="0" t="n">
        <f aca="false">RANK(BL831,$BK831:$BN831)</f>
        <v>3</v>
      </c>
      <c r="BQ831" s="0" t="n">
        <f aca="false">RANK(BM831,$BK831:$BN831)</f>
        <v>1</v>
      </c>
      <c r="BR831" s="0" t="n">
        <f aca="false">RANK(BN831,$BK831:$BN831)</f>
        <v>2</v>
      </c>
    </row>
    <row r="832" customFormat="false" ht="15" hidden="false" customHeight="false" outlineLevel="0" collapsed="false">
      <c r="A832" s="0" t="n">
        <v>809</v>
      </c>
      <c r="B832" s="0" t="n">
        <f aca="false">RANDBETWEEN(1,$B$5)</f>
        <v>3</v>
      </c>
      <c r="C832" s="0" t="n">
        <f aca="false">RANDBETWEEN(1,$B$5)</f>
        <v>4</v>
      </c>
      <c r="D832" s="0" t="n">
        <f aca="false">RANDBETWEEN(1,$B$5)</f>
        <v>5</v>
      </c>
      <c r="E832" s="0" t="n">
        <f aca="false">RANDBETWEEN(1,$B$5)</f>
        <v>6</v>
      </c>
      <c r="F832" s="0" t="n">
        <f aca="false">RANDBETWEEN(1,$B$5)</f>
        <v>4</v>
      </c>
      <c r="G832" s="0" t="n">
        <f aca="false">RANDBETWEEN(1,$B$5)</f>
        <v>3</v>
      </c>
      <c r="H832" s="0" t="n">
        <f aca="true">NORMINV(RAND(),$B$8,$B$13)</f>
        <v>47.9197368572274</v>
      </c>
      <c r="I832" s="0" t="n">
        <f aca="true">NORMINV(RAND(),$C$8,$C$13)</f>
        <v>64.9309596762026</v>
      </c>
      <c r="J832" s="0" t="n">
        <f aca="true">NORMINV(RAND(),$D$8,$D$13)</f>
        <v>15.3778098771203</v>
      </c>
      <c r="K832" s="0" t="n">
        <f aca="true">NORMINV(RAND(),$E$8,$E$13)</f>
        <v>3.11603802503747</v>
      </c>
      <c r="L832" s="0" t="n">
        <f aca="true">NORMINV(RAND(),$B$9,$B$14)</f>
        <v>49.3306671065852</v>
      </c>
      <c r="M832" s="0" t="n">
        <f aca="true">NORMINV(RAND(),$C$9,$C$14)</f>
        <v>57.9923493920858</v>
      </c>
      <c r="N832" s="0" t="n">
        <f aca="true">NORMINV(RAND(),$D$9,$D$14)</f>
        <v>46.648239283024</v>
      </c>
      <c r="O832" s="0" t="n">
        <f aca="true">NORMINV(RAND(),$E$9,$E$14)</f>
        <v>23.9962593582719</v>
      </c>
      <c r="P832" s="0" t="n">
        <f aca="true">NORMINV(RAND(),$B$10,$B$15)</f>
        <v>24.7053244035771</v>
      </c>
      <c r="Q832" s="0" t="n">
        <f aca="true">NORMINV(RAND(),$C$10,$C$15)</f>
        <v>27.9250864779213</v>
      </c>
      <c r="R832" s="0" t="n">
        <f aca="true">NORMINV(RAND(),$D$10,$D$15)</f>
        <v>9.68927412336246</v>
      </c>
      <c r="S832" s="0" t="n">
        <f aca="true">NORMINV(RAND(),$E$10,$E$15)</f>
        <v>4.01628822471591</v>
      </c>
      <c r="T832" s="0" t="n">
        <f aca="false">MEDIAN(INDEX(Avaliadores!$B$17:$B$22,$B832),INDEX(Avaliadores!$B$17:$B$22,$C832),INDEX(Avaliadores!$B$17:$B$22,$D832),INDEX(Avaliadores!$B$17:$B$22,$E832),INDEX(Avaliadores!$B$17:$B$22,$F832),INDEX(Avaliadores!$B$17:$B$22,$G832))</f>
        <v>2.79166666666667</v>
      </c>
      <c r="U832" s="0" t="n">
        <f aca="false">MEDIAN(INDEX(Avaliadores!$C$17:$C$22,$B832),INDEX(Avaliadores!$C$17:$C$22,$C832),INDEX(Avaliadores!$C$17:$C$22,$D832),INDEX(Avaliadores!$C$17:$C$22,$E832),INDEX(Avaliadores!$C$17:$C$22,$F832),INDEX(Avaliadores!$C$17:$C$22,$G832))</f>
        <v>5.54166666666667</v>
      </c>
      <c r="V832" s="0" t="n">
        <f aca="false">MEDIAN(INDEX(Avaliadores!$D$17:$D$22,$B832),INDEX(Avaliadores!$D$17:$D$22,$C832),INDEX(Avaliadores!$D$17:$D$22,$D832),INDEX(Avaliadores!$D$17:$D$22,$E832),INDEX(Avaliadores!$D$17:$D$22,$F832),INDEX(Avaliadores!$D$17:$D$22,$G832))</f>
        <v>5.54166666666667</v>
      </c>
      <c r="W832" s="0" t="n">
        <f aca="false">MEDIAN(INDEX(Avaliadores!$E$17:$E$22,$B832),INDEX(Avaliadores!$E$17:$E$22,$C832),INDEX(Avaliadores!$E$17:$E$22,$D832),INDEX(Avaliadores!$E$17:$E$22,$E832),INDEX(Avaliadores!$E$17:$E$22,$F832),INDEX(Avaliadores!$E$17:$E$22,$G832))</f>
        <v>6.29166666666667</v>
      </c>
      <c r="X832" s="0" t="n">
        <f aca="false">MEDIAN(INDEX(Avaliadores!$F$17:$F$22,$B832),INDEX(Avaliadores!$F$17:$F$22,$C832),INDEX(Avaliadores!$F$17:$F$22,$D832),INDEX(Avaliadores!$F$17:$F$22,$E832),INDEX(Avaliadores!$F$17:$F$22,$F832),INDEX(Avaliadores!$F$17:$F$22,$G832))</f>
        <v>2.91666666666667</v>
      </c>
      <c r="Y832" s="0" t="n">
        <f aca="false">MEDIAN(INDEX(Avaliadores!$G$17:$G$22,$B832),INDEX(Avaliadores!$G$17:$G$22,$C832),INDEX(Avaliadores!$G$17:$G$22,$D832),INDEX(Avaliadores!$G$17:$G$22,$E832),INDEX(Avaliadores!$G$17:$G$22,$F832),INDEX(Avaliadores!$G$17:$G$22,$G832))</f>
        <v>4.79166666666667</v>
      </c>
      <c r="Z832" s="0" t="n">
        <f aca="false">MEDIAN(INDEX(Avaliadores!$H$17:$H$22,$B832),INDEX(Avaliadores!$H$17:$H$22,$C832),INDEX(Avaliadores!$H$17:$H$22,$D832),INDEX(Avaliadores!$H$17:$H$22,$E832),INDEX(Avaliadores!$H$17:$H$22,$F832),INDEX(Avaliadores!$H$17:$H$22,$G832))</f>
        <v>3.66666666666667</v>
      </c>
      <c r="AA832" s="0" t="n">
        <f aca="false">MEDIAN(INDEX(Avaliadores!$I$17:$I$22,$B832),INDEX(Avaliadores!$I$17:$I$22,$C832),INDEX(Avaliadores!$I$17:$I$22,$D832),INDEX(Avaliadores!$I$17:$I$22,$E832),INDEX(Avaliadores!$I$17:$I$22,$F832),INDEX(Avaliadores!$I$17:$I$22,$G832))</f>
        <v>6.66666666666667</v>
      </c>
      <c r="AB832" s="0" t="n">
        <f aca="false">IF(MAX(H832:K832)=MIN(H832:K832),0,IF($B$17="custo",(MAX(H832:K832)-H832)/(MAX(H832:K832)-MIN(H832:K832)),(H832-MIN(H832:K832))/(MAX(H832:K832)-MIN(H832:K832))))</f>
        <v>0.275196058889684</v>
      </c>
      <c r="AC832" s="0" t="n">
        <f aca="false">IF(MAX(H832:K832)=MIN(H832:K832),0,IF($B$17="custo",(MAX(H832:K832)-I832)/(MAX(H832:K832)-MIN(H832:K832)),(I832-MIN(H832:K832))/(MAX(H832:K832)-MIN(H832:K832))))</f>
        <v>0</v>
      </c>
      <c r="AD832" s="0" t="n">
        <f aca="false">IF(MAX(H832:K832)=MIN(H832:K832),0,IF($B$17="custo",(MAX(H832:K832)-J832)/(MAX(H832:K832)-MIN(H832:K832)),(J832-MIN(H832:K832))/(MAX(H832:K832)-MIN(H832:K832))))</f>
        <v>0.801637347026359</v>
      </c>
      <c r="AE832" s="0" t="n">
        <f aca="false">IF(MAX(H832:K832)=MIN(H832:K832),0,IF($B$17="custo",(MAX(H832:K832)-K832)/(MAX(H832:K832)-MIN(H832:K832)),(K832-MIN(H832:K832))/(MAX(H832:K832)-MIN(H832:K832))))</f>
        <v>1</v>
      </c>
      <c r="AF832" s="0" t="n">
        <f aca="false">IF(MAX(L832:O832)=MIN(L832:O832),0,IF($C$17="custo",(MAX(L832:O832)-L832)/(MAX(L832:O832)-MIN(L832:O832)),(L832-MIN(L832:O832))/(MAX(L832:O832)-MIN(L832:O832))))</f>
        <v>0.745215338679085</v>
      </c>
      <c r="AG832" s="0" t="n">
        <f aca="false">IF(MAX(L832:O832)=MIN(L832:O832),0,IF($C$17="custo",(MAX(L832:O832)-M832)/(MAX(L832:O832)-MIN(L832:O832)),(M832-MIN(L832:O832))/(MAX(L832:O832)-MIN(L832:O832))))</f>
        <v>1</v>
      </c>
      <c r="AH832" s="0" t="n">
        <f aca="false">IF(MAX(L832:O832)=MIN(L832:O832),0,IF($C$17="custo",(MAX(L832:O832)-N832)/(MAX(L832:O832)-MIN(L832:O832)),(N832-MIN(L832:O832))/(MAX(L832:O832)-MIN(L832:O832))))</f>
        <v>0.666311328809329</v>
      </c>
      <c r="AI832" s="0" t="n">
        <f aca="false">IF(MAX(L832:O832)=MIN(L832:O832),0,IF($C$17="custo",(MAX(L832:O832)-O832)/(MAX(L832:O832)-MIN(L832:O832)),(O832-MIN(L832:O832))/(MAX(L832:O832)-MIN(L832:O832))))</f>
        <v>0</v>
      </c>
      <c r="AJ832" s="0" t="n">
        <f aca="false">IF(MAX(P832:S832)=MIN(P832:S832),0,IF($D$17="custo",(MAX(P832:S832)-P832)/(MAX(P832:S832)-MIN(P832:S832)),(P832-MIN(P832:S832))/(MAX(P832:S832)-MIN(P832:S832))))</f>
        <v>0.134668503211473</v>
      </c>
      <c r="AK832" s="0" t="n">
        <f aca="false">IF(MAX(P832:S832)=MIN(P832:S832),0,IF($D$17="custo",(MAX(P832:S832)-Q832)/(MAX(P832:S832)-MIN(P832:S832)),(Q832-MIN(P832:S832))/(MAX(P832:S832)-MIN(P832:S832))))</f>
        <v>0</v>
      </c>
      <c r="AL832" s="0" t="n">
        <f aca="false">IF(MAX(P832:S832)=MIN(P832:S832),0,IF($D$17="custo",(MAX(P832:S832)-R832)/(MAX(P832:S832)-MIN(P832:S832)),(R832-MIN(P832:S832))/(MAX(P832:S832)-MIN(P832:S832))))</f>
        <v>0.762723921187215</v>
      </c>
      <c r="AM832" s="0" t="n">
        <f aca="false">IF(MAX(P832:S832)=MIN(P832:S832),0,IF($D$17="custo",(MAX(P832:S832)-S832)/(MAX(P832:S832)-MIN(P832:S832)),(S832-MIN(P832:S832))/(MAX(P832:S832)-MIN(P832:S832))))</f>
        <v>1</v>
      </c>
      <c r="AN832" s="0" t="n">
        <f aca="false">IF(MAX(T832:W832)=MIN(T832:W832),0,IF($E$17="custo",(MAX(T832:W832)-T832)/(MAX(T832:W832)-MIN(T832:W832)),(T832-MIN(T832:W832))/(MAX(T832:W832)-MIN(T832:W832))))</f>
        <v>0</v>
      </c>
      <c r="AO832" s="0" t="n">
        <f aca="false">IF(MAX(T832:W832)=MIN(T832:W832),0,IF($E$17="custo",(MAX(T832:W832)-U832)/(MAX(T832:W832)-MIN(T832:W832)),(U832-MIN(T832:W832))/(MAX(T832:W832)-MIN(T832:W832))))</f>
        <v>0.785714285714286</v>
      </c>
      <c r="AP832" s="0" t="n">
        <f aca="false">IF(MAX(T832:W832)=MIN(T832:W832),0,IF($E$17="custo",(MAX(T832:W832)-V832)/(MAX(T832:W832)-MIN(T832:W832)),(V832-MIN(T832:W832))/(MAX(T832:W832)-MIN(T832:W832))))</f>
        <v>0.785714285714286</v>
      </c>
      <c r="AQ832" s="0" t="n">
        <f aca="false">IF(MAX(T832:W832)=MIN(T832:W832),0,IF($E$17="custo",(MAX(T832:W832)-W832)/(MAX(T832:W832)-MIN(T832:W832)),(W832-MIN(T832:W832))/(MAX(T832:W832)-MIN(T832:W832))))</f>
        <v>1</v>
      </c>
      <c r="AR832" s="0" t="n">
        <f aca="false">IF(MAX(X832:AA832)=MIN(X832:AA832),0,IF($F$17="custo",(MAX(X832:AA832)-X832)/(MAX(X832:AA832)-MIN(X832:AA832)),(X832-MIN(X832:AA832))/(MAX(X832:AA832)-MIN(X832:AA832))))</f>
        <v>0</v>
      </c>
      <c r="AS832" s="0" t="n">
        <f aca="false">IF(MAX(X832:AA832)=MIN(X832:AA832),0,IF($F$17="custo",(MAX(X832:AA832)-Y832)/(MAX(X832:AA832)-MIN(X832:AA832)),(Y832-MIN(X832:AA832))/(MAX(X832:AA832)-MIN(X832:AA832))))</f>
        <v>0.5</v>
      </c>
      <c r="AT832" s="0" t="n">
        <f aca="false">IF(MAX(X832:AA832)=MIN(X832:AA832),0,IF($F$17="custo",(MAX(X832:AA832)-Z832)/(MAX(X832:AA832)-MIN(X832:AA832)),(Z832-MIN(X832:AA832))/(MAX(X832:AA832)-MIN(X832:AA832))))</f>
        <v>0.2</v>
      </c>
      <c r="AU832" s="0" t="n">
        <f aca="false">IF(MAX(X832:AA832)=MIN(X832:AA832),0,IF($F$17="custo",(MAX(X832:AA832)-AA832)/(MAX(X832:AA832)-MIN(X832:AA832)),(AA832-MIN(X832:AA832))/(MAX(X832:AA832)-MIN(X832:AA832))))</f>
        <v>1</v>
      </c>
      <c r="AV832" s="0" t="n">
        <f aca="false">STDEVP(AB832:AE832)</f>
        <v>0.400014392864078</v>
      </c>
      <c r="AW832" s="0" t="n">
        <f aca="false">STDEVP(AF832:AI832)</f>
        <v>0.369273432194997</v>
      </c>
      <c r="AX832" s="0" t="n">
        <f aca="false">STDEVP(AJ832:AM832)</f>
        <v>0.418287844273246</v>
      </c>
      <c r="AY832" s="0" t="n">
        <f aca="false">STDEVP(AN832:AQ832)</f>
        <v>0.381324223286833</v>
      </c>
      <c r="AZ832" s="0" t="n">
        <f aca="false">STDEVP(AR832:AU832)</f>
        <v>0.376662979332984</v>
      </c>
      <c r="BA832" s="0" t="n">
        <f aca="false">AV832*((1-IFERROR(CORREL(AB832:AE832,AF832:AI832),0))+(1-IFERROR(CORREL(AB832:AE832,AJ832:AM832),0))+(1-IFERROR(CORREL(AB832:AE832,AN832:AQ832),0))+(1-IFERROR(CORREL(AB832:AE832,AR832:AU832),0)))</f>
        <v>1.1732644730183</v>
      </c>
      <c r="BB832" s="0" t="n">
        <f aca="false">AW832*((1-IFERROR(CORREL(AF832:AI832,AB832:AE832),0))+(1-IFERROR(CORREL(AF832:AI832,AJ832:AM832),0))+(1-IFERROR(CORREL(AF832:AI832,AN832:AQ832),0))+(1-IFERROR(CORREL(AF832:AI832,AR832:AU832),0)))</f>
        <v>2.53553336873314</v>
      </c>
      <c r="BC832" s="0" t="n">
        <f aca="false">AX832*((1-IFERROR(CORREL(AJ832:AM832,AB832:AE832),0))+(1-IFERROR(CORREL(AJ832:AM832,AF832:AI832),0))+(1-IFERROR(CORREL(AJ832:AM832,AN832:AQ832),0))+(1-IFERROR(CORREL(AJ832:AM832,AR832:AU832),0)))</f>
        <v>1.14242504445606</v>
      </c>
      <c r="BD832" s="0" t="n">
        <f aca="false">AY832*((1-IFERROR(CORREL(AN832:AQ832,AB832:AE832),0))+(1-IFERROR(CORREL(AN832:AQ832,AF832:AI832),0))+(1-IFERROR(CORREL(AN832:AQ832,AJ832:AM832),0))+(1-IFERROR(CORREL(AN832:AQ832,AR832:AU832),0)))</f>
        <v>0.974005523606983</v>
      </c>
      <c r="BE832" s="0" t="n">
        <f aca="false">AZ832*((1-IFERROR(CORREL(AR832:AU832,AB832:AE832),0))+(1-IFERROR(CORREL(AR832:AU832,AF832:AI832),0))+(1-IFERROR(CORREL(AR832:AU832,AJ832:AM832),0))+(1-IFERROR(CORREL(AR832:AU832,AN832:AQ832),0)))</f>
        <v>1.09165802258281</v>
      </c>
      <c r="BF832" s="0" t="n">
        <f aca="false">IF(SUM(BA832:BE832)&gt;0,BA832/SUM(BA832:BE832),1/5)</f>
        <v>0.169623209009616</v>
      </c>
      <c r="BG832" s="0" t="n">
        <f aca="false">IF(SUM(BA832:BE832)&gt;0,BB832/SUM(BA832:BE832),1/5)</f>
        <v>0.36657149044073</v>
      </c>
      <c r="BH832" s="0" t="n">
        <f aca="false">IF(SUM(BA832:BE832)&gt;0,BC832/SUM(BA832:BE832),1/5)</f>
        <v>0.165164638110172</v>
      </c>
      <c r="BI832" s="0" t="n">
        <f aca="false">IF(SUM(BA832:BE832)&gt;0,BD832/SUM(BA832:BE832),1/5)</f>
        <v>0.140815601517605</v>
      </c>
      <c r="BJ832" s="0" t="n">
        <f aca="false">IF(SUM(BA832:BE832)&gt;0,BE832/SUM(BA832:BE832),1/5)</f>
        <v>0.157825060921877</v>
      </c>
      <c r="BK832" s="0" t="n">
        <f aca="false">BF832*AB832+BG832*AF832+BH832*AJ832+BI832*AN832+BJ832*AR832</f>
        <v>0.342096810612315</v>
      </c>
      <c r="BL832" s="0" t="n">
        <f aca="false">BF832*AC832+BG832*AG832+BH832*AK832+BI832*AO832+BJ832*AS832</f>
        <v>0.556124850665501</v>
      </c>
      <c r="BM832" s="0" t="n">
        <f aca="false">BF832*AD832+BG832*AH832+BH832*AL832+BI832*AP832+BJ832*AT832</f>
        <v>0.648407898532811</v>
      </c>
      <c r="BN832" s="0" t="n">
        <f aca="false">BF832*AE832+BG832*AI832+BH832*AM832+BI832*AQ832+BJ832*AU832</f>
        <v>0.63342850955927</v>
      </c>
      <c r="BO832" s="0" t="n">
        <f aca="false">RANK(BK832,$BK832:$BN832)</f>
        <v>4</v>
      </c>
      <c r="BP832" s="0" t="n">
        <f aca="false">RANK(BL832,$BK832:$BN832)</f>
        <v>3</v>
      </c>
      <c r="BQ832" s="0" t="n">
        <f aca="false">RANK(BM832,$BK832:$BN832)</f>
        <v>1</v>
      </c>
      <c r="BR832" s="0" t="n">
        <f aca="false">RANK(BN832,$BK832:$BN832)</f>
        <v>2</v>
      </c>
    </row>
    <row r="833" customFormat="false" ht="15" hidden="false" customHeight="false" outlineLevel="0" collapsed="false">
      <c r="A833" s="0" t="n">
        <v>810</v>
      </c>
      <c r="B833" s="0" t="n">
        <f aca="false">RANDBETWEEN(1,$B$5)</f>
        <v>4</v>
      </c>
      <c r="C833" s="0" t="n">
        <f aca="false">RANDBETWEEN(1,$B$5)</f>
        <v>2</v>
      </c>
      <c r="D833" s="0" t="n">
        <f aca="false">RANDBETWEEN(1,$B$5)</f>
        <v>3</v>
      </c>
      <c r="E833" s="0" t="n">
        <f aca="false">RANDBETWEEN(1,$B$5)</f>
        <v>4</v>
      </c>
      <c r="F833" s="0" t="n">
        <f aca="false">RANDBETWEEN(1,$B$5)</f>
        <v>3</v>
      </c>
      <c r="G833" s="0" t="n">
        <f aca="false">RANDBETWEEN(1,$B$5)</f>
        <v>2</v>
      </c>
      <c r="H833" s="0" t="n">
        <f aca="true">NORMINV(RAND(),$B$8,$B$13)</f>
        <v>51.3868317209678</v>
      </c>
      <c r="I833" s="0" t="n">
        <f aca="true">NORMINV(RAND(),$C$8,$C$13)</f>
        <v>69.4215076578343</v>
      </c>
      <c r="J833" s="0" t="n">
        <f aca="true">NORMINV(RAND(),$D$8,$D$13)</f>
        <v>14.9462232446671</v>
      </c>
      <c r="K833" s="0" t="n">
        <f aca="true">NORMINV(RAND(),$E$8,$E$13)</f>
        <v>2.87304970497943</v>
      </c>
      <c r="L833" s="0" t="n">
        <f aca="true">NORMINV(RAND(),$B$9,$B$14)</f>
        <v>45.5691073581505</v>
      </c>
      <c r="M833" s="0" t="n">
        <f aca="true">NORMINV(RAND(),$C$9,$C$14)</f>
        <v>50.0082709154801</v>
      </c>
      <c r="N833" s="0" t="n">
        <f aca="true">NORMINV(RAND(),$D$9,$D$14)</f>
        <v>48.3081378455527</v>
      </c>
      <c r="O833" s="0" t="n">
        <f aca="true">NORMINV(RAND(),$E$9,$E$14)</f>
        <v>24.995187585286</v>
      </c>
      <c r="P833" s="0" t="n">
        <f aca="true">NORMINV(RAND(),$B$10,$B$15)</f>
        <v>25.9169132072453</v>
      </c>
      <c r="Q833" s="0" t="n">
        <f aca="true">NORMINV(RAND(),$C$10,$C$15)</f>
        <v>31.0108799696261</v>
      </c>
      <c r="R833" s="0" t="n">
        <f aca="true">NORMINV(RAND(),$D$10,$D$15)</f>
        <v>10.1886838817177</v>
      </c>
      <c r="S833" s="0" t="n">
        <f aca="true">NORMINV(RAND(),$E$10,$E$15)</f>
        <v>4.24983948305207</v>
      </c>
      <c r="T833" s="0" t="n">
        <f aca="false">MEDIAN(INDEX(Avaliadores!$B$17:$B$22,$B833),INDEX(Avaliadores!$B$17:$B$22,$C833),INDEX(Avaliadores!$B$17:$B$22,$D833),INDEX(Avaliadores!$B$17:$B$22,$E833),INDEX(Avaliadores!$B$17:$B$22,$F833),INDEX(Avaliadores!$B$17:$B$22,$G833))</f>
        <v>3.04166666666667</v>
      </c>
      <c r="U833" s="0" t="n">
        <f aca="false">MEDIAN(INDEX(Avaliadores!$C$17:$C$22,$B833),INDEX(Avaliadores!$C$17:$C$22,$C833),INDEX(Avaliadores!$C$17:$C$22,$D833),INDEX(Avaliadores!$C$17:$C$22,$E833),INDEX(Avaliadores!$C$17:$C$22,$F833),INDEX(Avaliadores!$C$17:$C$22,$G833))</f>
        <v>5.04166666666667</v>
      </c>
      <c r="V833" s="0" t="n">
        <f aca="false">MEDIAN(INDEX(Avaliadores!$D$17:$D$22,$B833),INDEX(Avaliadores!$D$17:$D$22,$C833),INDEX(Avaliadores!$D$17:$D$22,$D833),INDEX(Avaliadores!$D$17:$D$22,$E833),INDEX(Avaliadores!$D$17:$D$22,$F833),INDEX(Avaliadores!$D$17:$D$22,$G833))</f>
        <v>5.79166666666667</v>
      </c>
      <c r="W833" s="0" t="n">
        <f aca="false">MEDIAN(INDEX(Avaliadores!$E$17:$E$22,$B833),INDEX(Avaliadores!$E$17:$E$22,$C833),INDEX(Avaliadores!$E$17:$E$22,$D833),INDEX(Avaliadores!$E$17:$E$22,$E833),INDEX(Avaliadores!$E$17:$E$22,$F833),INDEX(Avaliadores!$E$17:$E$22,$G833))</f>
        <v>6.04166666666667</v>
      </c>
      <c r="X833" s="0" t="n">
        <f aca="false">MEDIAN(INDEX(Avaliadores!$F$17:$F$22,$B833),INDEX(Avaliadores!$F$17:$F$22,$C833),INDEX(Avaliadores!$F$17:$F$22,$D833),INDEX(Avaliadores!$F$17:$F$22,$E833),INDEX(Avaliadores!$F$17:$F$22,$F833),INDEX(Avaliadores!$F$17:$F$22,$G833))</f>
        <v>2.79166666666667</v>
      </c>
      <c r="Y833" s="0" t="n">
        <f aca="false">MEDIAN(INDEX(Avaliadores!$G$17:$G$22,$B833),INDEX(Avaliadores!$G$17:$G$22,$C833),INDEX(Avaliadores!$G$17:$G$22,$D833),INDEX(Avaliadores!$G$17:$G$22,$E833),INDEX(Avaliadores!$G$17:$G$22,$F833),INDEX(Avaliadores!$G$17:$G$22,$G833))</f>
        <v>5.79166666666667</v>
      </c>
      <c r="Z833" s="0" t="n">
        <f aca="false">MEDIAN(INDEX(Avaliadores!$H$17:$H$22,$B833),INDEX(Avaliadores!$H$17:$H$22,$C833),INDEX(Avaliadores!$H$17:$H$22,$D833),INDEX(Avaliadores!$H$17:$H$22,$E833),INDEX(Avaliadores!$H$17:$H$22,$F833),INDEX(Avaliadores!$H$17:$H$22,$G833))</f>
        <v>3.79166666666667</v>
      </c>
      <c r="AA833" s="0" t="n">
        <f aca="false">MEDIAN(INDEX(Avaliadores!$I$17:$I$22,$B833),INDEX(Avaliadores!$I$17:$I$22,$C833),INDEX(Avaliadores!$I$17:$I$22,$D833),INDEX(Avaliadores!$I$17:$I$22,$E833),INDEX(Avaliadores!$I$17:$I$22,$F833),INDEX(Avaliadores!$I$17:$I$22,$G833))</f>
        <v>6.04166666666667</v>
      </c>
      <c r="AB833" s="0" t="n">
        <f aca="false">IF(MAX(H833:K833)=MIN(H833:K833),0,IF($B$17="custo",(MAX(H833:K833)-H833)/(MAX(H833:K833)-MIN(H833:K833)),(H833-MIN(H833:K833))/(MAX(H833:K833)-MIN(H833:K833))))</f>
        <v>0.271000658642501</v>
      </c>
      <c r="AC833" s="0" t="n">
        <f aca="false">IF(MAX(H833:K833)=MIN(H833:K833),0,IF($B$17="custo",(MAX(H833:K833)-I833)/(MAX(H833:K833)-MIN(H833:K833)),(I833-MIN(H833:K833))/(MAX(H833:K833)-MIN(H833:K833))))</f>
        <v>0</v>
      </c>
      <c r="AD833" s="0" t="n">
        <f aca="false">IF(MAX(H833:K833)=MIN(H833:K833),0,IF($B$17="custo",(MAX(H833:K833)-J833)/(MAX(H833:K833)-MIN(H833:K833)),(J833-MIN(H833:K833))/(MAX(H833:K833)-MIN(H833:K833))))</f>
        <v>0.818580716802773</v>
      </c>
      <c r="AE833" s="0" t="n">
        <f aca="false">IF(MAX(H833:K833)=MIN(H833:K833),0,IF($B$17="custo",(MAX(H833:K833)-K833)/(MAX(H833:K833)-MIN(H833:K833)),(K833-MIN(H833:K833))/(MAX(H833:K833)-MIN(H833:K833))))</f>
        <v>1</v>
      </c>
      <c r="AF833" s="0" t="n">
        <f aca="false">IF(MAX(L833:O833)=MIN(L833:O833),0,IF($C$17="custo",(MAX(L833:O833)-L833)/(MAX(L833:O833)-MIN(L833:O833)),(L833-MIN(L833:O833))/(MAX(L833:O833)-MIN(L833:O833))))</f>
        <v>0.822526335568917</v>
      </c>
      <c r="AG833" s="0" t="n">
        <f aca="false">IF(MAX(L833:O833)=MIN(L833:O833),0,IF($C$17="custo",(MAX(L833:O833)-M833)/(MAX(L833:O833)-MIN(L833:O833)),(M833-MIN(L833:O833))/(MAX(L833:O833)-MIN(L833:O833))))</f>
        <v>1</v>
      </c>
      <c r="AH833" s="0" t="n">
        <f aca="false">IF(MAX(L833:O833)=MIN(L833:O833),0,IF($C$17="custo",(MAX(L833:O833)-N833)/(MAX(L833:O833)-MIN(L833:O833)),(N833-MIN(L833:O833))/(MAX(L833:O833)-MIN(L833:O833))))</f>
        <v>0.932030248031234</v>
      </c>
      <c r="AI833" s="0" t="n">
        <f aca="false">IF(MAX(L833:O833)=MIN(L833:O833),0,IF($C$17="custo",(MAX(L833:O833)-O833)/(MAX(L833:O833)-MIN(L833:O833)),(O833-MIN(L833:O833))/(MAX(L833:O833)-MIN(L833:O833))))</f>
        <v>0</v>
      </c>
      <c r="AJ833" s="0" t="n">
        <f aca="false">IF(MAX(P833:S833)=MIN(P833:S833),0,IF($D$17="custo",(MAX(P833:S833)-P833)/(MAX(P833:S833)-MIN(P833:S833)),(P833-MIN(P833:S833))/(MAX(P833:S833)-MIN(P833:S833))))</f>
        <v>0.19035010110823</v>
      </c>
      <c r="AK833" s="0" t="n">
        <f aca="false">IF(MAX(P833:S833)=MIN(P833:S833),0,IF($D$17="custo",(MAX(P833:S833)-Q833)/(MAX(P833:S833)-MIN(P833:S833)),(Q833-MIN(P833:S833))/(MAX(P833:S833)-MIN(P833:S833))))</f>
        <v>0</v>
      </c>
      <c r="AL833" s="0" t="n">
        <f aca="false">IF(MAX(P833:S833)=MIN(P833:S833),0,IF($D$17="custo",(MAX(P833:S833)-R833)/(MAX(P833:S833)-MIN(P833:S833)),(R833-MIN(P833:S833))/(MAX(P833:S833)-MIN(P833:S833))))</f>
        <v>0.778078718514507</v>
      </c>
      <c r="AM833" s="0" t="n">
        <f aca="false">IF(MAX(P833:S833)=MIN(P833:S833),0,IF($D$17="custo",(MAX(P833:S833)-S833)/(MAX(P833:S833)-MIN(P833:S833)),(S833-MIN(P833:S833))/(MAX(P833:S833)-MIN(P833:S833))))</f>
        <v>1</v>
      </c>
      <c r="AN833" s="0" t="n">
        <f aca="false">IF(MAX(T833:W833)=MIN(T833:W833),0,IF($E$17="custo",(MAX(T833:W833)-T833)/(MAX(T833:W833)-MIN(T833:W833)),(T833-MIN(T833:W833))/(MAX(T833:W833)-MIN(T833:W833))))</f>
        <v>0</v>
      </c>
      <c r="AO833" s="0" t="n">
        <f aca="false">IF(MAX(T833:W833)=MIN(T833:W833),0,IF($E$17="custo",(MAX(T833:W833)-U833)/(MAX(T833:W833)-MIN(T833:W833)),(U833-MIN(T833:W833))/(MAX(T833:W833)-MIN(T833:W833))))</f>
        <v>0.666666666666667</v>
      </c>
      <c r="AP833" s="0" t="n">
        <f aca="false">IF(MAX(T833:W833)=MIN(T833:W833),0,IF($E$17="custo",(MAX(T833:W833)-V833)/(MAX(T833:W833)-MIN(T833:W833)),(V833-MIN(T833:W833))/(MAX(T833:W833)-MIN(T833:W833))))</f>
        <v>0.916666666666667</v>
      </c>
      <c r="AQ833" s="0" t="n">
        <f aca="false">IF(MAX(T833:W833)=MIN(T833:W833),0,IF($E$17="custo",(MAX(T833:W833)-W833)/(MAX(T833:W833)-MIN(T833:W833)),(W833-MIN(T833:W833))/(MAX(T833:W833)-MIN(T833:W833))))</f>
        <v>1</v>
      </c>
      <c r="AR833" s="0" t="n">
        <f aca="false">IF(MAX(X833:AA833)=MIN(X833:AA833),0,IF($F$17="custo",(MAX(X833:AA833)-X833)/(MAX(X833:AA833)-MIN(X833:AA833)),(X833-MIN(X833:AA833))/(MAX(X833:AA833)-MIN(X833:AA833))))</f>
        <v>0</v>
      </c>
      <c r="AS833" s="0" t="n">
        <f aca="false">IF(MAX(X833:AA833)=MIN(X833:AA833),0,IF($F$17="custo",(MAX(X833:AA833)-Y833)/(MAX(X833:AA833)-MIN(X833:AA833)),(Y833-MIN(X833:AA833))/(MAX(X833:AA833)-MIN(X833:AA833))))</f>
        <v>0.923076923076923</v>
      </c>
      <c r="AT833" s="0" t="n">
        <f aca="false">IF(MAX(X833:AA833)=MIN(X833:AA833),0,IF($F$17="custo",(MAX(X833:AA833)-Z833)/(MAX(X833:AA833)-MIN(X833:AA833)),(Z833-MIN(X833:AA833))/(MAX(X833:AA833)-MIN(X833:AA833))))</f>
        <v>0.307692307692308</v>
      </c>
      <c r="AU833" s="0" t="n">
        <f aca="false">IF(MAX(X833:AA833)=MIN(X833:AA833),0,IF($F$17="custo",(MAX(X833:AA833)-AA833)/(MAX(X833:AA833)-MIN(X833:AA833)),(AA833-MIN(X833:AA833))/(MAX(X833:AA833)-MIN(X833:AA833))))</f>
        <v>1</v>
      </c>
      <c r="AV833" s="0" t="n">
        <f aca="false">STDEVP(AB833:AE833)</f>
        <v>0.403710343487156</v>
      </c>
      <c r="AW833" s="0" t="n">
        <f aca="false">STDEVP(AF833:AI833)</f>
        <v>0.402596095015172</v>
      </c>
      <c r="AX833" s="0" t="n">
        <f aca="false">STDEVP(AJ833:AM833)</f>
        <v>0.410171198622219</v>
      </c>
      <c r="AY833" s="0" t="n">
        <f aca="false">STDEVP(AN833:AQ833)</f>
        <v>0.392530076696183</v>
      </c>
      <c r="AZ833" s="0" t="n">
        <f aca="false">STDEVP(AR833:AU833)</f>
        <v>0.419124898417373</v>
      </c>
      <c r="BA833" s="0" t="n">
        <f aca="false">AV833*((1-IFERROR(CORREL(AB833:AE833,AF833:AI833),0))+(1-IFERROR(CORREL(AB833:AE833,AJ833:AM833),0))+(1-IFERROR(CORREL(AB833:AE833,AN833:AQ833),0))+(1-IFERROR(CORREL(AB833:AE833,AR833:AU833),0)))</f>
        <v>1.18691075330686</v>
      </c>
      <c r="BB833" s="0" t="n">
        <f aca="false">AW833*((1-IFERROR(CORREL(AF833:AI833,AB833:AE833),0))+(1-IFERROR(CORREL(AF833:AI833,AJ833:AM833),0))+(1-IFERROR(CORREL(AF833:AI833,AN833:AQ833),0))+(1-IFERROR(CORREL(AF833:AI833,AR833:AU833),0)))</f>
        <v>2.53869559602696</v>
      </c>
      <c r="BC833" s="0" t="n">
        <f aca="false">AX833*((1-IFERROR(CORREL(AJ833:AM833,AB833:AE833),0))+(1-IFERROR(CORREL(AJ833:AM833,AF833:AI833),0))+(1-IFERROR(CORREL(AJ833:AM833,AN833:AQ833),0))+(1-IFERROR(CORREL(AJ833:AM833,AR833:AU833),0)))</f>
        <v>1.16008521932584</v>
      </c>
      <c r="BD833" s="0" t="n">
        <f aca="false">AY833*((1-IFERROR(CORREL(AN833:AQ833,AB833:AE833),0))+(1-IFERROR(CORREL(AN833:AQ833,AF833:AI833),0))+(1-IFERROR(CORREL(AN833:AQ833,AJ833:AM833),0))+(1-IFERROR(CORREL(AN833:AQ833,AR833:AU833),0)))</f>
        <v>0.940270764399197</v>
      </c>
      <c r="BE833" s="0" t="n">
        <f aca="false">AZ833*((1-IFERROR(CORREL(AR833:AU833,AB833:AE833),0))+(1-IFERROR(CORREL(AR833:AU833,AF833:AI833),0))+(1-IFERROR(CORREL(AR833:AU833,AJ833:AM833),0))+(1-IFERROR(CORREL(AR833:AU833,AN833:AQ833),0)))</f>
        <v>1.44835042291897</v>
      </c>
      <c r="BF833" s="0" t="n">
        <f aca="false">IF(SUM(BA833:BE833)&gt;0,BA833/SUM(BA833:BE833),1/5)</f>
        <v>0.163164658040237</v>
      </c>
      <c r="BG833" s="0" t="n">
        <f aca="false">IF(SUM(BA833:BE833)&gt;0,BB833/SUM(BA833:BE833),1/5)</f>
        <v>0.34899456226167</v>
      </c>
      <c r="BH833" s="0" t="n">
        <f aca="false">IF(SUM(BA833:BE833)&gt;0,BC833/SUM(BA833:BE833),1/5)</f>
        <v>0.159476951052526</v>
      </c>
      <c r="BI833" s="0" t="n">
        <f aca="false">IF(SUM(BA833:BE833)&gt;0,BD833/SUM(BA833:BE833),1/5)</f>
        <v>0.129259051121566</v>
      </c>
      <c r="BJ833" s="0" t="n">
        <f aca="false">IF(SUM(BA833:BE833)&gt;0,BE833/SUM(BA833:BE833),1/5)</f>
        <v>0.199104777524001</v>
      </c>
      <c r="BK833" s="0" t="n">
        <f aca="false">BF833*AB833+BG833*AF833+BH833*AJ833+BI833*AN833+BJ833*AR833</f>
        <v>0.361631401983933</v>
      </c>
      <c r="BL833" s="0" t="n">
        <f aca="false">BF833*AC833+BG833*AG833+BH833*AK833+BI833*AO833+BJ833*AS833</f>
        <v>0.618956288416151</v>
      </c>
      <c r="BM833" s="0" t="n">
        <f aca="false">BF833*AD833+BG833*AH833+BH833*AL833+BI833*AP833+BJ833*AT833</f>
        <v>0.762673024866329</v>
      </c>
      <c r="BN833" s="0" t="n">
        <f aca="false">BF833*AE833+BG833*AI833+BH833*AM833+BI833*AQ833+BJ833*AU833</f>
        <v>0.65100543773833</v>
      </c>
      <c r="BO833" s="0" t="n">
        <f aca="false">RANK(BK833,$BK833:$BN833)</f>
        <v>4</v>
      </c>
      <c r="BP833" s="0" t="n">
        <f aca="false">RANK(BL833,$BK833:$BN833)</f>
        <v>3</v>
      </c>
      <c r="BQ833" s="0" t="n">
        <f aca="false">RANK(BM833,$BK833:$BN833)</f>
        <v>1</v>
      </c>
      <c r="BR833" s="0" t="n">
        <f aca="false">RANK(BN833,$BK833:$BN833)</f>
        <v>2</v>
      </c>
    </row>
    <row r="834" customFormat="false" ht="15" hidden="false" customHeight="false" outlineLevel="0" collapsed="false">
      <c r="A834" s="0" t="n">
        <v>811</v>
      </c>
      <c r="B834" s="0" t="n">
        <f aca="false">RANDBETWEEN(1,$B$5)</f>
        <v>1</v>
      </c>
      <c r="C834" s="0" t="n">
        <f aca="false">RANDBETWEEN(1,$B$5)</f>
        <v>4</v>
      </c>
      <c r="D834" s="0" t="n">
        <f aca="false">RANDBETWEEN(1,$B$5)</f>
        <v>2</v>
      </c>
      <c r="E834" s="0" t="n">
        <f aca="false">RANDBETWEEN(1,$B$5)</f>
        <v>3</v>
      </c>
      <c r="F834" s="0" t="n">
        <f aca="false">RANDBETWEEN(1,$B$5)</f>
        <v>3</v>
      </c>
      <c r="G834" s="0" t="n">
        <f aca="false">RANDBETWEEN(1,$B$5)</f>
        <v>5</v>
      </c>
      <c r="H834" s="0" t="n">
        <f aca="true">NORMINV(RAND(),$B$8,$B$13)</f>
        <v>54.0647151214083</v>
      </c>
      <c r="I834" s="0" t="n">
        <f aca="true">NORMINV(RAND(),$C$8,$C$13)</f>
        <v>64.8076315029705</v>
      </c>
      <c r="J834" s="0" t="n">
        <f aca="true">NORMINV(RAND(),$D$8,$D$13)</f>
        <v>15.5982866886402</v>
      </c>
      <c r="K834" s="0" t="n">
        <f aca="true">NORMINV(RAND(),$E$8,$E$13)</f>
        <v>3.2857094582927</v>
      </c>
      <c r="L834" s="0" t="n">
        <f aca="true">NORMINV(RAND(),$B$9,$B$14)</f>
        <v>49.3870483153541</v>
      </c>
      <c r="M834" s="0" t="n">
        <f aca="true">NORMINV(RAND(),$C$9,$C$14)</f>
        <v>55.1233005681447</v>
      </c>
      <c r="N834" s="0" t="n">
        <f aca="true">NORMINV(RAND(),$D$9,$D$14)</f>
        <v>49.2171941028006</v>
      </c>
      <c r="O834" s="0" t="n">
        <f aca="true">NORMINV(RAND(),$E$9,$E$14)</f>
        <v>25.9242871749946</v>
      </c>
      <c r="P834" s="0" t="n">
        <f aca="true">NORMINV(RAND(),$B$10,$B$15)</f>
        <v>26.5184992253996</v>
      </c>
      <c r="Q834" s="0" t="n">
        <f aca="true">NORMINV(RAND(),$C$10,$C$15)</f>
        <v>29.2059115458203</v>
      </c>
      <c r="R834" s="0" t="n">
        <f aca="true">NORMINV(RAND(),$D$10,$D$15)</f>
        <v>9.69572811547769</v>
      </c>
      <c r="S834" s="0" t="n">
        <f aca="true">NORMINV(RAND(),$E$10,$E$15)</f>
        <v>3.93272939412454</v>
      </c>
      <c r="T834" s="0" t="n">
        <f aca="false">MEDIAN(INDEX(Avaliadores!$B$17:$B$22,$B834),INDEX(Avaliadores!$B$17:$B$22,$C834),INDEX(Avaliadores!$B$17:$B$22,$D834),INDEX(Avaliadores!$B$17:$B$22,$E834),INDEX(Avaliadores!$B$17:$B$22,$F834),INDEX(Avaliadores!$B$17:$B$22,$G834))</f>
        <v>2.79166666666667</v>
      </c>
      <c r="U834" s="0" t="n">
        <f aca="false">MEDIAN(INDEX(Avaliadores!$C$17:$C$22,$B834),INDEX(Avaliadores!$C$17:$C$22,$C834),INDEX(Avaliadores!$C$17:$C$22,$D834),INDEX(Avaliadores!$C$17:$C$22,$E834),INDEX(Avaliadores!$C$17:$C$22,$F834),INDEX(Avaliadores!$C$17:$C$22,$G834))</f>
        <v>4.91666666666667</v>
      </c>
      <c r="V834" s="0" t="n">
        <f aca="false">MEDIAN(INDEX(Avaliadores!$D$17:$D$22,$B834),INDEX(Avaliadores!$D$17:$D$22,$C834),INDEX(Avaliadores!$D$17:$D$22,$D834),INDEX(Avaliadores!$D$17:$D$22,$E834),INDEX(Avaliadores!$D$17:$D$22,$F834),INDEX(Avaliadores!$D$17:$D$22,$G834))</f>
        <v>5.79166666666667</v>
      </c>
      <c r="W834" s="0" t="n">
        <f aca="false">MEDIAN(INDEX(Avaliadores!$E$17:$E$22,$B834),INDEX(Avaliadores!$E$17:$E$22,$C834),INDEX(Avaliadores!$E$17:$E$22,$D834),INDEX(Avaliadores!$E$17:$E$22,$E834),INDEX(Avaliadores!$E$17:$E$22,$F834),INDEX(Avaliadores!$E$17:$E$22,$G834))</f>
        <v>6.29166666666667</v>
      </c>
      <c r="X834" s="0" t="n">
        <f aca="false">MEDIAN(INDEX(Avaliadores!$F$17:$F$22,$B834),INDEX(Avaliadores!$F$17:$F$22,$C834),INDEX(Avaliadores!$F$17:$F$22,$D834),INDEX(Avaliadores!$F$17:$F$22,$E834),INDEX(Avaliadores!$F$17:$F$22,$F834),INDEX(Avaliadores!$F$17:$F$22,$G834))</f>
        <v>2.66666666666667</v>
      </c>
      <c r="Y834" s="0" t="n">
        <f aca="false">MEDIAN(INDEX(Avaliadores!$G$17:$G$22,$B834),INDEX(Avaliadores!$G$17:$G$22,$C834),INDEX(Avaliadores!$G$17:$G$22,$D834),INDEX(Avaliadores!$G$17:$G$22,$E834),INDEX(Avaliadores!$G$17:$G$22,$F834),INDEX(Avaliadores!$G$17:$G$22,$G834))</f>
        <v>5.41666666666667</v>
      </c>
      <c r="Z834" s="0" t="n">
        <f aca="false">MEDIAN(INDEX(Avaliadores!$H$17:$H$22,$B834),INDEX(Avaliadores!$H$17:$H$22,$C834),INDEX(Avaliadores!$H$17:$H$22,$D834),INDEX(Avaliadores!$H$17:$H$22,$E834),INDEX(Avaliadores!$H$17:$H$22,$F834),INDEX(Avaliadores!$H$17:$H$22,$G834))</f>
        <v>3.79166666666667</v>
      </c>
      <c r="AA834" s="0" t="n">
        <f aca="false">MEDIAN(INDEX(Avaliadores!$I$17:$I$22,$B834),INDEX(Avaliadores!$I$17:$I$22,$C834),INDEX(Avaliadores!$I$17:$I$22,$D834),INDEX(Avaliadores!$I$17:$I$22,$E834),INDEX(Avaliadores!$I$17:$I$22,$F834),INDEX(Avaliadores!$I$17:$I$22,$G834))</f>
        <v>6.66666666666667</v>
      </c>
      <c r="AB834" s="0" t="n">
        <f aca="false">IF(MAX(H834:K834)=MIN(H834:K834),0,IF($B$17="custo",(MAX(H834:K834)-H834)/(MAX(H834:K834)-MIN(H834:K834)),(H834-MIN(H834:K834))/(MAX(H834:K834)-MIN(H834:K834))))</f>
        <v>0.174619323072523</v>
      </c>
      <c r="AC834" s="0" t="n">
        <f aca="false">IF(MAX(H834:K834)=MIN(H834:K834),0,IF($B$17="custo",(MAX(H834:K834)-I834)/(MAX(H834:K834)-MIN(H834:K834)),(I834-MIN(H834:K834))/(MAX(H834:K834)-MIN(H834:K834))))</f>
        <v>0</v>
      </c>
      <c r="AD834" s="0" t="n">
        <f aca="false">IF(MAX(H834:K834)=MIN(H834:K834),0,IF($B$17="custo",(MAX(H834:K834)-J834)/(MAX(H834:K834)-MIN(H834:K834)),(J834-MIN(H834:K834))/(MAX(H834:K834)-MIN(H834:K834))))</f>
        <v>0.799866830860617</v>
      </c>
      <c r="AE834" s="0" t="n">
        <f aca="false">IF(MAX(H834:K834)=MIN(H834:K834),0,IF($B$17="custo",(MAX(H834:K834)-K834)/(MAX(H834:K834)-MIN(H834:K834)),(K834-MIN(H834:K834))/(MAX(H834:K834)-MIN(H834:K834))))</f>
        <v>1</v>
      </c>
      <c r="AF834" s="0" t="n">
        <f aca="false">IF(MAX(L834:O834)=MIN(L834:O834),0,IF($C$17="custo",(MAX(L834:O834)-L834)/(MAX(L834:O834)-MIN(L834:O834)),(L834-MIN(L834:O834))/(MAX(L834:O834)-MIN(L834:O834))))</f>
        <v>0.803546367284577</v>
      </c>
      <c r="AG834" s="0" t="n">
        <f aca="false">IF(MAX(L834:O834)=MIN(L834:O834),0,IF($C$17="custo",(MAX(L834:O834)-M834)/(MAX(L834:O834)-MIN(L834:O834)),(M834-MIN(L834:O834))/(MAX(L834:O834)-MIN(L834:O834))))</f>
        <v>1</v>
      </c>
      <c r="AH834" s="0" t="n">
        <f aca="false">IF(MAX(L834:O834)=MIN(L834:O834),0,IF($C$17="custo",(MAX(L834:O834)-N834)/(MAX(L834:O834)-MIN(L834:O834)),(N834-MIN(L834:O834))/(MAX(L834:O834)-MIN(L834:O834))))</f>
        <v>0.79772924564877</v>
      </c>
      <c r="AI834" s="0" t="n">
        <f aca="false">IF(MAX(L834:O834)=MIN(L834:O834),0,IF($C$17="custo",(MAX(L834:O834)-O834)/(MAX(L834:O834)-MIN(L834:O834)),(O834-MIN(L834:O834))/(MAX(L834:O834)-MIN(L834:O834))))</f>
        <v>0</v>
      </c>
      <c r="AJ834" s="0" t="n">
        <f aca="false">IF(MAX(P834:S834)=MIN(P834:S834),0,IF($D$17="custo",(MAX(P834:S834)-P834)/(MAX(P834:S834)-MIN(P834:S834)),(P834-MIN(P834:S834))/(MAX(P834:S834)-MIN(P834:S834))))</f>
        <v>0.106334544826617</v>
      </c>
      <c r="AK834" s="0" t="n">
        <f aca="false">IF(MAX(P834:S834)=MIN(P834:S834),0,IF($D$17="custo",(MAX(P834:S834)-Q834)/(MAX(P834:S834)-MIN(P834:S834)),(Q834-MIN(P834:S834))/(MAX(P834:S834)-MIN(P834:S834))))</f>
        <v>0</v>
      </c>
      <c r="AL834" s="0" t="n">
        <f aca="false">IF(MAX(P834:S834)=MIN(P834:S834),0,IF($D$17="custo",(MAX(P834:S834)-R834)/(MAX(P834:S834)-MIN(P834:S834)),(R834-MIN(P834:S834))/(MAX(P834:S834)-MIN(P834:S834))))</f>
        <v>0.771971780729382</v>
      </c>
      <c r="AM834" s="0" t="n">
        <f aca="false">IF(MAX(P834:S834)=MIN(P834:S834),0,IF($D$17="custo",(MAX(P834:S834)-S834)/(MAX(P834:S834)-MIN(P834:S834)),(S834-MIN(P834:S834))/(MAX(P834:S834)-MIN(P834:S834))))</f>
        <v>1</v>
      </c>
      <c r="AN834" s="0" t="n">
        <f aca="false">IF(MAX(T834:W834)=MIN(T834:W834),0,IF($E$17="custo",(MAX(T834:W834)-T834)/(MAX(T834:W834)-MIN(T834:W834)),(T834-MIN(T834:W834))/(MAX(T834:W834)-MIN(T834:W834))))</f>
        <v>0</v>
      </c>
      <c r="AO834" s="0" t="n">
        <f aca="false">IF(MAX(T834:W834)=MIN(T834:W834),0,IF($E$17="custo",(MAX(T834:W834)-U834)/(MAX(T834:W834)-MIN(T834:W834)),(U834-MIN(T834:W834))/(MAX(T834:W834)-MIN(T834:W834))))</f>
        <v>0.607142857142857</v>
      </c>
      <c r="AP834" s="0" t="n">
        <f aca="false">IF(MAX(T834:W834)=MIN(T834:W834),0,IF($E$17="custo",(MAX(T834:W834)-V834)/(MAX(T834:W834)-MIN(T834:W834)),(V834-MIN(T834:W834))/(MAX(T834:W834)-MIN(T834:W834))))</f>
        <v>0.857142857142857</v>
      </c>
      <c r="AQ834" s="0" t="n">
        <f aca="false">IF(MAX(T834:W834)=MIN(T834:W834),0,IF($E$17="custo",(MAX(T834:W834)-W834)/(MAX(T834:W834)-MIN(T834:W834)),(W834-MIN(T834:W834))/(MAX(T834:W834)-MIN(T834:W834))))</f>
        <v>1</v>
      </c>
      <c r="AR834" s="0" t="n">
        <f aca="false">IF(MAX(X834:AA834)=MIN(X834:AA834),0,IF($F$17="custo",(MAX(X834:AA834)-X834)/(MAX(X834:AA834)-MIN(X834:AA834)),(X834-MIN(X834:AA834))/(MAX(X834:AA834)-MIN(X834:AA834))))</f>
        <v>0</v>
      </c>
      <c r="AS834" s="0" t="n">
        <f aca="false">IF(MAX(X834:AA834)=MIN(X834:AA834),0,IF($F$17="custo",(MAX(X834:AA834)-Y834)/(MAX(X834:AA834)-MIN(X834:AA834)),(Y834-MIN(X834:AA834))/(MAX(X834:AA834)-MIN(X834:AA834))))</f>
        <v>0.6875</v>
      </c>
      <c r="AT834" s="0" t="n">
        <f aca="false">IF(MAX(X834:AA834)=MIN(X834:AA834),0,IF($F$17="custo",(MAX(X834:AA834)-Z834)/(MAX(X834:AA834)-MIN(X834:AA834)),(Z834-MIN(X834:AA834))/(MAX(X834:AA834)-MIN(X834:AA834))))</f>
        <v>0.28125</v>
      </c>
      <c r="AU834" s="0" t="n">
        <f aca="false">IF(MAX(X834:AA834)=MIN(X834:AA834),0,IF($F$17="custo",(MAX(X834:AA834)-AA834)/(MAX(X834:AA834)-MIN(X834:AA834)),(AA834-MIN(X834:AA834))/(MAX(X834:AA834)-MIN(X834:AA834))))</f>
        <v>1</v>
      </c>
      <c r="AV834" s="0" t="n">
        <f aca="false">STDEVP(AB834:AE834)</f>
        <v>0.417022170298802</v>
      </c>
      <c r="AW834" s="0" t="n">
        <f aca="false">STDEVP(AF834:AI834)</f>
        <v>0.384187457541613</v>
      </c>
      <c r="AX834" s="0" t="n">
        <f aca="false">STDEVP(AJ834:AM834)</f>
        <v>0.425804768206645</v>
      </c>
      <c r="AY834" s="0" t="n">
        <f aca="false">STDEVP(AN834:AQ834)</f>
        <v>0.382472321260784</v>
      </c>
      <c r="AZ834" s="0" t="n">
        <f aca="false">STDEVP(AR834:AU834)</f>
        <v>0.381694796884566</v>
      </c>
      <c r="BA834" s="0" t="n">
        <f aca="false">AV834*((1-IFERROR(CORREL(AB834:AE834,AF834:AI834),0))+(1-IFERROR(CORREL(AB834:AE834,AJ834:AM834),0))+(1-IFERROR(CORREL(AB834:AE834,AN834:AQ834),0))+(1-IFERROR(CORREL(AB834:AE834,AR834:AU834),0)))</f>
        <v>1.10845903243327</v>
      </c>
      <c r="BB834" s="0" t="n">
        <f aca="false">AW834*((1-IFERROR(CORREL(AF834:AI834,AB834:AE834),0))+(1-IFERROR(CORREL(AF834:AI834,AJ834:AM834),0))+(1-IFERROR(CORREL(AF834:AI834,AN834:AQ834),0))+(1-IFERROR(CORREL(AF834:AI834,AR834:AU834),0)))</f>
        <v>2.59036433071109</v>
      </c>
      <c r="BC834" s="0" t="n">
        <f aca="false">AX834*((1-IFERROR(CORREL(AJ834:AM834,AB834:AE834),0))+(1-IFERROR(CORREL(AJ834:AM834,AF834:AI834),0))+(1-IFERROR(CORREL(AJ834:AM834,AN834:AQ834),0))+(1-IFERROR(CORREL(AJ834:AM834,AR834:AU834),0)))</f>
        <v>1.09533968840526</v>
      </c>
      <c r="BD834" s="0" t="n">
        <f aca="false">AY834*((1-IFERROR(CORREL(AN834:AQ834,AB834:AE834),0))+(1-IFERROR(CORREL(AN834:AQ834,AF834:AI834),0))+(1-IFERROR(CORREL(AN834:AQ834,AJ834:AM834),0))+(1-IFERROR(CORREL(AN834:AQ834,AR834:AU834),0)))</f>
        <v>0.863363266240428</v>
      </c>
      <c r="BE834" s="0" t="n">
        <f aca="false">AZ834*((1-IFERROR(CORREL(AR834:AU834,AB834:AE834),0))+(1-IFERROR(CORREL(AR834:AU834,AF834:AI834),0))+(1-IFERROR(CORREL(AR834:AU834,AJ834:AM834),0))+(1-IFERROR(CORREL(AR834:AU834,AN834:AQ834),0)))</f>
        <v>1.15171132041885</v>
      </c>
      <c r="BF834" s="0" t="n">
        <f aca="false">IF(SUM(BA834:BE834)&gt;0,BA834/SUM(BA834:BE834),1/5)</f>
        <v>0.162787538242657</v>
      </c>
      <c r="BG834" s="0" t="n">
        <f aca="false">IF(SUM(BA834:BE834)&gt;0,BB834/SUM(BA834:BE834),1/5)</f>
        <v>0.380419140635612</v>
      </c>
      <c r="BH834" s="0" t="n">
        <f aca="false">IF(SUM(BA834:BE834)&gt;0,BC834/SUM(BA834:BE834),1/5)</f>
        <v>0.160860840317709</v>
      </c>
      <c r="BI834" s="0" t="n">
        <f aca="false">IF(SUM(BA834:BE834)&gt;0,BD834/SUM(BA834:BE834),1/5)</f>
        <v>0.126792941018215</v>
      </c>
      <c r="BJ834" s="0" t="n">
        <f aca="false">IF(SUM(BA834:BE834)&gt;0,BE834/SUM(BA834:BE834),1/5)</f>
        <v>0.169139539785807</v>
      </c>
      <c r="BK834" s="0" t="n">
        <f aca="false">BF834*AB834+BG834*AF834+BH834*AJ834+BI834*AN834+BJ834*AR834</f>
        <v>0.351215332471453</v>
      </c>
      <c r="BL834" s="0" t="n">
        <f aca="false">BF834*AC834+BG834*AG834+BH834*AK834+BI834*AO834+BJ834*AS834</f>
        <v>0.573684002713699</v>
      </c>
      <c r="BM834" s="0" t="n">
        <f aca="false">BF834*AD834+BG834*AH834+BH834*AL834+BI834*AP834+BJ834*AT834</f>
        <v>0.714110015051699</v>
      </c>
      <c r="BN834" s="0" t="n">
        <f aca="false">BF834*AE834+BG834*AI834+BH834*AM834+BI834*AQ834+BJ834*AU834</f>
        <v>0.619580859364388</v>
      </c>
      <c r="BO834" s="0" t="n">
        <f aca="false">RANK(BK834,$BK834:$BN834)</f>
        <v>4</v>
      </c>
      <c r="BP834" s="0" t="n">
        <f aca="false">RANK(BL834,$BK834:$BN834)</f>
        <v>3</v>
      </c>
      <c r="BQ834" s="0" t="n">
        <f aca="false">RANK(BM834,$BK834:$BN834)</f>
        <v>1</v>
      </c>
      <c r="BR834" s="0" t="n">
        <f aca="false">RANK(BN834,$BK834:$BN834)</f>
        <v>2</v>
      </c>
    </row>
    <row r="835" customFormat="false" ht="15" hidden="false" customHeight="false" outlineLevel="0" collapsed="false">
      <c r="A835" s="0" t="n">
        <v>812</v>
      </c>
      <c r="B835" s="0" t="n">
        <f aca="false">RANDBETWEEN(1,$B$5)</f>
        <v>5</v>
      </c>
      <c r="C835" s="0" t="n">
        <f aca="false">RANDBETWEEN(1,$B$5)</f>
        <v>2</v>
      </c>
      <c r="D835" s="0" t="n">
        <f aca="false">RANDBETWEEN(1,$B$5)</f>
        <v>5</v>
      </c>
      <c r="E835" s="0" t="n">
        <f aca="false">RANDBETWEEN(1,$B$5)</f>
        <v>5</v>
      </c>
      <c r="F835" s="0" t="n">
        <f aca="false">RANDBETWEEN(1,$B$5)</f>
        <v>6</v>
      </c>
      <c r="G835" s="0" t="n">
        <f aca="false">RANDBETWEEN(1,$B$5)</f>
        <v>3</v>
      </c>
      <c r="H835" s="0" t="n">
        <f aca="true">NORMINV(RAND(),$B$8,$B$13)</f>
        <v>45.1548557230458</v>
      </c>
      <c r="I835" s="0" t="n">
        <f aca="true">NORMINV(RAND(),$C$8,$C$13)</f>
        <v>67.6855575942921</v>
      </c>
      <c r="J835" s="0" t="n">
        <f aca="true">NORMINV(RAND(),$D$8,$D$13)</f>
        <v>15.2532953608956</v>
      </c>
      <c r="K835" s="0" t="n">
        <f aca="true">NORMINV(RAND(),$E$8,$E$13)</f>
        <v>3.2237325813521</v>
      </c>
      <c r="L835" s="0" t="n">
        <f aca="true">NORMINV(RAND(),$B$9,$B$14)</f>
        <v>37.0734173150427</v>
      </c>
      <c r="M835" s="0" t="n">
        <f aca="true">NORMINV(RAND(),$C$9,$C$14)</f>
        <v>61.1639205960197</v>
      </c>
      <c r="N835" s="0" t="n">
        <f aca="true">NORMINV(RAND(),$D$9,$D$14)</f>
        <v>43.5693060916847</v>
      </c>
      <c r="O835" s="0" t="n">
        <f aca="true">NORMINV(RAND(),$E$9,$E$14)</f>
        <v>24.5548724740896</v>
      </c>
      <c r="P835" s="0" t="n">
        <f aca="true">NORMINV(RAND(),$B$10,$B$15)</f>
        <v>24.5136933405815</v>
      </c>
      <c r="Q835" s="0" t="n">
        <f aca="true">NORMINV(RAND(),$C$10,$C$15)</f>
        <v>30.9760072311466</v>
      </c>
      <c r="R835" s="0" t="n">
        <f aca="true">NORMINV(RAND(),$D$10,$D$15)</f>
        <v>10.1970590071821</v>
      </c>
      <c r="S835" s="0" t="n">
        <f aca="true">NORMINV(RAND(),$E$10,$E$15)</f>
        <v>3.97171062534765</v>
      </c>
      <c r="T835" s="0" t="n">
        <f aca="false">MEDIAN(INDEX(Avaliadores!$B$17:$B$22,$B835),INDEX(Avaliadores!$B$17:$B$22,$C835),INDEX(Avaliadores!$B$17:$B$22,$D835),INDEX(Avaliadores!$B$17:$B$22,$E835),INDEX(Avaliadores!$B$17:$B$22,$F835),INDEX(Avaliadores!$B$17:$B$22,$G835))</f>
        <v>2.54166666666667</v>
      </c>
      <c r="U835" s="0" t="n">
        <f aca="false">MEDIAN(INDEX(Avaliadores!$C$17:$C$22,$B835),INDEX(Avaliadores!$C$17:$C$22,$C835),INDEX(Avaliadores!$C$17:$C$22,$D835),INDEX(Avaliadores!$C$17:$C$22,$E835),INDEX(Avaliadores!$C$17:$C$22,$F835),INDEX(Avaliadores!$C$17:$C$22,$G835))</f>
        <v>5.54166666666667</v>
      </c>
      <c r="V835" s="0" t="n">
        <f aca="false">MEDIAN(INDEX(Avaliadores!$D$17:$D$22,$B835),INDEX(Avaliadores!$D$17:$D$22,$C835),INDEX(Avaliadores!$D$17:$D$22,$D835),INDEX(Avaliadores!$D$17:$D$22,$E835),INDEX(Avaliadores!$D$17:$D$22,$F835),INDEX(Avaliadores!$D$17:$D$22,$G835))</f>
        <v>5.54166666666667</v>
      </c>
      <c r="W835" s="0" t="n">
        <f aca="false">MEDIAN(INDEX(Avaliadores!$E$17:$E$22,$B835),INDEX(Avaliadores!$E$17:$E$22,$C835),INDEX(Avaliadores!$E$17:$E$22,$D835),INDEX(Avaliadores!$E$17:$E$22,$E835),INDEX(Avaliadores!$E$17:$E$22,$F835),INDEX(Avaliadores!$E$17:$E$22,$G835))</f>
        <v>6.79166666666667</v>
      </c>
      <c r="X835" s="0" t="n">
        <f aca="false">MEDIAN(INDEX(Avaliadores!$F$17:$F$22,$B835),INDEX(Avaliadores!$F$17:$F$22,$C835),INDEX(Avaliadores!$F$17:$F$22,$D835),INDEX(Avaliadores!$F$17:$F$22,$E835),INDEX(Avaliadores!$F$17:$F$22,$F835),INDEX(Avaliadores!$F$17:$F$22,$G835))</f>
        <v>2.54166666666667</v>
      </c>
      <c r="Y835" s="0" t="n">
        <f aca="false">MEDIAN(INDEX(Avaliadores!$G$17:$G$22,$B835),INDEX(Avaliadores!$G$17:$G$22,$C835),INDEX(Avaliadores!$G$17:$G$22,$D835),INDEX(Avaliadores!$G$17:$G$22,$E835),INDEX(Avaliadores!$G$17:$G$22,$F835),INDEX(Avaliadores!$G$17:$G$22,$G835))</f>
        <v>4.79166666666667</v>
      </c>
      <c r="Z835" s="0" t="n">
        <f aca="false">MEDIAN(INDEX(Avaliadores!$H$17:$H$22,$B835),INDEX(Avaliadores!$H$17:$H$22,$C835),INDEX(Avaliadores!$H$17:$H$22,$D835),INDEX(Avaliadores!$H$17:$H$22,$E835),INDEX(Avaliadores!$H$17:$H$22,$F835),INDEX(Avaliadores!$H$17:$H$22,$G835))</f>
        <v>3.66666666666667</v>
      </c>
      <c r="AA835" s="0" t="n">
        <f aca="false">MEDIAN(INDEX(Avaliadores!$I$17:$I$22,$B835),INDEX(Avaliadores!$I$17:$I$22,$C835),INDEX(Avaliadores!$I$17:$I$22,$D835),INDEX(Avaliadores!$I$17:$I$22,$E835),INDEX(Avaliadores!$I$17:$I$22,$F835),INDEX(Avaliadores!$I$17:$I$22,$G835))</f>
        <v>6.54166666666667</v>
      </c>
      <c r="AB835" s="0" t="n">
        <f aca="false">IF(MAX(H835:K835)=MIN(H835:K835),0,IF($B$17="custo",(MAX(H835:K835)-H835)/(MAX(H835:K835)-MIN(H835:K835)),(H835-MIN(H835:K835))/(MAX(H835:K835)-MIN(H835:K835))))</f>
        <v>0.349520074349795</v>
      </c>
      <c r="AC835" s="0" t="n">
        <f aca="false">IF(MAX(H835:K835)=MIN(H835:K835),0,IF($B$17="custo",(MAX(H835:K835)-I835)/(MAX(H835:K835)-MIN(H835:K835)),(I835-MIN(H835:K835))/(MAX(H835:K835)-MIN(H835:K835))))</f>
        <v>0</v>
      </c>
      <c r="AD835" s="0" t="n">
        <f aca="false">IF(MAX(H835:K835)=MIN(H835:K835),0,IF($B$17="custo",(MAX(H835:K835)-J835)/(MAX(H835:K835)-MIN(H835:K835)),(J835-MIN(H835:K835))/(MAX(H835:K835)-MIN(H835:K835))))</f>
        <v>0.813384700524244</v>
      </c>
      <c r="AE835" s="0" t="n">
        <f aca="false">IF(MAX(H835:K835)=MIN(H835:K835),0,IF($B$17="custo",(MAX(H835:K835)-K835)/(MAX(H835:K835)-MIN(H835:K835)),(K835-MIN(H835:K835))/(MAX(H835:K835)-MIN(H835:K835))))</f>
        <v>1</v>
      </c>
      <c r="AF835" s="0" t="n">
        <f aca="false">IF(MAX(L835:O835)=MIN(L835:O835),0,IF($C$17="custo",(MAX(L835:O835)-L835)/(MAX(L835:O835)-MIN(L835:O835)),(L835-MIN(L835:O835))/(MAX(L835:O835)-MIN(L835:O835))))</f>
        <v>0.341952208078692</v>
      </c>
      <c r="AG835" s="0" t="n">
        <f aca="false">IF(MAX(L835:O835)=MIN(L835:O835),0,IF($C$17="custo",(MAX(L835:O835)-M835)/(MAX(L835:O835)-MIN(L835:O835)),(M835-MIN(L835:O835))/(MAX(L835:O835)-MIN(L835:O835))))</f>
        <v>1</v>
      </c>
      <c r="AH835" s="0" t="n">
        <f aca="false">IF(MAX(L835:O835)=MIN(L835:O835),0,IF($C$17="custo",(MAX(L835:O835)-N835)/(MAX(L835:O835)-MIN(L835:O835)),(N835-MIN(L835:O835))/(MAX(L835:O835)-MIN(L835:O835))))</f>
        <v>0.519391642040668</v>
      </c>
      <c r="AI835" s="0" t="n">
        <f aca="false">IF(MAX(L835:O835)=MIN(L835:O835),0,IF($C$17="custo",(MAX(L835:O835)-O835)/(MAX(L835:O835)-MIN(L835:O835)),(O835-MIN(L835:O835))/(MAX(L835:O835)-MIN(L835:O835))))</f>
        <v>0</v>
      </c>
      <c r="AJ835" s="0" t="n">
        <f aca="false">IF(MAX(P835:S835)=MIN(P835:S835),0,IF($D$17="custo",(MAX(P835:S835)-P835)/(MAX(P835:S835)-MIN(P835:S835)),(P835-MIN(P835:S835))/(MAX(P835:S835)-MIN(P835:S835))))</f>
        <v>0.23930687715737</v>
      </c>
      <c r="AK835" s="0" t="n">
        <f aca="false">IF(MAX(P835:S835)=MIN(P835:S835),0,IF($D$17="custo",(MAX(P835:S835)-Q835)/(MAX(P835:S835)-MIN(P835:S835)),(Q835-MIN(P835:S835))/(MAX(P835:S835)-MIN(P835:S835))))</f>
        <v>0</v>
      </c>
      <c r="AL835" s="0" t="n">
        <f aca="false">IF(MAX(P835:S835)=MIN(P835:S835),0,IF($D$17="custo",(MAX(P835:S835)-R835)/(MAX(P835:S835)-MIN(P835:S835)),(R835-MIN(P835:S835))/(MAX(P835:S835)-MIN(P835:S835))))</f>
        <v>0.769468226752566</v>
      </c>
      <c r="AM835" s="0" t="n">
        <f aca="false">IF(MAX(P835:S835)=MIN(P835:S835),0,IF($D$17="custo",(MAX(P835:S835)-S835)/(MAX(P835:S835)-MIN(P835:S835)),(S835-MIN(P835:S835))/(MAX(P835:S835)-MIN(P835:S835))))</f>
        <v>1</v>
      </c>
      <c r="AN835" s="0" t="n">
        <f aca="false">IF(MAX(T835:W835)=MIN(T835:W835),0,IF($E$17="custo",(MAX(T835:W835)-T835)/(MAX(T835:W835)-MIN(T835:W835)),(T835-MIN(T835:W835))/(MAX(T835:W835)-MIN(T835:W835))))</f>
        <v>0</v>
      </c>
      <c r="AO835" s="0" t="n">
        <f aca="false">IF(MAX(T835:W835)=MIN(T835:W835),0,IF($E$17="custo",(MAX(T835:W835)-U835)/(MAX(T835:W835)-MIN(T835:W835)),(U835-MIN(T835:W835))/(MAX(T835:W835)-MIN(T835:W835))))</f>
        <v>0.705882352941177</v>
      </c>
      <c r="AP835" s="0" t="n">
        <f aca="false">IF(MAX(T835:W835)=MIN(T835:W835),0,IF($E$17="custo",(MAX(T835:W835)-V835)/(MAX(T835:W835)-MIN(T835:W835)),(V835-MIN(T835:W835))/(MAX(T835:W835)-MIN(T835:W835))))</f>
        <v>0.705882352941177</v>
      </c>
      <c r="AQ835" s="0" t="n">
        <f aca="false">IF(MAX(T835:W835)=MIN(T835:W835),0,IF($E$17="custo",(MAX(T835:W835)-W835)/(MAX(T835:W835)-MIN(T835:W835)),(W835-MIN(T835:W835))/(MAX(T835:W835)-MIN(T835:W835))))</f>
        <v>1</v>
      </c>
      <c r="AR835" s="0" t="n">
        <f aca="false">IF(MAX(X835:AA835)=MIN(X835:AA835),0,IF($F$17="custo",(MAX(X835:AA835)-X835)/(MAX(X835:AA835)-MIN(X835:AA835)),(X835-MIN(X835:AA835))/(MAX(X835:AA835)-MIN(X835:AA835))))</f>
        <v>0</v>
      </c>
      <c r="AS835" s="0" t="n">
        <f aca="false">IF(MAX(X835:AA835)=MIN(X835:AA835),0,IF($F$17="custo",(MAX(X835:AA835)-Y835)/(MAX(X835:AA835)-MIN(X835:AA835)),(Y835-MIN(X835:AA835))/(MAX(X835:AA835)-MIN(X835:AA835))))</f>
        <v>0.5625</v>
      </c>
      <c r="AT835" s="0" t="n">
        <f aca="false">IF(MAX(X835:AA835)=MIN(X835:AA835),0,IF($F$17="custo",(MAX(X835:AA835)-Z835)/(MAX(X835:AA835)-MIN(X835:AA835)),(Z835-MIN(X835:AA835))/(MAX(X835:AA835)-MIN(X835:AA835))))</f>
        <v>0.28125</v>
      </c>
      <c r="AU835" s="0" t="n">
        <f aca="false">IF(MAX(X835:AA835)=MIN(X835:AA835),0,IF($F$17="custo",(MAX(X835:AA835)-AA835)/(MAX(X835:AA835)-MIN(X835:AA835)),(AA835-MIN(X835:AA835))/(MAX(X835:AA835)-MIN(X835:AA835))))</f>
        <v>1</v>
      </c>
      <c r="AV835" s="0" t="n">
        <f aca="false">STDEVP(AB835:AE835)</f>
        <v>0.39186084492048</v>
      </c>
      <c r="AW835" s="0" t="n">
        <f aca="false">STDEVP(AF835:AI835)</f>
        <v>0.36074532510391</v>
      </c>
      <c r="AX835" s="0" t="n">
        <f aca="false">STDEVP(AJ835:AM835)</f>
        <v>0.400173330856286</v>
      </c>
      <c r="AY835" s="0" t="n">
        <f aca="false">STDEVP(AN835:AQ835)</f>
        <v>0.36823482428085</v>
      </c>
      <c r="AZ835" s="0" t="n">
        <f aca="false">STDEVP(AR835:AU835)</f>
        <v>0.36934208292415</v>
      </c>
      <c r="BA835" s="0" t="n">
        <f aca="false">AV835*((1-IFERROR(CORREL(AB835:AE835,AF835:AI835),0))+(1-IFERROR(CORREL(AB835:AE835,AJ835:AM835),0))+(1-IFERROR(CORREL(AB835:AE835,AN835:AQ835),0))+(1-IFERROR(CORREL(AB835:AE835,AR835:AU835),0)))</f>
        <v>1.15969437329681</v>
      </c>
      <c r="BB835" s="0" t="n">
        <f aca="false">AW835*((1-IFERROR(CORREL(AF835:AI835,AB835:AE835),0))+(1-IFERROR(CORREL(AF835:AI835,AJ835:AM835),0))+(1-IFERROR(CORREL(AF835:AI835,AN835:AQ835),0))+(1-IFERROR(CORREL(AF835:AI835,AR835:AU835),0)))</f>
        <v>2.15739342595648</v>
      </c>
      <c r="BC835" s="0" t="n">
        <f aca="false">AX835*((1-IFERROR(CORREL(AJ835:AM835,AB835:AE835),0))+(1-IFERROR(CORREL(AJ835:AM835,AF835:AI835),0))+(1-IFERROR(CORREL(AJ835:AM835,AN835:AQ835),0))+(1-IFERROR(CORREL(AJ835:AM835,AR835:AU835),0)))</f>
        <v>1.09513130224442</v>
      </c>
      <c r="BD835" s="0" t="n">
        <f aca="false">AY835*((1-IFERROR(CORREL(AN835:AQ835,AB835:AE835),0))+(1-IFERROR(CORREL(AN835:AQ835,AF835:AI835),0))+(1-IFERROR(CORREL(AN835:AQ835,AJ835:AM835),0))+(1-IFERROR(CORREL(AN835:AQ835,AR835:AU835),0)))</f>
        <v>0.800192653836972</v>
      </c>
      <c r="BE835" s="0" t="n">
        <f aca="false">AZ835*((1-IFERROR(CORREL(AR835:AU835,AB835:AE835),0))+(1-IFERROR(CORREL(AR835:AU835,AF835:AI835),0))+(1-IFERROR(CORREL(AR835:AU835,AJ835:AM835),0))+(1-IFERROR(CORREL(AR835:AU835,AN835:AQ835),0)))</f>
        <v>0.922991769910142</v>
      </c>
      <c r="BF835" s="0" t="n">
        <f aca="false">IF(SUM(BA835:BE835)&gt;0,BA835/SUM(BA835:BE835),1/5)</f>
        <v>0.189016805255778</v>
      </c>
      <c r="BG835" s="0" t="n">
        <f aca="false">IF(SUM(BA835:BE835)&gt;0,BB835/SUM(BA835:BE835),1/5)</f>
        <v>0.351630241935943</v>
      </c>
      <c r="BH835" s="0" t="n">
        <f aca="false">IF(SUM(BA835:BE835)&gt;0,BC835/SUM(BA835:BE835),1/5)</f>
        <v>0.178493769438046</v>
      </c>
      <c r="BI835" s="0" t="n">
        <f aca="false">IF(SUM(BA835:BE835)&gt;0,BD835/SUM(BA835:BE835),1/5)</f>
        <v>0.130422171996428</v>
      </c>
      <c r="BJ835" s="0" t="n">
        <f aca="false">IF(SUM(BA835:BE835)&gt;0,BE835/SUM(BA835:BE835),1/5)</f>
        <v>0.150437011373805</v>
      </c>
      <c r="BK835" s="0" t="n">
        <f aca="false">BF835*AB835+BG835*AF835+BH835*AJ835+BI835*AN835+BJ835*AR835</f>
        <v>0.229020692039867</v>
      </c>
      <c r="BL835" s="0" t="n">
        <f aca="false">BF835*AC835+BG835*AG835+BH835*AK835+BI835*AO835+BJ835*AS835</f>
        <v>0.528313770478246</v>
      </c>
      <c r="BM835" s="0" t="n">
        <f aca="false">BF835*AD835+BG835*AH835+BH835*AL835+BI835*AP835+BJ835*AT835</f>
        <v>0.608095589636582</v>
      </c>
      <c r="BN835" s="0" t="n">
        <f aca="false">BF835*AE835+BG835*AI835+BH835*AM835+BI835*AQ835+BJ835*AU835</f>
        <v>0.648369758064057</v>
      </c>
      <c r="BO835" s="0" t="n">
        <f aca="false">RANK(BK835,$BK835:$BN835)</f>
        <v>4</v>
      </c>
      <c r="BP835" s="0" t="n">
        <f aca="false">RANK(BL835,$BK835:$BN835)</f>
        <v>3</v>
      </c>
      <c r="BQ835" s="0" t="n">
        <f aca="false">RANK(BM835,$BK835:$BN835)</f>
        <v>2</v>
      </c>
      <c r="BR835" s="0" t="n">
        <f aca="false">RANK(BN835,$BK835:$BN835)</f>
        <v>1</v>
      </c>
    </row>
    <row r="836" customFormat="false" ht="15" hidden="false" customHeight="false" outlineLevel="0" collapsed="false">
      <c r="A836" s="0" t="n">
        <v>813</v>
      </c>
      <c r="B836" s="0" t="n">
        <f aca="false">RANDBETWEEN(1,$B$5)</f>
        <v>1</v>
      </c>
      <c r="C836" s="0" t="n">
        <f aca="false">RANDBETWEEN(1,$B$5)</f>
        <v>3</v>
      </c>
      <c r="D836" s="0" t="n">
        <f aca="false">RANDBETWEEN(1,$B$5)</f>
        <v>2</v>
      </c>
      <c r="E836" s="0" t="n">
        <f aca="false">RANDBETWEEN(1,$B$5)</f>
        <v>1</v>
      </c>
      <c r="F836" s="0" t="n">
        <f aca="false">RANDBETWEEN(1,$B$5)</f>
        <v>3</v>
      </c>
      <c r="G836" s="0" t="n">
        <f aca="false">RANDBETWEEN(1,$B$5)</f>
        <v>3</v>
      </c>
      <c r="H836" s="0" t="n">
        <f aca="true">NORMINV(RAND(),$B$8,$B$13)</f>
        <v>53.4742610073809</v>
      </c>
      <c r="I836" s="0" t="n">
        <f aca="true">NORMINV(RAND(),$C$8,$C$13)</f>
        <v>67.5649655378559</v>
      </c>
      <c r="J836" s="0" t="n">
        <f aca="true">NORMINV(RAND(),$D$8,$D$13)</f>
        <v>16.1893466392991</v>
      </c>
      <c r="K836" s="0" t="n">
        <f aca="true">NORMINV(RAND(),$E$8,$E$13)</f>
        <v>3.0557285626132</v>
      </c>
      <c r="L836" s="0" t="n">
        <f aca="true">NORMINV(RAND(),$B$9,$B$14)</f>
        <v>52.6857619237185</v>
      </c>
      <c r="M836" s="0" t="n">
        <f aca="true">NORMINV(RAND(),$C$9,$C$14)</f>
        <v>53.3345364767808</v>
      </c>
      <c r="N836" s="0" t="n">
        <f aca="true">NORMINV(RAND(),$D$9,$D$14)</f>
        <v>53.5546653199613</v>
      </c>
      <c r="O836" s="0" t="n">
        <f aca="true">NORMINV(RAND(),$E$9,$E$14)</f>
        <v>27.8066616617683</v>
      </c>
      <c r="P836" s="0" t="n">
        <f aca="true">NORMINV(RAND(),$B$10,$B$15)</f>
        <v>26.0215406758505</v>
      </c>
      <c r="Q836" s="0" t="n">
        <f aca="true">NORMINV(RAND(),$C$10,$C$15)</f>
        <v>31.7394252097791</v>
      </c>
      <c r="R836" s="0" t="n">
        <f aca="true">NORMINV(RAND(),$D$10,$D$15)</f>
        <v>10.8952052764662</v>
      </c>
      <c r="S836" s="0" t="n">
        <f aca="true">NORMINV(RAND(),$E$10,$E$15)</f>
        <v>3.6731320457728</v>
      </c>
      <c r="T836" s="0" t="n">
        <f aca="false">MEDIAN(INDEX(Avaliadores!$B$17:$B$22,$B836),INDEX(Avaliadores!$B$17:$B$22,$C836),INDEX(Avaliadores!$B$17:$B$22,$D836),INDEX(Avaliadores!$B$17:$B$22,$E836),INDEX(Avaliadores!$B$17:$B$22,$F836),INDEX(Avaliadores!$B$17:$B$22,$G836))</f>
        <v>2.79166666666667</v>
      </c>
      <c r="U836" s="0" t="n">
        <f aca="false">MEDIAN(INDEX(Avaliadores!$C$17:$C$22,$B836),INDEX(Avaliadores!$C$17:$C$22,$C836),INDEX(Avaliadores!$C$17:$C$22,$D836),INDEX(Avaliadores!$C$17:$C$22,$E836),INDEX(Avaliadores!$C$17:$C$22,$F836),INDEX(Avaliadores!$C$17:$C$22,$G836))</f>
        <v>4.79166666666667</v>
      </c>
      <c r="V836" s="0" t="n">
        <f aca="false">MEDIAN(INDEX(Avaliadores!$D$17:$D$22,$B836),INDEX(Avaliadores!$D$17:$D$22,$C836),INDEX(Avaliadores!$D$17:$D$22,$D836),INDEX(Avaliadores!$D$17:$D$22,$E836),INDEX(Avaliadores!$D$17:$D$22,$F836),INDEX(Avaliadores!$D$17:$D$22,$G836))</f>
        <v>5.91666666666667</v>
      </c>
      <c r="W836" s="0" t="n">
        <f aca="false">MEDIAN(INDEX(Avaliadores!$E$17:$E$22,$B836),INDEX(Avaliadores!$E$17:$E$22,$C836),INDEX(Avaliadores!$E$17:$E$22,$D836),INDEX(Avaliadores!$E$17:$E$22,$E836),INDEX(Avaliadores!$E$17:$E$22,$F836),INDEX(Avaliadores!$E$17:$E$22,$G836))</f>
        <v>5.91666666666667</v>
      </c>
      <c r="X836" s="0" t="n">
        <f aca="false">MEDIAN(INDEX(Avaliadores!$F$17:$F$22,$B836),INDEX(Avaliadores!$F$17:$F$22,$C836),INDEX(Avaliadores!$F$17:$F$22,$D836),INDEX(Avaliadores!$F$17:$F$22,$E836),INDEX(Avaliadores!$F$17:$F$22,$F836),INDEX(Avaliadores!$F$17:$F$22,$G836))</f>
        <v>2.41666666666667</v>
      </c>
      <c r="Y836" s="0" t="n">
        <f aca="false">MEDIAN(INDEX(Avaliadores!$G$17:$G$22,$B836),INDEX(Avaliadores!$G$17:$G$22,$C836),INDEX(Avaliadores!$G$17:$G$22,$D836),INDEX(Avaliadores!$G$17:$G$22,$E836),INDEX(Avaliadores!$G$17:$G$22,$F836),INDEX(Avaliadores!$G$17:$G$22,$G836))</f>
        <v>5.79166666666667</v>
      </c>
      <c r="Z836" s="0" t="n">
        <f aca="false">MEDIAN(INDEX(Avaliadores!$H$17:$H$22,$B836),INDEX(Avaliadores!$H$17:$H$22,$C836),INDEX(Avaliadores!$H$17:$H$22,$D836),INDEX(Avaliadores!$H$17:$H$22,$E836),INDEX(Avaliadores!$H$17:$H$22,$F836),INDEX(Avaliadores!$H$17:$H$22,$G836))</f>
        <v>3.91666666666667</v>
      </c>
      <c r="AA836" s="0" t="n">
        <f aca="false">MEDIAN(INDEX(Avaliadores!$I$17:$I$22,$B836),INDEX(Avaliadores!$I$17:$I$22,$C836),INDEX(Avaliadores!$I$17:$I$22,$D836),INDEX(Avaliadores!$I$17:$I$22,$E836),INDEX(Avaliadores!$I$17:$I$22,$F836),INDEX(Avaliadores!$I$17:$I$22,$G836))</f>
        <v>6.79166666666667</v>
      </c>
      <c r="AB836" s="0" t="n">
        <f aca="false">IF(MAX(H836:K836)=MIN(H836:K836),0,IF($B$17="custo",(MAX(H836:K836)-H836)/(MAX(H836:K836)-MIN(H836:K836)),(H836-MIN(H836:K836))/(MAX(H836:K836)-MIN(H836:K836))))</f>
        <v>0.21842925433892</v>
      </c>
      <c r="AC836" s="0" t="n">
        <f aca="false">IF(MAX(H836:K836)=MIN(H836:K836),0,IF($B$17="custo",(MAX(H836:K836)-I836)/(MAX(H836:K836)-MIN(H836:K836)),(I836-MIN(H836:K836))/(MAX(H836:K836)-MIN(H836:K836))))</f>
        <v>0</v>
      </c>
      <c r="AD836" s="0" t="n">
        <f aca="false">IF(MAX(H836:K836)=MIN(H836:K836),0,IF($B$17="custo",(MAX(H836:K836)-J836)/(MAX(H836:K836)-MIN(H836:K836)),(J836-MIN(H836:K836))/(MAX(H836:K836)-MIN(H836:K836))))</f>
        <v>0.796407170623856</v>
      </c>
      <c r="AE836" s="0" t="n">
        <f aca="false">IF(MAX(H836:K836)=MIN(H836:K836),0,IF($B$17="custo",(MAX(H836:K836)-K836)/(MAX(H836:K836)-MIN(H836:K836)),(K836-MIN(H836:K836))/(MAX(H836:K836)-MIN(H836:K836))))</f>
        <v>1</v>
      </c>
      <c r="AF836" s="0" t="n">
        <f aca="false">IF(MAX(L836:O836)=MIN(L836:O836),0,IF($C$17="custo",(MAX(L836:O836)-L836)/(MAX(L836:O836)-MIN(L836:O836)),(L836-MIN(L836:O836))/(MAX(L836:O836)-MIN(L836:O836))))</f>
        <v>0.966253562498373</v>
      </c>
      <c r="AG836" s="0" t="n">
        <f aca="false">IF(MAX(L836:O836)=MIN(L836:O836),0,IF($C$17="custo",(MAX(L836:O836)-M836)/(MAX(L836:O836)-MIN(L836:O836)),(M836-MIN(L836:O836))/(MAX(L836:O836)-MIN(L836:O836))))</f>
        <v>0.991450644247888</v>
      </c>
      <c r="AH836" s="0" t="n">
        <f aca="false">IF(MAX(L836:O836)=MIN(L836:O836),0,IF($C$17="custo",(MAX(L836:O836)-N836)/(MAX(L836:O836)-MIN(L836:O836)),(N836-MIN(L836:O836))/(MAX(L836:O836)-MIN(L836:O836))))</f>
        <v>1</v>
      </c>
      <c r="AI836" s="0" t="n">
        <f aca="false">IF(MAX(L836:O836)=MIN(L836:O836),0,IF($C$17="custo",(MAX(L836:O836)-O836)/(MAX(L836:O836)-MIN(L836:O836)),(O836-MIN(L836:O836))/(MAX(L836:O836)-MIN(L836:O836))))</f>
        <v>0</v>
      </c>
      <c r="AJ836" s="0" t="n">
        <f aca="false">IF(MAX(P836:S836)=MIN(P836:S836),0,IF($D$17="custo",(MAX(P836:S836)-P836)/(MAX(P836:S836)-MIN(P836:S836)),(P836-MIN(P836:S836))/(MAX(P836:S836)-MIN(P836:S836))))</f>
        <v>0.20372781330673</v>
      </c>
      <c r="AK836" s="0" t="n">
        <f aca="false">IF(MAX(P836:S836)=MIN(P836:S836),0,IF($D$17="custo",(MAX(P836:S836)-Q836)/(MAX(P836:S836)-MIN(P836:S836)),(Q836-MIN(P836:S836))/(MAX(P836:S836)-MIN(P836:S836))))</f>
        <v>0</v>
      </c>
      <c r="AL836" s="0" t="n">
        <f aca="false">IF(MAX(P836:S836)=MIN(P836:S836),0,IF($D$17="custo",(MAX(P836:S836)-R836)/(MAX(P836:S836)-MIN(P836:S836)),(R836-MIN(P836:S836))/(MAX(P836:S836)-MIN(P836:S836))))</f>
        <v>0.742678051978899</v>
      </c>
      <c r="AM836" s="0" t="n">
        <f aca="false">IF(MAX(P836:S836)=MIN(P836:S836),0,IF($D$17="custo",(MAX(P836:S836)-S836)/(MAX(P836:S836)-MIN(P836:S836)),(S836-MIN(P836:S836))/(MAX(P836:S836)-MIN(P836:S836))))</f>
        <v>1</v>
      </c>
      <c r="AN836" s="0" t="n">
        <f aca="false">IF(MAX(T836:W836)=MIN(T836:W836),0,IF($E$17="custo",(MAX(T836:W836)-T836)/(MAX(T836:W836)-MIN(T836:W836)),(T836-MIN(T836:W836))/(MAX(T836:W836)-MIN(T836:W836))))</f>
        <v>0</v>
      </c>
      <c r="AO836" s="0" t="n">
        <f aca="false">IF(MAX(T836:W836)=MIN(T836:W836),0,IF($E$17="custo",(MAX(T836:W836)-U836)/(MAX(T836:W836)-MIN(T836:W836)),(U836-MIN(T836:W836))/(MAX(T836:W836)-MIN(T836:W836))))</f>
        <v>0.64</v>
      </c>
      <c r="AP836" s="0" t="n">
        <f aca="false">IF(MAX(T836:W836)=MIN(T836:W836),0,IF($E$17="custo",(MAX(T836:W836)-V836)/(MAX(T836:W836)-MIN(T836:W836)),(V836-MIN(T836:W836))/(MAX(T836:W836)-MIN(T836:W836))))</f>
        <v>1</v>
      </c>
      <c r="AQ836" s="0" t="n">
        <f aca="false">IF(MAX(T836:W836)=MIN(T836:W836),0,IF($E$17="custo",(MAX(T836:W836)-W836)/(MAX(T836:W836)-MIN(T836:W836)),(W836-MIN(T836:W836))/(MAX(T836:W836)-MIN(T836:W836))))</f>
        <v>1</v>
      </c>
      <c r="AR836" s="0" t="n">
        <f aca="false">IF(MAX(X836:AA836)=MIN(X836:AA836),0,IF($F$17="custo",(MAX(X836:AA836)-X836)/(MAX(X836:AA836)-MIN(X836:AA836)),(X836-MIN(X836:AA836))/(MAX(X836:AA836)-MIN(X836:AA836))))</f>
        <v>0</v>
      </c>
      <c r="AS836" s="0" t="n">
        <f aca="false">IF(MAX(X836:AA836)=MIN(X836:AA836),0,IF($F$17="custo",(MAX(X836:AA836)-Y836)/(MAX(X836:AA836)-MIN(X836:AA836)),(Y836-MIN(X836:AA836))/(MAX(X836:AA836)-MIN(X836:AA836))))</f>
        <v>0.771428571428572</v>
      </c>
      <c r="AT836" s="0" t="n">
        <f aca="false">IF(MAX(X836:AA836)=MIN(X836:AA836),0,IF($F$17="custo",(MAX(X836:AA836)-Z836)/(MAX(X836:AA836)-MIN(X836:AA836)),(Z836-MIN(X836:AA836))/(MAX(X836:AA836)-MIN(X836:AA836))))</f>
        <v>0.342857142857143</v>
      </c>
      <c r="AU836" s="0" t="n">
        <f aca="false">IF(MAX(X836:AA836)=MIN(X836:AA836),0,IF($F$17="custo",(MAX(X836:AA836)-AA836)/(MAX(X836:AA836)-MIN(X836:AA836)),(AA836-MIN(X836:AA836))/(MAX(X836:AA836)-MIN(X836:AA836))))</f>
        <v>1</v>
      </c>
      <c r="AV836" s="0" t="n">
        <f aca="false">STDEVP(AB836:AE836)</f>
        <v>0.408376133525503</v>
      </c>
      <c r="AW836" s="0" t="n">
        <f aca="false">STDEVP(AF836:AI836)</f>
        <v>0.427088042260966</v>
      </c>
      <c r="AX836" s="0" t="n">
        <f aca="false">STDEVP(AJ836:AM836)</f>
        <v>0.401855621679397</v>
      </c>
      <c r="AY836" s="0" t="n">
        <f aca="false">STDEVP(AN836:AQ836)</f>
        <v>0.408411557133243</v>
      </c>
      <c r="AZ836" s="0" t="n">
        <f aca="false">STDEVP(AR836:AU836)</f>
        <v>0.385714285714286</v>
      </c>
      <c r="BA836" s="0" t="n">
        <f aca="false">AV836*((1-IFERROR(CORREL(AB836:AE836,AF836:AI836),0))+(1-IFERROR(CORREL(AB836:AE836,AJ836:AM836),0))+(1-IFERROR(CORREL(AB836:AE836,AN836:AQ836),0))+(1-IFERROR(CORREL(AB836:AE836,AR836:AU836),0)))</f>
        <v>1.08754143906778</v>
      </c>
      <c r="BB836" s="0" t="n">
        <f aca="false">AW836*((1-IFERROR(CORREL(AF836:AI836,AB836:AE836),0))+(1-IFERROR(CORREL(AF836:AI836,AJ836:AM836),0))+(1-IFERROR(CORREL(AF836:AI836,AN836:AQ836),0))+(1-IFERROR(CORREL(AF836:AI836,AR836:AU836),0)))</f>
        <v>2.80423270770187</v>
      </c>
      <c r="BC836" s="0" t="n">
        <f aca="false">AX836*((1-IFERROR(CORREL(AJ836:AM836,AB836:AE836),0))+(1-IFERROR(CORREL(AJ836:AM836,AF836:AI836),0))+(1-IFERROR(CORREL(AJ836:AM836,AN836:AQ836),0))+(1-IFERROR(CORREL(AJ836:AM836,AR836:AU836),0)))</f>
        <v>1.07185725841784</v>
      </c>
      <c r="BD836" s="0" t="n">
        <f aca="false">AY836*((1-IFERROR(CORREL(AN836:AQ836,AB836:AE836),0))+(1-IFERROR(CORREL(AN836:AQ836,AF836:AI836),0))+(1-IFERROR(CORREL(AN836:AQ836,AJ836:AM836),0))+(1-IFERROR(CORREL(AN836:AQ836,AR836:AU836),0)))</f>
        <v>0.962992692867931</v>
      </c>
      <c r="BE836" s="0" t="n">
        <f aca="false">AZ836*((1-IFERROR(CORREL(AR836:AU836,AB836:AE836),0))+(1-IFERROR(CORREL(AR836:AU836,AF836:AI836),0))+(1-IFERROR(CORREL(AR836:AU836,AJ836:AM836),0))+(1-IFERROR(CORREL(AR836:AU836,AN836:AQ836),0)))</f>
        <v>1.27169034478001</v>
      </c>
      <c r="BF836" s="0" t="n">
        <f aca="false">IF(SUM(BA836:BE836)&gt;0,BA836/SUM(BA836:BE836),1/5)</f>
        <v>0.151082791354054</v>
      </c>
      <c r="BG836" s="0" t="n">
        <f aca="false">IF(SUM(BA836:BE836)&gt;0,BB836/SUM(BA836:BE836),1/5)</f>
        <v>0.38956796483001</v>
      </c>
      <c r="BH836" s="0" t="n">
        <f aca="false">IF(SUM(BA836:BE836)&gt;0,BC836/SUM(BA836:BE836),1/5)</f>
        <v>0.148903922846087</v>
      </c>
      <c r="BI836" s="0" t="n">
        <f aca="false">IF(SUM(BA836:BE836)&gt;0,BD836/SUM(BA836:BE836),1/5)</f>
        <v>0.133780303780201</v>
      </c>
      <c r="BJ836" s="0" t="n">
        <f aca="false">IF(SUM(BA836:BE836)&gt;0,BE836/SUM(BA836:BE836),1/5)</f>
        <v>0.176665017189648</v>
      </c>
      <c r="BK836" s="0" t="n">
        <f aca="false">BF836*AB836+BG836*AF836+BH836*AJ836+BI836*AN836+BJ836*AR836</f>
        <v>0.439758205905374</v>
      </c>
      <c r="BL836" s="0" t="n">
        <f aca="false">BF836*AC836+BG836*AG836+BH836*AK836+BI836*AO836+BJ836*AS836</f>
        <v>0.608141245960395</v>
      </c>
      <c r="BM836" s="0" t="n">
        <f aca="false">BF836*AD836+BG836*AH836+BH836*AL836+BI836*AP836+BJ836*AT836</f>
        <v>0.814830225390246</v>
      </c>
      <c r="BN836" s="0" t="n">
        <f aca="false">BF836*AE836+BG836*AI836+BH836*AM836+BI836*AQ836+BJ836*AU836</f>
        <v>0.61043203516999</v>
      </c>
      <c r="BO836" s="0" t="n">
        <f aca="false">RANK(BK836,$BK836:$BN836)</f>
        <v>4</v>
      </c>
      <c r="BP836" s="0" t="n">
        <f aca="false">RANK(BL836,$BK836:$BN836)</f>
        <v>3</v>
      </c>
      <c r="BQ836" s="0" t="n">
        <f aca="false">RANK(BM836,$BK836:$BN836)</f>
        <v>1</v>
      </c>
      <c r="BR836" s="0" t="n">
        <f aca="false">RANK(BN836,$BK836:$BN836)</f>
        <v>2</v>
      </c>
    </row>
    <row r="837" customFormat="false" ht="15" hidden="false" customHeight="false" outlineLevel="0" collapsed="false">
      <c r="A837" s="0" t="n">
        <v>814</v>
      </c>
      <c r="B837" s="0" t="n">
        <f aca="false">RANDBETWEEN(1,$B$5)</f>
        <v>4</v>
      </c>
      <c r="C837" s="0" t="n">
        <f aca="false">RANDBETWEEN(1,$B$5)</f>
        <v>6</v>
      </c>
      <c r="D837" s="0" t="n">
        <f aca="false">RANDBETWEEN(1,$B$5)</f>
        <v>5</v>
      </c>
      <c r="E837" s="0" t="n">
        <f aca="false">RANDBETWEEN(1,$B$5)</f>
        <v>1</v>
      </c>
      <c r="F837" s="0" t="n">
        <f aca="false">RANDBETWEEN(1,$B$5)</f>
        <v>4</v>
      </c>
      <c r="G837" s="0" t="n">
        <f aca="false">RANDBETWEEN(1,$B$5)</f>
        <v>6</v>
      </c>
      <c r="H837" s="0" t="n">
        <f aca="true">NORMINV(RAND(),$B$8,$B$13)</f>
        <v>48.0684498221474</v>
      </c>
      <c r="I837" s="0" t="n">
        <f aca="true">NORMINV(RAND(),$C$8,$C$13)</f>
        <v>68.421666867354</v>
      </c>
      <c r="J837" s="0" t="n">
        <f aca="true">NORMINV(RAND(),$D$8,$D$13)</f>
        <v>13.4346413555803</v>
      </c>
      <c r="K837" s="0" t="n">
        <f aca="true">NORMINV(RAND(),$E$8,$E$13)</f>
        <v>2.64969930374562</v>
      </c>
      <c r="L837" s="0" t="n">
        <f aca="true">NORMINV(RAND(),$B$9,$B$14)</f>
        <v>46.6124590511704</v>
      </c>
      <c r="M837" s="0" t="n">
        <f aca="true">NORMINV(RAND(),$C$9,$C$14)</f>
        <v>53.5218316507563</v>
      </c>
      <c r="N837" s="0" t="n">
        <f aca="true">NORMINV(RAND(),$D$9,$D$14)</f>
        <v>51.4537983222276</v>
      </c>
      <c r="O837" s="0" t="n">
        <f aca="true">NORMINV(RAND(),$E$9,$E$14)</f>
        <v>24.1374765662321</v>
      </c>
      <c r="P837" s="0" t="n">
        <f aca="true">NORMINV(RAND(),$B$10,$B$15)</f>
        <v>23.6431760674172</v>
      </c>
      <c r="Q837" s="0" t="n">
        <f aca="true">NORMINV(RAND(),$C$10,$C$15)</f>
        <v>28.7364067921792</v>
      </c>
      <c r="R837" s="0" t="n">
        <f aca="true">NORMINV(RAND(),$D$10,$D$15)</f>
        <v>9.05192721352297</v>
      </c>
      <c r="S837" s="0" t="n">
        <f aca="true">NORMINV(RAND(),$E$10,$E$15)</f>
        <v>3.69145424446832</v>
      </c>
      <c r="T837" s="0" t="n">
        <f aca="false">MEDIAN(INDEX(Avaliadores!$B$17:$B$22,$B837),INDEX(Avaliadores!$B$17:$B$22,$C837),INDEX(Avaliadores!$B$17:$B$22,$D837),INDEX(Avaliadores!$B$17:$B$22,$E837),INDEX(Avaliadores!$B$17:$B$22,$F837),INDEX(Avaliadores!$B$17:$B$22,$G837))</f>
        <v>2.29166666666667</v>
      </c>
      <c r="U837" s="0" t="n">
        <f aca="false">MEDIAN(INDEX(Avaliadores!$C$17:$C$22,$B837),INDEX(Avaliadores!$C$17:$C$22,$C837),INDEX(Avaliadores!$C$17:$C$22,$D837),INDEX(Avaliadores!$C$17:$C$22,$E837),INDEX(Avaliadores!$C$17:$C$22,$F837),INDEX(Avaliadores!$C$17:$C$22,$G837))</f>
        <v>5.54166666666667</v>
      </c>
      <c r="V837" s="0" t="n">
        <f aca="false">MEDIAN(INDEX(Avaliadores!$D$17:$D$22,$B837),INDEX(Avaliadores!$D$17:$D$22,$C837),INDEX(Avaliadores!$D$17:$D$22,$D837),INDEX(Avaliadores!$D$17:$D$22,$E837),INDEX(Avaliadores!$D$17:$D$22,$F837),INDEX(Avaliadores!$D$17:$D$22,$G837))</f>
        <v>5.54166666666667</v>
      </c>
      <c r="W837" s="0" t="n">
        <f aca="false">MEDIAN(INDEX(Avaliadores!$E$17:$E$22,$B837),INDEX(Avaliadores!$E$17:$E$22,$C837),INDEX(Avaliadores!$E$17:$E$22,$D837),INDEX(Avaliadores!$E$17:$E$22,$E837),INDEX(Avaliadores!$E$17:$E$22,$F837),INDEX(Avaliadores!$E$17:$E$22,$G837))</f>
        <v>6.54166666666667</v>
      </c>
      <c r="X837" s="0" t="n">
        <f aca="false">MEDIAN(INDEX(Avaliadores!$F$17:$F$22,$B837),INDEX(Avaliadores!$F$17:$F$22,$C837),INDEX(Avaliadores!$F$17:$F$22,$D837),INDEX(Avaliadores!$F$17:$F$22,$E837),INDEX(Avaliadores!$F$17:$F$22,$F837),INDEX(Avaliadores!$F$17:$F$22,$G837))</f>
        <v>3.04166666666667</v>
      </c>
      <c r="Y837" s="0" t="n">
        <f aca="false">MEDIAN(INDEX(Avaliadores!$G$17:$G$22,$B837),INDEX(Avaliadores!$G$17:$G$22,$C837),INDEX(Avaliadores!$G$17:$G$22,$D837),INDEX(Avaliadores!$G$17:$G$22,$E837),INDEX(Avaliadores!$G$17:$G$22,$F837),INDEX(Avaliadores!$G$17:$G$22,$G837))</f>
        <v>4.79166666666667</v>
      </c>
      <c r="Z837" s="0" t="n">
        <f aca="false">MEDIAN(INDEX(Avaliadores!$H$17:$H$22,$B837),INDEX(Avaliadores!$H$17:$H$22,$C837),INDEX(Avaliadores!$H$17:$H$22,$D837),INDEX(Avaliadores!$H$17:$H$22,$E837),INDEX(Avaliadores!$H$17:$H$22,$F837),INDEX(Avaliadores!$H$17:$H$22,$G837))</f>
        <v>3.79166666666667</v>
      </c>
      <c r="AA837" s="0" t="n">
        <f aca="false">MEDIAN(INDEX(Avaliadores!$I$17:$I$22,$B837),INDEX(Avaliadores!$I$17:$I$22,$C837),INDEX(Avaliadores!$I$17:$I$22,$D837),INDEX(Avaliadores!$I$17:$I$22,$E837),INDEX(Avaliadores!$I$17:$I$22,$F837),INDEX(Avaliadores!$I$17:$I$22,$G837))</f>
        <v>6.79166666666667</v>
      </c>
      <c r="AB837" s="0" t="n">
        <f aca="false">IF(MAX(H837:K837)=MIN(H837:K837),0,IF($B$17="custo",(MAX(H837:K837)-H837)/(MAX(H837:K837)-MIN(H837:K837)),(H837-MIN(H837:K837))/(MAX(H837:K837)-MIN(H837:K837))))</f>
        <v>0.309451241906713</v>
      </c>
      <c r="AC837" s="0" t="n">
        <f aca="false">IF(MAX(H837:K837)=MIN(H837:K837),0,IF($B$17="custo",(MAX(H837:K837)-I837)/(MAX(H837:K837)-MIN(H837:K837)),(I837-MIN(H837:K837))/(MAX(H837:K837)-MIN(H837:K837))))</f>
        <v>0</v>
      </c>
      <c r="AD837" s="0" t="n">
        <f aca="false">IF(MAX(H837:K837)=MIN(H837:K837),0,IF($B$17="custo",(MAX(H837:K837)-J837)/(MAX(H837:K837)-MIN(H837:K837)),(J837-MIN(H837:K837))/(MAX(H837:K837)-MIN(H837:K837))))</f>
        <v>0.836025248273066</v>
      </c>
      <c r="AE837" s="0" t="n">
        <f aca="false">IF(MAX(H837:K837)=MIN(H837:K837),0,IF($B$17="custo",(MAX(H837:K837)-K837)/(MAX(H837:K837)-MIN(H837:K837)),(K837-MIN(H837:K837))/(MAX(H837:K837)-MIN(H837:K837))))</f>
        <v>1</v>
      </c>
      <c r="AF837" s="0" t="n">
        <f aca="false">IF(MAX(L837:O837)=MIN(L837:O837),0,IF($C$17="custo",(MAX(L837:O837)-L837)/(MAX(L837:O837)-MIN(L837:O837)),(L837-MIN(L837:O837))/(MAX(L837:O837)-MIN(L837:O837))))</f>
        <v>0.764862200320169</v>
      </c>
      <c r="AG837" s="0" t="n">
        <f aca="false">IF(MAX(L837:O837)=MIN(L837:O837),0,IF($C$17="custo",(MAX(L837:O837)-M837)/(MAX(L837:O837)-MIN(L837:O837)),(M837-MIN(L837:O837))/(MAX(L837:O837)-MIN(L837:O837))))</f>
        <v>1</v>
      </c>
      <c r="AH837" s="0" t="n">
        <f aca="false">IF(MAX(L837:O837)=MIN(L837:O837),0,IF($C$17="custo",(MAX(L837:O837)-N837)/(MAX(L837:O837)-MIN(L837:O837)),(N837-MIN(L837:O837))/(MAX(L837:O837)-MIN(L837:O837))))</f>
        <v>0.929621278990811</v>
      </c>
      <c r="AI837" s="0" t="n">
        <f aca="false">IF(MAX(L837:O837)=MIN(L837:O837),0,IF($C$17="custo",(MAX(L837:O837)-O837)/(MAX(L837:O837)-MIN(L837:O837)),(O837-MIN(L837:O837))/(MAX(L837:O837)-MIN(L837:O837))))</f>
        <v>0</v>
      </c>
      <c r="AJ837" s="0" t="n">
        <f aca="false">IF(MAX(P837:S837)=MIN(P837:S837),0,IF($D$17="custo",(MAX(P837:S837)-P837)/(MAX(P837:S837)-MIN(P837:S837)),(P837-MIN(P837:S837))/(MAX(P837:S837)-MIN(P837:S837))))</f>
        <v>0.203363560584087</v>
      </c>
      <c r="AK837" s="0" t="n">
        <f aca="false">IF(MAX(P837:S837)=MIN(P837:S837),0,IF($D$17="custo",(MAX(P837:S837)-Q837)/(MAX(P837:S837)-MIN(P837:S837)),(Q837-MIN(P837:S837))/(MAX(P837:S837)-MIN(P837:S837))))</f>
        <v>0</v>
      </c>
      <c r="AL837" s="0" t="n">
        <f aca="false">IF(MAX(P837:S837)=MIN(P837:S837),0,IF($D$17="custo",(MAX(P837:S837)-R837)/(MAX(P837:S837)-MIN(P837:S837)),(R837-MIN(P837:S837))/(MAX(P837:S837)-MIN(P837:S837))))</f>
        <v>0.78596593629623</v>
      </c>
      <c r="AM837" s="0" t="n">
        <f aca="false">IF(MAX(P837:S837)=MIN(P837:S837),0,IF($D$17="custo",(MAX(P837:S837)-S837)/(MAX(P837:S837)-MIN(P837:S837)),(S837-MIN(P837:S837))/(MAX(P837:S837)-MIN(P837:S837))))</f>
        <v>1</v>
      </c>
      <c r="AN837" s="0" t="n">
        <f aca="false">IF(MAX(T837:W837)=MIN(T837:W837),0,IF($E$17="custo",(MAX(T837:W837)-T837)/(MAX(T837:W837)-MIN(T837:W837)),(T837-MIN(T837:W837))/(MAX(T837:W837)-MIN(T837:W837))))</f>
        <v>0</v>
      </c>
      <c r="AO837" s="0" t="n">
        <f aca="false">IF(MAX(T837:W837)=MIN(T837:W837),0,IF($E$17="custo",(MAX(T837:W837)-U837)/(MAX(T837:W837)-MIN(T837:W837)),(U837-MIN(T837:W837))/(MAX(T837:W837)-MIN(T837:W837))))</f>
        <v>0.764705882352941</v>
      </c>
      <c r="AP837" s="0" t="n">
        <f aca="false">IF(MAX(T837:W837)=MIN(T837:W837),0,IF($E$17="custo",(MAX(T837:W837)-V837)/(MAX(T837:W837)-MIN(T837:W837)),(V837-MIN(T837:W837))/(MAX(T837:W837)-MIN(T837:W837))))</f>
        <v>0.764705882352941</v>
      </c>
      <c r="AQ837" s="0" t="n">
        <f aca="false">IF(MAX(T837:W837)=MIN(T837:W837),0,IF($E$17="custo",(MAX(T837:W837)-W837)/(MAX(T837:W837)-MIN(T837:W837)),(W837-MIN(T837:W837))/(MAX(T837:W837)-MIN(T837:W837))))</f>
        <v>1</v>
      </c>
      <c r="AR837" s="0" t="n">
        <f aca="false">IF(MAX(X837:AA837)=MIN(X837:AA837),0,IF($F$17="custo",(MAX(X837:AA837)-X837)/(MAX(X837:AA837)-MIN(X837:AA837)),(X837-MIN(X837:AA837))/(MAX(X837:AA837)-MIN(X837:AA837))))</f>
        <v>0</v>
      </c>
      <c r="AS837" s="0" t="n">
        <f aca="false">IF(MAX(X837:AA837)=MIN(X837:AA837),0,IF($F$17="custo",(MAX(X837:AA837)-Y837)/(MAX(X837:AA837)-MIN(X837:AA837)),(Y837-MIN(X837:AA837))/(MAX(X837:AA837)-MIN(X837:AA837))))</f>
        <v>0.466666666666667</v>
      </c>
      <c r="AT837" s="0" t="n">
        <f aca="false">IF(MAX(X837:AA837)=MIN(X837:AA837),0,IF($F$17="custo",(MAX(X837:AA837)-Z837)/(MAX(X837:AA837)-MIN(X837:AA837)),(Z837-MIN(X837:AA837))/(MAX(X837:AA837)-MIN(X837:AA837))))</f>
        <v>0.2</v>
      </c>
      <c r="AU837" s="0" t="n">
        <f aca="false">IF(MAX(X837:AA837)=MIN(X837:AA837),0,IF($F$17="custo",(MAX(X837:AA837)-AA837)/(MAX(X837:AA837)-MIN(X837:AA837)),(AA837-MIN(X837:AA837))/(MAX(X837:AA837)-MIN(X837:AA837))))</f>
        <v>1</v>
      </c>
      <c r="AV837" s="0" t="n">
        <f aca="false">STDEVP(AB837:AE837)</f>
        <v>0.401226539622291</v>
      </c>
      <c r="AW837" s="0" t="n">
        <f aca="false">STDEVP(AF837:AI837)</f>
        <v>0.39816755353782</v>
      </c>
      <c r="AX837" s="0" t="n">
        <f aca="false">STDEVP(AJ837:AM837)</f>
        <v>0.409188596188213</v>
      </c>
      <c r="AY837" s="0" t="n">
        <f aca="false">STDEVP(AN837:AQ837)</f>
        <v>0.377514636852748</v>
      </c>
      <c r="AZ837" s="0" t="n">
        <f aca="false">STDEVP(AR837:AU837)</f>
        <v>0.375277674973257</v>
      </c>
      <c r="BA837" s="0" t="n">
        <f aca="false">AV837*((1-IFERROR(CORREL(AB837:AE837,AF837:AI837),0))+(1-IFERROR(CORREL(AB837:AE837,AJ837:AM837),0))+(1-IFERROR(CORREL(AB837:AE837,AN837:AQ837),0))+(1-IFERROR(CORREL(AB837:AE837,AR837:AU837),0)))</f>
        <v>1.10759528742356</v>
      </c>
      <c r="BB837" s="0" t="n">
        <f aca="false">AW837*((1-IFERROR(CORREL(AF837:AI837,AB837:AE837),0))+(1-IFERROR(CORREL(AF837:AI837,AJ837:AM837),0))+(1-IFERROR(CORREL(AF837:AI837,AN837:AQ837),0))+(1-IFERROR(CORREL(AF837:AI837,AR837:AU837),0)))</f>
        <v>2.60308228577868</v>
      </c>
      <c r="BC837" s="0" t="n">
        <f aca="false">AX837*((1-IFERROR(CORREL(AJ837:AM837,AB837:AE837),0))+(1-IFERROR(CORREL(AJ837:AM837,AF837:AI837),0))+(1-IFERROR(CORREL(AJ837:AM837,AN837:AQ837),0))+(1-IFERROR(CORREL(AJ837:AM837,AR837:AU837),0)))</f>
        <v>1.06894013643987</v>
      </c>
      <c r="BD837" s="0" t="n">
        <f aca="false">AY837*((1-IFERROR(CORREL(AN837:AQ837,AB837:AE837),0))+(1-IFERROR(CORREL(AN837:AQ837,AF837:AI837),0))+(1-IFERROR(CORREL(AN837:AQ837,AJ837:AM837),0))+(1-IFERROR(CORREL(AN837:AQ837,AR837:AU837),0)))</f>
        <v>0.963987353771877</v>
      </c>
      <c r="BE837" s="0" t="n">
        <f aca="false">AZ837*((1-IFERROR(CORREL(AR837:AU837,AB837:AE837),0))+(1-IFERROR(CORREL(AR837:AU837,AF837:AI837),0))+(1-IFERROR(CORREL(AR837:AU837,AJ837:AM837),0))+(1-IFERROR(CORREL(AR837:AU837,AN837:AQ837),0)))</f>
        <v>1.12353813837921</v>
      </c>
      <c r="BF837" s="0" t="n">
        <f aca="false">IF(SUM(BA837:BE837)&gt;0,BA837/SUM(BA837:BE837),1/5)</f>
        <v>0.161289091384367</v>
      </c>
      <c r="BG837" s="0" t="n">
        <f aca="false">IF(SUM(BA837:BE837)&gt;0,BB837/SUM(BA837:BE837),1/5)</f>
        <v>0.379063346909519</v>
      </c>
      <c r="BH837" s="0" t="n">
        <f aca="false">IF(SUM(BA837:BE837)&gt;0,BC837/SUM(BA837:BE837),1/5)</f>
        <v>0.155660091107571</v>
      </c>
      <c r="BI837" s="0" t="n">
        <f aca="false">IF(SUM(BA837:BE837)&gt;0,BD837/SUM(BA837:BE837),1/5)</f>
        <v>0.140376765919219</v>
      </c>
      <c r="BJ837" s="0" t="n">
        <f aca="false">IF(SUM(BA837:BE837)&gt;0,BE837/SUM(BA837:BE837),1/5)</f>
        <v>0.163610704679324</v>
      </c>
      <c r="BK837" s="0" t="n">
        <f aca="false">BF837*AB837+BG837*AF837+BH837*AJ837+BI837*AN837+BJ837*AR837</f>
        <v>0.371497925581319</v>
      </c>
      <c r="BL837" s="0" t="n">
        <f aca="false">BF837*AC837+BG837*AG837+BH837*AK837+BI837*AO837+BJ837*AS837</f>
        <v>0.562761947737312</v>
      </c>
      <c r="BM837" s="0" t="n">
        <f aca="false">BF837*AD837+BG837*AH837+BH837*AL837+BI837*AP837+BJ837*AT837</f>
        <v>0.749639714872209</v>
      </c>
      <c r="BN837" s="0" t="n">
        <f aca="false">BF837*AE837+BG837*AI837+BH837*AM837+BI837*AQ837+BJ837*AU837</f>
        <v>0.620936653090481</v>
      </c>
      <c r="BO837" s="0" t="n">
        <f aca="false">RANK(BK837,$BK837:$BN837)</f>
        <v>4</v>
      </c>
      <c r="BP837" s="0" t="n">
        <f aca="false">RANK(BL837,$BK837:$BN837)</f>
        <v>3</v>
      </c>
      <c r="BQ837" s="0" t="n">
        <f aca="false">RANK(BM837,$BK837:$BN837)</f>
        <v>1</v>
      </c>
      <c r="BR837" s="0" t="n">
        <f aca="false">RANK(BN837,$BK837:$BN837)</f>
        <v>2</v>
      </c>
    </row>
    <row r="838" customFormat="false" ht="15" hidden="false" customHeight="false" outlineLevel="0" collapsed="false">
      <c r="A838" s="0" t="n">
        <v>815</v>
      </c>
      <c r="B838" s="0" t="n">
        <f aca="false">RANDBETWEEN(1,$B$5)</f>
        <v>4</v>
      </c>
      <c r="C838" s="0" t="n">
        <f aca="false">RANDBETWEEN(1,$B$5)</f>
        <v>1</v>
      </c>
      <c r="D838" s="0" t="n">
        <f aca="false">RANDBETWEEN(1,$B$5)</f>
        <v>4</v>
      </c>
      <c r="E838" s="0" t="n">
        <f aca="false">RANDBETWEEN(1,$B$5)</f>
        <v>4</v>
      </c>
      <c r="F838" s="0" t="n">
        <f aca="false">RANDBETWEEN(1,$B$5)</f>
        <v>6</v>
      </c>
      <c r="G838" s="0" t="n">
        <f aca="false">RANDBETWEEN(1,$B$5)</f>
        <v>3</v>
      </c>
      <c r="H838" s="0" t="n">
        <f aca="true">NORMINV(RAND(),$B$8,$B$13)</f>
        <v>44.8308279850214</v>
      </c>
      <c r="I838" s="0" t="n">
        <f aca="true">NORMINV(RAND(),$C$8,$C$13)</f>
        <v>63.878118652327</v>
      </c>
      <c r="J838" s="0" t="n">
        <f aca="true">NORMINV(RAND(),$D$8,$D$13)</f>
        <v>13.6655025387748</v>
      </c>
      <c r="K838" s="0" t="n">
        <f aca="true">NORMINV(RAND(),$E$8,$E$13)</f>
        <v>2.85554310047584</v>
      </c>
      <c r="L838" s="0" t="n">
        <f aca="true">NORMINV(RAND(),$B$9,$B$14)</f>
        <v>47.9735361973689</v>
      </c>
      <c r="M838" s="0" t="n">
        <f aca="true">NORMINV(RAND(),$C$9,$C$14)</f>
        <v>43.2759793275685</v>
      </c>
      <c r="N838" s="0" t="n">
        <f aca="true">NORMINV(RAND(),$D$9,$D$14)</f>
        <v>58.2348946643677</v>
      </c>
      <c r="O838" s="0" t="n">
        <f aca="true">NORMINV(RAND(),$E$9,$E$14)</f>
        <v>20.6917443392487</v>
      </c>
      <c r="P838" s="0" t="n">
        <f aca="true">NORMINV(RAND(),$B$10,$B$15)</f>
        <v>24.0112839507969</v>
      </c>
      <c r="Q838" s="0" t="n">
        <f aca="true">NORMINV(RAND(),$C$10,$C$15)</f>
        <v>29.4822551941167</v>
      </c>
      <c r="R838" s="0" t="n">
        <f aca="true">NORMINV(RAND(),$D$10,$D$15)</f>
        <v>10.2312487091819</v>
      </c>
      <c r="S838" s="0" t="n">
        <f aca="true">NORMINV(RAND(),$E$10,$E$15)</f>
        <v>3.88600478116702</v>
      </c>
      <c r="T838" s="0" t="n">
        <f aca="false">MEDIAN(INDEX(Avaliadores!$B$17:$B$22,$B838),INDEX(Avaliadores!$B$17:$B$22,$C838),INDEX(Avaliadores!$B$17:$B$22,$D838),INDEX(Avaliadores!$B$17:$B$22,$E838),INDEX(Avaliadores!$B$17:$B$22,$F838),INDEX(Avaliadores!$B$17:$B$22,$G838))</f>
        <v>3.16666666666667</v>
      </c>
      <c r="U838" s="0" t="n">
        <f aca="false">MEDIAN(INDEX(Avaliadores!$C$17:$C$22,$B838),INDEX(Avaliadores!$C$17:$C$22,$C838),INDEX(Avaliadores!$C$17:$C$22,$D838),INDEX(Avaliadores!$C$17:$C$22,$E838),INDEX(Avaliadores!$C$17:$C$22,$F838),INDEX(Avaliadores!$C$17:$C$22,$G838))</f>
        <v>5.54166666666667</v>
      </c>
      <c r="V838" s="0" t="n">
        <f aca="false">MEDIAN(INDEX(Avaliadores!$D$17:$D$22,$B838),INDEX(Avaliadores!$D$17:$D$22,$C838),INDEX(Avaliadores!$D$17:$D$22,$D838),INDEX(Avaliadores!$D$17:$D$22,$E838),INDEX(Avaliadores!$D$17:$D$22,$F838),INDEX(Avaliadores!$D$17:$D$22,$G838))</f>
        <v>5.54166666666667</v>
      </c>
      <c r="W838" s="0" t="n">
        <f aca="false">MEDIAN(INDEX(Avaliadores!$E$17:$E$22,$B838),INDEX(Avaliadores!$E$17:$E$22,$C838),INDEX(Avaliadores!$E$17:$E$22,$D838),INDEX(Avaliadores!$E$17:$E$22,$E838),INDEX(Avaliadores!$E$17:$E$22,$F838),INDEX(Avaliadores!$E$17:$E$22,$G838))</f>
        <v>6.54166666666667</v>
      </c>
      <c r="X838" s="0" t="n">
        <f aca="false">MEDIAN(INDEX(Avaliadores!$F$17:$F$22,$B838),INDEX(Avaliadores!$F$17:$F$22,$C838),INDEX(Avaliadores!$F$17:$F$22,$D838),INDEX(Avaliadores!$F$17:$F$22,$E838),INDEX(Avaliadores!$F$17:$F$22,$F838),INDEX(Avaliadores!$F$17:$F$22,$G838))</f>
        <v>3.29166666666667</v>
      </c>
      <c r="Y838" s="0" t="n">
        <f aca="false">MEDIAN(INDEX(Avaliadores!$G$17:$G$22,$B838),INDEX(Avaliadores!$G$17:$G$22,$C838),INDEX(Avaliadores!$G$17:$G$22,$D838),INDEX(Avaliadores!$G$17:$G$22,$E838),INDEX(Avaliadores!$G$17:$G$22,$F838),INDEX(Avaliadores!$G$17:$G$22,$G838))</f>
        <v>4.79166666666667</v>
      </c>
      <c r="Z838" s="0" t="n">
        <f aca="false">MEDIAN(INDEX(Avaliadores!$H$17:$H$22,$B838),INDEX(Avaliadores!$H$17:$H$22,$C838),INDEX(Avaliadores!$H$17:$H$22,$D838),INDEX(Avaliadores!$H$17:$H$22,$E838),INDEX(Avaliadores!$H$17:$H$22,$F838),INDEX(Avaliadores!$H$17:$H$22,$G838))</f>
        <v>3.66666666666667</v>
      </c>
      <c r="AA838" s="0" t="n">
        <f aca="false">MEDIAN(INDEX(Avaliadores!$I$17:$I$22,$B838),INDEX(Avaliadores!$I$17:$I$22,$C838),INDEX(Avaliadores!$I$17:$I$22,$D838),INDEX(Avaliadores!$I$17:$I$22,$E838),INDEX(Avaliadores!$I$17:$I$22,$F838),INDEX(Avaliadores!$I$17:$I$22,$G838))</f>
        <v>6.16666666666667</v>
      </c>
      <c r="AB838" s="0" t="n">
        <f aca="false">IF(MAX(H838:K838)=MIN(H838:K838),0,IF($B$17="custo",(MAX(H838:K838)-H838)/(MAX(H838:K838)-MIN(H838:K838)),(H838-MIN(H838:K838))/(MAX(H838:K838)-MIN(H838:K838))))</f>
        <v>0.312135148263631</v>
      </c>
      <c r="AC838" s="0" t="n">
        <f aca="false">IF(MAX(H838:K838)=MIN(H838:K838),0,IF($B$17="custo",(MAX(H838:K838)-I838)/(MAX(H838:K838)-MIN(H838:K838)),(I838-MIN(H838:K838))/(MAX(H838:K838)-MIN(H838:K838))))</f>
        <v>0</v>
      </c>
      <c r="AD838" s="0" t="n">
        <f aca="false">IF(MAX(H838:K838)=MIN(H838:K838),0,IF($B$17="custo",(MAX(H838:K838)-J838)/(MAX(H838:K838)-MIN(H838:K838)),(J838-MIN(H838:K838))/(MAX(H838:K838)-MIN(H838:K838))))</f>
        <v>0.822853110663714</v>
      </c>
      <c r="AE838" s="0" t="n">
        <f aca="false">IF(MAX(H838:K838)=MIN(H838:K838),0,IF($B$17="custo",(MAX(H838:K838)-K838)/(MAX(H838:K838)-MIN(H838:K838)),(K838-MIN(H838:K838))/(MAX(H838:K838)-MIN(H838:K838))))</f>
        <v>1</v>
      </c>
      <c r="AF838" s="0" t="n">
        <f aca="false">IF(MAX(L838:O838)=MIN(L838:O838),0,IF($C$17="custo",(MAX(L838:O838)-L838)/(MAX(L838:O838)-MIN(L838:O838)),(L838-MIN(L838:O838))/(MAX(L838:O838)-MIN(L838:O838))))</f>
        <v>0.726678278776908</v>
      </c>
      <c r="AG838" s="0" t="n">
        <f aca="false">IF(MAX(L838:O838)=MIN(L838:O838),0,IF($C$17="custo",(MAX(L838:O838)-M838)/(MAX(L838:O838)-MIN(L838:O838)),(M838-MIN(L838:O838))/(MAX(L838:O838)-MIN(L838:O838))))</f>
        <v>0.60155407291991</v>
      </c>
      <c r="AH838" s="0" t="n">
        <f aca="false">IF(MAX(L838:O838)=MIN(L838:O838),0,IF($C$17="custo",(MAX(L838:O838)-N838)/(MAX(L838:O838)-MIN(L838:O838)),(N838-MIN(L838:O838))/(MAX(L838:O838)-MIN(L838:O838))))</f>
        <v>1</v>
      </c>
      <c r="AI838" s="0" t="n">
        <f aca="false">IF(MAX(L838:O838)=MIN(L838:O838),0,IF($C$17="custo",(MAX(L838:O838)-O838)/(MAX(L838:O838)-MIN(L838:O838)),(O838-MIN(L838:O838))/(MAX(L838:O838)-MIN(L838:O838))))</f>
        <v>0</v>
      </c>
      <c r="AJ838" s="0" t="n">
        <f aca="false">IF(MAX(P838:S838)=MIN(P838:S838),0,IF($D$17="custo",(MAX(P838:S838)-P838)/(MAX(P838:S838)-MIN(P838:S838)),(P838-MIN(P838:S838))/(MAX(P838:S838)-MIN(P838:S838))))</f>
        <v>0.213741120478799</v>
      </c>
      <c r="AK838" s="0" t="n">
        <f aca="false">IF(MAX(P838:S838)=MIN(P838:S838),0,IF($D$17="custo",(MAX(P838:S838)-Q838)/(MAX(P838:S838)-MIN(P838:S838)),(Q838-MIN(P838:S838))/(MAX(P838:S838)-MIN(P838:S838))))</f>
        <v>0</v>
      </c>
      <c r="AL838" s="0" t="n">
        <f aca="false">IF(MAX(P838:S838)=MIN(P838:S838),0,IF($D$17="custo",(MAX(P838:S838)-R838)/(MAX(P838:S838)-MIN(P838:S838)),(R838-MIN(P838:S838))/(MAX(P838:S838)-MIN(P838:S838))))</f>
        <v>0.752102599965006</v>
      </c>
      <c r="AM838" s="0" t="n">
        <f aca="false">IF(MAX(P838:S838)=MIN(P838:S838),0,IF($D$17="custo",(MAX(P838:S838)-S838)/(MAX(P838:S838)-MIN(P838:S838)),(S838-MIN(P838:S838))/(MAX(P838:S838)-MIN(P838:S838))))</f>
        <v>1</v>
      </c>
      <c r="AN838" s="0" t="n">
        <f aca="false">IF(MAX(T838:W838)=MIN(T838:W838),0,IF($E$17="custo",(MAX(T838:W838)-T838)/(MAX(T838:W838)-MIN(T838:W838)),(T838-MIN(T838:W838))/(MAX(T838:W838)-MIN(T838:W838))))</f>
        <v>0</v>
      </c>
      <c r="AO838" s="0" t="n">
        <f aca="false">IF(MAX(T838:W838)=MIN(T838:W838),0,IF($E$17="custo",(MAX(T838:W838)-U838)/(MAX(T838:W838)-MIN(T838:W838)),(U838-MIN(T838:W838))/(MAX(T838:W838)-MIN(T838:W838))))</f>
        <v>0.703703703703704</v>
      </c>
      <c r="AP838" s="0" t="n">
        <f aca="false">IF(MAX(T838:W838)=MIN(T838:W838),0,IF($E$17="custo",(MAX(T838:W838)-V838)/(MAX(T838:W838)-MIN(T838:W838)),(V838-MIN(T838:W838))/(MAX(T838:W838)-MIN(T838:W838))))</f>
        <v>0.703703703703704</v>
      </c>
      <c r="AQ838" s="0" t="n">
        <f aca="false">IF(MAX(T838:W838)=MIN(T838:W838),0,IF($E$17="custo",(MAX(T838:W838)-W838)/(MAX(T838:W838)-MIN(T838:W838)),(W838-MIN(T838:W838))/(MAX(T838:W838)-MIN(T838:W838))))</f>
        <v>1</v>
      </c>
      <c r="AR838" s="0" t="n">
        <f aca="false">IF(MAX(X838:AA838)=MIN(X838:AA838),0,IF($F$17="custo",(MAX(X838:AA838)-X838)/(MAX(X838:AA838)-MIN(X838:AA838)),(X838-MIN(X838:AA838))/(MAX(X838:AA838)-MIN(X838:AA838))))</f>
        <v>0</v>
      </c>
      <c r="AS838" s="0" t="n">
        <f aca="false">IF(MAX(X838:AA838)=MIN(X838:AA838),0,IF($F$17="custo",(MAX(X838:AA838)-Y838)/(MAX(X838:AA838)-MIN(X838:AA838)),(Y838-MIN(X838:AA838))/(MAX(X838:AA838)-MIN(X838:AA838))))</f>
        <v>0.521739130434783</v>
      </c>
      <c r="AT838" s="0" t="n">
        <f aca="false">IF(MAX(X838:AA838)=MIN(X838:AA838),0,IF($F$17="custo",(MAX(X838:AA838)-Z838)/(MAX(X838:AA838)-MIN(X838:AA838)),(Z838-MIN(X838:AA838))/(MAX(X838:AA838)-MIN(X838:AA838))))</f>
        <v>0.130434782608696</v>
      </c>
      <c r="AU838" s="0" t="n">
        <f aca="false">IF(MAX(X838:AA838)=MIN(X838:AA838),0,IF($F$17="custo",(MAX(X838:AA838)-AA838)/(MAX(X838:AA838)-MIN(X838:AA838)),(AA838-MIN(X838:AA838))/(MAX(X838:AA838)-MIN(X838:AA838))))</f>
        <v>1</v>
      </c>
      <c r="AV838" s="0" t="n">
        <f aca="false">STDEVP(AB838:AE838)</f>
        <v>0.39842561290381</v>
      </c>
      <c r="AW838" s="0" t="n">
        <f aca="false">STDEVP(AF838:AI838)</f>
        <v>0.365637167360205</v>
      </c>
      <c r="AX838" s="0" t="n">
        <f aca="false">STDEVP(AJ838:AM838)</f>
        <v>0.401624265998573</v>
      </c>
      <c r="AY838" s="0" t="n">
        <f aca="false">STDEVP(AN838:AQ838)</f>
        <v>0.367931786783436</v>
      </c>
      <c r="AZ838" s="0" t="n">
        <f aca="false">STDEVP(AR838:AU838)</f>
        <v>0.389488540590629</v>
      </c>
      <c r="BA838" s="0" t="n">
        <f aca="false">AV838*((1-IFERROR(CORREL(AB838:AE838,AF838:AI838),0))+(1-IFERROR(CORREL(AB838:AE838,AJ838:AM838),0))+(1-IFERROR(CORREL(AB838:AE838,AN838:AQ838),0))+(1-IFERROR(CORREL(AB838:AE838,AR838:AU838),0)))</f>
        <v>0.985015024301943</v>
      </c>
      <c r="BB838" s="0" t="n">
        <f aca="false">AW838*((1-IFERROR(CORREL(AF838:AI838,AB838:AE838),0))+(1-IFERROR(CORREL(AF838:AI838,AJ838:AM838),0))+(1-IFERROR(CORREL(AF838:AI838,AN838:AQ838),0))+(1-IFERROR(CORREL(AF838:AI838,AR838:AU838),0)))</f>
        <v>2.24948403110741</v>
      </c>
      <c r="BC838" s="0" t="n">
        <f aca="false">AX838*((1-IFERROR(CORREL(AJ838:AM838,AB838:AE838),0))+(1-IFERROR(CORREL(AJ838:AM838,AF838:AI838),0))+(1-IFERROR(CORREL(AJ838:AM838,AN838:AQ838),0))+(1-IFERROR(CORREL(AJ838:AM838,AR838:AU838),0)))</f>
        <v>0.950315734400139</v>
      </c>
      <c r="BD838" s="0" t="n">
        <f aca="false">AY838*((1-IFERROR(CORREL(AN838:AQ838,AB838:AE838),0))+(1-IFERROR(CORREL(AN838:AQ838,AF838:AI838),0))+(1-IFERROR(CORREL(AN838:AQ838,AJ838:AM838),0))+(1-IFERROR(CORREL(AN838:AQ838,AR838:AU838),0)))</f>
        <v>0.961053114733785</v>
      </c>
      <c r="BE838" s="0" t="n">
        <f aca="false">AZ838*((1-IFERROR(CORREL(AR838:AU838,AB838:AE838),0))+(1-IFERROR(CORREL(AR838:AU838,AF838:AI838),0))+(1-IFERROR(CORREL(AR838:AU838,AJ838:AM838),0))+(1-IFERROR(CORREL(AR838:AU838,AN838:AQ838),0)))</f>
        <v>1.27644763830029</v>
      </c>
      <c r="BF838" s="0" t="n">
        <f aca="false">IF(SUM(BA838:BE838)&gt;0,BA838/SUM(BA838:BE838),1/5)</f>
        <v>0.153373813187917</v>
      </c>
      <c r="BG838" s="0" t="n">
        <f aca="false">IF(SUM(BA838:BE838)&gt;0,BB838/SUM(BA838:BE838),1/5)</f>
        <v>0.350260589985184</v>
      </c>
      <c r="BH838" s="0" t="n">
        <f aca="false">IF(SUM(BA838:BE838)&gt;0,BC838/SUM(BA838:BE838),1/5)</f>
        <v>0.147970888079313</v>
      </c>
      <c r="BI838" s="0" t="n">
        <f aca="false">IF(SUM(BA838:BE838)&gt;0,BD838/SUM(BA838:BE838),1/5)</f>
        <v>0.14964277421789</v>
      </c>
      <c r="BJ838" s="0" t="n">
        <f aca="false">IF(SUM(BA838:BE838)&gt;0,BE838/SUM(BA838:BE838),1/5)</f>
        <v>0.198751934529696</v>
      </c>
      <c r="BK838" s="0" t="n">
        <f aca="false">BF838*AB838+BG838*AF838+BH838*AJ838+BI838*AN838+BJ838*AR838</f>
        <v>0.334027583989302</v>
      </c>
      <c r="BL838" s="0" t="n">
        <f aca="false">BF838*AC838+BG838*AG838+BH838*AK838+BI838*AO838+BJ838*AS838</f>
        <v>0.419701520432299</v>
      </c>
      <c r="BM838" s="0" t="n">
        <f aca="false">BF838*AD838+BG838*AH838+BH838*AL838+BI838*AP838+BJ838*AT838</f>
        <v>0.718982338727864</v>
      </c>
      <c r="BN838" s="0" t="n">
        <f aca="false">BF838*AE838+BG838*AI838+BH838*AM838+BI838*AQ838+BJ838*AU838</f>
        <v>0.649739410014816</v>
      </c>
      <c r="BO838" s="0" t="n">
        <f aca="false">RANK(BK838,$BK838:$BN838)</f>
        <v>4</v>
      </c>
      <c r="BP838" s="0" t="n">
        <f aca="false">RANK(BL838,$BK838:$BN838)</f>
        <v>3</v>
      </c>
      <c r="BQ838" s="0" t="n">
        <f aca="false">RANK(BM838,$BK838:$BN838)</f>
        <v>1</v>
      </c>
      <c r="BR838" s="0" t="n">
        <f aca="false">RANK(BN838,$BK838:$BN838)</f>
        <v>2</v>
      </c>
    </row>
    <row r="839" customFormat="false" ht="15" hidden="false" customHeight="false" outlineLevel="0" collapsed="false">
      <c r="A839" s="0" t="n">
        <v>816</v>
      </c>
      <c r="B839" s="0" t="n">
        <f aca="false">RANDBETWEEN(1,$B$5)</f>
        <v>3</v>
      </c>
      <c r="C839" s="0" t="n">
        <f aca="false">RANDBETWEEN(1,$B$5)</f>
        <v>6</v>
      </c>
      <c r="D839" s="0" t="n">
        <f aca="false">RANDBETWEEN(1,$B$5)</f>
        <v>5</v>
      </c>
      <c r="E839" s="0" t="n">
        <f aca="false">RANDBETWEEN(1,$B$5)</f>
        <v>6</v>
      </c>
      <c r="F839" s="0" t="n">
        <f aca="false">RANDBETWEEN(1,$B$5)</f>
        <v>2</v>
      </c>
      <c r="G839" s="0" t="n">
        <f aca="false">RANDBETWEEN(1,$B$5)</f>
        <v>5</v>
      </c>
      <c r="H839" s="0" t="n">
        <f aca="true">NORMINV(RAND(),$B$8,$B$13)</f>
        <v>50.0088304377443</v>
      </c>
      <c r="I839" s="0" t="n">
        <f aca="true">NORMINV(RAND(),$C$8,$C$13)</f>
        <v>52.8149931146959</v>
      </c>
      <c r="J839" s="0" t="n">
        <f aca="true">NORMINV(RAND(),$D$8,$D$13)</f>
        <v>15.2675321761533</v>
      </c>
      <c r="K839" s="0" t="n">
        <f aca="true">NORMINV(RAND(),$E$8,$E$13)</f>
        <v>3.12530227026274</v>
      </c>
      <c r="L839" s="0" t="n">
        <f aca="true">NORMINV(RAND(),$B$9,$B$14)</f>
        <v>52.6739213237864</v>
      </c>
      <c r="M839" s="0" t="n">
        <f aca="true">NORMINV(RAND(),$C$9,$C$14)</f>
        <v>54.9277500101309</v>
      </c>
      <c r="N839" s="0" t="n">
        <f aca="true">NORMINV(RAND(),$D$9,$D$14)</f>
        <v>53.4151354400563</v>
      </c>
      <c r="O839" s="0" t="n">
        <f aca="true">NORMINV(RAND(),$E$9,$E$14)</f>
        <v>23.662124238448</v>
      </c>
      <c r="P839" s="0" t="n">
        <f aca="true">NORMINV(RAND(),$B$10,$B$15)</f>
        <v>24.250643931406</v>
      </c>
      <c r="Q839" s="0" t="n">
        <f aca="true">NORMINV(RAND(),$C$10,$C$15)</f>
        <v>27.7538835916075</v>
      </c>
      <c r="R839" s="0" t="n">
        <f aca="true">NORMINV(RAND(),$D$10,$D$15)</f>
        <v>9.26845077017978</v>
      </c>
      <c r="S839" s="0" t="n">
        <f aca="true">NORMINV(RAND(),$E$10,$E$15)</f>
        <v>3.68000059951966</v>
      </c>
      <c r="T839" s="0" t="n">
        <f aca="false">MEDIAN(INDEX(Avaliadores!$B$17:$B$22,$B839),INDEX(Avaliadores!$B$17:$B$22,$C839),INDEX(Avaliadores!$B$17:$B$22,$D839),INDEX(Avaliadores!$B$17:$B$22,$E839),INDEX(Avaliadores!$B$17:$B$22,$F839),INDEX(Avaliadores!$B$17:$B$22,$G839))</f>
        <v>2.54166666666667</v>
      </c>
      <c r="U839" s="0" t="n">
        <f aca="false">MEDIAN(INDEX(Avaliadores!$C$17:$C$22,$B839),INDEX(Avaliadores!$C$17:$C$22,$C839),INDEX(Avaliadores!$C$17:$C$22,$D839),INDEX(Avaliadores!$C$17:$C$22,$E839),INDEX(Avaliadores!$C$17:$C$22,$F839),INDEX(Avaliadores!$C$17:$C$22,$G839))</f>
        <v>5.54166666666667</v>
      </c>
      <c r="V839" s="0" t="n">
        <f aca="false">MEDIAN(INDEX(Avaliadores!$D$17:$D$22,$B839),INDEX(Avaliadores!$D$17:$D$22,$C839),INDEX(Avaliadores!$D$17:$D$22,$D839),INDEX(Avaliadores!$D$17:$D$22,$E839),INDEX(Avaliadores!$D$17:$D$22,$F839),INDEX(Avaliadores!$D$17:$D$22,$G839))</f>
        <v>5.54166666666667</v>
      </c>
      <c r="W839" s="0" t="n">
        <f aca="false">MEDIAN(INDEX(Avaliadores!$E$17:$E$22,$B839),INDEX(Avaliadores!$E$17:$E$22,$C839),INDEX(Avaliadores!$E$17:$E$22,$D839),INDEX(Avaliadores!$E$17:$E$22,$E839),INDEX(Avaliadores!$E$17:$E$22,$F839),INDEX(Avaliadores!$E$17:$E$22,$G839))</f>
        <v>6.04166666666667</v>
      </c>
      <c r="X839" s="0" t="n">
        <f aca="false">MEDIAN(INDEX(Avaliadores!$F$17:$F$22,$B839),INDEX(Avaliadores!$F$17:$F$22,$C839),INDEX(Avaliadores!$F$17:$F$22,$D839),INDEX(Avaliadores!$F$17:$F$22,$E839),INDEX(Avaliadores!$F$17:$F$22,$F839),INDEX(Avaliadores!$F$17:$F$22,$G839))</f>
        <v>2.66666666666667</v>
      </c>
      <c r="Y839" s="0" t="n">
        <f aca="false">MEDIAN(INDEX(Avaliadores!$G$17:$G$22,$B839),INDEX(Avaliadores!$G$17:$G$22,$C839),INDEX(Avaliadores!$G$17:$G$22,$D839),INDEX(Avaliadores!$G$17:$G$22,$E839),INDEX(Avaliadores!$G$17:$G$22,$F839),INDEX(Avaliadores!$G$17:$G$22,$G839))</f>
        <v>5.04166666666667</v>
      </c>
      <c r="Z839" s="0" t="n">
        <f aca="false">MEDIAN(INDEX(Avaliadores!$H$17:$H$22,$B839),INDEX(Avaliadores!$H$17:$H$22,$C839),INDEX(Avaliadores!$H$17:$H$22,$D839),INDEX(Avaliadores!$H$17:$H$22,$E839),INDEX(Avaliadores!$H$17:$H$22,$F839),INDEX(Avaliadores!$H$17:$H$22,$G839))</f>
        <v>3.91666666666667</v>
      </c>
      <c r="AA839" s="0" t="n">
        <f aca="false">MEDIAN(INDEX(Avaliadores!$I$17:$I$22,$B839),INDEX(Avaliadores!$I$17:$I$22,$C839),INDEX(Avaliadores!$I$17:$I$22,$D839),INDEX(Avaliadores!$I$17:$I$22,$E839),INDEX(Avaliadores!$I$17:$I$22,$F839),INDEX(Avaliadores!$I$17:$I$22,$G839))</f>
        <v>6.66666666666667</v>
      </c>
      <c r="AB839" s="0" t="n">
        <f aca="false">IF(MAX(H839:K839)=MIN(H839:K839),0,IF($B$17="custo",(MAX(H839:K839)-H839)/(MAX(H839:K839)-MIN(H839:K839)),(H839-MIN(H839:K839))/(MAX(H839:K839)-MIN(H839:K839))))</f>
        <v>0.0564737399098952</v>
      </c>
      <c r="AC839" s="0" t="n">
        <f aca="false">IF(MAX(H839:K839)=MIN(H839:K839),0,IF($B$17="custo",(MAX(H839:K839)-I839)/(MAX(H839:K839)-MIN(H839:K839)),(I839-MIN(H839:K839))/(MAX(H839:K839)-MIN(H839:K839))))</f>
        <v>0</v>
      </c>
      <c r="AD839" s="0" t="n">
        <f aca="false">IF(MAX(H839:K839)=MIN(H839:K839),0,IF($B$17="custo",(MAX(H839:K839)-J839)/(MAX(H839:K839)-MIN(H839:K839)),(J839-MIN(H839:K839))/(MAX(H839:K839)-MIN(H839:K839))))</f>
        <v>0.755638851851483</v>
      </c>
      <c r="AE839" s="0" t="n">
        <f aca="false">IF(MAX(H839:K839)=MIN(H839:K839),0,IF($B$17="custo",(MAX(H839:K839)-K839)/(MAX(H839:K839)-MIN(H839:K839)),(K839-MIN(H839:K839))/(MAX(H839:K839)-MIN(H839:K839))))</f>
        <v>1</v>
      </c>
      <c r="AF839" s="0" t="n">
        <f aca="false">IF(MAX(L839:O839)=MIN(L839:O839),0,IF($C$17="custo",(MAX(L839:O839)-L839)/(MAX(L839:O839)-MIN(L839:O839)),(L839-MIN(L839:O839))/(MAX(L839:O839)-MIN(L839:O839))))</f>
        <v>0.927913527053541</v>
      </c>
      <c r="AG839" s="0" t="n">
        <f aca="false">IF(MAX(L839:O839)=MIN(L839:O839),0,IF($C$17="custo",(MAX(L839:O839)-M839)/(MAX(L839:O839)-MIN(L839:O839)),(M839-MIN(L839:O839))/(MAX(L839:O839)-MIN(L839:O839))))</f>
        <v>1</v>
      </c>
      <c r="AH839" s="0" t="n">
        <f aca="false">IF(MAX(L839:O839)=MIN(L839:O839),0,IF($C$17="custo",(MAX(L839:O839)-N839)/(MAX(L839:O839)-MIN(L839:O839)),(N839-MIN(L839:O839))/(MAX(L839:O839)-MIN(L839:O839))))</f>
        <v>0.951620524689941</v>
      </c>
      <c r="AI839" s="0" t="n">
        <f aca="false">IF(MAX(L839:O839)=MIN(L839:O839),0,IF($C$17="custo",(MAX(L839:O839)-O839)/(MAX(L839:O839)-MIN(L839:O839)),(O839-MIN(L839:O839))/(MAX(L839:O839)-MIN(L839:O839))))</f>
        <v>0</v>
      </c>
      <c r="AJ839" s="0" t="n">
        <f aca="false">IF(MAX(P839:S839)=MIN(P839:S839),0,IF($D$17="custo",(MAX(P839:S839)-P839)/(MAX(P839:S839)-MIN(P839:S839)),(P839-MIN(P839:S839))/(MAX(P839:S839)-MIN(P839:S839))))</f>
        <v>0.145520340916872</v>
      </c>
      <c r="AK839" s="0" t="n">
        <f aca="false">IF(MAX(P839:S839)=MIN(P839:S839),0,IF($D$17="custo",(MAX(P839:S839)-Q839)/(MAX(P839:S839)-MIN(P839:S839)),(Q839-MIN(P839:S839))/(MAX(P839:S839)-MIN(P839:S839))))</f>
        <v>0</v>
      </c>
      <c r="AL839" s="0" t="n">
        <f aca="false">IF(MAX(P839:S839)=MIN(P839:S839),0,IF($D$17="custo",(MAX(P839:S839)-R839)/(MAX(P839:S839)-MIN(P839:S839)),(R839-MIN(P839:S839))/(MAX(P839:S839)-MIN(P839:S839))))</f>
        <v>0.767862534992929</v>
      </c>
      <c r="AM839" s="0" t="n">
        <f aca="false">IF(MAX(P839:S839)=MIN(P839:S839),0,IF($D$17="custo",(MAX(P839:S839)-S839)/(MAX(P839:S839)-MIN(P839:S839)),(S839-MIN(P839:S839))/(MAX(P839:S839)-MIN(P839:S839))))</f>
        <v>1</v>
      </c>
      <c r="AN839" s="0" t="n">
        <f aca="false">IF(MAX(T839:W839)=MIN(T839:W839),0,IF($E$17="custo",(MAX(T839:W839)-T839)/(MAX(T839:W839)-MIN(T839:W839)),(T839-MIN(T839:W839))/(MAX(T839:W839)-MIN(T839:W839))))</f>
        <v>0</v>
      </c>
      <c r="AO839" s="0" t="n">
        <f aca="false">IF(MAX(T839:W839)=MIN(T839:W839),0,IF($E$17="custo",(MAX(T839:W839)-U839)/(MAX(T839:W839)-MIN(T839:W839)),(U839-MIN(T839:W839))/(MAX(T839:W839)-MIN(T839:W839))))</f>
        <v>0.857142857142857</v>
      </c>
      <c r="AP839" s="0" t="n">
        <f aca="false">IF(MAX(T839:W839)=MIN(T839:W839),0,IF($E$17="custo",(MAX(T839:W839)-V839)/(MAX(T839:W839)-MIN(T839:W839)),(V839-MIN(T839:W839))/(MAX(T839:W839)-MIN(T839:W839))))</f>
        <v>0.857142857142857</v>
      </c>
      <c r="AQ839" s="0" t="n">
        <f aca="false">IF(MAX(T839:W839)=MIN(T839:W839),0,IF($E$17="custo",(MAX(T839:W839)-W839)/(MAX(T839:W839)-MIN(T839:W839)),(W839-MIN(T839:W839))/(MAX(T839:W839)-MIN(T839:W839))))</f>
        <v>1</v>
      </c>
      <c r="AR839" s="0" t="n">
        <f aca="false">IF(MAX(X839:AA839)=MIN(X839:AA839),0,IF($F$17="custo",(MAX(X839:AA839)-X839)/(MAX(X839:AA839)-MIN(X839:AA839)),(X839-MIN(X839:AA839))/(MAX(X839:AA839)-MIN(X839:AA839))))</f>
        <v>0</v>
      </c>
      <c r="AS839" s="0" t="n">
        <f aca="false">IF(MAX(X839:AA839)=MIN(X839:AA839),0,IF($F$17="custo",(MAX(X839:AA839)-Y839)/(MAX(X839:AA839)-MIN(X839:AA839)),(Y839-MIN(X839:AA839))/(MAX(X839:AA839)-MIN(X839:AA839))))</f>
        <v>0.59375</v>
      </c>
      <c r="AT839" s="0" t="n">
        <f aca="false">IF(MAX(X839:AA839)=MIN(X839:AA839),0,IF($F$17="custo",(MAX(X839:AA839)-Z839)/(MAX(X839:AA839)-MIN(X839:AA839)),(Z839-MIN(X839:AA839))/(MAX(X839:AA839)-MIN(X839:AA839))))</f>
        <v>0.3125</v>
      </c>
      <c r="AU839" s="0" t="n">
        <f aca="false">IF(MAX(X839:AA839)=MIN(X839:AA839),0,IF($F$17="custo",(MAX(X839:AA839)-AA839)/(MAX(X839:AA839)-MIN(X839:AA839)),(AA839-MIN(X839:AA839))/(MAX(X839:AA839)-MIN(X839:AA839))))</f>
        <v>1</v>
      </c>
      <c r="AV839" s="0" t="n">
        <f aca="false">STDEVP(AB839:AE839)</f>
        <v>0.433947389213774</v>
      </c>
      <c r="AW839" s="0" t="n">
        <f aca="false">STDEVP(AF839:AI839)</f>
        <v>0.416436083905004</v>
      </c>
      <c r="AX839" s="0" t="n">
        <f aca="false">STDEVP(AJ839:AM839)</f>
        <v>0.416992366479926</v>
      </c>
      <c r="AY839" s="0" t="n">
        <f aca="false">STDEVP(AN839:AQ839)</f>
        <v>0.396090589514622</v>
      </c>
      <c r="AZ839" s="0" t="n">
        <f aca="false">STDEVP(AR839:AU839)</f>
        <v>0.368017678541059</v>
      </c>
      <c r="BA839" s="0" t="n">
        <f aca="false">AV839*((1-IFERROR(CORREL(AB839:AE839,AF839:AI839),0))+(1-IFERROR(CORREL(AB839:AE839,AJ839:AM839),0))+(1-IFERROR(CORREL(AB839:AE839,AN839:AQ839),0))+(1-IFERROR(CORREL(AB839:AE839,AR839:AU839),0)))</f>
        <v>1.10620735017586</v>
      </c>
      <c r="BB839" s="0" t="n">
        <f aca="false">AW839*((1-IFERROR(CORREL(AF839:AI839,AB839:AE839),0))+(1-IFERROR(CORREL(AF839:AI839,AJ839:AM839),0))+(1-IFERROR(CORREL(AF839:AI839,AN839:AQ839),0))+(1-IFERROR(CORREL(AF839:AI839,AR839:AU839),0)))</f>
        <v>2.78388999241125</v>
      </c>
      <c r="BC839" s="0" t="n">
        <f aca="false">AX839*((1-IFERROR(CORREL(AJ839:AM839,AB839:AE839),0))+(1-IFERROR(CORREL(AJ839:AM839,AF839:AI839),0))+(1-IFERROR(CORREL(AJ839:AM839,AN839:AQ839),0))+(1-IFERROR(CORREL(AJ839:AM839,AR839:AU839),0)))</f>
        <v>1.1094200981285</v>
      </c>
      <c r="BD839" s="0" t="n">
        <f aca="false">AY839*((1-IFERROR(CORREL(AN839:AQ839,AB839:AE839),0))+(1-IFERROR(CORREL(AN839:AQ839,AF839:AI839),0))+(1-IFERROR(CORREL(AN839:AQ839,AJ839:AM839),0))+(1-IFERROR(CORREL(AN839:AQ839,AR839:AU839),0)))</f>
        <v>0.968312700493765</v>
      </c>
      <c r="BE839" s="0" t="n">
        <f aca="false">AZ839*((1-IFERROR(CORREL(AR839:AU839,AB839:AE839),0))+(1-IFERROR(CORREL(AR839:AU839,AF839:AI839),0))+(1-IFERROR(CORREL(AR839:AU839,AJ839:AM839),0))+(1-IFERROR(CORREL(AR839:AU839,AN839:AQ839),0)))</f>
        <v>1.04455816788846</v>
      </c>
      <c r="BF839" s="0" t="n">
        <f aca="false">IF(SUM(BA839:BE839)&gt;0,BA839/SUM(BA839:BE839),1/5)</f>
        <v>0.157750441278427</v>
      </c>
      <c r="BG839" s="0" t="n">
        <f aca="false">IF(SUM(BA839:BE839)&gt;0,BB839/SUM(BA839:BE839),1/5)</f>
        <v>0.396995983351271</v>
      </c>
      <c r="BH839" s="0" t="n">
        <f aca="false">IF(SUM(BA839:BE839)&gt;0,BC839/SUM(BA839:BE839),1/5)</f>
        <v>0.158208594451215</v>
      </c>
      <c r="BI839" s="0" t="n">
        <f aca="false">IF(SUM(BA839:BE839)&gt;0,BD839/SUM(BA839:BE839),1/5)</f>
        <v>0.1380860069083</v>
      </c>
      <c r="BJ839" s="0" t="n">
        <f aca="false">IF(SUM(BA839:BE839)&gt;0,BE839/SUM(BA839:BE839),1/5)</f>
        <v>0.148958974010788</v>
      </c>
      <c r="BK839" s="0" t="n">
        <f aca="false">BF839*AB839+BG839*AF839+BH839*AJ839+BI839*AN839+BJ839*AR839</f>
        <v>0.400309269129516</v>
      </c>
      <c r="BL839" s="0" t="n">
        <f aca="false">BF839*AC839+BG839*AG839+BH839*AK839+BI839*AO839+BJ839*AS839</f>
        <v>0.603799808663004</v>
      </c>
      <c r="BM839" s="0" t="n">
        <f aca="false">BF839*AD839+BG839*AH839+BH839*AL839+BI839*AP839+BJ839*AT839</f>
        <v>0.783383454567408</v>
      </c>
      <c r="BN839" s="0" t="n">
        <f aca="false">BF839*AE839+BG839*AI839+BH839*AM839+BI839*AQ839+BJ839*AU839</f>
        <v>0.603004016648729</v>
      </c>
      <c r="BO839" s="0" t="n">
        <f aca="false">RANK(BK839,$BK839:$BN839)</f>
        <v>4</v>
      </c>
      <c r="BP839" s="0" t="n">
        <f aca="false">RANK(BL839,$BK839:$BN839)</f>
        <v>2</v>
      </c>
      <c r="BQ839" s="0" t="n">
        <f aca="false">RANK(BM839,$BK839:$BN839)</f>
        <v>1</v>
      </c>
      <c r="BR839" s="0" t="n">
        <f aca="false">RANK(BN839,$BK839:$BN839)</f>
        <v>3</v>
      </c>
    </row>
    <row r="840" customFormat="false" ht="15" hidden="false" customHeight="false" outlineLevel="0" collapsed="false">
      <c r="A840" s="0" t="n">
        <v>817</v>
      </c>
      <c r="B840" s="0" t="n">
        <f aca="false">RANDBETWEEN(1,$B$5)</f>
        <v>1</v>
      </c>
      <c r="C840" s="0" t="n">
        <f aca="false">RANDBETWEEN(1,$B$5)</f>
        <v>5</v>
      </c>
      <c r="D840" s="0" t="n">
        <f aca="false">RANDBETWEEN(1,$B$5)</f>
        <v>2</v>
      </c>
      <c r="E840" s="0" t="n">
        <f aca="false">RANDBETWEEN(1,$B$5)</f>
        <v>3</v>
      </c>
      <c r="F840" s="0" t="n">
        <f aca="false">RANDBETWEEN(1,$B$5)</f>
        <v>6</v>
      </c>
      <c r="G840" s="0" t="n">
        <f aca="false">RANDBETWEEN(1,$B$5)</f>
        <v>5</v>
      </c>
      <c r="H840" s="0" t="n">
        <f aca="true">NORMINV(RAND(),$B$8,$B$13)</f>
        <v>50.7468403856938</v>
      </c>
      <c r="I840" s="0" t="n">
        <f aca="true">NORMINV(RAND(),$C$8,$C$13)</f>
        <v>56.6981666108951</v>
      </c>
      <c r="J840" s="0" t="n">
        <f aca="true">NORMINV(RAND(),$D$8,$D$13)</f>
        <v>13.8412554553369</v>
      </c>
      <c r="K840" s="0" t="n">
        <f aca="true">NORMINV(RAND(),$E$8,$E$13)</f>
        <v>2.9911026832529</v>
      </c>
      <c r="L840" s="0" t="n">
        <f aca="true">NORMINV(RAND(),$B$9,$B$14)</f>
        <v>46.6944582996807</v>
      </c>
      <c r="M840" s="0" t="n">
        <f aca="true">NORMINV(RAND(),$C$9,$C$14)</f>
        <v>50.1138538601145</v>
      </c>
      <c r="N840" s="0" t="n">
        <f aca="true">NORMINV(RAND(),$D$9,$D$14)</f>
        <v>33.4706181160502</v>
      </c>
      <c r="O840" s="0" t="n">
        <f aca="true">NORMINV(RAND(),$E$9,$E$14)</f>
        <v>21.6135158744363</v>
      </c>
      <c r="P840" s="0" t="n">
        <f aca="true">NORMINV(RAND(),$B$10,$B$15)</f>
        <v>23.0898635902668</v>
      </c>
      <c r="Q840" s="0" t="n">
        <f aca="true">NORMINV(RAND(),$C$10,$C$15)</f>
        <v>26.7346694809562</v>
      </c>
      <c r="R840" s="0" t="n">
        <f aca="true">NORMINV(RAND(),$D$10,$D$15)</f>
        <v>10.3035460312498</v>
      </c>
      <c r="S840" s="0" t="n">
        <f aca="true">NORMINV(RAND(),$E$10,$E$15)</f>
        <v>3.900090718739</v>
      </c>
      <c r="T840" s="0" t="n">
        <f aca="false">MEDIAN(INDEX(Avaliadores!$B$17:$B$22,$B840),INDEX(Avaliadores!$B$17:$B$22,$C840),INDEX(Avaliadores!$B$17:$B$22,$D840),INDEX(Avaliadores!$B$17:$B$22,$E840),INDEX(Avaliadores!$B$17:$B$22,$F840),INDEX(Avaliadores!$B$17:$B$22,$G840))</f>
        <v>2.54166666666667</v>
      </c>
      <c r="U840" s="0" t="n">
        <f aca="false">MEDIAN(INDEX(Avaliadores!$C$17:$C$22,$B840),INDEX(Avaliadores!$C$17:$C$22,$C840),INDEX(Avaliadores!$C$17:$C$22,$D840),INDEX(Avaliadores!$C$17:$C$22,$E840),INDEX(Avaliadores!$C$17:$C$22,$F840),INDEX(Avaliadores!$C$17:$C$22,$G840))</f>
        <v>5.29166666666667</v>
      </c>
      <c r="V840" s="0" t="n">
        <f aca="false">MEDIAN(INDEX(Avaliadores!$D$17:$D$22,$B840),INDEX(Avaliadores!$D$17:$D$22,$C840),INDEX(Avaliadores!$D$17:$D$22,$D840),INDEX(Avaliadores!$D$17:$D$22,$E840),INDEX(Avaliadores!$D$17:$D$22,$F840),INDEX(Avaliadores!$D$17:$D$22,$G840))</f>
        <v>5.66666666666667</v>
      </c>
      <c r="W840" s="0" t="n">
        <f aca="false">MEDIAN(INDEX(Avaliadores!$E$17:$E$22,$B840),INDEX(Avaliadores!$E$17:$E$22,$C840),INDEX(Avaliadores!$E$17:$E$22,$D840),INDEX(Avaliadores!$E$17:$E$22,$E840),INDEX(Avaliadores!$E$17:$E$22,$F840),INDEX(Avaliadores!$E$17:$E$22,$G840))</f>
        <v>6.54166666666667</v>
      </c>
      <c r="X840" s="0" t="n">
        <f aca="false">MEDIAN(INDEX(Avaliadores!$F$17:$F$22,$B840),INDEX(Avaliadores!$F$17:$F$22,$C840),INDEX(Avaliadores!$F$17:$F$22,$D840),INDEX(Avaliadores!$F$17:$F$22,$E840),INDEX(Avaliadores!$F$17:$F$22,$F840),INDEX(Avaliadores!$F$17:$F$22,$G840))</f>
        <v>2.54166666666667</v>
      </c>
      <c r="Y840" s="0" t="n">
        <f aca="false">MEDIAN(INDEX(Avaliadores!$G$17:$G$22,$B840),INDEX(Avaliadores!$G$17:$G$22,$C840),INDEX(Avaliadores!$G$17:$G$22,$D840),INDEX(Avaliadores!$G$17:$G$22,$E840),INDEX(Avaliadores!$G$17:$G$22,$F840),INDEX(Avaliadores!$G$17:$G$22,$G840))</f>
        <v>5.04166666666667</v>
      </c>
      <c r="Z840" s="0" t="n">
        <f aca="false">MEDIAN(INDEX(Avaliadores!$H$17:$H$22,$B840),INDEX(Avaliadores!$H$17:$H$22,$C840),INDEX(Avaliadores!$H$17:$H$22,$D840),INDEX(Avaliadores!$H$17:$H$22,$E840),INDEX(Avaliadores!$H$17:$H$22,$F840),INDEX(Avaliadores!$H$17:$H$22,$G840))</f>
        <v>3.91666666666667</v>
      </c>
      <c r="AA840" s="0" t="n">
        <f aca="false">MEDIAN(INDEX(Avaliadores!$I$17:$I$22,$B840),INDEX(Avaliadores!$I$17:$I$22,$C840),INDEX(Avaliadores!$I$17:$I$22,$D840),INDEX(Avaliadores!$I$17:$I$22,$E840),INDEX(Avaliadores!$I$17:$I$22,$F840),INDEX(Avaliadores!$I$17:$I$22,$G840))</f>
        <v>6.66666666666667</v>
      </c>
      <c r="AB840" s="0" t="n">
        <f aca="false">IF(MAX(H840:K840)=MIN(H840:K840),0,IF($B$17="custo",(MAX(H840:K840)-H840)/(MAX(H840:K840)-MIN(H840:K840)),(H840-MIN(H840:K840))/(MAX(H840:K840)-MIN(H840:K840))))</f>
        <v>0.110810865274991</v>
      </c>
      <c r="AC840" s="0" t="n">
        <f aca="false">IF(MAX(H840:K840)=MIN(H840:K840),0,IF($B$17="custo",(MAX(H840:K840)-I840)/(MAX(H840:K840)-MIN(H840:K840)),(I840-MIN(H840:K840))/(MAX(H840:K840)-MIN(H840:K840))))</f>
        <v>0</v>
      </c>
      <c r="AD840" s="0" t="n">
        <f aca="false">IF(MAX(H840:K840)=MIN(H840:K840),0,IF($B$17="custo",(MAX(H840:K840)-J840)/(MAX(H840:K840)-MIN(H840:K840)),(J840-MIN(H840:K840))/(MAX(H840:K840)-MIN(H840:K840))))</f>
        <v>0.797975313141264</v>
      </c>
      <c r="AE840" s="0" t="n">
        <f aca="false">IF(MAX(H840:K840)=MIN(H840:K840),0,IF($B$17="custo",(MAX(H840:K840)-K840)/(MAX(H840:K840)-MIN(H840:K840)),(K840-MIN(H840:K840))/(MAX(H840:K840)-MIN(H840:K840))))</f>
        <v>1</v>
      </c>
      <c r="AF840" s="0" t="n">
        <f aca="false">IF(MAX(L840:O840)=MIN(L840:O840),0,IF($C$17="custo",(MAX(L840:O840)-L840)/(MAX(L840:O840)-MIN(L840:O840)),(L840-MIN(L840:O840))/(MAX(L840:O840)-MIN(L840:O840))))</f>
        <v>0.880022631235034</v>
      </c>
      <c r="AG840" s="0" t="n">
        <f aca="false">IF(MAX(L840:O840)=MIN(L840:O840),0,IF($C$17="custo",(MAX(L840:O840)-M840)/(MAX(L840:O840)-MIN(L840:O840)),(M840-MIN(L840:O840))/(MAX(L840:O840)-MIN(L840:O840))))</f>
        <v>1</v>
      </c>
      <c r="AH840" s="0" t="n">
        <f aca="false">IF(MAX(L840:O840)=MIN(L840:O840),0,IF($C$17="custo",(MAX(L840:O840)-N840)/(MAX(L840:O840)-MIN(L840:O840)),(N840-MIN(L840:O840))/(MAX(L840:O840)-MIN(L840:O840))))</f>
        <v>0.416033741339217</v>
      </c>
      <c r="AI840" s="0" t="n">
        <f aca="false">IF(MAX(L840:O840)=MIN(L840:O840),0,IF($C$17="custo",(MAX(L840:O840)-O840)/(MAX(L840:O840)-MIN(L840:O840)),(O840-MIN(L840:O840))/(MAX(L840:O840)-MIN(L840:O840))))</f>
        <v>0</v>
      </c>
      <c r="AJ840" s="0" t="n">
        <f aca="false">IF(MAX(P840:S840)=MIN(P840:S840),0,IF($D$17="custo",(MAX(P840:S840)-P840)/(MAX(P840:S840)-MIN(P840:S840)),(P840-MIN(P840:S840))/(MAX(P840:S840)-MIN(P840:S840))))</f>
        <v>0.159617829111006</v>
      </c>
      <c r="AK840" s="0" t="n">
        <f aca="false">IF(MAX(P840:S840)=MIN(P840:S840),0,IF($D$17="custo",(MAX(P840:S840)-Q840)/(MAX(P840:S840)-MIN(P840:S840)),(Q840-MIN(P840:S840))/(MAX(P840:S840)-MIN(P840:S840))))</f>
        <v>0</v>
      </c>
      <c r="AL840" s="0" t="n">
        <f aca="false">IF(MAX(P840:S840)=MIN(P840:S840),0,IF($D$17="custo",(MAX(P840:S840)-R840)/(MAX(P840:S840)-MIN(P840:S840)),(R840-MIN(P840:S840))/(MAX(P840:S840)-MIN(P840:S840))))</f>
        <v>0.71957199739957</v>
      </c>
      <c r="AM840" s="0" t="n">
        <f aca="false">IF(MAX(P840:S840)=MIN(P840:S840),0,IF($D$17="custo",(MAX(P840:S840)-S840)/(MAX(P840:S840)-MIN(P840:S840)),(S840-MIN(P840:S840))/(MAX(P840:S840)-MIN(P840:S840))))</f>
        <v>1</v>
      </c>
      <c r="AN840" s="0" t="n">
        <f aca="false">IF(MAX(T840:W840)=MIN(T840:W840),0,IF($E$17="custo",(MAX(T840:W840)-T840)/(MAX(T840:W840)-MIN(T840:W840)),(T840-MIN(T840:W840))/(MAX(T840:W840)-MIN(T840:W840))))</f>
        <v>0</v>
      </c>
      <c r="AO840" s="0" t="n">
        <f aca="false">IF(MAX(T840:W840)=MIN(T840:W840),0,IF($E$17="custo",(MAX(T840:W840)-U840)/(MAX(T840:W840)-MIN(T840:W840)),(U840-MIN(T840:W840))/(MAX(T840:W840)-MIN(T840:W840))))</f>
        <v>0.6875</v>
      </c>
      <c r="AP840" s="0" t="n">
        <f aca="false">IF(MAX(T840:W840)=MIN(T840:W840),0,IF($E$17="custo",(MAX(T840:W840)-V840)/(MAX(T840:W840)-MIN(T840:W840)),(V840-MIN(T840:W840))/(MAX(T840:W840)-MIN(T840:W840))))</f>
        <v>0.78125</v>
      </c>
      <c r="AQ840" s="0" t="n">
        <f aca="false">IF(MAX(T840:W840)=MIN(T840:W840),0,IF($E$17="custo",(MAX(T840:W840)-W840)/(MAX(T840:W840)-MIN(T840:W840)),(W840-MIN(T840:W840))/(MAX(T840:W840)-MIN(T840:W840))))</f>
        <v>1</v>
      </c>
      <c r="AR840" s="0" t="n">
        <f aca="false">IF(MAX(X840:AA840)=MIN(X840:AA840),0,IF($F$17="custo",(MAX(X840:AA840)-X840)/(MAX(X840:AA840)-MIN(X840:AA840)),(X840-MIN(X840:AA840))/(MAX(X840:AA840)-MIN(X840:AA840))))</f>
        <v>0</v>
      </c>
      <c r="AS840" s="0" t="n">
        <f aca="false">IF(MAX(X840:AA840)=MIN(X840:AA840),0,IF($F$17="custo",(MAX(X840:AA840)-Y840)/(MAX(X840:AA840)-MIN(X840:AA840)),(Y840-MIN(X840:AA840))/(MAX(X840:AA840)-MIN(X840:AA840))))</f>
        <v>0.606060606060606</v>
      </c>
      <c r="AT840" s="0" t="n">
        <f aca="false">IF(MAX(X840:AA840)=MIN(X840:AA840),0,IF($F$17="custo",(MAX(X840:AA840)-Z840)/(MAX(X840:AA840)-MIN(X840:AA840)),(Z840-MIN(X840:AA840))/(MAX(X840:AA840)-MIN(X840:AA840))))</f>
        <v>0.333333333333333</v>
      </c>
      <c r="AU840" s="0" t="n">
        <f aca="false">IF(MAX(X840:AA840)=MIN(X840:AA840),0,IF($F$17="custo",(MAX(X840:AA840)-AA840)/(MAX(X840:AA840)-MIN(X840:AA840)),(AA840-MIN(X840:AA840))/(MAX(X840:AA840)-MIN(X840:AA840))))</f>
        <v>1</v>
      </c>
      <c r="AV840" s="0" t="n">
        <f aca="false">STDEVP(AB840:AE840)</f>
        <v>0.429586277573451</v>
      </c>
      <c r="AW840" s="0" t="n">
        <f aca="false">STDEVP(AF840:AI840)</f>
        <v>0.396722569596447</v>
      </c>
      <c r="AX840" s="0" t="n">
        <f aca="false">STDEVP(AJ840:AM840)</f>
        <v>0.406332102410241</v>
      </c>
      <c r="AY840" s="0" t="n">
        <f aca="false">STDEVP(AN840:AQ840)</f>
        <v>0.373940560742948</v>
      </c>
      <c r="AZ840" s="0" t="n">
        <f aca="false">STDEVP(AR840:AU840)</f>
        <v>0.366779346573037</v>
      </c>
      <c r="BA840" s="0" t="n">
        <f aca="false">AV840*((1-IFERROR(CORREL(AB840:AE840,AF840:AI840),0))+(1-IFERROR(CORREL(AB840:AE840,AJ840:AM840),0))+(1-IFERROR(CORREL(AB840:AE840,AN840:AQ840),0))+(1-IFERROR(CORREL(AB840:AE840,AR840:AU840),0)))</f>
        <v>1.18061025688859</v>
      </c>
      <c r="BB840" s="0" t="n">
        <f aca="false">AW840*((1-IFERROR(CORREL(AF840:AI840,AB840:AE840),0))+(1-IFERROR(CORREL(AF840:AI840,AJ840:AM840),0))+(1-IFERROR(CORREL(AF840:AI840,AN840:AQ840),0))+(1-IFERROR(CORREL(AF840:AI840,AR840:AU840),0)))</f>
        <v>2.88928038991407</v>
      </c>
      <c r="BC840" s="0" t="n">
        <f aca="false">AX840*((1-IFERROR(CORREL(AJ840:AM840,AB840:AE840),0))+(1-IFERROR(CORREL(AJ840:AM840,AF840:AI840),0))+(1-IFERROR(CORREL(AJ840:AM840,AN840:AQ840),0))+(1-IFERROR(CORREL(AJ840:AM840,AR840:AU840),0)))</f>
        <v>1.13029947447508</v>
      </c>
      <c r="BD840" s="0" t="n">
        <f aca="false">AY840*((1-IFERROR(CORREL(AN840:AQ840,AB840:AE840),0))+(1-IFERROR(CORREL(AN840:AQ840,AF840:AI840),0))+(1-IFERROR(CORREL(AN840:AQ840,AJ840:AM840),0))+(1-IFERROR(CORREL(AN840:AQ840,AR840:AU840),0)))</f>
        <v>0.916738921285985</v>
      </c>
      <c r="BE840" s="0" t="n">
        <f aca="false">AZ840*((1-IFERROR(CORREL(AR840:AU840,AB840:AE840),0))+(1-IFERROR(CORREL(AR840:AU840,AF840:AI840),0))+(1-IFERROR(CORREL(AR840:AU840,AJ840:AM840),0))+(1-IFERROR(CORREL(AR840:AU840,AN840:AQ840),0)))</f>
        <v>0.977925751501313</v>
      </c>
      <c r="BF840" s="0" t="n">
        <f aca="false">IF(SUM(BA840:BE840)&gt;0,BA840/SUM(BA840:BE840),1/5)</f>
        <v>0.166403723706395</v>
      </c>
      <c r="BG840" s="0" t="n">
        <f aca="false">IF(SUM(BA840:BE840)&gt;0,BB840/SUM(BA840:BE840),1/5)</f>
        <v>0.407236014517309</v>
      </c>
      <c r="BH840" s="0" t="n">
        <f aca="false">IF(SUM(BA840:BE840)&gt;0,BC840/SUM(BA840:BE840),1/5)</f>
        <v>0.159312559211303</v>
      </c>
      <c r="BI840" s="0" t="n">
        <f aca="false">IF(SUM(BA840:BE840)&gt;0,BD840/SUM(BA840:BE840),1/5)</f>
        <v>0.12921179472945</v>
      </c>
      <c r="BJ840" s="0" t="n">
        <f aca="false">IF(SUM(BA840:BE840)&gt;0,BE840/SUM(BA840:BE840),1/5)</f>
        <v>0.137835907835543</v>
      </c>
      <c r="BK840" s="0" t="n">
        <f aca="false">BF840*AB840+BG840*AF840+BH840*AJ840+BI840*AN840+BJ840*AR840</f>
        <v>0.402245374489504</v>
      </c>
      <c r="BL840" s="0" t="n">
        <f aca="false">BF840*AC840+BG840*AG840+BH840*AK840+BI840*AO840+BJ840*AS840</f>
        <v>0.579606037233529</v>
      </c>
      <c r="BM840" s="0" t="n">
        <f aca="false">BF840*AD840+BG840*AH840+BH840*AL840+BI840*AP840+BJ840*AT840</f>
        <v>0.563738859946935</v>
      </c>
      <c r="BN840" s="0" t="n">
        <f aca="false">BF840*AE840+BG840*AI840+BH840*AM840+BI840*AQ840+BJ840*AU840</f>
        <v>0.592763985482691</v>
      </c>
      <c r="BO840" s="0" t="n">
        <f aca="false">RANK(BK840,$BK840:$BN840)</f>
        <v>4</v>
      </c>
      <c r="BP840" s="0" t="n">
        <f aca="false">RANK(BL840,$BK840:$BN840)</f>
        <v>2</v>
      </c>
      <c r="BQ840" s="0" t="n">
        <f aca="false">RANK(BM840,$BK840:$BN840)</f>
        <v>3</v>
      </c>
      <c r="BR840" s="0" t="n">
        <f aca="false">RANK(BN840,$BK840:$BN840)</f>
        <v>1</v>
      </c>
    </row>
    <row r="841" customFormat="false" ht="15" hidden="false" customHeight="false" outlineLevel="0" collapsed="false">
      <c r="A841" s="0" t="n">
        <v>818</v>
      </c>
      <c r="B841" s="0" t="n">
        <f aca="false">RANDBETWEEN(1,$B$5)</f>
        <v>6</v>
      </c>
      <c r="C841" s="0" t="n">
        <f aca="false">RANDBETWEEN(1,$B$5)</f>
        <v>6</v>
      </c>
      <c r="D841" s="0" t="n">
        <f aca="false">RANDBETWEEN(1,$B$5)</f>
        <v>5</v>
      </c>
      <c r="E841" s="0" t="n">
        <f aca="false">RANDBETWEEN(1,$B$5)</f>
        <v>4</v>
      </c>
      <c r="F841" s="0" t="n">
        <f aca="false">RANDBETWEEN(1,$B$5)</f>
        <v>1</v>
      </c>
      <c r="G841" s="0" t="n">
        <f aca="false">RANDBETWEEN(1,$B$5)</f>
        <v>4</v>
      </c>
      <c r="H841" s="0" t="n">
        <f aca="true">NORMINV(RAND(),$B$8,$B$13)</f>
        <v>52.2075868615614</v>
      </c>
      <c r="I841" s="0" t="n">
        <f aca="true">NORMINV(RAND(),$C$8,$C$13)</f>
        <v>61.7940047156208</v>
      </c>
      <c r="J841" s="0" t="n">
        <f aca="true">NORMINV(RAND(),$D$8,$D$13)</f>
        <v>14.8821590317831</v>
      </c>
      <c r="K841" s="0" t="n">
        <f aca="true">NORMINV(RAND(),$E$8,$E$13)</f>
        <v>2.93547009883759</v>
      </c>
      <c r="L841" s="0" t="n">
        <f aca="true">NORMINV(RAND(),$B$9,$B$14)</f>
        <v>42.5748601720166</v>
      </c>
      <c r="M841" s="0" t="n">
        <f aca="true">NORMINV(RAND(),$C$9,$C$14)</f>
        <v>55.393563240947</v>
      </c>
      <c r="N841" s="0" t="n">
        <f aca="true">NORMINV(RAND(),$D$9,$D$14)</f>
        <v>41.5047942437074</v>
      </c>
      <c r="O841" s="0" t="n">
        <f aca="true">NORMINV(RAND(),$E$9,$E$14)</f>
        <v>27.0171605520919</v>
      </c>
      <c r="P841" s="0" t="n">
        <f aca="true">NORMINV(RAND(),$B$10,$B$15)</f>
        <v>22.7933238806516</v>
      </c>
      <c r="Q841" s="0" t="n">
        <f aca="true">NORMINV(RAND(),$C$10,$C$15)</f>
        <v>32.2808520406629</v>
      </c>
      <c r="R841" s="0" t="n">
        <f aca="true">NORMINV(RAND(),$D$10,$D$15)</f>
        <v>10.7016294154767</v>
      </c>
      <c r="S841" s="0" t="n">
        <f aca="true">NORMINV(RAND(),$E$10,$E$15)</f>
        <v>3.81523716214612</v>
      </c>
      <c r="T841" s="0" t="n">
        <f aca="false">MEDIAN(INDEX(Avaliadores!$B$17:$B$22,$B841),INDEX(Avaliadores!$B$17:$B$22,$C841),INDEX(Avaliadores!$B$17:$B$22,$D841),INDEX(Avaliadores!$B$17:$B$22,$E841),INDEX(Avaliadores!$B$17:$B$22,$F841),INDEX(Avaliadores!$B$17:$B$22,$G841))</f>
        <v>2.29166666666667</v>
      </c>
      <c r="U841" s="0" t="n">
        <f aca="false">MEDIAN(INDEX(Avaliadores!$C$17:$C$22,$B841),INDEX(Avaliadores!$C$17:$C$22,$C841),INDEX(Avaliadores!$C$17:$C$22,$D841),INDEX(Avaliadores!$C$17:$C$22,$E841),INDEX(Avaliadores!$C$17:$C$22,$F841),INDEX(Avaliadores!$C$17:$C$22,$G841))</f>
        <v>5.54166666666667</v>
      </c>
      <c r="V841" s="0" t="n">
        <f aca="false">MEDIAN(INDEX(Avaliadores!$D$17:$D$22,$B841),INDEX(Avaliadores!$D$17:$D$22,$C841),INDEX(Avaliadores!$D$17:$D$22,$D841),INDEX(Avaliadores!$D$17:$D$22,$E841),INDEX(Avaliadores!$D$17:$D$22,$F841),INDEX(Avaliadores!$D$17:$D$22,$G841))</f>
        <v>5.54166666666667</v>
      </c>
      <c r="W841" s="0" t="n">
        <f aca="false">MEDIAN(INDEX(Avaliadores!$E$17:$E$22,$B841),INDEX(Avaliadores!$E$17:$E$22,$C841),INDEX(Avaliadores!$E$17:$E$22,$D841),INDEX(Avaliadores!$E$17:$E$22,$E841),INDEX(Avaliadores!$E$17:$E$22,$F841),INDEX(Avaliadores!$E$17:$E$22,$G841))</f>
        <v>6.54166666666667</v>
      </c>
      <c r="X841" s="0" t="n">
        <f aca="false">MEDIAN(INDEX(Avaliadores!$F$17:$F$22,$B841),INDEX(Avaliadores!$F$17:$F$22,$C841),INDEX(Avaliadores!$F$17:$F$22,$D841),INDEX(Avaliadores!$F$17:$F$22,$E841),INDEX(Avaliadores!$F$17:$F$22,$F841),INDEX(Avaliadores!$F$17:$F$22,$G841))</f>
        <v>3.04166666666667</v>
      </c>
      <c r="Y841" s="0" t="n">
        <f aca="false">MEDIAN(INDEX(Avaliadores!$G$17:$G$22,$B841),INDEX(Avaliadores!$G$17:$G$22,$C841),INDEX(Avaliadores!$G$17:$G$22,$D841),INDEX(Avaliadores!$G$17:$G$22,$E841),INDEX(Avaliadores!$G$17:$G$22,$F841),INDEX(Avaliadores!$G$17:$G$22,$G841))</f>
        <v>4.79166666666667</v>
      </c>
      <c r="Z841" s="0" t="n">
        <f aca="false">MEDIAN(INDEX(Avaliadores!$H$17:$H$22,$B841),INDEX(Avaliadores!$H$17:$H$22,$C841),INDEX(Avaliadores!$H$17:$H$22,$D841),INDEX(Avaliadores!$H$17:$H$22,$E841),INDEX(Avaliadores!$H$17:$H$22,$F841),INDEX(Avaliadores!$H$17:$H$22,$G841))</f>
        <v>3.79166666666667</v>
      </c>
      <c r="AA841" s="0" t="n">
        <f aca="false">MEDIAN(INDEX(Avaliadores!$I$17:$I$22,$B841),INDEX(Avaliadores!$I$17:$I$22,$C841),INDEX(Avaliadores!$I$17:$I$22,$D841),INDEX(Avaliadores!$I$17:$I$22,$E841),INDEX(Avaliadores!$I$17:$I$22,$F841),INDEX(Avaliadores!$I$17:$I$22,$G841))</f>
        <v>6.79166666666667</v>
      </c>
      <c r="AB841" s="0" t="n">
        <f aca="false">IF(MAX(H841:K841)=MIN(H841:K841),0,IF($B$17="custo",(MAX(H841:K841)-H841)/(MAX(H841:K841)-MIN(H841:K841)),(H841-MIN(H841:K841))/(MAX(H841:K841)-MIN(H841:K841))))</f>
        <v>0.162872180160018</v>
      </c>
      <c r="AC841" s="0" t="n">
        <f aca="false">IF(MAX(H841:K841)=MIN(H841:K841),0,IF($B$17="custo",(MAX(H841:K841)-I841)/(MAX(H841:K841)-MIN(H841:K841)),(I841-MIN(H841:K841))/(MAX(H841:K841)-MIN(H841:K841))))</f>
        <v>0</v>
      </c>
      <c r="AD841" s="0" t="n">
        <f aca="false">IF(MAX(H841:K841)=MIN(H841:K841),0,IF($B$17="custo",(MAX(H841:K841)-J841)/(MAX(H841:K841)-MIN(H841:K841)),(J841-MIN(H841:K841))/(MAX(H841:K841)-MIN(H841:K841))))</f>
        <v>0.797027074990431</v>
      </c>
      <c r="AE841" s="0" t="n">
        <f aca="false">IF(MAX(H841:K841)=MIN(H841:K841),0,IF($B$17="custo",(MAX(H841:K841)-K841)/(MAX(H841:K841)-MIN(H841:K841)),(K841-MIN(H841:K841))/(MAX(H841:K841)-MIN(H841:K841))))</f>
        <v>1</v>
      </c>
      <c r="AF841" s="0" t="n">
        <f aca="false">IF(MAX(L841:O841)=MIN(L841:O841),0,IF($C$17="custo",(MAX(L841:O841)-L841)/(MAX(L841:O841)-MIN(L841:O841)),(L841-MIN(L841:O841))/(MAX(L841:O841)-MIN(L841:O841))))</f>
        <v>0.548261870629396</v>
      </c>
      <c r="AG841" s="0" t="n">
        <f aca="false">IF(MAX(L841:O841)=MIN(L841:O841),0,IF($C$17="custo",(MAX(L841:O841)-M841)/(MAX(L841:O841)-MIN(L841:O841)),(M841-MIN(L841:O841))/(MAX(L841:O841)-MIN(L841:O841))))</f>
        <v>1</v>
      </c>
      <c r="AH841" s="0" t="n">
        <f aca="false">IF(MAX(L841:O841)=MIN(L841:O841),0,IF($C$17="custo",(MAX(L841:O841)-N841)/(MAX(L841:O841)-MIN(L841:O841)),(N841-MIN(L841:O841))/(MAX(L841:O841)-MIN(L841:O841))))</f>
        <v>0.510552160204067</v>
      </c>
      <c r="AI841" s="0" t="n">
        <f aca="false">IF(MAX(L841:O841)=MIN(L841:O841),0,IF($C$17="custo",(MAX(L841:O841)-O841)/(MAX(L841:O841)-MIN(L841:O841)),(O841-MIN(L841:O841))/(MAX(L841:O841)-MIN(L841:O841))))</f>
        <v>0</v>
      </c>
      <c r="AJ841" s="0" t="n">
        <f aca="false">IF(MAX(P841:S841)=MIN(P841:S841),0,IF($D$17="custo",(MAX(P841:S841)-P841)/(MAX(P841:S841)-MIN(P841:S841)),(P841-MIN(P841:S841))/(MAX(P841:S841)-MIN(P841:S841))))</f>
        <v>0.33329784726244</v>
      </c>
      <c r="AK841" s="0" t="n">
        <f aca="false">IF(MAX(P841:S841)=MIN(P841:S841),0,IF($D$17="custo",(MAX(P841:S841)-Q841)/(MAX(P841:S841)-MIN(P841:S841)),(Q841-MIN(P841:S841))/(MAX(P841:S841)-MIN(P841:S841))))</f>
        <v>0</v>
      </c>
      <c r="AL841" s="0" t="n">
        <f aca="false">IF(MAX(P841:S841)=MIN(P841:S841),0,IF($D$17="custo",(MAX(P841:S841)-R841)/(MAX(P841:S841)-MIN(P841:S841)),(R841-MIN(P841:S841))/(MAX(P841:S841)-MIN(P841:S841))))</f>
        <v>0.758080326642519</v>
      </c>
      <c r="AM841" s="0" t="n">
        <f aca="false">IF(MAX(P841:S841)=MIN(P841:S841),0,IF($D$17="custo",(MAX(P841:S841)-S841)/(MAX(P841:S841)-MIN(P841:S841)),(S841-MIN(P841:S841))/(MAX(P841:S841)-MIN(P841:S841))))</f>
        <v>1</v>
      </c>
      <c r="AN841" s="0" t="n">
        <f aca="false">IF(MAX(T841:W841)=MIN(T841:W841),0,IF($E$17="custo",(MAX(T841:W841)-T841)/(MAX(T841:W841)-MIN(T841:W841)),(T841-MIN(T841:W841))/(MAX(T841:W841)-MIN(T841:W841))))</f>
        <v>0</v>
      </c>
      <c r="AO841" s="0" t="n">
        <f aca="false">IF(MAX(T841:W841)=MIN(T841:W841),0,IF($E$17="custo",(MAX(T841:W841)-U841)/(MAX(T841:W841)-MIN(T841:W841)),(U841-MIN(T841:W841))/(MAX(T841:W841)-MIN(T841:W841))))</f>
        <v>0.764705882352941</v>
      </c>
      <c r="AP841" s="0" t="n">
        <f aca="false">IF(MAX(T841:W841)=MIN(T841:W841),0,IF($E$17="custo",(MAX(T841:W841)-V841)/(MAX(T841:W841)-MIN(T841:W841)),(V841-MIN(T841:W841))/(MAX(T841:W841)-MIN(T841:W841))))</f>
        <v>0.764705882352941</v>
      </c>
      <c r="AQ841" s="0" t="n">
        <f aca="false">IF(MAX(T841:W841)=MIN(T841:W841),0,IF($E$17="custo",(MAX(T841:W841)-W841)/(MAX(T841:W841)-MIN(T841:W841)),(W841-MIN(T841:W841))/(MAX(T841:W841)-MIN(T841:W841))))</f>
        <v>1</v>
      </c>
      <c r="AR841" s="0" t="n">
        <f aca="false">IF(MAX(X841:AA841)=MIN(X841:AA841),0,IF($F$17="custo",(MAX(X841:AA841)-X841)/(MAX(X841:AA841)-MIN(X841:AA841)),(X841-MIN(X841:AA841))/(MAX(X841:AA841)-MIN(X841:AA841))))</f>
        <v>0</v>
      </c>
      <c r="AS841" s="0" t="n">
        <f aca="false">IF(MAX(X841:AA841)=MIN(X841:AA841),0,IF($F$17="custo",(MAX(X841:AA841)-Y841)/(MAX(X841:AA841)-MIN(X841:AA841)),(Y841-MIN(X841:AA841))/(MAX(X841:AA841)-MIN(X841:AA841))))</f>
        <v>0.466666666666667</v>
      </c>
      <c r="AT841" s="0" t="n">
        <f aca="false">IF(MAX(X841:AA841)=MIN(X841:AA841),0,IF($F$17="custo",(MAX(X841:AA841)-Z841)/(MAX(X841:AA841)-MIN(X841:AA841)),(Z841-MIN(X841:AA841))/(MAX(X841:AA841)-MIN(X841:AA841))))</f>
        <v>0.2</v>
      </c>
      <c r="AU841" s="0" t="n">
        <f aca="false">IF(MAX(X841:AA841)=MIN(X841:AA841),0,IF($F$17="custo",(MAX(X841:AA841)-AA841)/(MAX(X841:AA841)-MIN(X841:AA841)),(AA841-MIN(X841:AA841))/(MAX(X841:AA841)-MIN(X841:AA841))))</f>
        <v>1</v>
      </c>
      <c r="AV841" s="0" t="n">
        <f aca="false">STDEVP(AB841:AE841)</f>
        <v>0.418771486837708</v>
      </c>
      <c r="AW841" s="0" t="n">
        <f aca="false">STDEVP(AF841:AI841)</f>
        <v>0.35411007599541</v>
      </c>
      <c r="AX841" s="0" t="n">
        <f aca="false">STDEVP(AJ841:AM841)</f>
        <v>0.384807604544367</v>
      </c>
      <c r="AY841" s="0" t="n">
        <f aca="false">STDEVP(AN841:AQ841)</f>
        <v>0.377514636852748</v>
      </c>
      <c r="AZ841" s="0" t="n">
        <f aca="false">STDEVP(AR841:AU841)</f>
        <v>0.375277674973257</v>
      </c>
      <c r="BA841" s="0" t="n">
        <f aca="false">AV841*((1-IFERROR(CORREL(AB841:AE841,AF841:AI841),0))+(1-IFERROR(CORREL(AB841:AE841,AJ841:AM841),0))+(1-IFERROR(CORREL(AB841:AE841,AN841:AQ841),0))+(1-IFERROR(CORREL(AB841:AE841,AR841:AU841),0)))</f>
        <v>1.15172486730571</v>
      </c>
      <c r="BB841" s="0" t="n">
        <f aca="false">AW841*((1-IFERROR(CORREL(AF841:AI841,AB841:AE841),0))+(1-IFERROR(CORREL(AF841:AI841,AJ841:AM841),0))+(1-IFERROR(CORREL(AF841:AI841,AN841:AQ841),0))+(1-IFERROR(CORREL(AF841:AI841,AR841:AU841),0)))</f>
        <v>2.34135037870267</v>
      </c>
      <c r="BC841" s="0" t="n">
        <f aca="false">AX841*((1-IFERROR(CORREL(AJ841:AM841,AB841:AE841),0))+(1-IFERROR(CORREL(AJ841:AM841,AF841:AI841),0))+(1-IFERROR(CORREL(AJ841:AM841,AN841:AQ841),0))+(1-IFERROR(CORREL(AJ841:AM841,AR841:AU841),0)))</f>
        <v>1.16157668544574</v>
      </c>
      <c r="BD841" s="0" t="n">
        <f aca="false">AY841*((1-IFERROR(CORREL(AN841:AQ841,AB841:AE841),0))+(1-IFERROR(CORREL(AN841:AQ841,AF841:AI841),0))+(1-IFERROR(CORREL(AN841:AQ841,AJ841:AM841),0))+(1-IFERROR(CORREL(AN841:AQ841,AR841:AU841),0)))</f>
        <v>0.921901294037291</v>
      </c>
      <c r="BE841" s="0" t="n">
        <f aca="false">AZ841*((1-IFERROR(CORREL(AR841:AU841,AB841:AE841),0))+(1-IFERROR(CORREL(AR841:AU841,AF841:AI841),0))+(1-IFERROR(CORREL(AR841:AU841,AJ841:AM841),0))+(1-IFERROR(CORREL(AR841:AU841,AN841:AQ841),0)))</f>
        <v>1.01661074395045</v>
      </c>
      <c r="BF841" s="0" t="n">
        <f aca="false">IF(SUM(BA841:BE841)&gt;0,BA841/SUM(BA841:BE841),1/5)</f>
        <v>0.174684699583349</v>
      </c>
      <c r="BG841" s="0" t="n">
        <f aca="false">IF(SUM(BA841:BE841)&gt;0,BB841/SUM(BA841:BE841),1/5)</f>
        <v>0.355117875052768</v>
      </c>
      <c r="BH841" s="0" t="n">
        <f aca="false">IF(SUM(BA841:BE841)&gt;0,BC841/SUM(BA841:BE841),1/5)</f>
        <v>0.176178946986521</v>
      </c>
      <c r="BI841" s="0" t="n">
        <f aca="false">IF(SUM(BA841:BE841)&gt;0,BD841/SUM(BA841:BE841),1/5)</f>
        <v>0.139826841605963</v>
      </c>
      <c r="BJ841" s="0" t="n">
        <f aca="false">IF(SUM(BA841:BE841)&gt;0,BE841/SUM(BA841:BE841),1/5)</f>
        <v>0.154191636771398</v>
      </c>
      <c r="BK841" s="0" t="n">
        <f aca="false">BF841*AB841+BG841*AF841+BH841*AJ841+BI841*AN841+BJ841*AR841</f>
        <v>0.281868932095675</v>
      </c>
      <c r="BL841" s="0" t="n">
        <f aca="false">BF841*AC841+BG841*AG841+BH841*AK841+BI841*AO841+BJ841*AS841</f>
        <v>0.534000380499667</v>
      </c>
      <c r="BM841" s="0" t="n">
        <f aca="false">BF841*AD841+BG841*AH841+BH841*AL841+BI841*AP841+BJ841*AT841</f>
        <v>0.591857162710038</v>
      </c>
      <c r="BN841" s="0" t="n">
        <f aca="false">BF841*AE841+BG841*AI841+BH841*AM841+BI841*AQ841+BJ841*AU841</f>
        <v>0.644882124947232</v>
      </c>
      <c r="BO841" s="0" t="n">
        <f aca="false">RANK(BK841,$BK841:$BN841)</f>
        <v>4</v>
      </c>
      <c r="BP841" s="0" t="n">
        <f aca="false">RANK(BL841,$BK841:$BN841)</f>
        <v>3</v>
      </c>
      <c r="BQ841" s="0" t="n">
        <f aca="false">RANK(BM841,$BK841:$BN841)</f>
        <v>2</v>
      </c>
      <c r="BR841" s="0" t="n">
        <f aca="false">RANK(BN841,$BK841:$BN841)</f>
        <v>1</v>
      </c>
    </row>
    <row r="842" customFormat="false" ht="15" hidden="false" customHeight="false" outlineLevel="0" collapsed="false">
      <c r="A842" s="0" t="n">
        <v>819</v>
      </c>
      <c r="B842" s="0" t="n">
        <f aca="false">RANDBETWEEN(1,$B$5)</f>
        <v>6</v>
      </c>
      <c r="C842" s="0" t="n">
        <f aca="false">RANDBETWEEN(1,$B$5)</f>
        <v>2</v>
      </c>
      <c r="D842" s="0" t="n">
        <f aca="false">RANDBETWEEN(1,$B$5)</f>
        <v>6</v>
      </c>
      <c r="E842" s="0" t="n">
        <f aca="false">RANDBETWEEN(1,$B$5)</f>
        <v>5</v>
      </c>
      <c r="F842" s="0" t="n">
        <f aca="false">RANDBETWEEN(1,$B$5)</f>
        <v>5</v>
      </c>
      <c r="G842" s="0" t="n">
        <f aca="false">RANDBETWEEN(1,$B$5)</f>
        <v>1</v>
      </c>
      <c r="H842" s="0" t="n">
        <f aca="true">NORMINV(RAND(),$B$8,$B$13)</f>
        <v>43.873644792164</v>
      </c>
      <c r="I842" s="0" t="n">
        <f aca="true">NORMINV(RAND(),$C$8,$C$13)</f>
        <v>58.4568773531769</v>
      </c>
      <c r="J842" s="0" t="n">
        <f aca="true">NORMINV(RAND(),$D$8,$D$13)</f>
        <v>15.0191315906044</v>
      </c>
      <c r="K842" s="0" t="n">
        <f aca="true">NORMINV(RAND(),$E$8,$E$13)</f>
        <v>3.12017637122874</v>
      </c>
      <c r="L842" s="0" t="n">
        <f aca="true">NORMINV(RAND(),$B$9,$B$14)</f>
        <v>49.5838419721475</v>
      </c>
      <c r="M842" s="0" t="n">
        <f aca="true">NORMINV(RAND(),$C$9,$C$14)</f>
        <v>50.2243311980656</v>
      </c>
      <c r="N842" s="0" t="n">
        <f aca="true">NORMINV(RAND(),$D$9,$D$14)</f>
        <v>45.1292340679613</v>
      </c>
      <c r="O842" s="0" t="n">
        <f aca="true">NORMINV(RAND(),$E$9,$E$14)</f>
        <v>24.4684737252</v>
      </c>
      <c r="P842" s="0" t="n">
        <f aca="true">NORMINV(RAND(),$B$10,$B$15)</f>
        <v>20.7507851764572</v>
      </c>
      <c r="Q842" s="0" t="n">
        <f aca="true">NORMINV(RAND(),$C$10,$C$15)</f>
        <v>31.2402687650918</v>
      </c>
      <c r="R842" s="0" t="n">
        <f aca="true">NORMINV(RAND(),$D$10,$D$15)</f>
        <v>10.1862265955153</v>
      </c>
      <c r="S842" s="0" t="n">
        <f aca="true">NORMINV(RAND(),$E$10,$E$15)</f>
        <v>3.76159065899362</v>
      </c>
      <c r="T842" s="0" t="n">
        <f aca="false">MEDIAN(INDEX(Avaliadores!$B$17:$B$22,$B842),INDEX(Avaliadores!$B$17:$B$22,$C842),INDEX(Avaliadores!$B$17:$B$22,$D842),INDEX(Avaliadores!$B$17:$B$22,$E842),INDEX(Avaliadores!$B$17:$B$22,$F842),INDEX(Avaliadores!$B$17:$B$22,$G842))</f>
        <v>2.29166666666667</v>
      </c>
      <c r="U842" s="0" t="n">
        <f aca="false">MEDIAN(INDEX(Avaliadores!$C$17:$C$22,$B842),INDEX(Avaliadores!$C$17:$C$22,$C842),INDEX(Avaliadores!$C$17:$C$22,$D842),INDEX(Avaliadores!$C$17:$C$22,$E842),INDEX(Avaliadores!$C$17:$C$22,$F842),INDEX(Avaliadores!$C$17:$C$22,$G842))</f>
        <v>5.54166666666667</v>
      </c>
      <c r="V842" s="0" t="n">
        <f aca="false">MEDIAN(INDEX(Avaliadores!$D$17:$D$22,$B842),INDEX(Avaliadores!$D$17:$D$22,$C842),INDEX(Avaliadores!$D$17:$D$22,$D842),INDEX(Avaliadores!$D$17:$D$22,$E842),INDEX(Avaliadores!$D$17:$D$22,$F842),INDEX(Avaliadores!$D$17:$D$22,$G842))</f>
        <v>5.54166666666667</v>
      </c>
      <c r="W842" s="0" t="n">
        <f aca="false">MEDIAN(INDEX(Avaliadores!$E$17:$E$22,$B842),INDEX(Avaliadores!$E$17:$E$22,$C842),INDEX(Avaliadores!$E$17:$E$22,$D842),INDEX(Avaliadores!$E$17:$E$22,$E842),INDEX(Avaliadores!$E$17:$E$22,$F842),INDEX(Avaliadores!$E$17:$E$22,$G842))</f>
        <v>6.54166666666667</v>
      </c>
      <c r="X842" s="0" t="n">
        <f aca="false">MEDIAN(INDEX(Avaliadores!$F$17:$F$22,$B842),INDEX(Avaliadores!$F$17:$F$22,$C842),INDEX(Avaliadores!$F$17:$F$22,$D842),INDEX(Avaliadores!$F$17:$F$22,$E842),INDEX(Avaliadores!$F$17:$F$22,$F842),INDEX(Avaliadores!$F$17:$F$22,$G842))</f>
        <v>2.54166666666667</v>
      </c>
      <c r="Y842" s="0" t="n">
        <f aca="false">MEDIAN(INDEX(Avaliadores!$G$17:$G$22,$B842),INDEX(Avaliadores!$G$17:$G$22,$C842),INDEX(Avaliadores!$G$17:$G$22,$D842),INDEX(Avaliadores!$G$17:$G$22,$E842),INDEX(Avaliadores!$G$17:$G$22,$F842),INDEX(Avaliadores!$G$17:$G$22,$G842))</f>
        <v>5.04166666666667</v>
      </c>
      <c r="Z842" s="0" t="n">
        <f aca="false">MEDIAN(INDEX(Avaliadores!$H$17:$H$22,$B842),INDEX(Avaliadores!$H$17:$H$22,$C842),INDEX(Avaliadores!$H$17:$H$22,$D842),INDEX(Avaliadores!$H$17:$H$22,$E842),INDEX(Avaliadores!$H$17:$H$22,$F842),INDEX(Avaliadores!$H$17:$H$22,$G842))</f>
        <v>4.04166666666667</v>
      </c>
      <c r="AA842" s="0" t="n">
        <f aca="false">MEDIAN(INDEX(Avaliadores!$I$17:$I$22,$B842),INDEX(Avaliadores!$I$17:$I$22,$C842),INDEX(Avaliadores!$I$17:$I$22,$D842),INDEX(Avaliadores!$I$17:$I$22,$E842),INDEX(Avaliadores!$I$17:$I$22,$F842),INDEX(Avaliadores!$I$17:$I$22,$G842))</f>
        <v>6.79166666666667</v>
      </c>
      <c r="AB842" s="0" t="n">
        <f aca="false">IF(MAX(H842:K842)=MIN(H842:K842),0,IF($B$17="custo",(MAX(H842:K842)-H842)/(MAX(H842:K842)-MIN(H842:K842)),(H842-MIN(H842:K842))/(MAX(H842:K842)-MIN(H842:K842))))</f>
        <v>0.263536356563255</v>
      </c>
      <c r="AC842" s="0" t="n">
        <f aca="false">IF(MAX(H842:K842)=MIN(H842:K842),0,IF($B$17="custo",(MAX(H842:K842)-I842)/(MAX(H842:K842)-MIN(H842:K842)),(I842-MIN(H842:K842))/(MAX(H842:K842)-MIN(H842:K842))))</f>
        <v>0</v>
      </c>
      <c r="AD842" s="0" t="n">
        <f aca="false">IF(MAX(H842:K842)=MIN(H842:K842),0,IF($B$17="custo",(MAX(H842:K842)-J842)/(MAX(H842:K842)-MIN(H842:K842)),(J842-MIN(H842:K842))/(MAX(H842:K842)-MIN(H842:K842))))</f>
        <v>0.784971727475092</v>
      </c>
      <c r="AE842" s="0" t="n">
        <f aca="false">IF(MAX(H842:K842)=MIN(H842:K842),0,IF($B$17="custo",(MAX(H842:K842)-K842)/(MAX(H842:K842)-MIN(H842:K842)),(K842-MIN(H842:K842))/(MAX(H842:K842)-MIN(H842:K842))))</f>
        <v>1</v>
      </c>
      <c r="AF842" s="0" t="n">
        <f aca="false">IF(MAX(L842:O842)=MIN(L842:O842),0,IF($C$17="custo",(MAX(L842:O842)-L842)/(MAX(L842:O842)-MIN(L842:O842)),(L842-MIN(L842:O842))/(MAX(L842:O842)-MIN(L842:O842))))</f>
        <v>0.975132288777697</v>
      </c>
      <c r="AG842" s="0" t="n">
        <f aca="false">IF(MAX(L842:O842)=MIN(L842:O842),0,IF($C$17="custo",(MAX(L842:O842)-M842)/(MAX(L842:O842)-MIN(L842:O842)),(M842-MIN(L842:O842))/(MAX(L842:O842)-MIN(L842:O842))))</f>
        <v>1</v>
      </c>
      <c r="AH842" s="0" t="n">
        <f aca="false">IF(MAX(L842:O842)=MIN(L842:O842),0,IF($C$17="custo",(MAX(L842:O842)-N842)/(MAX(L842:O842)-MIN(L842:O842)),(N842-MIN(L842:O842))/(MAX(L842:O842)-MIN(L842:O842))))</f>
        <v>0.802177149975608</v>
      </c>
      <c r="AI842" s="0" t="n">
        <f aca="false">IF(MAX(L842:O842)=MIN(L842:O842),0,IF($C$17="custo",(MAX(L842:O842)-O842)/(MAX(L842:O842)-MIN(L842:O842)),(O842-MIN(L842:O842))/(MAX(L842:O842)-MIN(L842:O842))))</f>
        <v>0</v>
      </c>
      <c r="AJ842" s="0" t="n">
        <f aca="false">IF(MAX(P842:S842)=MIN(P842:S842),0,IF($D$17="custo",(MAX(P842:S842)-P842)/(MAX(P842:S842)-MIN(P842:S842)),(P842-MIN(P842:S842))/(MAX(P842:S842)-MIN(P842:S842))))</f>
        <v>0.381731739355637</v>
      </c>
      <c r="AK842" s="0" t="n">
        <f aca="false">IF(MAX(P842:S842)=MIN(P842:S842),0,IF($D$17="custo",(MAX(P842:S842)-Q842)/(MAX(P842:S842)-MIN(P842:S842)),(Q842-MIN(P842:S842))/(MAX(P842:S842)-MIN(P842:S842))))</f>
        <v>0</v>
      </c>
      <c r="AL842" s="0" t="n">
        <f aca="false">IF(MAX(P842:S842)=MIN(P842:S842),0,IF($D$17="custo",(MAX(P842:S842)-R842)/(MAX(P842:S842)-MIN(P842:S842)),(R842-MIN(P842:S842))/(MAX(P842:S842)-MIN(P842:S842))))</f>
        <v>0.766195596756311</v>
      </c>
      <c r="AM842" s="0" t="n">
        <f aca="false">IF(MAX(P842:S842)=MIN(P842:S842),0,IF($D$17="custo",(MAX(P842:S842)-S842)/(MAX(P842:S842)-MIN(P842:S842)),(S842-MIN(P842:S842))/(MAX(P842:S842)-MIN(P842:S842))))</f>
        <v>1</v>
      </c>
      <c r="AN842" s="0" t="n">
        <f aca="false">IF(MAX(T842:W842)=MIN(T842:W842),0,IF($E$17="custo",(MAX(T842:W842)-T842)/(MAX(T842:W842)-MIN(T842:W842)),(T842-MIN(T842:W842))/(MAX(T842:W842)-MIN(T842:W842))))</f>
        <v>0</v>
      </c>
      <c r="AO842" s="0" t="n">
        <f aca="false">IF(MAX(T842:W842)=MIN(T842:W842),0,IF($E$17="custo",(MAX(T842:W842)-U842)/(MAX(T842:W842)-MIN(T842:W842)),(U842-MIN(T842:W842))/(MAX(T842:W842)-MIN(T842:W842))))</f>
        <v>0.764705882352941</v>
      </c>
      <c r="AP842" s="0" t="n">
        <f aca="false">IF(MAX(T842:W842)=MIN(T842:W842),0,IF($E$17="custo",(MAX(T842:W842)-V842)/(MAX(T842:W842)-MIN(T842:W842)),(V842-MIN(T842:W842))/(MAX(T842:W842)-MIN(T842:W842))))</f>
        <v>0.764705882352941</v>
      </c>
      <c r="AQ842" s="0" t="n">
        <f aca="false">IF(MAX(T842:W842)=MIN(T842:W842),0,IF($E$17="custo",(MAX(T842:W842)-W842)/(MAX(T842:W842)-MIN(T842:W842)),(W842-MIN(T842:W842))/(MAX(T842:W842)-MIN(T842:W842))))</f>
        <v>1</v>
      </c>
      <c r="AR842" s="0" t="n">
        <f aca="false">IF(MAX(X842:AA842)=MIN(X842:AA842),0,IF($F$17="custo",(MAX(X842:AA842)-X842)/(MAX(X842:AA842)-MIN(X842:AA842)),(X842-MIN(X842:AA842))/(MAX(X842:AA842)-MIN(X842:AA842))))</f>
        <v>0</v>
      </c>
      <c r="AS842" s="0" t="n">
        <f aca="false">IF(MAX(X842:AA842)=MIN(X842:AA842),0,IF($F$17="custo",(MAX(X842:AA842)-Y842)/(MAX(X842:AA842)-MIN(X842:AA842)),(Y842-MIN(X842:AA842))/(MAX(X842:AA842)-MIN(X842:AA842))))</f>
        <v>0.588235294117647</v>
      </c>
      <c r="AT842" s="0" t="n">
        <f aca="false">IF(MAX(X842:AA842)=MIN(X842:AA842),0,IF($F$17="custo",(MAX(X842:AA842)-Z842)/(MAX(X842:AA842)-MIN(X842:AA842)),(Z842-MIN(X842:AA842))/(MAX(X842:AA842)-MIN(X842:AA842))))</f>
        <v>0.352941176470588</v>
      </c>
      <c r="AU842" s="0" t="n">
        <f aca="false">IF(MAX(X842:AA842)=MIN(X842:AA842),0,IF($F$17="custo",(MAX(X842:AA842)-AA842)/(MAX(X842:AA842)-MIN(X842:AA842)),(AA842-MIN(X842:AA842))/(MAX(X842:AA842)-MIN(X842:AA842))))</f>
        <v>1</v>
      </c>
      <c r="AV842" s="0" t="n">
        <f aca="false">STDEVP(AB842:AE842)</f>
        <v>0.398915931485962</v>
      </c>
      <c r="AW842" s="0" t="n">
        <f aca="false">STDEVP(AF842:AI842)</f>
        <v>0.408046943044783</v>
      </c>
      <c r="AX842" s="0" t="n">
        <f aca="false">STDEVP(AJ842:AM842)</f>
        <v>0.380584042300777</v>
      </c>
      <c r="AY842" s="0" t="n">
        <f aca="false">STDEVP(AN842:AQ842)</f>
        <v>0.377514636852748</v>
      </c>
      <c r="AZ842" s="0" t="n">
        <f aca="false">STDEVP(AR842:AU842)</f>
        <v>0.363506091009067</v>
      </c>
      <c r="BA842" s="0" t="n">
        <f aca="false">AV842*((1-IFERROR(CORREL(AB842:AE842,AF842:AI842),0))+(1-IFERROR(CORREL(AB842:AE842,AJ842:AM842),0))+(1-IFERROR(CORREL(AB842:AE842,AN842:AQ842),0))+(1-IFERROR(CORREL(AB842:AE842,AR842:AU842),0)))</f>
        <v>1.13190302881609</v>
      </c>
      <c r="BB842" s="0" t="n">
        <f aca="false">AW842*((1-IFERROR(CORREL(AF842:AI842,AB842:AE842),0))+(1-IFERROR(CORREL(AF842:AI842,AJ842:AM842),0))+(1-IFERROR(CORREL(AF842:AI842,AN842:AQ842),0))+(1-IFERROR(CORREL(AF842:AI842,AR842:AU842),0)))</f>
        <v>2.87735907068997</v>
      </c>
      <c r="BC842" s="0" t="n">
        <f aca="false">AX842*((1-IFERROR(CORREL(AJ842:AM842,AB842:AE842),0))+(1-IFERROR(CORREL(AJ842:AM842,AF842:AI842),0))+(1-IFERROR(CORREL(AJ842:AM842,AN842:AQ842),0))+(1-IFERROR(CORREL(AJ842:AM842,AR842:AU842),0)))</f>
        <v>1.14653580874051</v>
      </c>
      <c r="BD842" s="0" t="n">
        <f aca="false">AY842*((1-IFERROR(CORREL(AN842:AQ842,AB842:AE842),0))+(1-IFERROR(CORREL(AN842:AQ842,AF842:AI842),0))+(1-IFERROR(CORREL(AN842:AQ842,AJ842:AM842),0))+(1-IFERROR(CORREL(AN842:AQ842,AR842:AU842),0)))</f>
        <v>1.06256862693551</v>
      </c>
      <c r="BE842" s="0" t="n">
        <f aca="false">AZ842*((1-IFERROR(CORREL(AR842:AU842,AB842:AE842),0))+(1-IFERROR(CORREL(AR842:AU842,AF842:AI842),0))+(1-IFERROR(CORREL(AR842:AU842,AJ842:AM842),0))+(1-IFERROR(CORREL(AR842:AU842,AN842:AQ842),0)))</f>
        <v>1.09287401020653</v>
      </c>
      <c r="BF842" s="0" t="n">
        <f aca="false">IF(SUM(BA842:BE842)&gt;0,BA842/SUM(BA842:BE842),1/5)</f>
        <v>0.154816822369497</v>
      </c>
      <c r="BG842" s="0" t="n">
        <f aca="false">IF(SUM(BA842:BE842)&gt;0,BB842/SUM(BA842:BE842),1/5)</f>
        <v>0.393552783939627</v>
      </c>
      <c r="BH842" s="0" t="n">
        <f aca="false">IF(SUM(BA842:BE842)&gt;0,BC842/SUM(BA842:BE842),1/5)</f>
        <v>0.156818230999616</v>
      </c>
      <c r="BI842" s="0" t="n">
        <f aca="false">IF(SUM(BA842:BE842)&gt;0,BD842/SUM(BA842:BE842),1/5)</f>
        <v>0.145333561430379</v>
      </c>
      <c r="BJ842" s="0" t="n">
        <f aca="false">IF(SUM(BA842:BE842)&gt;0,BE842/SUM(BA842:BE842),1/5)</f>
        <v>0.149478601260881</v>
      </c>
      <c r="BK842" s="0" t="n">
        <f aca="false">BF842*AB842+BG842*AF842+BH842*AJ842+BI842*AN842+BJ842*AR842</f>
        <v>0.484428384341999</v>
      </c>
      <c r="BL842" s="0" t="n">
        <f aca="false">BF842*AC842+BG842*AG842+BH842*AK842+BI842*AO842+BJ842*AS842</f>
        <v>0.59261880224573</v>
      </c>
      <c r="BM842" s="0" t="n">
        <f aca="false">BF842*AD842+BG842*AH842+BH842*AL842+BI842*AP842+BJ842*AT842</f>
        <v>0.721273899881571</v>
      </c>
      <c r="BN842" s="0" t="n">
        <f aca="false">BF842*AE842+BG842*AI842+BH842*AM842+BI842*AQ842+BJ842*AU842</f>
        <v>0.606447216060373</v>
      </c>
      <c r="BO842" s="0" t="n">
        <f aca="false">RANK(BK842,$BK842:$BN842)</f>
        <v>4</v>
      </c>
      <c r="BP842" s="0" t="n">
        <f aca="false">RANK(BL842,$BK842:$BN842)</f>
        <v>3</v>
      </c>
      <c r="BQ842" s="0" t="n">
        <f aca="false">RANK(BM842,$BK842:$BN842)</f>
        <v>1</v>
      </c>
      <c r="BR842" s="0" t="n">
        <f aca="false">RANK(BN842,$BK842:$BN842)</f>
        <v>2</v>
      </c>
    </row>
    <row r="843" customFormat="false" ht="15" hidden="false" customHeight="false" outlineLevel="0" collapsed="false">
      <c r="A843" s="0" t="n">
        <v>820</v>
      </c>
      <c r="B843" s="0" t="n">
        <f aca="false">RANDBETWEEN(1,$B$5)</f>
        <v>4</v>
      </c>
      <c r="C843" s="0" t="n">
        <f aca="false">RANDBETWEEN(1,$B$5)</f>
        <v>1</v>
      </c>
      <c r="D843" s="0" t="n">
        <f aca="false">RANDBETWEEN(1,$B$5)</f>
        <v>6</v>
      </c>
      <c r="E843" s="0" t="n">
        <f aca="false">RANDBETWEEN(1,$B$5)</f>
        <v>6</v>
      </c>
      <c r="F843" s="0" t="n">
        <f aca="false">RANDBETWEEN(1,$B$5)</f>
        <v>4</v>
      </c>
      <c r="G843" s="0" t="n">
        <f aca="false">RANDBETWEEN(1,$B$5)</f>
        <v>4</v>
      </c>
      <c r="H843" s="0" t="n">
        <f aca="true">NORMINV(RAND(),$B$8,$B$13)</f>
        <v>41.1285222409524</v>
      </c>
      <c r="I843" s="0" t="n">
        <f aca="true">NORMINV(RAND(),$C$8,$C$13)</f>
        <v>69.4303377586708</v>
      </c>
      <c r="J843" s="0" t="n">
        <f aca="true">NORMINV(RAND(),$D$8,$D$13)</f>
        <v>13.3110181089683</v>
      </c>
      <c r="K843" s="0" t="n">
        <f aca="true">NORMINV(RAND(),$E$8,$E$13)</f>
        <v>3.03406919594634</v>
      </c>
      <c r="L843" s="0" t="n">
        <f aca="true">NORMINV(RAND(),$B$9,$B$14)</f>
        <v>46.6514998023687</v>
      </c>
      <c r="M843" s="0" t="n">
        <f aca="true">NORMINV(RAND(),$C$9,$C$14)</f>
        <v>45.6892090955323</v>
      </c>
      <c r="N843" s="0" t="n">
        <f aca="true">NORMINV(RAND(),$D$9,$D$14)</f>
        <v>47.600116876178</v>
      </c>
      <c r="O843" s="0" t="n">
        <f aca="true">NORMINV(RAND(),$E$9,$E$14)</f>
        <v>23.3384774466879</v>
      </c>
      <c r="P843" s="0" t="n">
        <f aca="true">NORMINV(RAND(),$B$10,$B$15)</f>
        <v>23.7120631445454</v>
      </c>
      <c r="Q843" s="0" t="n">
        <f aca="true">NORMINV(RAND(),$C$10,$C$15)</f>
        <v>30.9952060836509</v>
      </c>
      <c r="R843" s="0" t="n">
        <f aca="true">NORMINV(RAND(),$D$10,$D$15)</f>
        <v>9.36521836002932</v>
      </c>
      <c r="S843" s="0" t="n">
        <f aca="true">NORMINV(RAND(),$E$10,$E$15)</f>
        <v>3.8902127994546</v>
      </c>
      <c r="T843" s="0" t="n">
        <f aca="false">MEDIAN(INDEX(Avaliadores!$B$17:$B$22,$B843),INDEX(Avaliadores!$B$17:$B$22,$C843),INDEX(Avaliadores!$B$17:$B$22,$D843),INDEX(Avaliadores!$B$17:$B$22,$E843),INDEX(Avaliadores!$B$17:$B$22,$F843),INDEX(Avaliadores!$B$17:$B$22,$G843))</f>
        <v>2.79166666666667</v>
      </c>
      <c r="U843" s="0" t="n">
        <f aca="false">MEDIAN(INDEX(Avaliadores!$C$17:$C$22,$B843),INDEX(Avaliadores!$C$17:$C$22,$C843),INDEX(Avaliadores!$C$17:$C$22,$D843),INDEX(Avaliadores!$C$17:$C$22,$E843),INDEX(Avaliadores!$C$17:$C$22,$F843),INDEX(Avaliadores!$C$17:$C$22,$G843))</f>
        <v>5.54166666666667</v>
      </c>
      <c r="V843" s="0" t="n">
        <f aca="false">MEDIAN(INDEX(Avaliadores!$D$17:$D$22,$B843),INDEX(Avaliadores!$D$17:$D$22,$C843),INDEX(Avaliadores!$D$17:$D$22,$D843),INDEX(Avaliadores!$D$17:$D$22,$E843),INDEX(Avaliadores!$D$17:$D$22,$F843),INDEX(Avaliadores!$D$17:$D$22,$G843))</f>
        <v>5.54166666666667</v>
      </c>
      <c r="W843" s="0" t="n">
        <f aca="false">MEDIAN(INDEX(Avaliadores!$E$17:$E$22,$B843),INDEX(Avaliadores!$E$17:$E$22,$C843),INDEX(Avaliadores!$E$17:$E$22,$D843),INDEX(Avaliadores!$E$17:$E$22,$E843),INDEX(Avaliadores!$E$17:$E$22,$F843),INDEX(Avaliadores!$E$17:$E$22,$G843))</f>
        <v>6.54166666666667</v>
      </c>
      <c r="X843" s="0" t="n">
        <f aca="false">MEDIAN(INDEX(Avaliadores!$F$17:$F$22,$B843),INDEX(Avaliadores!$F$17:$F$22,$C843),INDEX(Avaliadores!$F$17:$F$22,$D843),INDEX(Avaliadores!$F$17:$F$22,$E843),INDEX(Avaliadores!$F$17:$F$22,$F843),INDEX(Avaliadores!$F$17:$F$22,$G843))</f>
        <v>3.29166666666667</v>
      </c>
      <c r="Y843" s="0" t="n">
        <f aca="false">MEDIAN(INDEX(Avaliadores!$G$17:$G$22,$B843),INDEX(Avaliadores!$G$17:$G$22,$C843),INDEX(Avaliadores!$G$17:$G$22,$D843),INDEX(Avaliadores!$G$17:$G$22,$E843),INDEX(Avaliadores!$G$17:$G$22,$F843),INDEX(Avaliadores!$G$17:$G$22,$G843))</f>
        <v>4.79166666666667</v>
      </c>
      <c r="Z843" s="0" t="n">
        <f aca="false">MEDIAN(INDEX(Avaliadores!$H$17:$H$22,$B843),INDEX(Avaliadores!$H$17:$H$22,$C843),INDEX(Avaliadores!$H$17:$H$22,$D843),INDEX(Avaliadores!$H$17:$H$22,$E843),INDEX(Avaliadores!$H$17:$H$22,$F843),INDEX(Avaliadores!$H$17:$H$22,$G843))</f>
        <v>3.79166666666667</v>
      </c>
      <c r="AA843" s="0" t="n">
        <f aca="false">MEDIAN(INDEX(Avaliadores!$I$17:$I$22,$B843),INDEX(Avaliadores!$I$17:$I$22,$C843),INDEX(Avaliadores!$I$17:$I$22,$D843),INDEX(Avaliadores!$I$17:$I$22,$E843),INDEX(Avaliadores!$I$17:$I$22,$F843),INDEX(Avaliadores!$I$17:$I$22,$G843))</f>
        <v>6.29166666666667</v>
      </c>
      <c r="AB843" s="0" t="n">
        <f aca="false">IF(MAX(H843:K843)=MIN(H843:K843),0,IF($B$17="custo",(MAX(H843:K843)-H843)/(MAX(H843:K843)-MIN(H843:K843)),(H843-MIN(H843:K843))/(MAX(H843:K843)-MIN(H843:K843))))</f>
        <v>0.426256115446935</v>
      </c>
      <c r="AC843" s="0" t="n">
        <f aca="false">IF(MAX(H843:K843)=MIN(H843:K843),0,IF($B$17="custo",(MAX(H843:K843)-I843)/(MAX(H843:K843)-MIN(H843:K843)),(I843-MIN(H843:K843))/(MAX(H843:K843)-MIN(H843:K843))))</f>
        <v>0</v>
      </c>
      <c r="AD843" s="0" t="n">
        <f aca="false">IF(MAX(H843:K843)=MIN(H843:K843),0,IF($B$17="custo",(MAX(H843:K843)-J843)/(MAX(H843:K843)-MIN(H843:K843)),(J843-MIN(H843:K843))/(MAX(H843:K843)-MIN(H843:K843))))</f>
        <v>0.845217974812646</v>
      </c>
      <c r="AE843" s="0" t="n">
        <f aca="false">IF(MAX(H843:K843)=MIN(H843:K843),0,IF($B$17="custo",(MAX(H843:K843)-K843)/(MAX(H843:K843)-MIN(H843:K843)),(K843-MIN(H843:K843))/(MAX(H843:K843)-MIN(H843:K843))))</f>
        <v>1</v>
      </c>
      <c r="AF843" s="0" t="n">
        <f aca="false">IF(MAX(L843:O843)=MIN(L843:O843),0,IF($C$17="custo",(MAX(L843:O843)-L843)/(MAX(L843:O843)-MIN(L843:O843)),(L843-MIN(L843:O843))/(MAX(L843:O843)-MIN(L843:O843))))</f>
        <v>0.960900536974583</v>
      </c>
      <c r="AG843" s="0" t="n">
        <f aca="false">IF(MAX(L843:O843)=MIN(L843:O843),0,IF($C$17="custo",(MAX(L843:O843)-M843)/(MAX(L843:O843)-MIN(L843:O843)),(M843-MIN(L843:O843))/(MAX(L843:O843)-MIN(L843:O843))))</f>
        <v>0.921237483303664</v>
      </c>
      <c r="AH843" s="0" t="n">
        <f aca="false">IF(MAX(L843:O843)=MIN(L843:O843),0,IF($C$17="custo",(MAX(L843:O843)-N843)/(MAX(L843:O843)-MIN(L843:O843)),(N843-MIN(L843:O843))/(MAX(L843:O843)-MIN(L843:O843))))</f>
        <v>1</v>
      </c>
      <c r="AI843" s="0" t="n">
        <f aca="false">IF(MAX(L843:O843)=MIN(L843:O843),0,IF($C$17="custo",(MAX(L843:O843)-O843)/(MAX(L843:O843)-MIN(L843:O843)),(O843-MIN(L843:O843))/(MAX(L843:O843)-MIN(L843:O843))))</f>
        <v>0</v>
      </c>
      <c r="AJ843" s="0" t="n">
        <f aca="false">IF(MAX(P843:S843)=MIN(P843:S843),0,IF($D$17="custo",(MAX(P843:S843)-P843)/(MAX(P843:S843)-MIN(P843:S843)),(P843-MIN(P843:S843))/(MAX(P843:S843)-MIN(P843:S843))))</f>
        <v>0.26870115268953</v>
      </c>
      <c r="AK843" s="0" t="n">
        <f aca="false">IF(MAX(P843:S843)=MIN(P843:S843),0,IF($D$17="custo",(MAX(P843:S843)-Q843)/(MAX(P843:S843)-MIN(P843:S843)),(Q843-MIN(P843:S843))/(MAX(P843:S843)-MIN(P843:S843))))</f>
        <v>0</v>
      </c>
      <c r="AL843" s="0" t="n">
        <f aca="false">IF(MAX(P843:S843)=MIN(P843:S843),0,IF($D$17="custo",(MAX(P843:S843)-R843)/(MAX(P843:S843)-MIN(P843:S843)),(R843-MIN(P843:S843))/(MAX(P843:S843)-MIN(P843:S843))))</f>
        <v>0.798007492450959</v>
      </c>
      <c r="AM843" s="0" t="n">
        <f aca="false">IF(MAX(P843:S843)=MIN(P843:S843),0,IF($D$17="custo",(MAX(P843:S843)-S843)/(MAX(P843:S843)-MIN(P843:S843)),(S843-MIN(P843:S843))/(MAX(P843:S843)-MIN(P843:S843))))</f>
        <v>1</v>
      </c>
      <c r="AN843" s="0" t="n">
        <f aca="false">IF(MAX(T843:W843)=MIN(T843:W843),0,IF($E$17="custo",(MAX(T843:W843)-T843)/(MAX(T843:W843)-MIN(T843:W843)),(T843-MIN(T843:W843))/(MAX(T843:W843)-MIN(T843:W843))))</f>
        <v>0</v>
      </c>
      <c r="AO843" s="0" t="n">
        <f aca="false">IF(MAX(T843:W843)=MIN(T843:W843),0,IF($E$17="custo",(MAX(T843:W843)-U843)/(MAX(T843:W843)-MIN(T843:W843)),(U843-MIN(T843:W843))/(MAX(T843:W843)-MIN(T843:W843))))</f>
        <v>0.733333333333333</v>
      </c>
      <c r="AP843" s="0" t="n">
        <f aca="false">IF(MAX(T843:W843)=MIN(T843:W843),0,IF($E$17="custo",(MAX(T843:W843)-V843)/(MAX(T843:W843)-MIN(T843:W843)),(V843-MIN(T843:W843))/(MAX(T843:W843)-MIN(T843:W843))))</f>
        <v>0.733333333333333</v>
      </c>
      <c r="AQ843" s="0" t="n">
        <f aca="false">IF(MAX(T843:W843)=MIN(T843:W843),0,IF($E$17="custo",(MAX(T843:W843)-W843)/(MAX(T843:W843)-MIN(T843:W843)),(W843-MIN(T843:W843))/(MAX(T843:W843)-MIN(T843:W843))))</f>
        <v>1</v>
      </c>
      <c r="AR843" s="0" t="n">
        <f aca="false">IF(MAX(X843:AA843)=MIN(X843:AA843),0,IF($F$17="custo",(MAX(X843:AA843)-X843)/(MAX(X843:AA843)-MIN(X843:AA843)),(X843-MIN(X843:AA843))/(MAX(X843:AA843)-MIN(X843:AA843))))</f>
        <v>0</v>
      </c>
      <c r="AS843" s="0" t="n">
        <f aca="false">IF(MAX(X843:AA843)=MIN(X843:AA843),0,IF($F$17="custo",(MAX(X843:AA843)-Y843)/(MAX(X843:AA843)-MIN(X843:AA843)),(Y843-MIN(X843:AA843))/(MAX(X843:AA843)-MIN(X843:AA843))))</f>
        <v>0.5</v>
      </c>
      <c r="AT843" s="0" t="n">
        <f aca="false">IF(MAX(X843:AA843)=MIN(X843:AA843),0,IF($F$17="custo",(MAX(X843:AA843)-Z843)/(MAX(X843:AA843)-MIN(X843:AA843)),(Z843-MIN(X843:AA843))/(MAX(X843:AA843)-MIN(X843:AA843))))</f>
        <v>0.166666666666667</v>
      </c>
      <c r="AU843" s="0" t="n">
        <f aca="false">IF(MAX(X843:AA843)=MIN(X843:AA843),0,IF($F$17="custo",(MAX(X843:AA843)-AA843)/(MAX(X843:AA843)-MIN(X843:AA843)),(AA843-MIN(X843:AA843))/(MAX(X843:AA843)-MIN(X843:AA843))))</f>
        <v>1</v>
      </c>
      <c r="AV843" s="0" t="n">
        <f aca="false">STDEVP(AB843:AE843)</f>
        <v>0.389290722090237</v>
      </c>
      <c r="AW843" s="0" t="n">
        <f aca="false">STDEVP(AF843:AI843)</f>
        <v>0.416931784174089</v>
      </c>
      <c r="AX843" s="0" t="n">
        <f aca="false">STDEVP(AJ843:AM843)</f>
        <v>0.400373298151219</v>
      </c>
      <c r="AY843" s="0" t="n">
        <f aca="false">STDEVP(AN843:AQ843)</f>
        <v>0.372305131728145</v>
      </c>
      <c r="AZ843" s="0" t="n">
        <f aca="false">STDEVP(AR843:AU843)</f>
        <v>0.381881307912987</v>
      </c>
      <c r="BA843" s="0" t="n">
        <f aca="false">AV843*((1-IFERROR(CORREL(AB843:AE843,AF843:AI843),0))+(1-IFERROR(CORREL(AB843:AE843,AJ843:AM843),0))+(1-IFERROR(CORREL(AB843:AE843,AN843:AQ843),0))+(1-IFERROR(CORREL(AB843:AE843,AR843:AU843),0)))</f>
        <v>1.12747462493359</v>
      </c>
      <c r="BB843" s="0" t="n">
        <f aca="false">AW843*((1-IFERROR(CORREL(AF843:AI843,AB843:AE843),0))+(1-IFERROR(CORREL(AF843:AI843,AJ843:AM843),0))+(1-IFERROR(CORREL(AF843:AI843,AN843:AQ843),0))+(1-IFERROR(CORREL(AF843:AI843,AR843:AU843),0)))</f>
        <v>2.80618856290855</v>
      </c>
      <c r="BC843" s="0" t="n">
        <f aca="false">AX843*((1-IFERROR(CORREL(AJ843:AM843,AB843:AE843),0))+(1-IFERROR(CORREL(AJ843:AM843,AF843:AI843),0))+(1-IFERROR(CORREL(AJ843:AM843,AN843:AQ843),0))+(1-IFERROR(CORREL(AJ843:AM843,AR843:AU843),0)))</f>
        <v>1.07923831471343</v>
      </c>
      <c r="BD843" s="0" t="n">
        <f aca="false">AY843*((1-IFERROR(CORREL(AN843:AQ843,AB843:AE843),0))+(1-IFERROR(CORREL(AN843:AQ843,AF843:AI843),0))+(1-IFERROR(CORREL(AN843:AQ843,AJ843:AM843),0))+(1-IFERROR(CORREL(AN843:AQ843,AR843:AU843),0)))</f>
        <v>1.07353562166866</v>
      </c>
      <c r="BE843" s="0" t="n">
        <f aca="false">AZ843*((1-IFERROR(CORREL(AR843:AU843,AB843:AE843),0))+(1-IFERROR(CORREL(AR843:AU843,AF843:AI843),0))+(1-IFERROR(CORREL(AR843:AU843,AJ843:AM843),0))+(1-IFERROR(CORREL(AR843:AU843,AN843:AQ843),0)))</f>
        <v>1.26721850799748</v>
      </c>
      <c r="BF843" s="0" t="n">
        <f aca="false">IF(SUM(BA843:BE843)&gt;0,BA843/SUM(BA843:BE843),1/5)</f>
        <v>0.15332165134213</v>
      </c>
      <c r="BG843" s="0" t="n">
        <f aca="false">IF(SUM(BA843:BE843)&gt;0,BB843/SUM(BA843:BE843),1/5)</f>
        <v>0.381604565573155</v>
      </c>
      <c r="BH843" s="0" t="n">
        <f aca="false">IF(SUM(BA843:BE843)&gt;0,BC843/SUM(BA843:BE843),1/5)</f>
        <v>0.14676215051253</v>
      </c>
      <c r="BI843" s="0" t="n">
        <f aca="false">IF(SUM(BA843:BE843)&gt;0,BD843/SUM(BA843:BE843),1/5)</f>
        <v>0.145986659609776</v>
      </c>
      <c r="BJ843" s="0" t="n">
        <f aca="false">IF(SUM(BA843:BE843)&gt;0,BE843/SUM(BA843:BE843),1/5)</f>
        <v>0.17232497296241</v>
      </c>
      <c r="BK843" s="0" t="n">
        <f aca="false">BF843*AB843+BG843*AF843+BH843*AJ843+BI843*AN843+BJ843*AR843</f>
        <v>0.471473482500114</v>
      </c>
      <c r="BL843" s="0" t="n">
        <f aca="false">BF843*AC843+BG843*AG843+BH843*AK843+BI843*AO843+BJ843*AS843</f>
        <v>0.544767799800842</v>
      </c>
      <c r="BM843" s="0" t="n">
        <f aca="false">BF843*AD843+BG843*AH843+BH843*AL843+BI843*AP843+BJ843*AT843</f>
        <v>0.764089789473598</v>
      </c>
      <c r="BN843" s="0" t="n">
        <f aca="false">BF843*AE843+BG843*AI843+BH843*AM843+BI843*AQ843+BJ843*AU843</f>
        <v>0.618395434426846</v>
      </c>
      <c r="BO843" s="0" t="n">
        <f aca="false">RANK(BK843,$BK843:$BN843)</f>
        <v>4</v>
      </c>
      <c r="BP843" s="0" t="n">
        <f aca="false">RANK(BL843,$BK843:$BN843)</f>
        <v>3</v>
      </c>
      <c r="BQ843" s="0" t="n">
        <f aca="false">RANK(BM843,$BK843:$BN843)</f>
        <v>1</v>
      </c>
      <c r="BR843" s="0" t="n">
        <f aca="false">RANK(BN843,$BK843:$BN843)</f>
        <v>2</v>
      </c>
    </row>
    <row r="844" customFormat="false" ht="15" hidden="false" customHeight="false" outlineLevel="0" collapsed="false">
      <c r="A844" s="0" t="n">
        <v>821</v>
      </c>
      <c r="B844" s="0" t="n">
        <f aca="false">RANDBETWEEN(1,$B$5)</f>
        <v>4</v>
      </c>
      <c r="C844" s="0" t="n">
        <f aca="false">RANDBETWEEN(1,$B$5)</f>
        <v>1</v>
      </c>
      <c r="D844" s="0" t="n">
        <f aca="false">RANDBETWEEN(1,$B$5)</f>
        <v>6</v>
      </c>
      <c r="E844" s="0" t="n">
        <f aca="false">RANDBETWEEN(1,$B$5)</f>
        <v>2</v>
      </c>
      <c r="F844" s="0" t="n">
        <f aca="false">RANDBETWEEN(1,$B$5)</f>
        <v>5</v>
      </c>
      <c r="G844" s="0" t="n">
        <f aca="false">RANDBETWEEN(1,$B$5)</f>
        <v>5</v>
      </c>
      <c r="H844" s="0" t="n">
        <f aca="true">NORMINV(RAND(),$B$8,$B$13)</f>
        <v>47.5624575717549</v>
      </c>
      <c r="I844" s="0" t="n">
        <f aca="true">NORMINV(RAND(),$C$8,$C$13)</f>
        <v>64.1581553794845</v>
      </c>
      <c r="J844" s="0" t="n">
        <f aca="true">NORMINV(RAND(),$D$8,$D$13)</f>
        <v>13.7062280163889</v>
      </c>
      <c r="K844" s="0" t="n">
        <f aca="true">NORMINV(RAND(),$E$8,$E$13)</f>
        <v>3.11352185014017</v>
      </c>
      <c r="L844" s="0" t="n">
        <f aca="true">NORMINV(RAND(),$B$9,$B$14)</f>
        <v>43.29494151487</v>
      </c>
      <c r="M844" s="0" t="n">
        <f aca="true">NORMINV(RAND(),$C$9,$C$14)</f>
        <v>46.7380226822041</v>
      </c>
      <c r="N844" s="0" t="n">
        <f aca="true">NORMINV(RAND(),$D$9,$D$14)</f>
        <v>48.9373467863724</v>
      </c>
      <c r="O844" s="0" t="n">
        <f aca="true">NORMINV(RAND(),$E$9,$E$14)</f>
        <v>25.6192313437218</v>
      </c>
      <c r="P844" s="0" t="n">
        <f aca="true">NORMINV(RAND(),$B$10,$B$15)</f>
        <v>24.9993679055845</v>
      </c>
      <c r="Q844" s="0" t="n">
        <f aca="true">NORMINV(RAND(),$C$10,$C$15)</f>
        <v>27.7675118688643</v>
      </c>
      <c r="R844" s="0" t="n">
        <f aca="true">NORMINV(RAND(),$D$10,$D$15)</f>
        <v>9.63761584433531</v>
      </c>
      <c r="S844" s="0" t="n">
        <f aca="true">NORMINV(RAND(),$E$10,$E$15)</f>
        <v>3.95756921538429</v>
      </c>
      <c r="T844" s="0" t="n">
        <f aca="false">MEDIAN(INDEX(Avaliadores!$B$17:$B$22,$B844),INDEX(Avaliadores!$B$17:$B$22,$C844),INDEX(Avaliadores!$B$17:$B$22,$D844),INDEX(Avaliadores!$B$17:$B$22,$E844),INDEX(Avaliadores!$B$17:$B$22,$F844),INDEX(Avaliadores!$B$17:$B$22,$G844))</f>
        <v>2.54166666666667</v>
      </c>
      <c r="U844" s="0" t="n">
        <f aca="false">MEDIAN(INDEX(Avaliadores!$C$17:$C$22,$B844),INDEX(Avaliadores!$C$17:$C$22,$C844),INDEX(Avaliadores!$C$17:$C$22,$D844),INDEX(Avaliadores!$C$17:$C$22,$E844),INDEX(Avaliadores!$C$17:$C$22,$F844),INDEX(Avaliadores!$C$17:$C$22,$G844))</f>
        <v>5.54166666666667</v>
      </c>
      <c r="V844" s="0" t="n">
        <f aca="false">MEDIAN(INDEX(Avaliadores!$D$17:$D$22,$B844),INDEX(Avaliadores!$D$17:$D$22,$C844),INDEX(Avaliadores!$D$17:$D$22,$D844),INDEX(Avaliadores!$D$17:$D$22,$E844),INDEX(Avaliadores!$D$17:$D$22,$F844),INDEX(Avaliadores!$D$17:$D$22,$G844))</f>
        <v>5.54166666666667</v>
      </c>
      <c r="W844" s="0" t="n">
        <f aca="false">MEDIAN(INDEX(Avaliadores!$E$17:$E$22,$B844),INDEX(Avaliadores!$E$17:$E$22,$C844),INDEX(Avaliadores!$E$17:$E$22,$D844),INDEX(Avaliadores!$E$17:$E$22,$E844),INDEX(Avaliadores!$E$17:$E$22,$F844),INDEX(Avaliadores!$E$17:$E$22,$G844))</f>
        <v>6.79166666666667</v>
      </c>
      <c r="X844" s="0" t="n">
        <f aca="false">MEDIAN(INDEX(Avaliadores!$F$17:$F$22,$B844),INDEX(Avaliadores!$F$17:$F$22,$C844),INDEX(Avaliadores!$F$17:$F$22,$D844),INDEX(Avaliadores!$F$17:$F$22,$E844),INDEX(Avaliadores!$F$17:$F$22,$F844),INDEX(Avaliadores!$F$17:$F$22,$G844))</f>
        <v>2.54166666666667</v>
      </c>
      <c r="Y844" s="0" t="n">
        <f aca="false">MEDIAN(INDEX(Avaliadores!$G$17:$G$22,$B844),INDEX(Avaliadores!$G$17:$G$22,$C844),INDEX(Avaliadores!$G$17:$G$22,$D844),INDEX(Avaliadores!$G$17:$G$22,$E844),INDEX(Avaliadores!$G$17:$G$22,$F844),INDEX(Avaliadores!$G$17:$G$22,$G844))</f>
        <v>4.79166666666667</v>
      </c>
      <c r="Z844" s="0" t="n">
        <f aca="false">MEDIAN(INDEX(Avaliadores!$H$17:$H$22,$B844),INDEX(Avaliadores!$H$17:$H$22,$C844),INDEX(Avaliadores!$H$17:$H$22,$D844),INDEX(Avaliadores!$H$17:$H$22,$E844),INDEX(Avaliadores!$H$17:$H$22,$F844),INDEX(Avaliadores!$H$17:$H$22,$G844))</f>
        <v>3.79166666666667</v>
      </c>
      <c r="AA844" s="0" t="n">
        <f aca="false">MEDIAN(INDEX(Avaliadores!$I$17:$I$22,$B844),INDEX(Avaliadores!$I$17:$I$22,$C844),INDEX(Avaliadores!$I$17:$I$22,$D844),INDEX(Avaliadores!$I$17:$I$22,$E844),INDEX(Avaliadores!$I$17:$I$22,$F844),INDEX(Avaliadores!$I$17:$I$22,$G844))</f>
        <v>6.54166666666667</v>
      </c>
      <c r="AB844" s="0" t="n">
        <f aca="false">IF(MAX(H844:K844)=MIN(H844:K844),0,IF($B$17="custo",(MAX(H844:K844)-H844)/(MAX(H844:K844)-MIN(H844:K844)),(H844-MIN(H844:K844))/(MAX(H844:K844)-MIN(H844:K844))))</f>
        <v>0.271861699353998</v>
      </c>
      <c r="AC844" s="0" t="n">
        <f aca="false">IF(MAX(H844:K844)=MIN(H844:K844),0,IF($B$17="custo",(MAX(H844:K844)-I844)/(MAX(H844:K844)-MIN(H844:K844)),(I844-MIN(H844:K844))/(MAX(H844:K844)-MIN(H844:K844))))</f>
        <v>0</v>
      </c>
      <c r="AD844" s="0" t="n">
        <f aca="false">IF(MAX(H844:K844)=MIN(H844:K844),0,IF($B$17="custo",(MAX(H844:K844)-J844)/(MAX(H844:K844)-MIN(H844:K844)),(J844-MIN(H844:K844))/(MAX(H844:K844)-MIN(H844:K844))))</f>
        <v>0.826476046233339</v>
      </c>
      <c r="AE844" s="0" t="n">
        <f aca="false">IF(MAX(H844:K844)=MIN(H844:K844),0,IF($B$17="custo",(MAX(H844:K844)-K844)/(MAX(H844:K844)-MIN(H844:K844)),(K844-MIN(H844:K844))/(MAX(H844:K844)-MIN(H844:K844))))</f>
        <v>1</v>
      </c>
      <c r="AF844" s="0" t="n">
        <f aca="false">IF(MAX(L844:O844)=MIN(L844:O844),0,IF($C$17="custo",(MAX(L844:O844)-L844)/(MAX(L844:O844)-MIN(L844:O844)),(L844-MIN(L844:O844))/(MAX(L844:O844)-MIN(L844:O844))))</f>
        <v>0.758024816140071</v>
      </c>
      <c r="AG844" s="0" t="n">
        <f aca="false">IF(MAX(L844:O844)=MIN(L844:O844),0,IF($C$17="custo",(MAX(L844:O844)-M844)/(MAX(L844:O844)-MIN(L844:O844)),(M844-MIN(L844:O844))/(MAX(L844:O844)-MIN(L844:O844))))</f>
        <v>0.905681738750396</v>
      </c>
      <c r="AH844" s="0" t="n">
        <f aca="false">IF(MAX(L844:O844)=MIN(L844:O844),0,IF($C$17="custo",(MAX(L844:O844)-N844)/(MAX(L844:O844)-MIN(L844:O844)),(N844-MIN(L844:O844))/(MAX(L844:O844)-MIN(L844:O844))))</f>
        <v>1</v>
      </c>
      <c r="AI844" s="0" t="n">
        <f aca="false">IF(MAX(L844:O844)=MIN(L844:O844),0,IF($C$17="custo",(MAX(L844:O844)-O844)/(MAX(L844:O844)-MIN(L844:O844)),(O844-MIN(L844:O844))/(MAX(L844:O844)-MIN(L844:O844))))</f>
        <v>0</v>
      </c>
      <c r="AJ844" s="0" t="n">
        <f aca="false">IF(MAX(P844:S844)=MIN(P844:S844),0,IF($D$17="custo",(MAX(P844:S844)-P844)/(MAX(P844:S844)-MIN(P844:S844)),(P844-MIN(P844:S844))/(MAX(P844:S844)-MIN(P844:S844))))</f>
        <v>0.116260001276199</v>
      </c>
      <c r="AK844" s="0" t="n">
        <f aca="false">IF(MAX(P844:S844)=MIN(P844:S844),0,IF($D$17="custo",(MAX(P844:S844)-Q844)/(MAX(P844:S844)-MIN(P844:S844)),(Q844-MIN(P844:S844))/(MAX(P844:S844)-MIN(P844:S844))))</f>
        <v>0</v>
      </c>
      <c r="AL844" s="0" t="n">
        <f aca="false">IF(MAX(P844:S844)=MIN(P844:S844),0,IF($D$17="custo",(MAX(P844:S844)-R844)/(MAX(P844:S844)-MIN(P844:S844)),(R844-MIN(P844:S844))/(MAX(P844:S844)-MIN(P844:S844))))</f>
        <v>0.761442238160081</v>
      </c>
      <c r="AM844" s="0" t="n">
        <f aca="false">IF(MAX(P844:S844)=MIN(P844:S844),0,IF($D$17="custo",(MAX(P844:S844)-S844)/(MAX(P844:S844)-MIN(P844:S844)),(S844-MIN(P844:S844))/(MAX(P844:S844)-MIN(P844:S844))))</f>
        <v>1</v>
      </c>
      <c r="AN844" s="0" t="n">
        <f aca="false">IF(MAX(T844:W844)=MIN(T844:W844),0,IF($E$17="custo",(MAX(T844:W844)-T844)/(MAX(T844:W844)-MIN(T844:W844)),(T844-MIN(T844:W844))/(MAX(T844:W844)-MIN(T844:W844))))</f>
        <v>0</v>
      </c>
      <c r="AO844" s="0" t="n">
        <f aca="false">IF(MAX(T844:W844)=MIN(T844:W844),0,IF($E$17="custo",(MAX(T844:W844)-U844)/(MAX(T844:W844)-MIN(T844:W844)),(U844-MIN(T844:W844))/(MAX(T844:W844)-MIN(T844:W844))))</f>
        <v>0.705882352941177</v>
      </c>
      <c r="AP844" s="0" t="n">
        <f aca="false">IF(MAX(T844:W844)=MIN(T844:W844),0,IF($E$17="custo",(MAX(T844:W844)-V844)/(MAX(T844:W844)-MIN(T844:W844)),(V844-MIN(T844:W844))/(MAX(T844:W844)-MIN(T844:W844))))</f>
        <v>0.705882352941177</v>
      </c>
      <c r="AQ844" s="0" t="n">
        <f aca="false">IF(MAX(T844:W844)=MIN(T844:W844),0,IF($E$17="custo",(MAX(T844:W844)-W844)/(MAX(T844:W844)-MIN(T844:W844)),(W844-MIN(T844:W844))/(MAX(T844:W844)-MIN(T844:W844))))</f>
        <v>1</v>
      </c>
      <c r="AR844" s="0" t="n">
        <f aca="false">IF(MAX(X844:AA844)=MIN(X844:AA844),0,IF($F$17="custo",(MAX(X844:AA844)-X844)/(MAX(X844:AA844)-MIN(X844:AA844)),(X844-MIN(X844:AA844))/(MAX(X844:AA844)-MIN(X844:AA844))))</f>
        <v>0</v>
      </c>
      <c r="AS844" s="0" t="n">
        <f aca="false">IF(MAX(X844:AA844)=MIN(X844:AA844),0,IF($F$17="custo",(MAX(X844:AA844)-Y844)/(MAX(X844:AA844)-MIN(X844:AA844)),(Y844-MIN(X844:AA844))/(MAX(X844:AA844)-MIN(X844:AA844))))</f>
        <v>0.5625</v>
      </c>
      <c r="AT844" s="0" t="n">
        <f aca="false">IF(MAX(X844:AA844)=MIN(X844:AA844),0,IF($F$17="custo",(MAX(X844:AA844)-Z844)/(MAX(X844:AA844)-MIN(X844:AA844)),(Z844-MIN(X844:AA844))/(MAX(X844:AA844)-MIN(X844:AA844))))</f>
        <v>0.3125</v>
      </c>
      <c r="AU844" s="0" t="n">
        <f aca="false">IF(MAX(X844:AA844)=MIN(X844:AA844),0,IF($F$17="custo",(MAX(X844:AA844)-AA844)/(MAX(X844:AA844)-MIN(X844:AA844)),(AA844-MIN(X844:AA844))/(MAX(X844:AA844)-MIN(X844:AA844))))</f>
        <v>1</v>
      </c>
      <c r="AV844" s="0" t="n">
        <f aca="false">STDEVP(AB844:AE844)</f>
        <v>0.405035836357105</v>
      </c>
      <c r="AW844" s="0" t="n">
        <f aca="false">STDEVP(AF844:AI844)</f>
        <v>0.394026611140834</v>
      </c>
      <c r="AX844" s="0" t="n">
        <f aca="false">STDEVP(AJ844:AM844)</f>
        <v>0.421861720518398</v>
      </c>
      <c r="AY844" s="0" t="n">
        <f aca="false">STDEVP(AN844:AQ844)</f>
        <v>0.36823482428085</v>
      </c>
      <c r="AZ844" s="0" t="n">
        <f aca="false">STDEVP(AR844:AU844)</f>
        <v>0.365771872209988</v>
      </c>
      <c r="BA844" s="0" t="n">
        <f aca="false">AV844*((1-IFERROR(CORREL(AB844:AE844,AF844:AI844),0))+(1-IFERROR(CORREL(AB844:AE844,AJ844:AM844),0))+(1-IFERROR(CORREL(AB844:AE844,AN844:AQ844),0))+(1-IFERROR(CORREL(AB844:AE844,AR844:AU844),0)))</f>
        <v>1.04725699213302</v>
      </c>
      <c r="BB844" s="0" t="n">
        <f aca="false">AW844*((1-IFERROR(CORREL(AF844:AI844,AB844:AE844),0))+(1-IFERROR(CORREL(AF844:AI844,AJ844:AM844),0))+(1-IFERROR(CORREL(AF844:AI844,AN844:AQ844),0))+(1-IFERROR(CORREL(AF844:AI844,AR844:AU844),0)))</f>
        <v>2.50753571077629</v>
      </c>
      <c r="BC844" s="0" t="n">
        <f aca="false">AX844*((1-IFERROR(CORREL(AJ844:AM844,AB844:AE844),0))+(1-IFERROR(CORREL(AJ844:AM844,AF844:AI844),0))+(1-IFERROR(CORREL(AJ844:AM844,AN844:AQ844),0))+(1-IFERROR(CORREL(AJ844:AM844,AR844:AU844),0)))</f>
        <v>1.00485071261293</v>
      </c>
      <c r="BD844" s="0" t="n">
        <f aca="false">AY844*((1-IFERROR(CORREL(AN844:AQ844,AB844:AE844),0))+(1-IFERROR(CORREL(AN844:AQ844,AF844:AI844),0))+(1-IFERROR(CORREL(AN844:AQ844,AJ844:AM844),0))+(1-IFERROR(CORREL(AN844:AQ844,AR844:AU844),0)))</f>
        <v>0.868880459426952</v>
      </c>
      <c r="BE844" s="0" t="n">
        <f aca="false">AZ844*((1-IFERROR(CORREL(AR844:AU844,AB844:AE844),0))+(1-IFERROR(CORREL(AR844:AU844,AF844:AI844),0))+(1-IFERROR(CORREL(AR844:AU844,AJ844:AM844),0))+(1-IFERROR(CORREL(AR844:AU844,AN844:AQ844),0)))</f>
        <v>1.02151297245301</v>
      </c>
      <c r="BF844" s="0" t="n">
        <f aca="false">IF(SUM(BA844:BE844)&gt;0,BA844/SUM(BA844:BE844),1/5)</f>
        <v>0.162364497584973</v>
      </c>
      <c r="BG844" s="0" t="n">
        <f aca="false">IF(SUM(BA844:BE844)&gt;0,BB844/SUM(BA844:BE844),1/5)</f>
        <v>0.388763005561157</v>
      </c>
      <c r="BH844" s="0" t="n">
        <f aca="false">IF(SUM(BA844:BE844)&gt;0,BC844/SUM(BA844:BE844),1/5)</f>
        <v>0.15578991816421</v>
      </c>
      <c r="BI844" s="0" t="n">
        <f aca="false">IF(SUM(BA844:BE844)&gt;0,BD844/SUM(BA844:BE844),1/5)</f>
        <v>0.134709379183919</v>
      </c>
      <c r="BJ844" s="0" t="n">
        <f aca="false">IF(SUM(BA844:BE844)&gt;0,BE844/SUM(BA844:BE844),1/5)</f>
        <v>0.158373199505741</v>
      </c>
      <c r="BK844" s="0" t="n">
        <f aca="false">BF844*AB844+BG844*AF844+BH844*AJ844+BI844*AN844+BJ844*AR844</f>
        <v>0.356944830125356</v>
      </c>
      <c r="BL844" s="0" t="n">
        <f aca="false">BF844*AC844+BG844*AG844+BH844*AK844+BI844*AO844+BJ844*AS844</f>
        <v>0.536269453102027</v>
      </c>
      <c r="BM844" s="0" t="n">
        <f aca="false">BF844*AD844+BG844*AH844+BH844*AL844+BI844*AP844+BJ844*AT844</f>
        <v>0.786158995930714</v>
      </c>
      <c r="BN844" s="0" t="n">
        <f aca="false">BF844*AE844+BG844*AI844+BH844*AM844+BI844*AQ844+BJ844*AU844</f>
        <v>0.611236994438843</v>
      </c>
      <c r="BO844" s="0" t="n">
        <f aca="false">RANK(BK844,$BK844:$BN844)</f>
        <v>4</v>
      </c>
      <c r="BP844" s="0" t="n">
        <f aca="false">RANK(BL844,$BK844:$BN844)</f>
        <v>3</v>
      </c>
      <c r="BQ844" s="0" t="n">
        <f aca="false">RANK(BM844,$BK844:$BN844)</f>
        <v>1</v>
      </c>
      <c r="BR844" s="0" t="n">
        <f aca="false">RANK(BN844,$BK844:$BN844)</f>
        <v>2</v>
      </c>
    </row>
    <row r="845" customFormat="false" ht="15" hidden="false" customHeight="false" outlineLevel="0" collapsed="false">
      <c r="A845" s="0" t="n">
        <v>822</v>
      </c>
      <c r="B845" s="0" t="n">
        <f aca="false">RANDBETWEEN(1,$B$5)</f>
        <v>4</v>
      </c>
      <c r="C845" s="0" t="n">
        <f aca="false">RANDBETWEEN(1,$B$5)</f>
        <v>1</v>
      </c>
      <c r="D845" s="0" t="n">
        <f aca="false">RANDBETWEEN(1,$B$5)</f>
        <v>3</v>
      </c>
      <c r="E845" s="0" t="n">
        <f aca="false">RANDBETWEEN(1,$B$5)</f>
        <v>3</v>
      </c>
      <c r="F845" s="0" t="n">
        <f aca="false">RANDBETWEEN(1,$B$5)</f>
        <v>2</v>
      </c>
      <c r="G845" s="0" t="n">
        <f aca="false">RANDBETWEEN(1,$B$5)</f>
        <v>6</v>
      </c>
      <c r="H845" s="0" t="n">
        <f aca="true">NORMINV(RAND(),$B$8,$B$13)</f>
        <v>51.6209437695914</v>
      </c>
      <c r="I845" s="0" t="n">
        <f aca="true">NORMINV(RAND(),$C$8,$C$13)</f>
        <v>62.6026800616108</v>
      </c>
      <c r="J845" s="0" t="n">
        <f aca="true">NORMINV(RAND(),$D$8,$D$13)</f>
        <v>14.75387176274</v>
      </c>
      <c r="K845" s="0" t="n">
        <f aca="true">NORMINV(RAND(),$E$8,$E$13)</f>
        <v>2.90435027622449</v>
      </c>
      <c r="L845" s="0" t="n">
        <f aca="true">NORMINV(RAND(),$B$9,$B$14)</f>
        <v>48.2300045009512</v>
      </c>
      <c r="M845" s="0" t="n">
        <f aca="true">NORMINV(RAND(),$C$9,$C$14)</f>
        <v>59.6651949075282</v>
      </c>
      <c r="N845" s="0" t="n">
        <f aca="true">NORMINV(RAND(),$D$9,$D$14)</f>
        <v>46.7964905890052</v>
      </c>
      <c r="O845" s="0" t="n">
        <f aca="true">NORMINV(RAND(),$E$9,$E$14)</f>
        <v>22.3317807097746</v>
      </c>
      <c r="P845" s="0" t="n">
        <f aca="true">NORMINV(RAND(),$B$10,$B$15)</f>
        <v>27.3278342636896</v>
      </c>
      <c r="Q845" s="0" t="n">
        <f aca="true">NORMINV(RAND(),$C$10,$C$15)</f>
        <v>29.2874547806862</v>
      </c>
      <c r="R845" s="0" t="n">
        <f aca="true">NORMINV(RAND(),$D$10,$D$15)</f>
        <v>9.68479762452941</v>
      </c>
      <c r="S845" s="0" t="n">
        <f aca="true">NORMINV(RAND(),$E$10,$E$15)</f>
        <v>4.25284364809634</v>
      </c>
      <c r="T845" s="0" t="n">
        <f aca="false">MEDIAN(INDEX(Avaliadores!$B$17:$B$22,$B845),INDEX(Avaliadores!$B$17:$B$22,$C845),INDEX(Avaliadores!$B$17:$B$22,$D845),INDEX(Avaliadores!$B$17:$B$22,$E845),INDEX(Avaliadores!$B$17:$B$22,$F845),INDEX(Avaliadores!$B$17:$B$22,$G845))</f>
        <v>2.79166666666667</v>
      </c>
      <c r="U845" s="0" t="n">
        <f aca="false">MEDIAN(INDEX(Avaliadores!$C$17:$C$22,$B845),INDEX(Avaliadores!$C$17:$C$22,$C845),INDEX(Avaliadores!$C$17:$C$22,$D845),INDEX(Avaliadores!$C$17:$C$22,$E845),INDEX(Avaliadores!$C$17:$C$22,$F845),INDEX(Avaliadores!$C$17:$C$22,$G845))</f>
        <v>4.91666666666667</v>
      </c>
      <c r="V845" s="0" t="n">
        <f aca="false">MEDIAN(INDEX(Avaliadores!$D$17:$D$22,$B845),INDEX(Avaliadores!$D$17:$D$22,$C845),INDEX(Avaliadores!$D$17:$D$22,$D845),INDEX(Avaliadores!$D$17:$D$22,$E845),INDEX(Avaliadores!$D$17:$D$22,$F845),INDEX(Avaliadores!$D$17:$D$22,$G845))</f>
        <v>5.79166666666667</v>
      </c>
      <c r="W845" s="0" t="n">
        <f aca="false">MEDIAN(INDEX(Avaliadores!$E$17:$E$22,$B845),INDEX(Avaliadores!$E$17:$E$22,$C845),INDEX(Avaliadores!$E$17:$E$22,$D845),INDEX(Avaliadores!$E$17:$E$22,$E845),INDEX(Avaliadores!$E$17:$E$22,$F845),INDEX(Avaliadores!$E$17:$E$22,$G845))</f>
        <v>6.04166666666667</v>
      </c>
      <c r="X845" s="0" t="n">
        <f aca="false">MEDIAN(INDEX(Avaliadores!$F$17:$F$22,$B845),INDEX(Avaliadores!$F$17:$F$22,$C845),INDEX(Avaliadores!$F$17:$F$22,$D845),INDEX(Avaliadores!$F$17:$F$22,$E845),INDEX(Avaliadores!$F$17:$F$22,$F845),INDEX(Avaliadores!$F$17:$F$22,$G845))</f>
        <v>2.79166666666667</v>
      </c>
      <c r="Y845" s="0" t="n">
        <f aca="false">MEDIAN(INDEX(Avaliadores!$G$17:$G$22,$B845),INDEX(Avaliadores!$G$17:$G$22,$C845),INDEX(Avaliadores!$G$17:$G$22,$D845),INDEX(Avaliadores!$G$17:$G$22,$E845),INDEX(Avaliadores!$G$17:$G$22,$F845),INDEX(Avaliadores!$G$17:$G$22,$G845))</f>
        <v>5.41666666666667</v>
      </c>
      <c r="Z845" s="0" t="n">
        <f aca="false">MEDIAN(INDEX(Avaliadores!$H$17:$H$22,$B845),INDEX(Avaliadores!$H$17:$H$22,$C845),INDEX(Avaliadores!$H$17:$H$22,$D845),INDEX(Avaliadores!$H$17:$H$22,$E845),INDEX(Avaliadores!$H$17:$H$22,$F845),INDEX(Avaliadores!$H$17:$H$22,$G845))</f>
        <v>3.91666666666667</v>
      </c>
      <c r="AA845" s="0" t="n">
        <f aca="false">MEDIAN(INDEX(Avaliadores!$I$17:$I$22,$B845),INDEX(Avaliadores!$I$17:$I$22,$C845),INDEX(Avaliadores!$I$17:$I$22,$D845),INDEX(Avaliadores!$I$17:$I$22,$E845),INDEX(Avaliadores!$I$17:$I$22,$F845),INDEX(Avaliadores!$I$17:$I$22,$G845))</f>
        <v>6.79166666666667</v>
      </c>
      <c r="AB845" s="0" t="n">
        <f aca="false">IF(MAX(H845:K845)=MIN(H845:K845),0,IF($B$17="custo",(MAX(H845:K845)-H845)/(MAX(H845:K845)-MIN(H845:K845)),(H845-MIN(H845:K845))/(MAX(H845:K845)-MIN(H845:K845))))</f>
        <v>0.183953828046754</v>
      </c>
      <c r="AC845" s="0" t="n">
        <f aca="false">IF(MAX(H845:K845)=MIN(H845:K845),0,IF($B$17="custo",(MAX(H845:K845)-I845)/(MAX(H845:K845)-MIN(H845:K845)),(I845-MIN(H845:K845))/(MAX(H845:K845)-MIN(H845:K845))))</f>
        <v>0</v>
      </c>
      <c r="AD845" s="0" t="n">
        <f aca="false">IF(MAX(H845:K845)=MIN(H845:K845),0,IF($B$17="custo",(MAX(H845:K845)-J845)/(MAX(H845:K845)-MIN(H845:K845)),(J845-MIN(H845:K845))/(MAX(H845:K845)-MIN(H845:K845))))</f>
        <v>0.801509999875806</v>
      </c>
      <c r="AE845" s="0" t="n">
        <f aca="false">IF(MAX(H845:K845)=MIN(H845:K845),0,IF($B$17="custo",(MAX(H845:K845)-K845)/(MAX(H845:K845)-MIN(H845:K845)),(K845-MIN(H845:K845))/(MAX(H845:K845)-MIN(H845:K845))))</f>
        <v>1</v>
      </c>
      <c r="AF845" s="0" t="n">
        <f aca="false">IF(MAX(L845:O845)=MIN(L845:O845),0,IF($C$17="custo",(MAX(L845:O845)-L845)/(MAX(L845:O845)-MIN(L845:O845)),(L845-MIN(L845:O845))/(MAX(L845:O845)-MIN(L845:O845))))</f>
        <v>0.693700920413941</v>
      </c>
      <c r="AG845" s="0" t="n">
        <f aca="false">IF(MAX(L845:O845)=MIN(L845:O845),0,IF($C$17="custo",(MAX(L845:O845)-M845)/(MAX(L845:O845)-MIN(L845:O845)),(M845-MIN(L845:O845))/(MAX(L845:O845)-MIN(L845:O845))))</f>
        <v>1</v>
      </c>
      <c r="AH845" s="0" t="n">
        <f aca="false">IF(MAX(L845:O845)=MIN(L845:O845),0,IF($C$17="custo",(MAX(L845:O845)-N845)/(MAX(L845:O845)-MIN(L845:O845)),(N845-MIN(L845:O845))/(MAX(L845:O845)-MIN(L845:O845))))</f>
        <v>0.655303309513617</v>
      </c>
      <c r="AI845" s="0" t="n">
        <f aca="false">IF(MAX(L845:O845)=MIN(L845:O845),0,IF($C$17="custo",(MAX(L845:O845)-O845)/(MAX(L845:O845)-MIN(L845:O845)),(O845-MIN(L845:O845))/(MAX(L845:O845)-MIN(L845:O845))))</f>
        <v>0</v>
      </c>
      <c r="AJ845" s="0" t="n">
        <f aca="false">IF(MAX(P845:S845)=MIN(P845:S845),0,IF($D$17="custo",(MAX(P845:S845)-P845)/(MAX(P845:S845)-MIN(P845:S845)),(P845-MIN(P845:S845))/(MAX(P845:S845)-MIN(P845:S845))))</f>
        <v>0.0782764512145965</v>
      </c>
      <c r="AK845" s="0" t="n">
        <f aca="false">IF(MAX(P845:S845)=MIN(P845:S845),0,IF($D$17="custo",(MAX(P845:S845)-Q845)/(MAX(P845:S845)-MIN(P845:S845)),(Q845-MIN(P845:S845))/(MAX(P845:S845)-MIN(P845:S845))))</f>
        <v>0</v>
      </c>
      <c r="AL845" s="0" t="n">
        <f aca="false">IF(MAX(P845:S845)=MIN(P845:S845),0,IF($D$17="custo",(MAX(P845:S845)-R845)/(MAX(P845:S845)-MIN(P845:S845)),(R845-MIN(P845:S845))/(MAX(P845:S845)-MIN(P845:S845))))</f>
        <v>0.783022234790705</v>
      </c>
      <c r="AM845" s="0" t="n">
        <f aca="false">IF(MAX(P845:S845)=MIN(P845:S845),0,IF($D$17="custo",(MAX(P845:S845)-S845)/(MAX(P845:S845)-MIN(P845:S845)),(S845-MIN(P845:S845))/(MAX(P845:S845)-MIN(P845:S845))))</f>
        <v>1</v>
      </c>
      <c r="AN845" s="0" t="n">
        <f aca="false">IF(MAX(T845:W845)=MIN(T845:W845),0,IF($E$17="custo",(MAX(T845:W845)-T845)/(MAX(T845:W845)-MIN(T845:W845)),(T845-MIN(T845:W845))/(MAX(T845:W845)-MIN(T845:W845))))</f>
        <v>0</v>
      </c>
      <c r="AO845" s="0" t="n">
        <f aca="false">IF(MAX(T845:W845)=MIN(T845:W845),0,IF($E$17="custo",(MAX(T845:W845)-U845)/(MAX(T845:W845)-MIN(T845:W845)),(U845-MIN(T845:W845))/(MAX(T845:W845)-MIN(T845:W845))))</f>
        <v>0.653846153846154</v>
      </c>
      <c r="AP845" s="0" t="n">
        <f aca="false">IF(MAX(T845:W845)=MIN(T845:W845),0,IF($E$17="custo",(MAX(T845:W845)-V845)/(MAX(T845:W845)-MIN(T845:W845)),(V845-MIN(T845:W845))/(MAX(T845:W845)-MIN(T845:W845))))</f>
        <v>0.923076923076923</v>
      </c>
      <c r="AQ845" s="0" t="n">
        <f aca="false">IF(MAX(T845:W845)=MIN(T845:W845),0,IF($E$17="custo",(MAX(T845:W845)-W845)/(MAX(T845:W845)-MIN(T845:W845)),(W845-MIN(T845:W845))/(MAX(T845:W845)-MIN(T845:W845))))</f>
        <v>1</v>
      </c>
      <c r="AR845" s="0" t="n">
        <f aca="false">IF(MAX(X845:AA845)=MIN(X845:AA845),0,IF($F$17="custo",(MAX(X845:AA845)-X845)/(MAX(X845:AA845)-MIN(X845:AA845)),(X845-MIN(X845:AA845))/(MAX(X845:AA845)-MIN(X845:AA845))))</f>
        <v>0</v>
      </c>
      <c r="AS845" s="0" t="n">
        <f aca="false">IF(MAX(X845:AA845)=MIN(X845:AA845),0,IF($F$17="custo",(MAX(X845:AA845)-Y845)/(MAX(X845:AA845)-MIN(X845:AA845)),(Y845-MIN(X845:AA845))/(MAX(X845:AA845)-MIN(X845:AA845))))</f>
        <v>0.65625</v>
      </c>
      <c r="AT845" s="0" t="n">
        <f aca="false">IF(MAX(X845:AA845)=MIN(X845:AA845),0,IF($F$17="custo",(MAX(X845:AA845)-Z845)/(MAX(X845:AA845)-MIN(X845:AA845)),(Z845-MIN(X845:AA845))/(MAX(X845:AA845)-MIN(X845:AA845))))</f>
        <v>0.28125</v>
      </c>
      <c r="AU845" s="0" t="n">
        <f aca="false">IF(MAX(X845:AA845)=MIN(X845:AA845),0,IF($F$17="custo",(MAX(X845:AA845)-AA845)/(MAX(X845:AA845)-MIN(X845:AA845)),(AA845-MIN(X845:AA845))/(MAX(X845:AA845)-MIN(X845:AA845))))</f>
        <v>1</v>
      </c>
      <c r="AV845" s="0" t="n">
        <f aca="false">STDEVP(AB845:AE845)</f>
        <v>0.41555403913232</v>
      </c>
      <c r="AW845" s="0" t="n">
        <f aca="false">STDEVP(AF845:AI845)</f>
        <v>0.364413287486975</v>
      </c>
      <c r="AX845" s="0" t="n">
        <f aca="false">STDEVP(AJ845:AM845)</f>
        <v>0.433919008387543</v>
      </c>
      <c r="AY845" s="0" t="n">
        <f aca="false">STDEVP(AN845:AQ845)</f>
        <v>0.393526575570791</v>
      </c>
      <c r="AZ845" s="0" t="n">
        <f aca="false">STDEVP(AR845:AU845)</f>
        <v>0.377918331951495</v>
      </c>
      <c r="BA845" s="0" t="n">
        <f aca="false">AV845*((1-IFERROR(CORREL(AB845:AE845,AF845:AI845),0))+(1-IFERROR(CORREL(AB845:AE845,AJ845:AM845),0))+(1-IFERROR(CORREL(AB845:AE845,AN845:AQ845),0))+(1-IFERROR(CORREL(AB845:AE845,AR845:AU845),0)))</f>
        <v>1.13333586136446</v>
      </c>
      <c r="BB845" s="0" t="n">
        <f aca="false">AW845*((1-IFERROR(CORREL(AF845:AI845,AB845:AE845),0))+(1-IFERROR(CORREL(AF845:AI845,AJ845:AM845),0))+(1-IFERROR(CORREL(AF845:AI845,AN845:AQ845),0))+(1-IFERROR(CORREL(AF845:AI845,AR845:AU845),0)))</f>
        <v>2.42754195383793</v>
      </c>
      <c r="BC845" s="0" t="n">
        <f aca="false">AX845*((1-IFERROR(CORREL(AJ845:AM845,AB845:AE845),0))+(1-IFERROR(CORREL(AJ845:AM845,AF845:AI845),0))+(1-IFERROR(CORREL(AJ845:AM845,AN845:AQ845),0))+(1-IFERROR(CORREL(AJ845:AM845,AR845:AU845),0)))</f>
        <v>1.12077062035309</v>
      </c>
      <c r="BD845" s="0" t="n">
        <f aca="false">AY845*((1-IFERROR(CORREL(AN845:AQ845,AB845:AE845),0))+(1-IFERROR(CORREL(AN845:AQ845,AF845:AI845),0))+(1-IFERROR(CORREL(AN845:AQ845,AJ845:AM845),0))+(1-IFERROR(CORREL(AN845:AQ845,AR845:AU845),0)))</f>
        <v>0.878427761511184</v>
      </c>
      <c r="BE845" s="0" t="n">
        <f aca="false">AZ845*((1-IFERROR(CORREL(AR845:AU845,AB845:AE845),0))+(1-IFERROR(CORREL(AR845:AU845,AF845:AI845),0))+(1-IFERROR(CORREL(AR845:AU845,AJ845:AM845),0))+(1-IFERROR(CORREL(AR845:AU845,AN845:AQ845),0)))</f>
        <v>1.0935027897801</v>
      </c>
      <c r="BF845" s="0" t="n">
        <f aca="false">IF(SUM(BA845:BE845)&gt;0,BA845/SUM(BA845:BE845),1/5)</f>
        <v>0.170334772248878</v>
      </c>
      <c r="BG845" s="0" t="n">
        <f aca="false">IF(SUM(BA845:BE845)&gt;0,BB845/SUM(BA845:BE845),1/5)</f>
        <v>0.364847544252027</v>
      </c>
      <c r="BH845" s="0" t="n">
        <f aca="false">IF(SUM(BA845:BE845)&gt;0,BC845/SUM(BA845:BE845),1/5)</f>
        <v>0.168446278697331</v>
      </c>
      <c r="BI845" s="0" t="n">
        <f aca="false">IF(SUM(BA845:BE845)&gt;0,BD845/SUM(BA845:BE845),1/5)</f>
        <v>0.132023346119091</v>
      </c>
      <c r="BJ845" s="0" t="n">
        <f aca="false">IF(SUM(BA845:BE845)&gt;0,BE845/SUM(BA845:BE845),1/5)</f>
        <v>0.164348058682674</v>
      </c>
      <c r="BK845" s="0" t="n">
        <f aca="false">BF845*AB845+BG845*AF845+BH845*AJ845+BI845*AN845+BJ845*AR845</f>
        <v>0.297614187579782</v>
      </c>
      <c r="BL845" s="0" t="n">
        <f aca="false">BF845*AC845+BG845*AG845+BH845*AK845+BI845*AO845+BJ845*AS845</f>
        <v>0.559023914840399</v>
      </c>
      <c r="BM845" s="0" t="n">
        <f aca="false">BF845*AD845+BG845*AH845+BH845*AL845+BI845*AP845+BJ845*AT845</f>
        <v>0.675598603702507</v>
      </c>
      <c r="BN845" s="0" t="n">
        <f aca="false">BF845*AE845+BG845*AI845+BH845*AM845+BI845*AQ845+BJ845*AU845</f>
        <v>0.635152455747973</v>
      </c>
      <c r="BO845" s="0" t="n">
        <f aca="false">RANK(BK845,$BK845:$BN845)</f>
        <v>4</v>
      </c>
      <c r="BP845" s="0" t="n">
        <f aca="false">RANK(BL845,$BK845:$BN845)</f>
        <v>3</v>
      </c>
      <c r="BQ845" s="0" t="n">
        <f aca="false">RANK(BM845,$BK845:$BN845)</f>
        <v>1</v>
      </c>
      <c r="BR845" s="0" t="n">
        <f aca="false">RANK(BN845,$BK845:$BN845)</f>
        <v>2</v>
      </c>
    </row>
    <row r="846" customFormat="false" ht="15" hidden="false" customHeight="false" outlineLevel="0" collapsed="false">
      <c r="A846" s="0" t="n">
        <v>823</v>
      </c>
      <c r="B846" s="0" t="n">
        <f aca="false">RANDBETWEEN(1,$B$5)</f>
        <v>1</v>
      </c>
      <c r="C846" s="0" t="n">
        <f aca="false">RANDBETWEEN(1,$B$5)</f>
        <v>2</v>
      </c>
      <c r="D846" s="0" t="n">
        <f aca="false">RANDBETWEEN(1,$B$5)</f>
        <v>6</v>
      </c>
      <c r="E846" s="0" t="n">
        <f aca="false">RANDBETWEEN(1,$B$5)</f>
        <v>3</v>
      </c>
      <c r="F846" s="0" t="n">
        <f aca="false">RANDBETWEEN(1,$B$5)</f>
        <v>5</v>
      </c>
      <c r="G846" s="0" t="n">
        <f aca="false">RANDBETWEEN(1,$B$5)</f>
        <v>4</v>
      </c>
      <c r="H846" s="0" t="n">
        <f aca="true">NORMINV(RAND(),$B$8,$B$13)</f>
        <v>53.3180235391278</v>
      </c>
      <c r="I846" s="0" t="n">
        <f aca="true">NORMINV(RAND(),$C$8,$C$13)</f>
        <v>61.5314235526868</v>
      </c>
      <c r="J846" s="0" t="n">
        <f aca="true">NORMINV(RAND(),$D$8,$D$13)</f>
        <v>15.1713746673045</v>
      </c>
      <c r="K846" s="0" t="n">
        <f aca="true">NORMINV(RAND(),$E$8,$E$13)</f>
        <v>3.01086948597545</v>
      </c>
      <c r="L846" s="0" t="n">
        <f aca="true">NORMINV(RAND(),$B$9,$B$14)</f>
        <v>41.8167761923728</v>
      </c>
      <c r="M846" s="0" t="n">
        <f aca="true">NORMINV(RAND(),$C$9,$C$14)</f>
        <v>55.4690135194043</v>
      </c>
      <c r="N846" s="0" t="n">
        <f aca="true">NORMINV(RAND(),$D$9,$D$14)</f>
        <v>45.9453221556025</v>
      </c>
      <c r="O846" s="0" t="n">
        <f aca="true">NORMINV(RAND(),$E$9,$E$14)</f>
        <v>26.2370935726413</v>
      </c>
      <c r="P846" s="0" t="n">
        <f aca="true">NORMINV(RAND(),$B$10,$B$15)</f>
        <v>24.5588242818392</v>
      </c>
      <c r="Q846" s="0" t="n">
        <f aca="true">NORMINV(RAND(),$C$10,$C$15)</f>
        <v>33.9378191059978</v>
      </c>
      <c r="R846" s="0" t="n">
        <f aca="true">NORMINV(RAND(),$D$10,$D$15)</f>
        <v>11.5240997170647</v>
      </c>
      <c r="S846" s="0" t="n">
        <f aca="true">NORMINV(RAND(),$E$10,$E$15)</f>
        <v>4.36101526762924</v>
      </c>
      <c r="T846" s="0" t="n">
        <f aca="false">MEDIAN(INDEX(Avaliadores!$B$17:$B$22,$B846),INDEX(Avaliadores!$B$17:$B$22,$C846),INDEX(Avaliadores!$B$17:$B$22,$D846),INDEX(Avaliadores!$B$17:$B$22,$E846),INDEX(Avaliadores!$B$17:$B$22,$F846),INDEX(Avaliadores!$B$17:$B$22,$G846))</f>
        <v>2.66666666666667</v>
      </c>
      <c r="U846" s="0" t="n">
        <f aca="false">MEDIAN(INDEX(Avaliadores!$C$17:$C$22,$B846),INDEX(Avaliadores!$C$17:$C$22,$C846),INDEX(Avaliadores!$C$17:$C$22,$D846),INDEX(Avaliadores!$C$17:$C$22,$E846),INDEX(Avaliadores!$C$17:$C$22,$F846),INDEX(Avaliadores!$C$17:$C$22,$G846))</f>
        <v>5.29166666666667</v>
      </c>
      <c r="V846" s="0" t="n">
        <f aca="false">MEDIAN(INDEX(Avaliadores!$D$17:$D$22,$B846),INDEX(Avaliadores!$D$17:$D$22,$C846),INDEX(Avaliadores!$D$17:$D$22,$D846),INDEX(Avaliadores!$D$17:$D$22,$E846),INDEX(Avaliadores!$D$17:$D$22,$F846),INDEX(Avaliadores!$D$17:$D$22,$G846))</f>
        <v>5.66666666666667</v>
      </c>
      <c r="W846" s="0" t="n">
        <f aca="false">MEDIAN(INDEX(Avaliadores!$E$17:$E$22,$B846),INDEX(Avaliadores!$E$17:$E$22,$C846),INDEX(Avaliadores!$E$17:$E$22,$D846),INDEX(Avaliadores!$E$17:$E$22,$E846),INDEX(Avaliadores!$E$17:$E$22,$F846),INDEX(Avaliadores!$E$17:$E$22,$G846))</f>
        <v>6.29166666666667</v>
      </c>
      <c r="X846" s="0" t="n">
        <f aca="false">MEDIAN(INDEX(Avaliadores!$F$17:$F$22,$B846),INDEX(Avaliadores!$F$17:$F$22,$C846),INDEX(Avaliadores!$F$17:$F$22,$D846),INDEX(Avaliadores!$F$17:$F$22,$E846),INDEX(Avaliadores!$F$17:$F$22,$F846),INDEX(Avaliadores!$F$17:$F$22,$G846))</f>
        <v>2.66666666666667</v>
      </c>
      <c r="Y846" s="0" t="n">
        <f aca="false">MEDIAN(INDEX(Avaliadores!$G$17:$G$22,$B846),INDEX(Avaliadores!$G$17:$G$22,$C846),INDEX(Avaliadores!$G$17:$G$22,$D846),INDEX(Avaliadores!$G$17:$G$22,$E846),INDEX(Avaliadores!$G$17:$G$22,$F846),INDEX(Avaliadores!$G$17:$G$22,$G846))</f>
        <v>5.04166666666667</v>
      </c>
      <c r="Z846" s="0" t="n">
        <f aca="false">MEDIAN(INDEX(Avaliadores!$H$17:$H$22,$B846),INDEX(Avaliadores!$H$17:$H$22,$C846),INDEX(Avaliadores!$H$17:$H$22,$D846),INDEX(Avaliadores!$H$17:$H$22,$E846),INDEX(Avaliadores!$H$17:$H$22,$F846),INDEX(Avaliadores!$H$17:$H$22,$G846))</f>
        <v>3.91666666666667</v>
      </c>
      <c r="AA846" s="0" t="n">
        <f aca="false">MEDIAN(INDEX(Avaliadores!$I$17:$I$22,$B846),INDEX(Avaliadores!$I$17:$I$22,$C846),INDEX(Avaliadores!$I$17:$I$22,$D846),INDEX(Avaliadores!$I$17:$I$22,$E846),INDEX(Avaliadores!$I$17:$I$22,$F846),INDEX(Avaliadores!$I$17:$I$22,$G846))</f>
        <v>6.66666666666667</v>
      </c>
      <c r="AB846" s="0" t="n">
        <f aca="false">IF(MAX(H846:K846)=MIN(H846:K846),0,IF($B$17="custo",(MAX(H846:K846)-H846)/(MAX(H846:K846)-MIN(H846:K846)),(H846-MIN(H846:K846))/(MAX(H846:K846)-MIN(H846:K846))))</f>
        <v>0.14035068779759</v>
      </c>
      <c r="AC846" s="0" t="n">
        <f aca="false">IF(MAX(H846:K846)=MIN(H846:K846),0,IF($B$17="custo",(MAX(H846:K846)-I846)/(MAX(H846:K846)-MIN(H846:K846)),(I846-MIN(H846:K846))/(MAX(H846:K846)-MIN(H846:K846))))</f>
        <v>0</v>
      </c>
      <c r="AD846" s="0" t="n">
        <f aca="false">IF(MAX(H846:K846)=MIN(H846:K846),0,IF($B$17="custo",(MAX(H846:K846)-J846)/(MAX(H846:K846)-MIN(H846:K846)),(J846-MIN(H846:K846))/(MAX(H846:K846)-MIN(H846:K846))))</f>
        <v>0.79220112701827</v>
      </c>
      <c r="AE846" s="0" t="n">
        <f aca="false">IF(MAX(H846:K846)=MIN(H846:K846),0,IF($B$17="custo",(MAX(H846:K846)-K846)/(MAX(H846:K846)-MIN(H846:K846)),(K846-MIN(H846:K846))/(MAX(H846:K846)-MIN(H846:K846))))</f>
        <v>1</v>
      </c>
      <c r="AF846" s="0" t="n">
        <f aca="false">IF(MAX(L846:O846)=MIN(L846:O846),0,IF($C$17="custo",(MAX(L846:O846)-L846)/(MAX(L846:O846)-MIN(L846:O846)),(L846-MIN(L846:O846))/(MAX(L846:O846)-MIN(L846:O846))))</f>
        <v>0.532968161109676</v>
      </c>
      <c r="AG846" s="0" t="n">
        <f aca="false">IF(MAX(L846:O846)=MIN(L846:O846),0,IF($C$17="custo",(MAX(L846:O846)-M846)/(MAX(L846:O846)-MIN(L846:O846)),(M846-MIN(L846:O846))/(MAX(L846:O846)-MIN(L846:O846))))</f>
        <v>1</v>
      </c>
      <c r="AH846" s="0" t="n">
        <f aca="false">IF(MAX(L846:O846)=MIN(L846:O846),0,IF($C$17="custo",(MAX(L846:O846)-N846)/(MAX(L846:O846)-MIN(L846:O846)),(N846-MIN(L846:O846))/(MAX(L846:O846)-MIN(L846:O846))))</f>
        <v>0.674202331521631</v>
      </c>
      <c r="AI846" s="0" t="n">
        <f aca="false">IF(MAX(L846:O846)=MIN(L846:O846),0,IF($C$17="custo",(MAX(L846:O846)-O846)/(MAX(L846:O846)-MIN(L846:O846)),(O846-MIN(L846:O846))/(MAX(L846:O846)-MIN(L846:O846))))</f>
        <v>0</v>
      </c>
      <c r="AJ846" s="0" t="n">
        <f aca="false">IF(MAX(P846:S846)=MIN(P846:S846),0,IF($D$17="custo",(MAX(P846:S846)-P846)/(MAX(P846:S846)-MIN(P846:S846)),(P846-MIN(P846:S846))/(MAX(P846:S846)-MIN(P846:S846))))</f>
        <v>0.317106435009439</v>
      </c>
      <c r="AK846" s="0" t="n">
        <f aca="false">IF(MAX(P846:S846)=MIN(P846:S846),0,IF($D$17="custo",(MAX(P846:S846)-Q846)/(MAX(P846:S846)-MIN(P846:S846)),(Q846-MIN(P846:S846))/(MAX(P846:S846)-MIN(P846:S846))))</f>
        <v>0</v>
      </c>
      <c r="AL846" s="0" t="n">
        <f aca="false">IF(MAX(P846:S846)=MIN(P846:S846),0,IF($D$17="custo",(MAX(P846:S846)-R846)/(MAX(P846:S846)-MIN(P846:S846)),(R846-MIN(P846:S846))/(MAX(P846:S846)-MIN(P846:S846))))</f>
        <v>0.757814113770362</v>
      </c>
      <c r="AM846" s="0" t="n">
        <f aca="false">IF(MAX(P846:S846)=MIN(P846:S846),0,IF($D$17="custo",(MAX(P846:S846)-S846)/(MAX(P846:S846)-MIN(P846:S846)),(S846-MIN(P846:S846))/(MAX(P846:S846)-MIN(P846:S846))))</f>
        <v>1</v>
      </c>
      <c r="AN846" s="0" t="n">
        <f aca="false">IF(MAX(T846:W846)=MIN(T846:W846),0,IF($E$17="custo",(MAX(T846:W846)-T846)/(MAX(T846:W846)-MIN(T846:W846)),(T846-MIN(T846:W846))/(MAX(T846:W846)-MIN(T846:W846))))</f>
        <v>0</v>
      </c>
      <c r="AO846" s="0" t="n">
        <f aca="false">IF(MAX(T846:W846)=MIN(T846:W846),0,IF($E$17="custo",(MAX(T846:W846)-U846)/(MAX(T846:W846)-MIN(T846:W846)),(U846-MIN(T846:W846))/(MAX(T846:W846)-MIN(T846:W846))))</f>
        <v>0.724137931034483</v>
      </c>
      <c r="AP846" s="0" t="n">
        <f aca="false">IF(MAX(T846:W846)=MIN(T846:W846),0,IF($E$17="custo",(MAX(T846:W846)-V846)/(MAX(T846:W846)-MIN(T846:W846)),(V846-MIN(T846:W846))/(MAX(T846:W846)-MIN(T846:W846))))</f>
        <v>0.827586206896552</v>
      </c>
      <c r="AQ846" s="0" t="n">
        <f aca="false">IF(MAX(T846:W846)=MIN(T846:W846),0,IF($E$17="custo",(MAX(T846:W846)-W846)/(MAX(T846:W846)-MIN(T846:W846)),(W846-MIN(T846:W846))/(MAX(T846:W846)-MIN(T846:W846))))</f>
        <v>1</v>
      </c>
      <c r="AR846" s="0" t="n">
        <f aca="false">IF(MAX(X846:AA846)=MIN(X846:AA846),0,IF($F$17="custo",(MAX(X846:AA846)-X846)/(MAX(X846:AA846)-MIN(X846:AA846)),(X846-MIN(X846:AA846))/(MAX(X846:AA846)-MIN(X846:AA846))))</f>
        <v>0</v>
      </c>
      <c r="AS846" s="0" t="n">
        <f aca="false">IF(MAX(X846:AA846)=MIN(X846:AA846),0,IF($F$17="custo",(MAX(X846:AA846)-Y846)/(MAX(X846:AA846)-MIN(X846:AA846)),(Y846-MIN(X846:AA846))/(MAX(X846:AA846)-MIN(X846:AA846))))</f>
        <v>0.59375</v>
      </c>
      <c r="AT846" s="0" t="n">
        <f aca="false">IF(MAX(X846:AA846)=MIN(X846:AA846),0,IF($F$17="custo",(MAX(X846:AA846)-Z846)/(MAX(X846:AA846)-MIN(X846:AA846)),(Z846-MIN(X846:AA846))/(MAX(X846:AA846)-MIN(X846:AA846))))</f>
        <v>0.3125</v>
      </c>
      <c r="AU846" s="0" t="n">
        <f aca="false">IF(MAX(X846:AA846)=MIN(X846:AA846),0,IF($F$17="custo",(MAX(X846:AA846)-AA846)/(MAX(X846:AA846)-MIN(X846:AA846)),(AA846-MIN(X846:AA846))/(MAX(X846:AA846)-MIN(X846:AA846))))</f>
        <v>1</v>
      </c>
      <c r="AV846" s="0" t="n">
        <f aca="false">STDEVP(AB846:AE846)</f>
        <v>0.422371818418694</v>
      </c>
      <c r="AW846" s="0" t="n">
        <f aca="false">STDEVP(AF846:AI846)</f>
        <v>0.360798922081348</v>
      </c>
      <c r="AX846" s="0" t="n">
        <f aca="false">STDEVP(AJ846:AM846)</f>
        <v>0.386818724086873</v>
      </c>
      <c r="AY846" s="0" t="n">
        <f aca="false">STDEVP(AN846:AQ846)</f>
        <v>0.381264558405103</v>
      </c>
      <c r="AZ846" s="0" t="n">
        <f aca="false">STDEVP(AR846:AU846)</f>
        <v>0.368017678541059</v>
      </c>
      <c r="BA846" s="0" t="n">
        <f aca="false">AV846*((1-IFERROR(CORREL(AB846:AE846,AF846:AI846),0))+(1-IFERROR(CORREL(AB846:AE846,AJ846:AM846),0))+(1-IFERROR(CORREL(AB846:AE846,AN846:AQ846),0))+(1-IFERROR(CORREL(AB846:AE846,AR846:AU846),0)))</f>
        <v>1.09222673118088</v>
      </c>
      <c r="BB846" s="0" t="n">
        <f aca="false">AW846*((1-IFERROR(CORREL(AF846:AI846,AB846:AE846),0))+(1-IFERROR(CORREL(AF846:AI846,AJ846:AM846),0))+(1-IFERROR(CORREL(AF846:AI846,AN846:AQ846),0))+(1-IFERROR(CORREL(AF846:AI846,AR846:AU846),0)))</f>
        <v>2.26513609861121</v>
      </c>
      <c r="BC846" s="0" t="n">
        <f aca="false">AX846*((1-IFERROR(CORREL(AJ846:AM846,AB846:AE846),0))+(1-IFERROR(CORREL(AJ846:AM846,AF846:AI846),0))+(1-IFERROR(CORREL(AJ846:AM846,AN846:AQ846),0))+(1-IFERROR(CORREL(AJ846:AM846,AR846:AU846),0)))</f>
        <v>1.12178596880924</v>
      </c>
      <c r="BD846" s="0" t="n">
        <f aca="false">AY846*((1-IFERROR(CORREL(AN846:AQ846,AB846:AE846),0))+(1-IFERROR(CORREL(AN846:AQ846,AF846:AI846),0))+(1-IFERROR(CORREL(AN846:AQ846,AJ846:AM846),0))+(1-IFERROR(CORREL(AN846:AQ846,AR846:AU846),0)))</f>
        <v>0.844927730808327</v>
      </c>
      <c r="BE846" s="0" t="n">
        <f aca="false">AZ846*((1-IFERROR(CORREL(AR846:AU846,AB846:AE846),0))+(1-IFERROR(CORREL(AR846:AU846,AF846:AI846),0))+(1-IFERROR(CORREL(AR846:AU846,AJ846:AM846),0))+(1-IFERROR(CORREL(AR846:AU846,AN846:AQ846),0)))</f>
        <v>0.980093186485936</v>
      </c>
      <c r="BF846" s="0" t="n">
        <f aca="false">IF(SUM(BA846:BE846)&gt;0,BA846/SUM(BA846:BE846),1/5)</f>
        <v>0.173254652143469</v>
      </c>
      <c r="BG846" s="0" t="n">
        <f aca="false">IF(SUM(BA846:BE846)&gt;0,BB846/SUM(BA846:BE846),1/5)</f>
        <v>0.359307601269014</v>
      </c>
      <c r="BH846" s="0" t="n">
        <f aca="false">IF(SUM(BA846:BE846)&gt;0,BC846/SUM(BA846:BE846),1/5)</f>
        <v>0.177943491270662</v>
      </c>
      <c r="BI846" s="0" t="n">
        <f aca="false">IF(SUM(BA846:BE846)&gt;0,BD846/SUM(BA846:BE846),1/5)</f>
        <v>0.134026805889742</v>
      </c>
      <c r="BJ846" s="0" t="n">
        <f aca="false">IF(SUM(BA846:BE846)&gt;0,BE846/SUM(BA846:BE846),1/5)</f>
        <v>0.155467449427113</v>
      </c>
      <c r="BK846" s="0" t="n">
        <f aca="false">BF846*AB846+BG846*AF846+BH846*AJ846+BI846*AN846+BJ846*AR846</f>
        <v>0.272242947263516</v>
      </c>
      <c r="BL846" s="0" t="n">
        <f aca="false">BF846*AC846+BG846*AG846+BH846*AK846+BI846*AO846+BJ846*AS846</f>
        <v>0.54867029328652</v>
      </c>
      <c r="BM846" s="0" t="n">
        <f aca="false">BF846*AD846+BG846*AH846+BH846*AL846+BI846*AP846+BJ846*AT846</f>
        <v>0.673848956191434</v>
      </c>
      <c r="BN846" s="0" t="n">
        <f aca="false">BF846*AE846+BG846*AI846+BH846*AM846+BI846*AQ846+BJ846*AU846</f>
        <v>0.640692398730986</v>
      </c>
      <c r="BO846" s="0" t="n">
        <f aca="false">RANK(BK846,$BK846:$BN846)</f>
        <v>4</v>
      </c>
      <c r="BP846" s="0" t="n">
        <f aca="false">RANK(BL846,$BK846:$BN846)</f>
        <v>3</v>
      </c>
      <c r="BQ846" s="0" t="n">
        <f aca="false">RANK(BM846,$BK846:$BN846)</f>
        <v>1</v>
      </c>
      <c r="BR846" s="0" t="n">
        <f aca="false">RANK(BN846,$BK846:$BN846)</f>
        <v>2</v>
      </c>
    </row>
    <row r="847" customFormat="false" ht="15" hidden="false" customHeight="false" outlineLevel="0" collapsed="false">
      <c r="A847" s="0" t="n">
        <v>824</v>
      </c>
      <c r="B847" s="0" t="n">
        <f aca="false">RANDBETWEEN(1,$B$5)</f>
        <v>1</v>
      </c>
      <c r="C847" s="0" t="n">
        <f aca="false">RANDBETWEEN(1,$B$5)</f>
        <v>1</v>
      </c>
      <c r="D847" s="0" t="n">
        <f aca="false">RANDBETWEEN(1,$B$5)</f>
        <v>3</v>
      </c>
      <c r="E847" s="0" t="n">
        <f aca="false">RANDBETWEEN(1,$B$5)</f>
        <v>6</v>
      </c>
      <c r="F847" s="0" t="n">
        <f aca="false">RANDBETWEEN(1,$B$5)</f>
        <v>2</v>
      </c>
      <c r="G847" s="0" t="n">
        <f aca="false">RANDBETWEEN(1,$B$5)</f>
        <v>1</v>
      </c>
      <c r="H847" s="0" t="n">
        <f aca="true">NORMINV(RAND(),$B$8,$B$13)</f>
        <v>44.7533124329882</v>
      </c>
      <c r="I847" s="0" t="n">
        <f aca="true">NORMINV(RAND(),$C$8,$C$13)</f>
        <v>59.9766936533042</v>
      </c>
      <c r="J847" s="0" t="n">
        <f aca="true">NORMINV(RAND(),$D$8,$D$13)</f>
        <v>15.758661621033</v>
      </c>
      <c r="K847" s="0" t="n">
        <f aca="true">NORMINV(RAND(),$E$8,$E$13)</f>
        <v>2.99663361337251</v>
      </c>
      <c r="L847" s="0" t="n">
        <f aca="true">NORMINV(RAND(),$B$9,$B$14)</f>
        <v>44.3279697580656</v>
      </c>
      <c r="M847" s="0" t="n">
        <f aca="true">NORMINV(RAND(),$C$9,$C$14)</f>
        <v>48.7466486567545</v>
      </c>
      <c r="N847" s="0" t="n">
        <f aca="true">NORMINV(RAND(),$D$9,$D$14)</f>
        <v>40.8252966133208</v>
      </c>
      <c r="O847" s="0" t="n">
        <f aca="true">NORMINV(RAND(),$E$9,$E$14)</f>
        <v>25.2681324770397</v>
      </c>
      <c r="P847" s="0" t="n">
        <f aca="true">NORMINV(RAND(),$B$10,$B$15)</f>
        <v>24.6391001014478</v>
      </c>
      <c r="Q847" s="0" t="n">
        <f aca="true">NORMINV(RAND(),$C$10,$C$15)</f>
        <v>31.5895325633466</v>
      </c>
      <c r="R847" s="0" t="n">
        <f aca="true">NORMINV(RAND(),$D$10,$D$15)</f>
        <v>9.69426100170237</v>
      </c>
      <c r="S847" s="0" t="n">
        <f aca="true">NORMINV(RAND(),$E$10,$E$15)</f>
        <v>3.66976823992253</v>
      </c>
      <c r="T847" s="0" t="n">
        <f aca="false">MEDIAN(INDEX(Avaliadores!$B$17:$B$22,$B847),INDEX(Avaliadores!$B$17:$B$22,$C847),INDEX(Avaliadores!$B$17:$B$22,$D847),INDEX(Avaliadores!$B$17:$B$22,$E847),INDEX(Avaliadores!$B$17:$B$22,$F847),INDEX(Avaliadores!$B$17:$B$22,$G847))</f>
        <v>2.04166666666667</v>
      </c>
      <c r="U847" s="0" t="n">
        <f aca="false">MEDIAN(INDEX(Avaliadores!$C$17:$C$22,$B847),INDEX(Avaliadores!$C$17:$C$22,$C847),INDEX(Avaliadores!$C$17:$C$22,$D847),INDEX(Avaliadores!$C$17:$C$22,$E847),INDEX(Avaliadores!$C$17:$C$22,$F847),INDEX(Avaliadores!$C$17:$C$22,$G847))</f>
        <v>4.41666666666667</v>
      </c>
      <c r="V847" s="0" t="n">
        <f aca="false">MEDIAN(INDEX(Avaliadores!$D$17:$D$22,$B847),INDEX(Avaliadores!$D$17:$D$22,$C847),INDEX(Avaliadores!$D$17:$D$22,$D847),INDEX(Avaliadores!$D$17:$D$22,$E847),INDEX(Avaliadores!$D$17:$D$22,$F847),INDEX(Avaliadores!$D$17:$D$22,$G847))</f>
        <v>6.54166666666667</v>
      </c>
      <c r="W847" s="0" t="n">
        <f aca="false">MEDIAN(INDEX(Avaliadores!$E$17:$E$22,$B847),INDEX(Avaliadores!$E$17:$E$22,$C847),INDEX(Avaliadores!$E$17:$E$22,$D847),INDEX(Avaliadores!$E$17:$E$22,$E847),INDEX(Avaliadores!$E$17:$E$22,$F847),INDEX(Avaliadores!$E$17:$E$22,$G847))</f>
        <v>6.54166666666667</v>
      </c>
      <c r="X847" s="0" t="n">
        <f aca="false">MEDIAN(INDEX(Avaliadores!$F$17:$F$22,$B847),INDEX(Avaliadores!$F$17:$F$22,$C847),INDEX(Avaliadores!$F$17:$F$22,$D847),INDEX(Avaliadores!$F$17:$F$22,$E847),INDEX(Avaliadores!$F$17:$F$22,$F847),INDEX(Avaliadores!$F$17:$F$22,$G847))</f>
        <v>2.04166666666667</v>
      </c>
      <c r="Y847" s="0" t="n">
        <f aca="false">MEDIAN(INDEX(Avaliadores!$G$17:$G$22,$B847),INDEX(Avaliadores!$G$17:$G$22,$C847),INDEX(Avaliadores!$G$17:$G$22,$D847),INDEX(Avaliadores!$G$17:$G$22,$E847),INDEX(Avaliadores!$G$17:$G$22,$F847),INDEX(Avaliadores!$G$17:$G$22,$G847))</f>
        <v>5.04166666666667</v>
      </c>
      <c r="Z847" s="0" t="n">
        <f aca="false">MEDIAN(INDEX(Avaliadores!$H$17:$H$22,$B847),INDEX(Avaliadores!$H$17:$H$22,$C847),INDEX(Avaliadores!$H$17:$H$22,$D847),INDEX(Avaliadores!$H$17:$H$22,$E847),INDEX(Avaliadores!$H$17:$H$22,$F847),INDEX(Avaliadores!$H$17:$H$22,$G847))</f>
        <v>4.04166666666667</v>
      </c>
      <c r="AA847" s="0" t="n">
        <f aca="false">MEDIAN(INDEX(Avaliadores!$I$17:$I$22,$B847),INDEX(Avaliadores!$I$17:$I$22,$C847),INDEX(Avaliadores!$I$17:$I$22,$D847),INDEX(Avaliadores!$I$17:$I$22,$E847),INDEX(Avaliadores!$I$17:$I$22,$F847),INDEX(Avaliadores!$I$17:$I$22,$G847))</f>
        <v>7.04166666666667</v>
      </c>
      <c r="AB847" s="0" t="n">
        <f aca="false">IF(MAX(H847:K847)=MIN(H847:K847),0,IF($B$17="custo",(MAX(H847:K847)-H847)/(MAX(H847:K847)-MIN(H847:K847)),(H847-MIN(H847:K847))/(MAX(H847:K847)-MIN(H847:K847))))</f>
        <v>0.267170326069286</v>
      </c>
      <c r="AC847" s="0" t="n">
        <f aca="false">IF(MAX(H847:K847)=MIN(H847:K847),0,IF($B$17="custo",(MAX(H847:K847)-I847)/(MAX(H847:K847)-MIN(H847:K847)),(I847-MIN(H847:K847))/(MAX(H847:K847)-MIN(H847:K847))))</f>
        <v>0</v>
      </c>
      <c r="AD847" s="0" t="n">
        <f aca="false">IF(MAX(H847:K847)=MIN(H847:K847),0,IF($B$17="custo",(MAX(H847:K847)-J847)/(MAX(H847:K847)-MIN(H847:K847)),(J847-MIN(H847:K847))/(MAX(H847:K847)-MIN(H847:K847))))</f>
        <v>0.776026420493119</v>
      </c>
      <c r="AE847" s="0" t="n">
        <f aca="false">IF(MAX(H847:K847)=MIN(H847:K847),0,IF($B$17="custo",(MAX(H847:K847)-K847)/(MAX(H847:K847)-MIN(H847:K847)),(K847-MIN(H847:K847))/(MAX(H847:K847)-MIN(H847:K847))))</f>
        <v>1</v>
      </c>
      <c r="AF847" s="0" t="n">
        <f aca="false">IF(MAX(L847:O847)=MIN(L847:O847),0,IF($C$17="custo",(MAX(L847:O847)-L847)/(MAX(L847:O847)-MIN(L847:O847)),(L847-MIN(L847:O847))/(MAX(L847:O847)-MIN(L847:O847))))</f>
        <v>0.811799056428166</v>
      </c>
      <c r="AG847" s="0" t="n">
        <f aca="false">IF(MAX(L847:O847)=MIN(L847:O847),0,IF($C$17="custo",(MAX(L847:O847)-M847)/(MAX(L847:O847)-MIN(L847:O847)),(M847-MIN(L847:O847))/(MAX(L847:O847)-MIN(L847:O847))))</f>
        <v>1</v>
      </c>
      <c r="AH847" s="0" t="n">
        <f aca="false">IF(MAX(L847:O847)=MIN(L847:O847),0,IF($C$17="custo",(MAX(L847:O847)-N847)/(MAX(L847:O847)-MIN(L847:O847)),(N847-MIN(L847:O847))/(MAX(L847:O847)-MIN(L847:O847))))</f>
        <v>0.662612748488862</v>
      </c>
      <c r="AI847" s="0" t="n">
        <f aca="false">IF(MAX(L847:O847)=MIN(L847:O847),0,IF($C$17="custo",(MAX(L847:O847)-O847)/(MAX(L847:O847)-MIN(L847:O847)),(O847-MIN(L847:O847))/(MAX(L847:O847)-MIN(L847:O847))))</f>
        <v>0</v>
      </c>
      <c r="AJ847" s="0" t="n">
        <f aca="false">IF(MAX(P847:S847)=MIN(P847:S847),0,IF($D$17="custo",(MAX(P847:S847)-P847)/(MAX(P847:S847)-MIN(P847:S847)),(P847-MIN(P847:S847))/(MAX(P847:S847)-MIN(P847:S847))))</f>
        <v>0.24894309211871</v>
      </c>
      <c r="AK847" s="0" t="n">
        <f aca="false">IF(MAX(P847:S847)=MIN(P847:S847),0,IF($D$17="custo",(MAX(P847:S847)-Q847)/(MAX(P847:S847)-MIN(P847:S847)),(Q847-MIN(P847:S847))/(MAX(P847:S847)-MIN(P847:S847))))</f>
        <v>0</v>
      </c>
      <c r="AL847" s="0" t="n">
        <f aca="false">IF(MAX(P847:S847)=MIN(P847:S847),0,IF($D$17="custo",(MAX(P847:S847)-R847)/(MAX(P847:S847)-MIN(P847:S847)),(R847-MIN(P847:S847))/(MAX(P847:S847)-MIN(P847:S847))))</f>
        <v>0.784221217199695</v>
      </c>
      <c r="AM847" s="0" t="n">
        <f aca="false">IF(MAX(P847:S847)=MIN(P847:S847),0,IF($D$17="custo",(MAX(P847:S847)-S847)/(MAX(P847:S847)-MIN(P847:S847)),(S847-MIN(P847:S847))/(MAX(P847:S847)-MIN(P847:S847))))</f>
        <v>1</v>
      </c>
      <c r="AN847" s="0" t="n">
        <f aca="false">IF(MAX(T847:W847)=MIN(T847:W847),0,IF($E$17="custo",(MAX(T847:W847)-T847)/(MAX(T847:W847)-MIN(T847:W847)),(T847-MIN(T847:W847))/(MAX(T847:W847)-MIN(T847:W847))))</f>
        <v>0</v>
      </c>
      <c r="AO847" s="0" t="n">
        <f aca="false">IF(MAX(T847:W847)=MIN(T847:W847),0,IF($E$17="custo",(MAX(T847:W847)-U847)/(MAX(T847:W847)-MIN(T847:W847)),(U847-MIN(T847:W847))/(MAX(T847:W847)-MIN(T847:W847))))</f>
        <v>0.527777777777778</v>
      </c>
      <c r="AP847" s="0" t="n">
        <f aca="false">IF(MAX(T847:W847)=MIN(T847:W847),0,IF($E$17="custo",(MAX(T847:W847)-V847)/(MAX(T847:W847)-MIN(T847:W847)),(V847-MIN(T847:W847))/(MAX(T847:W847)-MIN(T847:W847))))</f>
        <v>1</v>
      </c>
      <c r="AQ847" s="0" t="n">
        <f aca="false">IF(MAX(T847:W847)=MIN(T847:W847),0,IF($E$17="custo",(MAX(T847:W847)-W847)/(MAX(T847:W847)-MIN(T847:W847)),(W847-MIN(T847:W847))/(MAX(T847:W847)-MIN(T847:W847))))</f>
        <v>1</v>
      </c>
      <c r="AR847" s="0" t="n">
        <f aca="false">IF(MAX(X847:AA847)=MIN(X847:AA847),0,IF($F$17="custo",(MAX(X847:AA847)-X847)/(MAX(X847:AA847)-MIN(X847:AA847)),(X847-MIN(X847:AA847))/(MAX(X847:AA847)-MIN(X847:AA847))))</f>
        <v>0</v>
      </c>
      <c r="AS847" s="0" t="n">
        <f aca="false">IF(MAX(X847:AA847)=MIN(X847:AA847),0,IF($F$17="custo",(MAX(X847:AA847)-Y847)/(MAX(X847:AA847)-MIN(X847:AA847)),(Y847-MIN(X847:AA847))/(MAX(X847:AA847)-MIN(X847:AA847))))</f>
        <v>0.6</v>
      </c>
      <c r="AT847" s="0" t="n">
        <f aca="false">IF(MAX(X847:AA847)=MIN(X847:AA847),0,IF($F$17="custo",(MAX(X847:AA847)-Z847)/(MAX(X847:AA847)-MIN(X847:AA847)),(Z847-MIN(X847:AA847))/(MAX(X847:AA847)-MIN(X847:AA847))))</f>
        <v>0.4</v>
      </c>
      <c r="AU847" s="0" t="n">
        <f aca="false">IF(MAX(X847:AA847)=MIN(X847:AA847),0,IF($F$17="custo",(MAX(X847:AA847)-AA847)/(MAX(X847:AA847)-MIN(X847:AA847)),(AA847-MIN(X847:AA847))/(MAX(X847:AA847)-MIN(X847:AA847))))</f>
        <v>1</v>
      </c>
      <c r="AV847" s="0" t="n">
        <f aca="false">STDEVP(AB847:AE847)</f>
        <v>0.396841829997964</v>
      </c>
      <c r="AW847" s="0" t="n">
        <f aca="false">STDEVP(AF847:AI847)</f>
        <v>0.376628104832685</v>
      </c>
      <c r="AX847" s="0" t="n">
        <f aca="false">STDEVP(AJ847:AM847)</f>
        <v>0.401103572487284</v>
      </c>
      <c r="AY847" s="0" t="n">
        <f aca="false">STDEVP(AN847:AQ847)</f>
        <v>0.412654292131822</v>
      </c>
      <c r="AZ847" s="0" t="n">
        <f aca="false">STDEVP(AR847:AU847)</f>
        <v>0.360555127546399</v>
      </c>
      <c r="BA847" s="0" t="n">
        <f aca="false">AV847*((1-IFERROR(CORREL(AB847:AE847,AF847:AI847),0))+(1-IFERROR(CORREL(AB847:AE847,AJ847:AM847),0))+(1-IFERROR(CORREL(AB847:AE847,AN847:AQ847),0))+(1-IFERROR(CORREL(AB847:AE847,AR847:AU847),0)))</f>
        <v>1.05031898072773</v>
      </c>
      <c r="BB847" s="0" t="n">
        <f aca="false">AW847*((1-IFERROR(CORREL(AF847:AI847,AB847:AE847),0))+(1-IFERROR(CORREL(AF847:AI847,AJ847:AM847),0))+(1-IFERROR(CORREL(AF847:AI847,AN847:AQ847),0))+(1-IFERROR(CORREL(AF847:AI847,AR847:AU847),0)))</f>
        <v>2.66046396631587</v>
      </c>
      <c r="BC847" s="0" t="n">
        <f aca="false">AX847*((1-IFERROR(CORREL(AJ847:AM847,AB847:AE847),0))+(1-IFERROR(CORREL(AJ847:AM847,AF847:AI847),0))+(1-IFERROR(CORREL(AJ847:AM847,AN847:AQ847),0))+(1-IFERROR(CORREL(AJ847:AM847,AR847:AU847),0)))</f>
        <v>1.05064670567194</v>
      </c>
      <c r="BD847" s="0" t="n">
        <f aca="false">AY847*((1-IFERROR(CORREL(AN847:AQ847,AB847:AE847),0))+(1-IFERROR(CORREL(AN847:AQ847,AF847:AI847),0))+(1-IFERROR(CORREL(AN847:AQ847,AJ847:AM847),0))+(1-IFERROR(CORREL(AN847:AQ847,AR847:AU847),0)))</f>
        <v>0.967776769671092</v>
      </c>
      <c r="BE847" s="0" t="n">
        <f aca="false">AZ847*((1-IFERROR(CORREL(AR847:AU847,AB847:AE847),0))+(1-IFERROR(CORREL(AR847:AU847,AF847:AI847),0))+(1-IFERROR(CORREL(AR847:AU847,AJ847:AM847),0))+(1-IFERROR(CORREL(AR847:AU847,AN847:AQ847),0)))</f>
        <v>1.04782230612776</v>
      </c>
      <c r="BF847" s="0" t="n">
        <f aca="false">IF(SUM(BA847:BE847)&gt;0,BA847/SUM(BA847:BE847),1/5)</f>
        <v>0.154982223449712</v>
      </c>
      <c r="BG847" s="0" t="n">
        <f aca="false">IF(SUM(BA847:BE847)&gt;0,BB847/SUM(BA847:BE847),1/5)</f>
        <v>0.392570855590732</v>
      </c>
      <c r="BH847" s="0" t="n">
        <f aca="false">IF(SUM(BA847:BE847)&gt;0,BC847/SUM(BA847:BE847),1/5)</f>
        <v>0.155030581654662</v>
      </c>
      <c r="BI847" s="0" t="n">
        <f aca="false">IF(SUM(BA847:BE847)&gt;0,BD847/SUM(BA847:BE847),1/5)</f>
        <v>0.142802518395586</v>
      </c>
      <c r="BJ847" s="0" t="n">
        <f aca="false">IF(SUM(BA847:BE847)&gt;0,BE847/SUM(BA847:BE847),1/5)</f>
        <v>0.154613820909308</v>
      </c>
      <c r="BK847" s="0" t="n">
        <f aca="false">BF847*AB847+BG847*AF847+BH847*AJ847+BI847*AN847+BJ847*AR847</f>
        <v>0.39868909369383</v>
      </c>
      <c r="BL847" s="0" t="n">
        <f aca="false">BF847*AC847+BG847*AG847+BH847*AK847+BI847*AO847+BJ847*AS847</f>
        <v>0.560707143956209</v>
      </c>
      <c r="BM847" s="0" t="n">
        <f aca="false">BF847*AD847+BG847*AH847+BH847*AL847+BI847*AP847+BJ847*AT847</f>
        <v>0.706619071911049</v>
      </c>
      <c r="BN847" s="0" t="n">
        <f aca="false">BF847*AE847+BG847*AI847+BH847*AM847+BI847*AQ847+BJ847*AU847</f>
        <v>0.607429144409268</v>
      </c>
      <c r="BO847" s="0" t="n">
        <f aca="false">RANK(BK847,$BK847:$BN847)</f>
        <v>4</v>
      </c>
      <c r="BP847" s="0" t="n">
        <f aca="false">RANK(BL847,$BK847:$BN847)</f>
        <v>3</v>
      </c>
      <c r="BQ847" s="0" t="n">
        <f aca="false">RANK(BM847,$BK847:$BN847)</f>
        <v>1</v>
      </c>
      <c r="BR847" s="0" t="n">
        <f aca="false">RANK(BN847,$BK847:$BN847)</f>
        <v>2</v>
      </c>
    </row>
    <row r="848" customFormat="false" ht="15" hidden="false" customHeight="false" outlineLevel="0" collapsed="false">
      <c r="A848" s="0" t="n">
        <v>825</v>
      </c>
      <c r="B848" s="0" t="n">
        <f aca="false">RANDBETWEEN(1,$B$5)</f>
        <v>3</v>
      </c>
      <c r="C848" s="0" t="n">
        <f aca="false">RANDBETWEEN(1,$B$5)</f>
        <v>6</v>
      </c>
      <c r="D848" s="0" t="n">
        <f aca="false">RANDBETWEEN(1,$B$5)</f>
        <v>5</v>
      </c>
      <c r="E848" s="0" t="n">
        <f aca="false">RANDBETWEEN(1,$B$5)</f>
        <v>2</v>
      </c>
      <c r="F848" s="0" t="n">
        <f aca="false">RANDBETWEEN(1,$B$5)</f>
        <v>6</v>
      </c>
      <c r="G848" s="0" t="n">
        <f aca="false">RANDBETWEEN(1,$B$5)</f>
        <v>6</v>
      </c>
      <c r="H848" s="0" t="n">
        <f aca="true">NORMINV(RAND(),$B$8,$B$13)</f>
        <v>46.9732962724471</v>
      </c>
      <c r="I848" s="0" t="n">
        <f aca="true">NORMINV(RAND(),$C$8,$C$13)</f>
        <v>64.0843065162498</v>
      </c>
      <c r="J848" s="0" t="n">
        <f aca="true">NORMINV(RAND(),$D$8,$D$13)</f>
        <v>14.9150621818037</v>
      </c>
      <c r="K848" s="0" t="n">
        <f aca="true">NORMINV(RAND(),$E$8,$E$13)</f>
        <v>2.59962039898782</v>
      </c>
      <c r="L848" s="0" t="n">
        <f aca="true">NORMINV(RAND(),$B$9,$B$14)</f>
        <v>50.2908348874965</v>
      </c>
      <c r="M848" s="0" t="n">
        <f aca="true">NORMINV(RAND(),$C$9,$C$14)</f>
        <v>56.1780946554173</v>
      </c>
      <c r="N848" s="0" t="n">
        <f aca="true">NORMINV(RAND(),$D$9,$D$14)</f>
        <v>45.9169327937074</v>
      </c>
      <c r="O848" s="0" t="n">
        <f aca="true">NORMINV(RAND(),$E$9,$E$14)</f>
        <v>20.7783939375844</v>
      </c>
      <c r="P848" s="0" t="n">
        <f aca="true">NORMINV(RAND(),$B$10,$B$15)</f>
        <v>23.6987078180949</v>
      </c>
      <c r="Q848" s="0" t="n">
        <f aca="true">NORMINV(RAND(),$C$10,$C$15)</f>
        <v>29.3306466869789</v>
      </c>
      <c r="R848" s="0" t="n">
        <f aca="true">NORMINV(RAND(),$D$10,$D$15)</f>
        <v>9.57844196545698</v>
      </c>
      <c r="S848" s="0" t="n">
        <f aca="true">NORMINV(RAND(),$E$10,$E$15)</f>
        <v>3.71913023261912</v>
      </c>
      <c r="T848" s="0" t="n">
        <f aca="false">MEDIAN(INDEX(Avaliadores!$B$17:$B$22,$B848),INDEX(Avaliadores!$B$17:$B$22,$C848),INDEX(Avaliadores!$B$17:$B$22,$D848),INDEX(Avaliadores!$B$17:$B$22,$E848),INDEX(Avaliadores!$B$17:$B$22,$F848),INDEX(Avaliadores!$B$17:$B$22,$G848))</f>
        <v>2.29166666666667</v>
      </c>
      <c r="U848" s="0" t="n">
        <f aca="false">MEDIAN(INDEX(Avaliadores!$C$17:$C$22,$B848),INDEX(Avaliadores!$C$17:$C$22,$C848),INDEX(Avaliadores!$C$17:$C$22,$D848),INDEX(Avaliadores!$C$17:$C$22,$E848),INDEX(Avaliadores!$C$17:$C$22,$F848),INDEX(Avaliadores!$C$17:$C$22,$G848))</f>
        <v>5.79166666666667</v>
      </c>
      <c r="V848" s="0" t="n">
        <f aca="false">MEDIAN(INDEX(Avaliadores!$D$17:$D$22,$B848),INDEX(Avaliadores!$D$17:$D$22,$C848),INDEX(Avaliadores!$D$17:$D$22,$D848),INDEX(Avaliadores!$D$17:$D$22,$E848),INDEX(Avaliadores!$D$17:$D$22,$F848),INDEX(Avaliadores!$D$17:$D$22,$G848))</f>
        <v>5.29166666666667</v>
      </c>
      <c r="W848" s="0" t="n">
        <f aca="false">MEDIAN(INDEX(Avaliadores!$E$17:$E$22,$B848),INDEX(Avaliadores!$E$17:$E$22,$C848),INDEX(Avaliadores!$E$17:$E$22,$D848),INDEX(Avaliadores!$E$17:$E$22,$E848),INDEX(Avaliadores!$E$17:$E$22,$F848),INDEX(Avaliadores!$E$17:$E$22,$G848))</f>
        <v>6.04166666666667</v>
      </c>
      <c r="X848" s="0" t="n">
        <f aca="false">MEDIAN(INDEX(Avaliadores!$F$17:$F$22,$B848),INDEX(Avaliadores!$F$17:$F$22,$C848),INDEX(Avaliadores!$F$17:$F$22,$D848),INDEX(Avaliadores!$F$17:$F$22,$E848),INDEX(Avaliadores!$F$17:$F$22,$F848),INDEX(Avaliadores!$F$17:$F$22,$G848))</f>
        <v>2.91666666666667</v>
      </c>
      <c r="Y848" s="0" t="n">
        <f aca="false">MEDIAN(INDEX(Avaliadores!$G$17:$G$22,$B848),INDEX(Avaliadores!$G$17:$G$22,$C848),INDEX(Avaliadores!$G$17:$G$22,$D848),INDEX(Avaliadores!$G$17:$G$22,$E848),INDEX(Avaliadores!$G$17:$G$22,$F848),INDEX(Avaliadores!$G$17:$G$22,$G848))</f>
        <v>5.04166666666667</v>
      </c>
      <c r="Z848" s="0" t="n">
        <f aca="false">MEDIAN(INDEX(Avaliadores!$H$17:$H$22,$B848),INDEX(Avaliadores!$H$17:$H$22,$C848),INDEX(Avaliadores!$H$17:$H$22,$D848),INDEX(Avaliadores!$H$17:$H$22,$E848),INDEX(Avaliadores!$H$17:$H$22,$F848),INDEX(Avaliadores!$H$17:$H$22,$G848))</f>
        <v>4.04166666666667</v>
      </c>
      <c r="AA848" s="0" t="n">
        <f aca="false">MEDIAN(INDEX(Avaliadores!$I$17:$I$22,$B848),INDEX(Avaliadores!$I$17:$I$22,$C848),INDEX(Avaliadores!$I$17:$I$22,$D848),INDEX(Avaliadores!$I$17:$I$22,$E848),INDEX(Avaliadores!$I$17:$I$22,$F848),INDEX(Avaliadores!$I$17:$I$22,$G848))</f>
        <v>6.91666666666667</v>
      </c>
      <c r="AB848" s="0" t="n">
        <f aca="false">IF(MAX(H848:K848)=MIN(H848:K848),0,IF($B$17="custo",(MAX(H848:K848)-H848)/(MAX(H848:K848)-MIN(H848:K848)),(H848-MIN(H848:K848))/(MAX(H848:K848)-MIN(H848:K848))))</f>
        <v>0.278297106553801</v>
      </c>
      <c r="AC848" s="0" t="n">
        <f aca="false">IF(MAX(H848:K848)=MIN(H848:K848),0,IF($B$17="custo",(MAX(H848:K848)-I848)/(MAX(H848:K848)-MIN(H848:K848)),(I848-MIN(H848:K848))/(MAX(H848:K848)-MIN(H848:K848))))</f>
        <v>0</v>
      </c>
      <c r="AD848" s="0" t="n">
        <f aca="false">IF(MAX(H848:K848)=MIN(H848:K848),0,IF($B$17="custo",(MAX(H848:K848)-J848)/(MAX(H848:K848)-MIN(H848:K848)),(J848-MIN(H848:K848))/(MAX(H848:K848)-MIN(H848:K848))))</f>
        <v>0.799699037914446</v>
      </c>
      <c r="AE848" s="0" t="n">
        <f aca="false">IF(MAX(H848:K848)=MIN(H848:K848),0,IF($B$17="custo",(MAX(H848:K848)-K848)/(MAX(H848:K848)-MIN(H848:K848)),(K848-MIN(H848:K848))/(MAX(H848:K848)-MIN(H848:K848))))</f>
        <v>1</v>
      </c>
      <c r="AF848" s="0" t="n">
        <f aca="false">IF(MAX(L848:O848)=MIN(L848:O848),0,IF($C$17="custo",(MAX(L848:O848)-L848)/(MAX(L848:O848)-MIN(L848:O848)),(L848-MIN(L848:O848))/(MAX(L848:O848)-MIN(L848:O848))))</f>
        <v>0.833691820875903</v>
      </c>
      <c r="AG848" s="0" t="n">
        <f aca="false">IF(MAX(L848:O848)=MIN(L848:O848),0,IF($C$17="custo",(MAX(L848:O848)-M848)/(MAX(L848:O848)-MIN(L848:O848)),(M848-MIN(L848:O848))/(MAX(L848:O848)-MIN(L848:O848))))</f>
        <v>1</v>
      </c>
      <c r="AH848" s="0" t="n">
        <f aca="false">IF(MAX(L848:O848)=MIN(L848:O848),0,IF($C$17="custo",(MAX(L848:O848)-N848)/(MAX(L848:O848)-MIN(L848:O848)),(N848-MIN(L848:O848))/(MAX(L848:O848)-MIN(L848:O848))))</f>
        <v>0.710134219961335</v>
      </c>
      <c r="AI848" s="0" t="n">
        <f aca="false">IF(MAX(L848:O848)=MIN(L848:O848),0,IF($C$17="custo",(MAX(L848:O848)-O848)/(MAX(L848:O848)-MIN(L848:O848)),(O848-MIN(L848:O848))/(MAX(L848:O848)-MIN(L848:O848))))</f>
        <v>0</v>
      </c>
      <c r="AJ848" s="0" t="n">
        <f aca="false">IF(MAX(P848:S848)=MIN(P848:S848),0,IF($D$17="custo",(MAX(P848:S848)-P848)/(MAX(P848:S848)-MIN(P848:S848)),(P848-MIN(P848:S848))/(MAX(P848:S848)-MIN(P848:S848))))</f>
        <v>0.219898688112443</v>
      </c>
      <c r="AK848" s="0" t="n">
        <f aca="false">IF(MAX(P848:S848)=MIN(P848:S848),0,IF($D$17="custo",(MAX(P848:S848)-Q848)/(MAX(P848:S848)-MIN(P848:S848)),(Q848-MIN(P848:S848))/(MAX(P848:S848)-MIN(P848:S848))))</f>
        <v>0</v>
      </c>
      <c r="AL848" s="0" t="n">
        <f aca="false">IF(MAX(P848:S848)=MIN(P848:S848),0,IF($D$17="custo",(MAX(P848:S848)-R848)/(MAX(P848:S848)-MIN(P848:S848)),(R848-MIN(P848:S848))/(MAX(P848:S848)-MIN(P848:S848))))</f>
        <v>0.771223553151206</v>
      </c>
      <c r="AM848" s="0" t="n">
        <f aca="false">IF(MAX(P848:S848)=MIN(P848:S848),0,IF($D$17="custo",(MAX(P848:S848)-S848)/(MAX(P848:S848)-MIN(P848:S848)),(S848-MIN(P848:S848))/(MAX(P848:S848)-MIN(P848:S848))))</f>
        <v>1</v>
      </c>
      <c r="AN848" s="0" t="n">
        <f aca="false">IF(MAX(T848:W848)=MIN(T848:W848),0,IF($E$17="custo",(MAX(T848:W848)-T848)/(MAX(T848:W848)-MIN(T848:W848)),(T848-MIN(T848:W848))/(MAX(T848:W848)-MIN(T848:W848))))</f>
        <v>0</v>
      </c>
      <c r="AO848" s="0" t="n">
        <f aca="false">IF(MAX(T848:W848)=MIN(T848:W848),0,IF($E$17="custo",(MAX(T848:W848)-U848)/(MAX(T848:W848)-MIN(T848:W848)),(U848-MIN(T848:W848))/(MAX(T848:W848)-MIN(T848:W848))))</f>
        <v>0.933333333333333</v>
      </c>
      <c r="AP848" s="0" t="n">
        <f aca="false">IF(MAX(T848:W848)=MIN(T848:W848),0,IF($E$17="custo",(MAX(T848:W848)-V848)/(MAX(T848:W848)-MIN(T848:W848)),(V848-MIN(T848:W848))/(MAX(T848:W848)-MIN(T848:W848))))</f>
        <v>0.8</v>
      </c>
      <c r="AQ848" s="0" t="n">
        <f aca="false">IF(MAX(T848:W848)=MIN(T848:W848),0,IF($E$17="custo",(MAX(T848:W848)-W848)/(MAX(T848:W848)-MIN(T848:W848)),(W848-MIN(T848:W848))/(MAX(T848:W848)-MIN(T848:W848))))</f>
        <v>1</v>
      </c>
      <c r="AR848" s="0" t="n">
        <f aca="false">IF(MAX(X848:AA848)=MIN(X848:AA848),0,IF($F$17="custo",(MAX(X848:AA848)-X848)/(MAX(X848:AA848)-MIN(X848:AA848)),(X848-MIN(X848:AA848))/(MAX(X848:AA848)-MIN(X848:AA848))))</f>
        <v>0</v>
      </c>
      <c r="AS848" s="0" t="n">
        <f aca="false">IF(MAX(X848:AA848)=MIN(X848:AA848),0,IF($F$17="custo",(MAX(X848:AA848)-Y848)/(MAX(X848:AA848)-MIN(X848:AA848)),(Y848-MIN(X848:AA848))/(MAX(X848:AA848)-MIN(X848:AA848))))</f>
        <v>0.53125</v>
      </c>
      <c r="AT848" s="0" t="n">
        <f aca="false">IF(MAX(X848:AA848)=MIN(X848:AA848),0,IF($F$17="custo",(MAX(X848:AA848)-Z848)/(MAX(X848:AA848)-MIN(X848:AA848)),(Z848-MIN(X848:AA848))/(MAX(X848:AA848)-MIN(X848:AA848))))</f>
        <v>0.28125</v>
      </c>
      <c r="AU848" s="0" t="n">
        <f aca="false">IF(MAX(X848:AA848)=MIN(X848:AA848),0,IF($F$17="custo",(MAX(X848:AA848)-AA848)/(MAX(X848:AA848)-MIN(X848:AA848)),(AA848-MIN(X848:AA848))/(MAX(X848:AA848)-MIN(X848:AA848))))</f>
        <v>1</v>
      </c>
      <c r="AV848" s="0" t="n">
        <f aca="false">STDEVP(AB848:AE848)</f>
        <v>0.399202591628387</v>
      </c>
      <c r="AW848" s="0" t="n">
        <f aca="false">STDEVP(AF848:AI848)</f>
        <v>0.381303662139855</v>
      </c>
      <c r="AX848" s="0" t="n">
        <f aca="false">STDEVP(AJ848:AM848)</f>
        <v>0.403732354739823</v>
      </c>
      <c r="AY848" s="0" t="n">
        <f aca="false">STDEVP(AN848:AQ848)</f>
        <v>0.401040313850532</v>
      </c>
      <c r="AZ848" s="0" t="n">
        <f aca="false">STDEVP(AR848:AU848)</f>
        <v>0.367436750509526</v>
      </c>
      <c r="BA848" s="0" t="n">
        <f aca="false">AV848*((1-IFERROR(CORREL(AB848:AE848,AF848:AI848),0))+(1-IFERROR(CORREL(AB848:AE848,AJ848:AM848),0))+(1-IFERROR(CORREL(AB848:AE848,AN848:AQ848),0))+(1-IFERROR(CORREL(AB848:AE848,AR848:AU848),0)))</f>
        <v>1.21050890670499</v>
      </c>
      <c r="BB848" s="0" t="n">
        <f aca="false">AW848*((1-IFERROR(CORREL(AF848:AI848,AB848:AE848),0))+(1-IFERROR(CORREL(AF848:AI848,AJ848:AM848),0))+(1-IFERROR(CORREL(AF848:AI848,AN848:AQ848),0))+(1-IFERROR(CORREL(AF848:AI848,AR848:AU848),0)))</f>
        <v>2.61787843890898</v>
      </c>
      <c r="BC848" s="0" t="n">
        <f aca="false">AX848*((1-IFERROR(CORREL(AJ848:AM848,AB848:AE848),0))+(1-IFERROR(CORREL(AJ848:AM848,AF848:AI848),0))+(1-IFERROR(CORREL(AJ848:AM848,AN848:AQ848),0))+(1-IFERROR(CORREL(AJ848:AM848,AR848:AU848),0)))</f>
        <v>1.18892238183591</v>
      </c>
      <c r="BD848" s="0" t="n">
        <f aca="false">AY848*((1-IFERROR(CORREL(AN848:AQ848,AB848:AE848),0))+(1-IFERROR(CORREL(AN848:AQ848,AF848:AI848),0))+(1-IFERROR(CORREL(AN848:AQ848,AJ848:AM848),0))+(1-IFERROR(CORREL(AN848:AQ848,AR848:AU848),0)))</f>
        <v>1.13489682113334</v>
      </c>
      <c r="BE848" s="0" t="n">
        <f aca="false">AZ848*((1-IFERROR(CORREL(AR848:AU848,AB848:AE848),0))+(1-IFERROR(CORREL(AR848:AU848,AF848:AI848),0))+(1-IFERROR(CORREL(AR848:AU848,AJ848:AM848),0))+(1-IFERROR(CORREL(AR848:AU848,AN848:AQ848),0)))</f>
        <v>1.07329241691927</v>
      </c>
      <c r="BF848" s="0" t="n">
        <f aca="false">IF(SUM(BA848:BE848)&gt;0,BA848/SUM(BA848:BE848),1/5)</f>
        <v>0.167532915371583</v>
      </c>
      <c r="BG848" s="0" t="n">
        <f aca="false">IF(SUM(BA848:BE848)&gt;0,BB848/SUM(BA848:BE848),1/5)</f>
        <v>0.362311094556627</v>
      </c>
      <c r="BH848" s="0" t="n">
        <f aca="false">IF(SUM(BA848:BE848)&gt;0,BC848/SUM(BA848:BE848),1/5)</f>
        <v>0.164545367387403</v>
      </c>
      <c r="BI848" s="0" t="n">
        <f aca="false">IF(SUM(BA848:BE848)&gt;0,BD848/SUM(BA848:BE848),1/5)</f>
        <v>0.157068297504686</v>
      </c>
      <c r="BJ848" s="0" t="n">
        <f aca="false">IF(SUM(BA848:BE848)&gt;0,BE848/SUM(BA848:BE848),1/5)</f>
        <v>0.148542325179701</v>
      </c>
      <c r="BK848" s="0" t="n">
        <f aca="false">BF848*AB848+BG848*AF848+BH848*AJ848+BI848*AN848+BJ848*AR848</f>
        <v>0.38486303216836</v>
      </c>
      <c r="BL848" s="0" t="n">
        <f aca="false">BF848*AC848+BG848*AG848+BH848*AK848+BI848*AO848+BJ848*AS848</f>
        <v>0.587821282479383</v>
      </c>
      <c r="BM848" s="0" t="n">
        <f aca="false">BF848*AD848+BG848*AH848+BH848*AL848+BI848*AP848+BJ848*AT848</f>
        <v>0.685598847609588</v>
      </c>
      <c r="BN848" s="0" t="n">
        <f aca="false">BF848*AE848+BG848*AI848+BH848*AM848+BI848*AQ848+BJ848*AU848</f>
        <v>0.637688905443373</v>
      </c>
      <c r="BO848" s="0" t="n">
        <f aca="false">RANK(BK848,$BK848:$BN848)</f>
        <v>4</v>
      </c>
      <c r="BP848" s="0" t="n">
        <f aca="false">RANK(BL848,$BK848:$BN848)</f>
        <v>3</v>
      </c>
      <c r="BQ848" s="0" t="n">
        <f aca="false">RANK(BM848,$BK848:$BN848)</f>
        <v>1</v>
      </c>
      <c r="BR848" s="0" t="n">
        <f aca="false">RANK(BN848,$BK848:$BN848)</f>
        <v>2</v>
      </c>
    </row>
    <row r="849" customFormat="false" ht="15" hidden="false" customHeight="false" outlineLevel="0" collapsed="false">
      <c r="A849" s="0" t="n">
        <v>826</v>
      </c>
      <c r="B849" s="0" t="n">
        <f aca="false">RANDBETWEEN(1,$B$5)</f>
        <v>6</v>
      </c>
      <c r="C849" s="0" t="n">
        <f aca="false">RANDBETWEEN(1,$B$5)</f>
        <v>5</v>
      </c>
      <c r="D849" s="0" t="n">
        <f aca="false">RANDBETWEEN(1,$B$5)</f>
        <v>3</v>
      </c>
      <c r="E849" s="0" t="n">
        <f aca="false">RANDBETWEEN(1,$B$5)</f>
        <v>3</v>
      </c>
      <c r="F849" s="0" t="n">
        <f aca="false">RANDBETWEEN(1,$B$5)</f>
        <v>3</v>
      </c>
      <c r="G849" s="0" t="n">
        <f aca="false">RANDBETWEEN(1,$B$5)</f>
        <v>2</v>
      </c>
      <c r="H849" s="0" t="n">
        <f aca="true">NORMINV(RAND(),$B$8,$B$13)</f>
        <v>46.489119380298</v>
      </c>
      <c r="I849" s="0" t="n">
        <f aca="true">NORMINV(RAND(),$C$8,$C$13)</f>
        <v>63.9031022898159</v>
      </c>
      <c r="J849" s="0" t="n">
        <f aca="true">NORMINV(RAND(),$D$8,$D$13)</f>
        <v>15.6291636519294</v>
      </c>
      <c r="K849" s="0" t="n">
        <f aca="true">NORMINV(RAND(),$E$8,$E$13)</f>
        <v>3.39730008341928</v>
      </c>
      <c r="L849" s="0" t="n">
        <f aca="true">NORMINV(RAND(),$B$9,$B$14)</f>
        <v>52.4929276555672</v>
      </c>
      <c r="M849" s="0" t="n">
        <f aca="true">NORMINV(RAND(),$C$9,$C$14)</f>
        <v>55.5814550552043</v>
      </c>
      <c r="N849" s="0" t="n">
        <f aca="true">NORMINV(RAND(),$D$9,$D$14)</f>
        <v>42.9775885860614</v>
      </c>
      <c r="O849" s="0" t="n">
        <f aca="true">NORMINV(RAND(),$E$9,$E$14)</f>
        <v>23.5842571029894</v>
      </c>
      <c r="P849" s="0" t="n">
        <f aca="true">NORMINV(RAND(),$B$10,$B$15)</f>
        <v>21.8944993832149</v>
      </c>
      <c r="Q849" s="0" t="n">
        <f aca="true">NORMINV(RAND(),$C$10,$C$15)</f>
        <v>27.0092188499936</v>
      </c>
      <c r="R849" s="0" t="n">
        <f aca="true">NORMINV(RAND(),$D$10,$D$15)</f>
        <v>9.58927865178265</v>
      </c>
      <c r="S849" s="0" t="n">
        <f aca="true">NORMINV(RAND(),$E$10,$E$15)</f>
        <v>4.08877436335786</v>
      </c>
      <c r="T849" s="0" t="n">
        <f aca="false">MEDIAN(INDEX(Avaliadores!$B$17:$B$22,$B849),INDEX(Avaliadores!$B$17:$B$22,$C849),INDEX(Avaliadores!$B$17:$B$22,$D849),INDEX(Avaliadores!$B$17:$B$22,$E849),INDEX(Avaliadores!$B$17:$B$22,$F849),INDEX(Avaliadores!$B$17:$B$22,$G849))</f>
        <v>2.79166666666667</v>
      </c>
      <c r="U849" s="0" t="n">
        <f aca="false">MEDIAN(INDEX(Avaliadores!$C$17:$C$22,$B849),INDEX(Avaliadores!$C$17:$C$22,$C849),INDEX(Avaliadores!$C$17:$C$22,$D849),INDEX(Avaliadores!$C$17:$C$22,$E849),INDEX(Avaliadores!$C$17:$C$22,$F849),INDEX(Avaliadores!$C$17:$C$22,$G849))</f>
        <v>4.91666666666667</v>
      </c>
      <c r="V849" s="0" t="n">
        <f aca="false">MEDIAN(INDEX(Avaliadores!$D$17:$D$22,$B849),INDEX(Avaliadores!$D$17:$D$22,$C849),INDEX(Avaliadores!$D$17:$D$22,$D849),INDEX(Avaliadores!$D$17:$D$22,$E849),INDEX(Avaliadores!$D$17:$D$22,$F849),INDEX(Avaliadores!$D$17:$D$22,$G849))</f>
        <v>5.79166666666667</v>
      </c>
      <c r="W849" s="0" t="n">
        <f aca="false">MEDIAN(INDEX(Avaliadores!$E$17:$E$22,$B849),INDEX(Avaliadores!$E$17:$E$22,$C849),INDEX(Avaliadores!$E$17:$E$22,$D849),INDEX(Avaliadores!$E$17:$E$22,$E849),INDEX(Avaliadores!$E$17:$E$22,$F849),INDEX(Avaliadores!$E$17:$E$22,$G849))</f>
        <v>5.91666666666667</v>
      </c>
      <c r="X849" s="0" t="n">
        <f aca="false">MEDIAN(INDEX(Avaliadores!$F$17:$F$22,$B849),INDEX(Avaliadores!$F$17:$F$22,$C849),INDEX(Avaliadores!$F$17:$F$22,$D849),INDEX(Avaliadores!$F$17:$F$22,$E849),INDEX(Avaliadores!$F$17:$F$22,$F849),INDEX(Avaliadores!$F$17:$F$22,$G849))</f>
        <v>2.79166666666667</v>
      </c>
      <c r="Y849" s="0" t="n">
        <f aca="false">MEDIAN(INDEX(Avaliadores!$G$17:$G$22,$B849),INDEX(Avaliadores!$G$17:$G$22,$C849),INDEX(Avaliadores!$G$17:$G$22,$D849),INDEX(Avaliadores!$G$17:$G$22,$E849),INDEX(Avaliadores!$G$17:$G$22,$F849),INDEX(Avaliadores!$G$17:$G$22,$G849))</f>
        <v>5.79166666666667</v>
      </c>
      <c r="Z849" s="0" t="n">
        <f aca="false">MEDIAN(INDEX(Avaliadores!$H$17:$H$22,$B849),INDEX(Avaliadores!$H$17:$H$22,$C849),INDEX(Avaliadores!$H$17:$H$22,$D849),INDEX(Avaliadores!$H$17:$H$22,$E849),INDEX(Avaliadores!$H$17:$H$22,$F849),INDEX(Avaliadores!$H$17:$H$22,$G849))</f>
        <v>3.79166666666667</v>
      </c>
      <c r="AA849" s="0" t="n">
        <f aca="false">MEDIAN(INDEX(Avaliadores!$I$17:$I$22,$B849),INDEX(Avaliadores!$I$17:$I$22,$C849),INDEX(Avaliadores!$I$17:$I$22,$D849),INDEX(Avaliadores!$I$17:$I$22,$E849),INDEX(Avaliadores!$I$17:$I$22,$F849),INDEX(Avaliadores!$I$17:$I$22,$G849))</f>
        <v>6.79166666666667</v>
      </c>
      <c r="AB849" s="0" t="n">
        <f aca="false">IF(MAX(H849:K849)=MIN(H849:K849),0,IF($B$17="custo",(MAX(H849:K849)-H849)/(MAX(H849:K849)-MIN(H849:K849)),(H849-MIN(H849:K849))/(MAX(H849:K849)-MIN(H849:K849))))</f>
        <v>0.287806826362132</v>
      </c>
      <c r="AC849" s="0" t="n">
        <f aca="false">IF(MAX(H849:K849)=MIN(H849:K849),0,IF($B$17="custo",(MAX(H849:K849)-I849)/(MAX(H849:K849)-MIN(H849:K849)),(I849-MIN(H849:K849))/(MAX(H849:K849)-MIN(H849:K849))))</f>
        <v>0</v>
      </c>
      <c r="AD849" s="0" t="n">
        <f aca="false">IF(MAX(H849:K849)=MIN(H849:K849),0,IF($B$17="custo",(MAX(H849:K849)-J849)/(MAX(H849:K849)-MIN(H849:K849)),(J849-MIN(H849:K849))/(MAX(H849:K849)-MIN(H849:K849))))</f>
        <v>0.79783982490167</v>
      </c>
      <c r="AE849" s="0" t="n">
        <f aca="false">IF(MAX(H849:K849)=MIN(H849:K849),0,IF($B$17="custo",(MAX(H849:K849)-K849)/(MAX(H849:K849)-MIN(H849:K849)),(K849-MIN(H849:K849))/(MAX(H849:K849)-MIN(H849:K849))))</f>
        <v>1</v>
      </c>
      <c r="AF849" s="0" t="n">
        <f aca="false">IF(MAX(L849:O849)=MIN(L849:O849),0,IF($C$17="custo",(MAX(L849:O849)-L849)/(MAX(L849:O849)-MIN(L849:O849)),(L849-MIN(L849:O849))/(MAX(L849:O849)-MIN(L849:O849))))</f>
        <v>0.903475066652725</v>
      </c>
      <c r="AG849" s="0" t="n">
        <f aca="false">IF(MAX(L849:O849)=MIN(L849:O849),0,IF($C$17="custo",(MAX(L849:O849)-M849)/(MAX(L849:O849)-MIN(L849:O849)),(M849-MIN(L849:O849))/(MAX(L849:O849)-MIN(L849:O849))))</f>
        <v>1</v>
      </c>
      <c r="AH849" s="0" t="n">
        <f aca="false">IF(MAX(L849:O849)=MIN(L849:O849),0,IF($C$17="custo",(MAX(L849:O849)-N849)/(MAX(L849:O849)-MIN(L849:O849)),(N849-MIN(L849:O849))/(MAX(L849:O849)-MIN(L849:O849))))</f>
        <v>0.606094680916571</v>
      </c>
      <c r="AI849" s="0" t="n">
        <f aca="false">IF(MAX(L849:O849)=MIN(L849:O849),0,IF($C$17="custo",(MAX(L849:O849)-O849)/(MAX(L849:O849)-MIN(L849:O849)),(O849-MIN(L849:O849))/(MAX(L849:O849)-MIN(L849:O849))))</f>
        <v>0</v>
      </c>
      <c r="AJ849" s="0" t="n">
        <f aca="false">IF(MAX(P849:S849)=MIN(P849:S849),0,IF($D$17="custo",(MAX(P849:S849)-P849)/(MAX(P849:S849)-MIN(P849:S849)),(P849-MIN(P849:S849))/(MAX(P849:S849)-MIN(P849:S849))))</f>
        <v>0.223150972039872</v>
      </c>
      <c r="AK849" s="0" t="n">
        <f aca="false">IF(MAX(P849:S849)=MIN(P849:S849),0,IF($D$17="custo",(MAX(P849:S849)-Q849)/(MAX(P849:S849)-MIN(P849:S849)),(Q849-MIN(P849:S849))/(MAX(P849:S849)-MIN(P849:S849))))</f>
        <v>0</v>
      </c>
      <c r="AL849" s="0" t="n">
        <f aca="false">IF(MAX(P849:S849)=MIN(P849:S849),0,IF($D$17="custo",(MAX(P849:S849)-R849)/(MAX(P849:S849)-MIN(P849:S849)),(R849-MIN(P849:S849))/(MAX(P849:S849)-MIN(P849:S849))))</f>
        <v>0.760017555871049</v>
      </c>
      <c r="AM849" s="0" t="n">
        <f aca="false">IF(MAX(P849:S849)=MIN(P849:S849),0,IF($D$17="custo",(MAX(P849:S849)-S849)/(MAX(P849:S849)-MIN(P849:S849)),(S849-MIN(P849:S849))/(MAX(P849:S849)-MIN(P849:S849))))</f>
        <v>1</v>
      </c>
      <c r="AN849" s="0" t="n">
        <f aca="false">IF(MAX(T849:W849)=MIN(T849:W849),0,IF($E$17="custo",(MAX(T849:W849)-T849)/(MAX(T849:W849)-MIN(T849:W849)),(T849-MIN(T849:W849))/(MAX(T849:W849)-MIN(T849:W849))))</f>
        <v>0</v>
      </c>
      <c r="AO849" s="0" t="n">
        <f aca="false">IF(MAX(T849:W849)=MIN(T849:W849),0,IF($E$17="custo",(MAX(T849:W849)-U849)/(MAX(T849:W849)-MIN(T849:W849)),(U849-MIN(T849:W849))/(MAX(T849:W849)-MIN(T849:W849))))</f>
        <v>0.68</v>
      </c>
      <c r="AP849" s="0" t="n">
        <f aca="false">IF(MAX(T849:W849)=MIN(T849:W849),0,IF($E$17="custo",(MAX(T849:W849)-V849)/(MAX(T849:W849)-MIN(T849:W849)),(V849-MIN(T849:W849))/(MAX(T849:W849)-MIN(T849:W849))))</f>
        <v>0.96</v>
      </c>
      <c r="AQ849" s="0" t="n">
        <f aca="false">IF(MAX(T849:W849)=MIN(T849:W849),0,IF($E$17="custo",(MAX(T849:W849)-W849)/(MAX(T849:W849)-MIN(T849:W849)),(W849-MIN(T849:W849))/(MAX(T849:W849)-MIN(T849:W849))))</f>
        <v>1</v>
      </c>
      <c r="AR849" s="0" t="n">
        <f aca="false">IF(MAX(X849:AA849)=MIN(X849:AA849),0,IF($F$17="custo",(MAX(X849:AA849)-X849)/(MAX(X849:AA849)-MIN(X849:AA849)),(X849-MIN(X849:AA849))/(MAX(X849:AA849)-MIN(X849:AA849))))</f>
        <v>0</v>
      </c>
      <c r="AS849" s="0" t="n">
        <f aca="false">IF(MAX(X849:AA849)=MIN(X849:AA849),0,IF($F$17="custo",(MAX(X849:AA849)-Y849)/(MAX(X849:AA849)-MIN(X849:AA849)),(Y849-MIN(X849:AA849))/(MAX(X849:AA849)-MIN(X849:AA849))))</f>
        <v>0.75</v>
      </c>
      <c r="AT849" s="0" t="n">
        <f aca="false">IF(MAX(X849:AA849)=MIN(X849:AA849),0,IF($F$17="custo",(MAX(X849:AA849)-Z849)/(MAX(X849:AA849)-MIN(X849:AA849)),(Z849-MIN(X849:AA849))/(MAX(X849:AA849)-MIN(X849:AA849))))</f>
        <v>0.25</v>
      </c>
      <c r="AU849" s="0" t="n">
        <f aca="false">IF(MAX(X849:AA849)=MIN(X849:AA849),0,IF($F$17="custo",(MAX(X849:AA849)-AA849)/(MAX(X849:AA849)-MIN(X849:AA849)),(AA849-MIN(X849:AA849))/(MAX(X849:AA849)-MIN(X849:AA849))))</f>
        <v>1</v>
      </c>
      <c r="AV849" s="0" t="n">
        <f aca="false">STDEVP(AB849:AE849)</f>
        <v>0.397460899654857</v>
      </c>
      <c r="AW849" s="0" t="n">
        <f aca="false">STDEVP(AF849:AI849)</f>
        <v>0.39023482636092</v>
      </c>
      <c r="AX849" s="0" t="n">
        <f aca="false">STDEVP(AJ849:AM849)</f>
        <v>0.401305273149522</v>
      </c>
      <c r="AY849" s="0" t="n">
        <f aca="false">STDEVP(AN849:AQ849)</f>
        <v>0.400499687890016</v>
      </c>
      <c r="AZ849" s="0" t="n">
        <f aca="false">STDEVP(AR849:AU849)</f>
        <v>0.395284707521047</v>
      </c>
      <c r="BA849" s="0" t="n">
        <f aca="false">AV849*((1-IFERROR(CORREL(AB849:AE849,AF849:AI849),0))+(1-IFERROR(CORREL(AB849:AE849,AJ849:AM849),0))+(1-IFERROR(CORREL(AB849:AE849,AN849:AQ849),0))+(1-IFERROR(CORREL(AB849:AE849,AR849:AU849),0)))</f>
        <v>1.21307174611166</v>
      </c>
      <c r="BB849" s="0" t="n">
        <f aca="false">AW849*((1-IFERROR(CORREL(AF849:AI849,AB849:AE849),0))+(1-IFERROR(CORREL(AF849:AI849,AJ849:AM849),0))+(1-IFERROR(CORREL(AF849:AI849,AN849:AQ849),0))+(1-IFERROR(CORREL(AF849:AI849,AR849:AU849),0)))</f>
        <v>2.74847766196558</v>
      </c>
      <c r="BC849" s="0" t="n">
        <f aca="false">AX849*((1-IFERROR(CORREL(AJ849:AM849,AB849:AE849),0))+(1-IFERROR(CORREL(AJ849:AM849,AF849:AI849),0))+(1-IFERROR(CORREL(AJ849:AM849,AN849:AQ849),0))+(1-IFERROR(CORREL(AJ849:AM849,AR849:AU849),0)))</f>
        <v>1.18955264157211</v>
      </c>
      <c r="BD849" s="0" t="n">
        <f aca="false">AY849*((1-IFERROR(CORREL(AN849:AQ849,AB849:AE849),0))+(1-IFERROR(CORREL(AN849:AQ849,AF849:AI849),0))+(1-IFERROR(CORREL(AN849:AQ849,AJ849:AM849),0))+(1-IFERROR(CORREL(AN849:AQ849,AR849:AU849),0)))</f>
        <v>1.07572533692322</v>
      </c>
      <c r="BE849" s="0" t="n">
        <f aca="false">AZ849*((1-IFERROR(CORREL(AR849:AU849,AB849:AE849),0))+(1-IFERROR(CORREL(AR849:AU849,AF849:AI849),0))+(1-IFERROR(CORREL(AR849:AU849,AJ849:AM849),0))+(1-IFERROR(CORREL(AR849:AU849,AN849:AQ849),0)))</f>
        <v>1.31690484690496</v>
      </c>
      <c r="BF849" s="0" t="n">
        <f aca="false">IF(SUM(BA849:BE849)&gt;0,BA849/SUM(BA849:BE849),1/5)</f>
        <v>0.16080524978449</v>
      </c>
      <c r="BG849" s="0" t="n">
        <f aca="false">IF(SUM(BA849:BE849)&gt;0,BB849/SUM(BA849:BE849),1/5)</f>
        <v>0.364339239106129</v>
      </c>
      <c r="BH849" s="0" t="n">
        <f aca="false">IF(SUM(BA849:BE849)&gt;0,BC849/SUM(BA849:BE849),1/5)</f>
        <v>0.157687548385283</v>
      </c>
      <c r="BI849" s="0" t="n">
        <f aca="false">IF(SUM(BA849:BE849)&gt;0,BD849/SUM(BA849:BE849),1/5)</f>
        <v>0.142598557799994</v>
      </c>
      <c r="BJ849" s="0" t="n">
        <f aca="false">IF(SUM(BA849:BE849)&gt;0,BE849/SUM(BA849:BE849),1/5)</f>
        <v>0.174569404924104</v>
      </c>
      <c r="BK849" s="0" t="n">
        <f aca="false">BF849*AB849+BG849*AF849+BH849*AJ849+BI849*AN849+BJ849*AR849</f>
        <v>0.410640396639217</v>
      </c>
      <c r="BL849" s="0" t="n">
        <f aca="false">BF849*AC849+BG849*AG849+BH849*AK849+BI849*AO849+BJ849*AS849</f>
        <v>0.592233312103203</v>
      </c>
      <c r="BM849" s="0" t="n">
        <f aca="false">BF849*AD849+BG849*AH849+BH849*AL849+BI849*AP849+BJ849*AT849</f>
        <v>0.649503179036843</v>
      </c>
      <c r="BN849" s="0" t="n">
        <f aca="false">BF849*AE849+BG849*AI849+BH849*AM849+BI849*AQ849+BJ849*AU849</f>
        <v>0.635660760893871</v>
      </c>
      <c r="BO849" s="0" t="n">
        <f aca="false">RANK(BK849,$BK849:$BN849)</f>
        <v>4</v>
      </c>
      <c r="BP849" s="0" t="n">
        <f aca="false">RANK(BL849,$BK849:$BN849)</f>
        <v>3</v>
      </c>
      <c r="BQ849" s="0" t="n">
        <f aca="false">RANK(BM849,$BK849:$BN849)</f>
        <v>1</v>
      </c>
      <c r="BR849" s="0" t="n">
        <f aca="false">RANK(BN849,$BK849:$BN849)</f>
        <v>2</v>
      </c>
    </row>
    <row r="850" customFormat="false" ht="15" hidden="false" customHeight="false" outlineLevel="0" collapsed="false">
      <c r="A850" s="0" t="n">
        <v>827</v>
      </c>
      <c r="B850" s="0" t="n">
        <f aca="false">RANDBETWEEN(1,$B$5)</f>
        <v>2</v>
      </c>
      <c r="C850" s="0" t="n">
        <f aca="false">RANDBETWEEN(1,$B$5)</f>
        <v>5</v>
      </c>
      <c r="D850" s="0" t="n">
        <f aca="false">RANDBETWEEN(1,$B$5)</f>
        <v>1</v>
      </c>
      <c r="E850" s="0" t="n">
        <f aca="false">RANDBETWEEN(1,$B$5)</f>
        <v>6</v>
      </c>
      <c r="F850" s="0" t="n">
        <f aca="false">RANDBETWEEN(1,$B$5)</f>
        <v>2</v>
      </c>
      <c r="G850" s="0" t="n">
        <f aca="false">RANDBETWEEN(1,$B$5)</f>
        <v>4</v>
      </c>
      <c r="H850" s="0" t="n">
        <f aca="true">NORMINV(RAND(),$B$8,$B$13)</f>
        <v>49.1271783959558</v>
      </c>
      <c r="I850" s="0" t="n">
        <f aca="true">NORMINV(RAND(),$C$8,$C$13)</f>
        <v>56.0182425007242</v>
      </c>
      <c r="J850" s="0" t="n">
        <f aca="true">NORMINV(RAND(),$D$8,$D$13)</f>
        <v>12.8230256327807</v>
      </c>
      <c r="K850" s="0" t="n">
        <f aca="true">NORMINV(RAND(),$E$8,$E$13)</f>
        <v>3.00079085662913</v>
      </c>
      <c r="L850" s="0" t="n">
        <f aca="true">NORMINV(RAND(),$B$9,$B$14)</f>
        <v>54.3034224827304</v>
      </c>
      <c r="M850" s="0" t="n">
        <f aca="true">NORMINV(RAND(),$C$9,$C$14)</f>
        <v>60.4694145140004</v>
      </c>
      <c r="N850" s="0" t="n">
        <f aca="true">NORMINV(RAND(),$D$9,$D$14)</f>
        <v>51.5712841508757</v>
      </c>
      <c r="O850" s="0" t="n">
        <f aca="true">NORMINV(RAND(),$E$9,$E$14)</f>
        <v>28.5920599826088</v>
      </c>
      <c r="P850" s="0" t="n">
        <f aca="true">NORMINV(RAND(),$B$10,$B$15)</f>
        <v>26.5715032427589</v>
      </c>
      <c r="Q850" s="0" t="n">
        <f aca="true">NORMINV(RAND(),$C$10,$C$15)</f>
        <v>28.3247060481951</v>
      </c>
      <c r="R850" s="0" t="n">
        <f aca="true">NORMINV(RAND(),$D$10,$D$15)</f>
        <v>10.3181392512053</v>
      </c>
      <c r="S850" s="0" t="n">
        <f aca="true">NORMINV(RAND(),$E$10,$E$15)</f>
        <v>4.33759514724556</v>
      </c>
      <c r="T850" s="0" t="n">
        <f aca="false">MEDIAN(INDEX(Avaliadores!$B$17:$B$22,$B850),INDEX(Avaliadores!$B$17:$B$22,$C850),INDEX(Avaliadores!$B$17:$B$22,$D850),INDEX(Avaliadores!$B$17:$B$22,$E850),INDEX(Avaliadores!$B$17:$B$22,$F850),INDEX(Avaliadores!$B$17:$B$22,$G850))</f>
        <v>2.79166666666667</v>
      </c>
      <c r="U850" s="0" t="n">
        <f aca="false">MEDIAN(INDEX(Avaliadores!$C$17:$C$22,$B850),INDEX(Avaliadores!$C$17:$C$22,$C850),INDEX(Avaliadores!$C$17:$C$22,$D850),INDEX(Avaliadores!$C$17:$C$22,$E850),INDEX(Avaliadores!$C$17:$C$22,$F850),INDEX(Avaliadores!$C$17:$C$22,$G850))</f>
        <v>5.29166666666667</v>
      </c>
      <c r="V850" s="0" t="n">
        <f aca="false">MEDIAN(INDEX(Avaliadores!$D$17:$D$22,$B850),INDEX(Avaliadores!$D$17:$D$22,$C850),INDEX(Avaliadores!$D$17:$D$22,$D850),INDEX(Avaliadores!$D$17:$D$22,$E850),INDEX(Avaliadores!$D$17:$D$22,$F850),INDEX(Avaliadores!$D$17:$D$22,$G850))</f>
        <v>5.79166666666667</v>
      </c>
      <c r="W850" s="0" t="n">
        <f aca="false">MEDIAN(INDEX(Avaliadores!$E$17:$E$22,$B850),INDEX(Avaliadores!$E$17:$E$22,$C850),INDEX(Avaliadores!$E$17:$E$22,$D850),INDEX(Avaliadores!$E$17:$E$22,$E850),INDEX(Avaliadores!$E$17:$E$22,$F850),INDEX(Avaliadores!$E$17:$E$22,$G850))</f>
        <v>6.29166666666667</v>
      </c>
      <c r="X850" s="0" t="n">
        <f aca="false">MEDIAN(INDEX(Avaliadores!$F$17:$F$22,$B850),INDEX(Avaliadores!$F$17:$F$22,$C850),INDEX(Avaliadores!$F$17:$F$22,$D850),INDEX(Avaliadores!$F$17:$F$22,$E850),INDEX(Avaliadores!$F$17:$F$22,$F850),INDEX(Avaliadores!$F$17:$F$22,$G850))</f>
        <v>2.29166666666667</v>
      </c>
      <c r="Y850" s="0" t="n">
        <f aca="false">MEDIAN(INDEX(Avaliadores!$G$17:$G$22,$B850),INDEX(Avaliadores!$G$17:$G$22,$C850),INDEX(Avaliadores!$G$17:$G$22,$D850),INDEX(Avaliadores!$G$17:$G$22,$E850),INDEX(Avaliadores!$G$17:$G$22,$F850),INDEX(Avaliadores!$G$17:$G$22,$G850))</f>
        <v>5.04166666666667</v>
      </c>
      <c r="Z850" s="0" t="n">
        <f aca="false">MEDIAN(INDEX(Avaliadores!$H$17:$H$22,$B850),INDEX(Avaliadores!$H$17:$H$22,$C850),INDEX(Avaliadores!$H$17:$H$22,$D850),INDEX(Avaliadores!$H$17:$H$22,$E850),INDEX(Avaliadores!$H$17:$H$22,$F850),INDEX(Avaliadores!$H$17:$H$22,$G850))</f>
        <v>4.04166666666667</v>
      </c>
      <c r="AA850" s="0" t="n">
        <f aca="false">MEDIAN(INDEX(Avaliadores!$I$17:$I$22,$B850),INDEX(Avaliadores!$I$17:$I$22,$C850),INDEX(Avaliadores!$I$17:$I$22,$D850),INDEX(Avaliadores!$I$17:$I$22,$E850),INDEX(Avaliadores!$I$17:$I$22,$F850),INDEX(Avaliadores!$I$17:$I$22,$G850))</f>
        <v>6.29166666666667</v>
      </c>
      <c r="AB850" s="0" t="n">
        <f aca="false">IF(MAX(H850:K850)=MIN(H850:K850),0,IF($B$17="custo",(MAX(H850:K850)-H850)/(MAX(H850:K850)-MIN(H850:K850)),(H850-MIN(H850:K850))/(MAX(H850:K850)-MIN(H850:K850))))</f>
        <v>0.129977279010466</v>
      </c>
      <c r="AC850" s="0" t="n">
        <f aca="false">IF(MAX(H850:K850)=MIN(H850:K850),0,IF($B$17="custo",(MAX(H850:K850)-I850)/(MAX(H850:K850)-MIN(H850:K850)),(I850-MIN(H850:K850))/(MAX(H850:K850)-MIN(H850:K850))))</f>
        <v>0</v>
      </c>
      <c r="AD850" s="0" t="n">
        <f aca="false">IF(MAX(H850:K850)=MIN(H850:K850),0,IF($B$17="custo",(MAX(H850:K850)-J850)/(MAX(H850:K850)-MIN(H850:K850)),(J850-MIN(H850:K850))/(MAX(H850:K850)-MIN(H850:K850))))</f>
        <v>0.814735818649149</v>
      </c>
      <c r="AE850" s="0" t="n">
        <f aca="false">IF(MAX(H850:K850)=MIN(H850:K850),0,IF($B$17="custo",(MAX(H850:K850)-K850)/(MAX(H850:K850)-MIN(H850:K850)),(K850-MIN(H850:K850))/(MAX(H850:K850)-MIN(H850:K850))))</f>
        <v>1</v>
      </c>
      <c r="AF850" s="0" t="n">
        <f aca="false">IF(MAX(L850:O850)=MIN(L850:O850),0,IF($C$17="custo",(MAX(L850:O850)-L850)/(MAX(L850:O850)-MIN(L850:O850)),(L850-MIN(L850:O850))/(MAX(L850:O850)-MIN(L850:O850))))</f>
        <v>0.806571400860822</v>
      </c>
      <c r="AG850" s="0" t="n">
        <f aca="false">IF(MAX(L850:O850)=MIN(L850:O850),0,IF($C$17="custo",(MAX(L850:O850)-M850)/(MAX(L850:O850)-MIN(L850:O850)),(M850-MIN(L850:O850))/(MAX(L850:O850)-MIN(L850:O850))))</f>
        <v>1</v>
      </c>
      <c r="AH850" s="0" t="n">
        <f aca="false">IF(MAX(L850:O850)=MIN(L850:O850),0,IF($C$17="custo",(MAX(L850:O850)-N850)/(MAX(L850:O850)-MIN(L850:O850)),(N850-MIN(L850:O850))/(MAX(L850:O850)-MIN(L850:O850))))</f>
        <v>0.720863588151201</v>
      </c>
      <c r="AI850" s="0" t="n">
        <f aca="false">IF(MAX(L850:O850)=MIN(L850:O850),0,IF($C$17="custo",(MAX(L850:O850)-O850)/(MAX(L850:O850)-MIN(L850:O850)),(O850-MIN(L850:O850))/(MAX(L850:O850)-MIN(L850:O850))))</f>
        <v>0</v>
      </c>
      <c r="AJ850" s="0" t="n">
        <f aca="false">IF(MAX(P850:S850)=MIN(P850:S850),0,IF($D$17="custo",(MAX(P850:S850)-P850)/(MAX(P850:S850)-MIN(P850:S850)),(P850-MIN(P850:S850))/(MAX(P850:S850)-MIN(P850:S850))))</f>
        <v>0.0730893692314908</v>
      </c>
      <c r="AK850" s="0" t="n">
        <f aca="false">IF(MAX(P850:S850)=MIN(P850:S850),0,IF($D$17="custo",(MAX(P850:S850)-Q850)/(MAX(P850:S850)-MIN(P850:S850)),(Q850-MIN(P850:S850))/(MAX(P850:S850)-MIN(P850:S850))))</f>
        <v>0</v>
      </c>
      <c r="AL850" s="0" t="n">
        <f aca="false">IF(MAX(P850:S850)=MIN(P850:S850),0,IF($D$17="custo",(MAX(P850:S850)-R850)/(MAX(P850:S850)-MIN(P850:S850)),(R850-MIN(P850:S850))/(MAX(P850:S850)-MIN(P850:S850))))</f>
        <v>0.750676764340013</v>
      </c>
      <c r="AM850" s="0" t="n">
        <f aca="false">IF(MAX(P850:S850)=MIN(P850:S850),0,IF($D$17="custo",(MAX(P850:S850)-S850)/(MAX(P850:S850)-MIN(P850:S850)),(S850-MIN(P850:S850))/(MAX(P850:S850)-MIN(P850:S850))))</f>
        <v>1</v>
      </c>
      <c r="AN850" s="0" t="n">
        <f aca="false">IF(MAX(T850:W850)=MIN(T850:W850),0,IF($E$17="custo",(MAX(T850:W850)-T850)/(MAX(T850:W850)-MIN(T850:W850)),(T850-MIN(T850:W850))/(MAX(T850:W850)-MIN(T850:W850))))</f>
        <v>0</v>
      </c>
      <c r="AO850" s="0" t="n">
        <f aca="false">IF(MAX(T850:W850)=MIN(T850:W850),0,IF($E$17="custo",(MAX(T850:W850)-U850)/(MAX(T850:W850)-MIN(T850:W850)),(U850-MIN(T850:W850))/(MAX(T850:W850)-MIN(T850:W850))))</f>
        <v>0.714285714285714</v>
      </c>
      <c r="AP850" s="0" t="n">
        <f aca="false">IF(MAX(T850:W850)=MIN(T850:W850),0,IF($E$17="custo",(MAX(T850:W850)-V850)/(MAX(T850:W850)-MIN(T850:W850)),(V850-MIN(T850:W850))/(MAX(T850:W850)-MIN(T850:W850))))</f>
        <v>0.857142857142857</v>
      </c>
      <c r="AQ850" s="0" t="n">
        <f aca="false">IF(MAX(T850:W850)=MIN(T850:W850),0,IF($E$17="custo",(MAX(T850:W850)-W850)/(MAX(T850:W850)-MIN(T850:W850)),(W850-MIN(T850:W850))/(MAX(T850:W850)-MIN(T850:W850))))</f>
        <v>1</v>
      </c>
      <c r="AR850" s="0" t="n">
        <f aca="false">IF(MAX(X850:AA850)=MIN(X850:AA850),0,IF($F$17="custo",(MAX(X850:AA850)-X850)/(MAX(X850:AA850)-MIN(X850:AA850)),(X850-MIN(X850:AA850))/(MAX(X850:AA850)-MIN(X850:AA850))))</f>
        <v>0</v>
      </c>
      <c r="AS850" s="0" t="n">
        <f aca="false">IF(MAX(X850:AA850)=MIN(X850:AA850),0,IF($F$17="custo",(MAX(X850:AA850)-Y850)/(MAX(X850:AA850)-MIN(X850:AA850)),(Y850-MIN(X850:AA850))/(MAX(X850:AA850)-MIN(X850:AA850))))</f>
        <v>0.6875</v>
      </c>
      <c r="AT850" s="0" t="n">
        <f aca="false">IF(MAX(X850:AA850)=MIN(X850:AA850),0,IF($F$17="custo",(MAX(X850:AA850)-Z850)/(MAX(X850:AA850)-MIN(X850:AA850)),(Z850-MIN(X850:AA850))/(MAX(X850:AA850)-MIN(X850:AA850))))</f>
        <v>0.4375</v>
      </c>
      <c r="AU850" s="0" t="n">
        <f aca="false">IF(MAX(X850:AA850)=MIN(X850:AA850),0,IF($F$17="custo",(MAX(X850:AA850)-AA850)/(MAX(X850:AA850)-MIN(X850:AA850)),(AA850-MIN(X850:AA850))/(MAX(X850:AA850)-MIN(X850:AA850))))</f>
        <v>1</v>
      </c>
      <c r="AV850" s="0" t="n">
        <f aca="false">STDEVP(AB850:AE850)</f>
        <v>0.42872231374068</v>
      </c>
      <c r="AW850" s="0" t="n">
        <f aca="false">STDEVP(AF850:AI850)</f>
        <v>0.378556413064243</v>
      </c>
      <c r="AX850" s="0" t="n">
        <f aca="false">STDEVP(AJ850:AM850)</f>
        <v>0.429338716203204</v>
      </c>
      <c r="AY850" s="0" t="n">
        <f aca="false">STDEVP(AN850:AQ850)</f>
        <v>0.384654629081036</v>
      </c>
      <c r="AZ850" s="0" t="n">
        <f aca="false">STDEVP(AR850:AU850)</f>
        <v>0.365771872209988</v>
      </c>
      <c r="BA850" s="0" t="n">
        <f aca="false">AV850*((1-IFERROR(CORREL(AB850:AE850,AF850:AI850),0))+(1-IFERROR(CORREL(AB850:AE850,AJ850:AM850),0))+(1-IFERROR(CORREL(AB850:AE850,AN850:AQ850),0))+(1-IFERROR(CORREL(AB850:AE850,AR850:AU850),0)))</f>
        <v>1.12936844938118</v>
      </c>
      <c r="BB850" s="0" t="n">
        <f aca="false">AW850*((1-IFERROR(CORREL(AF850:AI850,AB850:AE850),0))+(1-IFERROR(CORREL(AF850:AI850,AJ850:AM850),0))+(1-IFERROR(CORREL(AF850:AI850,AN850:AQ850),0))+(1-IFERROR(CORREL(AF850:AI850,AR850:AU850),0)))</f>
        <v>2.57117844798179</v>
      </c>
      <c r="BC850" s="0" t="n">
        <f aca="false">AX850*((1-IFERROR(CORREL(AJ850:AM850,AB850:AE850),0))+(1-IFERROR(CORREL(AJ850:AM850,AF850:AI850),0))+(1-IFERROR(CORREL(AJ850:AM850,AN850:AQ850),0))+(1-IFERROR(CORREL(AJ850:AM850,AR850:AU850),0)))</f>
        <v>1.10194049968947</v>
      </c>
      <c r="BD850" s="0" t="n">
        <f aca="false">AY850*((1-IFERROR(CORREL(AN850:AQ850,AB850:AE850),0))+(1-IFERROR(CORREL(AN850:AQ850,AF850:AI850),0))+(1-IFERROR(CORREL(AN850:AQ850,AJ850:AM850),0))+(1-IFERROR(CORREL(AN850:AQ850,AR850:AU850),0)))</f>
        <v>0.854506491411776</v>
      </c>
      <c r="BE850" s="0" t="n">
        <f aca="false">AZ850*((1-IFERROR(CORREL(AR850:AU850,AB850:AE850),0))+(1-IFERROR(CORREL(AR850:AU850,AF850:AI850),0))+(1-IFERROR(CORREL(AR850:AU850,AJ850:AM850),0))+(1-IFERROR(CORREL(AR850:AU850,AN850:AQ850),0)))</f>
        <v>0.964644525778078</v>
      </c>
      <c r="BF850" s="0" t="n">
        <f aca="false">IF(SUM(BA850:BE850)&gt;0,BA850/SUM(BA850:BE850),1/5)</f>
        <v>0.17055725165422</v>
      </c>
      <c r="BG850" s="0" t="n">
        <f aca="false">IF(SUM(BA850:BE850)&gt;0,BB850/SUM(BA850:BE850),1/5)</f>
        <v>0.388299433936398</v>
      </c>
      <c r="BH850" s="0" t="n">
        <f aca="false">IF(SUM(BA850:BE850)&gt;0,BC850/SUM(BA850:BE850),1/5)</f>
        <v>0.166415082001358</v>
      </c>
      <c r="BI850" s="0" t="n">
        <f aca="false">IF(SUM(BA850:BE850)&gt;0,BD850/SUM(BA850:BE850),1/5)</f>
        <v>0.129047591842805</v>
      </c>
      <c r="BJ850" s="0" t="n">
        <f aca="false">IF(SUM(BA850:BE850)&gt;0,BE850/SUM(BA850:BE850),1/5)</f>
        <v>0.145680640565219</v>
      </c>
      <c r="BK850" s="0" t="n">
        <f aca="false">BF850*AB850+BG850*AF850+BH850*AJ850+BI850*AN850+BJ850*AR850</f>
        <v>0.347522959243149</v>
      </c>
      <c r="BL850" s="0" t="n">
        <f aca="false">BF850*AC850+BG850*AG850+BH850*AK850+BI850*AO850+BJ850*AS850</f>
        <v>0.580631725641275</v>
      </c>
      <c r="BM850" s="0" t="n">
        <f aca="false">BF850*AD850+BG850*AH850+BH850*AL850+BI850*AP850+BJ850*AT850</f>
        <v>0.71814146239851</v>
      </c>
      <c r="BN850" s="0" t="n">
        <f aca="false">BF850*AE850+BG850*AI850+BH850*AM850+BI850*AQ850+BJ850*AU850</f>
        <v>0.611700566063602</v>
      </c>
      <c r="BO850" s="0" t="n">
        <f aca="false">RANK(BK850,$BK850:$BN850)</f>
        <v>4</v>
      </c>
      <c r="BP850" s="0" t="n">
        <f aca="false">RANK(BL850,$BK850:$BN850)</f>
        <v>3</v>
      </c>
      <c r="BQ850" s="0" t="n">
        <f aca="false">RANK(BM850,$BK850:$BN850)</f>
        <v>1</v>
      </c>
      <c r="BR850" s="0" t="n">
        <f aca="false">RANK(BN850,$BK850:$BN850)</f>
        <v>2</v>
      </c>
    </row>
    <row r="851" customFormat="false" ht="15" hidden="false" customHeight="false" outlineLevel="0" collapsed="false">
      <c r="A851" s="0" t="n">
        <v>828</v>
      </c>
      <c r="B851" s="0" t="n">
        <f aca="false">RANDBETWEEN(1,$B$5)</f>
        <v>3</v>
      </c>
      <c r="C851" s="0" t="n">
        <f aca="false">RANDBETWEEN(1,$B$5)</f>
        <v>5</v>
      </c>
      <c r="D851" s="0" t="n">
        <f aca="false">RANDBETWEEN(1,$B$5)</f>
        <v>3</v>
      </c>
      <c r="E851" s="0" t="n">
        <f aca="false">RANDBETWEEN(1,$B$5)</f>
        <v>4</v>
      </c>
      <c r="F851" s="0" t="n">
        <f aca="false">RANDBETWEEN(1,$B$5)</f>
        <v>4</v>
      </c>
      <c r="G851" s="0" t="n">
        <f aca="false">RANDBETWEEN(1,$B$5)</f>
        <v>4</v>
      </c>
      <c r="H851" s="0" t="n">
        <f aca="true">NORMINV(RAND(),$B$8,$B$13)</f>
        <v>51.294362116262</v>
      </c>
      <c r="I851" s="0" t="n">
        <f aca="true">NORMINV(RAND(),$C$8,$C$13)</f>
        <v>66.2918362919241</v>
      </c>
      <c r="J851" s="0" t="n">
        <f aca="true">NORMINV(RAND(),$D$8,$D$13)</f>
        <v>15.000233611963</v>
      </c>
      <c r="K851" s="0" t="n">
        <f aca="true">NORMINV(RAND(),$E$8,$E$13)</f>
        <v>2.82870167045815</v>
      </c>
      <c r="L851" s="0" t="n">
        <f aca="true">NORMINV(RAND(),$B$9,$B$14)</f>
        <v>51.1828330346019</v>
      </c>
      <c r="M851" s="0" t="n">
        <f aca="true">NORMINV(RAND(),$C$9,$C$14)</f>
        <v>55.8427729097518</v>
      </c>
      <c r="N851" s="0" t="n">
        <f aca="true">NORMINV(RAND(),$D$9,$D$14)</f>
        <v>41.6230328571168</v>
      </c>
      <c r="O851" s="0" t="n">
        <f aca="true">NORMINV(RAND(),$E$9,$E$14)</f>
        <v>28.4985253064493</v>
      </c>
      <c r="P851" s="0" t="n">
        <f aca="true">NORMINV(RAND(),$B$10,$B$15)</f>
        <v>22.9426631064714</v>
      </c>
      <c r="Q851" s="0" t="n">
        <f aca="true">NORMINV(RAND(),$C$10,$C$15)</f>
        <v>28.4160370512806</v>
      </c>
      <c r="R851" s="0" t="n">
        <f aca="true">NORMINV(RAND(),$D$10,$D$15)</f>
        <v>10.3446299652388</v>
      </c>
      <c r="S851" s="0" t="n">
        <f aca="true">NORMINV(RAND(),$E$10,$E$15)</f>
        <v>4.07388702745547</v>
      </c>
      <c r="T851" s="0" t="n">
        <f aca="false">MEDIAN(INDEX(Avaliadores!$B$17:$B$22,$B851),INDEX(Avaliadores!$B$17:$B$22,$C851),INDEX(Avaliadores!$B$17:$B$22,$D851),INDEX(Avaliadores!$B$17:$B$22,$E851),INDEX(Avaliadores!$B$17:$B$22,$F851),INDEX(Avaliadores!$B$17:$B$22,$G851))</f>
        <v>3.16666666666667</v>
      </c>
      <c r="U851" s="0" t="n">
        <f aca="false">MEDIAN(INDEX(Avaliadores!$C$17:$C$22,$B851),INDEX(Avaliadores!$C$17:$C$22,$C851),INDEX(Avaliadores!$C$17:$C$22,$D851),INDEX(Avaliadores!$C$17:$C$22,$E851),INDEX(Avaliadores!$C$17:$C$22,$F851),INDEX(Avaliadores!$C$17:$C$22,$G851))</f>
        <v>5.54166666666667</v>
      </c>
      <c r="V851" s="0" t="n">
        <f aca="false">MEDIAN(INDEX(Avaliadores!$D$17:$D$22,$B851),INDEX(Avaliadores!$D$17:$D$22,$C851),INDEX(Avaliadores!$D$17:$D$22,$D851),INDEX(Avaliadores!$D$17:$D$22,$E851),INDEX(Avaliadores!$D$17:$D$22,$F851),INDEX(Avaliadores!$D$17:$D$22,$G851))</f>
        <v>5.54166666666667</v>
      </c>
      <c r="W851" s="0" t="n">
        <f aca="false">MEDIAN(INDEX(Avaliadores!$E$17:$E$22,$B851),INDEX(Avaliadores!$E$17:$E$22,$C851),INDEX(Avaliadores!$E$17:$E$22,$D851),INDEX(Avaliadores!$E$17:$E$22,$E851),INDEX(Avaliadores!$E$17:$E$22,$F851),INDEX(Avaliadores!$E$17:$E$22,$G851))</f>
        <v>6.54166666666667</v>
      </c>
      <c r="X851" s="0" t="n">
        <f aca="false">MEDIAN(INDEX(Avaliadores!$F$17:$F$22,$B851),INDEX(Avaliadores!$F$17:$F$22,$C851),INDEX(Avaliadores!$F$17:$F$22,$D851),INDEX(Avaliadores!$F$17:$F$22,$E851),INDEX(Avaliadores!$F$17:$F$22,$F851),INDEX(Avaliadores!$F$17:$F$22,$G851))</f>
        <v>3.16666666666667</v>
      </c>
      <c r="Y851" s="0" t="n">
        <f aca="false">MEDIAN(INDEX(Avaliadores!$G$17:$G$22,$B851),INDEX(Avaliadores!$G$17:$G$22,$C851),INDEX(Avaliadores!$G$17:$G$22,$D851),INDEX(Avaliadores!$G$17:$G$22,$E851),INDEX(Avaliadores!$G$17:$G$22,$F851),INDEX(Avaliadores!$G$17:$G$22,$G851))</f>
        <v>4.54166666666667</v>
      </c>
      <c r="Z851" s="0" t="n">
        <f aca="false">MEDIAN(INDEX(Avaliadores!$H$17:$H$22,$B851),INDEX(Avaliadores!$H$17:$H$22,$C851),INDEX(Avaliadores!$H$17:$H$22,$D851),INDEX(Avaliadores!$H$17:$H$22,$E851),INDEX(Avaliadores!$H$17:$H$22,$F851),INDEX(Avaliadores!$H$17:$H$22,$G851))</f>
        <v>3.54166666666667</v>
      </c>
      <c r="AA851" s="0" t="n">
        <f aca="false">MEDIAN(INDEX(Avaliadores!$I$17:$I$22,$B851),INDEX(Avaliadores!$I$17:$I$22,$C851),INDEX(Avaliadores!$I$17:$I$22,$D851),INDEX(Avaliadores!$I$17:$I$22,$E851),INDEX(Avaliadores!$I$17:$I$22,$F851),INDEX(Avaliadores!$I$17:$I$22,$G851))</f>
        <v>6.04166666666667</v>
      </c>
      <c r="AB851" s="0" t="n">
        <f aca="false">IF(MAX(H851:K851)=MIN(H851:K851),0,IF($B$17="custo",(MAX(H851:K851)-H851)/(MAX(H851:K851)-MIN(H851:K851)),(H851-MIN(H851:K851))/(MAX(H851:K851)-MIN(H851:K851))))</f>
        <v>0.236317891719602</v>
      </c>
      <c r="AC851" s="0" t="n">
        <f aca="false">IF(MAX(H851:K851)=MIN(H851:K851),0,IF($B$17="custo",(MAX(H851:K851)-I851)/(MAX(H851:K851)-MIN(H851:K851)),(I851-MIN(H851:K851))/(MAX(H851:K851)-MIN(H851:K851))))</f>
        <v>0</v>
      </c>
      <c r="AD851" s="0" t="n">
        <f aca="false">IF(MAX(H851:K851)=MIN(H851:K851),0,IF($B$17="custo",(MAX(H851:K851)-J851)/(MAX(H851:K851)-MIN(H851:K851)),(J851-MIN(H851:K851))/(MAX(H851:K851)-MIN(H851:K851))))</f>
        <v>0.808210987148626</v>
      </c>
      <c r="AE851" s="0" t="n">
        <f aca="false">IF(MAX(H851:K851)=MIN(H851:K851),0,IF($B$17="custo",(MAX(H851:K851)-K851)/(MAX(H851:K851)-MIN(H851:K851)),(K851-MIN(H851:K851))/(MAX(H851:K851)-MIN(H851:K851))))</f>
        <v>1</v>
      </c>
      <c r="AF851" s="0" t="n">
        <f aca="false">IF(MAX(L851:O851)=MIN(L851:O851),0,IF($C$17="custo",(MAX(L851:O851)-L851)/(MAX(L851:O851)-MIN(L851:O851)),(L851-MIN(L851:O851))/(MAX(L851:O851)-MIN(L851:O851))))</f>
        <v>0.829582442978351</v>
      </c>
      <c r="AG851" s="0" t="n">
        <f aca="false">IF(MAX(L851:O851)=MIN(L851:O851),0,IF($C$17="custo",(MAX(L851:O851)-M851)/(MAX(L851:O851)-MIN(L851:O851)),(M851-MIN(L851:O851))/(MAX(L851:O851)-MIN(L851:O851))))</f>
        <v>1</v>
      </c>
      <c r="AH851" s="0" t="n">
        <f aca="false">IF(MAX(L851:O851)=MIN(L851:O851),0,IF($C$17="custo",(MAX(L851:O851)-N851)/(MAX(L851:O851)-MIN(L851:O851)),(N851-MIN(L851:O851))/(MAX(L851:O851)-MIN(L851:O851))))</f>
        <v>0.47997325584056</v>
      </c>
      <c r="AI851" s="0" t="n">
        <f aca="false">IF(MAX(L851:O851)=MIN(L851:O851),0,IF($C$17="custo",(MAX(L851:O851)-O851)/(MAX(L851:O851)-MIN(L851:O851)),(O851-MIN(L851:O851))/(MAX(L851:O851)-MIN(L851:O851))))</f>
        <v>0</v>
      </c>
      <c r="AJ851" s="0" t="n">
        <f aca="false">IF(MAX(P851:S851)=MIN(P851:S851),0,IF($D$17="custo",(MAX(P851:S851)-P851)/(MAX(P851:S851)-MIN(P851:S851)),(P851-MIN(P851:S851))/(MAX(P851:S851)-MIN(P851:S851))))</f>
        <v>0.224851705352733</v>
      </c>
      <c r="AK851" s="0" t="n">
        <f aca="false">IF(MAX(P851:S851)=MIN(P851:S851),0,IF($D$17="custo",(MAX(P851:S851)-Q851)/(MAX(P851:S851)-MIN(P851:S851)),(Q851-MIN(P851:S851))/(MAX(P851:S851)-MIN(P851:S851))))</f>
        <v>0</v>
      </c>
      <c r="AL851" s="0" t="n">
        <f aca="false">IF(MAX(P851:S851)=MIN(P851:S851),0,IF($D$17="custo",(MAX(P851:S851)-R851)/(MAX(P851:S851)-MIN(P851:S851)),(R851-MIN(P851:S851))/(MAX(P851:S851)-MIN(P851:S851))))</f>
        <v>0.742391574628954</v>
      </c>
      <c r="AM851" s="0" t="n">
        <f aca="false">IF(MAX(P851:S851)=MIN(P851:S851),0,IF($D$17="custo",(MAX(P851:S851)-S851)/(MAX(P851:S851)-MIN(P851:S851)),(S851-MIN(P851:S851))/(MAX(P851:S851)-MIN(P851:S851))))</f>
        <v>1</v>
      </c>
      <c r="AN851" s="0" t="n">
        <f aca="false">IF(MAX(T851:W851)=MIN(T851:W851),0,IF($E$17="custo",(MAX(T851:W851)-T851)/(MAX(T851:W851)-MIN(T851:W851)),(T851-MIN(T851:W851))/(MAX(T851:W851)-MIN(T851:W851))))</f>
        <v>0</v>
      </c>
      <c r="AO851" s="0" t="n">
        <f aca="false">IF(MAX(T851:W851)=MIN(T851:W851),0,IF($E$17="custo",(MAX(T851:W851)-U851)/(MAX(T851:W851)-MIN(T851:W851)),(U851-MIN(T851:W851))/(MAX(T851:W851)-MIN(T851:W851))))</f>
        <v>0.703703703703704</v>
      </c>
      <c r="AP851" s="0" t="n">
        <f aca="false">IF(MAX(T851:W851)=MIN(T851:W851),0,IF($E$17="custo",(MAX(T851:W851)-V851)/(MAX(T851:W851)-MIN(T851:W851)),(V851-MIN(T851:W851))/(MAX(T851:W851)-MIN(T851:W851))))</f>
        <v>0.703703703703704</v>
      </c>
      <c r="AQ851" s="0" t="n">
        <f aca="false">IF(MAX(T851:W851)=MIN(T851:W851),0,IF($E$17="custo",(MAX(T851:W851)-W851)/(MAX(T851:W851)-MIN(T851:W851)),(W851-MIN(T851:W851))/(MAX(T851:W851)-MIN(T851:W851))))</f>
        <v>1</v>
      </c>
      <c r="AR851" s="0" t="n">
        <f aca="false">IF(MAX(X851:AA851)=MIN(X851:AA851),0,IF($F$17="custo",(MAX(X851:AA851)-X851)/(MAX(X851:AA851)-MIN(X851:AA851)),(X851-MIN(X851:AA851))/(MAX(X851:AA851)-MIN(X851:AA851))))</f>
        <v>0</v>
      </c>
      <c r="AS851" s="0" t="n">
        <f aca="false">IF(MAX(X851:AA851)=MIN(X851:AA851),0,IF($F$17="custo",(MAX(X851:AA851)-Y851)/(MAX(X851:AA851)-MIN(X851:AA851)),(Y851-MIN(X851:AA851))/(MAX(X851:AA851)-MIN(X851:AA851))))</f>
        <v>0.478260869565217</v>
      </c>
      <c r="AT851" s="0" t="n">
        <f aca="false">IF(MAX(X851:AA851)=MIN(X851:AA851),0,IF($F$17="custo",(MAX(X851:AA851)-Z851)/(MAX(X851:AA851)-MIN(X851:AA851)),(Z851-MIN(X851:AA851))/(MAX(X851:AA851)-MIN(X851:AA851))))</f>
        <v>0.130434782608696</v>
      </c>
      <c r="AU851" s="0" t="n">
        <f aca="false">IF(MAX(X851:AA851)=MIN(X851:AA851),0,IF($F$17="custo",(MAX(X851:AA851)-AA851)/(MAX(X851:AA851)-MIN(X851:AA851)),(AA851-MIN(X851:AA851))/(MAX(X851:AA851)-MIN(X851:AA851))))</f>
        <v>1</v>
      </c>
      <c r="AV851" s="0" t="n">
        <f aca="false">STDEVP(AB851:AE851)</f>
        <v>0.407439124766821</v>
      </c>
      <c r="AW851" s="0" t="n">
        <f aca="false">STDEVP(AF851:AI851)</f>
        <v>0.382449171306917</v>
      </c>
      <c r="AX851" s="0" t="n">
        <f aca="false">STDEVP(AJ851:AM851)</f>
        <v>0.398180866197076</v>
      </c>
      <c r="AY851" s="0" t="n">
        <f aca="false">STDEVP(AN851:AQ851)</f>
        <v>0.367931786783436</v>
      </c>
      <c r="AZ851" s="0" t="n">
        <f aca="false">STDEVP(AR851:AU851)</f>
        <v>0.38690155935995</v>
      </c>
      <c r="BA851" s="0" t="n">
        <f aca="false">AV851*((1-IFERROR(CORREL(AB851:AE851,AF851:AI851),0))+(1-IFERROR(CORREL(AB851:AE851,AJ851:AM851),0))+(1-IFERROR(CORREL(AB851:AE851,AN851:AQ851),0))+(1-IFERROR(CORREL(AB851:AE851,AR851:AU851),0)))</f>
        <v>1.20028698125433</v>
      </c>
      <c r="BB851" s="0" t="n">
        <f aca="false">AW851*((1-IFERROR(CORREL(AF851:AI851,AB851:AE851),0))+(1-IFERROR(CORREL(AF851:AI851,AJ851:AM851),0))+(1-IFERROR(CORREL(AF851:AI851,AN851:AQ851),0))+(1-IFERROR(CORREL(AF851:AI851,AR851:AU851),0)))</f>
        <v>2.75566096796648</v>
      </c>
      <c r="BC851" s="0" t="n">
        <f aca="false">AX851*((1-IFERROR(CORREL(AJ851:AM851,AB851:AE851),0))+(1-IFERROR(CORREL(AJ851:AM851,AF851:AI851),0))+(1-IFERROR(CORREL(AJ851:AM851,AN851:AQ851),0))+(1-IFERROR(CORREL(AJ851:AM851,AR851:AU851),0)))</f>
        <v>1.15552175807391</v>
      </c>
      <c r="BD851" s="0" t="n">
        <f aca="false">AY851*((1-IFERROR(CORREL(AN851:AQ851,AB851:AE851),0))+(1-IFERROR(CORREL(AN851:AQ851,AF851:AI851),0))+(1-IFERROR(CORREL(AN851:AQ851,AJ851:AM851),0))+(1-IFERROR(CORREL(AN851:AQ851,AR851:AU851),0)))</f>
        <v>0.982212751864083</v>
      </c>
      <c r="BE851" s="0" t="n">
        <f aca="false">AZ851*((1-IFERROR(CORREL(AR851:AU851,AB851:AE851),0))+(1-IFERROR(CORREL(AR851:AU851,AF851:AI851),0))+(1-IFERROR(CORREL(AR851:AU851,AJ851:AM851),0))+(1-IFERROR(CORREL(AR851:AU851,AN851:AQ851),0)))</f>
        <v>1.12290775877672</v>
      </c>
      <c r="BF851" s="0" t="n">
        <f aca="false">IF(SUM(BA851:BE851)&gt;0,BA851/SUM(BA851:BE851),1/5)</f>
        <v>0.166323283573902</v>
      </c>
      <c r="BG851" s="0" t="n">
        <f aca="false">IF(SUM(BA851:BE851)&gt;0,BB851/SUM(BA851:BE851),1/5)</f>
        <v>0.381850830481934</v>
      </c>
      <c r="BH851" s="0" t="n">
        <f aca="false">IF(SUM(BA851:BE851)&gt;0,BC851/SUM(BA851:BE851),1/5)</f>
        <v>0.160120184627093</v>
      </c>
      <c r="BI851" s="0" t="n">
        <f aca="false">IF(SUM(BA851:BE851)&gt;0,BD851/SUM(BA851:BE851),1/5)</f>
        <v>0.136104825437223</v>
      </c>
      <c r="BJ851" s="0" t="n">
        <f aca="false">IF(SUM(BA851:BE851)&gt;0,BE851/SUM(BA851:BE851),1/5)</f>
        <v>0.155600875879849</v>
      </c>
      <c r="BK851" s="0" t="n">
        <f aca="false">BF851*AB851+BG851*AF851+BH851*AJ851+BI851*AN851+BJ851*AR851</f>
        <v>0.392085209097377</v>
      </c>
      <c r="BL851" s="0" t="n">
        <f aca="false">BF851*AC851+BG851*AG851+BH851*AK851+BI851*AO851+BJ851*AS851</f>
        <v>0.552046110437459</v>
      </c>
      <c r="BM851" s="0" t="n">
        <f aca="false">BF851*AD851+BG851*AH851+BH851*AL851+BI851*AP851+BJ851*AT851</f>
        <v>0.552647603721316</v>
      </c>
      <c r="BN851" s="0" t="n">
        <f aca="false">BF851*AE851+BG851*AI851+BH851*AM851+BI851*AQ851+BJ851*AU851</f>
        <v>0.618149169518066</v>
      </c>
      <c r="BO851" s="0" t="n">
        <f aca="false">RANK(BK851,$BK851:$BN851)</f>
        <v>4</v>
      </c>
      <c r="BP851" s="0" t="n">
        <f aca="false">RANK(BL851,$BK851:$BN851)</f>
        <v>3</v>
      </c>
      <c r="BQ851" s="0" t="n">
        <f aca="false">RANK(BM851,$BK851:$BN851)</f>
        <v>2</v>
      </c>
      <c r="BR851" s="0" t="n">
        <f aca="false">RANK(BN851,$BK851:$BN851)</f>
        <v>1</v>
      </c>
    </row>
    <row r="852" customFormat="false" ht="15" hidden="false" customHeight="false" outlineLevel="0" collapsed="false">
      <c r="A852" s="0" t="n">
        <v>829</v>
      </c>
      <c r="B852" s="0" t="n">
        <f aca="false">RANDBETWEEN(1,$B$5)</f>
        <v>4</v>
      </c>
      <c r="C852" s="0" t="n">
        <f aca="false">RANDBETWEEN(1,$B$5)</f>
        <v>2</v>
      </c>
      <c r="D852" s="0" t="n">
        <f aca="false">RANDBETWEEN(1,$B$5)</f>
        <v>1</v>
      </c>
      <c r="E852" s="0" t="n">
        <f aca="false">RANDBETWEEN(1,$B$5)</f>
        <v>3</v>
      </c>
      <c r="F852" s="0" t="n">
        <f aca="false">RANDBETWEEN(1,$B$5)</f>
        <v>4</v>
      </c>
      <c r="G852" s="0" t="n">
        <f aca="false">RANDBETWEEN(1,$B$5)</f>
        <v>2</v>
      </c>
      <c r="H852" s="0" t="n">
        <f aca="true">NORMINV(RAND(),$B$8,$B$13)</f>
        <v>51.4202504707298</v>
      </c>
      <c r="I852" s="0" t="n">
        <f aca="true">NORMINV(RAND(),$C$8,$C$13)</f>
        <v>64.3135711413544</v>
      </c>
      <c r="J852" s="0" t="n">
        <f aca="true">NORMINV(RAND(),$D$8,$D$13)</f>
        <v>14.1979989072285</v>
      </c>
      <c r="K852" s="0" t="n">
        <f aca="true">NORMINV(RAND(),$E$8,$E$13)</f>
        <v>2.73700145479763</v>
      </c>
      <c r="L852" s="0" t="n">
        <f aca="true">NORMINV(RAND(),$B$9,$B$14)</f>
        <v>34.7237852304123</v>
      </c>
      <c r="M852" s="0" t="n">
        <f aca="true">NORMINV(RAND(),$C$9,$C$14)</f>
        <v>57.2792971012715</v>
      </c>
      <c r="N852" s="0" t="n">
        <f aca="true">NORMINV(RAND(),$D$9,$D$14)</f>
        <v>46.5307463318662</v>
      </c>
      <c r="O852" s="0" t="n">
        <f aca="true">NORMINV(RAND(),$E$9,$E$14)</f>
        <v>24.4743010469683</v>
      </c>
      <c r="P852" s="0" t="n">
        <f aca="true">NORMINV(RAND(),$B$10,$B$15)</f>
        <v>24.5572482883404</v>
      </c>
      <c r="Q852" s="0" t="n">
        <f aca="true">NORMINV(RAND(),$C$10,$C$15)</f>
        <v>29.1330566465105</v>
      </c>
      <c r="R852" s="0" t="n">
        <f aca="true">NORMINV(RAND(),$D$10,$D$15)</f>
        <v>9.51188609362207</v>
      </c>
      <c r="S852" s="0" t="n">
        <f aca="true">NORMINV(RAND(),$E$10,$E$15)</f>
        <v>4.13563127997267</v>
      </c>
      <c r="T852" s="0" t="n">
        <f aca="false">MEDIAN(INDEX(Avaliadores!$B$17:$B$22,$B852),INDEX(Avaliadores!$B$17:$B$22,$C852),INDEX(Avaliadores!$B$17:$B$22,$D852),INDEX(Avaliadores!$B$17:$B$22,$E852),INDEX(Avaliadores!$B$17:$B$22,$F852),INDEX(Avaliadores!$B$17:$B$22,$G852))</f>
        <v>3.04166666666667</v>
      </c>
      <c r="U852" s="0" t="n">
        <f aca="false">MEDIAN(INDEX(Avaliadores!$C$17:$C$22,$B852),INDEX(Avaliadores!$C$17:$C$22,$C852),INDEX(Avaliadores!$C$17:$C$22,$D852),INDEX(Avaliadores!$C$17:$C$22,$E852),INDEX(Avaliadores!$C$17:$C$22,$F852),INDEX(Avaliadores!$C$17:$C$22,$G852))</f>
        <v>5.04166666666667</v>
      </c>
      <c r="V852" s="0" t="n">
        <f aca="false">MEDIAN(INDEX(Avaliadores!$D$17:$D$22,$B852),INDEX(Avaliadores!$D$17:$D$22,$C852),INDEX(Avaliadores!$D$17:$D$22,$D852),INDEX(Avaliadores!$D$17:$D$22,$E852),INDEX(Avaliadores!$D$17:$D$22,$F852),INDEX(Avaliadores!$D$17:$D$22,$G852))</f>
        <v>5.91666666666667</v>
      </c>
      <c r="W852" s="0" t="n">
        <f aca="false">MEDIAN(INDEX(Avaliadores!$E$17:$E$22,$B852),INDEX(Avaliadores!$E$17:$E$22,$C852),INDEX(Avaliadores!$E$17:$E$22,$D852),INDEX(Avaliadores!$E$17:$E$22,$E852),INDEX(Avaliadores!$E$17:$E$22,$F852),INDEX(Avaliadores!$E$17:$E$22,$G852))</f>
        <v>6.29166666666667</v>
      </c>
      <c r="X852" s="0" t="n">
        <f aca="false">MEDIAN(INDEX(Avaliadores!$F$17:$F$22,$B852),INDEX(Avaliadores!$F$17:$F$22,$C852),INDEX(Avaliadores!$F$17:$F$22,$D852),INDEX(Avaliadores!$F$17:$F$22,$E852),INDEX(Avaliadores!$F$17:$F$22,$F852),INDEX(Avaliadores!$F$17:$F$22,$G852))</f>
        <v>2.41666666666667</v>
      </c>
      <c r="Y852" s="0" t="n">
        <f aca="false">MEDIAN(INDEX(Avaliadores!$G$17:$G$22,$B852),INDEX(Avaliadores!$G$17:$G$22,$C852),INDEX(Avaliadores!$G$17:$G$22,$D852),INDEX(Avaliadores!$G$17:$G$22,$E852),INDEX(Avaliadores!$G$17:$G$22,$F852),INDEX(Avaliadores!$G$17:$G$22,$G852))</f>
        <v>5.41666666666667</v>
      </c>
      <c r="Z852" s="0" t="n">
        <f aca="false">MEDIAN(INDEX(Avaliadores!$H$17:$H$22,$B852),INDEX(Avaliadores!$H$17:$H$22,$C852),INDEX(Avaliadores!$H$17:$H$22,$D852),INDEX(Avaliadores!$H$17:$H$22,$E852),INDEX(Avaliadores!$H$17:$H$22,$F852),INDEX(Avaliadores!$H$17:$H$22,$G852))</f>
        <v>3.91666666666667</v>
      </c>
      <c r="AA852" s="0" t="n">
        <f aca="false">MEDIAN(INDEX(Avaliadores!$I$17:$I$22,$B852),INDEX(Avaliadores!$I$17:$I$22,$C852),INDEX(Avaliadores!$I$17:$I$22,$D852),INDEX(Avaliadores!$I$17:$I$22,$E852),INDEX(Avaliadores!$I$17:$I$22,$F852),INDEX(Avaliadores!$I$17:$I$22,$G852))</f>
        <v>6.04166666666667</v>
      </c>
      <c r="AB852" s="0" t="n">
        <f aca="false">IF(MAX(H852:K852)=MIN(H852:K852),0,IF($B$17="custo",(MAX(H852:K852)-H852)/(MAX(H852:K852)-MIN(H852:K852)),(H852-MIN(H852:K852))/(MAX(H852:K852)-MIN(H852:K852))))</f>
        <v>0.209386796573039</v>
      </c>
      <c r="AC852" s="0" t="n">
        <f aca="false">IF(MAX(H852:K852)=MIN(H852:K852),0,IF($B$17="custo",(MAX(H852:K852)-I852)/(MAX(H852:K852)-MIN(H852:K852)),(I852-MIN(H852:K852))/(MAX(H852:K852)-MIN(H852:K852))))</f>
        <v>0</v>
      </c>
      <c r="AD852" s="0" t="n">
        <f aca="false">IF(MAX(H852:K852)=MIN(H852:K852),0,IF($B$17="custo",(MAX(H852:K852)-J852)/(MAX(H852:K852)-MIN(H852:K852)),(J852-MIN(H852:K852))/(MAX(H852:K852)-MIN(H852:K852))))</f>
        <v>0.8138740512703</v>
      </c>
      <c r="AE852" s="0" t="n">
        <f aca="false">IF(MAX(H852:K852)=MIN(H852:K852),0,IF($B$17="custo",(MAX(H852:K852)-K852)/(MAX(H852:K852)-MIN(H852:K852)),(K852-MIN(H852:K852))/(MAX(H852:K852)-MIN(H852:K852))))</f>
        <v>1</v>
      </c>
      <c r="AF852" s="0" t="n">
        <f aca="false">IF(MAX(L852:O852)=MIN(L852:O852),0,IF($C$17="custo",(MAX(L852:O852)-L852)/(MAX(L852:O852)-MIN(L852:O852)),(L852-MIN(L852:O852))/(MAX(L852:O852)-MIN(L852:O852))))</f>
        <v>0.312436683926973</v>
      </c>
      <c r="AG852" s="0" t="n">
        <f aca="false">IF(MAX(L852:O852)=MIN(L852:O852),0,IF($C$17="custo",(MAX(L852:O852)-M852)/(MAX(L852:O852)-MIN(L852:O852)),(M852-MIN(L852:O852))/(MAX(L852:O852)-MIN(L852:O852))))</f>
        <v>1</v>
      </c>
      <c r="AH852" s="0" t="n">
        <f aca="false">IF(MAX(L852:O852)=MIN(L852:O852),0,IF($C$17="custo",(MAX(L852:O852)-N852)/(MAX(L852:O852)-MIN(L852:O852)),(N852-MIN(L852:O852))/(MAX(L852:O852)-MIN(L852:O852))))</f>
        <v>0.672350188623315</v>
      </c>
      <c r="AI852" s="0" t="n">
        <f aca="false">IF(MAX(L852:O852)=MIN(L852:O852),0,IF($C$17="custo",(MAX(L852:O852)-O852)/(MAX(L852:O852)-MIN(L852:O852)),(O852-MIN(L852:O852))/(MAX(L852:O852)-MIN(L852:O852))))</f>
        <v>0</v>
      </c>
      <c r="AJ852" s="0" t="n">
        <f aca="false">IF(MAX(P852:S852)=MIN(P852:S852),0,IF($D$17="custo",(MAX(P852:S852)-P852)/(MAX(P852:S852)-MIN(P852:S852)),(P852-MIN(P852:S852))/(MAX(P852:S852)-MIN(P852:S852))))</f>
        <v>0.183051185915146</v>
      </c>
      <c r="AK852" s="0" t="n">
        <f aca="false">IF(MAX(P852:S852)=MIN(P852:S852),0,IF($D$17="custo",(MAX(P852:S852)-Q852)/(MAX(P852:S852)-MIN(P852:S852)),(Q852-MIN(P852:S852))/(MAX(P852:S852)-MIN(P852:S852))))</f>
        <v>0</v>
      </c>
      <c r="AL852" s="0" t="n">
        <f aca="false">IF(MAX(P852:S852)=MIN(P852:S852),0,IF($D$17="custo",(MAX(P852:S852)-R852)/(MAX(P852:S852)-MIN(P852:S852)),(R852-MIN(P852:S852))/(MAX(P852:S852)-MIN(P852:S852))))</f>
        <v>0.7849276581561</v>
      </c>
      <c r="AM852" s="0" t="n">
        <f aca="false">IF(MAX(P852:S852)=MIN(P852:S852),0,IF($D$17="custo",(MAX(P852:S852)-S852)/(MAX(P852:S852)-MIN(P852:S852)),(S852-MIN(P852:S852))/(MAX(P852:S852)-MIN(P852:S852))))</f>
        <v>1</v>
      </c>
      <c r="AN852" s="0" t="n">
        <f aca="false">IF(MAX(T852:W852)=MIN(T852:W852),0,IF($E$17="custo",(MAX(T852:W852)-T852)/(MAX(T852:W852)-MIN(T852:W852)),(T852-MIN(T852:W852))/(MAX(T852:W852)-MIN(T852:W852))))</f>
        <v>0</v>
      </c>
      <c r="AO852" s="0" t="n">
        <f aca="false">IF(MAX(T852:W852)=MIN(T852:W852),0,IF($E$17="custo",(MAX(T852:W852)-U852)/(MAX(T852:W852)-MIN(T852:W852)),(U852-MIN(T852:W852))/(MAX(T852:W852)-MIN(T852:W852))))</f>
        <v>0.615384615384615</v>
      </c>
      <c r="AP852" s="0" t="n">
        <f aca="false">IF(MAX(T852:W852)=MIN(T852:W852),0,IF($E$17="custo",(MAX(T852:W852)-V852)/(MAX(T852:W852)-MIN(T852:W852)),(V852-MIN(T852:W852))/(MAX(T852:W852)-MIN(T852:W852))))</f>
        <v>0.884615384615385</v>
      </c>
      <c r="AQ852" s="0" t="n">
        <f aca="false">IF(MAX(T852:W852)=MIN(T852:W852),0,IF($E$17="custo",(MAX(T852:W852)-W852)/(MAX(T852:W852)-MIN(T852:W852)),(W852-MIN(T852:W852))/(MAX(T852:W852)-MIN(T852:W852))))</f>
        <v>1</v>
      </c>
      <c r="AR852" s="0" t="n">
        <f aca="false">IF(MAX(X852:AA852)=MIN(X852:AA852),0,IF($F$17="custo",(MAX(X852:AA852)-X852)/(MAX(X852:AA852)-MIN(X852:AA852)),(X852-MIN(X852:AA852))/(MAX(X852:AA852)-MIN(X852:AA852))))</f>
        <v>0</v>
      </c>
      <c r="AS852" s="0" t="n">
        <f aca="false">IF(MAX(X852:AA852)=MIN(X852:AA852),0,IF($F$17="custo",(MAX(X852:AA852)-Y852)/(MAX(X852:AA852)-MIN(X852:AA852)),(Y852-MIN(X852:AA852))/(MAX(X852:AA852)-MIN(X852:AA852))))</f>
        <v>0.827586206896552</v>
      </c>
      <c r="AT852" s="0" t="n">
        <f aca="false">IF(MAX(X852:AA852)=MIN(X852:AA852),0,IF($F$17="custo",(MAX(X852:AA852)-Z852)/(MAX(X852:AA852)-MIN(X852:AA852)),(Z852-MIN(X852:AA852))/(MAX(X852:AA852)-MIN(X852:AA852))))</f>
        <v>0.413793103448276</v>
      </c>
      <c r="AU852" s="0" t="n">
        <f aca="false">IF(MAX(X852:AA852)=MIN(X852:AA852),0,IF($F$17="custo",(MAX(X852:AA852)-AA852)/(MAX(X852:AA852)-MIN(X852:AA852)),(AA852-MIN(X852:AA852))/(MAX(X852:AA852)-MIN(X852:AA852))))</f>
        <v>1</v>
      </c>
      <c r="AV852" s="0" t="n">
        <f aca="false">STDEVP(AB852:AE852)</f>
        <v>0.413169967236945</v>
      </c>
      <c r="AW852" s="0" t="n">
        <f aca="false">STDEVP(AF852:AI852)</f>
        <v>0.375774774713226</v>
      </c>
      <c r="AX852" s="0" t="n">
        <f aca="false">STDEVP(AJ852:AM852)</f>
        <v>0.41272993062212</v>
      </c>
      <c r="AY852" s="0" t="n">
        <f aca="false">STDEVP(AN852:AQ852)</f>
        <v>0.386892298821744</v>
      </c>
      <c r="AZ852" s="0" t="n">
        <f aca="false">STDEVP(AR852:AU852)</f>
        <v>0.387355895494155</v>
      </c>
      <c r="BA852" s="0" t="n">
        <f aca="false">AV852*((1-IFERROR(CORREL(AB852:AE852,AF852:AI852),0))+(1-IFERROR(CORREL(AB852:AE852,AJ852:AM852),0))+(1-IFERROR(CORREL(AB852:AE852,AN852:AQ852),0))+(1-IFERROR(CORREL(AB852:AE852,AR852:AU852),0)))</f>
        <v>1.07473995726101</v>
      </c>
      <c r="BB852" s="0" t="n">
        <f aca="false">AW852*((1-IFERROR(CORREL(AF852:AI852,AB852:AE852),0))+(1-IFERROR(CORREL(AF852:AI852,AJ852:AM852),0))+(1-IFERROR(CORREL(AF852:AI852,AN852:AQ852),0))+(1-IFERROR(CORREL(AF852:AI852,AR852:AU852),0)))</f>
        <v>2.0007612847487</v>
      </c>
      <c r="BC852" s="0" t="n">
        <f aca="false">AX852*((1-IFERROR(CORREL(AJ852:AM852,AB852:AE852),0))+(1-IFERROR(CORREL(AJ852:AM852,AF852:AI852),0))+(1-IFERROR(CORREL(AJ852:AM852,AN852:AQ852),0))+(1-IFERROR(CORREL(AJ852:AM852,AR852:AU852),0)))</f>
        <v>1.05555028509088</v>
      </c>
      <c r="BD852" s="0" t="n">
        <f aca="false">AY852*((1-IFERROR(CORREL(AN852:AQ852,AB852:AE852),0))+(1-IFERROR(CORREL(AN852:AQ852,AF852:AI852),0))+(1-IFERROR(CORREL(AN852:AQ852,AJ852:AM852),0))+(1-IFERROR(CORREL(AN852:AQ852,AR852:AU852),0)))</f>
        <v>0.704678116445836</v>
      </c>
      <c r="BE852" s="0" t="n">
        <f aca="false">AZ852*((1-IFERROR(CORREL(AR852:AU852,AB852:AE852),0))+(1-IFERROR(CORREL(AR852:AU852,AF852:AI852),0))+(1-IFERROR(CORREL(AR852:AU852,AJ852:AM852),0))+(1-IFERROR(CORREL(AR852:AU852,AN852:AQ852),0)))</f>
        <v>0.989704565505295</v>
      </c>
      <c r="BF852" s="0" t="n">
        <f aca="false">IF(SUM(BA852:BE852)&gt;0,BA852/SUM(BA852:BE852),1/5)</f>
        <v>0.184490961307408</v>
      </c>
      <c r="BG852" s="0" t="n">
        <f aca="false">IF(SUM(BA852:BE852)&gt;0,BB852/SUM(BA852:BE852),1/5)</f>
        <v>0.343452730380142</v>
      </c>
      <c r="BH852" s="0" t="n">
        <f aca="false">IF(SUM(BA852:BE852)&gt;0,BC852/SUM(BA852:BE852),1/5)</f>
        <v>0.181196842537633</v>
      </c>
      <c r="BI852" s="0" t="n">
        <f aca="false">IF(SUM(BA852:BE852)&gt;0,BD852/SUM(BA852:BE852),1/5)</f>
        <v>0.120965766869513</v>
      </c>
      <c r="BJ852" s="0" t="n">
        <f aca="false">IF(SUM(BA852:BE852)&gt;0,BE852/SUM(BA852:BE852),1/5)</f>
        <v>0.169893698905305</v>
      </c>
      <c r="BK852" s="0" t="n">
        <f aca="false">BF852*AB852+BG852*AF852+BH852*AJ852+BI852*AN852+BJ852*AR852</f>
        <v>0.179105500461069</v>
      </c>
      <c r="BL852" s="0" t="n">
        <f aca="false">BF852*AC852+BG852*AG852+BH852*AK852+BI852*AO852+BJ852*AS852</f>
        <v>0.558494884152508</v>
      </c>
      <c r="BM852" s="0" t="n">
        <f aca="false">BF852*AD852+BG852*AH852+BH852*AL852+BI852*AP852+BJ852*AT852</f>
        <v>0.700608346745539</v>
      </c>
      <c r="BN852" s="0" t="n">
        <f aca="false">BF852*AE852+BG852*AI852+BH852*AM852+BI852*AQ852+BJ852*AU852</f>
        <v>0.656547269619858</v>
      </c>
      <c r="BO852" s="0" t="n">
        <f aca="false">RANK(BK852,$BK852:$BN852)</f>
        <v>4</v>
      </c>
      <c r="BP852" s="0" t="n">
        <f aca="false">RANK(BL852,$BK852:$BN852)</f>
        <v>3</v>
      </c>
      <c r="BQ852" s="0" t="n">
        <f aca="false">RANK(BM852,$BK852:$BN852)</f>
        <v>1</v>
      </c>
      <c r="BR852" s="0" t="n">
        <f aca="false">RANK(BN852,$BK852:$BN852)</f>
        <v>2</v>
      </c>
    </row>
    <row r="853" customFormat="false" ht="15" hidden="false" customHeight="false" outlineLevel="0" collapsed="false">
      <c r="A853" s="0" t="n">
        <v>830</v>
      </c>
      <c r="B853" s="0" t="n">
        <f aca="false">RANDBETWEEN(1,$B$5)</f>
        <v>1</v>
      </c>
      <c r="C853" s="0" t="n">
        <f aca="false">RANDBETWEEN(1,$B$5)</f>
        <v>2</v>
      </c>
      <c r="D853" s="0" t="n">
        <f aca="false">RANDBETWEEN(1,$B$5)</f>
        <v>4</v>
      </c>
      <c r="E853" s="0" t="n">
        <f aca="false">RANDBETWEEN(1,$B$5)</f>
        <v>2</v>
      </c>
      <c r="F853" s="0" t="n">
        <f aca="false">RANDBETWEEN(1,$B$5)</f>
        <v>1</v>
      </c>
      <c r="G853" s="0" t="n">
        <f aca="false">RANDBETWEEN(1,$B$5)</f>
        <v>4</v>
      </c>
      <c r="H853" s="0" t="n">
        <f aca="true">NORMINV(RAND(),$B$8,$B$13)</f>
        <v>52.2034702980433</v>
      </c>
      <c r="I853" s="0" t="n">
        <f aca="true">NORMINV(RAND(),$C$8,$C$13)</f>
        <v>71.8140096381919</v>
      </c>
      <c r="J853" s="0" t="n">
        <f aca="true">NORMINV(RAND(),$D$8,$D$13)</f>
        <v>13.9693948502836</v>
      </c>
      <c r="K853" s="0" t="n">
        <f aca="true">NORMINV(RAND(),$E$8,$E$13)</f>
        <v>3.03743684073589</v>
      </c>
      <c r="L853" s="0" t="n">
        <f aca="true">NORMINV(RAND(),$B$9,$B$14)</f>
        <v>50.1839970272122</v>
      </c>
      <c r="M853" s="0" t="n">
        <f aca="true">NORMINV(RAND(),$C$9,$C$14)</f>
        <v>51.7900963094073</v>
      </c>
      <c r="N853" s="0" t="n">
        <f aca="true">NORMINV(RAND(),$D$9,$D$14)</f>
        <v>42.7956676422468</v>
      </c>
      <c r="O853" s="0" t="n">
        <f aca="true">NORMINV(RAND(),$E$9,$E$14)</f>
        <v>27.7336112836031</v>
      </c>
      <c r="P853" s="0" t="n">
        <f aca="true">NORMINV(RAND(),$B$10,$B$15)</f>
        <v>24.6121565266596</v>
      </c>
      <c r="Q853" s="0" t="n">
        <f aca="true">NORMINV(RAND(),$C$10,$C$15)</f>
        <v>29.3869299028325</v>
      </c>
      <c r="R853" s="0" t="n">
        <f aca="true">NORMINV(RAND(),$D$10,$D$15)</f>
        <v>9.58199139838228</v>
      </c>
      <c r="S853" s="0" t="n">
        <f aca="true">NORMINV(RAND(),$E$10,$E$15)</f>
        <v>4.42369496575091</v>
      </c>
      <c r="T853" s="0" t="n">
        <f aca="false">MEDIAN(INDEX(Avaliadores!$B$17:$B$22,$B853),INDEX(Avaliadores!$B$17:$B$22,$C853),INDEX(Avaliadores!$B$17:$B$22,$D853),INDEX(Avaliadores!$B$17:$B$22,$E853),INDEX(Avaliadores!$B$17:$B$22,$F853),INDEX(Avaliadores!$B$17:$B$22,$G853))</f>
        <v>3.04166666666667</v>
      </c>
      <c r="U853" s="0" t="n">
        <f aca="false">MEDIAN(INDEX(Avaliadores!$C$17:$C$22,$B853),INDEX(Avaliadores!$C$17:$C$22,$C853),INDEX(Avaliadores!$C$17:$C$22,$D853),INDEX(Avaliadores!$C$17:$C$22,$E853),INDEX(Avaliadores!$C$17:$C$22,$F853),INDEX(Avaliadores!$C$17:$C$22,$G853))</f>
        <v>5.04166666666667</v>
      </c>
      <c r="V853" s="0" t="n">
        <f aca="false">MEDIAN(INDEX(Avaliadores!$D$17:$D$22,$B853),INDEX(Avaliadores!$D$17:$D$22,$C853),INDEX(Avaliadores!$D$17:$D$22,$D853),INDEX(Avaliadores!$D$17:$D$22,$E853),INDEX(Avaliadores!$D$17:$D$22,$F853),INDEX(Avaliadores!$D$17:$D$22,$G853))</f>
        <v>6.04166666666667</v>
      </c>
      <c r="W853" s="0" t="n">
        <f aca="false">MEDIAN(INDEX(Avaliadores!$E$17:$E$22,$B853),INDEX(Avaliadores!$E$17:$E$22,$C853),INDEX(Avaliadores!$E$17:$E$22,$D853),INDEX(Avaliadores!$E$17:$E$22,$E853),INDEX(Avaliadores!$E$17:$E$22,$F853),INDEX(Avaliadores!$E$17:$E$22,$G853))</f>
        <v>6.54166666666667</v>
      </c>
      <c r="X853" s="0" t="n">
        <f aca="false">MEDIAN(INDEX(Avaliadores!$F$17:$F$22,$B853),INDEX(Avaliadores!$F$17:$F$22,$C853),INDEX(Avaliadores!$F$17:$F$22,$D853),INDEX(Avaliadores!$F$17:$F$22,$E853),INDEX(Avaliadores!$F$17:$F$22,$F853),INDEX(Avaliadores!$F$17:$F$22,$G853))</f>
        <v>2.04166666666667</v>
      </c>
      <c r="Y853" s="0" t="n">
        <f aca="false">MEDIAN(INDEX(Avaliadores!$G$17:$G$22,$B853),INDEX(Avaliadores!$G$17:$G$22,$C853),INDEX(Avaliadores!$G$17:$G$22,$D853),INDEX(Avaliadores!$G$17:$G$22,$E853),INDEX(Avaliadores!$G$17:$G$22,$F853),INDEX(Avaliadores!$G$17:$G$22,$G853))</f>
        <v>5.04166666666667</v>
      </c>
      <c r="Z853" s="0" t="n">
        <f aca="false">MEDIAN(INDEX(Avaliadores!$H$17:$H$22,$B853),INDEX(Avaliadores!$H$17:$H$22,$C853),INDEX(Avaliadores!$H$17:$H$22,$D853),INDEX(Avaliadores!$H$17:$H$22,$E853),INDEX(Avaliadores!$H$17:$H$22,$F853),INDEX(Avaliadores!$H$17:$H$22,$G853))</f>
        <v>4.04166666666667</v>
      </c>
      <c r="AA853" s="0" t="n">
        <f aca="false">MEDIAN(INDEX(Avaliadores!$I$17:$I$22,$B853),INDEX(Avaliadores!$I$17:$I$22,$C853),INDEX(Avaliadores!$I$17:$I$22,$D853),INDEX(Avaliadores!$I$17:$I$22,$E853),INDEX(Avaliadores!$I$17:$I$22,$F853),INDEX(Avaliadores!$I$17:$I$22,$G853))</f>
        <v>6.04166666666667</v>
      </c>
      <c r="AB853" s="0" t="n">
        <f aca="false">IF(MAX(H853:K853)=MIN(H853:K853),0,IF($B$17="custo",(MAX(H853:K853)-H853)/(MAX(H853:K853)-MIN(H853:K853)),(H853-MIN(H853:K853))/(MAX(H853:K853)-MIN(H853:K853))))</f>
        <v>0.285134000467001</v>
      </c>
      <c r="AC853" s="0" t="n">
        <f aca="false">IF(MAX(H853:K853)=MIN(H853:K853),0,IF($B$17="custo",(MAX(H853:K853)-I853)/(MAX(H853:K853)-MIN(H853:K853)),(I853-MIN(H853:K853))/(MAX(H853:K853)-MIN(H853:K853))))</f>
        <v>0</v>
      </c>
      <c r="AD853" s="0" t="n">
        <f aca="false">IF(MAX(H853:K853)=MIN(H853:K853),0,IF($B$17="custo",(MAX(H853:K853)-J853)/(MAX(H853:K853)-MIN(H853:K853)),(J853-MIN(H853:K853))/(MAX(H853:K853)-MIN(H853:K853))))</f>
        <v>0.841051137547348</v>
      </c>
      <c r="AE853" s="0" t="n">
        <f aca="false">IF(MAX(H853:K853)=MIN(H853:K853),0,IF($B$17="custo",(MAX(H853:K853)-K853)/(MAX(H853:K853)-MIN(H853:K853)),(K853-MIN(H853:K853))/(MAX(H853:K853)-MIN(H853:K853))))</f>
        <v>1</v>
      </c>
      <c r="AF853" s="0" t="n">
        <f aca="false">IF(MAX(L853:O853)=MIN(L853:O853),0,IF($C$17="custo",(MAX(L853:O853)-L853)/(MAX(L853:O853)-MIN(L853:O853)),(L853-MIN(L853:O853))/(MAX(L853:O853)-MIN(L853:O853))))</f>
        <v>0.933236327731491</v>
      </c>
      <c r="AG853" s="0" t="n">
        <f aca="false">IF(MAX(L853:O853)=MIN(L853:O853),0,IF($C$17="custo",(MAX(L853:O853)-M853)/(MAX(L853:O853)-MIN(L853:O853)),(M853-MIN(L853:O853))/(MAX(L853:O853)-MIN(L853:O853))))</f>
        <v>1</v>
      </c>
      <c r="AH853" s="0" t="n">
        <f aca="false">IF(MAX(L853:O853)=MIN(L853:O853),0,IF($C$17="custo",(MAX(L853:O853)-N853)/(MAX(L853:O853)-MIN(L853:O853)),(N853-MIN(L853:O853))/(MAX(L853:O853)-MIN(L853:O853))))</f>
        <v>0.626112100021569</v>
      </c>
      <c r="AI853" s="0" t="n">
        <f aca="false">IF(MAX(L853:O853)=MIN(L853:O853),0,IF($C$17="custo",(MAX(L853:O853)-O853)/(MAX(L853:O853)-MIN(L853:O853)),(O853-MIN(L853:O853))/(MAX(L853:O853)-MIN(L853:O853))))</f>
        <v>0</v>
      </c>
      <c r="AJ853" s="0" t="n">
        <f aca="false">IF(MAX(P853:S853)=MIN(P853:S853),0,IF($D$17="custo",(MAX(P853:S853)-P853)/(MAX(P853:S853)-MIN(P853:S853)),(P853-MIN(P853:S853))/(MAX(P853:S853)-MIN(P853:S853))))</f>
        <v>0.191272220455701</v>
      </c>
      <c r="AK853" s="0" t="n">
        <f aca="false">IF(MAX(P853:S853)=MIN(P853:S853),0,IF($D$17="custo",(MAX(P853:S853)-Q853)/(MAX(P853:S853)-MIN(P853:S853)),(Q853-MIN(P853:S853))/(MAX(P853:S853)-MIN(P853:S853))))</f>
        <v>0</v>
      </c>
      <c r="AL853" s="0" t="n">
        <f aca="false">IF(MAX(P853:S853)=MIN(P853:S853),0,IF($D$17="custo",(MAX(P853:S853)-R853)/(MAX(P853:S853)-MIN(P853:S853)),(R853-MIN(P853:S853))/(MAX(P853:S853)-MIN(P853:S853))))</f>
        <v>0.793364263660837</v>
      </c>
      <c r="AM853" s="0" t="n">
        <f aca="false">IF(MAX(P853:S853)=MIN(P853:S853),0,IF($D$17="custo",(MAX(P853:S853)-S853)/(MAX(P853:S853)-MIN(P853:S853)),(S853-MIN(P853:S853))/(MAX(P853:S853)-MIN(P853:S853))))</f>
        <v>1</v>
      </c>
      <c r="AN853" s="0" t="n">
        <f aca="false">IF(MAX(T853:W853)=MIN(T853:W853),0,IF($E$17="custo",(MAX(T853:W853)-T853)/(MAX(T853:W853)-MIN(T853:W853)),(T853-MIN(T853:W853))/(MAX(T853:W853)-MIN(T853:W853))))</f>
        <v>0</v>
      </c>
      <c r="AO853" s="0" t="n">
        <f aca="false">IF(MAX(T853:W853)=MIN(T853:W853),0,IF($E$17="custo",(MAX(T853:W853)-U853)/(MAX(T853:W853)-MIN(T853:W853)),(U853-MIN(T853:W853))/(MAX(T853:W853)-MIN(T853:W853))))</f>
        <v>0.571428571428571</v>
      </c>
      <c r="AP853" s="0" t="n">
        <f aca="false">IF(MAX(T853:W853)=MIN(T853:W853),0,IF($E$17="custo",(MAX(T853:W853)-V853)/(MAX(T853:W853)-MIN(T853:W853)),(V853-MIN(T853:W853))/(MAX(T853:W853)-MIN(T853:W853))))</f>
        <v>0.857142857142857</v>
      </c>
      <c r="AQ853" s="0" t="n">
        <f aca="false">IF(MAX(T853:W853)=MIN(T853:W853),0,IF($E$17="custo",(MAX(T853:W853)-W853)/(MAX(T853:W853)-MIN(T853:W853)),(W853-MIN(T853:W853))/(MAX(T853:W853)-MIN(T853:W853))))</f>
        <v>1</v>
      </c>
      <c r="AR853" s="0" t="n">
        <f aca="false">IF(MAX(X853:AA853)=MIN(X853:AA853),0,IF($F$17="custo",(MAX(X853:AA853)-X853)/(MAX(X853:AA853)-MIN(X853:AA853)),(X853-MIN(X853:AA853))/(MAX(X853:AA853)-MIN(X853:AA853))))</f>
        <v>0</v>
      </c>
      <c r="AS853" s="0" t="n">
        <f aca="false">IF(MAX(X853:AA853)=MIN(X853:AA853),0,IF($F$17="custo",(MAX(X853:AA853)-Y853)/(MAX(X853:AA853)-MIN(X853:AA853)),(Y853-MIN(X853:AA853))/(MAX(X853:AA853)-MIN(X853:AA853))))</f>
        <v>0.75</v>
      </c>
      <c r="AT853" s="0" t="n">
        <f aca="false">IF(MAX(X853:AA853)=MIN(X853:AA853),0,IF($F$17="custo",(MAX(X853:AA853)-Z853)/(MAX(X853:AA853)-MIN(X853:AA853)),(Z853-MIN(X853:AA853))/(MAX(X853:AA853)-MIN(X853:AA853))))</f>
        <v>0.5</v>
      </c>
      <c r="AU853" s="0" t="n">
        <f aca="false">IF(MAX(X853:AA853)=MIN(X853:AA853),0,IF($F$17="custo",(MAX(X853:AA853)-AA853)/(MAX(X853:AA853)-MIN(X853:AA853)),(AA853-MIN(X853:AA853))/(MAX(X853:AA853)-MIN(X853:AA853))))</f>
        <v>1</v>
      </c>
      <c r="AV853" s="0" t="n">
        <f aca="false">STDEVP(AB853:AE853)</f>
        <v>0.405740866783754</v>
      </c>
      <c r="AW853" s="0" t="n">
        <f aca="false">STDEVP(AF853:AI853)</f>
        <v>0.395404954297067</v>
      </c>
      <c r="AX853" s="0" t="n">
        <f aca="false">STDEVP(AJ853:AM853)</f>
        <v>0.412709469133719</v>
      </c>
      <c r="AY853" s="0" t="n">
        <f aca="false">STDEVP(AN853:AQ853)</f>
        <v>0.382993046241557</v>
      </c>
      <c r="AZ853" s="0" t="n">
        <f aca="false">STDEVP(AR853:AU853)</f>
        <v>0.369754986443726</v>
      </c>
      <c r="BA853" s="0" t="n">
        <f aca="false">AV853*((1-IFERROR(CORREL(AB853:AE853,AF853:AI853),0))+(1-IFERROR(CORREL(AB853:AE853,AJ853:AM853),0))+(1-IFERROR(CORREL(AB853:AE853,AN853:AQ853),0))+(1-IFERROR(CORREL(AB853:AE853,AR853:AU853),0)))</f>
        <v>1.14544686387498</v>
      </c>
      <c r="BB853" s="0" t="n">
        <f aca="false">AW853*((1-IFERROR(CORREL(AF853:AI853,AB853:AE853),0))+(1-IFERROR(CORREL(AF853:AI853,AJ853:AM853),0))+(1-IFERROR(CORREL(AF853:AI853,AN853:AQ853),0))+(1-IFERROR(CORREL(AF853:AI853,AR853:AU853),0)))</f>
        <v>2.83721717111685</v>
      </c>
      <c r="BC853" s="0" t="n">
        <f aca="false">AX853*((1-IFERROR(CORREL(AJ853:AM853,AB853:AE853),0))+(1-IFERROR(CORREL(AJ853:AM853,AF853:AI853),0))+(1-IFERROR(CORREL(AJ853:AM853,AN853:AQ853),0))+(1-IFERROR(CORREL(AJ853:AM853,AR853:AU853),0)))</f>
        <v>1.11625188151208</v>
      </c>
      <c r="BD853" s="0" t="n">
        <f aca="false">AY853*((1-IFERROR(CORREL(AN853:AQ853,AB853:AE853),0))+(1-IFERROR(CORREL(AN853:AQ853,AF853:AI853),0))+(1-IFERROR(CORREL(AN853:AQ853,AJ853:AM853),0))+(1-IFERROR(CORREL(AN853:AQ853,AR853:AU853),0)))</f>
        <v>0.929083009397136</v>
      </c>
      <c r="BE853" s="0" t="n">
        <f aca="false">AZ853*((1-IFERROR(CORREL(AR853:AU853,AB853:AE853),0))+(1-IFERROR(CORREL(AR853:AU853,AF853:AI853),0))+(1-IFERROR(CORREL(AR853:AU853,AJ853:AM853),0))+(1-IFERROR(CORREL(AR853:AU853,AN853:AQ853),0)))</f>
        <v>1.08840449082912</v>
      </c>
      <c r="BF853" s="0" t="n">
        <f aca="false">IF(SUM(BA853:BE853)&gt;0,BA853/SUM(BA853:BE853),1/5)</f>
        <v>0.160958674880926</v>
      </c>
      <c r="BG853" s="0" t="n">
        <f aca="false">IF(SUM(BA853:BE853)&gt;0,BB853/SUM(BA853:BE853),1/5)</f>
        <v>0.398686949709279</v>
      </c>
      <c r="BH853" s="0" t="n">
        <f aca="false">IF(SUM(BA853:BE853)&gt;0,BC853/SUM(BA853:BE853),1/5)</f>
        <v>0.156856183685126</v>
      </c>
      <c r="BI853" s="0" t="n">
        <f aca="false">IF(SUM(BA853:BE853)&gt;0,BD853/SUM(BA853:BE853),1/5)</f>
        <v>0.130555135085924</v>
      </c>
      <c r="BJ853" s="0" t="n">
        <f aca="false">IF(SUM(BA853:BE853)&gt;0,BE853/SUM(BA853:BE853),1/5)</f>
        <v>0.152943056638745</v>
      </c>
      <c r="BK853" s="0" t="n">
        <f aca="false">BF853*AB853+BG853*AF853+BH853*AJ853+BI853*AN853+BJ853*AR853</f>
        <v>0.447966166285484</v>
      </c>
      <c r="BL853" s="0" t="n">
        <f aca="false">BF853*AC853+BG853*AG853+BH853*AK853+BI853*AO853+BJ853*AS853</f>
        <v>0.587997176523152</v>
      </c>
      <c r="BM853" s="0" t="n">
        <f aca="false">BF853*AD853+BG853*AH853+BH853*AL853+BI853*AP853+BJ853*AT853</f>
        <v>0.697817220431979</v>
      </c>
      <c r="BN853" s="0" t="n">
        <f aca="false">BF853*AE853+BG853*AI853+BH853*AM853+BI853*AQ853+BJ853*AU853</f>
        <v>0.601313050290721</v>
      </c>
      <c r="BO853" s="0" t="n">
        <f aca="false">RANK(BK853,$BK853:$BN853)</f>
        <v>4</v>
      </c>
      <c r="BP853" s="0" t="n">
        <f aca="false">RANK(BL853,$BK853:$BN853)</f>
        <v>3</v>
      </c>
      <c r="BQ853" s="0" t="n">
        <f aca="false">RANK(BM853,$BK853:$BN853)</f>
        <v>1</v>
      </c>
      <c r="BR853" s="0" t="n">
        <f aca="false">RANK(BN853,$BK853:$BN853)</f>
        <v>2</v>
      </c>
    </row>
    <row r="854" customFormat="false" ht="15" hidden="false" customHeight="false" outlineLevel="0" collapsed="false">
      <c r="A854" s="0" t="n">
        <v>831</v>
      </c>
      <c r="B854" s="0" t="n">
        <f aca="false">RANDBETWEEN(1,$B$5)</f>
        <v>2</v>
      </c>
      <c r="C854" s="0" t="n">
        <f aca="false">RANDBETWEEN(1,$B$5)</f>
        <v>3</v>
      </c>
      <c r="D854" s="0" t="n">
        <f aca="false">RANDBETWEEN(1,$B$5)</f>
        <v>3</v>
      </c>
      <c r="E854" s="0" t="n">
        <f aca="false">RANDBETWEEN(1,$B$5)</f>
        <v>5</v>
      </c>
      <c r="F854" s="0" t="n">
        <f aca="false">RANDBETWEEN(1,$B$5)</f>
        <v>4</v>
      </c>
      <c r="G854" s="0" t="n">
        <f aca="false">RANDBETWEEN(1,$B$5)</f>
        <v>6</v>
      </c>
      <c r="H854" s="0" t="n">
        <f aca="true">NORMINV(RAND(),$B$8,$B$13)</f>
        <v>50.3110085981269</v>
      </c>
      <c r="I854" s="0" t="n">
        <f aca="true">NORMINV(RAND(),$C$8,$C$13)</f>
        <v>64.3486124062166</v>
      </c>
      <c r="J854" s="0" t="n">
        <f aca="true">NORMINV(RAND(),$D$8,$D$13)</f>
        <v>16.088049785605</v>
      </c>
      <c r="K854" s="0" t="n">
        <f aca="true">NORMINV(RAND(),$E$8,$E$13)</f>
        <v>2.75404430173194</v>
      </c>
      <c r="L854" s="0" t="n">
        <f aca="true">NORMINV(RAND(),$B$9,$B$14)</f>
        <v>43.6341860582689</v>
      </c>
      <c r="M854" s="0" t="n">
        <f aca="true">NORMINV(RAND(),$C$9,$C$14)</f>
        <v>53.4564640988482</v>
      </c>
      <c r="N854" s="0" t="n">
        <f aca="true">NORMINV(RAND(),$D$9,$D$14)</f>
        <v>52.5995685698135</v>
      </c>
      <c r="O854" s="0" t="n">
        <f aca="true">NORMINV(RAND(),$E$9,$E$14)</f>
        <v>23.5034658696542</v>
      </c>
      <c r="P854" s="0" t="n">
        <f aca="true">NORMINV(RAND(),$B$10,$B$15)</f>
        <v>24.2820702215441</v>
      </c>
      <c r="Q854" s="0" t="n">
        <f aca="true">NORMINV(RAND(),$C$10,$C$15)</f>
        <v>31.5152092909966</v>
      </c>
      <c r="R854" s="0" t="n">
        <f aca="true">NORMINV(RAND(),$D$10,$D$15)</f>
        <v>9.36563837902177</v>
      </c>
      <c r="S854" s="0" t="n">
        <f aca="true">NORMINV(RAND(),$E$10,$E$15)</f>
        <v>3.93836333615949</v>
      </c>
      <c r="T854" s="0" t="n">
        <f aca="false">MEDIAN(INDEX(Avaliadores!$B$17:$B$22,$B854),INDEX(Avaliadores!$B$17:$B$22,$C854),INDEX(Avaliadores!$B$17:$B$22,$D854),INDEX(Avaliadores!$B$17:$B$22,$E854),INDEX(Avaliadores!$B$17:$B$22,$F854),INDEX(Avaliadores!$B$17:$B$22,$G854))</f>
        <v>2.79166666666667</v>
      </c>
      <c r="U854" s="0" t="n">
        <f aca="false">MEDIAN(INDEX(Avaliadores!$C$17:$C$22,$B854),INDEX(Avaliadores!$C$17:$C$22,$C854),INDEX(Avaliadores!$C$17:$C$22,$D854),INDEX(Avaliadores!$C$17:$C$22,$E854),INDEX(Avaliadores!$C$17:$C$22,$F854),INDEX(Avaliadores!$C$17:$C$22,$G854))</f>
        <v>5.29166666666667</v>
      </c>
      <c r="V854" s="0" t="n">
        <f aca="false">MEDIAN(INDEX(Avaliadores!$D$17:$D$22,$B854),INDEX(Avaliadores!$D$17:$D$22,$C854),INDEX(Avaliadores!$D$17:$D$22,$D854),INDEX(Avaliadores!$D$17:$D$22,$E854),INDEX(Avaliadores!$D$17:$D$22,$F854),INDEX(Avaliadores!$D$17:$D$22,$G854))</f>
        <v>5.66666666666667</v>
      </c>
      <c r="W854" s="0" t="n">
        <f aca="false">MEDIAN(INDEX(Avaliadores!$E$17:$E$22,$B854),INDEX(Avaliadores!$E$17:$E$22,$C854),INDEX(Avaliadores!$E$17:$E$22,$D854),INDEX(Avaliadores!$E$17:$E$22,$E854),INDEX(Avaliadores!$E$17:$E$22,$F854),INDEX(Avaliadores!$E$17:$E$22,$G854))</f>
        <v>6.04166666666667</v>
      </c>
      <c r="X854" s="0" t="n">
        <f aca="false">MEDIAN(INDEX(Avaliadores!$F$17:$F$22,$B854),INDEX(Avaliadores!$F$17:$F$22,$C854),INDEX(Avaliadores!$F$17:$F$22,$D854),INDEX(Avaliadores!$F$17:$F$22,$E854),INDEX(Avaliadores!$F$17:$F$22,$F854),INDEX(Avaliadores!$F$17:$F$22,$G854))</f>
        <v>2.79166666666667</v>
      </c>
      <c r="Y854" s="0" t="n">
        <f aca="false">MEDIAN(INDEX(Avaliadores!$G$17:$G$22,$B854),INDEX(Avaliadores!$G$17:$G$22,$C854),INDEX(Avaliadores!$G$17:$G$22,$D854),INDEX(Avaliadores!$G$17:$G$22,$E854),INDEX(Avaliadores!$G$17:$G$22,$F854),INDEX(Avaliadores!$G$17:$G$22,$G854))</f>
        <v>5.41666666666667</v>
      </c>
      <c r="Z854" s="0" t="n">
        <f aca="false">MEDIAN(INDEX(Avaliadores!$H$17:$H$22,$B854),INDEX(Avaliadores!$H$17:$H$22,$C854),INDEX(Avaliadores!$H$17:$H$22,$D854),INDEX(Avaliadores!$H$17:$H$22,$E854),INDEX(Avaliadores!$H$17:$H$22,$F854),INDEX(Avaliadores!$H$17:$H$22,$G854))</f>
        <v>3.79166666666667</v>
      </c>
      <c r="AA854" s="0" t="n">
        <f aca="false">MEDIAN(INDEX(Avaliadores!$I$17:$I$22,$B854),INDEX(Avaliadores!$I$17:$I$22,$C854),INDEX(Avaliadores!$I$17:$I$22,$D854),INDEX(Avaliadores!$I$17:$I$22,$E854),INDEX(Avaliadores!$I$17:$I$22,$F854),INDEX(Avaliadores!$I$17:$I$22,$G854))</f>
        <v>6.66666666666667</v>
      </c>
      <c r="AB854" s="0" t="n">
        <f aca="false">IF(MAX(H854:K854)=MIN(H854:K854),0,IF($B$17="custo",(MAX(H854:K854)-H854)/(MAX(H854:K854)-MIN(H854:K854)),(H854-MIN(H854:K854))/(MAX(H854:K854)-MIN(H854:K854))))</f>
        <v>0.227903275241371</v>
      </c>
      <c r="AC854" s="0" t="n">
        <f aca="false">IF(MAX(H854:K854)=MIN(H854:K854),0,IF($B$17="custo",(MAX(H854:K854)-I854)/(MAX(H854:K854)-MIN(H854:K854)),(I854-MIN(H854:K854))/(MAX(H854:K854)-MIN(H854:K854))))</f>
        <v>0</v>
      </c>
      <c r="AD854" s="0" t="n">
        <f aca="false">IF(MAX(H854:K854)=MIN(H854:K854),0,IF($B$17="custo",(MAX(H854:K854)-J854)/(MAX(H854:K854)-MIN(H854:K854)),(J854-MIN(H854:K854))/(MAX(H854:K854)-MIN(H854:K854))))</f>
        <v>0.78351978276308</v>
      </c>
      <c r="AE854" s="0" t="n">
        <f aca="false">IF(MAX(H854:K854)=MIN(H854:K854),0,IF($B$17="custo",(MAX(H854:K854)-K854)/(MAX(H854:K854)-MIN(H854:K854)),(K854-MIN(H854:K854))/(MAX(H854:K854)-MIN(H854:K854))))</f>
        <v>1</v>
      </c>
      <c r="AF854" s="0" t="n">
        <f aca="false">IF(MAX(L854:O854)=MIN(L854:O854),0,IF($C$17="custo",(MAX(L854:O854)-L854)/(MAX(L854:O854)-MIN(L854:O854)),(L854-MIN(L854:O854))/(MAX(L854:O854)-MIN(L854:O854))))</f>
        <v>0.672076966538663</v>
      </c>
      <c r="AG854" s="0" t="n">
        <f aca="false">IF(MAX(L854:O854)=MIN(L854:O854),0,IF($C$17="custo",(MAX(L854:O854)-M854)/(MAX(L854:O854)-MIN(L854:O854)),(M854-MIN(L854:O854))/(MAX(L854:O854)-MIN(L854:O854))))</f>
        <v>1</v>
      </c>
      <c r="AH854" s="0" t="n">
        <f aca="false">IF(MAX(L854:O854)=MIN(L854:O854),0,IF($C$17="custo",(MAX(L854:O854)-N854)/(MAX(L854:O854)-MIN(L854:O854)),(N854-MIN(L854:O854))/(MAX(L854:O854)-MIN(L854:O854))))</f>
        <v>0.971391994802058</v>
      </c>
      <c r="AI854" s="0" t="n">
        <f aca="false">IF(MAX(L854:O854)=MIN(L854:O854),0,IF($C$17="custo",(MAX(L854:O854)-O854)/(MAX(L854:O854)-MIN(L854:O854)),(O854-MIN(L854:O854))/(MAX(L854:O854)-MIN(L854:O854))))</f>
        <v>0</v>
      </c>
      <c r="AJ854" s="0" t="n">
        <f aca="false">IF(MAX(P854:S854)=MIN(P854:S854),0,IF($D$17="custo",(MAX(P854:S854)-P854)/(MAX(P854:S854)-MIN(P854:S854)),(P854-MIN(P854:S854))/(MAX(P854:S854)-MIN(P854:S854))))</f>
        <v>0.262290295318698</v>
      </c>
      <c r="AK854" s="0" t="n">
        <f aca="false">IF(MAX(P854:S854)=MIN(P854:S854),0,IF($D$17="custo",(MAX(P854:S854)-Q854)/(MAX(P854:S854)-MIN(P854:S854)),(Q854-MIN(P854:S854))/(MAX(P854:S854)-MIN(P854:S854))))</f>
        <v>0</v>
      </c>
      <c r="AL854" s="0" t="n">
        <f aca="false">IF(MAX(P854:S854)=MIN(P854:S854),0,IF($D$17="custo",(MAX(P854:S854)-R854)/(MAX(P854:S854)-MIN(P854:S854)),(R854-MIN(P854:S854))/(MAX(P854:S854)-MIN(P854:S854))))</f>
        <v>0.803194496870651</v>
      </c>
      <c r="AM854" s="0" t="n">
        <f aca="false">IF(MAX(P854:S854)=MIN(P854:S854),0,IF($D$17="custo",(MAX(P854:S854)-S854)/(MAX(P854:S854)-MIN(P854:S854)),(S854-MIN(P854:S854))/(MAX(P854:S854)-MIN(P854:S854))))</f>
        <v>1</v>
      </c>
      <c r="AN854" s="0" t="n">
        <f aca="false">IF(MAX(T854:W854)=MIN(T854:W854),0,IF($E$17="custo",(MAX(T854:W854)-T854)/(MAX(T854:W854)-MIN(T854:W854)),(T854-MIN(T854:W854))/(MAX(T854:W854)-MIN(T854:W854))))</f>
        <v>0</v>
      </c>
      <c r="AO854" s="0" t="n">
        <f aca="false">IF(MAX(T854:W854)=MIN(T854:W854),0,IF($E$17="custo",(MAX(T854:W854)-U854)/(MAX(T854:W854)-MIN(T854:W854)),(U854-MIN(T854:W854))/(MAX(T854:W854)-MIN(T854:W854))))</f>
        <v>0.769230769230769</v>
      </c>
      <c r="AP854" s="0" t="n">
        <f aca="false">IF(MAX(T854:W854)=MIN(T854:W854),0,IF($E$17="custo",(MAX(T854:W854)-V854)/(MAX(T854:W854)-MIN(T854:W854)),(V854-MIN(T854:W854))/(MAX(T854:W854)-MIN(T854:W854))))</f>
        <v>0.884615384615385</v>
      </c>
      <c r="AQ854" s="0" t="n">
        <f aca="false">IF(MAX(T854:W854)=MIN(T854:W854),0,IF($E$17="custo",(MAX(T854:W854)-W854)/(MAX(T854:W854)-MIN(T854:W854)),(W854-MIN(T854:W854))/(MAX(T854:W854)-MIN(T854:W854))))</f>
        <v>1</v>
      </c>
      <c r="AR854" s="0" t="n">
        <f aca="false">IF(MAX(X854:AA854)=MIN(X854:AA854),0,IF($F$17="custo",(MAX(X854:AA854)-X854)/(MAX(X854:AA854)-MIN(X854:AA854)),(X854-MIN(X854:AA854))/(MAX(X854:AA854)-MIN(X854:AA854))))</f>
        <v>0</v>
      </c>
      <c r="AS854" s="0" t="n">
        <f aca="false">IF(MAX(X854:AA854)=MIN(X854:AA854),0,IF($F$17="custo",(MAX(X854:AA854)-Y854)/(MAX(X854:AA854)-MIN(X854:AA854)),(Y854-MIN(X854:AA854))/(MAX(X854:AA854)-MIN(X854:AA854))))</f>
        <v>0.67741935483871</v>
      </c>
      <c r="AT854" s="0" t="n">
        <f aca="false">IF(MAX(X854:AA854)=MIN(X854:AA854),0,IF($F$17="custo",(MAX(X854:AA854)-Z854)/(MAX(X854:AA854)-MIN(X854:AA854)),(Z854-MIN(X854:AA854))/(MAX(X854:AA854)-MIN(X854:AA854))))</f>
        <v>0.258064516129032</v>
      </c>
      <c r="AU854" s="0" t="n">
        <f aca="false">IF(MAX(X854:AA854)=MIN(X854:AA854),0,IF($F$17="custo",(MAX(X854:AA854)-AA854)/(MAX(X854:AA854)-MIN(X854:AA854)),(AA854-MIN(X854:AA854))/(MAX(X854:AA854)-MIN(X854:AA854))))</f>
        <v>1</v>
      </c>
      <c r="AV854" s="0" t="n">
        <f aca="false">STDEVP(AB854:AE854)</f>
        <v>0.404471097014006</v>
      </c>
      <c r="AW854" s="0" t="n">
        <f aca="false">STDEVP(AF854:AI854)</f>
        <v>0.402587822445111</v>
      </c>
      <c r="AX854" s="0" t="n">
        <f aca="false">STDEVP(AJ854:AM854)</f>
        <v>0.402293655844303</v>
      </c>
      <c r="AY854" s="0" t="n">
        <f aca="false">STDEVP(AN854:AQ854)</f>
        <v>0.391642535661852</v>
      </c>
      <c r="AZ854" s="0" t="n">
        <f aca="false">STDEVP(AR854:AU854)</f>
        <v>0.383721846882914</v>
      </c>
      <c r="BA854" s="0" t="n">
        <f aca="false">AV854*((1-IFERROR(CORREL(AB854:AE854,AF854:AI854),0))+(1-IFERROR(CORREL(AB854:AE854,AJ854:AM854),0))+(1-IFERROR(CORREL(AB854:AE854,AN854:AQ854),0))+(1-IFERROR(CORREL(AB854:AE854,AR854:AU854),0)))</f>
        <v>1.09331624786873</v>
      </c>
      <c r="BB854" s="0" t="n">
        <f aca="false">AW854*((1-IFERROR(CORREL(AF854:AI854,AB854:AE854),0))+(1-IFERROR(CORREL(AF854:AI854,AJ854:AM854),0))+(1-IFERROR(CORREL(AF854:AI854,AN854:AQ854),0))+(1-IFERROR(CORREL(AF854:AI854,AR854:AU854),0)))</f>
        <v>2.42939513370356</v>
      </c>
      <c r="BC854" s="0" t="n">
        <f aca="false">AX854*((1-IFERROR(CORREL(AJ854:AM854,AB854:AE854),0))+(1-IFERROR(CORREL(AJ854:AM854,AF854:AI854),0))+(1-IFERROR(CORREL(AJ854:AM854,AN854:AQ854),0))+(1-IFERROR(CORREL(AJ854:AM854,AR854:AU854),0)))</f>
        <v>1.10827004929291</v>
      </c>
      <c r="BD854" s="0" t="n">
        <f aca="false">AY854*((1-IFERROR(CORREL(AN854:AQ854,AB854:AE854),0))+(1-IFERROR(CORREL(AN854:AQ854,AF854:AI854),0))+(1-IFERROR(CORREL(AN854:AQ854,AJ854:AM854),0))+(1-IFERROR(CORREL(AN854:AQ854,AR854:AU854),0)))</f>
        <v>0.908220741417971</v>
      </c>
      <c r="BE854" s="0" t="n">
        <f aca="false">AZ854*((1-IFERROR(CORREL(AR854:AU854,AB854:AE854),0))+(1-IFERROR(CORREL(AR854:AU854,AF854:AI854),0))+(1-IFERROR(CORREL(AR854:AU854,AJ854:AM854),0))+(1-IFERROR(CORREL(AR854:AU854,AN854:AQ854),0)))</f>
        <v>1.18519357501806</v>
      </c>
      <c r="BF854" s="0" t="n">
        <f aca="false">IF(SUM(BA854:BE854)&gt;0,BA854/SUM(BA854:BE854),1/5)</f>
        <v>0.162589515691061</v>
      </c>
      <c r="BG854" s="0" t="n">
        <f aca="false">IF(SUM(BA854:BE854)&gt;0,BB854/SUM(BA854:BE854),1/5)</f>
        <v>0.361280808714831</v>
      </c>
      <c r="BH854" s="0" t="n">
        <f aca="false">IF(SUM(BA854:BE854)&gt;0,BC854/SUM(BA854:BE854),1/5)</f>
        <v>0.164813329099154</v>
      </c>
      <c r="BI854" s="0" t="n">
        <f aca="false">IF(SUM(BA854:BE854)&gt;0,BD854/SUM(BA854:BE854),1/5)</f>
        <v>0.135063547052905</v>
      </c>
      <c r="BJ854" s="0" t="n">
        <f aca="false">IF(SUM(BA854:BE854)&gt;0,BE854/SUM(BA854:BE854),1/5)</f>
        <v>0.17625279944205</v>
      </c>
      <c r="BK854" s="0" t="n">
        <f aca="false">BF854*AB854+BG854*AF854+BH854*AJ854+BI854*AN854+BJ854*AR854</f>
        <v>0.323092129897475</v>
      </c>
      <c r="BL854" s="0" t="n">
        <f aca="false">BF854*AC854+BG854*AG854+BH854*AK854+BI854*AO854+BJ854*AS854</f>
        <v>0.584572902595923</v>
      </c>
      <c r="BM854" s="0" t="n">
        <f aca="false">BF854*AD854+BG854*AH854+BH854*AL854+BI854*AP854+BJ854*AT854</f>
        <v>0.77567843144651</v>
      </c>
      <c r="BN854" s="0" t="n">
        <f aca="false">BF854*AE854+BG854*AI854+BH854*AM854+BI854*AQ854+BJ854*AU854</f>
        <v>0.638719191285169</v>
      </c>
      <c r="BO854" s="0" t="n">
        <f aca="false">RANK(BK854,$BK854:$BN854)</f>
        <v>4</v>
      </c>
      <c r="BP854" s="0" t="n">
        <f aca="false">RANK(BL854,$BK854:$BN854)</f>
        <v>3</v>
      </c>
      <c r="BQ854" s="0" t="n">
        <f aca="false">RANK(BM854,$BK854:$BN854)</f>
        <v>1</v>
      </c>
      <c r="BR854" s="0" t="n">
        <f aca="false">RANK(BN854,$BK854:$BN854)</f>
        <v>2</v>
      </c>
    </row>
    <row r="855" customFormat="false" ht="15" hidden="false" customHeight="false" outlineLevel="0" collapsed="false">
      <c r="A855" s="0" t="n">
        <v>832</v>
      </c>
      <c r="B855" s="0" t="n">
        <f aca="false">RANDBETWEEN(1,$B$5)</f>
        <v>4</v>
      </c>
      <c r="C855" s="0" t="n">
        <f aca="false">RANDBETWEEN(1,$B$5)</f>
        <v>4</v>
      </c>
      <c r="D855" s="0" t="n">
        <f aca="false">RANDBETWEEN(1,$B$5)</f>
        <v>3</v>
      </c>
      <c r="E855" s="0" t="n">
        <f aca="false">RANDBETWEEN(1,$B$5)</f>
        <v>2</v>
      </c>
      <c r="F855" s="0" t="n">
        <f aca="false">RANDBETWEEN(1,$B$5)</f>
        <v>5</v>
      </c>
      <c r="G855" s="0" t="n">
        <f aca="false">RANDBETWEEN(1,$B$5)</f>
        <v>6</v>
      </c>
      <c r="H855" s="0" t="n">
        <f aca="true">NORMINV(RAND(),$B$8,$B$13)</f>
        <v>53.6841186960991</v>
      </c>
      <c r="I855" s="0" t="n">
        <f aca="true">NORMINV(RAND(),$C$8,$C$13)</f>
        <v>60.2765880169809</v>
      </c>
      <c r="J855" s="0" t="n">
        <f aca="true">NORMINV(RAND(),$D$8,$D$13)</f>
        <v>13.8648912386565</v>
      </c>
      <c r="K855" s="0" t="n">
        <f aca="true">NORMINV(RAND(),$E$8,$E$13)</f>
        <v>2.97846130698696</v>
      </c>
      <c r="L855" s="0" t="n">
        <f aca="true">NORMINV(RAND(),$B$9,$B$14)</f>
        <v>51.2571108804992</v>
      </c>
      <c r="M855" s="0" t="n">
        <f aca="true">NORMINV(RAND(),$C$9,$C$14)</f>
        <v>57.7570299865477</v>
      </c>
      <c r="N855" s="0" t="n">
        <f aca="true">NORMINV(RAND(),$D$9,$D$14)</f>
        <v>46.5105491598469</v>
      </c>
      <c r="O855" s="0" t="n">
        <f aca="true">NORMINV(RAND(),$E$9,$E$14)</f>
        <v>22.0863180670092</v>
      </c>
      <c r="P855" s="0" t="n">
        <f aca="true">NORMINV(RAND(),$B$10,$B$15)</f>
        <v>24.5378843498237</v>
      </c>
      <c r="Q855" s="0" t="n">
        <f aca="true">NORMINV(RAND(),$C$10,$C$15)</f>
        <v>26.4089065494821</v>
      </c>
      <c r="R855" s="0" t="n">
        <f aca="true">NORMINV(RAND(),$D$10,$D$15)</f>
        <v>10.6382624841188</v>
      </c>
      <c r="S855" s="0" t="n">
        <f aca="true">NORMINV(RAND(),$E$10,$E$15)</f>
        <v>3.92109510023649</v>
      </c>
      <c r="T855" s="0" t="n">
        <f aca="false">MEDIAN(INDEX(Avaliadores!$B$17:$B$22,$B855),INDEX(Avaliadores!$B$17:$B$22,$C855),INDEX(Avaliadores!$B$17:$B$22,$D855),INDEX(Avaliadores!$B$17:$B$22,$E855),INDEX(Avaliadores!$B$17:$B$22,$F855),INDEX(Avaliadores!$B$17:$B$22,$G855))</f>
        <v>2.91666666666667</v>
      </c>
      <c r="U855" s="0" t="n">
        <f aca="false">MEDIAN(INDEX(Avaliadores!$C$17:$C$22,$B855),INDEX(Avaliadores!$C$17:$C$22,$C855),INDEX(Avaliadores!$C$17:$C$22,$D855),INDEX(Avaliadores!$C$17:$C$22,$E855),INDEX(Avaliadores!$C$17:$C$22,$F855),INDEX(Avaliadores!$C$17:$C$22,$G855))</f>
        <v>5.54166666666667</v>
      </c>
      <c r="V855" s="0" t="n">
        <f aca="false">MEDIAN(INDEX(Avaliadores!$D$17:$D$22,$B855),INDEX(Avaliadores!$D$17:$D$22,$C855),INDEX(Avaliadores!$D$17:$D$22,$D855),INDEX(Avaliadores!$D$17:$D$22,$E855),INDEX(Avaliadores!$D$17:$D$22,$F855),INDEX(Avaliadores!$D$17:$D$22,$G855))</f>
        <v>5.54166666666667</v>
      </c>
      <c r="W855" s="0" t="n">
        <f aca="false">MEDIAN(INDEX(Avaliadores!$E$17:$E$22,$B855),INDEX(Avaliadores!$E$17:$E$22,$C855),INDEX(Avaliadores!$E$17:$E$22,$D855),INDEX(Avaliadores!$E$17:$E$22,$E855),INDEX(Avaliadores!$E$17:$E$22,$F855),INDEX(Avaliadores!$E$17:$E$22,$G855))</f>
        <v>6.29166666666667</v>
      </c>
      <c r="X855" s="0" t="n">
        <f aca="false">MEDIAN(INDEX(Avaliadores!$F$17:$F$22,$B855),INDEX(Avaliadores!$F$17:$F$22,$C855),INDEX(Avaliadores!$F$17:$F$22,$D855),INDEX(Avaliadores!$F$17:$F$22,$E855),INDEX(Avaliadores!$F$17:$F$22,$F855),INDEX(Avaliadores!$F$17:$F$22,$G855))</f>
        <v>2.91666666666667</v>
      </c>
      <c r="Y855" s="0" t="n">
        <f aca="false">MEDIAN(INDEX(Avaliadores!$G$17:$G$22,$B855),INDEX(Avaliadores!$G$17:$G$22,$C855),INDEX(Avaliadores!$G$17:$G$22,$D855),INDEX(Avaliadores!$G$17:$G$22,$E855),INDEX(Avaliadores!$G$17:$G$22,$F855),INDEX(Avaliadores!$G$17:$G$22,$G855))</f>
        <v>4.79166666666667</v>
      </c>
      <c r="Z855" s="0" t="n">
        <f aca="false">MEDIAN(INDEX(Avaliadores!$H$17:$H$22,$B855),INDEX(Avaliadores!$H$17:$H$22,$C855),INDEX(Avaliadores!$H$17:$H$22,$D855),INDEX(Avaliadores!$H$17:$H$22,$E855),INDEX(Avaliadores!$H$17:$H$22,$F855),INDEX(Avaliadores!$H$17:$H$22,$G855))</f>
        <v>3.66666666666667</v>
      </c>
      <c r="AA855" s="0" t="n">
        <f aca="false">MEDIAN(INDEX(Avaliadores!$I$17:$I$22,$B855),INDEX(Avaliadores!$I$17:$I$22,$C855),INDEX(Avaliadores!$I$17:$I$22,$D855),INDEX(Avaliadores!$I$17:$I$22,$E855),INDEX(Avaliadores!$I$17:$I$22,$F855),INDEX(Avaliadores!$I$17:$I$22,$G855))</f>
        <v>6.29166666666667</v>
      </c>
      <c r="AB855" s="0" t="n">
        <f aca="false">IF(MAX(H855:K855)=MIN(H855:K855),0,IF($B$17="custo",(MAX(H855:K855)-H855)/(MAX(H855:K855)-MIN(H855:K855)),(H855-MIN(H855:K855))/(MAX(H855:K855)-MIN(H855:K855))))</f>
        <v>0.115055582082963</v>
      </c>
      <c r="AC855" s="0" t="n">
        <f aca="false">IF(MAX(H855:K855)=MIN(H855:K855),0,IF($B$17="custo",(MAX(H855:K855)-I855)/(MAX(H855:K855)-MIN(H855:K855)),(I855-MIN(H855:K855))/(MAX(H855:K855)-MIN(H855:K855))))</f>
        <v>0</v>
      </c>
      <c r="AD855" s="0" t="n">
        <f aca="false">IF(MAX(H855:K855)=MIN(H855:K855),0,IF($B$17="custo",(MAX(H855:K855)-J855)/(MAX(H855:K855)-MIN(H855:K855)),(J855-MIN(H855:K855))/(MAX(H855:K855)-MIN(H855:K855))))</f>
        <v>0.810003737351317</v>
      </c>
      <c r="AE855" s="0" t="n">
        <f aca="false">IF(MAX(H855:K855)=MIN(H855:K855),0,IF($B$17="custo",(MAX(H855:K855)-K855)/(MAX(H855:K855)-MIN(H855:K855)),(K855-MIN(H855:K855))/(MAX(H855:K855)-MIN(H855:K855))))</f>
        <v>1</v>
      </c>
      <c r="AF855" s="0" t="n">
        <f aca="false">IF(MAX(L855:O855)=MIN(L855:O855),0,IF($C$17="custo",(MAX(L855:O855)-L855)/(MAX(L855:O855)-MIN(L855:O855)),(L855-MIN(L855:O855))/(MAX(L855:O855)-MIN(L855:O855))))</f>
        <v>0.817779944490308</v>
      </c>
      <c r="AG855" s="0" t="n">
        <f aca="false">IF(MAX(L855:O855)=MIN(L855:O855),0,IF($C$17="custo",(MAX(L855:O855)-M855)/(MAX(L855:O855)-MIN(L855:O855)),(M855-MIN(L855:O855))/(MAX(L855:O855)-MIN(L855:O855))))</f>
        <v>1</v>
      </c>
      <c r="AH855" s="0" t="n">
        <f aca="false">IF(MAX(L855:O855)=MIN(L855:O855),0,IF($C$17="custo",(MAX(L855:O855)-N855)/(MAX(L855:O855)-MIN(L855:O855)),(N855-MIN(L855:O855))/(MAX(L855:O855)-MIN(L855:O855))))</f>
        <v>0.684713866881344</v>
      </c>
      <c r="AI855" s="0" t="n">
        <f aca="false">IF(MAX(L855:O855)=MIN(L855:O855),0,IF($C$17="custo",(MAX(L855:O855)-O855)/(MAX(L855:O855)-MIN(L855:O855)),(O855-MIN(L855:O855))/(MAX(L855:O855)-MIN(L855:O855))))</f>
        <v>0</v>
      </c>
      <c r="AJ855" s="0" t="n">
        <f aca="false">IF(MAX(P855:S855)=MIN(P855:S855),0,IF($D$17="custo",(MAX(P855:S855)-P855)/(MAX(P855:S855)-MIN(P855:S855)),(P855-MIN(P855:S855))/(MAX(P855:S855)-MIN(P855:S855))))</f>
        <v>0.0832016136332919</v>
      </c>
      <c r="AK855" s="0" t="n">
        <f aca="false">IF(MAX(P855:S855)=MIN(P855:S855),0,IF($D$17="custo",(MAX(P855:S855)-Q855)/(MAX(P855:S855)-MIN(P855:S855)),(Q855-MIN(P855:S855))/(MAX(P855:S855)-MIN(P855:S855))))</f>
        <v>0</v>
      </c>
      <c r="AL855" s="0" t="n">
        <f aca="false">IF(MAX(P855:S855)=MIN(P855:S855),0,IF($D$17="custo",(MAX(P855:S855)-R855)/(MAX(P855:S855)-MIN(P855:S855)),(R855-MIN(P855:S855))/(MAX(P855:S855)-MIN(P855:S855))))</f>
        <v>0.701297416200649</v>
      </c>
      <c r="AM855" s="0" t="n">
        <f aca="false">IF(MAX(P855:S855)=MIN(P855:S855),0,IF($D$17="custo",(MAX(P855:S855)-S855)/(MAX(P855:S855)-MIN(P855:S855)),(S855-MIN(P855:S855))/(MAX(P855:S855)-MIN(P855:S855))))</f>
        <v>1</v>
      </c>
      <c r="AN855" s="0" t="n">
        <f aca="false">IF(MAX(T855:W855)=MIN(T855:W855),0,IF($E$17="custo",(MAX(T855:W855)-T855)/(MAX(T855:W855)-MIN(T855:W855)),(T855-MIN(T855:W855))/(MAX(T855:W855)-MIN(T855:W855))))</f>
        <v>0</v>
      </c>
      <c r="AO855" s="0" t="n">
        <f aca="false">IF(MAX(T855:W855)=MIN(T855:W855),0,IF($E$17="custo",(MAX(T855:W855)-U855)/(MAX(T855:W855)-MIN(T855:W855)),(U855-MIN(T855:W855))/(MAX(T855:W855)-MIN(T855:W855))))</f>
        <v>0.777777777777778</v>
      </c>
      <c r="AP855" s="0" t="n">
        <f aca="false">IF(MAX(T855:W855)=MIN(T855:W855),0,IF($E$17="custo",(MAX(T855:W855)-V855)/(MAX(T855:W855)-MIN(T855:W855)),(V855-MIN(T855:W855))/(MAX(T855:W855)-MIN(T855:W855))))</f>
        <v>0.777777777777778</v>
      </c>
      <c r="AQ855" s="0" t="n">
        <f aca="false">IF(MAX(T855:W855)=MIN(T855:W855),0,IF($E$17="custo",(MAX(T855:W855)-W855)/(MAX(T855:W855)-MIN(T855:W855)),(W855-MIN(T855:W855))/(MAX(T855:W855)-MIN(T855:W855))))</f>
        <v>1</v>
      </c>
      <c r="AR855" s="0" t="n">
        <f aca="false">IF(MAX(X855:AA855)=MIN(X855:AA855),0,IF($F$17="custo",(MAX(X855:AA855)-X855)/(MAX(X855:AA855)-MIN(X855:AA855)),(X855-MIN(X855:AA855))/(MAX(X855:AA855)-MIN(X855:AA855))))</f>
        <v>0</v>
      </c>
      <c r="AS855" s="0" t="n">
        <f aca="false">IF(MAX(X855:AA855)=MIN(X855:AA855),0,IF($F$17="custo",(MAX(X855:AA855)-Y855)/(MAX(X855:AA855)-MIN(X855:AA855)),(Y855-MIN(X855:AA855))/(MAX(X855:AA855)-MIN(X855:AA855))))</f>
        <v>0.555555555555556</v>
      </c>
      <c r="AT855" s="0" t="n">
        <f aca="false">IF(MAX(X855:AA855)=MIN(X855:AA855),0,IF($F$17="custo",(MAX(X855:AA855)-Z855)/(MAX(X855:AA855)-MIN(X855:AA855)),(Z855-MIN(X855:AA855))/(MAX(X855:AA855)-MIN(X855:AA855))))</f>
        <v>0.222222222222222</v>
      </c>
      <c r="AU855" s="0" t="n">
        <f aca="false">IF(MAX(X855:AA855)=MIN(X855:AA855),0,IF($F$17="custo",(MAX(X855:AA855)-AA855)/(MAX(X855:AA855)-MIN(X855:AA855)),(AA855-MIN(X855:AA855))/(MAX(X855:AA855)-MIN(X855:AA855))))</f>
        <v>1</v>
      </c>
      <c r="AV855" s="0" t="n">
        <f aca="false">STDEVP(AB855:AE855)</f>
        <v>0.430952577337796</v>
      </c>
      <c r="AW855" s="0" t="n">
        <f aca="false">STDEVP(AF855:AI855)</f>
        <v>0.378146234320078</v>
      </c>
      <c r="AX855" s="0" t="n">
        <f aca="false">STDEVP(AJ855:AM855)</f>
        <v>0.419115550180174</v>
      </c>
      <c r="AY855" s="0" t="n">
        <f aca="false">STDEVP(AN855:AQ855)</f>
        <v>0.37985539808826</v>
      </c>
      <c r="AZ855" s="0" t="n">
        <f aca="false">STDEVP(AR855:AU855)</f>
        <v>0.376796110173626</v>
      </c>
      <c r="BA855" s="0" t="n">
        <f aca="false">AV855*((1-IFERROR(CORREL(AB855:AE855,AF855:AI855),0))+(1-IFERROR(CORREL(AB855:AE855,AJ855:AM855),0))+(1-IFERROR(CORREL(AB855:AE855,AN855:AQ855),0))+(1-IFERROR(CORREL(AB855:AE855,AR855:AU855),0)))</f>
        <v>1.1838218509782</v>
      </c>
      <c r="BB855" s="0" t="n">
        <f aca="false">AW855*((1-IFERROR(CORREL(AF855:AI855,AB855:AE855),0))+(1-IFERROR(CORREL(AF855:AI855,AJ855:AM855),0))+(1-IFERROR(CORREL(AF855:AI855,AN855:AQ855),0))+(1-IFERROR(CORREL(AF855:AI855,AR855:AU855),0)))</f>
        <v>2.63209752032382</v>
      </c>
      <c r="BC855" s="0" t="n">
        <f aca="false">AX855*((1-IFERROR(CORREL(AJ855:AM855,AB855:AE855),0))+(1-IFERROR(CORREL(AJ855:AM855,AF855:AI855),0))+(1-IFERROR(CORREL(AJ855:AM855,AN855:AQ855),0))+(1-IFERROR(CORREL(AJ855:AM855,AR855:AU855),0)))</f>
        <v>1.12766572779704</v>
      </c>
      <c r="BD855" s="0" t="n">
        <f aca="false">AY855*((1-IFERROR(CORREL(AN855:AQ855,AB855:AE855),0))+(1-IFERROR(CORREL(AN855:AQ855,AF855:AI855),0))+(1-IFERROR(CORREL(AN855:AQ855,AJ855:AM855),0))+(1-IFERROR(CORREL(AN855:AQ855,AR855:AU855),0)))</f>
        <v>0.92497931458265</v>
      </c>
      <c r="BE855" s="0" t="n">
        <f aca="false">AZ855*((1-IFERROR(CORREL(AR855:AU855,AB855:AE855),0))+(1-IFERROR(CORREL(AR855:AU855,AF855:AI855),0))+(1-IFERROR(CORREL(AR855:AU855,AJ855:AM855),0))+(1-IFERROR(CORREL(AR855:AU855,AN855:AQ855),0)))</f>
        <v>1.06128448316712</v>
      </c>
      <c r="BF855" s="0" t="n">
        <f aca="false">IF(SUM(BA855:BE855)&gt;0,BA855/SUM(BA855:BE855),1/5)</f>
        <v>0.170829388721089</v>
      </c>
      <c r="BG855" s="0" t="n">
        <f aca="false">IF(SUM(BA855:BE855)&gt;0,BB855/SUM(BA855:BE855),1/5)</f>
        <v>0.379820333675774</v>
      </c>
      <c r="BH855" s="0" t="n">
        <f aca="false">IF(SUM(BA855:BE855)&gt;0,BC855/SUM(BA855:BE855),1/5)</f>
        <v>0.162725875352032</v>
      </c>
      <c r="BI855" s="0" t="n">
        <f aca="false">IF(SUM(BA855:BE855)&gt;0,BD855/SUM(BA855:BE855),1/5)</f>
        <v>0.133477558941186</v>
      </c>
      <c r="BJ855" s="0" t="n">
        <f aca="false">IF(SUM(BA855:BE855)&gt;0,BE855/SUM(BA855:BE855),1/5)</f>
        <v>0.153146843309919</v>
      </c>
      <c r="BK855" s="0" t="n">
        <f aca="false">BF855*AB855+BG855*AF855+BH855*AJ855+BI855*AN855+BJ855*AR855</f>
        <v>0.343803381555026</v>
      </c>
      <c r="BL855" s="0" t="n">
        <f aca="false">BF855*AC855+BG855*AG855+BH855*AK855+BI855*AO855+BJ855*AS855</f>
        <v>0.568717792468873</v>
      </c>
      <c r="BM855" s="0" t="n">
        <f aca="false">BF855*AD855+BG855*AH855+BH855*AL855+BI855*AP855+BJ855*AT855</f>
        <v>0.65040843966132</v>
      </c>
      <c r="BN855" s="0" t="n">
        <f aca="false">BF855*AE855+BG855*AI855+BH855*AM855+BI855*AQ855+BJ855*AU855</f>
        <v>0.620179666324226</v>
      </c>
      <c r="BO855" s="0" t="n">
        <f aca="false">RANK(BK855,$BK855:$BN855)</f>
        <v>4</v>
      </c>
      <c r="BP855" s="0" t="n">
        <f aca="false">RANK(BL855,$BK855:$BN855)</f>
        <v>3</v>
      </c>
      <c r="BQ855" s="0" t="n">
        <f aca="false">RANK(BM855,$BK855:$BN855)</f>
        <v>1</v>
      </c>
      <c r="BR855" s="0" t="n">
        <f aca="false">RANK(BN855,$BK855:$BN855)</f>
        <v>2</v>
      </c>
    </row>
    <row r="856" customFormat="false" ht="15" hidden="false" customHeight="false" outlineLevel="0" collapsed="false">
      <c r="A856" s="0" t="n">
        <v>833</v>
      </c>
      <c r="B856" s="0" t="n">
        <f aca="false">RANDBETWEEN(1,$B$5)</f>
        <v>1</v>
      </c>
      <c r="C856" s="0" t="n">
        <f aca="false">RANDBETWEEN(1,$B$5)</f>
        <v>2</v>
      </c>
      <c r="D856" s="0" t="n">
        <f aca="false">RANDBETWEEN(1,$B$5)</f>
        <v>1</v>
      </c>
      <c r="E856" s="0" t="n">
        <f aca="false">RANDBETWEEN(1,$B$5)</f>
        <v>5</v>
      </c>
      <c r="F856" s="0" t="n">
        <f aca="false">RANDBETWEEN(1,$B$5)</f>
        <v>5</v>
      </c>
      <c r="G856" s="0" t="n">
        <f aca="false">RANDBETWEEN(1,$B$5)</f>
        <v>3</v>
      </c>
      <c r="H856" s="0" t="n">
        <f aca="true">NORMINV(RAND(),$B$8,$B$13)</f>
        <v>49.8698469587468</v>
      </c>
      <c r="I856" s="0" t="n">
        <f aca="true">NORMINV(RAND(),$C$8,$C$13)</f>
        <v>61.0428058525272</v>
      </c>
      <c r="J856" s="0" t="n">
        <f aca="true">NORMINV(RAND(),$D$8,$D$13)</f>
        <v>13.4470326764525</v>
      </c>
      <c r="K856" s="0" t="n">
        <f aca="true">NORMINV(RAND(),$E$8,$E$13)</f>
        <v>3.20973638844407</v>
      </c>
      <c r="L856" s="0" t="n">
        <f aca="true">NORMINV(RAND(),$B$9,$B$14)</f>
        <v>47.7130225944692</v>
      </c>
      <c r="M856" s="0" t="n">
        <f aca="true">NORMINV(RAND(),$C$9,$C$14)</f>
        <v>58.3921817171882</v>
      </c>
      <c r="N856" s="0" t="n">
        <f aca="true">NORMINV(RAND(),$D$9,$D$14)</f>
        <v>44.1428103379324</v>
      </c>
      <c r="O856" s="0" t="n">
        <f aca="true">NORMINV(RAND(),$E$9,$E$14)</f>
        <v>24.9233031880434</v>
      </c>
      <c r="P856" s="0" t="n">
        <f aca="true">NORMINV(RAND(),$B$10,$B$15)</f>
        <v>25.1805501974772</v>
      </c>
      <c r="Q856" s="0" t="n">
        <f aca="true">NORMINV(RAND(),$C$10,$C$15)</f>
        <v>30.0935047714026</v>
      </c>
      <c r="R856" s="0" t="n">
        <f aca="true">NORMINV(RAND(),$D$10,$D$15)</f>
        <v>10.0944196649608</v>
      </c>
      <c r="S856" s="0" t="n">
        <f aca="true">NORMINV(RAND(),$E$10,$E$15)</f>
        <v>3.76847420383025</v>
      </c>
      <c r="T856" s="0" t="n">
        <f aca="false">MEDIAN(INDEX(Avaliadores!$B$17:$B$22,$B856),INDEX(Avaliadores!$B$17:$B$22,$C856),INDEX(Avaliadores!$B$17:$B$22,$D856),INDEX(Avaliadores!$B$17:$B$22,$E856),INDEX(Avaliadores!$B$17:$B$22,$F856),INDEX(Avaliadores!$B$17:$B$22,$G856))</f>
        <v>2.54166666666667</v>
      </c>
      <c r="U856" s="0" t="n">
        <f aca="false">MEDIAN(INDEX(Avaliadores!$C$17:$C$22,$B856),INDEX(Avaliadores!$C$17:$C$22,$C856),INDEX(Avaliadores!$C$17:$C$22,$D856),INDEX(Avaliadores!$C$17:$C$22,$E856),INDEX(Avaliadores!$C$17:$C$22,$F856),INDEX(Avaliadores!$C$17:$C$22,$G856))</f>
        <v>4.91666666666667</v>
      </c>
      <c r="V856" s="0" t="n">
        <f aca="false">MEDIAN(INDEX(Avaliadores!$D$17:$D$22,$B856),INDEX(Avaliadores!$D$17:$D$22,$C856),INDEX(Avaliadores!$D$17:$D$22,$D856),INDEX(Avaliadores!$D$17:$D$22,$E856),INDEX(Avaliadores!$D$17:$D$22,$F856),INDEX(Avaliadores!$D$17:$D$22,$G856))</f>
        <v>5.91666666666667</v>
      </c>
      <c r="W856" s="0" t="n">
        <f aca="false">MEDIAN(INDEX(Avaliadores!$E$17:$E$22,$B856),INDEX(Avaliadores!$E$17:$E$22,$C856),INDEX(Avaliadores!$E$17:$E$22,$D856),INDEX(Avaliadores!$E$17:$E$22,$E856),INDEX(Avaliadores!$E$17:$E$22,$F856),INDEX(Avaliadores!$E$17:$E$22,$G856))</f>
        <v>7.04166666666667</v>
      </c>
      <c r="X856" s="0" t="n">
        <f aca="false">MEDIAN(INDEX(Avaliadores!$F$17:$F$22,$B856),INDEX(Avaliadores!$F$17:$F$22,$C856),INDEX(Avaliadores!$F$17:$F$22,$D856),INDEX(Avaliadores!$F$17:$F$22,$E856),INDEX(Avaliadores!$F$17:$F$22,$F856),INDEX(Avaliadores!$F$17:$F$22,$G856))</f>
        <v>2.29166666666667</v>
      </c>
      <c r="Y856" s="0" t="n">
        <f aca="false">MEDIAN(INDEX(Avaliadores!$G$17:$G$22,$B856),INDEX(Avaliadores!$G$17:$G$22,$C856),INDEX(Avaliadores!$G$17:$G$22,$D856),INDEX(Avaliadores!$G$17:$G$22,$E856),INDEX(Avaliadores!$G$17:$G$22,$F856),INDEX(Avaliadores!$G$17:$G$22,$G856))</f>
        <v>5.04166666666667</v>
      </c>
      <c r="Z856" s="0" t="n">
        <f aca="false">MEDIAN(INDEX(Avaliadores!$H$17:$H$22,$B856),INDEX(Avaliadores!$H$17:$H$22,$C856),INDEX(Avaliadores!$H$17:$H$22,$D856),INDEX(Avaliadores!$H$17:$H$22,$E856),INDEX(Avaliadores!$H$17:$H$22,$F856),INDEX(Avaliadores!$H$17:$H$22,$G856))</f>
        <v>3.91666666666667</v>
      </c>
      <c r="AA856" s="0" t="n">
        <f aca="false">MEDIAN(INDEX(Avaliadores!$I$17:$I$22,$B856),INDEX(Avaliadores!$I$17:$I$22,$C856),INDEX(Avaliadores!$I$17:$I$22,$D856),INDEX(Avaliadores!$I$17:$I$22,$E856),INDEX(Avaliadores!$I$17:$I$22,$F856),INDEX(Avaliadores!$I$17:$I$22,$G856))</f>
        <v>6.66666666666667</v>
      </c>
      <c r="AB856" s="0" t="n">
        <f aca="false">IF(MAX(H856:K856)=MIN(H856:K856),0,IF($B$17="custo",(MAX(H856:K856)-H856)/(MAX(H856:K856)-MIN(H856:K856)),(H856-MIN(H856:K856))/(MAX(H856:K856)-MIN(H856:K856))))</f>
        <v>0.193193254262931</v>
      </c>
      <c r="AC856" s="0" t="n">
        <f aca="false">IF(MAX(H856:K856)=MIN(H856:K856),0,IF($B$17="custo",(MAX(H856:K856)-I856)/(MAX(H856:K856)-MIN(H856:K856)),(I856-MIN(H856:K856))/(MAX(H856:K856)-MIN(H856:K856))))</f>
        <v>0</v>
      </c>
      <c r="AD856" s="0" t="n">
        <f aca="false">IF(MAX(H856:K856)=MIN(H856:K856),0,IF($B$17="custo",(MAX(H856:K856)-J856)/(MAX(H856:K856)-MIN(H856:K856)),(J856-MIN(H856:K856))/(MAX(H856:K856)-MIN(H856:K856))))</f>
        <v>0.822985423687978</v>
      </c>
      <c r="AE856" s="0" t="n">
        <f aca="false">IF(MAX(H856:K856)=MIN(H856:K856),0,IF($B$17="custo",(MAX(H856:K856)-K856)/(MAX(H856:K856)-MIN(H856:K856)),(K856-MIN(H856:K856))/(MAX(H856:K856)-MIN(H856:K856))))</f>
        <v>1</v>
      </c>
      <c r="AF856" s="0" t="n">
        <f aca="false">IF(MAX(L856:O856)=MIN(L856:O856),0,IF($C$17="custo",(MAX(L856:O856)-L856)/(MAX(L856:O856)-MIN(L856:O856)),(L856-MIN(L856:O856))/(MAX(L856:O856)-MIN(L856:O856))))</f>
        <v>0.680922708138561</v>
      </c>
      <c r="AG856" s="0" t="n">
        <f aca="false">IF(MAX(L856:O856)=MIN(L856:O856),0,IF($C$17="custo",(MAX(L856:O856)-M856)/(MAX(L856:O856)-MIN(L856:O856)),(M856-MIN(L856:O856))/(MAX(L856:O856)-MIN(L856:O856))))</f>
        <v>1</v>
      </c>
      <c r="AH856" s="0" t="n">
        <f aca="false">IF(MAX(L856:O856)=MIN(L856:O856),0,IF($C$17="custo",(MAX(L856:O856)-N856)/(MAX(L856:O856)-MIN(L856:O856)),(N856-MIN(L856:O856))/(MAX(L856:O856)-MIN(L856:O856))))</f>
        <v>0.574250109191817</v>
      </c>
      <c r="AI856" s="0" t="n">
        <f aca="false">IF(MAX(L856:O856)=MIN(L856:O856),0,IF($C$17="custo",(MAX(L856:O856)-O856)/(MAX(L856:O856)-MIN(L856:O856)),(O856-MIN(L856:O856))/(MAX(L856:O856)-MIN(L856:O856))))</f>
        <v>0</v>
      </c>
      <c r="AJ856" s="0" t="n">
        <f aca="false">IF(MAX(P856:S856)=MIN(P856:S856),0,IF($D$17="custo",(MAX(P856:S856)-P856)/(MAX(P856:S856)-MIN(P856:S856)),(P856-MIN(P856:S856))/(MAX(P856:S856)-MIN(P856:S856))))</f>
        <v>0.186626737671378</v>
      </c>
      <c r="AK856" s="0" t="n">
        <f aca="false">IF(MAX(P856:S856)=MIN(P856:S856),0,IF($D$17="custo",(MAX(P856:S856)-Q856)/(MAX(P856:S856)-MIN(P856:S856)),(Q856-MIN(P856:S856))/(MAX(P856:S856)-MIN(P856:S856))))</f>
        <v>0</v>
      </c>
      <c r="AL856" s="0" t="n">
        <f aca="false">IF(MAX(P856:S856)=MIN(P856:S856),0,IF($D$17="custo",(MAX(P856:S856)-R856)/(MAX(P856:S856)-MIN(P856:S856)),(R856-MIN(P856:S856))/(MAX(P856:S856)-MIN(P856:S856))))</f>
        <v>0.75969845714356</v>
      </c>
      <c r="AM856" s="0" t="n">
        <f aca="false">IF(MAX(P856:S856)=MIN(P856:S856),0,IF($D$17="custo",(MAX(P856:S856)-S856)/(MAX(P856:S856)-MIN(P856:S856)),(S856-MIN(P856:S856))/(MAX(P856:S856)-MIN(P856:S856))))</f>
        <v>1</v>
      </c>
      <c r="AN856" s="0" t="n">
        <f aca="false">IF(MAX(T856:W856)=MIN(T856:W856),0,IF($E$17="custo",(MAX(T856:W856)-T856)/(MAX(T856:W856)-MIN(T856:W856)),(T856-MIN(T856:W856))/(MAX(T856:W856)-MIN(T856:W856))))</f>
        <v>0</v>
      </c>
      <c r="AO856" s="0" t="n">
        <f aca="false">IF(MAX(T856:W856)=MIN(T856:W856),0,IF($E$17="custo",(MAX(T856:W856)-U856)/(MAX(T856:W856)-MIN(T856:W856)),(U856-MIN(T856:W856))/(MAX(T856:W856)-MIN(T856:W856))))</f>
        <v>0.527777777777778</v>
      </c>
      <c r="AP856" s="0" t="n">
        <f aca="false">IF(MAX(T856:W856)=MIN(T856:W856),0,IF($E$17="custo",(MAX(T856:W856)-V856)/(MAX(T856:W856)-MIN(T856:W856)),(V856-MIN(T856:W856))/(MAX(T856:W856)-MIN(T856:W856))))</f>
        <v>0.75</v>
      </c>
      <c r="AQ856" s="0" t="n">
        <f aca="false">IF(MAX(T856:W856)=MIN(T856:W856),0,IF($E$17="custo",(MAX(T856:W856)-W856)/(MAX(T856:W856)-MIN(T856:W856)),(W856-MIN(T856:W856))/(MAX(T856:W856)-MIN(T856:W856))))</f>
        <v>1</v>
      </c>
      <c r="AR856" s="0" t="n">
        <f aca="false">IF(MAX(X856:AA856)=MIN(X856:AA856),0,IF($F$17="custo",(MAX(X856:AA856)-X856)/(MAX(X856:AA856)-MIN(X856:AA856)),(X856-MIN(X856:AA856))/(MAX(X856:AA856)-MIN(X856:AA856))))</f>
        <v>0</v>
      </c>
      <c r="AS856" s="0" t="n">
        <f aca="false">IF(MAX(X856:AA856)=MIN(X856:AA856),0,IF($F$17="custo",(MAX(X856:AA856)-Y856)/(MAX(X856:AA856)-MIN(X856:AA856)),(Y856-MIN(X856:AA856))/(MAX(X856:AA856)-MIN(X856:AA856))))</f>
        <v>0.628571428571429</v>
      </c>
      <c r="AT856" s="0" t="n">
        <f aca="false">IF(MAX(X856:AA856)=MIN(X856:AA856),0,IF($F$17="custo",(MAX(X856:AA856)-Z856)/(MAX(X856:AA856)-MIN(X856:AA856)),(Z856-MIN(X856:AA856))/(MAX(X856:AA856)-MIN(X856:AA856))))</f>
        <v>0.371428571428571</v>
      </c>
      <c r="AU856" s="0" t="n">
        <f aca="false">IF(MAX(X856:AA856)=MIN(X856:AA856),0,IF($F$17="custo",(MAX(X856:AA856)-AA856)/(MAX(X856:AA856)-MIN(X856:AA856)),(AA856-MIN(X856:AA856))/(MAX(X856:AA856)-MIN(X856:AA856))))</f>
        <v>1</v>
      </c>
      <c r="AV856" s="0" t="n">
        <f aca="false">STDEVP(AB856:AE856)</f>
        <v>0.41784701917676</v>
      </c>
      <c r="AW856" s="0" t="n">
        <f aca="false">STDEVP(AF856:AI856)</f>
        <v>0.361236699879424</v>
      </c>
      <c r="AX856" s="0" t="n">
        <f aca="false">STDEVP(AJ856:AM856)</f>
        <v>0.407714926145498</v>
      </c>
      <c r="AY856" s="0" t="n">
        <f aca="false">STDEVP(AN856:AQ856)</f>
        <v>0.368775501315327</v>
      </c>
      <c r="AZ856" s="0" t="n">
        <f aca="false">STDEVP(AR856:AU856)</f>
        <v>0.365055209690875</v>
      </c>
      <c r="BA856" s="0" t="n">
        <f aca="false">AV856*((1-IFERROR(CORREL(AB856:AE856,AF856:AI856),0))+(1-IFERROR(CORREL(AB856:AE856,AJ856:AM856),0))+(1-IFERROR(CORREL(AB856:AE856,AN856:AQ856),0))+(1-IFERROR(CORREL(AB856:AE856,AR856:AU856),0)))</f>
        <v>1.10101283041438</v>
      </c>
      <c r="BB856" s="0" t="n">
        <f aca="false">AW856*((1-IFERROR(CORREL(AF856:AI856,AB856:AE856),0))+(1-IFERROR(CORREL(AF856:AI856,AJ856:AM856),0))+(1-IFERROR(CORREL(AF856:AI856,AN856:AQ856),0))+(1-IFERROR(CORREL(AF856:AI856,AR856:AU856),0)))</f>
        <v>2.50749694549641</v>
      </c>
      <c r="BC856" s="0" t="n">
        <f aca="false">AX856*((1-IFERROR(CORREL(AJ856:AM856,AB856:AE856),0))+(1-IFERROR(CORREL(AJ856:AM856,AF856:AI856),0))+(1-IFERROR(CORREL(AJ856:AM856,AN856:AQ856),0))+(1-IFERROR(CORREL(AJ856:AM856,AR856:AU856),0)))</f>
        <v>1.06897956365673</v>
      </c>
      <c r="BD856" s="0" t="n">
        <f aca="false">AY856*((1-IFERROR(CORREL(AN856:AQ856,AB856:AE856),0))+(1-IFERROR(CORREL(AN856:AQ856,AF856:AI856),0))+(1-IFERROR(CORREL(AN856:AQ856,AJ856:AM856),0))+(1-IFERROR(CORREL(AN856:AQ856,AR856:AU856),0)))</f>
        <v>0.814045695738699</v>
      </c>
      <c r="BE856" s="0" t="n">
        <f aca="false">AZ856*((1-IFERROR(CORREL(AR856:AU856,AB856:AE856),0))+(1-IFERROR(CORREL(AR856:AU856,AF856:AI856),0))+(1-IFERROR(CORREL(AR856:AU856,AJ856:AM856),0))+(1-IFERROR(CORREL(AR856:AU856,AN856:AQ856),0)))</f>
        <v>0.970841550696982</v>
      </c>
      <c r="BF856" s="0" t="n">
        <f aca="false">IF(SUM(BA856:BE856)&gt;0,BA856/SUM(BA856:BE856),1/5)</f>
        <v>0.170372743798164</v>
      </c>
      <c r="BG856" s="0" t="n">
        <f aca="false">IF(SUM(BA856:BE856)&gt;0,BB856/SUM(BA856:BE856),1/5)</f>
        <v>0.388014674187725</v>
      </c>
      <c r="BH856" s="0" t="n">
        <f aca="false">IF(SUM(BA856:BE856)&gt;0,BC856/SUM(BA856:BE856),1/5)</f>
        <v>0.165415857375446</v>
      </c>
      <c r="BI856" s="0" t="n">
        <f aca="false">IF(SUM(BA856:BE856)&gt;0,BD856/SUM(BA856:BE856),1/5)</f>
        <v>0.125966923299059</v>
      </c>
      <c r="BJ856" s="0" t="n">
        <f aca="false">IF(SUM(BA856:BE856)&gt;0,BE856/SUM(BA856:BE856),1/5)</f>
        <v>0.150229801339606</v>
      </c>
      <c r="BK856" s="0" t="n">
        <f aca="false">BF856*AB856+BG856*AF856+BH856*AJ856+BI856*AN856+BJ856*AR856</f>
        <v>0.327993889378572</v>
      </c>
      <c r="BL856" s="0" t="n">
        <f aca="false">BF856*AC856+BG856*AG856+BH856*AK856+BI856*AO856+BJ856*AS856</f>
        <v>0.548927377882044</v>
      </c>
      <c r="BM856" s="0" t="n">
        <f aca="false">BF856*AD856+BG856*AH856+BH856*AL856+BI856*AP856+BJ856*AT856</f>
        <v>0.638972758367012</v>
      </c>
      <c r="BN856" s="0" t="n">
        <f aca="false">BF856*AE856+BG856*AI856+BH856*AM856+BI856*AQ856+BJ856*AU856</f>
        <v>0.611985325812275</v>
      </c>
      <c r="BO856" s="0" t="n">
        <f aca="false">RANK(BK856,$BK856:$BN856)</f>
        <v>4</v>
      </c>
      <c r="BP856" s="0" t="n">
        <f aca="false">RANK(BL856,$BK856:$BN856)</f>
        <v>3</v>
      </c>
      <c r="BQ856" s="0" t="n">
        <f aca="false">RANK(BM856,$BK856:$BN856)</f>
        <v>1</v>
      </c>
      <c r="BR856" s="0" t="n">
        <f aca="false">RANK(BN856,$BK856:$BN856)</f>
        <v>2</v>
      </c>
    </row>
    <row r="857" customFormat="false" ht="15" hidden="false" customHeight="false" outlineLevel="0" collapsed="false">
      <c r="A857" s="0" t="n">
        <v>834</v>
      </c>
      <c r="B857" s="0" t="n">
        <f aca="false">RANDBETWEEN(1,$B$5)</f>
        <v>1</v>
      </c>
      <c r="C857" s="0" t="n">
        <f aca="false">RANDBETWEEN(1,$B$5)</f>
        <v>5</v>
      </c>
      <c r="D857" s="0" t="n">
        <f aca="false">RANDBETWEEN(1,$B$5)</f>
        <v>5</v>
      </c>
      <c r="E857" s="0" t="n">
        <f aca="false">RANDBETWEEN(1,$B$5)</f>
        <v>4</v>
      </c>
      <c r="F857" s="0" t="n">
        <f aca="false">RANDBETWEEN(1,$B$5)</f>
        <v>1</v>
      </c>
      <c r="G857" s="0" t="n">
        <f aca="false">RANDBETWEEN(1,$B$5)</f>
        <v>1</v>
      </c>
      <c r="H857" s="0" t="n">
        <f aca="true">NORMINV(RAND(),$B$8,$B$13)</f>
        <v>51.9831980623958</v>
      </c>
      <c r="I857" s="0" t="n">
        <f aca="true">NORMINV(RAND(),$C$8,$C$13)</f>
        <v>63.417374730407</v>
      </c>
      <c r="J857" s="0" t="n">
        <f aca="true">NORMINV(RAND(),$D$8,$D$13)</f>
        <v>13.4686831509766</v>
      </c>
      <c r="K857" s="0" t="n">
        <f aca="true">NORMINV(RAND(),$E$8,$E$13)</f>
        <v>3.52637572184107</v>
      </c>
      <c r="L857" s="0" t="n">
        <f aca="true">NORMINV(RAND(),$B$9,$B$14)</f>
        <v>50.6819877525622</v>
      </c>
      <c r="M857" s="0" t="n">
        <f aca="true">NORMINV(RAND(),$C$9,$C$14)</f>
        <v>61.6252613346951</v>
      </c>
      <c r="N857" s="0" t="n">
        <f aca="true">NORMINV(RAND(),$D$9,$D$14)</f>
        <v>39.2863295717264</v>
      </c>
      <c r="O857" s="0" t="n">
        <f aca="true">NORMINV(RAND(),$E$9,$E$14)</f>
        <v>25.2726290063704</v>
      </c>
      <c r="P857" s="0" t="n">
        <f aca="true">NORMINV(RAND(),$B$10,$B$15)</f>
        <v>23.407714405852</v>
      </c>
      <c r="Q857" s="0" t="n">
        <f aca="true">NORMINV(RAND(),$C$10,$C$15)</f>
        <v>30.0209334948507</v>
      </c>
      <c r="R857" s="0" t="n">
        <f aca="true">NORMINV(RAND(),$D$10,$D$15)</f>
        <v>10.3366455212667</v>
      </c>
      <c r="S857" s="0" t="n">
        <f aca="true">NORMINV(RAND(),$E$10,$E$15)</f>
        <v>4.25095338132091</v>
      </c>
      <c r="T857" s="0" t="n">
        <f aca="false">MEDIAN(INDEX(Avaliadores!$B$17:$B$22,$B857),INDEX(Avaliadores!$B$17:$B$22,$C857),INDEX(Avaliadores!$B$17:$B$22,$D857),INDEX(Avaliadores!$B$17:$B$22,$E857),INDEX(Avaliadores!$B$17:$B$22,$F857),INDEX(Avaliadores!$B$17:$B$22,$G857))</f>
        <v>2.29166666666667</v>
      </c>
      <c r="U857" s="0" t="n">
        <f aca="false">MEDIAN(INDEX(Avaliadores!$C$17:$C$22,$B857),INDEX(Avaliadores!$C$17:$C$22,$C857),INDEX(Avaliadores!$C$17:$C$22,$D857),INDEX(Avaliadores!$C$17:$C$22,$E857),INDEX(Avaliadores!$C$17:$C$22,$F857),INDEX(Avaliadores!$C$17:$C$22,$G857))</f>
        <v>4.79166666666667</v>
      </c>
      <c r="V857" s="0" t="n">
        <f aca="false">MEDIAN(INDEX(Avaliadores!$D$17:$D$22,$B857),INDEX(Avaliadores!$D$17:$D$22,$C857),INDEX(Avaliadores!$D$17:$D$22,$D857),INDEX(Avaliadores!$D$17:$D$22,$E857),INDEX(Avaliadores!$D$17:$D$22,$F857),INDEX(Avaliadores!$D$17:$D$22,$G857))</f>
        <v>6.29166666666667</v>
      </c>
      <c r="W857" s="0" t="n">
        <f aca="false">MEDIAN(INDEX(Avaliadores!$E$17:$E$22,$B857),INDEX(Avaliadores!$E$17:$E$22,$C857),INDEX(Avaliadores!$E$17:$E$22,$D857),INDEX(Avaliadores!$E$17:$E$22,$E857),INDEX(Avaliadores!$E$17:$E$22,$F857),INDEX(Avaliadores!$E$17:$E$22,$G857))</f>
        <v>7.04166666666667</v>
      </c>
      <c r="X857" s="0" t="n">
        <f aca="false">MEDIAN(INDEX(Avaliadores!$F$17:$F$22,$B857),INDEX(Avaliadores!$F$17:$F$22,$C857),INDEX(Avaliadores!$F$17:$F$22,$D857),INDEX(Avaliadores!$F$17:$F$22,$E857),INDEX(Avaliadores!$F$17:$F$22,$F857),INDEX(Avaliadores!$F$17:$F$22,$G857))</f>
        <v>2.29166666666667</v>
      </c>
      <c r="Y857" s="0" t="n">
        <f aca="false">MEDIAN(INDEX(Avaliadores!$G$17:$G$22,$B857),INDEX(Avaliadores!$G$17:$G$22,$C857),INDEX(Avaliadores!$G$17:$G$22,$D857),INDEX(Avaliadores!$G$17:$G$22,$E857),INDEX(Avaliadores!$G$17:$G$22,$F857),INDEX(Avaliadores!$G$17:$G$22,$G857))</f>
        <v>4.79166666666667</v>
      </c>
      <c r="Z857" s="0" t="n">
        <f aca="false">MEDIAN(INDEX(Avaliadores!$H$17:$H$22,$B857),INDEX(Avaliadores!$H$17:$H$22,$C857),INDEX(Avaliadores!$H$17:$H$22,$D857),INDEX(Avaliadores!$H$17:$H$22,$E857),INDEX(Avaliadores!$H$17:$H$22,$F857),INDEX(Avaliadores!$H$17:$H$22,$G857))</f>
        <v>3.79166666666667</v>
      </c>
      <c r="AA857" s="0" t="n">
        <f aca="false">MEDIAN(INDEX(Avaliadores!$I$17:$I$22,$B857),INDEX(Avaliadores!$I$17:$I$22,$C857),INDEX(Avaliadores!$I$17:$I$22,$D857),INDEX(Avaliadores!$I$17:$I$22,$E857),INDEX(Avaliadores!$I$17:$I$22,$F857),INDEX(Avaliadores!$I$17:$I$22,$G857))</f>
        <v>6.79166666666667</v>
      </c>
      <c r="AB857" s="0" t="n">
        <f aca="false">IF(MAX(H857:K857)=MIN(H857:K857),0,IF($B$17="custo",(MAX(H857:K857)-H857)/(MAX(H857:K857)-MIN(H857:K857)),(H857-MIN(H857:K857))/(MAX(H857:K857)-MIN(H857:K857))))</f>
        <v>0.190916445831465</v>
      </c>
      <c r="AC857" s="0" t="n">
        <f aca="false">IF(MAX(H857:K857)=MIN(H857:K857),0,IF($B$17="custo",(MAX(H857:K857)-I857)/(MAX(H857:K857)-MIN(H857:K857)),(I857-MIN(H857:K857))/(MAX(H857:K857)-MIN(H857:K857))))</f>
        <v>0</v>
      </c>
      <c r="AD857" s="0" t="n">
        <f aca="false">IF(MAX(H857:K857)=MIN(H857:K857),0,IF($B$17="custo",(MAX(H857:K857)-J857)/(MAX(H857:K857)-MIN(H857:K857)),(J857-MIN(H857:K857))/(MAX(H857:K857)-MIN(H857:K857))))</f>
        <v>0.833993294589834</v>
      </c>
      <c r="AE857" s="0" t="n">
        <f aca="false">IF(MAX(H857:K857)=MIN(H857:K857),0,IF($B$17="custo",(MAX(H857:K857)-K857)/(MAX(H857:K857)-MIN(H857:K857)),(K857-MIN(H857:K857))/(MAX(H857:K857)-MIN(H857:K857))))</f>
        <v>1</v>
      </c>
      <c r="AF857" s="0" t="n">
        <f aca="false">IF(MAX(L857:O857)=MIN(L857:O857),0,IF($C$17="custo",(MAX(L857:O857)-L857)/(MAX(L857:O857)-MIN(L857:O857)),(L857-MIN(L857:O857))/(MAX(L857:O857)-MIN(L857:O857))))</f>
        <v>0.698968881172155</v>
      </c>
      <c r="AG857" s="0" t="n">
        <f aca="false">IF(MAX(L857:O857)=MIN(L857:O857),0,IF($C$17="custo",(MAX(L857:O857)-M857)/(MAX(L857:O857)-MIN(L857:O857)),(M857-MIN(L857:O857))/(MAX(L857:O857)-MIN(L857:O857))))</f>
        <v>1</v>
      </c>
      <c r="AH857" s="0" t="n">
        <f aca="false">IF(MAX(L857:O857)=MIN(L857:O857),0,IF($C$17="custo",(MAX(L857:O857)-N857)/(MAX(L857:O857)-MIN(L857:O857)),(N857-MIN(L857:O857))/(MAX(L857:O857)-MIN(L857:O857))))</f>
        <v>0.385493420085485</v>
      </c>
      <c r="AI857" s="0" t="n">
        <f aca="false">IF(MAX(L857:O857)=MIN(L857:O857),0,IF($C$17="custo",(MAX(L857:O857)-O857)/(MAX(L857:O857)-MIN(L857:O857)),(O857-MIN(L857:O857))/(MAX(L857:O857)-MIN(L857:O857))))</f>
        <v>0</v>
      </c>
      <c r="AJ857" s="0" t="n">
        <f aca="false">IF(MAX(P857:S857)=MIN(P857:S857),0,IF($D$17="custo",(MAX(P857:S857)-P857)/(MAX(P857:S857)-MIN(P857:S857)),(P857-MIN(P857:S857))/(MAX(P857:S857)-MIN(P857:S857))))</f>
        <v>0.256624920153765</v>
      </c>
      <c r="AK857" s="0" t="n">
        <f aca="false">IF(MAX(P857:S857)=MIN(P857:S857),0,IF($D$17="custo",(MAX(P857:S857)-Q857)/(MAX(P857:S857)-MIN(P857:S857)),(Q857-MIN(P857:S857))/(MAX(P857:S857)-MIN(P857:S857))))</f>
        <v>0</v>
      </c>
      <c r="AL857" s="0" t="n">
        <f aca="false">IF(MAX(P857:S857)=MIN(P857:S857),0,IF($D$17="custo",(MAX(P857:S857)-R857)/(MAX(P857:S857)-MIN(P857:S857)),(R857-MIN(P857:S857))/(MAX(P857:S857)-MIN(P857:S857))))</f>
        <v>0.763845679618872</v>
      </c>
      <c r="AM857" s="0" t="n">
        <f aca="false">IF(MAX(P857:S857)=MIN(P857:S857),0,IF($D$17="custo",(MAX(P857:S857)-S857)/(MAX(P857:S857)-MIN(P857:S857)),(S857-MIN(P857:S857))/(MAX(P857:S857)-MIN(P857:S857))))</f>
        <v>1</v>
      </c>
      <c r="AN857" s="0" t="n">
        <f aca="false">IF(MAX(T857:W857)=MIN(T857:W857),0,IF($E$17="custo",(MAX(T857:W857)-T857)/(MAX(T857:W857)-MIN(T857:W857)),(T857-MIN(T857:W857))/(MAX(T857:W857)-MIN(T857:W857))))</f>
        <v>0</v>
      </c>
      <c r="AO857" s="0" t="n">
        <f aca="false">IF(MAX(T857:W857)=MIN(T857:W857),0,IF($E$17="custo",(MAX(T857:W857)-U857)/(MAX(T857:W857)-MIN(T857:W857)),(U857-MIN(T857:W857))/(MAX(T857:W857)-MIN(T857:W857))))</f>
        <v>0.526315789473684</v>
      </c>
      <c r="AP857" s="0" t="n">
        <f aca="false">IF(MAX(T857:W857)=MIN(T857:W857),0,IF($E$17="custo",(MAX(T857:W857)-V857)/(MAX(T857:W857)-MIN(T857:W857)),(V857-MIN(T857:W857))/(MAX(T857:W857)-MIN(T857:W857))))</f>
        <v>0.842105263157895</v>
      </c>
      <c r="AQ857" s="0" t="n">
        <f aca="false">IF(MAX(T857:W857)=MIN(T857:W857),0,IF($E$17="custo",(MAX(T857:W857)-W857)/(MAX(T857:W857)-MIN(T857:W857)),(W857-MIN(T857:W857))/(MAX(T857:W857)-MIN(T857:W857))))</f>
        <v>1</v>
      </c>
      <c r="AR857" s="0" t="n">
        <f aca="false">IF(MAX(X857:AA857)=MIN(X857:AA857),0,IF($F$17="custo",(MAX(X857:AA857)-X857)/(MAX(X857:AA857)-MIN(X857:AA857)),(X857-MIN(X857:AA857))/(MAX(X857:AA857)-MIN(X857:AA857))))</f>
        <v>0</v>
      </c>
      <c r="AS857" s="0" t="n">
        <f aca="false">IF(MAX(X857:AA857)=MIN(X857:AA857),0,IF($F$17="custo",(MAX(X857:AA857)-Y857)/(MAX(X857:AA857)-MIN(X857:AA857)),(Y857-MIN(X857:AA857))/(MAX(X857:AA857)-MIN(X857:AA857))))</f>
        <v>0.555555555555556</v>
      </c>
      <c r="AT857" s="0" t="n">
        <f aca="false">IF(MAX(X857:AA857)=MIN(X857:AA857),0,IF($F$17="custo",(MAX(X857:AA857)-Z857)/(MAX(X857:AA857)-MIN(X857:AA857)),(Z857-MIN(X857:AA857))/(MAX(X857:AA857)-MIN(X857:AA857))))</f>
        <v>0.333333333333333</v>
      </c>
      <c r="AU857" s="0" t="n">
        <f aca="false">IF(MAX(X857:AA857)=MIN(X857:AA857),0,IF($F$17="custo",(MAX(X857:AA857)-AA857)/(MAX(X857:AA857)-MIN(X857:AA857)),(AA857-MIN(X857:AA857))/(MAX(X857:AA857)-MIN(X857:AA857))))</f>
        <v>1</v>
      </c>
      <c r="AV857" s="0" t="n">
        <f aca="false">STDEVP(AB857:AE857)</f>
        <v>0.420395361682447</v>
      </c>
      <c r="AW857" s="0" t="n">
        <f aca="false">STDEVP(AF857:AI857)</f>
        <v>0.37111888339021</v>
      </c>
      <c r="AX857" s="0" t="n">
        <f aca="false">STDEVP(AJ857:AM857)</f>
        <v>0.396466017074586</v>
      </c>
      <c r="AY857" s="0" t="n">
        <f aca="false">STDEVP(AN857:AQ857)</f>
        <v>0.382032398446263</v>
      </c>
      <c r="AZ857" s="0" t="n">
        <f aca="false">STDEVP(AR857:AU857)</f>
        <v>0.363241578628389</v>
      </c>
      <c r="BA857" s="0" t="n">
        <f aca="false">AV857*((1-IFERROR(CORREL(AB857:AE857,AF857:AI857),0))+(1-IFERROR(CORREL(AB857:AE857,AJ857:AM857),0))+(1-IFERROR(CORREL(AB857:AE857,AN857:AQ857),0))+(1-IFERROR(CORREL(AB857:AE857,AR857:AU857),0)))</f>
        <v>1.11687783925056</v>
      </c>
      <c r="BB857" s="0" t="n">
        <f aca="false">AW857*((1-IFERROR(CORREL(AF857:AI857,AB857:AE857),0))+(1-IFERROR(CORREL(AF857:AI857,AJ857:AM857),0))+(1-IFERROR(CORREL(AF857:AI857,AN857:AQ857),0))+(1-IFERROR(CORREL(AF857:AI857,AR857:AU857),0)))</f>
        <v>2.66406601240995</v>
      </c>
      <c r="BC857" s="0" t="n">
        <f aca="false">AX857*((1-IFERROR(CORREL(AJ857:AM857,AB857:AE857),0))+(1-IFERROR(CORREL(AJ857:AM857,AF857:AI857),0))+(1-IFERROR(CORREL(AJ857:AM857,AN857:AQ857),0))+(1-IFERROR(CORREL(AJ857:AM857,AR857:AU857),0)))</f>
        <v>1.08227041985634</v>
      </c>
      <c r="BD857" s="0" t="n">
        <f aca="false">AY857*((1-IFERROR(CORREL(AN857:AQ857,AB857:AE857),0))+(1-IFERROR(CORREL(AN857:AQ857,AF857:AI857),0))+(1-IFERROR(CORREL(AN857:AQ857,AJ857:AM857),0))+(1-IFERROR(CORREL(AN857:AQ857,AR857:AU857),0)))</f>
        <v>0.892251867181498</v>
      </c>
      <c r="BE857" s="0" t="n">
        <f aca="false">AZ857*((1-IFERROR(CORREL(AR857:AU857,AB857:AE857),0))+(1-IFERROR(CORREL(AR857:AU857,AF857:AI857),0))+(1-IFERROR(CORREL(AR857:AU857,AJ857:AM857),0))+(1-IFERROR(CORREL(AR857:AU857,AN857:AQ857),0)))</f>
        <v>0.97685375627212</v>
      </c>
      <c r="BF857" s="0" t="n">
        <f aca="false">IF(SUM(BA857:BE857)&gt;0,BA857/SUM(BA857:BE857),1/5)</f>
        <v>0.165897915826155</v>
      </c>
      <c r="BG857" s="0" t="n">
        <f aca="false">IF(SUM(BA857:BE857)&gt;0,BB857/SUM(BA857:BE857),1/5)</f>
        <v>0.395712927188769</v>
      </c>
      <c r="BH857" s="0" t="n">
        <f aca="false">IF(SUM(BA857:BE857)&gt;0,BC857/SUM(BA857:BE857),1/5)</f>
        <v>0.16075742637614</v>
      </c>
      <c r="BI857" s="0" t="n">
        <f aca="false">IF(SUM(BA857:BE857)&gt;0,BD857/SUM(BA857:BE857),1/5)</f>
        <v>0.132532601109474</v>
      </c>
      <c r="BJ857" s="0" t="n">
        <f aca="false">IF(SUM(BA857:BE857)&gt;0,BE857/SUM(BA857:BE857),1/5)</f>
        <v>0.145099129499461</v>
      </c>
      <c r="BK857" s="0" t="n">
        <f aca="false">BF857*AB857+BG857*AF857+BH857*AJ857+BI857*AN857+BJ857*AR857</f>
        <v>0.349518024150771</v>
      </c>
      <c r="BL857" s="0" t="n">
        <f aca="false">BF857*AC857+BG857*AG857+BH857*AK857+BI857*AO857+BJ857*AS857</f>
        <v>0.546077555272403</v>
      </c>
      <c r="BM857" s="0" t="n">
        <f aca="false">BF857*AD857+BG857*AH857+BH857*AL857+BI857*AP857+BJ857*AT857</f>
        <v>0.573669122097657</v>
      </c>
      <c r="BN857" s="0" t="n">
        <f aca="false">BF857*AE857+BG857*AI857+BH857*AM857+BI857*AQ857+BJ857*AU857</f>
        <v>0.604287072811231</v>
      </c>
      <c r="BO857" s="0" t="n">
        <f aca="false">RANK(BK857,$BK857:$BN857)</f>
        <v>4</v>
      </c>
      <c r="BP857" s="0" t="n">
        <f aca="false">RANK(BL857,$BK857:$BN857)</f>
        <v>3</v>
      </c>
      <c r="BQ857" s="0" t="n">
        <f aca="false">RANK(BM857,$BK857:$BN857)</f>
        <v>2</v>
      </c>
      <c r="BR857" s="0" t="n">
        <f aca="false">RANK(BN857,$BK857:$BN857)</f>
        <v>1</v>
      </c>
    </row>
    <row r="858" customFormat="false" ht="15" hidden="false" customHeight="false" outlineLevel="0" collapsed="false">
      <c r="A858" s="0" t="n">
        <v>835</v>
      </c>
      <c r="B858" s="0" t="n">
        <f aca="false">RANDBETWEEN(1,$B$5)</f>
        <v>3</v>
      </c>
      <c r="C858" s="0" t="n">
        <f aca="false">RANDBETWEEN(1,$B$5)</f>
        <v>1</v>
      </c>
      <c r="D858" s="0" t="n">
        <f aca="false">RANDBETWEEN(1,$B$5)</f>
        <v>1</v>
      </c>
      <c r="E858" s="0" t="n">
        <f aca="false">RANDBETWEEN(1,$B$5)</f>
        <v>3</v>
      </c>
      <c r="F858" s="0" t="n">
        <f aca="false">RANDBETWEEN(1,$B$5)</f>
        <v>5</v>
      </c>
      <c r="G858" s="0" t="n">
        <f aca="false">RANDBETWEEN(1,$B$5)</f>
        <v>4</v>
      </c>
      <c r="H858" s="0" t="n">
        <f aca="true">NORMINV(RAND(),$B$8,$B$13)</f>
        <v>47.482294853856</v>
      </c>
      <c r="I858" s="0" t="n">
        <f aca="true">NORMINV(RAND(),$C$8,$C$13)</f>
        <v>56.2769725467986</v>
      </c>
      <c r="J858" s="0" t="n">
        <f aca="true">NORMINV(RAND(),$D$8,$D$13)</f>
        <v>14.2614355166346</v>
      </c>
      <c r="K858" s="0" t="n">
        <f aca="true">NORMINV(RAND(),$E$8,$E$13)</f>
        <v>3.11003042011176</v>
      </c>
      <c r="L858" s="0" t="n">
        <f aca="true">NORMINV(RAND(),$B$9,$B$14)</f>
        <v>47.4616010844392</v>
      </c>
      <c r="M858" s="0" t="n">
        <f aca="true">NORMINV(RAND(),$C$9,$C$14)</f>
        <v>51.459085741914</v>
      </c>
      <c r="N858" s="0" t="n">
        <f aca="true">NORMINV(RAND(),$D$9,$D$14)</f>
        <v>49.3162228715131</v>
      </c>
      <c r="O858" s="0" t="n">
        <f aca="true">NORMINV(RAND(),$E$9,$E$14)</f>
        <v>26.3255486366433</v>
      </c>
      <c r="P858" s="0" t="n">
        <f aca="true">NORMINV(RAND(),$B$10,$B$15)</f>
        <v>25.7551489183465</v>
      </c>
      <c r="Q858" s="0" t="n">
        <f aca="true">NORMINV(RAND(),$C$10,$C$15)</f>
        <v>30.7200631587132</v>
      </c>
      <c r="R858" s="0" t="n">
        <f aca="true">NORMINV(RAND(),$D$10,$D$15)</f>
        <v>10.3813511577917</v>
      </c>
      <c r="S858" s="0" t="n">
        <f aca="true">NORMINV(RAND(),$E$10,$E$15)</f>
        <v>3.89101181340071</v>
      </c>
      <c r="T858" s="0" t="n">
        <f aca="false">MEDIAN(INDEX(Avaliadores!$B$17:$B$22,$B858),INDEX(Avaliadores!$B$17:$B$22,$C858),INDEX(Avaliadores!$B$17:$B$22,$D858),INDEX(Avaliadores!$B$17:$B$22,$E858),INDEX(Avaliadores!$B$17:$B$22,$F858),INDEX(Avaliadores!$B$17:$B$22,$G858))</f>
        <v>2.66666666666667</v>
      </c>
      <c r="U858" s="0" t="n">
        <f aca="false">MEDIAN(INDEX(Avaliadores!$C$17:$C$22,$B858),INDEX(Avaliadores!$C$17:$C$22,$C858),INDEX(Avaliadores!$C$17:$C$22,$D858),INDEX(Avaliadores!$C$17:$C$22,$E858),INDEX(Avaliadores!$C$17:$C$22,$F858),INDEX(Avaliadores!$C$17:$C$22,$G858))</f>
        <v>4.79166666666667</v>
      </c>
      <c r="V858" s="0" t="n">
        <f aca="false">MEDIAN(INDEX(Avaliadores!$D$17:$D$22,$B858),INDEX(Avaliadores!$D$17:$D$22,$C858),INDEX(Avaliadores!$D$17:$D$22,$D858),INDEX(Avaliadores!$D$17:$D$22,$E858),INDEX(Avaliadores!$D$17:$D$22,$F858),INDEX(Avaliadores!$D$17:$D$22,$G858))</f>
        <v>5.79166666666667</v>
      </c>
      <c r="W858" s="0" t="n">
        <f aca="false">MEDIAN(INDEX(Avaliadores!$E$17:$E$22,$B858),INDEX(Avaliadores!$E$17:$E$22,$C858),INDEX(Avaliadores!$E$17:$E$22,$D858),INDEX(Avaliadores!$E$17:$E$22,$E858),INDEX(Avaliadores!$E$17:$E$22,$F858),INDEX(Avaliadores!$E$17:$E$22,$G858))</f>
        <v>6.79166666666667</v>
      </c>
      <c r="X858" s="0" t="n">
        <f aca="false">MEDIAN(INDEX(Avaliadores!$F$17:$F$22,$B858),INDEX(Avaliadores!$F$17:$F$22,$C858),INDEX(Avaliadores!$F$17:$F$22,$D858),INDEX(Avaliadores!$F$17:$F$22,$E858),INDEX(Avaliadores!$F$17:$F$22,$F858),INDEX(Avaliadores!$F$17:$F$22,$G858))</f>
        <v>2.66666666666667</v>
      </c>
      <c r="Y858" s="0" t="n">
        <f aca="false">MEDIAN(INDEX(Avaliadores!$G$17:$G$22,$B858),INDEX(Avaliadores!$G$17:$G$22,$C858),INDEX(Avaliadores!$G$17:$G$22,$D858),INDEX(Avaliadores!$G$17:$G$22,$E858),INDEX(Avaliadores!$G$17:$G$22,$F858),INDEX(Avaliadores!$G$17:$G$22,$G858))</f>
        <v>5.04166666666667</v>
      </c>
      <c r="Z858" s="0" t="n">
        <f aca="false">MEDIAN(INDEX(Avaliadores!$H$17:$H$22,$B858),INDEX(Avaliadores!$H$17:$H$22,$C858),INDEX(Avaliadores!$H$17:$H$22,$D858),INDEX(Avaliadores!$H$17:$H$22,$E858),INDEX(Avaliadores!$H$17:$H$22,$F858),INDEX(Avaliadores!$H$17:$H$22,$G858))</f>
        <v>3.79166666666667</v>
      </c>
      <c r="AA858" s="0" t="n">
        <f aca="false">MEDIAN(INDEX(Avaliadores!$I$17:$I$22,$B858),INDEX(Avaliadores!$I$17:$I$22,$C858),INDEX(Avaliadores!$I$17:$I$22,$D858),INDEX(Avaliadores!$I$17:$I$22,$E858),INDEX(Avaliadores!$I$17:$I$22,$F858),INDEX(Avaliadores!$I$17:$I$22,$G858))</f>
        <v>6.79166666666667</v>
      </c>
      <c r="AB858" s="0" t="n">
        <f aca="false">IF(MAX(H858:K858)=MIN(H858:K858),0,IF($B$17="custo",(MAX(H858:K858)-H858)/(MAX(H858:K858)-MIN(H858:K858)),(H858-MIN(H858:K858))/(MAX(H858:K858)-MIN(H858:K858))))</f>
        <v>0.165416278257768</v>
      </c>
      <c r="AC858" s="0" t="n">
        <f aca="false">IF(MAX(H858:K858)=MIN(H858:K858),0,IF($B$17="custo",(MAX(H858:K858)-I858)/(MAX(H858:K858)-MIN(H858:K858)),(I858-MIN(H858:K858))/(MAX(H858:K858)-MIN(H858:K858))))</f>
        <v>0</v>
      </c>
      <c r="AD858" s="0" t="n">
        <f aca="false">IF(MAX(H858:K858)=MIN(H858:K858),0,IF($B$17="custo",(MAX(H858:K858)-J858)/(MAX(H858:K858)-MIN(H858:K858)),(J858-MIN(H858:K858))/(MAX(H858:K858)-MIN(H858:K858))))</f>
        <v>0.790256790207134</v>
      </c>
      <c r="AE858" s="0" t="n">
        <f aca="false">IF(MAX(H858:K858)=MIN(H858:K858),0,IF($B$17="custo",(MAX(H858:K858)-K858)/(MAX(H858:K858)-MIN(H858:K858)),(K858-MIN(H858:K858))/(MAX(H858:K858)-MIN(H858:K858))))</f>
        <v>1</v>
      </c>
      <c r="AF858" s="0" t="n">
        <f aca="false">IF(MAX(L858:O858)=MIN(L858:O858),0,IF($C$17="custo",(MAX(L858:O858)-L858)/(MAX(L858:O858)-MIN(L858:O858)),(L858-MIN(L858:O858))/(MAX(L858:O858)-MIN(L858:O858))))</f>
        <v>0.84095017582557</v>
      </c>
      <c r="AG858" s="0" t="n">
        <f aca="false">IF(MAX(L858:O858)=MIN(L858:O858),0,IF($C$17="custo",(MAX(L858:O858)-M858)/(MAX(L858:O858)-MIN(L858:O858)),(M858-MIN(L858:O858))/(MAX(L858:O858)-MIN(L858:O858))))</f>
        <v>1</v>
      </c>
      <c r="AH858" s="0" t="n">
        <f aca="false">IF(MAX(L858:O858)=MIN(L858:O858),0,IF($C$17="custo",(MAX(L858:O858)-N858)/(MAX(L858:O858)-MIN(L858:O858)),(N858-MIN(L858:O858))/(MAX(L858:O858)-MIN(L858:O858))))</f>
        <v>0.914740895345303</v>
      </c>
      <c r="AI858" s="0" t="n">
        <f aca="false">IF(MAX(L858:O858)=MIN(L858:O858),0,IF($C$17="custo",(MAX(L858:O858)-O858)/(MAX(L858:O858)-MIN(L858:O858)),(O858-MIN(L858:O858))/(MAX(L858:O858)-MIN(L858:O858))))</f>
        <v>0</v>
      </c>
      <c r="AJ858" s="0" t="n">
        <f aca="false">IF(MAX(P858:S858)=MIN(P858:S858),0,IF($D$17="custo",(MAX(P858:S858)-P858)/(MAX(P858:S858)-MIN(P858:S858)),(P858-MIN(P858:S858))/(MAX(P858:S858)-MIN(P858:S858))))</f>
        <v>0.185057390828475</v>
      </c>
      <c r="AK858" s="0" t="n">
        <f aca="false">IF(MAX(P858:S858)=MIN(P858:S858),0,IF($D$17="custo",(MAX(P858:S858)-Q858)/(MAX(P858:S858)-MIN(P858:S858)),(Q858-MIN(P858:S858))/(MAX(P858:S858)-MIN(P858:S858))))</f>
        <v>0</v>
      </c>
      <c r="AL858" s="0" t="n">
        <f aca="false">IF(MAX(P858:S858)=MIN(P858:S858),0,IF($D$17="custo",(MAX(P858:S858)-R858)/(MAX(P858:S858)-MIN(P858:S858)),(R858-MIN(P858:S858))/(MAX(P858:S858)-MIN(P858:S858))))</f>
        <v>0.758085395534309</v>
      </c>
      <c r="AM858" s="0" t="n">
        <f aca="false">IF(MAX(P858:S858)=MIN(P858:S858),0,IF($D$17="custo",(MAX(P858:S858)-S858)/(MAX(P858:S858)-MIN(P858:S858)),(S858-MIN(P858:S858))/(MAX(P858:S858)-MIN(P858:S858))))</f>
        <v>1</v>
      </c>
      <c r="AN858" s="0" t="n">
        <f aca="false">IF(MAX(T858:W858)=MIN(T858:W858),0,IF($E$17="custo",(MAX(T858:W858)-T858)/(MAX(T858:W858)-MIN(T858:W858)),(T858-MIN(T858:W858))/(MAX(T858:W858)-MIN(T858:W858))))</f>
        <v>0</v>
      </c>
      <c r="AO858" s="0" t="n">
        <f aca="false">IF(MAX(T858:W858)=MIN(T858:W858),0,IF($E$17="custo",(MAX(T858:W858)-U858)/(MAX(T858:W858)-MIN(T858:W858)),(U858-MIN(T858:W858))/(MAX(T858:W858)-MIN(T858:W858))))</f>
        <v>0.515151515151515</v>
      </c>
      <c r="AP858" s="0" t="n">
        <f aca="false">IF(MAX(T858:W858)=MIN(T858:W858),0,IF($E$17="custo",(MAX(T858:W858)-V858)/(MAX(T858:W858)-MIN(T858:W858)),(V858-MIN(T858:W858))/(MAX(T858:W858)-MIN(T858:W858))))</f>
        <v>0.757575757575758</v>
      </c>
      <c r="AQ858" s="0" t="n">
        <f aca="false">IF(MAX(T858:W858)=MIN(T858:W858),0,IF($E$17="custo",(MAX(T858:W858)-W858)/(MAX(T858:W858)-MIN(T858:W858)),(W858-MIN(T858:W858))/(MAX(T858:W858)-MIN(T858:W858))))</f>
        <v>1</v>
      </c>
      <c r="AR858" s="0" t="n">
        <f aca="false">IF(MAX(X858:AA858)=MIN(X858:AA858),0,IF($F$17="custo",(MAX(X858:AA858)-X858)/(MAX(X858:AA858)-MIN(X858:AA858)),(X858-MIN(X858:AA858))/(MAX(X858:AA858)-MIN(X858:AA858))))</f>
        <v>0</v>
      </c>
      <c r="AS858" s="0" t="n">
        <f aca="false">IF(MAX(X858:AA858)=MIN(X858:AA858),0,IF($F$17="custo",(MAX(X858:AA858)-Y858)/(MAX(X858:AA858)-MIN(X858:AA858)),(Y858-MIN(X858:AA858))/(MAX(X858:AA858)-MIN(X858:AA858))))</f>
        <v>0.575757575757576</v>
      </c>
      <c r="AT858" s="0" t="n">
        <f aca="false">IF(MAX(X858:AA858)=MIN(X858:AA858),0,IF($F$17="custo",(MAX(X858:AA858)-Z858)/(MAX(X858:AA858)-MIN(X858:AA858)),(Z858-MIN(X858:AA858))/(MAX(X858:AA858)-MIN(X858:AA858))))</f>
        <v>0.272727272727273</v>
      </c>
      <c r="AU858" s="0" t="n">
        <f aca="false">IF(MAX(X858:AA858)=MIN(X858:AA858),0,IF($F$17="custo",(MAX(X858:AA858)-AA858)/(MAX(X858:AA858)-MIN(X858:AA858)),(AA858-MIN(X858:AA858))/(MAX(X858:AA858)-MIN(X858:AA858))))</f>
        <v>1</v>
      </c>
      <c r="AV858" s="0" t="n">
        <f aca="false">STDEVP(AB858:AE858)</f>
        <v>0.417044377705</v>
      </c>
      <c r="AW858" s="0" t="n">
        <f aca="false">STDEVP(AF858:AI858)</f>
        <v>0.401711894243084</v>
      </c>
      <c r="AX858" s="0" t="n">
        <f aca="false">STDEVP(AJ858:AM858)</f>
        <v>0.407734206553185</v>
      </c>
      <c r="AY858" s="0" t="n">
        <f aca="false">STDEVP(AN858:AQ858)</f>
        <v>0.370128287888064</v>
      </c>
      <c r="AZ858" s="0" t="n">
        <f aca="false">STDEVP(AR858:AU858)</f>
        <v>0.37136669632655</v>
      </c>
      <c r="BA858" s="0" t="n">
        <f aca="false">AV858*((1-IFERROR(CORREL(AB858:AE858,AF858:AI858),0))+(1-IFERROR(CORREL(AB858:AE858,AJ858:AM858),0))+(1-IFERROR(CORREL(AB858:AE858,AN858:AQ858),0))+(1-IFERROR(CORREL(AB858:AE858,AR858:AU858),0)))</f>
        <v>1.01432657364453</v>
      </c>
      <c r="BB858" s="0" t="n">
        <f aca="false">AW858*((1-IFERROR(CORREL(AF858:AI858,AB858:AE858),0))+(1-IFERROR(CORREL(AF858:AI858,AJ858:AM858),0))+(1-IFERROR(CORREL(AF858:AI858,AN858:AQ858),0))+(1-IFERROR(CORREL(AF858:AI858,AR858:AU858),0)))</f>
        <v>2.74125121391156</v>
      </c>
      <c r="BC858" s="0" t="n">
        <f aca="false">AX858*((1-IFERROR(CORREL(AJ858:AM858,AB858:AE858),0))+(1-IFERROR(CORREL(AJ858:AM858,AF858:AI858),0))+(1-IFERROR(CORREL(AJ858:AM858,AN858:AQ858),0))+(1-IFERROR(CORREL(AJ858:AM858,AR858:AU858),0)))</f>
        <v>1.00271360679228</v>
      </c>
      <c r="BD858" s="0" t="n">
        <f aca="false">AY858*((1-IFERROR(CORREL(AN858:AQ858,AB858:AE858),0))+(1-IFERROR(CORREL(AN858:AQ858,AF858:AI858),0))+(1-IFERROR(CORREL(AN858:AQ858,AJ858:AM858),0))+(1-IFERROR(CORREL(AN858:AQ858,AR858:AU858),0)))</f>
        <v>0.817578891572079</v>
      </c>
      <c r="BE858" s="0" t="n">
        <f aca="false">AZ858*((1-IFERROR(CORREL(AR858:AU858,AB858:AE858),0))+(1-IFERROR(CORREL(AR858:AU858,AF858:AI858),0))+(1-IFERROR(CORREL(AR858:AU858,AJ858:AM858),0))+(1-IFERROR(CORREL(AR858:AU858,AN858:AQ858),0)))</f>
        <v>1.0822646760398</v>
      </c>
      <c r="BF858" s="0" t="n">
        <f aca="false">IF(SUM(BA858:BE858)&gt;0,BA858/SUM(BA858:BE858),1/5)</f>
        <v>0.152343949084789</v>
      </c>
      <c r="BG858" s="0" t="n">
        <f aca="false">IF(SUM(BA858:BE858)&gt;0,BB858/SUM(BA858:BE858),1/5)</f>
        <v>0.411714576164809</v>
      </c>
      <c r="BH858" s="0" t="n">
        <f aca="false">IF(SUM(BA858:BE858)&gt;0,BC858/SUM(BA858:BE858),1/5)</f>
        <v>0.150599771936294</v>
      </c>
      <c r="BI858" s="0" t="n">
        <f aca="false">IF(SUM(BA858:BE858)&gt;0,BD858/SUM(BA858:BE858),1/5)</f>
        <v>0.122793980032416</v>
      </c>
      <c r="BJ858" s="0" t="n">
        <f aca="false">IF(SUM(BA858:BE858)&gt;0,BE858/SUM(BA858:BE858),1/5)</f>
        <v>0.162547722781691</v>
      </c>
      <c r="BK858" s="0" t="n">
        <f aca="false">BF858*AB858+BG858*AF858+BH858*AJ858+BI858*AN858+BJ858*AR858</f>
        <v>0.399301215142337</v>
      </c>
      <c r="BL858" s="0" t="n">
        <f aca="false">BF858*AC858+BG858*AG858+BH858*AK858+BI858*AO858+BJ858*AS858</f>
        <v>0.568560163843695</v>
      </c>
      <c r="BM858" s="0" t="n">
        <f aca="false">BF858*AD858+BG858*AH858+BH858*AL858+BI858*AP858+BJ858*AT858</f>
        <v>0.748527427485716</v>
      </c>
      <c r="BN858" s="0" t="n">
        <f aca="false">BF858*AE858+BG858*AI858+BH858*AM858+BI858*AQ858+BJ858*AU858</f>
        <v>0.588285423835191</v>
      </c>
      <c r="BO858" s="0" t="n">
        <f aca="false">RANK(BK858,$BK858:$BN858)</f>
        <v>4</v>
      </c>
      <c r="BP858" s="0" t="n">
        <f aca="false">RANK(BL858,$BK858:$BN858)</f>
        <v>3</v>
      </c>
      <c r="BQ858" s="0" t="n">
        <f aca="false">RANK(BM858,$BK858:$BN858)</f>
        <v>1</v>
      </c>
      <c r="BR858" s="0" t="n">
        <f aca="false">RANK(BN858,$BK858:$BN858)</f>
        <v>2</v>
      </c>
    </row>
    <row r="859" customFormat="false" ht="15" hidden="false" customHeight="false" outlineLevel="0" collapsed="false">
      <c r="A859" s="0" t="n">
        <v>836</v>
      </c>
      <c r="B859" s="0" t="n">
        <f aca="false">RANDBETWEEN(1,$B$5)</f>
        <v>2</v>
      </c>
      <c r="C859" s="0" t="n">
        <f aca="false">RANDBETWEEN(1,$B$5)</f>
        <v>2</v>
      </c>
      <c r="D859" s="0" t="n">
        <f aca="false">RANDBETWEEN(1,$B$5)</f>
        <v>2</v>
      </c>
      <c r="E859" s="0" t="n">
        <f aca="false">RANDBETWEEN(1,$B$5)</f>
        <v>2</v>
      </c>
      <c r="F859" s="0" t="n">
        <f aca="false">RANDBETWEEN(1,$B$5)</f>
        <v>2</v>
      </c>
      <c r="G859" s="0" t="n">
        <f aca="false">RANDBETWEEN(1,$B$5)</f>
        <v>5</v>
      </c>
      <c r="H859" s="0" t="n">
        <f aca="true">NORMINV(RAND(),$B$8,$B$13)</f>
        <v>45.8200171669398</v>
      </c>
      <c r="I859" s="0" t="n">
        <f aca="true">NORMINV(RAND(),$C$8,$C$13)</f>
        <v>69.380041821143</v>
      </c>
      <c r="J859" s="0" t="n">
        <f aca="true">NORMINV(RAND(),$D$8,$D$13)</f>
        <v>14.3947812663436</v>
      </c>
      <c r="K859" s="0" t="n">
        <f aca="true">NORMINV(RAND(),$E$8,$E$13)</f>
        <v>3.02258800346025</v>
      </c>
      <c r="L859" s="0" t="n">
        <f aca="true">NORMINV(RAND(),$B$9,$B$14)</f>
        <v>48.6405296654747</v>
      </c>
      <c r="M859" s="0" t="n">
        <f aca="true">NORMINV(RAND(),$C$9,$C$14)</f>
        <v>53.010284608938</v>
      </c>
      <c r="N859" s="0" t="n">
        <f aca="true">NORMINV(RAND(),$D$9,$D$14)</f>
        <v>49.42548099879</v>
      </c>
      <c r="O859" s="0" t="n">
        <f aca="true">NORMINV(RAND(),$E$9,$E$14)</f>
        <v>23.0168174986294</v>
      </c>
      <c r="P859" s="0" t="n">
        <f aca="true">NORMINV(RAND(),$B$10,$B$15)</f>
        <v>23.783891147238</v>
      </c>
      <c r="Q859" s="0" t="n">
        <f aca="true">NORMINV(RAND(),$C$10,$C$15)</f>
        <v>30.0581236433446</v>
      </c>
      <c r="R859" s="0" t="n">
        <f aca="true">NORMINV(RAND(),$D$10,$D$15)</f>
        <v>10.1698503455754</v>
      </c>
      <c r="S859" s="0" t="n">
        <f aca="true">NORMINV(RAND(),$E$10,$E$15)</f>
        <v>4.0100813039732</v>
      </c>
      <c r="T859" s="0" t="n">
        <f aca="false">MEDIAN(INDEX(Avaliadores!$B$17:$B$22,$B859),INDEX(Avaliadores!$B$17:$B$22,$C859),INDEX(Avaliadores!$B$17:$B$22,$D859),INDEX(Avaliadores!$B$17:$B$22,$E859),INDEX(Avaliadores!$B$17:$B$22,$F859),INDEX(Avaliadores!$B$17:$B$22,$G859))</f>
        <v>3.04166666666667</v>
      </c>
      <c r="U859" s="0" t="n">
        <f aca="false">MEDIAN(INDEX(Avaliadores!$C$17:$C$22,$B859),INDEX(Avaliadores!$C$17:$C$22,$C859),INDEX(Avaliadores!$C$17:$C$22,$D859),INDEX(Avaliadores!$C$17:$C$22,$E859),INDEX(Avaliadores!$C$17:$C$22,$F859),INDEX(Avaliadores!$C$17:$C$22,$G859))</f>
        <v>5.04166666666667</v>
      </c>
      <c r="V859" s="0" t="n">
        <f aca="false">MEDIAN(INDEX(Avaliadores!$D$17:$D$22,$B859),INDEX(Avaliadores!$D$17:$D$22,$C859),INDEX(Avaliadores!$D$17:$D$22,$D859),INDEX(Avaliadores!$D$17:$D$22,$E859),INDEX(Avaliadores!$D$17:$D$22,$F859),INDEX(Avaliadores!$D$17:$D$22,$G859))</f>
        <v>6.04166666666667</v>
      </c>
      <c r="W859" s="0" t="n">
        <f aca="false">MEDIAN(INDEX(Avaliadores!$E$17:$E$22,$B859),INDEX(Avaliadores!$E$17:$E$22,$C859),INDEX(Avaliadores!$E$17:$E$22,$D859),INDEX(Avaliadores!$E$17:$E$22,$E859),INDEX(Avaliadores!$E$17:$E$22,$F859),INDEX(Avaliadores!$E$17:$E$22,$G859))</f>
        <v>6.04166666666667</v>
      </c>
      <c r="X859" s="0" t="n">
        <f aca="false">MEDIAN(INDEX(Avaliadores!$F$17:$F$22,$B859),INDEX(Avaliadores!$F$17:$F$22,$C859),INDEX(Avaliadores!$F$17:$F$22,$D859),INDEX(Avaliadores!$F$17:$F$22,$E859),INDEX(Avaliadores!$F$17:$F$22,$F859),INDEX(Avaliadores!$F$17:$F$22,$G859))</f>
        <v>2.04166666666667</v>
      </c>
      <c r="Y859" s="0" t="n">
        <f aca="false">MEDIAN(INDEX(Avaliadores!$G$17:$G$22,$B859),INDEX(Avaliadores!$G$17:$G$22,$C859),INDEX(Avaliadores!$G$17:$G$22,$D859),INDEX(Avaliadores!$G$17:$G$22,$E859),INDEX(Avaliadores!$G$17:$G$22,$F859),INDEX(Avaliadores!$G$17:$G$22,$G859))</f>
        <v>6.04166666666667</v>
      </c>
      <c r="Z859" s="0" t="n">
        <f aca="false">MEDIAN(INDEX(Avaliadores!$H$17:$H$22,$B859),INDEX(Avaliadores!$H$17:$H$22,$C859),INDEX(Avaliadores!$H$17:$H$22,$D859),INDEX(Avaliadores!$H$17:$H$22,$E859),INDEX(Avaliadores!$H$17:$H$22,$F859),INDEX(Avaliadores!$H$17:$H$22,$G859))</f>
        <v>4.04166666666667</v>
      </c>
      <c r="AA859" s="0" t="n">
        <f aca="false">MEDIAN(INDEX(Avaliadores!$I$17:$I$22,$B859),INDEX(Avaliadores!$I$17:$I$22,$C859),INDEX(Avaliadores!$I$17:$I$22,$D859),INDEX(Avaliadores!$I$17:$I$22,$E859),INDEX(Avaliadores!$I$17:$I$22,$F859),INDEX(Avaliadores!$I$17:$I$22,$G859))</f>
        <v>6.04166666666667</v>
      </c>
      <c r="AB859" s="0" t="n">
        <f aca="false">IF(MAX(H859:K859)=MIN(H859:K859),0,IF($B$17="custo",(MAX(H859:K859)-H859)/(MAX(H859:K859)-MIN(H859:K859)),(H859-MIN(H859:K859))/(MAX(H859:K859)-MIN(H859:K859))))</f>
        <v>0.355047146910344</v>
      </c>
      <c r="AC859" s="0" t="n">
        <f aca="false">IF(MAX(H859:K859)=MIN(H859:K859),0,IF($B$17="custo",(MAX(H859:K859)-I859)/(MAX(H859:K859)-MIN(H859:K859)),(I859-MIN(H859:K859))/(MAX(H859:K859)-MIN(H859:K859))))</f>
        <v>0</v>
      </c>
      <c r="AD859" s="0" t="n">
        <f aca="false">IF(MAX(H859:K859)=MIN(H859:K859),0,IF($B$17="custo",(MAX(H859:K859)-J859)/(MAX(H859:K859)-MIN(H859:K859)),(J859-MIN(H859:K859))/(MAX(H859:K859)-MIN(H859:K859))))</f>
        <v>0.828622217872788</v>
      </c>
      <c r="AE859" s="0" t="n">
        <f aca="false">IF(MAX(H859:K859)=MIN(H859:K859),0,IF($B$17="custo",(MAX(H859:K859)-K859)/(MAX(H859:K859)-MIN(H859:K859)),(K859-MIN(H859:K859))/(MAX(H859:K859)-MIN(H859:K859))))</f>
        <v>1</v>
      </c>
      <c r="AF859" s="0" t="n">
        <f aca="false">IF(MAX(L859:O859)=MIN(L859:O859),0,IF($C$17="custo",(MAX(L859:O859)-L859)/(MAX(L859:O859)-MIN(L859:O859)),(L859-MIN(L859:O859))/(MAX(L859:O859)-MIN(L859:O859))))</f>
        <v>0.854309775945794</v>
      </c>
      <c r="AG859" s="0" t="n">
        <f aca="false">IF(MAX(L859:O859)=MIN(L859:O859),0,IF($C$17="custo",(MAX(L859:O859)-M859)/(MAX(L859:O859)-MIN(L859:O859)),(M859-MIN(L859:O859))/(MAX(L859:O859)-MIN(L859:O859))))</f>
        <v>1</v>
      </c>
      <c r="AH859" s="0" t="n">
        <f aca="false">IF(MAX(L859:O859)=MIN(L859:O859),0,IF($C$17="custo",(MAX(L859:O859)-N859)/(MAX(L859:O859)-MIN(L859:O859)),(N859-MIN(L859:O859))/(MAX(L859:O859)-MIN(L859:O859))))</f>
        <v>0.880480519408978</v>
      </c>
      <c r="AI859" s="0" t="n">
        <f aca="false">IF(MAX(L859:O859)=MIN(L859:O859),0,IF($C$17="custo",(MAX(L859:O859)-O859)/(MAX(L859:O859)-MIN(L859:O859)),(O859-MIN(L859:O859))/(MAX(L859:O859)-MIN(L859:O859))))</f>
        <v>0</v>
      </c>
      <c r="AJ859" s="0" t="n">
        <f aca="false">IF(MAX(P859:S859)=MIN(P859:S859),0,IF($D$17="custo",(MAX(P859:S859)-P859)/(MAX(P859:S859)-MIN(P859:S859)),(P859-MIN(P859:S859))/(MAX(P859:S859)-MIN(P859:S859))))</f>
        <v>0.240871556271358</v>
      </c>
      <c r="AK859" s="0" t="n">
        <f aca="false">IF(MAX(P859:S859)=MIN(P859:S859),0,IF($D$17="custo",(MAX(P859:S859)-Q859)/(MAX(P859:S859)-MIN(P859:S859)),(Q859-MIN(P859:S859))/(MAX(P859:S859)-MIN(P859:S859))))</f>
        <v>0</v>
      </c>
      <c r="AL859" s="0" t="n">
        <f aca="false">IF(MAX(P859:S859)=MIN(P859:S859),0,IF($D$17="custo",(MAX(P859:S859)-R859)/(MAX(P859:S859)-MIN(P859:S859)),(R859-MIN(P859:S859))/(MAX(P859:S859)-MIN(P859:S859))))</f>
        <v>0.763522764538363</v>
      </c>
      <c r="AM859" s="0" t="n">
        <f aca="false">IF(MAX(P859:S859)=MIN(P859:S859),0,IF($D$17="custo",(MAX(P859:S859)-S859)/(MAX(P859:S859)-MIN(P859:S859)),(S859-MIN(P859:S859))/(MAX(P859:S859)-MIN(P859:S859))))</f>
        <v>1</v>
      </c>
      <c r="AN859" s="0" t="n">
        <f aca="false">IF(MAX(T859:W859)=MIN(T859:W859),0,IF($E$17="custo",(MAX(T859:W859)-T859)/(MAX(T859:W859)-MIN(T859:W859)),(T859-MIN(T859:W859))/(MAX(T859:W859)-MIN(T859:W859))))</f>
        <v>0</v>
      </c>
      <c r="AO859" s="0" t="n">
        <f aca="false">IF(MAX(T859:W859)=MIN(T859:W859),0,IF($E$17="custo",(MAX(T859:W859)-U859)/(MAX(T859:W859)-MIN(T859:W859)),(U859-MIN(T859:W859))/(MAX(T859:W859)-MIN(T859:W859))))</f>
        <v>0.666666666666667</v>
      </c>
      <c r="AP859" s="0" t="n">
        <f aca="false">IF(MAX(T859:W859)=MIN(T859:W859),0,IF($E$17="custo",(MAX(T859:W859)-V859)/(MAX(T859:W859)-MIN(T859:W859)),(V859-MIN(T859:W859))/(MAX(T859:W859)-MIN(T859:W859))))</f>
        <v>1</v>
      </c>
      <c r="AQ859" s="0" t="n">
        <f aca="false">IF(MAX(T859:W859)=MIN(T859:W859),0,IF($E$17="custo",(MAX(T859:W859)-W859)/(MAX(T859:W859)-MIN(T859:W859)),(W859-MIN(T859:W859))/(MAX(T859:W859)-MIN(T859:W859))))</f>
        <v>1</v>
      </c>
      <c r="AR859" s="0" t="n">
        <f aca="false">IF(MAX(X859:AA859)=MIN(X859:AA859),0,IF($F$17="custo",(MAX(X859:AA859)-X859)/(MAX(X859:AA859)-MIN(X859:AA859)),(X859-MIN(X859:AA859))/(MAX(X859:AA859)-MIN(X859:AA859))))</f>
        <v>0</v>
      </c>
      <c r="AS859" s="0" t="n">
        <f aca="false">IF(MAX(X859:AA859)=MIN(X859:AA859),0,IF($F$17="custo",(MAX(X859:AA859)-Y859)/(MAX(X859:AA859)-MIN(X859:AA859)),(Y859-MIN(X859:AA859))/(MAX(X859:AA859)-MIN(X859:AA859))))</f>
        <v>1</v>
      </c>
      <c r="AT859" s="0" t="n">
        <f aca="false">IF(MAX(X859:AA859)=MIN(X859:AA859),0,IF($F$17="custo",(MAX(X859:AA859)-Z859)/(MAX(X859:AA859)-MIN(X859:AA859)),(Z859-MIN(X859:AA859))/(MAX(X859:AA859)-MIN(X859:AA859))))</f>
        <v>0.5</v>
      </c>
      <c r="AU859" s="0" t="n">
        <f aca="false">IF(MAX(X859:AA859)=MIN(X859:AA859),0,IF($F$17="custo",(MAX(X859:AA859)-AA859)/(MAX(X859:AA859)-MIN(X859:AA859)),(AA859-MIN(X859:AA859))/(MAX(X859:AA859)-MIN(X859:AA859))))</f>
        <v>1</v>
      </c>
      <c r="AV859" s="0" t="n">
        <f aca="false">STDEVP(AB859:AE859)</f>
        <v>0.393881417056105</v>
      </c>
      <c r="AW859" s="0" t="n">
        <f aca="false">STDEVP(AF859:AI859)</f>
        <v>0.398535333578968</v>
      </c>
      <c r="AX859" s="0" t="n">
        <f aca="false">STDEVP(AJ859:AM859)</f>
        <v>0.398932002434414</v>
      </c>
      <c r="AY859" s="0" t="n">
        <f aca="false">STDEVP(AN859:AQ859)</f>
        <v>0.408248290463863</v>
      </c>
      <c r="AZ859" s="0" t="n">
        <f aca="false">STDEVP(AR859:AU859)</f>
        <v>0.414578098794425</v>
      </c>
      <c r="BA859" s="0" t="n">
        <f aca="false">AV859*((1-IFERROR(CORREL(AB859:AE859,AF859:AI859),0))+(1-IFERROR(CORREL(AB859:AE859,AJ859:AM859),0))+(1-IFERROR(CORREL(AB859:AE859,AN859:AQ859),0))+(1-IFERROR(CORREL(AB859:AE859,AR859:AU859),0)))</f>
        <v>1.21492476482521</v>
      </c>
      <c r="BB859" s="0" t="n">
        <f aca="false">AW859*((1-IFERROR(CORREL(AF859:AI859,AB859:AE859),0))+(1-IFERROR(CORREL(AF859:AI859,AJ859:AM859),0))+(1-IFERROR(CORREL(AF859:AI859,AN859:AQ859),0))+(1-IFERROR(CORREL(AF859:AI859,AR859:AU859),0)))</f>
        <v>2.52595103003989</v>
      </c>
      <c r="BC859" s="0" t="n">
        <f aca="false">AX859*((1-IFERROR(CORREL(AJ859:AM859,AB859:AE859),0))+(1-IFERROR(CORREL(AJ859:AM859,AF859:AI859),0))+(1-IFERROR(CORREL(AJ859:AM859,AN859:AQ859),0))+(1-IFERROR(CORREL(AJ859:AM859,AR859:AU859),0)))</f>
        <v>1.16910656271446</v>
      </c>
      <c r="BD859" s="0" t="n">
        <f aca="false">AY859*((1-IFERROR(CORREL(AN859:AQ859,AB859:AE859),0))+(1-IFERROR(CORREL(AN859:AQ859,AF859:AI859),0))+(1-IFERROR(CORREL(AN859:AQ859,AJ859:AM859),0))+(1-IFERROR(CORREL(AN859:AQ859,AR859:AU859),0)))</f>
        <v>1.00024601898966</v>
      </c>
      <c r="BE859" s="0" t="n">
        <f aca="false">AZ859*((1-IFERROR(CORREL(AR859:AU859,AB859:AE859),0))+(1-IFERROR(CORREL(AR859:AU859,AF859:AI859),0))+(1-IFERROR(CORREL(AR859:AU859,AJ859:AM859),0))+(1-IFERROR(CORREL(AR859:AU859,AN859:AQ859),0)))</f>
        <v>1.40859180549573</v>
      </c>
      <c r="BF859" s="0" t="n">
        <f aca="false">IF(SUM(BA859:BE859)&gt;0,BA859/SUM(BA859:BE859),1/5)</f>
        <v>0.166000083975615</v>
      </c>
      <c r="BG859" s="0" t="n">
        <f aca="false">IF(SUM(BA859:BE859)&gt;0,BB859/SUM(BA859:BE859),1/5)</f>
        <v>0.345130904599873</v>
      </c>
      <c r="BH859" s="0" t="n">
        <f aca="false">IF(SUM(BA859:BE859)&gt;0,BC859/SUM(BA859:BE859),1/5)</f>
        <v>0.159739757724804</v>
      </c>
      <c r="BI859" s="0" t="n">
        <f aca="false">IF(SUM(BA859:BE859)&gt;0,BD859/SUM(BA859:BE859),1/5)</f>
        <v>0.136667658735598</v>
      </c>
      <c r="BJ859" s="0" t="n">
        <f aca="false">IF(SUM(BA859:BE859)&gt;0,BE859/SUM(BA859:BE859),1/5)</f>
        <v>0.192461594964109</v>
      </c>
      <c r="BK859" s="0" t="n">
        <f aca="false">BF859*AB859+BG859*AF859+BH859*AJ859+BI859*AN859+BJ859*AR859</f>
        <v>0.39226332602469</v>
      </c>
      <c r="BL859" s="0" t="n">
        <f aca="false">BF859*AC859+BG859*AG859+BH859*AK859+BI859*AO859+BJ859*AS859</f>
        <v>0.628704272054382</v>
      </c>
      <c r="BM859" s="0" t="n">
        <f aca="false">BF859*AD859+BG859*AH859+BH859*AL859+BI859*AP859+BJ859*AT859</f>
        <v>0.796295793539514</v>
      </c>
      <c r="BN859" s="0" t="n">
        <f aca="false">BF859*AE859+BG859*AI859+BH859*AM859+BI859*AQ859+BJ859*AU859</f>
        <v>0.654869095400127</v>
      </c>
      <c r="BO859" s="0" t="n">
        <f aca="false">RANK(BK859,$BK859:$BN859)</f>
        <v>4</v>
      </c>
      <c r="BP859" s="0" t="n">
        <f aca="false">RANK(BL859,$BK859:$BN859)</f>
        <v>3</v>
      </c>
      <c r="BQ859" s="0" t="n">
        <f aca="false">RANK(BM859,$BK859:$BN859)</f>
        <v>1</v>
      </c>
      <c r="BR859" s="0" t="n">
        <f aca="false">RANK(BN859,$BK859:$BN859)</f>
        <v>2</v>
      </c>
    </row>
    <row r="860" customFormat="false" ht="15" hidden="false" customHeight="false" outlineLevel="0" collapsed="false">
      <c r="A860" s="0" t="n">
        <v>837</v>
      </c>
      <c r="B860" s="0" t="n">
        <f aca="false">RANDBETWEEN(1,$B$5)</f>
        <v>5</v>
      </c>
      <c r="C860" s="0" t="n">
        <f aca="false">RANDBETWEEN(1,$B$5)</f>
        <v>1</v>
      </c>
      <c r="D860" s="0" t="n">
        <f aca="false">RANDBETWEEN(1,$B$5)</f>
        <v>1</v>
      </c>
      <c r="E860" s="0" t="n">
        <f aca="false">RANDBETWEEN(1,$B$5)</f>
        <v>1</v>
      </c>
      <c r="F860" s="0" t="n">
        <f aca="false">RANDBETWEEN(1,$B$5)</f>
        <v>4</v>
      </c>
      <c r="G860" s="0" t="n">
        <f aca="false">RANDBETWEEN(1,$B$5)</f>
        <v>5</v>
      </c>
      <c r="H860" s="0" t="n">
        <f aca="true">NORMINV(RAND(),$B$8,$B$13)</f>
        <v>54.9234684923957</v>
      </c>
      <c r="I860" s="0" t="n">
        <f aca="true">NORMINV(RAND(),$C$8,$C$13)</f>
        <v>63.6894359512802</v>
      </c>
      <c r="J860" s="0" t="n">
        <f aca="true">NORMINV(RAND(),$D$8,$D$13)</f>
        <v>14.1157852907286</v>
      </c>
      <c r="K860" s="0" t="n">
        <f aca="true">NORMINV(RAND(),$E$8,$E$13)</f>
        <v>2.77234074899798</v>
      </c>
      <c r="L860" s="0" t="n">
        <f aca="true">NORMINV(RAND(),$B$9,$B$14)</f>
        <v>46.9794424381485</v>
      </c>
      <c r="M860" s="0" t="n">
        <f aca="true">NORMINV(RAND(),$C$9,$C$14)</f>
        <v>45.8172133601672</v>
      </c>
      <c r="N860" s="0" t="n">
        <f aca="true">NORMINV(RAND(),$D$9,$D$14)</f>
        <v>48.0983145026503</v>
      </c>
      <c r="O860" s="0" t="n">
        <f aca="true">NORMINV(RAND(),$E$9,$E$14)</f>
        <v>20.3931840242661</v>
      </c>
      <c r="P860" s="0" t="n">
        <f aca="true">NORMINV(RAND(),$B$10,$B$15)</f>
        <v>24.2136435049207</v>
      </c>
      <c r="Q860" s="0" t="n">
        <f aca="true">NORMINV(RAND(),$C$10,$C$15)</f>
        <v>30.2426128373367</v>
      </c>
      <c r="R860" s="0" t="n">
        <f aca="true">NORMINV(RAND(),$D$10,$D$15)</f>
        <v>9.91120265315733</v>
      </c>
      <c r="S860" s="0" t="n">
        <f aca="true">NORMINV(RAND(),$E$10,$E$15)</f>
        <v>4.17045690413564</v>
      </c>
      <c r="T860" s="0" t="n">
        <f aca="false">MEDIAN(INDEX(Avaliadores!$B$17:$B$22,$B860),INDEX(Avaliadores!$B$17:$B$22,$C860),INDEX(Avaliadores!$B$17:$B$22,$D860),INDEX(Avaliadores!$B$17:$B$22,$E860),INDEX(Avaliadores!$B$17:$B$22,$F860),INDEX(Avaliadores!$B$17:$B$22,$G860))</f>
        <v>2.29166666666667</v>
      </c>
      <c r="U860" s="0" t="n">
        <f aca="false">MEDIAN(INDEX(Avaliadores!$C$17:$C$22,$B860),INDEX(Avaliadores!$C$17:$C$22,$C860),INDEX(Avaliadores!$C$17:$C$22,$D860),INDEX(Avaliadores!$C$17:$C$22,$E860),INDEX(Avaliadores!$C$17:$C$22,$F860),INDEX(Avaliadores!$C$17:$C$22,$G860))</f>
        <v>4.79166666666667</v>
      </c>
      <c r="V860" s="0" t="n">
        <f aca="false">MEDIAN(INDEX(Avaliadores!$D$17:$D$22,$B860),INDEX(Avaliadores!$D$17:$D$22,$C860),INDEX(Avaliadores!$D$17:$D$22,$D860),INDEX(Avaliadores!$D$17:$D$22,$E860),INDEX(Avaliadores!$D$17:$D$22,$F860),INDEX(Avaliadores!$D$17:$D$22,$G860))</f>
        <v>6.29166666666667</v>
      </c>
      <c r="W860" s="0" t="n">
        <f aca="false">MEDIAN(INDEX(Avaliadores!$E$17:$E$22,$B860),INDEX(Avaliadores!$E$17:$E$22,$C860),INDEX(Avaliadores!$E$17:$E$22,$D860),INDEX(Avaliadores!$E$17:$E$22,$E860),INDEX(Avaliadores!$E$17:$E$22,$F860),INDEX(Avaliadores!$E$17:$E$22,$G860))</f>
        <v>7.04166666666667</v>
      </c>
      <c r="X860" s="0" t="n">
        <f aca="false">MEDIAN(INDEX(Avaliadores!$F$17:$F$22,$B860),INDEX(Avaliadores!$F$17:$F$22,$C860),INDEX(Avaliadores!$F$17:$F$22,$D860),INDEX(Avaliadores!$F$17:$F$22,$E860),INDEX(Avaliadores!$F$17:$F$22,$F860),INDEX(Avaliadores!$F$17:$F$22,$G860))</f>
        <v>2.29166666666667</v>
      </c>
      <c r="Y860" s="0" t="n">
        <f aca="false">MEDIAN(INDEX(Avaliadores!$G$17:$G$22,$B860),INDEX(Avaliadores!$G$17:$G$22,$C860),INDEX(Avaliadores!$G$17:$G$22,$D860),INDEX(Avaliadores!$G$17:$G$22,$E860),INDEX(Avaliadores!$G$17:$G$22,$F860),INDEX(Avaliadores!$G$17:$G$22,$G860))</f>
        <v>4.79166666666667</v>
      </c>
      <c r="Z860" s="0" t="n">
        <f aca="false">MEDIAN(INDEX(Avaliadores!$H$17:$H$22,$B860),INDEX(Avaliadores!$H$17:$H$22,$C860),INDEX(Avaliadores!$H$17:$H$22,$D860),INDEX(Avaliadores!$H$17:$H$22,$E860),INDEX(Avaliadores!$H$17:$H$22,$F860),INDEX(Avaliadores!$H$17:$H$22,$G860))</f>
        <v>3.79166666666667</v>
      </c>
      <c r="AA860" s="0" t="n">
        <f aca="false">MEDIAN(INDEX(Avaliadores!$I$17:$I$22,$B860),INDEX(Avaliadores!$I$17:$I$22,$C860),INDEX(Avaliadores!$I$17:$I$22,$D860),INDEX(Avaliadores!$I$17:$I$22,$E860),INDEX(Avaliadores!$I$17:$I$22,$F860),INDEX(Avaliadores!$I$17:$I$22,$G860))</f>
        <v>6.79166666666667</v>
      </c>
      <c r="AB860" s="0" t="n">
        <f aca="false">IF(MAX(H860:K860)=MIN(H860:K860),0,IF($B$17="custo",(MAX(H860:K860)-H860)/(MAX(H860:K860)-MIN(H860:K860)),(H860-MIN(H860:K860))/(MAX(H860:K860)-MIN(H860:K860))))</f>
        <v>0.143899958292104</v>
      </c>
      <c r="AC860" s="0" t="n">
        <f aca="false">IF(MAX(H860:K860)=MIN(H860:K860),0,IF($B$17="custo",(MAX(H860:K860)-I860)/(MAX(H860:K860)-MIN(H860:K860)),(I860-MIN(H860:K860))/(MAX(H860:K860)-MIN(H860:K860))))</f>
        <v>0</v>
      </c>
      <c r="AD860" s="0" t="n">
        <f aca="false">IF(MAX(H860:K860)=MIN(H860:K860),0,IF($B$17="custo",(MAX(H860:K860)-J860)/(MAX(H860:K860)-MIN(H860:K860)),(J860-MIN(H860:K860))/(MAX(H860:K860)-MIN(H860:K860))))</f>
        <v>0.81378881405846</v>
      </c>
      <c r="AE860" s="0" t="n">
        <f aca="false">IF(MAX(H860:K860)=MIN(H860:K860),0,IF($B$17="custo",(MAX(H860:K860)-K860)/(MAX(H860:K860)-MIN(H860:K860)),(K860-MIN(H860:K860))/(MAX(H860:K860)-MIN(H860:K860))))</f>
        <v>1</v>
      </c>
      <c r="AF860" s="0" t="n">
        <f aca="false">IF(MAX(L860:O860)=MIN(L860:O860),0,IF($C$17="custo",(MAX(L860:O860)-L860)/(MAX(L860:O860)-MIN(L860:O860)),(L860-MIN(L860:O860))/(MAX(L860:O860)-MIN(L860:O860))))</f>
        <v>0.9596149866403</v>
      </c>
      <c r="AG860" s="0" t="n">
        <f aca="false">IF(MAX(L860:O860)=MIN(L860:O860),0,IF($C$17="custo",(MAX(L860:O860)-M860)/(MAX(L860:O860)-MIN(L860:O860)),(M860-MIN(L860:O860))/(MAX(L860:O860)-MIN(L860:O860))))</f>
        <v>0.917665027989569</v>
      </c>
      <c r="AH860" s="0" t="n">
        <f aca="false">IF(MAX(L860:O860)=MIN(L860:O860),0,IF($C$17="custo",(MAX(L860:O860)-N860)/(MAX(L860:O860)-MIN(L860:O860)),(N860-MIN(L860:O860))/(MAX(L860:O860)-MIN(L860:O860))))</f>
        <v>1</v>
      </c>
      <c r="AI860" s="0" t="n">
        <f aca="false">IF(MAX(L860:O860)=MIN(L860:O860),0,IF($C$17="custo",(MAX(L860:O860)-O860)/(MAX(L860:O860)-MIN(L860:O860)),(O860-MIN(L860:O860))/(MAX(L860:O860)-MIN(L860:O860))))</f>
        <v>0</v>
      </c>
      <c r="AJ860" s="0" t="n">
        <f aca="false">IF(MAX(P860:S860)=MIN(P860:S860),0,IF($D$17="custo",(MAX(P860:S860)-P860)/(MAX(P860:S860)-MIN(P860:S860)),(P860-MIN(P860:S860))/(MAX(P860:S860)-MIN(P860:S860))))</f>
        <v>0.231241687410229</v>
      </c>
      <c r="AK860" s="0" t="n">
        <f aca="false">IF(MAX(P860:S860)=MIN(P860:S860),0,IF($D$17="custo",(MAX(P860:S860)-Q860)/(MAX(P860:S860)-MIN(P860:S860)),(Q860-MIN(P860:S860))/(MAX(P860:S860)-MIN(P860:S860))))</f>
        <v>0</v>
      </c>
      <c r="AL860" s="0" t="n">
        <f aca="false">IF(MAX(P860:S860)=MIN(P860:S860),0,IF($D$17="custo",(MAX(P860:S860)-R860)/(MAX(P860:S860)-MIN(P860:S860)),(R860-MIN(P860:S860))/(MAX(P860:S860)-MIN(P860:S860))))</f>
        <v>0.779813155316732</v>
      </c>
      <c r="AM860" s="0" t="n">
        <f aca="false">IF(MAX(P860:S860)=MIN(P860:S860),0,IF($D$17="custo",(MAX(P860:S860)-S860)/(MAX(P860:S860)-MIN(P860:S860)),(S860-MIN(P860:S860))/(MAX(P860:S860)-MIN(P860:S860))))</f>
        <v>1</v>
      </c>
      <c r="AN860" s="0" t="n">
        <f aca="false">IF(MAX(T860:W860)=MIN(T860:W860),0,IF($E$17="custo",(MAX(T860:W860)-T860)/(MAX(T860:W860)-MIN(T860:W860)),(T860-MIN(T860:W860))/(MAX(T860:W860)-MIN(T860:W860))))</f>
        <v>0</v>
      </c>
      <c r="AO860" s="0" t="n">
        <f aca="false">IF(MAX(T860:W860)=MIN(T860:W860),0,IF($E$17="custo",(MAX(T860:W860)-U860)/(MAX(T860:W860)-MIN(T860:W860)),(U860-MIN(T860:W860))/(MAX(T860:W860)-MIN(T860:W860))))</f>
        <v>0.526315789473684</v>
      </c>
      <c r="AP860" s="0" t="n">
        <f aca="false">IF(MAX(T860:W860)=MIN(T860:W860),0,IF($E$17="custo",(MAX(T860:W860)-V860)/(MAX(T860:W860)-MIN(T860:W860)),(V860-MIN(T860:W860))/(MAX(T860:W860)-MIN(T860:W860))))</f>
        <v>0.842105263157895</v>
      </c>
      <c r="AQ860" s="0" t="n">
        <f aca="false">IF(MAX(T860:W860)=MIN(T860:W860),0,IF($E$17="custo",(MAX(T860:W860)-W860)/(MAX(T860:W860)-MIN(T860:W860)),(W860-MIN(T860:W860))/(MAX(T860:W860)-MIN(T860:W860))))</f>
        <v>1</v>
      </c>
      <c r="AR860" s="0" t="n">
        <f aca="false">IF(MAX(X860:AA860)=MIN(X860:AA860),0,IF($F$17="custo",(MAX(X860:AA860)-X860)/(MAX(X860:AA860)-MIN(X860:AA860)),(X860-MIN(X860:AA860))/(MAX(X860:AA860)-MIN(X860:AA860))))</f>
        <v>0</v>
      </c>
      <c r="AS860" s="0" t="n">
        <f aca="false">IF(MAX(X860:AA860)=MIN(X860:AA860),0,IF($F$17="custo",(MAX(X860:AA860)-Y860)/(MAX(X860:AA860)-MIN(X860:AA860)),(Y860-MIN(X860:AA860))/(MAX(X860:AA860)-MIN(X860:AA860))))</f>
        <v>0.555555555555556</v>
      </c>
      <c r="AT860" s="0" t="n">
        <f aca="false">IF(MAX(X860:AA860)=MIN(X860:AA860),0,IF($F$17="custo",(MAX(X860:AA860)-Z860)/(MAX(X860:AA860)-MIN(X860:AA860)),(Z860-MIN(X860:AA860))/(MAX(X860:AA860)-MIN(X860:AA860))))</f>
        <v>0.333333333333333</v>
      </c>
      <c r="AU860" s="0" t="n">
        <f aca="false">IF(MAX(X860:AA860)=MIN(X860:AA860),0,IF($F$17="custo",(MAX(X860:AA860)-AA860)/(MAX(X860:AA860)-MIN(X860:AA860)),(AA860-MIN(X860:AA860))/(MAX(X860:AA860)-MIN(X860:AA860))))</f>
        <v>1</v>
      </c>
      <c r="AV860" s="0" t="n">
        <f aca="false">STDEVP(AB860:AE860)</f>
        <v>0.42568271621487</v>
      </c>
      <c r="AW860" s="0" t="n">
        <f aca="false">STDEVP(AF860:AI860)</f>
        <v>0.416318674675015</v>
      </c>
      <c r="AX860" s="0" t="n">
        <f aca="false">STDEVP(AJ860:AM860)</f>
        <v>0.403266623986996</v>
      </c>
      <c r="AY860" s="0" t="n">
        <f aca="false">STDEVP(AN860:AQ860)</f>
        <v>0.382032398446263</v>
      </c>
      <c r="AZ860" s="0" t="n">
        <f aca="false">STDEVP(AR860:AU860)</f>
        <v>0.363241578628389</v>
      </c>
      <c r="BA860" s="0" t="n">
        <f aca="false">AV860*((1-IFERROR(CORREL(AB860:AE860,AF860:AI860),0))+(1-IFERROR(CORREL(AB860:AE860,AJ860:AM860),0))+(1-IFERROR(CORREL(AB860:AE860,AN860:AQ860),0))+(1-IFERROR(CORREL(AB860:AE860,AR860:AU860),0)))</f>
        <v>0.969966865196558</v>
      </c>
      <c r="BB860" s="0" t="n">
        <f aca="false">AW860*((1-IFERROR(CORREL(AF860:AI860,AB860:AE860),0))+(1-IFERROR(CORREL(AF860:AI860,AJ860:AM860),0))+(1-IFERROR(CORREL(AF860:AI860,AN860:AQ860),0))+(1-IFERROR(CORREL(AF860:AI860,AR860:AU860),0)))</f>
        <v>2.81163704822424</v>
      </c>
      <c r="BC860" s="0" t="n">
        <f aca="false">AX860*((1-IFERROR(CORREL(AJ860:AM860,AB860:AE860),0))+(1-IFERROR(CORREL(AJ860:AM860,AF860:AI860),0))+(1-IFERROR(CORREL(AJ860:AM860,AN860:AQ860),0))+(1-IFERROR(CORREL(AJ860:AM860,AR860:AU860),0)))</f>
        <v>0.960282565847487</v>
      </c>
      <c r="BD860" s="0" t="n">
        <f aca="false">AY860*((1-IFERROR(CORREL(AN860:AQ860,AB860:AE860),0))+(1-IFERROR(CORREL(AN860:AQ860,AF860:AI860),0))+(1-IFERROR(CORREL(AN860:AQ860,AJ860:AM860),0))+(1-IFERROR(CORREL(AN860:AQ860,AR860:AU860),0)))</f>
        <v>0.844684735819445</v>
      </c>
      <c r="BE860" s="0" t="n">
        <f aca="false">AZ860*((1-IFERROR(CORREL(AR860:AU860,AB860:AE860),0))+(1-IFERROR(CORREL(AR860:AU860,AF860:AI860),0))+(1-IFERROR(CORREL(AR860:AU860,AJ860:AM860),0))+(1-IFERROR(CORREL(AR860:AU860,AN860:AQ860),0)))</f>
        <v>1.06900488169841</v>
      </c>
      <c r="BF860" s="0" t="n">
        <f aca="false">IF(SUM(BA860:BE860)&gt;0,BA860/SUM(BA860:BE860),1/5)</f>
        <v>0.145737476529633</v>
      </c>
      <c r="BG860" s="0" t="n">
        <f aca="false">IF(SUM(BA860:BE860)&gt;0,BB860/SUM(BA860:BE860),1/5)</f>
        <v>0.422448336152588</v>
      </c>
      <c r="BH860" s="0" t="n">
        <f aca="false">IF(SUM(BA860:BE860)&gt;0,BC860/SUM(BA860:BE860),1/5)</f>
        <v>0.144282411001384</v>
      </c>
      <c r="BI860" s="0" t="n">
        <f aca="false">IF(SUM(BA860:BE860)&gt;0,BD860/SUM(BA860:BE860),1/5)</f>
        <v>0.126913842398606</v>
      </c>
      <c r="BJ860" s="0" t="n">
        <f aca="false">IF(SUM(BA860:BE860)&gt;0,BE860/SUM(BA860:BE860),1/5)</f>
        <v>0.160617933917789</v>
      </c>
      <c r="BK860" s="0" t="n">
        <f aca="false">BF860*AB860+BG860*AF860+BH860*AJ860+BI860*AN860+BJ860*AR860</f>
        <v>0.459723479431069</v>
      </c>
      <c r="BL860" s="0" t="n">
        <f aca="false">BF860*AC860+BG860*AG860+BH860*AK860+BI860*AO860+BJ860*AS860</f>
        <v>0.543695008886655</v>
      </c>
      <c r="BM860" s="0" t="n">
        <f aca="false">BF860*AD860+BG860*AH860+BH860*AL860+BI860*AP860+BJ860*AT860</f>
        <v>0.813975312478593</v>
      </c>
      <c r="BN860" s="0" t="n">
        <f aca="false">BF860*AE860+BG860*AI860+BH860*AM860+BI860*AQ860+BJ860*AU860</f>
        <v>0.577551663847412</v>
      </c>
      <c r="BO860" s="0" t="n">
        <f aca="false">RANK(BK860,$BK860:$BN860)</f>
        <v>4</v>
      </c>
      <c r="BP860" s="0" t="n">
        <f aca="false">RANK(BL860,$BK860:$BN860)</f>
        <v>3</v>
      </c>
      <c r="BQ860" s="0" t="n">
        <f aca="false">RANK(BM860,$BK860:$BN860)</f>
        <v>1</v>
      </c>
      <c r="BR860" s="0" t="n">
        <f aca="false">RANK(BN860,$BK860:$BN860)</f>
        <v>2</v>
      </c>
    </row>
    <row r="861" customFormat="false" ht="15" hidden="false" customHeight="false" outlineLevel="0" collapsed="false">
      <c r="A861" s="0" t="n">
        <v>838</v>
      </c>
      <c r="B861" s="0" t="n">
        <f aca="false">RANDBETWEEN(1,$B$5)</f>
        <v>1</v>
      </c>
      <c r="C861" s="0" t="n">
        <f aca="false">RANDBETWEEN(1,$B$5)</f>
        <v>4</v>
      </c>
      <c r="D861" s="0" t="n">
        <f aca="false">RANDBETWEEN(1,$B$5)</f>
        <v>1</v>
      </c>
      <c r="E861" s="0" t="n">
        <f aca="false">RANDBETWEEN(1,$B$5)</f>
        <v>1</v>
      </c>
      <c r="F861" s="0" t="n">
        <f aca="false">RANDBETWEEN(1,$B$5)</f>
        <v>4</v>
      </c>
      <c r="G861" s="0" t="n">
        <f aca="false">RANDBETWEEN(1,$B$5)</f>
        <v>1</v>
      </c>
      <c r="H861" s="0" t="n">
        <f aca="true">NORMINV(RAND(),$B$8,$B$13)</f>
        <v>49.5106938895282</v>
      </c>
      <c r="I861" s="0" t="n">
        <f aca="true">NORMINV(RAND(),$C$8,$C$13)</f>
        <v>61.8527083849929</v>
      </c>
      <c r="J861" s="0" t="n">
        <f aca="true">NORMINV(RAND(),$D$8,$D$13)</f>
        <v>13.5961517944338</v>
      </c>
      <c r="K861" s="0" t="n">
        <f aca="true">NORMINV(RAND(),$E$8,$E$13)</f>
        <v>3.27774481240346</v>
      </c>
      <c r="L861" s="0" t="n">
        <f aca="true">NORMINV(RAND(),$B$9,$B$14)</f>
        <v>44.4790144759255</v>
      </c>
      <c r="M861" s="0" t="n">
        <f aca="true">NORMINV(RAND(),$C$9,$C$14)</f>
        <v>56.0337928244614</v>
      </c>
      <c r="N861" s="0" t="n">
        <f aca="true">NORMINV(RAND(),$D$9,$D$14)</f>
        <v>50.590166843078</v>
      </c>
      <c r="O861" s="0" t="n">
        <f aca="true">NORMINV(RAND(),$E$9,$E$14)</f>
        <v>28.3954213638918</v>
      </c>
      <c r="P861" s="0" t="n">
        <f aca="true">NORMINV(RAND(),$B$10,$B$15)</f>
        <v>23.8793290890276</v>
      </c>
      <c r="Q861" s="0" t="n">
        <f aca="true">NORMINV(RAND(),$C$10,$C$15)</f>
        <v>27.9045790473539</v>
      </c>
      <c r="R861" s="0" t="n">
        <f aca="true">NORMINV(RAND(),$D$10,$D$15)</f>
        <v>10.1309102724717</v>
      </c>
      <c r="S861" s="0" t="n">
        <f aca="true">NORMINV(RAND(),$E$10,$E$15)</f>
        <v>3.89092864221113</v>
      </c>
      <c r="T861" s="0" t="n">
        <f aca="false">MEDIAN(INDEX(Avaliadores!$B$17:$B$22,$B861),INDEX(Avaliadores!$B$17:$B$22,$C861),INDEX(Avaliadores!$B$17:$B$22,$D861),INDEX(Avaliadores!$B$17:$B$22,$E861),INDEX(Avaliadores!$B$17:$B$22,$F861),INDEX(Avaliadores!$B$17:$B$22,$G861))</f>
        <v>2.04166666666667</v>
      </c>
      <c r="U861" s="0" t="n">
        <f aca="false">MEDIAN(INDEX(Avaliadores!$C$17:$C$22,$B861),INDEX(Avaliadores!$C$17:$C$22,$C861),INDEX(Avaliadores!$C$17:$C$22,$D861),INDEX(Avaliadores!$C$17:$C$22,$E861),INDEX(Avaliadores!$C$17:$C$22,$F861),INDEX(Avaliadores!$C$17:$C$22,$G861))</f>
        <v>4.04166666666667</v>
      </c>
      <c r="V861" s="0" t="n">
        <f aca="false">MEDIAN(INDEX(Avaliadores!$D$17:$D$22,$B861),INDEX(Avaliadores!$D$17:$D$22,$C861),INDEX(Avaliadores!$D$17:$D$22,$D861),INDEX(Avaliadores!$D$17:$D$22,$E861),INDEX(Avaliadores!$D$17:$D$22,$F861),INDEX(Avaliadores!$D$17:$D$22,$G861))</f>
        <v>7.04166666666667</v>
      </c>
      <c r="W861" s="0" t="n">
        <f aca="false">MEDIAN(INDEX(Avaliadores!$E$17:$E$22,$B861),INDEX(Avaliadores!$E$17:$E$22,$C861),INDEX(Avaliadores!$E$17:$E$22,$D861),INDEX(Avaliadores!$E$17:$E$22,$E861),INDEX(Avaliadores!$E$17:$E$22,$F861),INDEX(Avaliadores!$E$17:$E$22,$G861))</f>
        <v>7.04166666666667</v>
      </c>
      <c r="X861" s="0" t="n">
        <f aca="false">MEDIAN(INDEX(Avaliadores!$F$17:$F$22,$B861),INDEX(Avaliadores!$F$17:$F$22,$C861),INDEX(Avaliadores!$F$17:$F$22,$D861),INDEX(Avaliadores!$F$17:$F$22,$E861),INDEX(Avaliadores!$F$17:$F$22,$F861),INDEX(Avaliadores!$F$17:$F$22,$G861))</f>
        <v>2.04166666666667</v>
      </c>
      <c r="Y861" s="0" t="n">
        <f aca="false">MEDIAN(INDEX(Avaliadores!$G$17:$G$22,$B861),INDEX(Avaliadores!$G$17:$G$22,$C861),INDEX(Avaliadores!$G$17:$G$22,$D861),INDEX(Avaliadores!$G$17:$G$22,$E861),INDEX(Avaliadores!$G$17:$G$22,$F861),INDEX(Avaliadores!$G$17:$G$22,$G861))</f>
        <v>5.04166666666667</v>
      </c>
      <c r="Z861" s="0" t="n">
        <f aca="false">MEDIAN(INDEX(Avaliadores!$H$17:$H$22,$B861),INDEX(Avaliadores!$H$17:$H$22,$C861),INDEX(Avaliadores!$H$17:$H$22,$D861),INDEX(Avaliadores!$H$17:$H$22,$E861),INDEX(Avaliadores!$H$17:$H$22,$F861),INDEX(Avaliadores!$H$17:$H$22,$G861))</f>
        <v>4.04166666666667</v>
      </c>
      <c r="AA861" s="0" t="n">
        <f aca="false">MEDIAN(INDEX(Avaliadores!$I$17:$I$22,$B861),INDEX(Avaliadores!$I$17:$I$22,$C861),INDEX(Avaliadores!$I$17:$I$22,$D861),INDEX(Avaliadores!$I$17:$I$22,$E861),INDEX(Avaliadores!$I$17:$I$22,$F861),INDEX(Avaliadores!$I$17:$I$22,$G861))</f>
        <v>7.04166666666667</v>
      </c>
      <c r="AB861" s="0" t="n">
        <f aca="false">IF(MAX(H861:K861)=MIN(H861:K861),0,IF($B$17="custo",(MAX(H861:K861)-H861)/(MAX(H861:K861)-MIN(H861:K861)),(H861-MIN(H861:K861))/(MAX(H861:K861)-MIN(H861:K861))))</f>
        <v>0.210704603856386</v>
      </c>
      <c r="AC861" s="0" t="n">
        <f aca="false">IF(MAX(H861:K861)=MIN(H861:K861),0,IF($B$17="custo",(MAX(H861:K861)-I861)/(MAX(H861:K861)-MIN(H861:K861)),(I861-MIN(H861:K861))/(MAX(H861:K861)-MIN(H861:K861))))</f>
        <v>0</v>
      </c>
      <c r="AD861" s="0" t="n">
        <f aca="false">IF(MAX(H861:K861)=MIN(H861:K861),0,IF($B$17="custo",(MAX(H861:K861)-J861)/(MAX(H861:K861)-MIN(H861:K861)),(J861-MIN(H861:K861))/(MAX(H861:K861)-MIN(H861:K861))))</f>
        <v>0.823842707657118</v>
      </c>
      <c r="AE861" s="0" t="n">
        <f aca="false">IF(MAX(H861:K861)=MIN(H861:K861),0,IF($B$17="custo",(MAX(H861:K861)-K861)/(MAX(H861:K861)-MIN(H861:K861)),(K861-MIN(H861:K861))/(MAX(H861:K861)-MIN(H861:K861))))</f>
        <v>1</v>
      </c>
      <c r="AF861" s="0" t="n">
        <f aca="false">IF(MAX(L861:O861)=MIN(L861:O861),0,IF($C$17="custo",(MAX(L861:O861)-L861)/(MAX(L861:O861)-MIN(L861:O861)),(L861-MIN(L861:O861))/(MAX(L861:O861)-MIN(L861:O861))))</f>
        <v>0.58192984108993</v>
      </c>
      <c r="AG861" s="0" t="n">
        <f aca="false">IF(MAX(L861:O861)=MIN(L861:O861),0,IF($C$17="custo",(MAX(L861:O861)-M861)/(MAX(L861:O861)-MIN(L861:O861)),(M861-MIN(L861:O861))/(MAX(L861:O861)-MIN(L861:O861))))</f>
        <v>1</v>
      </c>
      <c r="AH861" s="0" t="n">
        <f aca="false">IF(MAX(L861:O861)=MIN(L861:O861),0,IF($C$17="custo",(MAX(L861:O861)-N861)/(MAX(L861:O861)-MIN(L861:O861)),(N861-MIN(L861:O861))/(MAX(L861:O861)-MIN(L861:O861))))</f>
        <v>0.803041000836479</v>
      </c>
      <c r="AI861" s="0" t="n">
        <f aca="false">IF(MAX(L861:O861)=MIN(L861:O861),0,IF($C$17="custo",(MAX(L861:O861)-O861)/(MAX(L861:O861)-MIN(L861:O861)),(O861-MIN(L861:O861))/(MAX(L861:O861)-MIN(L861:O861))))</f>
        <v>0</v>
      </c>
      <c r="AJ861" s="0" t="n">
        <f aca="false">IF(MAX(P861:S861)=MIN(P861:S861),0,IF($D$17="custo",(MAX(P861:S861)-P861)/(MAX(P861:S861)-MIN(P861:S861)),(P861-MIN(P861:S861))/(MAX(P861:S861)-MIN(P861:S861))))</f>
        <v>0.167623409619735</v>
      </c>
      <c r="AK861" s="0" t="n">
        <f aca="false">IF(MAX(P861:S861)=MIN(P861:S861),0,IF($D$17="custo",(MAX(P861:S861)-Q861)/(MAX(P861:S861)-MIN(P861:S861)),(Q861-MIN(P861:S861))/(MAX(P861:S861)-MIN(P861:S861))))</f>
        <v>0</v>
      </c>
      <c r="AL861" s="0" t="n">
        <f aca="false">IF(MAX(P861:S861)=MIN(P861:S861),0,IF($D$17="custo",(MAX(P861:S861)-R861)/(MAX(P861:S861)-MIN(P861:S861)),(R861-MIN(P861:S861))/(MAX(P861:S861)-MIN(P861:S861))))</f>
        <v>0.740148560298677</v>
      </c>
      <c r="AM861" s="0" t="n">
        <f aca="false">IF(MAX(P861:S861)=MIN(P861:S861),0,IF($D$17="custo",(MAX(P861:S861)-S861)/(MAX(P861:S861)-MIN(P861:S861)),(S861-MIN(P861:S861))/(MAX(P861:S861)-MIN(P861:S861))))</f>
        <v>1</v>
      </c>
      <c r="AN861" s="0" t="n">
        <f aca="false">IF(MAX(T861:W861)=MIN(T861:W861),0,IF($E$17="custo",(MAX(T861:W861)-T861)/(MAX(T861:W861)-MIN(T861:W861)),(T861-MIN(T861:W861))/(MAX(T861:W861)-MIN(T861:W861))))</f>
        <v>0</v>
      </c>
      <c r="AO861" s="0" t="n">
        <f aca="false">IF(MAX(T861:W861)=MIN(T861:W861),0,IF($E$17="custo",(MAX(T861:W861)-U861)/(MAX(T861:W861)-MIN(T861:W861)),(U861-MIN(T861:W861))/(MAX(T861:W861)-MIN(T861:W861))))</f>
        <v>0.4</v>
      </c>
      <c r="AP861" s="0" t="n">
        <f aca="false">IF(MAX(T861:W861)=MIN(T861:W861),0,IF($E$17="custo",(MAX(T861:W861)-V861)/(MAX(T861:W861)-MIN(T861:W861)),(V861-MIN(T861:W861))/(MAX(T861:W861)-MIN(T861:W861))))</f>
        <v>1</v>
      </c>
      <c r="AQ861" s="0" t="n">
        <f aca="false">IF(MAX(T861:W861)=MIN(T861:W861),0,IF($E$17="custo",(MAX(T861:W861)-W861)/(MAX(T861:W861)-MIN(T861:W861)),(W861-MIN(T861:W861))/(MAX(T861:W861)-MIN(T861:W861))))</f>
        <v>1</v>
      </c>
      <c r="AR861" s="0" t="n">
        <f aca="false">IF(MAX(X861:AA861)=MIN(X861:AA861),0,IF($F$17="custo",(MAX(X861:AA861)-X861)/(MAX(X861:AA861)-MIN(X861:AA861)),(X861-MIN(X861:AA861))/(MAX(X861:AA861)-MIN(X861:AA861))))</f>
        <v>0</v>
      </c>
      <c r="AS861" s="0" t="n">
        <f aca="false">IF(MAX(X861:AA861)=MIN(X861:AA861),0,IF($F$17="custo",(MAX(X861:AA861)-Y861)/(MAX(X861:AA861)-MIN(X861:AA861)),(Y861-MIN(X861:AA861))/(MAX(X861:AA861)-MIN(X861:AA861))))</f>
        <v>0.6</v>
      </c>
      <c r="AT861" s="0" t="n">
        <f aca="false">IF(MAX(X861:AA861)=MIN(X861:AA861),0,IF($F$17="custo",(MAX(X861:AA861)-Z861)/(MAX(X861:AA861)-MIN(X861:AA861)),(Z861-MIN(X861:AA861))/(MAX(X861:AA861)-MIN(X861:AA861))))</f>
        <v>0.4</v>
      </c>
      <c r="AU861" s="0" t="n">
        <f aca="false">IF(MAX(X861:AA861)=MIN(X861:AA861),0,IF($F$17="custo",(MAX(X861:AA861)-AA861)/(MAX(X861:AA861)-MIN(X861:AA861)),(AA861-MIN(X861:AA861))/(MAX(X861:AA861)-MIN(X861:AA861))))</f>
        <v>1</v>
      </c>
      <c r="AV861" s="0" t="n">
        <f aca="false">STDEVP(AB861:AE861)</f>
        <v>0.414809458170068</v>
      </c>
      <c r="AW861" s="0" t="n">
        <f aca="false">STDEVP(AF861:AI861)</f>
        <v>0.374665087032944</v>
      </c>
      <c r="AX861" s="0" t="n">
        <f aca="false">STDEVP(AJ861:AM861)</f>
        <v>0.408049943776235</v>
      </c>
      <c r="AY861" s="0" t="n">
        <f aca="false">STDEVP(AN861:AQ861)</f>
        <v>0.424264068711929</v>
      </c>
      <c r="AZ861" s="0" t="n">
        <f aca="false">STDEVP(AR861:AU861)</f>
        <v>0.360555127546399</v>
      </c>
      <c r="BA861" s="0" t="n">
        <f aca="false">AV861*((1-IFERROR(CORREL(AB861:AE861,AF861:AI861),0))+(1-IFERROR(CORREL(AB861:AE861,AJ861:AM861),0))+(1-IFERROR(CORREL(AB861:AE861,AN861:AQ861),0))+(1-IFERROR(CORREL(AB861:AE861,AR861:AU861),0)))</f>
        <v>0.960133370457474</v>
      </c>
      <c r="BB861" s="0" t="n">
        <f aca="false">AW861*((1-IFERROR(CORREL(AF861:AI861,AB861:AE861),0))+(1-IFERROR(CORREL(AF861:AI861,AJ861:AM861),0))+(1-IFERROR(CORREL(AF861:AI861,AN861:AQ861),0))+(1-IFERROR(CORREL(AF861:AI861,AR861:AU861),0)))</f>
        <v>2.35254688446876</v>
      </c>
      <c r="BC861" s="0" t="n">
        <f aca="false">AX861*((1-IFERROR(CORREL(AJ861:AM861,AB861:AE861),0))+(1-IFERROR(CORREL(AJ861:AM861,AF861:AI861),0))+(1-IFERROR(CORREL(AJ861:AM861,AN861:AQ861),0))+(1-IFERROR(CORREL(AJ861:AM861,AR861:AU861),0)))</f>
        <v>0.934725508621463</v>
      </c>
      <c r="BD861" s="0" t="n">
        <f aca="false">AY861*((1-IFERROR(CORREL(AN861:AQ861,AB861:AE861),0))+(1-IFERROR(CORREL(AN861:AQ861,AF861:AI861),0))+(1-IFERROR(CORREL(AN861:AQ861,AJ861:AM861),0))+(1-IFERROR(CORREL(AN861:AQ861,AR861:AU861),0)))</f>
        <v>0.815743150082656</v>
      </c>
      <c r="BE861" s="0" t="n">
        <f aca="false">AZ861*((1-IFERROR(CORREL(AR861:AU861,AB861:AE861),0))+(1-IFERROR(CORREL(AR861:AU861,AF861:AI861),0))+(1-IFERROR(CORREL(AR861:AU861,AJ861:AM861),0))+(1-IFERROR(CORREL(AR861:AU861,AN861:AQ861),0)))</f>
        <v>0.966119353844889</v>
      </c>
      <c r="BF861" s="0" t="n">
        <f aca="false">IF(SUM(BA861:BE861)&gt;0,BA861/SUM(BA861:BE861),1/5)</f>
        <v>0.159245422141339</v>
      </c>
      <c r="BG861" s="0" t="n">
        <f aca="false">IF(SUM(BA861:BE861)&gt;0,BB861/SUM(BA861:BE861),1/5)</f>
        <v>0.390187793958269</v>
      </c>
      <c r="BH861" s="0" t="n">
        <f aca="false">IF(SUM(BA861:BE861)&gt;0,BC861/SUM(BA861:BE861),1/5)</f>
        <v>0.155031335006906</v>
      </c>
      <c r="BI861" s="0" t="n">
        <f aca="false">IF(SUM(BA861:BE861)&gt;0,BD861/SUM(BA861:BE861),1/5)</f>
        <v>0.135297205878724</v>
      </c>
      <c r="BJ861" s="0" t="n">
        <f aca="false">IF(SUM(BA861:BE861)&gt;0,BE861/SUM(BA861:BE861),1/5)</f>
        <v>0.160238243014762</v>
      </c>
      <c r="BK861" s="0" t="n">
        <f aca="false">BF861*AB861+BG861*AF861+BH861*AJ861+BI861*AN861+BJ861*AR861</f>
        <v>0.286602545493357</v>
      </c>
      <c r="BL861" s="0" t="n">
        <f aca="false">BF861*AC861+BG861*AG861+BH861*AK861+BI861*AO861+BJ861*AS861</f>
        <v>0.540449622118616</v>
      </c>
      <c r="BM861" s="0" t="n">
        <f aca="false">BF861*AD861+BG861*AH861+BH861*AL861+BI861*AP861+BJ861*AT861</f>
        <v>0.75866869882452</v>
      </c>
      <c r="BN861" s="0" t="n">
        <f aca="false">BF861*AE861+BG861*AI861+BH861*AM861+BI861*AQ861+BJ861*AU861</f>
        <v>0.609812206041731</v>
      </c>
      <c r="BO861" s="0" t="n">
        <f aca="false">RANK(BK861,$BK861:$BN861)</f>
        <v>4</v>
      </c>
      <c r="BP861" s="0" t="n">
        <f aca="false">RANK(BL861,$BK861:$BN861)</f>
        <v>3</v>
      </c>
      <c r="BQ861" s="0" t="n">
        <f aca="false">RANK(BM861,$BK861:$BN861)</f>
        <v>1</v>
      </c>
      <c r="BR861" s="0" t="n">
        <f aca="false">RANK(BN861,$BK861:$BN861)</f>
        <v>2</v>
      </c>
    </row>
    <row r="862" customFormat="false" ht="15" hidden="false" customHeight="false" outlineLevel="0" collapsed="false">
      <c r="A862" s="0" t="n">
        <v>839</v>
      </c>
      <c r="B862" s="0" t="n">
        <f aca="false">RANDBETWEEN(1,$B$5)</f>
        <v>2</v>
      </c>
      <c r="C862" s="0" t="n">
        <f aca="false">RANDBETWEEN(1,$B$5)</f>
        <v>3</v>
      </c>
      <c r="D862" s="0" t="n">
        <f aca="false">RANDBETWEEN(1,$B$5)</f>
        <v>5</v>
      </c>
      <c r="E862" s="0" t="n">
        <f aca="false">RANDBETWEEN(1,$B$5)</f>
        <v>6</v>
      </c>
      <c r="F862" s="0" t="n">
        <f aca="false">RANDBETWEEN(1,$B$5)</f>
        <v>2</v>
      </c>
      <c r="G862" s="0" t="n">
        <f aca="false">RANDBETWEEN(1,$B$5)</f>
        <v>2</v>
      </c>
      <c r="H862" s="0" t="n">
        <f aca="true">NORMINV(RAND(),$B$8,$B$13)</f>
        <v>46.9711444767177</v>
      </c>
      <c r="I862" s="0" t="n">
        <f aca="true">NORMINV(RAND(),$C$8,$C$13)</f>
        <v>69.7176098121973</v>
      </c>
      <c r="J862" s="0" t="n">
        <f aca="true">NORMINV(RAND(),$D$8,$D$13)</f>
        <v>15.0470247004973</v>
      </c>
      <c r="K862" s="0" t="n">
        <f aca="true">NORMINV(RAND(),$E$8,$E$13)</f>
        <v>3.08416966274634</v>
      </c>
      <c r="L862" s="0" t="n">
        <f aca="true">NORMINV(RAND(),$B$9,$B$14)</f>
        <v>45.749225142336</v>
      </c>
      <c r="M862" s="0" t="n">
        <f aca="true">NORMINV(RAND(),$C$9,$C$14)</f>
        <v>60.2167383248131</v>
      </c>
      <c r="N862" s="0" t="n">
        <f aca="true">NORMINV(RAND(),$D$9,$D$14)</f>
        <v>39.362086426696</v>
      </c>
      <c r="O862" s="0" t="n">
        <f aca="true">NORMINV(RAND(),$E$9,$E$14)</f>
        <v>22.4796580755577</v>
      </c>
      <c r="P862" s="0" t="n">
        <f aca="true">NORMINV(RAND(),$B$10,$B$15)</f>
        <v>24.9454815296174</v>
      </c>
      <c r="Q862" s="0" t="n">
        <f aca="true">NORMINV(RAND(),$C$10,$C$15)</f>
        <v>25.5143510171977</v>
      </c>
      <c r="R862" s="0" t="n">
        <f aca="true">NORMINV(RAND(),$D$10,$D$15)</f>
        <v>9.83095692343594</v>
      </c>
      <c r="S862" s="0" t="n">
        <f aca="true">NORMINV(RAND(),$E$10,$E$15)</f>
        <v>4.27670038304864</v>
      </c>
      <c r="T862" s="0" t="n">
        <f aca="false">MEDIAN(INDEX(Avaliadores!$B$17:$B$22,$B862),INDEX(Avaliadores!$B$17:$B$22,$C862),INDEX(Avaliadores!$B$17:$B$22,$D862),INDEX(Avaliadores!$B$17:$B$22,$E862),INDEX(Avaliadores!$B$17:$B$22,$F862),INDEX(Avaliadores!$B$17:$B$22,$G862))</f>
        <v>2.91666666666667</v>
      </c>
      <c r="U862" s="0" t="n">
        <f aca="false">MEDIAN(INDEX(Avaliadores!$C$17:$C$22,$B862),INDEX(Avaliadores!$C$17:$C$22,$C862),INDEX(Avaliadores!$C$17:$C$22,$D862),INDEX(Avaliadores!$C$17:$C$22,$E862),INDEX(Avaliadores!$C$17:$C$22,$F862),INDEX(Avaliadores!$C$17:$C$22,$G862))</f>
        <v>5.04166666666667</v>
      </c>
      <c r="V862" s="0" t="n">
        <f aca="false">MEDIAN(INDEX(Avaliadores!$D$17:$D$22,$B862),INDEX(Avaliadores!$D$17:$D$22,$C862),INDEX(Avaliadores!$D$17:$D$22,$D862),INDEX(Avaliadores!$D$17:$D$22,$E862),INDEX(Avaliadores!$D$17:$D$22,$F862),INDEX(Avaliadores!$D$17:$D$22,$G862))</f>
        <v>5.91666666666667</v>
      </c>
      <c r="W862" s="0" t="n">
        <f aca="false">MEDIAN(INDEX(Avaliadores!$E$17:$E$22,$B862),INDEX(Avaliadores!$E$17:$E$22,$C862),INDEX(Avaliadores!$E$17:$E$22,$D862),INDEX(Avaliadores!$E$17:$E$22,$E862),INDEX(Avaliadores!$E$17:$E$22,$F862),INDEX(Avaliadores!$E$17:$E$22,$G862))</f>
        <v>6.04166666666667</v>
      </c>
      <c r="X862" s="0" t="n">
        <f aca="false">MEDIAN(INDEX(Avaliadores!$F$17:$F$22,$B862),INDEX(Avaliadores!$F$17:$F$22,$C862),INDEX(Avaliadores!$F$17:$F$22,$D862),INDEX(Avaliadores!$F$17:$F$22,$E862),INDEX(Avaliadores!$F$17:$F$22,$F862),INDEX(Avaliadores!$F$17:$F$22,$G862))</f>
        <v>2.29166666666667</v>
      </c>
      <c r="Y862" s="0" t="n">
        <f aca="false">MEDIAN(INDEX(Avaliadores!$G$17:$G$22,$B862),INDEX(Avaliadores!$G$17:$G$22,$C862),INDEX(Avaliadores!$G$17:$G$22,$D862),INDEX(Avaliadores!$G$17:$G$22,$E862),INDEX(Avaliadores!$G$17:$G$22,$F862),INDEX(Avaliadores!$G$17:$G$22,$G862))</f>
        <v>5.91666666666667</v>
      </c>
      <c r="Z862" s="0" t="n">
        <f aca="false">MEDIAN(INDEX(Avaliadores!$H$17:$H$22,$B862),INDEX(Avaliadores!$H$17:$H$22,$C862),INDEX(Avaliadores!$H$17:$H$22,$D862),INDEX(Avaliadores!$H$17:$H$22,$E862),INDEX(Avaliadores!$H$17:$H$22,$F862),INDEX(Avaliadores!$H$17:$H$22,$G862))</f>
        <v>4.04166666666667</v>
      </c>
      <c r="AA862" s="0" t="n">
        <f aca="false">MEDIAN(INDEX(Avaliadores!$I$17:$I$22,$B862),INDEX(Avaliadores!$I$17:$I$22,$C862),INDEX(Avaliadores!$I$17:$I$22,$D862),INDEX(Avaliadores!$I$17:$I$22,$E862),INDEX(Avaliadores!$I$17:$I$22,$F862),INDEX(Avaliadores!$I$17:$I$22,$G862))</f>
        <v>6.29166666666667</v>
      </c>
      <c r="AB862" s="0" t="n">
        <f aca="false">IF(MAX(H862:K862)=MIN(H862:K862),0,IF($B$17="custo",(MAX(H862:K862)-H862)/(MAX(H862:K862)-MIN(H862:K862)),(H862-MIN(H862:K862))/(MAX(H862:K862)-MIN(H862:K862))))</f>
        <v>0.341367116637862</v>
      </c>
      <c r="AC862" s="0" t="n">
        <f aca="false">IF(MAX(H862:K862)=MIN(H862:K862),0,IF($B$17="custo",(MAX(H862:K862)-I862)/(MAX(H862:K862)-MIN(H862:K862)),(I862-MIN(H862:K862))/(MAX(H862:K862)-MIN(H862:K862))))</f>
        <v>0</v>
      </c>
      <c r="AD862" s="0" t="n">
        <f aca="false">IF(MAX(H862:K862)=MIN(H862:K862),0,IF($B$17="custo",(MAX(H862:K862)-J862)/(MAX(H862:K862)-MIN(H862:K862)),(J862-MIN(H862:K862))/(MAX(H862:K862)-MIN(H862:K862))))</f>
        <v>0.82046769593586</v>
      </c>
      <c r="AE862" s="0" t="n">
        <f aca="false">IF(MAX(H862:K862)=MIN(H862:K862),0,IF($B$17="custo",(MAX(H862:K862)-K862)/(MAX(H862:K862)-MIN(H862:K862)),(K862-MIN(H862:K862))/(MAX(H862:K862)-MIN(H862:K862))))</f>
        <v>1</v>
      </c>
      <c r="AF862" s="0" t="n">
        <f aca="false">IF(MAX(L862:O862)=MIN(L862:O862),0,IF($C$17="custo",(MAX(L862:O862)-L862)/(MAX(L862:O862)-MIN(L862:O862)),(L862-MIN(L862:O862))/(MAX(L862:O862)-MIN(L862:O862))))</f>
        <v>0.616623408941063</v>
      </c>
      <c r="AG862" s="0" t="n">
        <f aca="false">IF(MAX(L862:O862)=MIN(L862:O862),0,IF($C$17="custo",(MAX(L862:O862)-M862)/(MAX(L862:O862)-MIN(L862:O862)),(M862-MIN(L862:O862))/(MAX(L862:O862)-MIN(L862:O862))))</f>
        <v>1</v>
      </c>
      <c r="AH862" s="0" t="n">
        <f aca="false">IF(MAX(L862:O862)=MIN(L862:O862),0,IF($C$17="custo",(MAX(L862:O862)-N862)/(MAX(L862:O862)-MIN(L862:O862)),(N862-MIN(L862:O862))/(MAX(L862:O862)-MIN(L862:O862))))</f>
        <v>0.447369755148756</v>
      </c>
      <c r="AI862" s="0" t="n">
        <f aca="false">IF(MAX(L862:O862)=MIN(L862:O862),0,IF($C$17="custo",(MAX(L862:O862)-O862)/(MAX(L862:O862)-MIN(L862:O862)),(O862-MIN(L862:O862))/(MAX(L862:O862)-MIN(L862:O862))))</f>
        <v>0</v>
      </c>
      <c r="AJ862" s="0" t="n">
        <f aca="false">IF(MAX(P862:S862)=MIN(P862:S862),0,IF($D$17="custo",(MAX(P862:S862)-P862)/(MAX(P862:S862)-MIN(P862:S862)),(P862-MIN(P862:S862))/(MAX(P862:S862)-MIN(P862:S862))))</f>
        <v>0.0267858953600804</v>
      </c>
      <c r="AK862" s="0" t="n">
        <f aca="false">IF(MAX(P862:S862)=MIN(P862:S862),0,IF($D$17="custo",(MAX(P862:S862)-Q862)/(MAX(P862:S862)-MIN(P862:S862)),(Q862-MIN(P862:S862))/(MAX(P862:S862)-MIN(P862:S862))))</f>
        <v>0</v>
      </c>
      <c r="AL862" s="0" t="n">
        <f aca="false">IF(MAX(P862:S862)=MIN(P862:S862),0,IF($D$17="custo",(MAX(P862:S862)-R862)/(MAX(P862:S862)-MIN(P862:S862)),(R862-MIN(P862:S862))/(MAX(P862:S862)-MIN(P862:S862))))</f>
        <v>0.738471235068895</v>
      </c>
      <c r="AM862" s="0" t="n">
        <f aca="false">IF(MAX(P862:S862)=MIN(P862:S862),0,IF($D$17="custo",(MAX(P862:S862)-S862)/(MAX(P862:S862)-MIN(P862:S862)),(S862-MIN(P862:S862))/(MAX(P862:S862)-MIN(P862:S862))))</f>
        <v>1</v>
      </c>
      <c r="AN862" s="0" t="n">
        <f aca="false">IF(MAX(T862:W862)=MIN(T862:W862),0,IF($E$17="custo",(MAX(T862:W862)-T862)/(MAX(T862:W862)-MIN(T862:W862)),(T862-MIN(T862:W862))/(MAX(T862:W862)-MIN(T862:W862))))</f>
        <v>0</v>
      </c>
      <c r="AO862" s="0" t="n">
        <f aca="false">IF(MAX(T862:W862)=MIN(T862:W862),0,IF($E$17="custo",(MAX(T862:W862)-U862)/(MAX(T862:W862)-MIN(T862:W862)),(U862-MIN(T862:W862))/(MAX(T862:W862)-MIN(T862:W862))))</f>
        <v>0.68</v>
      </c>
      <c r="AP862" s="0" t="n">
        <f aca="false">IF(MAX(T862:W862)=MIN(T862:W862),0,IF($E$17="custo",(MAX(T862:W862)-V862)/(MAX(T862:W862)-MIN(T862:W862)),(V862-MIN(T862:W862))/(MAX(T862:W862)-MIN(T862:W862))))</f>
        <v>0.96</v>
      </c>
      <c r="AQ862" s="0" t="n">
        <f aca="false">IF(MAX(T862:W862)=MIN(T862:W862),0,IF($E$17="custo",(MAX(T862:W862)-W862)/(MAX(T862:W862)-MIN(T862:W862)),(W862-MIN(T862:W862))/(MAX(T862:W862)-MIN(T862:W862))))</f>
        <v>1</v>
      </c>
      <c r="AR862" s="0" t="n">
        <f aca="false">IF(MAX(X862:AA862)=MIN(X862:AA862),0,IF($F$17="custo",(MAX(X862:AA862)-X862)/(MAX(X862:AA862)-MIN(X862:AA862)),(X862-MIN(X862:AA862))/(MAX(X862:AA862)-MIN(X862:AA862))))</f>
        <v>0</v>
      </c>
      <c r="AS862" s="0" t="n">
        <f aca="false">IF(MAX(X862:AA862)=MIN(X862:AA862),0,IF($F$17="custo",(MAX(X862:AA862)-Y862)/(MAX(X862:AA862)-MIN(X862:AA862)),(Y862-MIN(X862:AA862))/(MAX(X862:AA862)-MIN(X862:AA862))))</f>
        <v>0.90625</v>
      </c>
      <c r="AT862" s="0" t="n">
        <f aca="false">IF(MAX(X862:AA862)=MIN(X862:AA862),0,IF($F$17="custo",(MAX(X862:AA862)-Z862)/(MAX(X862:AA862)-MIN(X862:AA862)),(Z862-MIN(X862:AA862))/(MAX(X862:AA862)-MIN(X862:AA862))))</f>
        <v>0.4375</v>
      </c>
      <c r="AU862" s="0" t="n">
        <f aca="false">IF(MAX(X862:AA862)=MIN(X862:AA862),0,IF($F$17="custo",(MAX(X862:AA862)-AA862)/(MAX(X862:AA862)-MIN(X862:AA862)),(AA862-MIN(X862:AA862))/(MAX(X862:AA862)-MIN(X862:AA862))))</f>
        <v>1</v>
      </c>
      <c r="AV862" s="0" t="n">
        <f aca="false">STDEVP(AB862:AE862)</f>
        <v>0.394118100695094</v>
      </c>
      <c r="AW862" s="0" t="n">
        <f aca="false">STDEVP(AF862:AI862)</f>
        <v>0.358938428189146</v>
      </c>
      <c r="AX862" s="0" t="n">
        <f aca="false">STDEVP(AJ862:AM862)</f>
        <v>0.437899550434182</v>
      </c>
      <c r="AY862" s="0" t="n">
        <f aca="false">STDEVP(AN862:AQ862)</f>
        <v>0.400499687890016</v>
      </c>
      <c r="AZ862" s="0" t="n">
        <f aca="false">STDEVP(AR862:AU862)</f>
        <v>0.399813799435125</v>
      </c>
      <c r="BA862" s="0" t="n">
        <f aca="false">AV862*((1-IFERROR(CORREL(AB862:AE862,AF862:AI862),0))+(1-IFERROR(CORREL(AB862:AE862,AJ862:AM862),0))+(1-IFERROR(CORREL(AB862:AE862,AN862:AQ862),0))+(1-IFERROR(CORREL(AB862:AE862,AR862:AU862),0)))</f>
        <v>1.29086704831188</v>
      </c>
      <c r="BB862" s="0" t="n">
        <f aca="false">AW862*((1-IFERROR(CORREL(AF862:AI862,AB862:AE862),0))+(1-IFERROR(CORREL(AF862:AI862,AJ862:AM862),0))+(1-IFERROR(CORREL(AF862:AI862,AN862:AQ862),0))+(1-IFERROR(CORREL(AF862:AI862,AR862:AU862),0)))</f>
        <v>2.32390834300741</v>
      </c>
      <c r="BC862" s="0" t="n">
        <f aca="false">AX862*((1-IFERROR(CORREL(AJ862:AM862,AB862:AE862),0))+(1-IFERROR(CORREL(AJ862:AM862,AF862:AI862),0))+(1-IFERROR(CORREL(AJ862:AM862,AN862:AQ862),0))+(1-IFERROR(CORREL(AJ862:AM862,AR862:AU862),0)))</f>
        <v>1.20508577972149</v>
      </c>
      <c r="BD862" s="0" t="n">
        <f aca="false">AY862*((1-IFERROR(CORREL(AN862:AQ862,AB862:AE862),0))+(1-IFERROR(CORREL(AN862:AQ862,AF862:AI862),0))+(1-IFERROR(CORREL(AN862:AQ862,AJ862:AM862),0))+(1-IFERROR(CORREL(AN862:AQ862,AR862:AU862),0)))</f>
        <v>0.932659571548878</v>
      </c>
      <c r="BE862" s="0" t="n">
        <f aca="false">AZ862*((1-IFERROR(CORREL(AR862:AU862,AB862:AE862),0))+(1-IFERROR(CORREL(AR862:AU862,AF862:AI862),0))+(1-IFERROR(CORREL(AR862:AU862,AJ862:AM862),0))+(1-IFERROR(CORREL(AR862:AU862,AN862:AQ862),0)))</f>
        <v>1.14520955406357</v>
      </c>
      <c r="BF862" s="0" t="n">
        <f aca="false">IF(SUM(BA862:BE862)&gt;0,BA862/SUM(BA862:BE862),1/5)</f>
        <v>0.187143740447232</v>
      </c>
      <c r="BG862" s="0" t="n">
        <f aca="false">IF(SUM(BA862:BE862)&gt;0,BB862/SUM(BA862:BE862),1/5)</f>
        <v>0.336909134318424</v>
      </c>
      <c r="BH862" s="0" t="n">
        <f aca="false">IF(SUM(BA862:BE862)&gt;0,BC862/SUM(BA862:BE862),1/5)</f>
        <v>0.174707581754276</v>
      </c>
      <c r="BI862" s="0" t="n">
        <f aca="false">IF(SUM(BA862:BE862)&gt;0,BD862/SUM(BA862:BE862),1/5)</f>
        <v>0.135212530997537</v>
      </c>
      <c r="BJ862" s="0" t="n">
        <f aca="false">IF(SUM(BA862:BE862)&gt;0,BE862/SUM(BA862:BE862),1/5)</f>
        <v>0.16602701248253</v>
      </c>
      <c r="BK862" s="0" t="n">
        <f aca="false">BF862*AB862+BG862*AF862+BH862*AJ862+BI862*AN862+BJ862*AR862</f>
        <v>0.276310476983588</v>
      </c>
      <c r="BL862" s="0" t="n">
        <f aca="false">BF862*AC862+BG862*AG862+BH862*AK862+BI862*AO862+BJ862*AS862</f>
        <v>0.579315635459043</v>
      </c>
      <c r="BM862" s="0" t="n">
        <f aca="false">BF862*AD862+BG862*AH862+BH862*AL862+BI862*AP862+BJ862*AT862</f>
        <v>0.635725721853695</v>
      </c>
      <c r="BN862" s="0" t="n">
        <f aca="false">BF862*AE862+BG862*AI862+BH862*AM862+BI862*AQ862+BJ862*AU862</f>
        <v>0.663090865681576</v>
      </c>
      <c r="BO862" s="0" t="n">
        <f aca="false">RANK(BK862,$BK862:$BN862)</f>
        <v>4</v>
      </c>
      <c r="BP862" s="0" t="n">
        <f aca="false">RANK(BL862,$BK862:$BN862)</f>
        <v>3</v>
      </c>
      <c r="BQ862" s="0" t="n">
        <f aca="false">RANK(BM862,$BK862:$BN862)</f>
        <v>2</v>
      </c>
      <c r="BR862" s="0" t="n">
        <f aca="false">RANK(BN862,$BK862:$BN862)</f>
        <v>1</v>
      </c>
    </row>
    <row r="863" customFormat="false" ht="15" hidden="false" customHeight="false" outlineLevel="0" collapsed="false">
      <c r="A863" s="0" t="n">
        <v>840</v>
      </c>
      <c r="B863" s="0" t="n">
        <f aca="false">RANDBETWEEN(1,$B$5)</f>
        <v>6</v>
      </c>
      <c r="C863" s="0" t="n">
        <f aca="false">RANDBETWEEN(1,$B$5)</f>
        <v>1</v>
      </c>
      <c r="D863" s="0" t="n">
        <f aca="false">RANDBETWEEN(1,$B$5)</f>
        <v>5</v>
      </c>
      <c r="E863" s="0" t="n">
        <f aca="false">RANDBETWEEN(1,$B$5)</f>
        <v>2</v>
      </c>
      <c r="F863" s="0" t="n">
        <f aca="false">RANDBETWEEN(1,$B$5)</f>
        <v>6</v>
      </c>
      <c r="G863" s="0" t="n">
        <f aca="false">RANDBETWEEN(1,$B$5)</f>
        <v>1</v>
      </c>
      <c r="H863" s="0" t="n">
        <f aca="true">NORMINV(RAND(),$B$8,$B$13)</f>
        <v>48.0592576344238</v>
      </c>
      <c r="I863" s="0" t="n">
        <f aca="true">NORMINV(RAND(),$C$8,$C$13)</f>
        <v>58.6071105955924</v>
      </c>
      <c r="J863" s="0" t="n">
        <f aca="true">NORMINV(RAND(),$D$8,$D$13)</f>
        <v>14.7318588673792</v>
      </c>
      <c r="K863" s="0" t="n">
        <f aca="true">NORMINV(RAND(),$E$8,$E$13)</f>
        <v>3.07939608782384</v>
      </c>
      <c r="L863" s="0" t="n">
        <f aca="true">NORMINV(RAND(),$B$9,$B$14)</f>
        <v>41.0798082404043</v>
      </c>
      <c r="M863" s="0" t="n">
        <f aca="true">NORMINV(RAND(),$C$9,$C$14)</f>
        <v>53.440643778048</v>
      </c>
      <c r="N863" s="0" t="n">
        <f aca="true">NORMINV(RAND(),$D$9,$D$14)</f>
        <v>41.4651335544688</v>
      </c>
      <c r="O863" s="0" t="n">
        <f aca="true">NORMINV(RAND(),$E$9,$E$14)</f>
        <v>29.5182329454941</v>
      </c>
      <c r="P863" s="0" t="n">
        <f aca="true">NORMINV(RAND(),$B$10,$B$15)</f>
        <v>25.6930987124102</v>
      </c>
      <c r="Q863" s="0" t="n">
        <f aca="true">NORMINV(RAND(),$C$10,$C$15)</f>
        <v>29.1604233158578</v>
      </c>
      <c r="R863" s="0" t="n">
        <f aca="true">NORMINV(RAND(),$D$10,$D$15)</f>
        <v>10.4838234771524</v>
      </c>
      <c r="S863" s="0" t="n">
        <f aca="true">NORMINV(RAND(),$E$10,$E$15)</f>
        <v>4.25211607370409</v>
      </c>
      <c r="T863" s="0" t="n">
        <f aca="false">MEDIAN(INDEX(Avaliadores!$B$17:$B$22,$B863),INDEX(Avaliadores!$B$17:$B$22,$C863),INDEX(Avaliadores!$B$17:$B$22,$D863),INDEX(Avaliadores!$B$17:$B$22,$E863),INDEX(Avaliadores!$B$17:$B$22,$F863),INDEX(Avaliadores!$B$17:$B$22,$G863))</f>
        <v>2.04166666666667</v>
      </c>
      <c r="U863" s="0" t="n">
        <f aca="false">MEDIAN(INDEX(Avaliadores!$C$17:$C$22,$B863),INDEX(Avaliadores!$C$17:$C$22,$C863),INDEX(Avaliadores!$C$17:$C$22,$D863),INDEX(Avaliadores!$C$17:$C$22,$E863),INDEX(Avaliadores!$C$17:$C$22,$F863),INDEX(Avaliadores!$C$17:$C$22,$G863))</f>
        <v>5.29166666666667</v>
      </c>
      <c r="V863" s="0" t="n">
        <f aca="false">MEDIAN(INDEX(Avaliadores!$D$17:$D$22,$B863),INDEX(Avaliadores!$D$17:$D$22,$C863),INDEX(Avaliadores!$D$17:$D$22,$D863),INDEX(Avaliadores!$D$17:$D$22,$E863),INDEX(Avaliadores!$D$17:$D$22,$F863),INDEX(Avaliadores!$D$17:$D$22,$G863))</f>
        <v>5.79166666666667</v>
      </c>
      <c r="W863" s="0" t="n">
        <f aca="false">MEDIAN(INDEX(Avaliadores!$E$17:$E$22,$B863),INDEX(Avaliadores!$E$17:$E$22,$C863),INDEX(Avaliadores!$E$17:$E$22,$D863),INDEX(Avaliadores!$E$17:$E$22,$E863),INDEX(Avaliadores!$E$17:$E$22,$F863),INDEX(Avaliadores!$E$17:$E$22,$G863))</f>
        <v>6.54166666666667</v>
      </c>
      <c r="X863" s="0" t="n">
        <f aca="false">MEDIAN(INDEX(Avaliadores!$F$17:$F$22,$B863),INDEX(Avaliadores!$F$17:$F$22,$C863),INDEX(Avaliadores!$F$17:$F$22,$D863),INDEX(Avaliadores!$F$17:$F$22,$E863),INDEX(Avaliadores!$F$17:$F$22,$F863),INDEX(Avaliadores!$F$17:$F$22,$G863))</f>
        <v>2.29166666666667</v>
      </c>
      <c r="Y863" s="0" t="n">
        <f aca="false">MEDIAN(INDEX(Avaliadores!$G$17:$G$22,$B863),INDEX(Avaliadores!$G$17:$G$22,$C863),INDEX(Avaliadores!$G$17:$G$22,$D863),INDEX(Avaliadores!$G$17:$G$22,$E863),INDEX(Avaliadores!$G$17:$G$22,$F863),INDEX(Avaliadores!$G$17:$G$22,$G863))</f>
        <v>5.04166666666667</v>
      </c>
      <c r="Z863" s="0" t="n">
        <f aca="false">MEDIAN(INDEX(Avaliadores!$H$17:$H$22,$B863),INDEX(Avaliadores!$H$17:$H$22,$C863),INDEX(Avaliadores!$H$17:$H$22,$D863),INDEX(Avaliadores!$H$17:$H$22,$E863),INDEX(Avaliadores!$H$17:$H$22,$F863),INDEX(Avaliadores!$H$17:$H$22,$G863))</f>
        <v>4.04166666666667</v>
      </c>
      <c r="AA863" s="0" t="n">
        <f aca="false">MEDIAN(INDEX(Avaliadores!$I$17:$I$22,$B863),INDEX(Avaliadores!$I$17:$I$22,$C863),INDEX(Avaliadores!$I$17:$I$22,$D863),INDEX(Avaliadores!$I$17:$I$22,$E863),INDEX(Avaliadores!$I$17:$I$22,$F863),INDEX(Avaliadores!$I$17:$I$22,$G863))</f>
        <v>7.04166666666667</v>
      </c>
      <c r="AB863" s="0" t="n">
        <f aca="false">IF(MAX(H863:K863)=MIN(H863:K863),0,IF($B$17="custo",(MAX(H863:K863)-H863)/(MAX(H863:K863)-MIN(H863:K863)),(H863-MIN(H863:K863))/(MAX(H863:K863)-MIN(H863:K863))))</f>
        <v>0.189956547908936</v>
      </c>
      <c r="AC863" s="0" t="n">
        <f aca="false">IF(MAX(H863:K863)=MIN(H863:K863),0,IF($B$17="custo",(MAX(H863:K863)-I863)/(MAX(H863:K863)-MIN(H863:K863)),(I863-MIN(H863:K863))/(MAX(H863:K863)-MIN(H863:K863))))</f>
        <v>0</v>
      </c>
      <c r="AD863" s="0" t="n">
        <f aca="false">IF(MAX(H863:K863)=MIN(H863:K863),0,IF($B$17="custo",(MAX(H863:K863)-J863)/(MAX(H863:K863)-MIN(H863:K863)),(J863-MIN(H863:K863))/(MAX(H863:K863)-MIN(H863:K863))))</f>
        <v>0.790150506231891</v>
      </c>
      <c r="AE863" s="0" t="n">
        <f aca="false">IF(MAX(H863:K863)=MIN(H863:K863),0,IF($B$17="custo",(MAX(H863:K863)-K863)/(MAX(H863:K863)-MIN(H863:K863)),(K863-MIN(H863:K863))/(MAX(H863:K863)-MIN(H863:K863))))</f>
        <v>1</v>
      </c>
      <c r="AF863" s="0" t="n">
        <f aca="false">IF(MAX(L863:O863)=MIN(L863:O863),0,IF($C$17="custo",(MAX(L863:O863)-L863)/(MAX(L863:O863)-MIN(L863:O863)),(L863-MIN(L863:O863))/(MAX(L863:O863)-MIN(L863:O863))))</f>
        <v>0.483294738805216</v>
      </c>
      <c r="AG863" s="0" t="n">
        <f aca="false">IF(MAX(L863:O863)=MIN(L863:O863),0,IF($C$17="custo",(MAX(L863:O863)-M863)/(MAX(L863:O863)-MIN(L863:O863)),(M863-MIN(L863:O863))/(MAX(L863:O863)-MIN(L863:O863))))</f>
        <v>1</v>
      </c>
      <c r="AH863" s="0" t="n">
        <f aca="false">IF(MAX(L863:O863)=MIN(L863:O863),0,IF($C$17="custo",(MAX(L863:O863)-N863)/(MAX(L863:O863)-MIN(L863:O863)),(N863-MIN(L863:O863))/(MAX(L863:O863)-MIN(L863:O863))))</f>
        <v>0.499402033206335</v>
      </c>
      <c r="AI863" s="0" t="n">
        <f aca="false">IF(MAX(L863:O863)=MIN(L863:O863),0,IF($C$17="custo",(MAX(L863:O863)-O863)/(MAX(L863:O863)-MIN(L863:O863)),(O863-MIN(L863:O863))/(MAX(L863:O863)-MIN(L863:O863))))</f>
        <v>0</v>
      </c>
      <c r="AJ863" s="0" t="n">
        <f aca="false">IF(MAX(P863:S863)=MIN(P863:S863),0,IF($D$17="custo",(MAX(P863:S863)-P863)/(MAX(P863:S863)-MIN(P863:S863)),(P863-MIN(P863:S863))/(MAX(P863:S863)-MIN(P863:S863))))</f>
        <v>0.139203542406109</v>
      </c>
      <c r="AK863" s="0" t="n">
        <f aca="false">IF(MAX(P863:S863)=MIN(P863:S863),0,IF($D$17="custo",(MAX(P863:S863)-Q863)/(MAX(P863:S863)-MIN(P863:S863)),(Q863-MIN(P863:S863))/(MAX(P863:S863)-MIN(P863:S863))))</f>
        <v>0</v>
      </c>
      <c r="AL863" s="0" t="n">
        <f aca="false">IF(MAX(P863:S863)=MIN(P863:S863),0,IF($D$17="custo",(MAX(P863:S863)-R863)/(MAX(P863:S863)-MIN(P863:S863)),(R863-MIN(P863:S863))/(MAX(P863:S863)-MIN(P863:S863))))</f>
        <v>0.749814094435849</v>
      </c>
      <c r="AM863" s="0" t="n">
        <f aca="false">IF(MAX(P863:S863)=MIN(P863:S863),0,IF($D$17="custo",(MAX(P863:S863)-S863)/(MAX(P863:S863)-MIN(P863:S863)),(S863-MIN(P863:S863))/(MAX(P863:S863)-MIN(P863:S863))))</f>
        <v>1</v>
      </c>
      <c r="AN863" s="0" t="n">
        <f aca="false">IF(MAX(T863:W863)=MIN(T863:W863),0,IF($E$17="custo",(MAX(T863:W863)-T863)/(MAX(T863:W863)-MIN(T863:W863)),(T863-MIN(T863:W863))/(MAX(T863:W863)-MIN(T863:W863))))</f>
        <v>0</v>
      </c>
      <c r="AO863" s="0" t="n">
        <f aca="false">IF(MAX(T863:W863)=MIN(T863:W863),0,IF($E$17="custo",(MAX(T863:W863)-U863)/(MAX(T863:W863)-MIN(T863:W863)),(U863-MIN(T863:W863))/(MAX(T863:W863)-MIN(T863:W863))))</f>
        <v>0.722222222222222</v>
      </c>
      <c r="AP863" s="0" t="n">
        <f aca="false">IF(MAX(T863:W863)=MIN(T863:W863),0,IF($E$17="custo",(MAX(T863:W863)-V863)/(MAX(T863:W863)-MIN(T863:W863)),(V863-MIN(T863:W863))/(MAX(T863:W863)-MIN(T863:W863))))</f>
        <v>0.833333333333333</v>
      </c>
      <c r="AQ863" s="0" t="n">
        <f aca="false">IF(MAX(T863:W863)=MIN(T863:W863),0,IF($E$17="custo",(MAX(T863:W863)-W863)/(MAX(T863:W863)-MIN(T863:W863)),(W863-MIN(T863:W863))/(MAX(T863:W863)-MIN(T863:W863))))</f>
        <v>1</v>
      </c>
      <c r="AR863" s="0" t="n">
        <f aca="false">IF(MAX(X863:AA863)=MIN(X863:AA863),0,IF($F$17="custo",(MAX(X863:AA863)-X863)/(MAX(X863:AA863)-MIN(X863:AA863)),(X863-MIN(X863:AA863))/(MAX(X863:AA863)-MIN(X863:AA863))))</f>
        <v>0</v>
      </c>
      <c r="AS863" s="0" t="n">
        <f aca="false">IF(MAX(X863:AA863)=MIN(X863:AA863),0,IF($F$17="custo",(MAX(X863:AA863)-Y863)/(MAX(X863:AA863)-MIN(X863:AA863)),(Y863-MIN(X863:AA863))/(MAX(X863:AA863)-MIN(X863:AA863))))</f>
        <v>0.578947368421053</v>
      </c>
      <c r="AT863" s="0" t="n">
        <f aca="false">IF(MAX(X863:AA863)=MIN(X863:AA863),0,IF($F$17="custo",(MAX(X863:AA863)-Z863)/(MAX(X863:AA863)-MIN(X863:AA863)),(Z863-MIN(X863:AA863))/(MAX(X863:AA863)-MIN(X863:AA863))))</f>
        <v>0.368421052631579</v>
      </c>
      <c r="AU863" s="0" t="n">
        <f aca="false">IF(MAX(X863:AA863)=MIN(X863:AA863),0,IF($F$17="custo",(MAX(X863:AA863)-AA863)/(MAX(X863:AA863)-MIN(X863:AA863)),(AA863-MIN(X863:AA863))/(MAX(X863:AA863)-MIN(X863:AA863))))</f>
        <v>1</v>
      </c>
      <c r="AV863" s="0" t="n">
        <f aca="false">STDEVP(AB863:AE863)</f>
        <v>0.41237583771586</v>
      </c>
      <c r="AW863" s="0" t="n">
        <f aca="false">STDEVP(AF863:AI863)</f>
        <v>0.353625710635966</v>
      </c>
      <c r="AX863" s="0" t="n">
        <f aca="false">STDEVP(AJ863:AM863)</f>
        <v>0.415181253899447</v>
      </c>
      <c r="AY863" s="0" t="n">
        <f aca="false">STDEVP(AN863:AQ863)</f>
        <v>0.381881307912987</v>
      </c>
      <c r="AZ863" s="0" t="n">
        <f aca="false">STDEVP(AR863:AU863)</f>
        <v>0.361542938527213</v>
      </c>
      <c r="BA863" s="0" t="n">
        <f aca="false">AV863*((1-IFERROR(CORREL(AB863:AE863,AF863:AI863),0))+(1-IFERROR(CORREL(AB863:AE863,AJ863:AM863),0))+(1-IFERROR(CORREL(AB863:AE863,AN863:AQ863),0))+(1-IFERROR(CORREL(AB863:AE863,AR863:AU863),0)))</f>
        <v>1.10403810691228</v>
      </c>
      <c r="BB863" s="0" t="n">
        <f aca="false">AW863*((1-IFERROR(CORREL(AF863:AI863,AB863:AE863),0))+(1-IFERROR(CORREL(AF863:AI863,AJ863:AM863),0))+(1-IFERROR(CORREL(AF863:AI863,AN863:AQ863),0))+(1-IFERROR(CORREL(AF863:AI863,AR863:AU863),0)))</f>
        <v>2.23638038151369</v>
      </c>
      <c r="BC863" s="0" t="n">
        <f aca="false">AX863*((1-IFERROR(CORREL(AJ863:AM863,AB863:AE863),0))+(1-IFERROR(CORREL(AJ863:AM863,AF863:AI863),0))+(1-IFERROR(CORREL(AJ863:AM863,AN863:AQ863),0))+(1-IFERROR(CORREL(AJ863:AM863,AR863:AU863),0)))</f>
        <v>1.07563928101151</v>
      </c>
      <c r="BD863" s="0" t="n">
        <f aca="false">AY863*((1-IFERROR(CORREL(AN863:AQ863,AB863:AE863),0))+(1-IFERROR(CORREL(AN863:AQ863,AF863:AI863),0))+(1-IFERROR(CORREL(AN863:AQ863,AJ863:AM863),0))+(1-IFERROR(CORREL(AN863:AQ863,AR863:AU863),0)))</f>
        <v>0.795482086171662</v>
      </c>
      <c r="BE863" s="0" t="n">
        <f aca="false">AZ863*((1-IFERROR(CORREL(AR863:AU863,AB863:AE863),0))+(1-IFERROR(CORREL(AR863:AU863,AF863:AI863),0))+(1-IFERROR(CORREL(AR863:AU863,AJ863:AM863),0))+(1-IFERROR(CORREL(AR863:AU863,AN863:AQ863),0)))</f>
        <v>0.861292457851784</v>
      </c>
      <c r="BF863" s="0" t="n">
        <f aca="false">IF(SUM(BA863:BE863)&gt;0,BA863/SUM(BA863:BE863),1/5)</f>
        <v>0.181799537666319</v>
      </c>
      <c r="BG863" s="0" t="n">
        <f aca="false">IF(SUM(BA863:BE863)&gt;0,BB863/SUM(BA863:BE863),1/5)</f>
        <v>0.368259860651277</v>
      </c>
      <c r="BH863" s="0" t="n">
        <f aca="false">IF(SUM(BA863:BE863)&gt;0,BC863/SUM(BA863:BE863),1/5)</f>
        <v>0.177123165187233</v>
      </c>
      <c r="BI863" s="0" t="n">
        <f aca="false">IF(SUM(BA863:BE863)&gt;0,BD863/SUM(BA863:BE863),1/5)</f>
        <v>0.130990293344411</v>
      </c>
      <c r="BJ863" s="0" t="n">
        <f aca="false">IF(SUM(BA863:BE863)&gt;0,BE863/SUM(BA863:BE863),1/5)</f>
        <v>0.14182714315076</v>
      </c>
      <c r="BK863" s="0" t="n">
        <f aca="false">BF863*AB863+BG863*AF863+BH863*AJ863+BI863*AN863+BJ863*AR863</f>
        <v>0.237168237788684</v>
      </c>
      <c r="BL863" s="0" t="n">
        <f aca="false">BF863*AC863+BG863*AG863+BH863*AK863+BI863*AO863+BJ863*AS863</f>
        <v>0.544974412697827</v>
      </c>
      <c r="BM863" s="0" t="n">
        <f aca="false">BF863*AD863+BG863*AH863+BH863*AL863+BI863*AP863+BJ863*AT863</f>
        <v>0.621778848744113</v>
      </c>
      <c r="BN863" s="0" t="n">
        <f aca="false">BF863*AE863+BG863*AI863+BH863*AM863+BI863*AQ863+BJ863*AU863</f>
        <v>0.631740139348723</v>
      </c>
      <c r="BO863" s="0" t="n">
        <f aca="false">RANK(BK863,$BK863:$BN863)</f>
        <v>4</v>
      </c>
      <c r="BP863" s="0" t="n">
        <f aca="false">RANK(BL863,$BK863:$BN863)</f>
        <v>3</v>
      </c>
      <c r="BQ863" s="0" t="n">
        <f aca="false">RANK(BM863,$BK863:$BN863)</f>
        <v>2</v>
      </c>
      <c r="BR863" s="0" t="n">
        <f aca="false">RANK(BN863,$BK863:$BN863)</f>
        <v>1</v>
      </c>
    </row>
    <row r="864" customFormat="false" ht="15" hidden="false" customHeight="false" outlineLevel="0" collapsed="false">
      <c r="A864" s="0" t="n">
        <v>841</v>
      </c>
      <c r="B864" s="0" t="n">
        <f aca="false">RANDBETWEEN(1,$B$5)</f>
        <v>3</v>
      </c>
      <c r="C864" s="0" t="n">
        <f aca="false">RANDBETWEEN(1,$B$5)</f>
        <v>6</v>
      </c>
      <c r="D864" s="0" t="n">
        <f aca="false">RANDBETWEEN(1,$B$5)</f>
        <v>3</v>
      </c>
      <c r="E864" s="0" t="n">
        <f aca="false">RANDBETWEEN(1,$B$5)</f>
        <v>2</v>
      </c>
      <c r="F864" s="0" t="n">
        <f aca="false">RANDBETWEEN(1,$B$5)</f>
        <v>2</v>
      </c>
      <c r="G864" s="0" t="n">
        <f aca="false">RANDBETWEEN(1,$B$5)</f>
        <v>6</v>
      </c>
      <c r="H864" s="0" t="n">
        <f aca="true">NORMINV(RAND(),$B$8,$B$13)</f>
        <v>50.6638597880848</v>
      </c>
      <c r="I864" s="0" t="n">
        <f aca="true">NORMINV(RAND(),$C$8,$C$13)</f>
        <v>61.101801632346</v>
      </c>
      <c r="J864" s="0" t="n">
        <f aca="true">NORMINV(RAND(),$D$8,$D$13)</f>
        <v>16.1039231440475</v>
      </c>
      <c r="K864" s="0" t="n">
        <f aca="true">NORMINV(RAND(),$E$8,$E$13)</f>
        <v>3.36321862312714</v>
      </c>
      <c r="L864" s="0" t="n">
        <f aca="true">NORMINV(RAND(),$B$9,$B$14)</f>
        <v>42.559692217111</v>
      </c>
      <c r="M864" s="0" t="n">
        <f aca="true">NORMINV(RAND(),$C$9,$C$14)</f>
        <v>50.3599527454387</v>
      </c>
      <c r="N864" s="0" t="n">
        <f aca="true">NORMINV(RAND(),$D$9,$D$14)</f>
        <v>47.0990033737244</v>
      </c>
      <c r="O864" s="0" t="n">
        <f aca="true">NORMINV(RAND(),$E$9,$E$14)</f>
        <v>25.4858164665848</v>
      </c>
      <c r="P864" s="0" t="n">
        <f aca="true">NORMINV(RAND(),$B$10,$B$15)</f>
        <v>25.7472589199003</v>
      </c>
      <c r="Q864" s="0" t="n">
        <f aca="true">NORMINV(RAND(),$C$10,$C$15)</f>
        <v>32.4163822396587</v>
      </c>
      <c r="R864" s="0" t="n">
        <f aca="true">NORMINV(RAND(),$D$10,$D$15)</f>
        <v>10.4655292772491</v>
      </c>
      <c r="S864" s="0" t="n">
        <f aca="true">NORMINV(RAND(),$E$10,$E$15)</f>
        <v>3.95354343455707</v>
      </c>
      <c r="T864" s="0" t="n">
        <f aca="false">MEDIAN(INDEX(Avaliadores!$B$17:$B$22,$B864),INDEX(Avaliadores!$B$17:$B$22,$C864),INDEX(Avaliadores!$B$17:$B$22,$D864),INDEX(Avaliadores!$B$17:$B$22,$E864),INDEX(Avaliadores!$B$17:$B$22,$F864),INDEX(Avaliadores!$B$17:$B$22,$G864))</f>
        <v>2.79166666666667</v>
      </c>
      <c r="U864" s="0" t="n">
        <f aca="false">MEDIAN(INDEX(Avaliadores!$C$17:$C$22,$B864),INDEX(Avaliadores!$C$17:$C$22,$C864),INDEX(Avaliadores!$C$17:$C$22,$D864),INDEX(Avaliadores!$C$17:$C$22,$E864),INDEX(Avaliadores!$C$17:$C$22,$F864),INDEX(Avaliadores!$C$17:$C$22,$G864))</f>
        <v>5.04166666666667</v>
      </c>
      <c r="V864" s="0" t="n">
        <f aca="false">MEDIAN(INDEX(Avaliadores!$D$17:$D$22,$B864),INDEX(Avaliadores!$D$17:$D$22,$C864),INDEX(Avaliadores!$D$17:$D$22,$D864),INDEX(Avaliadores!$D$17:$D$22,$E864),INDEX(Avaliadores!$D$17:$D$22,$F864),INDEX(Avaliadores!$D$17:$D$22,$G864))</f>
        <v>5.79166666666667</v>
      </c>
      <c r="W864" s="0" t="n">
        <f aca="false">MEDIAN(INDEX(Avaliadores!$E$17:$E$22,$B864),INDEX(Avaliadores!$E$17:$E$22,$C864),INDEX(Avaliadores!$E$17:$E$22,$D864),INDEX(Avaliadores!$E$17:$E$22,$E864),INDEX(Avaliadores!$E$17:$E$22,$F864),INDEX(Avaliadores!$E$17:$E$22,$G864))</f>
        <v>6.04166666666667</v>
      </c>
      <c r="X864" s="0" t="n">
        <f aca="false">MEDIAN(INDEX(Avaliadores!$F$17:$F$22,$B864),INDEX(Avaliadores!$F$17:$F$22,$C864),INDEX(Avaliadores!$F$17:$F$22,$D864),INDEX(Avaliadores!$F$17:$F$22,$E864),INDEX(Avaliadores!$F$17:$F$22,$F864),INDEX(Avaliadores!$F$17:$F$22,$G864))</f>
        <v>2.79166666666667</v>
      </c>
      <c r="Y864" s="0" t="n">
        <f aca="false">MEDIAN(INDEX(Avaliadores!$G$17:$G$22,$B864),INDEX(Avaliadores!$G$17:$G$22,$C864),INDEX(Avaliadores!$G$17:$G$22,$D864),INDEX(Avaliadores!$G$17:$G$22,$E864),INDEX(Avaliadores!$G$17:$G$22,$F864),INDEX(Avaliadores!$G$17:$G$22,$G864))</f>
        <v>5.79166666666667</v>
      </c>
      <c r="Z864" s="0" t="n">
        <f aca="false">MEDIAN(INDEX(Avaliadores!$H$17:$H$22,$B864),INDEX(Avaliadores!$H$17:$H$22,$C864),INDEX(Avaliadores!$H$17:$H$22,$D864),INDEX(Avaliadores!$H$17:$H$22,$E864),INDEX(Avaliadores!$H$17:$H$22,$F864),INDEX(Avaliadores!$H$17:$H$22,$G864))</f>
        <v>4.04166666666667</v>
      </c>
      <c r="AA864" s="0" t="n">
        <f aca="false">MEDIAN(INDEX(Avaliadores!$I$17:$I$22,$B864),INDEX(Avaliadores!$I$17:$I$22,$C864),INDEX(Avaliadores!$I$17:$I$22,$D864),INDEX(Avaliadores!$I$17:$I$22,$E864),INDEX(Avaliadores!$I$17:$I$22,$F864),INDEX(Avaliadores!$I$17:$I$22,$G864))</f>
        <v>6.79166666666667</v>
      </c>
      <c r="AB864" s="0" t="n">
        <f aca="false">IF(MAX(H864:K864)=MIN(H864:K864),0,IF($B$17="custo",(MAX(H864:K864)-H864)/(MAX(H864:K864)-MIN(H864:K864)),(H864-MIN(H864:K864))/(MAX(H864:K864)-MIN(H864:K864))))</f>
        <v>0.180779321213938</v>
      </c>
      <c r="AC864" s="0" t="n">
        <f aca="false">IF(MAX(H864:K864)=MIN(H864:K864),0,IF($B$17="custo",(MAX(H864:K864)-I864)/(MAX(H864:K864)-MIN(H864:K864)),(I864-MIN(H864:K864))/(MAX(H864:K864)-MIN(H864:K864))))</f>
        <v>0</v>
      </c>
      <c r="AD864" s="0" t="n">
        <f aca="false">IF(MAX(H864:K864)=MIN(H864:K864),0,IF($B$17="custo",(MAX(H864:K864)-J864)/(MAX(H864:K864)-MIN(H864:K864)),(J864-MIN(H864:K864))/(MAX(H864:K864)-MIN(H864:K864))))</f>
        <v>0.779338115746864</v>
      </c>
      <c r="AE864" s="0" t="n">
        <f aca="false">IF(MAX(H864:K864)=MIN(H864:K864),0,IF($B$17="custo",(MAX(H864:K864)-K864)/(MAX(H864:K864)-MIN(H864:K864)),(K864-MIN(H864:K864))/(MAX(H864:K864)-MIN(H864:K864))))</f>
        <v>1</v>
      </c>
      <c r="AF864" s="0" t="n">
        <f aca="false">IF(MAX(L864:O864)=MIN(L864:O864),0,IF($C$17="custo",(MAX(L864:O864)-L864)/(MAX(L864:O864)-MIN(L864:O864)),(L864-MIN(L864:O864))/(MAX(L864:O864)-MIN(L864:O864))))</f>
        <v>0.686410798715496</v>
      </c>
      <c r="AG864" s="0" t="n">
        <f aca="false">IF(MAX(L864:O864)=MIN(L864:O864),0,IF($C$17="custo",(MAX(L864:O864)-M864)/(MAX(L864:O864)-MIN(L864:O864)),(M864-MIN(L864:O864))/(MAX(L864:O864)-MIN(L864:O864))))</f>
        <v>1</v>
      </c>
      <c r="AH864" s="0" t="n">
        <f aca="false">IF(MAX(L864:O864)=MIN(L864:O864),0,IF($C$17="custo",(MAX(L864:O864)-N864)/(MAX(L864:O864)-MIN(L864:O864)),(N864-MIN(L864:O864))/(MAX(L864:O864)-MIN(L864:O864))))</f>
        <v>0.868902005876421</v>
      </c>
      <c r="AI864" s="0" t="n">
        <f aca="false">IF(MAX(L864:O864)=MIN(L864:O864),0,IF($C$17="custo",(MAX(L864:O864)-O864)/(MAX(L864:O864)-MIN(L864:O864)),(O864-MIN(L864:O864))/(MAX(L864:O864)-MIN(L864:O864))))</f>
        <v>0</v>
      </c>
      <c r="AJ864" s="0" t="n">
        <f aca="false">IF(MAX(P864:S864)=MIN(P864:S864),0,IF($D$17="custo",(MAX(P864:S864)-P864)/(MAX(P864:S864)-MIN(P864:S864)),(P864-MIN(P864:S864))/(MAX(P864:S864)-MIN(P864:S864))))</f>
        <v>0.234309843983765</v>
      </c>
      <c r="AK864" s="0" t="n">
        <f aca="false">IF(MAX(P864:S864)=MIN(P864:S864),0,IF($D$17="custo",(MAX(P864:S864)-Q864)/(MAX(P864:S864)-MIN(P864:S864)),(Q864-MIN(P864:S864))/(MAX(P864:S864)-MIN(P864:S864))))</f>
        <v>0</v>
      </c>
      <c r="AL864" s="0" t="n">
        <f aca="false">IF(MAX(P864:S864)=MIN(P864:S864),0,IF($D$17="custo",(MAX(P864:S864)-R864)/(MAX(P864:S864)-MIN(P864:S864)),(R864-MIN(P864:S864))/(MAX(P864:S864)-MIN(P864:S864))))</f>
        <v>0.771210950275106</v>
      </c>
      <c r="AM864" s="0" t="n">
        <f aca="false">IF(MAX(P864:S864)=MIN(P864:S864),0,IF($D$17="custo",(MAX(P864:S864)-S864)/(MAX(P864:S864)-MIN(P864:S864)),(S864-MIN(P864:S864))/(MAX(P864:S864)-MIN(P864:S864))))</f>
        <v>1</v>
      </c>
      <c r="AN864" s="0" t="n">
        <f aca="false">IF(MAX(T864:W864)=MIN(T864:W864),0,IF($E$17="custo",(MAX(T864:W864)-T864)/(MAX(T864:W864)-MIN(T864:W864)),(T864-MIN(T864:W864))/(MAX(T864:W864)-MIN(T864:W864))))</f>
        <v>0</v>
      </c>
      <c r="AO864" s="0" t="n">
        <f aca="false">IF(MAX(T864:W864)=MIN(T864:W864),0,IF($E$17="custo",(MAX(T864:W864)-U864)/(MAX(T864:W864)-MIN(T864:W864)),(U864-MIN(T864:W864))/(MAX(T864:W864)-MIN(T864:W864))))</f>
        <v>0.692307692307692</v>
      </c>
      <c r="AP864" s="0" t="n">
        <f aca="false">IF(MAX(T864:W864)=MIN(T864:W864),0,IF($E$17="custo",(MAX(T864:W864)-V864)/(MAX(T864:W864)-MIN(T864:W864)),(V864-MIN(T864:W864))/(MAX(T864:W864)-MIN(T864:W864))))</f>
        <v>0.923076923076923</v>
      </c>
      <c r="AQ864" s="0" t="n">
        <f aca="false">IF(MAX(T864:W864)=MIN(T864:W864),0,IF($E$17="custo",(MAX(T864:W864)-W864)/(MAX(T864:W864)-MIN(T864:W864)),(W864-MIN(T864:W864))/(MAX(T864:W864)-MIN(T864:W864))))</f>
        <v>1</v>
      </c>
      <c r="AR864" s="0" t="n">
        <f aca="false">IF(MAX(X864:AA864)=MIN(X864:AA864),0,IF($F$17="custo",(MAX(X864:AA864)-X864)/(MAX(X864:AA864)-MIN(X864:AA864)),(X864-MIN(X864:AA864))/(MAX(X864:AA864)-MIN(X864:AA864))))</f>
        <v>0</v>
      </c>
      <c r="AS864" s="0" t="n">
        <f aca="false">IF(MAX(X864:AA864)=MIN(X864:AA864),0,IF($F$17="custo",(MAX(X864:AA864)-Y864)/(MAX(X864:AA864)-MIN(X864:AA864)),(Y864-MIN(X864:AA864))/(MAX(X864:AA864)-MIN(X864:AA864))))</f>
        <v>0.75</v>
      </c>
      <c r="AT864" s="0" t="n">
        <f aca="false">IF(MAX(X864:AA864)=MIN(X864:AA864),0,IF($F$17="custo",(MAX(X864:AA864)-Z864)/(MAX(X864:AA864)-MIN(X864:AA864)),(Z864-MIN(X864:AA864))/(MAX(X864:AA864)-MIN(X864:AA864))))</f>
        <v>0.3125</v>
      </c>
      <c r="AU864" s="0" t="n">
        <f aca="false">IF(MAX(X864:AA864)=MIN(X864:AA864),0,IF($F$17="custo",(MAX(X864:AA864)-AA864)/(MAX(X864:AA864)-MIN(X864:AA864)),(AA864-MIN(X864:AA864))/(MAX(X864:AA864)-MIN(X864:AA864))))</f>
        <v>1</v>
      </c>
      <c r="AV864" s="0" t="n">
        <f aca="false">STDEVP(AB864:AE864)</f>
        <v>0.412169252238992</v>
      </c>
      <c r="AW864" s="0" t="n">
        <f aca="false">STDEVP(AF864:AI864)</f>
        <v>0.38527412256777</v>
      </c>
      <c r="AX864" s="0" t="n">
        <f aca="false">STDEVP(AJ864:AM864)</f>
        <v>0.401291358853123</v>
      </c>
      <c r="AY864" s="0" t="n">
        <f aca="false">STDEVP(AN864:AQ864)</f>
        <v>0.394113490998446</v>
      </c>
      <c r="AZ864" s="0" t="n">
        <f aca="false">STDEVP(AR864:AU864)</f>
        <v>0.386225221697134</v>
      </c>
      <c r="BA864" s="0" t="n">
        <f aca="false">AV864*((1-IFERROR(CORREL(AB864:AE864,AF864:AI864),0))+(1-IFERROR(CORREL(AB864:AE864,AJ864:AM864),0))+(1-IFERROR(CORREL(AB864:AE864,AN864:AQ864),0))+(1-IFERROR(CORREL(AB864:AE864,AR864:AU864),0)))</f>
        <v>1.10128862520674</v>
      </c>
      <c r="BB864" s="0" t="n">
        <f aca="false">AW864*((1-IFERROR(CORREL(AF864:AI864,AB864:AE864),0))+(1-IFERROR(CORREL(AF864:AI864,AJ864:AM864),0))+(1-IFERROR(CORREL(AF864:AI864,AN864:AQ864),0))+(1-IFERROR(CORREL(AF864:AI864,AR864:AU864),0)))</f>
        <v>2.39863250510358</v>
      </c>
      <c r="BC864" s="0" t="n">
        <f aca="false">AX864*((1-IFERROR(CORREL(AJ864:AM864,AB864:AE864),0))+(1-IFERROR(CORREL(AJ864:AM864,AF864:AI864),0))+(1-IFERROR(CORREL(AJ864:AM864,AN864:AQ864),0))+(1-IFERROR(CORREL(AJ864:AM864,AR864:AU864),0)))</f>
        <v>1.10858740415116</v>
      </c>
      <c r="BD864" s="0" t="n">
        <f aca="false">AY864*((1-IFERROR(CORREL(AN864:AQ864,AB864:AE864),0))+(1-IFERROR(CORREL(AN864:AQ864,AF864:AI864),0))+(1-IFERROR(CORREL(AN864:AQ864,AJ864:AM864),0))+(1-IFERROR(CORREL(AN864:AQ864,AR864:AU864),0)))</f>
        <v>0.878640793375659</v>
      </c>
      <c r="BE864" s="0" t="n">
        <f aca="false">AZ864*((1-IFERROR(CORREL(AR864:AU864,AB864:AE864),0))+(1-IFERROR(CORREL(AR864:AU864,AF864:AI864),0))+(1-IFERROR(CORREL(AR864:AU864,AJ864:AM864),0))+(1-IFERROR(CORREL(AR864:AU864,AN864:AQ864),0)))</f>
        <v>1.17562037094153</v>
      </c>
      <c r="BF864" s="0" t="n">
        <f aca="false">IF(SUM(BA864:BE864)&gt;0,BA864/SUM(BA864:BE864),1/5)</f>
        <v>0.165289913203606</v>
      </c>
      <c r="BG864" s="0" t="n">
        <f aca="false">IF(SUM(BA864:BE864)&gt;0,BB864/SUM(BA864:BE864),1/5)</f>
        <v>0.360005315138428</v>
      </c>
      <c r="BH864" s="0" t="n">
        <f aca="false">IF(SUM(BA864:BE864)&gt;0,BC864/SUM(BA864:BE864),1/5)</f>
        <v>0.16638537038949</v>
      </c>
      <c r="BI864" s="0" t="n">
        <f aca="false">IF(SUM(BA864:BE864)&gt;0,BD864/SUM(BA864:BE864),1/5)</f>
        <v>0.131873204853039</v>
      </c>
      <c r="BJ864" s="0" t="n">
        <f aca="false">IF(SUM(BA864:BE864)&gt;0,BE864/SUM(BA864:BE864),1/5)</f>
        <v>0.176446196415438</v>
      </c>
      <c r="BK864" s="0" t="n">
        <f aca="false">BF864*AB864+BG864*AF864+BH864*AJ864+BI864*AN864+BJ864*AR864</f>
        <v>0.315978264395593</v>
      </c>
      <c r="BL864" s="0" t="n">
        <f aca="false">BF864*AC864+BG864*AG864+BH864*AK864+BI864*AO864+BJ864*AS864</f>
        <v>0.583636796579033</v>
      </c>
      <c r="BM864" s="0" t="n">
        <f aca="false">BF864*AD864+BG864*AH864+BH864*AL864+BI864*AP864+BJ864*AT864</f>
        <v>0.746812838119828</v>
      </c>
      <c r="BN864" s="0" t="n">
        <f aca="false">BF864*AE864+BG864*AI864+BH864*AM864+BI864*AQ864+BJ864*AU864</f>
        <v>0.639994684861573</v>
      </c>
      <c r="BO864" s="0" t="n">
        <f aca="false">RANK(BK864,$BK864:$BN864)</f>
        <v>4</v>
      </c>
      <c r="BP864" s="0" t="n">
        <f aca="false">RANK(BL864,$BK864:$BN864)</f>
        <v>3</v>
      </c>
      <c r="BQ864" s="0" t="n">
        <f aca="false">RANK(BM864,$BK864:$BN864)</f>
        <v>1</v>
      </c>
      <c r="BR864" s="0" t="n">
        <f aca="false">RANK(BN864,$BK864:$BN864)</f>
        <v>2</v>
      </c>
    </row>
    <row r="865" customFormat="false" ht="15" hidden="false" customHeight="false" outlineLevel="0" collapsed="false">
      <c r="A865" s="0" t="n">
        <v>842</v>
      </c>
      <c r="B865" s="0" t="n">
        <f aca="false">RANDBETWEEN(1,$B$5)</f>
        <v>3</v>
      </c>
      <c r="C865" s="0" t="n">
        <f aca="false">RANDBETWEEN(1,$B$5)</f>
        <v>3</v>
      </c>
      <c r="D865" s="0" t="n">
        <f aca="false">RANDBETWEEN(1,$B$5)</f>
        <v>4</v>
      </c>
      <c r="E865" s="0" t="n">
        <f aca="false">RANDBETWEEN(1,$B$5)</f>
        <v>2</v>
      </c>
      <c r="F865" s="0" t="n">
        <f aca="false">RANDBETWEEN(1,$B$5)</f>
        <v>6</v>
      </c>
      <c r="G865" s="0" t="n">
        <f aca="false">RANDBETWEEN(1,$B$5)</f>
        <v>5</v>
      </c>
      <c r="H865" s="0" t="n">
        <f aca="true">NORMINV(RAND(),$B$8,$B$13)</f>
        <v>48.0669826584183</v>
      </c>
      <c r="I865" s="0" t="n">
        <f aca="true">NORMINV(RAND(),$C$8,$C$13)</f>
        <v>57.8314926891199</v>
      </c>
      <c r="J865" s="0" t="n">
        <f aca="true">NORMINV(RAND(),$D$8,$D$13)</f>
        <v>15.0055337273246</v>
      </c>
      <c r="K865" s="0" t="n">
        <f aca="true">NORMINV(RAND(),$E$8,$E$13)</f>
        <v>3.40468284041844</v>
      </c>
      <c r="L865" s="0" t="n">
        <f aca="true">NORMINV(RAND(),$B$9,$B$14)</f>
        <v>52.4072657730005</v>
      </c>
      <c r="M865" s="0" t="n">
        <f aca="true">NORMINV(RAND(),$C$9,$C$14)</f>
        <v>55.2456549874514</v>
      </c>
      <c r="N865" s="0" t="n">
        <f aca="true">NORMINV(RAND(),$D$9,$D$14)</f>
        <v>45.5074786867887</v>
      </c>
      <c r="O865" s="0" t="n">
        <f aca="true">NORMINV(RAND(),$E$9,$E$14)</f>
        <v>27.6533081417788</v>
      </c>
      <c r="P865" s="0" t="n">
        <f aca="true">NORMINV(RAND(),$B$10,$B$15)</f>
        <v>23.1273468001448</v>
      </c>
      <c r="Q865" s="0" t="n">
        <f aca="true">NORMINV(RAND(),$C$10,$C$15)</f>
        <v>29.3242733050768</v>
      </c>
      <c r="R865" s="0" t="n">
        <f aca="true">NORMINV(RAND(),$D$10,$D$15)</f>
        <v>10.4421966715746</v>
      </c>
      <c r="S865" s="0" t="n">
        <f aca="true">NORMINV(RAND(),$E$10,$E$15)</f>
        <v>4.13665636974482</v>
      </c>
      <c r="T865" s="0" t="n">
        <f aca="false">MEDIAN(INDEX(Avaliadores!$B$17:$B$22,$B865),INDEX(Avaliadores!$B$17:$B$22,$C865),INDEX(Avaliadores!$B$17:$B$22,$D865),INDEX(Avaliadores!$B$17:$B$22,$E865),INDEX(Avaliadores!$B$17:$B$22,$F865),INDEX(Avaliadores!$B$17:$B$22,$G865))</f>
        <v>2.79166666666667</v>
      </c>
      <c r="U865" s="0" t="n">
        <f aca="false">MEDIAN(INDEX(Avaliadores!$C$17:$C$22,$B865),INDEX(Avaliadores!$C$17:$C$22,$C865),INDEX(Avaliadores!$C$17:$C$22,$D865),INDEX(Avaliadores!$C$17:$C$22,$E865),INDEX(Avaliadores!$C$17:$C$22,$F865),INDEX(Avaliadores!$C$17:$C$22,$G865))</f>
        <v>5.29166666666667</v>
      </c>
      <c r="V865" s="0" t="n">
        <f aca="false">MEDIAN(INDEX(Avaliadores!$D$17:$D$22,$B865),INDEX(Avaliadores!$D$17:$D$22,$C865),INDEX(Avaliadores!$D$17:$D$22,$D865),INDEX(Avaliadores!$D$17:$D$22,$E865),INDEX(Avaliadores!$D$17:$D$22,$F865),INDEX(Avaliadores!$D$17:$D$22,$G865))</f>
        <v>5.66666666666667</v>
      </c>
      <c r="W865" s="0" t="n">
        <f aca="false">MEDIAN(INDEX(Avaliadores!$E$17:$E$22,$B865),INDEX(Avaliadores!$E$17:$E$22,$C865),INDEX(Avaliadores!$E$17:$E$22,$D865),INDEX(Avaliadores!$E$17:$E$22,$E865),INDEX(Avaliadores!$E$17:$E$22,$F865),INDEX(Avaliadores!$E$17:$E$22,$G865))</f>
        <v>6.04166666666667</v>
      </c>
      <c r="X865" s="0" t="n">
        <f aca="false">MEDIAN(INDEX(Avaliadores!$F$17:$F$22,$B865),INDEX(Avaliadores!$F$17:$F$22,$C865),INDEX(Avaliadores!$F$17:$F$22,$D865),INDEX(Avaliadores!$F$17:$F$22,$E865),INDEX(Avaliadores!$F$17:$F$22,$F865),INDEX(Avaliadores!$F$17:$F$22,$G865))</f>
        <v>2.79166666666667</v>
      </c>
      <c r="Y865" s="0" t="n">
        <f aca="false">MEDIAN(INDEX(Avaliadores!$G$17:$G$22,$B865),INDEX(Avaliadores!$G$17:$G$22,$C865),INDEX(Avaliadores!$G$17:$G$22,$D865),INDEX(Avaliadores!$G$17:$G$22,$E865),INDEX(Avaliadores!$G$17:$G$22,$F865),INDEX(Avaliadores!$G$17:$G$22,$G865))</f>
        <v>5.41666666666667</v>
      </c>
      <c r="Z865" s="0" t="n">
        <f aca="false">MEDIAN(INDEX(Avaliadores!$H$17:$H$22,$B865),INDEX(Avaliadores!$H$17:$H$22,$C865),INDEX(Avaliadores!$H$17:$H$22,$D865),INDEX(Avaliadores!$H$17:$H$22,$E865),INDEX(Avaliadores!$H$17:$H$22,$F865),INDEX(Avaliadores!$H$17:$H$22,$G865))</f>
        <v>3.79166666666667</v>
      </c>
      <c r="AA865" s="0" t="n">
        <f aca="false">MEDIAN(INDEX(Avaliadores!$I$17:$I$22,$B865),INDEX(Avaliadores!$I$17:$I$22,$C865),INDEX(Avaliadores!$I$17:$I$22,$D865),INDEX(Avaliadores!$I$17:$I$22,$E865),INDEX(Avaliadores!$I$17:$I$22,$F865),INDEX(Avaliadores!$I$17:$I$22,$G865))</f>
        <v>6.66666666666667</v>
      </c>
      <c r="AB865" s="0" t="n">
        <f aca="false">IF(MAX(H865:K865)=MIN(H865:K865),0,IF($B$17="custo",(MAX(H865:K865)-H865)/(MAX(H865:K865)-MIN(H865:K865)),(H865-MIN(H865:K865))/(MAX(H865:K865)-MIN(H865:K865))))</f>
        <v>0.179406253238902</v>
      </c>
      <c r="AC865" s="0" t="n">
        <f aca="false">IF(MAX(H865:K865)=MIN(H865:K865),0,IF($B$17="custo",(MAX(H865:K865)-I865)/(MAX(H865:K865)-MIN(H865:K865)),(I865-MIN(H865:K865))/(MAX(H865:K865)-MIN(H865:K865))))</f>
        <v>0</v>
      </c>
      <c r="AD865" s="0" t="n">
        <f aca="false">IF(MAX(H865:K865)=MIN(H865:K865),0,IF($B$17="custo",(MAX(H865:K865)-J865)/(MAX(H865:K865)-MIN(H865:K865)),(J865-MIN(H865:K865))/(MAX(H865:K865)-MIN(H865:K865))))</f>
        <v>0.786854108863723</v>
      </c>
      <c r="AE865" s="0" t="n">
        <f aca="false">IF(MAX(H865:K865)=MIN(H865:K865),0,IF($B$17="custo",(MAX(H865:K865)-K865)/(MAX(H865:K865)-MIN(H865:K865)),(K865-MIN(H865:K865))/(MAX(H865:K865)-MIN(H865:K865))))</f>
        <v>1</v>
      </c>
      <c r="AF865" s="0" t="n">
        <f aca="false">IF(MAX(L865:O865)=MIN(L865:O865),0,IF($C$17="custo",(MAX(L865:O865)-L865)/(MAX(L865:O865)-MIN(L865:O865)),(L865-MIN(L865:O865))/(MAX(L865:O865)-MIN(L865:O865))))</f>
        <v>0.897131286790269</v>
      </c>
      <c r="AG865" s="0" t="n">
        <f aca="false">IF(MAX(L865:O865)=MIN(L865:O865),0,IF($C$17="custo",(MAX(L865:O865)-M865)/(MAX(L865:O865)-MIN(L865:O865)),(M865-MIN(L865:O865))/(MAX(L865:O865)-MIN(L865:O865))))</f>
        <v>1</v>
      </c>
      <c r="AH865" s="0" t="n">
        <f aca="false">IF(MAX(L865:O865)=MIN(L865:O865),0,IF($C$17="custo",(MAX(L865:O865)-N865)/(MAX(L865:O865)-MIN(L865:O865)),(N865-MIN(L865:O865))/(MAX(L865:O865)-MIN(L865:O865))))</f>
        <v>0.647069661920043</v>
      </c>
      <c r="AI865" s="0" t="n">
        <f aca="false">IF(MAX(L865:O865)=MIN(L865:O865),0,IF($C$17="custo",(MAX(L865:O865)-O865)/(MAX(L865:O865)-MIN(L865:O865)),(O865-MIN(L865:O865))/(MAX(L865:O865)-MIN(L865:O865))))</f>
        <v>0</v>
      </c>
      <c r="AJ865" s="0" t="n">
        <f aca="false">IF(MAX(P865:S865)=MIN(P865:S865),0,IF($D$17="custo",(MAX(P865:S865)-P865)/(MAX(P865:S865)-MIN(P865:S865)),(P865-MIN(P865:S865))/(MAX(P865:S865)-MIN(P865:S865))))</f>
        <v>0.246030679315251</v>
      </c>
      <c r="AK865" s="0" t="n">
        <f aca="false">IF(MAX(P865:S865)=MIN(P865:S865),0,IF($D$17="custo",(MAX(P865:S865)-Q865)/(MAX(P865:S865)-MIN(P865:S865)),(Q865-MIN(P865:S865))/(MAX(P865:S865)-MIN(P865:S865))))</f>
        <v>0</v>
      </c>
      <c r="AL865" s="0" t="n">
        <f aca="false">IF(MAX(P865:S865)=MIN(P865:S865),0,IF($D$17="custo",(MAX(P865:S865)-R865)/(MAX(P865:S865)-MIN(P865:S865)),(R865-MIN(P865:S865))/(MAX(P865:S865)-MIN(P865:S865))))</f>
        <v>0.749657130405826</v>
      </c>
      <c r="AM865" s="0" t="n">
        <f aca="false">IF(MAX(P865:S865)=MIN(P865:S865),0,IF($D$17="custo",(MAX(P865:S865)-S865)/(MAX(P865:S865)-MIN(P865:S865)),(S865-MIN(P865:S865))/(MAX(P865:S865)-MIN(P865:S865))))</f>
        <v>1</v>
      </c>
      <c r="AN865" s="0" t="n">
        <f aca="false">IF(MAX(T865:W865)=MIN(T865:W865),0,IF($E$17="custo",(MAX(T865:W865)-T865)/(MAX(T865:W865)-MIN(T865:W865)),(T865-MIN(T865:W865))/(MAX(T865:W865)-MIN(T865:W865))))</f>
        <v>0</v>
      </c>
      <c r="AO865" s="0" t="n">
        <f aca="false">IF(MAX(T865:W865)=MIN(T865:W865),0,IF($E$17="custo",(MAX(T865:W865)-U865)/(MAX(T865:W865)-MIN(T865:W865)),(U865-MIN(T865:W865))/(MAX(T865:W865)-MIN(T865:W865))))</f>
        <v>0.769230769230769</v>
      </c>
      <c r="AP865" s="0" t="n">
        <f aca="false">IF(MAX(T865:W865)=MIN(T865:W865),0,IF($E$17="custo",(MAX(T865:W865)-V865)/(MAX(T865:W865)-MIN(T865:W865)),(V865-MIN(T865:W865))/(MAX(T865:W865)-MIN(T865:W865))))</f>
        <v>0.884615384615385</v>
      </c>
      <c r="AQ865" s="0" t="n">
        <f aca="false">IF(MAX(T865:W865)=MIN(T865:W865),0,IF($E$17="custo",(MAX(T865:W865)-W865)/(MAX(T865:W865)-MIN(T865:W865)),(W865-MIN(T865:W865))/(MAX(T865:W865)-MIN(T865:W865))))</f>
        <v>1</v>
      </c>
      <c r="AR865" s="0" t="n">
        <f aca="false">IF(MAX(X865:AA865)=MIN(X865:AA865),0,IF($F$17="custo",(MAX(X865:AA865)-X865)/(MAX(X865:AA865)-MIN(X865:AA865)),(X865-MIN(X865:AA865))/(MAX(X865:AA865)-MIN(X865:AA865))))</f>
        <v>0</v>
      </c>
      <c r="AS865" s="0" t="n">
        <f aca="false">IF(MAX(X865:AA865)=MIN(X865:AA865),0,IF($F$17="custo",(MAX(X865:AA865)-Y865)/(MAX(X865:AA865)-MIN(X865:AA865)),(Y865-MIN(X865:AA865))/(MAX(X865:AA865)-MIN(X865:AA865))))</f>
        <v>0.67741935483871</v>
      </c>
      <c r="AT865" s="0" t="n">
        <f aca="false">IF(MAX(X865:AA865)=MIN(X865:AA865),0,IF($F$17="custo",(MAX(X865:AA865)-Z865)/(MAX(X865:AA865)-MIN(X865:AA865)),(Z865-MIN(X865:AA865))/(MAX(X865:AA865)-MIN(X865:AA865))))</f>
        <v>0.258064516129032</v>
      </c>
      <c r="AU865" s="0" t="n">
        <f aca="false">IF(MAX(X865:AA865)=MIN(X865:AA865),0,IF($F$17="custo",(MAX(X865:AA865)-AA865)/(MAX(X865:AA865)-MIN(X865:AA865)),(AA865-MIN(X865:AA865))/(MAX(X865:AA865)-MIN(X865:AA865))))</f>
        <v>1</v>
      </c>
      <c r="AV865" s="0" t="n">
        <f aca="false">STDEVP(AB865:AE865)</f>
        <v>0.413757489189911</v>
      </c>
      <c r="AW865" s="0" t="n">
        <f aca="false">STDEVP(AF865:AI865)</f>
        <v>0.389006451187082</v>
      </c>
      <c r="AX865" s="0" t="n">
        <f aca="false">STDEVP(AJ865:AM865)</f>
        <v>0.395861228799088</v>
      </c>
      <c r="AY865" s="0" t="n">
        <f aca="false">STDEVP(AN865:AQ865)</f>
        <v>0.391642535661852</v>
      </c>
      <c r="AZ865" s="0" t="n">
        <f aca="false">STDEVP(AR865:AU865)</f>
        <v>0.383721846882914</v>
      </c>
      <c r="BA865" s="0" t="n">
        <f aca="false">AV865*((1-IFERROR(CORREL(AB865:AE865,AF865:AI865),0))+(1-IFERROR(CORREL(AB865:AE865,AJ865:AM865),0))+(1-IFERROR(CORREL(AB865:AE865,AN865:AQ865),0))+(1-IFERROR(CORREL(AB865:AE865,AR865:AU865),0)))</f>
        <v>1.2018558252714</v>
      </c>
      <c r="BB865" s="0" t="n">
        <f aca="false">AW865*((1-IFERROR(CORREL(AF865:AI865,AB865:AE865),0))+(1-IFERROR(CORREL(AF865:AI865,AJ865:AM865),0))+(1-IFERROR(CORREL(AF865:AI865,AN865:AQ865),0))+(1-IFERROR(CORREL(AF865:AI865,AR865:AU865),0)))</f>
        <v>2.73570009074179</v>
      </c>
      <c r="BC865" s="0" t="n">
        <f aca="false">AX865*((1-IFERROR(CORREL(AJ865:AM865,AB865:AE865),0))+(1-IFERROR(CORREL(AJ865:AM865,AF865:AI865),0))+(1-IFERROR(CORREL(AJ865:AM865,AN865:AQ865),0))+(1-IFERROR(CORREL(AJ865:AM865,AR865:AU865),0)))</f>
        <v>1.18619103991355</v>
      </c>
      <c r="BD865" s="0" t="n">
        <f aca="false">AY865*((1-IFERROR(CORREL(AN865:AQ865,AB865:AE865),0))+(1-IFERROR(CORREL(AN865:AQ865,AF865:AI865),0))+(1-IFERROR(CORREL(AN865:AQ865,AJ865:AM865),0))+(1-IFERROR(CORREL(AN865:AQ865,AR865:AU865),0)))</f>
        <v>1.03530935140996</v>
      </c>
      <c r="BE865" s="0" t="n">
        <f aca="false">AZ865*((1-IFERROR(CORREL(AR865:AU865,AB865:AE865),0))+(1-IFERROR(CORREL(AR865:AU865,AF865:AI865),0))+(1-IFERROR(CORREL(AR865:AU865,AJ865:AM865),0))+(1-IFERROR(CORREL(AR865:AU865,AN865:AQ865),0)))</f>
        <v>1.19047254610275</v>
      </c>
      <c r="BF865" s="0" t="n">
        <f aca="false">IF(SUM(BA865:BE865)&gt;0,BA865/SUM(BA865:BE865),1/5)</f>
        <v>0.163528281776722</v>
      </c>
      <c r="BG865" s="0" t="n">
        <f aca="false">IF(SUM(BA865:BE865)&gt;0,BB865/SUM(BA865:BE865),1/5)</f>
        <v>0.372227954375814</v>
      </c>
      <c r="BH865" s="0" t="n">
        <f aca="false">IF(SUM(BA865:BE865)&gt;0,BC865/SUM(BA865:BE865),1/5)</f>
        <v>0.161396881836641</v>
      </c>
      <c r="BI865" s="0" t="n">
        <f aca="false">IF(SUM(BA865:BE865)&gt;0,BD865/SUM(BA865:BE865),1/5)</f>
        <v>0.140867444982607</v>
      </c>
      <c r="BJ865" s="0" t="n">
        <f aca="false">IF(SUM(BA865:BE865)&gt;0,BE865/SUM(BA865:BE865),1/5)</f>
        <v>0.161979437028215</v>
      </c>
      <c r="BK865" s="0" t="n">
        <f aca="false">BF865*AB865+BG865*AF865+BH865*AJ865+BI865*AN865+BJ865*AR865</f>
        <v>0.402983924498273</v>
      </c>
      <c r="BL865" s="0" t="n">
        <f aca="false">BF865*AC865+BG865*AG865+BH865*AK865+BI865*AO865+BJ865*AS865</f>
        <v>0.590315533168149</v>
      </c>
      <c r="BM865" s="0" t="n">
        <f aca="false">BF865*AD865+BG865*AH865+BH865*AL865+BI865*AP865+BJ865*AT865</f>
        <v>0.656937294383305</v>
      </c>
      <c r="BN865" s="0" t="n">
        <f aca="false">BF865*AE865+BG865*AI865+BH865*AM865+BI865*AQ865+BJ865*AU865</f>
        <v>0.627772045624186</v>
      </c>
      <c r="BO865" s="0" t="n">
        <f aca="false">RANK(BK865,$BK865:$BN865)</f>
        <v>4</v>
      </c>
      <c r="BP865" s="0" t="n">
        <f aca="false">RANK(BL865,$BK865:$BN865)</f>
        <v>3</v>
      </c>
      <c r="BQ865" s="0" t="n">
        <f aca="false">RANK(BM865,$BK865:$BN865)</f>
        <v>1</v>
      </c>
      <c r="BR865" s="0" t="n">
        <f aca="false">RANK(BN865,$BK865:$BN865)</f>
        <v>2</v>
      </c>
    </row>
    <row r="866" customFormat="false" ht="15" hidden="false" customHeight="false" outlineLevel="0" collapsed="false">
      <c r="A866" s="0" t="n">
        <v>843</v>
      </c>
      <c r="B866" s="0" t="n">
        <f aca="false">RANDBETWEEN(1,$B$5)</f>
        <v>5</v>
      </c>
      <c r="C866" s="0" t="n">
        <f aca="false">RANDBETWEEN(1,$B$5)</f>
        <v>3</v>
      </c>
      <c r="D866" s="0" t="n">
        <f aca="false">RANDBETWEEN(1,$B$5)</f>
        <v>2</v>
      </c>
      <c r="E866" s="0" t="n">
        <f aca="false">RANDBETWEEN(1,$B$5)</f>
        <v>6</v>
      </c>
      <c r="F866" s="0" t="n">
        <f aca="false">RANDBETWEEN(1,$B$5)</f>
        <v>1</v>
      </c>
      <c r="G866" s="0" t="n">
        <f aca="false">RANDBETWEEN(1,$B$5)</f>
        <v>3</v>
      </c>
      <c r="H866" s="0" t="n">
        <f aca="true">NORMINV(RAND(),$B$8,$B$13)</f>
        <v>56.3732262070587</v>
      </c>
      <c r="I866" s="0" t="n">
        <f aca="true">NORMINV(RAND(),$C$8,$C$13)</f>
        <v>58.9561678944033</v>
      </c>
      <c r="J866" s="0" t="n">
        <f aca="true">NORMINV(RAND(),$D$8,$D$13)</f>
        <v>16.1118018365997</v>
      </c>
      <c r="K866" s="0" t="n">
        <f aca="true">NORMINV(RAND(),$E$8,$E$13)</f>
        <v>3.00630758904862</v>
      </c>
      <c r="L866" s="0" t="n">
        <f aca="true">NORMINV(RAND(),$B$9,$B$14)</f>
        <v>43.1555269601439</v>
      </c>
      <c r="M866" s="0" t="n">
        <f aca="true">NORMINV(RAND(),$C$9,$C$14)</f>
        <v>57.9903987473541</v>
      </c>
      <c r="N866" s="0" t="n">
        <f aca="true">NORMINV(RAND(),$D$9,$D$14)</f>
        <v>51.1436941206481</v>
      </c>
      <c r="O866" s="0" t="n">
        <f aca="true">NORMINV(RAND(),$E$9,$E$14)</f>
        <v>26.1951952647805</v>
      </c>
      <c r="P866" s="0" t="n">
        <f aca="true">NORMINV(RAND(),$B$10,$B$15)</f>
        <v>24.3706453324946</v>
      </c>
      <c r="Q866" s="0" t="n">
        <f aca="true">NORMINV(RAND(),$C$10,$C$15)</f>
        <v>33.2706693923706</v>
      </c>
      <c r="R866" s="0" t="n">
        <f aca="true">NORMINV(RAND(),$D$10,$D$15)</f>
        <v>10.0422303672946</v>
      </c>
      <c r="S866" s="0" t="n">
        <f aca="true">NORMINV(RAND(),$E$10,$E$15)</f>
        <v>3.952143108844</v>
      </c>
      <c r="T866" s="0" t="n">
        <f aca="false">MEDIAN(INDEX(Avaliadores!$B$17:$B$22,$B866),INDEX(Avaliadores!$B$17:$B$22,$C866),INDEX(Avaliadores!$B$17:$B$22,$D866),INDEX(Avaliadores!$B$17:$B$22,$E866),INDEX(Avaliadores!$B$17:$B$22,$F866),INDEX(Avaliadores!$B$17:$B$22,$G866))</f>
        <v>2.66666666666667</v>
      </c>
      <c r="U866" s="0" t="n">
        <f aca="false">MEDIAN(INDEX(Avaliadores!$C$17:$C$22,$B866),INDEX(Avaliadores!$C$17:$C$22,$C866),INDEX(Avaliadores!$C$17:$C$22,$D866),INDEX(Avaliadores!$C$17:$C$22,$E866),INDEX(Avaliadores!$C$17:$C$22,$F866),INDEX(Avaliadores!$C$17:$C$22,$G866))</f>
        <v>4.91666666666667</v>
      </c>
      <c r="V866" s="0" t="n">
        <f aca="false">MEDIAN(INDEX(Avaliadores!$D$17:$D$22,$B866),INDEX(Avaliadores!$D$17:$D$22,$C866),INDEX(Avaliadores!$D$17:$D$22,$D866),INDEX(Avaliadores!$D$17:$D$22,$E866),INDEX(Avaliadores!$D$17:$D$22,$F866),INDEX(Avaliadores!$D$17:$D$22,$G866))</f>
        <v>5.79166666666667</v>
      </c>
      <c r="W866" s="0" t="n">
        <f aca="false">MEDIAN(INDEX(Avaliadores!$E$17:$E$22,$B866),INDEX(Avaliadores!$E$17:$E$22,$C866),INDEX(Avaliadores!$E$17:$E$22,$D866),INDEX(Avaliadores!$E$17:$E$22,$E866),INDEX(Avaliadores!$E$17:$E$22,$F866),INDEX(Avaliadores!$E$17:$E$22,$G866))</f>
        <v>6.04166666666667</v>
      </c>
      <c r="X866" s="0" t="n">
        <f aca="false">MEDIAN(INDEX(Avaliadores!$F$17:$F$22,$B866),INDEX(Avaliadores!$F$17:$F$22,$C866),INDEX(Avaliadores!$F$17:$F$22,$D866),INDEX(Avaliadores!$F$17:$F$22,$E866),INDEX(Avaliadores!$F$17:$F$22,$F866),INDEX(Avaliadores!$F$17:$F$22,$G866))</f>
        <v>2.66666666666667</v>
      </c>
      <c r="Y866" s="0" t="n">
        <f aca="false">MEDIAN(INDEX(Avaliadores!$G$17:$G$22,$B866),INDEX(Avaliadores!$G$17:$G$22,$C866),INDEX(Avaliadores!$G$17:$G$22,$D866),INDEX(Avaliadores!$G$17:$G$22,$E866),INDEX(Avaliadores!$G$17:$G$22,$F866),INDEX(Avaliadores!$G$17:$G$22,$G866))</f>
        <v>5.41666666666667</v>
      </c>
      <c r="Z866" s="0" t="n">
        <f aca="false">MEDIAN(INDEX(Avaliadores!$H$17:$H$22,$B866),INDEX(Avaliadores!$H$17:$H$22,$C866),INDEX(Avaliadores!$H$17:$H$22,$D866),INDEX(Avaliadores!$H$17:$H$22,$E866),INDEX(Avaliadores!$H$17:$H$22,$F866),INDEX(Avaliadores!$H$17:$H$22,$G866))</f>
        <v>3.91666666666667</v>
      </c>
      <c r="AA866" s="0" t="n">
        <f aca="false">MEDIAN(INDEX(Avaliadores!$I$17:$I$22,$B866),INDEX(Avaliadores!$I$17:$I$22,$C866),INDEX(Avaliadores!$I$17:$I$22,$D866),INDEX(Avaliadores!$I$17:$I$22,$E866),INDEX(Avaliadores!$I$17:$I$22,$F866),INDEX(Avaliadores!$I$17:$I$22,$G866))</f>
        <v>6.79166666666667</v>
      </c>
      <c r="AB866" s="0" t="n">
        <f aca="false">IF(MAX(H866:K866)=MIN(H866:K866),0,IF($B$17="custo",(MAX(H866:K866)-H866)/(MAX(H866:K866)-MIN(H866:K866)),(H866-MIN(H866:K866))/(MAX(H866:K866)-MIN(H866:K866))))</f>
        <v>0.0461652928755823</v>
      </c>
      <c r="AC866" s="0" t="n">
        <f aca="false">IF(MAX(H866:K866)=MIN(H866:K866),0,IF($B$17="custo",(MAX(H866:K866)-I866)/(MAX(H866:K866)-MIN(H866:K866)),(I866-MIN(H866:K866))/(MAX(H866:K866)-MIN(H866:K866))))</f>
        <v>0</v>
      </c>
      <c r="AD866" s="0" t="n">
        <f aca="false">IF(MAX(H866:K866)=MIN(H866:K866),0,IF($B$17="custo",(MAX(H866:K866)-J866)/(MAX(H866:K866)-MIN(H866:K866)),(J866-MIN(H866:K866))/(MAX(H866:K866)-MIN(H866:K866))))</f>
        <v>0.765763593045168</v>
      </c>
      <c r="AE866" s="0" t="n">
        <f aca="false">IF(MAX(H866:K866)=MIN(H866:K866),0,IF($B$17="custo",(MAX(H866:K866)-K866)/(MAX(H866:K866)-MIN(H866:K866)),(K866-MIN(H866:K866))/(MAX(H866:K866)-MIN(H866:K866))))</f>
        <v>1</v>
      </c>
      <c r="AF866" s="0" t="n">
        <f aca="false">IF(MAX(L866:O866)=MIN(L866:O866),0,IF($C$17="custo",(MAX(L866:O866)-L866)/(MAX(L866:O866)-MIN(L866:O866)),(L866-MIN(L866:O866))/(MAX(L866:O866)-MIN(L866:O866))))</f>
        <v>0.533424222451009</v>
      </c>
      <c r="AG866" s="0" t="n">
        <f aca="false">IF(MAX(L866:O866)=MIN(L866:O866),0,IF($C$17="custo",(MAX(L866:O866)-M866)/(MAX(L866:O866)-MIN(L866:O866)),(M866-MIN(L866:O866))/(MAX(L866:O866)-MIN(L866:O866))))</f>
        <v>1</v>
      </c>
      <c r="AH866" s="0" t="n">
        <f aca="false">IF(MAX(L866:O866)=MIN(L866:O866),0,IF($C$17="custo",(MAX(L866:O866)-N866)/(MAX(L866:O866)-MIN(L866:O866)),(N866-MIN(L866:O866))/(MAX(L866:O866)-MIN(L866:O866))))</f>
        <v>0.784662342844934</v>
      </c>
      <c r="AI866" s="0" t="n">
        <f aca="false">IF(MAX(L866:O866)=MIN(L866:O866),0,IF($C$17="custo",(MAX(L866:O866)-O866)/(MAX(L866:O866)-MIN(L866:O866)),(O866-MIN(L866:O866))/(MAX(L866:O866)-MIN(L866:O866))))</f>
        <v>0</v>
      </c>
      <c r="AJ866" s="0" t="n">
        <f aca="false">IF(MAX(P866:S866)=MIN(P866:S866),0,IF($D$17="custo",(MAX(P866:S866)-P866)/(MAX(P866:S866)-MIN(P866:S866)),(P866-MIN(P866:S866))/(MAX(P866:S866)-MIN(P866:S866))))</f>
        <v>0.303563145494004</v>
      </c>
      <c r="AK866" s="0" t="n">
        <f aca="false">IF(MAX(P866:S866)=MIN(P866:S866),0,IF($D$17="custo",(MAX(P866:S866)-Q866)/(MAX(P866:S866)-MIN(P866:S866)),(Q866-MIN(P866:S866))/(MAX(P866:S866)-MIN(P866:S866))))</f>
        <v>0</v>
      </c>
      <c r="AL866" s="0" t="n">
        <f aca="false">IF(MAX(P866:S866)=MIN(P866:S866),0,IF($D$17="custo",(MAX(P866:S866)-R866)/(MAX(P866:S866)-MIN(P866:S866)),(R866-MIN(P866:S866))/(MAX(P866:S866)-MIN(P866:S866))))</f>
        <v>0.792278534072415</v>
      </c>
      <c r="AM866" s="0" t="n">
        <f aca="false">IF(MAX(P866:S866)=MIN(P866:S866),0,IF($D$17="custo",(MAX(P866:S866)-S866)/(MAX(P866:S866)-MIN(P866:S866)),(S866-MIN(P866:S866))/(MAX(P866:S866)-MIN(P866:S866))))</f>
        <v>1</v>
      </c>
      <c r="AN866" s="0" t="n">
        <f aca="false">IF(MAX(T866:W866)=MIN(T866:W866),0,IF($E$17="custo",(MAX(T866:W866)-T866)/(MAX(T866:W866)-MIN(T866:W866)),(T866-MIN(T866:W866))/(MAX(T866:W866)-MIN(T866:W866))))</f>
        <v>0</v>
      </c>
      <c r="AO866" s="0" t="n">
        <f aca="false">IF(MAX(T866:W866)=MIN(T866:W866),0,IF($E$17="custo",(MAX(T866:W866)-U866)/(MAX(T866:W866)-MIN(T866:W866)),(U866-MIN(T866:W866))/(MAX(T866:W866)-MIN(T866:W866))))</f>
        <v>0.666666666666667</v>
      </c>
      <c r="AP866" s="0" t="n">
        <f aca="false">IF(MAX(T866:W866)=MIN(T866:W866),0,IF($E$17="custo",(MAX(T866:W866)-V866)/(MAX(T866:W866)-MIN(T866:W866)),(V866-MIN(T866:W866))/(MAX(T866:W866)-MIN(T866:W866))))</f>
        <v>0.925925925925926</v>
      </c>
      <c r="AQ866" s="0" t="n">
        <f aca="false">IF(MAX(T866:W866)=MIN(T866:W866),0,IF($E$17="custo",(MAX(T866:W866)-W866)/(MAX(T866:W866)-MIN(T866:W866)),(W866-MIN(T866:W866))/(MAX(T866:W866)-MIN(T866:W866))))</f>
        <v>1</v>
      </c>
      <c r="AR866" s="0" t="n">
        <f aca="false">IF(MAX(X866:AA866)=MIN(X866:AA866),0,IF($F$17="custo",(MAX(X866:AA866)-X866)/(MAX(X866:AA866)-MIN(X866:AA866)),(X866-MIN(X866:AA866))/(MAX(X866:AA866)-MIN(X866:AA866))))</f>
        <v>0</v>
      </c>
      <c r="AS866" s="0" t="n">
        <f aca="false">IF(MAX(X866:AA866)=MIN(X866:AA866),0,IF($F$17="custo",(MAX(X866:AA866)-Y866)/(MAX(X866:AA866)-MIN(X866:AA866)),(Y866-MIN(X866:AA866))/(MAX(X866:AA866)-MIN(X866:AA866))))</f>
        <v>0.666666666666667</v>
      </c>
      <c r="AT866" s="0" t="n">
        <f aca="false">IF(MAX(X866:AA866)=MIN(X866:AA866),0,IF($F$17="custo",(MAX(X866:AA866)-Z866)/(MAX(X866:AA866)-MIN(X866:AA866)),(Z866-MIN(X866:AA866))/(MAX(X866:AA866)-MIN(X866:AA866))))</f>
        <v>0.303030303030303</v>
      </c>
      <c r="AU866" s="0" t="n">
        <f aca="false">IF(MAX(X866:AA866)=MIN(X866:AA866),0,IF($F$17="custo",(MAX(X866:AA866)-AA866)/(MAX(X866:AA866)-MIN(X866:AA866)),(AA866-MIN(X866:AA866))/(MAX(X866:AA866)-MIN(X866:AA866))))</f>
        <v>1</v>
      </c>
      <c r="AV866" s="0" t="n">
        <f aca="false">STDEVP(AB866:AE866)</f>
        <v>0.438107732981065</v>
      </c>
      <c r="AW866" s="0" t="n">
        <f aca="false">STDEVP(AF866:AI866)</f>
        <v>0.373113609482748</v>
      </c>
      <c r="AX866" s="0" t="n">
        <f aca="false">STDEVP(AJ866:AM866)</f>
        <v>0.394245409739353</v>
      </c>
      <c r="AY866" s="0" t="n">
        <f aca="false">STDEVP(AN866:AQ866)</f>
        <v>0.394144382477644</v>
      </c>
      <c r="AZ866" s="0" t="n">
        <f aca="false">STDEVP(AR866:AU866)</f>
        <v>0.376279573884474</v>
      </c>
      <c r="BA866" s="0" t="n">
        <f aca="false">AV866*((1-IFERROR(CORREL(AB866:AE866,AF866:AI866),0))+(1-IFERROR(CORREL(AB866:AE866,AJ866:AM866),0))+(1-IFERROR(CORREL(AB866:AE866,AN866:AQ866),0))+(1-IFERROR(CORREL(AB866:AE866,AR866:AU866),0)))</f>
        <v>1.04630815144814</v>
      </c>
      <c r="BB866" s="0" t="n">
        <f aca="false">AW866*((1-IFERROR(CORREL(AF866:AI866,AB866:AE866),0))+(1-IFERROR(CORREL(AF866:AI866,AJ866:AM866),0))+(1-IFERROR(CORREL(AF866:AI866,AN866:AQ866),0))+(1-IFERROR(CORREL(AF866:AI866,AR866:AU866),0)))</f>
        <v>2.23481133121714</v>
      </c>
      <c r="BC866" s="0" t="n">
        <f aca="false">AX866*((1-IFERROR(CORREL(AJ866:AM866,AB866:AE866),0))+(1-IFERROR(CORREL(AJ866:AM866,AF866:AI866),0))+(1-IFERROR(CORREL(AJ866:AM866,AN866:AQ866),0))+(1-IFERROR(CORREL(AJ866:AM866,AR866:AU866),0)))</f>
        <v>1.10648121189551</v>
      </c>
      <c r="BD866" s="0" t="n">
        <f aca="false">AY866*((1-IFERROR(CORREL(AN866:AQ866,AB866:AE866),0))+(1-IFERROR(CORREL(AN866:AQ866,AF866:AI866),0))+(1-IFERROR(CORREL(AN866:AQ866,AJ866:AM866),0))+(1-IFERROR(CORREL(AN866:AQ866,AR866:AU866),0)))</f>
        <v>0.808892472646134</v>
      </c>
      <c r="BE866" s="0" t="n">
        <f aca="false">AZ866*((1-IFERROR(CORREL(AR866:AU866,AB866:AE866),0))+(1-IFERROR(CORREL(AR866:AU866,AF866:AI866),0))+(1-IFERROR(CORREL(AR866:AU866,AJ866:AM866),0))+(1-IFERROR(CORREL(AR866:AU866,AN866:AQ866),0)))</f>
        <v>1.05371451050692</v>
      </c>
      <c r="BF866" s="0" t="n">
        <f aca="false">IF(SUM(BA866:BE866)&gt;0,BA866/SUM(BA866:BE866),1/5)</f>
        <v>0.167403741667485</v>
      </c>
      <c r="BG866" s="0" t="n">
        <f aca="false">IF(SUM(BA866:BE866)&gt;0,BB866/SUM(BA866:BE866),1/5)</f>
        <v>0.357557931904524</v>
      </c>
      <c r="BH866" s="0" t="n">
        <f aca="false">IF(SUM(BA866:BE866)&gt;0,BC866/SUM(BA866:BE866),1/5)</f>
        <v>0.177031111436641</v>
      </c>
      <c r="BI866" s="0" t="n">
        <f aca="false">IF(SUM(BA866:BE866)&gt;0,BD866/SUM(BA866:BE866),1/5)</f>
        <v>0.129418495249426</v>
      </c>
      <c r="BJ866" s="0" t="n">
        <f aca="false">IF(SUM(BA866:BE866)&gt;0,BE866/SUM(BA866:BE866),1/5)</f>
        <v>0.168588719741924</v>
      </c>
      <c r="BK866" s="0" t="n">
        <f aca="false">BF866*AB866+BG866*AF866+BH866*AJ866+BI866*AN866+BJ866*AR866</f>
        <v>0.252198425607916</v>
      </c>
      <c r="BL866" s="0" t="n">
        <f aca="false">BF866*AC866+BG866*AG866+BH866*AK866+BI866*AO866+BJ866*AS866</f>
        <v>0.556229408565424</v>
      </c>
      <c r="BM866" s="0" t="n">
        <f aca="false">BF866*AD866+BG866*AH866+BH866*AL866+BI866*AP866+BJ866*AT866</f>
        <v>0.719931315590375</v>
      </c>
      <c r="BN866" s="0" t="n">
        <f aca="false">BF866*AE866+BG866*AI866+BH866*AM866+BI866*AQ866+BJ866*AU866</f>
        <v>0.642442068095476</v>
      </c>
      <c r="BO866" s="0" t="n">
        <f aca="false">RANK(BK866,$BK866:$BN866)</f>
        <v>4</v>
      </c>
      <c r="BP866" s="0" t="n">
        <f aca="false">RANK(BL866,$BK866:$BN866)</f>
        <v>3</v>
      </c>
      <c r="BQ866" s="0" t="n">
        <f aca="false">RANK(BM866,$BK866:$BN866)</f>
        <v>1</v>
      </c>
      <c r="BR866" s="0" t="n">
        <f aca="false">RANK(BN866,$BK866:$BN866)</f>
        <v>2</v>
      </c>
    </row>
    <row r="867" customFormat="false" ht="15" hidden="false" customHeight="false" outlineLevel="0" collapsed="false">
      <c r="A867" s="0" t="n">
        <v>844</v>
      </c>
      <c r="B867" s="0" t="n">
        <f aca="false">RANDBETWEEN(1,$B$5)</f>
        <v>2</v>
      </c>
      <c r="C867" s="0" t="n">
        <f aca="false">RANDBETWEEN(1,$B$5)</f>
        <v>1</v>
      </c>
      <c r="D867" s="0" t="n">
        <f aca="false">RANDBETWEEN(1,$B$5)</f>
        <v>2</v>
      </c>
      <c r="E867" s="0" t="n">
        <f aca="false">RANDBETWEEN(1,$B$5)</f>
        <v>4</v>
      </c>
      <c r="F867" s="0" t="n">
        <f aca="false">RANDBETWEEN(1,$B$5)</f>
        <v>2</v>
      </c>
      <c r="G867" s="0" t="n">
        <f aca="false">RANDBETWEEN(1,$B$5)</f>
        <v>4</v>
      </c>
      <c r="H867" s="0" t="n">
        <f aca="true">NORMINV(RAND(),$B$8,$B$13)</f>
        <v>48.9398763045277</v>
      </c>
      <c r="I867" s="0" t="n">
        <f aca="true">NORMINV(RAND(),$C$8,$C$13)</f>
        <v>71.9193644971595</v>
      </c>
      <c r="J867" s="0" t="n">
        <f aca="true">NORMINV(RAND(),$D$8,$D$13)</f>
        <v>14.4698705736607</v>
      </c>
      <c r="K867" s="0" t="n">
        <f aca="true">NORMINV(RAND(),$E$8,$E$13)</f>
        <v>3.2429314107114</v>
      </c>
      <c r="L867" s="0" t="n">
        <f aca="true">NORMINV(RAND(),$B$9,$B$14)</f>
        <v>41.4373647410885</v>
      </c>
      <c r="M867" s="0" t="n">
        <f aca="true">NORMINV(RAND(),$C$9,$C$14)</f>
        <v>47.6800375622674</v>
      </c>
      <c r="N867" s="0" t="n">
        <f aca="true">NORMINV(RAND(),$D$9,$D$14)</f>
        <v>50.8698689543268</v>
      </c>
      <c r="O867" s="0" t="n">
        <f aca="true">NORMINV(RAND(),$E$9,$E$14)</f>
        <v>26.4758876078184</v>
      </c>
      <c r="P867" s="0" t="n">
        <f aca="true">NORMINV(RAND(),$B$10,$B$15)</f>
        <v>23.7680927540894</v>
      </c>
      <c r="Q867" s="0" t="n">
        <f aca="true">NORMINV(RAND(),$C$10,$C$15)</f>
        <v>27.9928372385518</v>
      </c>
      <c r="R867" s="0" t="n">
        <f aca="true">NORMINV(RAND(),$D$10,$D$15)</f>
        <v>10.3161138702081</v>
      </c>
      <c r="S867" s="0" t="n">
        <f aca="true">NORMINV(RAND(),$E$10,$E$15)</f>
        <v>3.78959559474803</v>
      </c>
      <c r="T867" s="0" t="n">
        <f aca="false">MEDIAN(INDEX(Avaliadores!$B$17:$B$22,$B867),INDEX(Avaliadores!$B$17:$B$22,$C867),INDEX(Avaliadores!$B$17:$B$22,$D867),INDEX(Avaliadores!$B$17:$B$22,$E867),INDEX(Avaliadores!$B$17:$B$22,$F867),INDEX(Avaliadores!$B$17:$B$22,$G867))</f>
        <v>3.04166666666667</v>
      </c>
      <c r="U867" s="0" t="n">
        <f aca="false">MEDIAN(INDEX(Avaliadores!$C$17:$C$22,$B867),INDEX(Avaliadores!$C$17:$C$22,$C867),INDEX(Avaliadores!$C$17:$C$22,$D867),INDEX(Avaliadores!$C$17:$C$22,$E867),INDEX(Avaliadores!$C$17:$C$22,$F867),INDEX(Avaliadores!$C$17:$C$22,$G867))</f>
        <v>5.04166666666667</v>
      </c>
      <c r="V867" s="0" t="n">
        <f aca="false">MEDIAN(INDEX(Avaliadores!$D$17:$D$22,$B867),INDEX(Avaliadores!$D$17:$D$22,$C867),INDEX(Avaliadores!$D$17:$D$22,$D867),INDEX(Avaliadores!$D$17:$D$22,$E867),INDEX(Avaliadores!$D$17:$D$22,$F867),INDEX(Avaliadores!$D$17:$D$22,$G867))</f>
        <v>6.04166666666667</v>
      </c>
      <c r="W867" s="0" t="n">
        <f aca="false">MEDIAN(INDEX(Avaliadores!$E$17:$E$22,$B867),INDEX(Avaliadores!$E$17:$E$22,$C867),INDEX(Avaliadores!$E$17:$E$22,$D867),INDEX(Avaliadores!$E$17:$E$22,$E867),INDEX(Avaliadores!$E$17:$E$22,$F867),INDEX(Avaliadores!$E$17:$E$22,$G867))</f>
        <v>6.29166666666667</v>
      </c>
      <c r="X867" s="0" t="n">
        <f aca="false">MEDIAN(INDEX(Avaliadores!$F$17:$F$22,$B867),INDEX(Avaliadores!$F$17:$F$22,$C867),INDEX(Avaliadores!$F$17:$F$22,$D867),INDEX(Avaliadores!$F$17:$F$22,$E867),INDEX(Avaliadores!$F$17:$F$22,$F867),INDEX(Avaliadores!$F$17:$F$22,$G867))</f>
        <v>2.04166666666667</v>
      </c>
      <c r="Y867" s="0" t="n">
        <f aca="false">MEDIAN(INDEX(Avaliadores!$G$17:$G$22,$B867),INDEX(Avaliadores!$G$17:$G$22,$C867),INDEX(Avaliadores!$G$17:$G$22,$D867),INDEX(Avaliadores!$G$17:$G$22,$E867),INDEX(Avaliadores!$G$17:$G$22,$F867),INDEX(Avaliadores!$G$17:$G$22,$G867))</f>
        <v>5.54166666666667</v>
      </c>
      <c r="Z867" s="0" t="n">
        <f aca="false">MEDIAN(INDEX(Avaliadores!$H$17:$H$22,$B867),INDEX(Avaliadores!$H$17:$H$22,$C867),INDEX(Avaliadores!$H$17:$H$22,$D867),INDEX(Avaliadores!$H$17:$H$22,$E867),INDEX(Avaliadores!$H$17:$H$22,$F867),INDEX(Avaliadores!$H$17:$H$22,$G867))</f>
        <v>4.04166666666667</v>
      </c>
      <c r="AA867" s="0" t="n">
        <f aca="false">MEDIAN(INDEX(Avaliadores!$I$17:$I$22,$B867),INDEX(Avaliadores!$I$17:$I$22,$C867),INDEX(Avaliadores!$I$17:$I$22,$D867),INDEX(Avaliadores!$I$17:$I$22,$E867),INDEX(Avaliadores!$I$17:$I$22,$F867),INDEX(Avaliadores!$I$17:$I$22,$G867))</f>
        <v>6.04166666666667</v>
      </c>
      <c r="AB867" s="0" t="n">
        <f aca="false">IF(MAX(H867:K867)=MIN(H867:K867),0,IF($B$17="custo",(MAX(H867:K867)-H867)/(MAX(H867:K867)-MIN(H867:K867)),(H867-MIN(H867:K867))/(MAX(H867:K867)-MIN(H867:K867))))</f>
        <v>0.334605149974895</v>
      </c>
      <c r="AC867" s="0" t="n">
        <f aca="false">IF(MAX(H867:K867)=MIN(H867:K867),0,IF($B$17="custo",(MAX(H867:K867)-I867)/(MAX(H867:K867)-MIN(H867:K867)),(I867-MIN(H867:K867))/(MAX(H867:K867)-MIN(H867:K867))))</f>
        <v>0</v>
      </c>
      <c r="AD867" s="0" t="n">
        <f aca="false">IF(MAX(H867:K867)=MIN(H867:K867),0,IF($B$17="custo",(MAX(H867:K867)-J867)/(MAX(H867:K867)-MIN(H867:K867)),(J867-MIN(H867:K867))/(MAX(H867:K867)-MIN(H867:K867))))</f>
        <v>0.836524137052704</v>
      </c>
      <c r="AE867" s="0" t="n">
        <f aca="false">IF(MAX(H867:K867)=MIN(H867:K867),0,IF($B$17="custo",(MAX(H867:K867)-K867)/(MAX(H867:K867)-MIN(H867:K867)),(K867-MIN(H867:K867))/(MAX(H867:K867)-MIN(H867:K867))))</f>
        <v>1</v>
      </c>
      <c r="AF867" s="0" t="n">
        <f aca="false">IF(MAX(L867:O867)=MIN(L867:O867),0,IF($C$17="custo",(MAX(L867:O867)-L867)/(MAX(L867:O867)-MIN(L867:O867)),(L867-MIN(L867:O867))/(MAX(L867:O867)-MIN(L867:O867))))</f>
        <v>0.613326579238843</v>
      </c>
      <c r="AG867" s="0" t="n">
        <f aca="false">IF(MAX(L867:O867)=MIN(L867:O867),0,IF($C$17="custo",(MAX(L867:O867)-M867)/(MAX(L867:O867)-MIN(L867:O867)),(M867-MIN(L867:O867))/(MAX(L867:O867)-MIN(L867:O867))))</f>
        <v>0.869236950428515</v>
      </c>
      <c r="AH867" s="0" t="n">
        <f aca="false">IF(MAX(L867:O867)=MIN(L867:O867),0,IF($C$17="custo",(MAX(L867:O867)-N867)/(MAX(L867:O867)-MIN(L867:O867)),(N867-MIN(L867:O867))/(MAX(L867:O867)-MIN(L867:O867))))</f>
        <v>1</v>
      </c>
      <c r="AI867" s="0" t="n">
        <f aca="false">IF(MAX(L867:O867)=MIN(L867:O867),0,IF($C$17="custo",(MAX(L867:O867)-O867)/(MAX(L867:O867)-MIN(L867:O867)),(O867-MIN(L867:O867))/(MAX(L867:O867)-MIN(L867:O867))))</f>
        <v>0</v>
      </c>
      <c r="AJ867" s="0" t="n">
        <f aca="false">IF(MAX(P867:S867)=MIN(P867:S867),0,IF($D$17="custo",(MAX(P867:S867)-P867)/(MAX(P867:S867)-MIN(P867:S867)),(P867-MIN(P867:S867))/(MAX(P867:S867)-MIN(P867:S867))))</f>
        <v>0.174552836625668</v>
      </c>
      <c r="AK867" s="0" t="n">
        <f aca="false">IF(MAX(P867:S867)=MIN(P867:S867),0,IF($D$17="custo",(MAX(P867:S867)-Q867)/(MAX(P867:S867)-MIN(P867:S867)),(Q867-MIN(P867:S867))/(MAX(P867:S867)-MIN(P867:S867))))</f>
        <v>0</v>
      </c>
      <c r="AL867" s="0" t="n">
        <f aca="false">IF(MAX(P867:S867)=MIN(P867:S867),0,IF($D$17="custo",(MAX(P867:S867)-R867)/(MAX(P867:S867)-MIN(P867:S867)),(R867-MIN(P867:S867))/(MAX(P867:S867)-MIN(P867:S867))))</f>
        <v>0.730345283019933</v>
      </c>
      <c r="AM867" s="0" t="n">
        <f aca="false">IF(MAX(P867:S867)=MIN(P867:S867),0,IF($D$17="custo",(MAX(P867:S867)-S867)/(MAX(P867:S867)-MIN(P867:S867)),(S867-MIN(P867:S867))/(MAX(P867:S867)-MIN(P867:S867))))</f>
        <v>1</v>
      </c>
      <c r="AN867" s="0" t="n">
        <f aca="false">IF(MAX(T867:W867)=MIN(T867:W867),0,IF($E$17="custo",(MAX(T867:W867)-T867)/(MAX(T867:W867)-MIN(T867:W867)),(T867-MIN(T867:W867))/(MAX(T867:W867)-MIN(T867:W867))))</f>
        <v>0</v>
      </c>
      <c r="AO867" s="0" t="n">
        <f aca="false">IF(MAX(T867:W867)=MIN(T867:W867),0,IF($E$17="custo",(MAX(T867:W867)-U867)/(MAX(T867:W867)-MIN(T867:W867)),(U867-MIN(T867:W867))/(MAX(T867:W867)-MIN(T867:W867))))</f>
        <v>0.615384615384615</v>
      </c>
      <c r="AP867" s="0" t="n">
        <f aca="false">IF(MAX(T867:W867)=MIN(T867:W867),0,IF($E$17="custo",(MAX(T867:W867)-V867)/(MAX(T867:W867)-MIN(T867:W867)),(V867-MIN(T867:W867))/(MAX(T867:W867)-MIN(T867:W867))))</f>
        <v>0.923076923076923</v>
      </c>
      <c r="AQ867" s="0" t="n">
        <f aca="false">IF(MAX(T867:W867)=MIN(T867:W867),0,IF($E$17="custo",(MAX(T867:W867)-W867)/(MAX(T867:W867)-MIN(T867:W867)),(W867-MIN(T867:W867))/(MAX(T867:W867)-MIN(T867:W867))))</f>
        <v>1</v>
      </c>
      <c r="AR867" s="0" t="n">
        <f aca="false">IF(MAX(X867:AA867)=MIN(X867:AA867),0,IF($F$17="custo",(MAX(X867:AA867)-X867)/(MAX(X867:AA867)-MIN(X867:AA867)),(X867-MIN(X867:AA867))/(MAX(X867:AA867)-MIN(X867:AA867))))</f>
        <v>0</v>
      </c>
      <c r="AS867" s="0" t="n">
        <f aca="false">IF(MAX(X867:AA867)=MIN(X867:AA867),0,IF($F$17="custo",(MAX(X867:AA867)-Y867)/(MAX(X867:AA867)-MIN(X867:AA867)),(Y867-MIN(X867:AA867))/(MAX(X867:AA867)-MIN(X867:AA867))))</f>
        <v>0.875</v>
      </c>
      <c r="AT867" s="0" t="n">
        <f aca="false">IF(MAX(X867:AA867)=MIN(X867:AA867),0,IF($F$17="custo",(MAX(X867:AA867)-Z867)/(MAX(X867:AA867)-MIN(X867:AA867)),(Z867-MIN(X867:AA867))/(MAX(X867:AA867)-MIN(X867:AA867))))</f>
        <v>0.5</v>
      </c>
      <c r="AU867" s="0" t="n">
        <f aca="false">IF(MAX(X867:AA867)=MIN(X867:AA867),0,IF($F$17="custo",(MAX(X867:AA867)-AA867)/(MAX(X867:AA867)-MIN(X867:AA867)),(AA867-MIN(X867:AA867))/(MAX(X867:AA867)-MIN(X867:AA867))))</f>
        <v>1</v>
      </c>
      <c r="AV867" s="0" t="n">
        <f aca="false">STDEVP(AB867:AE867)</f>
        <v>0.397895288679777</v>
      </c>
      <c r="AW867" s="0" t="n">
        <f aca="false">STDEVP(AF867:AI867)</f>
        <v>0.384370247639718</v>
      </c>
      <c r="AX867" s="0" t="n">
        <f aca="false">STDEVP(AJ867:AM867)</f>
        <v>0.405189373517556</v>
      </c>
      <c r="AY867" s="0" t="n">
        <f aca="false">STDEVP(AN867:AQ867)</f>
        <v>0.393644028662668</v>
      </c>
      <c r="AZ867" s="0" t="n">
        <f aca="false">STDEVP(AR867:AU867)</f>
        <v>0.389059362437148</v>
      </c>
      <c r="BA867" s="0" t="n">
        <f aca="false">AV867*((1-IFERROR(CORREL(AB867:AE867,AF867:AI867),0))+(1-IFERROR(CORREL(AB867:AE867,AJ867:AM867),0))+(1-IFERROR(CORREL(AB867:AE867,AN867:AQ867),0))+(1-IFERROR(CORREL(AB867:AE867,AR867:AU867),0)))</f>
        <v>1.06495972342792</v>
      </c>
      <c r="BB867" s="0" t="n">
        <f aca="false">AW867*((1-IFERROR(CORREL(AF867:AI867,AB867:AE867),0))+(1-IFERROR(CORREL(AF867:AI867,AJ867:AM867),0))+(1-IFERROR(CORREL(AF867:AI867,AN867:AQ867),0))+(1-IFERROR(CORREL(AF867:AI867,AR867:AU867),0)))</f>
        <v>2.15411856623094</v>
      </c>
      <c r="BC867" s="0" t="n">
        <f aca="false">AX867*((1-IFERROR(CORREL(AJ867:AM867,AB867:AE867),0))+(1-IFERROR(CORREL(AJ867:AM867,AF867:AI867),0))+(1-IFERROR(CORREL(AJ867:AM867,AN867:AQ867),0))+(1-IFERROR(CORREL(AJ867:AM867,AR867:AU867),0)))</f>
        <v>0.999870024725912</v>
      </c>
      <c r="BD867" s="0" t="n">
        <f aca="false">AY867*((1-IFERROR(CORREL(AN867:AQ867,AB867:AE867),0))+(1-IFERROR(CORREL(AN867:AQ867,AF867:AI867),0))+(1-IFERROR(CORREL(AN867:AQ867,AJ867:AM867),0))+(1-IFERROR(CORREL(AN867:AQ867,AR867:AU867),0)))</f>
        <v>0.799484864032945</v>
      </c>
      <c r="BE867" s="0" t="n">
        <f aca="false">AZ867*((1-IFERROR(CORREL(AR867:AU867,AB867:AE867),0))+(1-IFERROR(CORREL(AR867:AU867,AF867:AI867),0))+(1-IFERROR(CORREL(AR867:AU867,AJ867:AM867),0))+(1-IFERROR(CORREL(AR867:AU867,AN867:AQ867),0)))</f>
        <v>1.1564847822687</v>
      </c>
      <c r="BF867" s="0" t="n">
        <f aca="false">IF(SUM(BA867:BE867)&gt;0,BA867/SUM(BA867:BE867),1/5)</f>
        <v>0.172465404432602</v>
      </c>
      <c r="BG867" s="0" t="n">
        <f aca="false">IF(SUM(BA867:BE867)&gt;0,BB867/SUM(BA867:BE867),1/5)</f>
        <v>0.34884974665987</v>
      </c>
      <c r="BH867" s="0" t="n">
        <f aca="false">IF(SUM(BA867:BE867)&gt;0,BC867/SUM(BA867:BE867),1/5)</f>
        <v>0.161924422493018</v>
      </c>
      <c r="BI867" s="0" t="n">
        <f aca="false">IF(SUM(BA867:BE867)&gt;0,BD867/SUM(BA867:BE867),1/5)</f>
        <v>0.129472953183021</v>
      </c>
      <c r="BJ867" s="0" t="n">
        <f aca="false">IF(SUM(BA867:BE867)&gt;0,BE867/SUM(BA867:BE867),1/5)</f>
        <v>0.187287473231489</v>
      </c>
      <c r="BK867" s="0" t="n">
        <f aca="false">BF867*AB867+BG867*AF867+BH867*AJ867+BI867*AN867+BJ867*AR867</f>
        <v>0.299931001568016</v>
      </c>
      <c r="BL867" s="0" t="n">
        <f aca="false">BF867*AC867+BG867*AG867+BH867*AK867+BI867*AO867+BJ867*AS867</f>
        <v>0.546785292519182</v>
      </c>
      <c r="BM867" s="0" t="n">
        <f aca="false">BF867*AD867+BG867*AH867+BH867*AL867+BI867*AP867+BJ867*AT867</f>
        <v>0.824539190309411</v>
      </c>
      <c r="BN867" s="0" t="n">
        <f aca="false">BF867*AE867+BG867*AI867+BH867*AM867+BI867*AQ867+BJ867*AU867</f>
        <v>0.65115025334013</v>
      </c>
      <c r="BO867" s="0" t="n">
        <f aca="false">RANK(BK867,$BK867:$BN867)</f>
        <v>4</v>
      </c>
      <c r="BP867" s="0" t="n">
        <f aca="false">RANK(BL867,$BK867:$BN867)</f>
        <v>3</v>
      </c>
      <c r="BQ867" s="0" t="n">
        <f aca="false">RANK(BM867,$BK867:$BN867)</f>
        <v>1</v>
      </c>
      <c r="BR867" s="0" t="n">
        <f aca="false">RANK(BN867,$BK867:$BN867)</f>
        <v>2</v>
      </c>
    </row>
    <row r="868" customFormat="false" ht="15" hidden="false" customHeight="false" outlineLevel="0" collapsed="false">
      <c r="A868" s="0" t="n">
        <v>845</v>
      </c>
      <c r="B868" s="0" t="n">
        <f aca="false">RANDBETWEEN(1,$B$5)</f>
        <v>6</v>
      </c>
      <c r="C868" s="0" t="n">
        <f aca="false">RANDBETWEEN(1,$B$5)</f>
        <v>1</v>
      </c>
      <c r="D868" s="0" t="n">
        <f aca="false">RANDBETWEEN(1,$B$5)</f>
        <v>3</v>
      </c>
      <c r="E868" s="0" t="n">
        <f aca="false">RANDBETWEEN(1,$B$5)</f>
        <v>4</v>
      </c>
      <c r="F868" s="0" t="n">
        <f aca="false">RANDBETWEEN(1,$B$5)</f>
        <v>1</v>
      </c>
      <c r="G868" s="0" t="n">
        <f aca="false">RANDBETWEEN(1,$B$5)</f>
        <v>2</v>
      </c>
      <c r="H868" s="0" t="n">
        <f aca="true">NORMINV(RAND(),$B$8,$B$13)</f>
        <v>54.2358899314155</v>
      </c>
      <c r="I868" s="0" t="n">
        <f aca="true">NORMINV(RAND(),$C$8,$C$13)</f>
        <v>70.2215019805937</v>
      </c>
      <c r="J868" s="0" t="n">
        <f aca="true">NORMINV(RAND(),$D$8,$D$13)</f>
        <v>14.8735972048423</v>
      </c>
      <c r="K868" s="0" t="n">
        <f aca="true">NORMINV(RAND(),$E$8,$E$13)</f>
        <v>3.04904452241597</v>
      </c>
      <c r="L868" s="0" t="n">
        <f aca="true">NORMINV(RAND(),$B$9,$B$14)</f>
        <v>49.9261158652003</v>
      </c>
      <c r="M868" s="0" t="n">
        <f aca="true">NORMINV(RAND(),$C$9,$C$14)</f>
        <v>57.2167440231168</v>
      </c>
      <c r="N868" s="0" t="n">
        <f aca="true">NORMINV(RAND(),$D$9,$D$14)</f>
        <v>46.7208263798946</v>
      </c>
      <c r="O868" s="0" t="n">
        <f aca="true">NORMINV(RAND(),$E$9,$E$14)</f>
        <v>21.7164362782526</v>
      </c>
      <c r="P868" s="0" t="n">
        <f aca="true">NORMINV(RAND(),$B$10,$B$15)</f>
        <v>25.6574611151444</v>
      </c>
      <c r="Q868" s="0" t="n">
        <f aca="true">NORMINV(RAND(),$C$10,$C$15)</f>
        <v>29.2491797128047</v>
      </c>
      <c r="R868" s="0" t="n">
        <f aca="true">NORMINV(RAND(),$D$10,$D$15)</f>
        <v>10.148874500807</v>
      </c>
      <c r="S868" s="0" t="n">
        <f aca="true">NORMINV(RAND(),$E$10,$E$15)</f>
        <v>3.94022728382026</v>
      </c>
      <c r="T868" s="0" t="n">
        <f aca="false">MEDIAN(INDEX(Avaliadores!$B$17:$B$22,$B868),INDEX(Avaliadores!$B$17:$B$22,$C868),INDEX(Avaliadores!$B$17:$B$22,$D868),INDEX(Avaliadores!$B$17:$B$22,$E868),INDEX(Avaliadores!$B$17:$B$22,$F868),INDEX(Avaliadores!$B$17:$B$22,$G868))</f>
        <v>2.41666666666667</v>
      </c>
      <c r="U868" s="0" t="n">
        <f aca="false">MEDIAN(INDEX(Avaliadores!$C$17:$C$22,$B868),INDEX(Avaliadores!$C$17:$C$22,$C868),INDEX(Avaliadores!$C$17:$C$22,$D868),INDEX(Avaliadores!$C$17:$C$22,$E868),INDEX(Avaliadores!$C$17:$C$22,$F868),INDEX(Avaliadores!$C$17:$C$22,$G868))</f>
        <v>4.91666666666667</v>
      </c>
      <c r="V868" s="0" t="n">
        <f aca="false">MEDIAN(INDEX(Avaliadores!$D$17:$D$22,$B868),INDEX(Avaliadores!$D$17:$D$22,$C868),INDEX(Avaliadores!$D$17:$D$22,$D868),INDEX(Avaliadores!$D$17:$D$22,$E868),INDEX(Avaliadores!$D$17:$D$22,$F868),INDEX(Avaliadores!$D$17:$D$22,$G868))</f>
        <v>5.91666666666667</v>
      </c>
      <c r="W868" s="0" t="n">
        <f aca="false">MEDIAN(INDEX(Avaliadores!$E$17:$E$22,$B868),INDEX(Avaliadores!$E$17:$E$22,$C868),INDEX(Avaliadores!$E$17:$E$22,$D868),INDEX(Avaliadores!$E$17:$E$22,$E868),INDEX(Avaliadores!$E$17:$E$22,$F868),INDEX(Avaliadores!$E$17:$E$22,$G868))</f>
        <v>6.29166666666667</v>
      </c>
      <c r="X868" s="0" t="n">
        <f aca="false">MEDIAN(INDEX(Avaliadores!$F$17:$F$22,$B868),INDEX(Avaliadores!$F$17:$F$22,$C868),INDEX(Avaliadores!$F$17:$F$22,$D868),INDEX(Avaliadores!$F$17:$F$22,$E868),INDEX(Avaliadores!$F$17:$F$22,$F868),INDEX(Avaliadores!$F$17:$F$22,$G868))</f>
        <v>2.41666666666667</v>
      </c>
      <c r="Y868" s="0" t="n">
        <f aca="false">MEDIAN(INDEX(Avaliadores!$G$17:$G$22,$B868),INDEX(Avaliadores!$G$17:$G$22,$C868),INDEX(Avaliadores!$G$17:$G$22,$D868),INDEX(Avaliadores!$G$17:$G$22,$E868),INDEX(Avaliadores!$G$17:$G$22,$F868),INDEX(Avaliadores!$G$17:$G$22,$G868))</f>
        <v>5.04166666666667</v>
      </c>
      <c r="Z868" s="0" t="n">
        <f aca="false">MEDIAN(INDEX(Avaliadores!$H$17:$H$22,$B868),INDEX(Avaliadores!$H$17:$H$22,$C868),INDEX(Avaliadores!$H$17:$H$22,$D868),INDEX(Avaliadores!$H$17:$H$22,$E868),INDEX(Avaliadores!$H$17:$H$22,$F868),INDEX(Avaliadores!$H$17:$H$22,$G868))</f>
        <v>4.04166666666667</v>
      </c>
      <c r="AA868" s="0" t="n">
        <f aca="false">MEDIAN(INDEX(Avaliadores!$I$17:$I$22,$B868),INDEX(Avaliadores!$I$17:$I$22,$C868),INDEX(Avaliadores!$I$17:$I$22,$D868),INDEX(Avaliadores!$I$17:$I$22,$E868),INDEX(Avaliadores!$I$17:$I$22,$F868),INDEX(Avaliadores!$I$17:$I$22,$G868))</f>
        <v>6.91666666666667</v>
      </c>
      <c r="AB868" s="0" t="n">
        <f aca="false">IF(MAX(H868:K868)=MIN(H868:K868),0,IF($B$17="custo",(MAX(H868:K868)-H868)/(MAX(H868:K868)-MIN(H868:K868)),(H868-MIN(H868:K868))/(MAX(H868:K868)-MIN(H868:K868))))</f>
        <v>0.237978669443961</v>
      </c>
      <c r="AC868" s="0" t="n">
        <f aca="false">IF(MAX(H868:K868)=MIN(H868:K868),0,IF($B$17="custo",(MAX(H868:K868)-I868)/(MAX(H868:K868)-MIN(H868:K868)),(I868-MIN(H868:K868))/(MAX(H868:K868)-MIN(H868:K868))))</f>
        <v>0</v>
      </c>
      <c r="AD868" s="0" t="n">
        <f aca="false">IF(MAX(H868:K868)=MIN(H868:K868),0,IF($B$17="custo",(MAX(H868:K868)-J868)/(MAX(H868:K868)-MIN(H868:K868)),(J868-MIN(H868:K868))/(MAX(H868:K868)-MIN(H868:K868))))</f>
        <v>0.82396724595362</v>
      </c>
      <c r="AE868" s="0" t="n">
        <f aca="false">IF(MAX(H868:K868)=MIN(H868:K868),0,IF($B$17="custo",(MAX(H868:K868)-K868)/(MAX(H868:K868)-MIN(H868:K868)),(K868-MIN(H868:K868))/(MAX(H868:K868)-MIN(H868:K868))))</f>
        <v>1</v>
      </c>
      <c r="AF868" s="0" t="n">
        <f aca="false">IF(MAX(L868:O868)=MIN(L868:O868),0,IF($C$17="custo",(MAX(L868:O868)-L868)/(MAX(L868:O868)-MIN(L868:O868)),(L868-MIN(L868:O868))/(MAX(L868:O868)-MIN(L868:O868))))</f>
        <v>0.794631973043353</v>
      </c>
      <c r="AG868" s="0" t="n">
        <f aca="false">IF(MAX(L868:O868)=MIN(L868:O868),0,IF($C$17="custo",(MAX(L868:O868)-M868)/(MAX(L868:O868)-MIN(L868:O868)),(M868-MIN(L868:O868))/(MAX(L868:O868)-MIN(L868:O868))))</f>
        <v>1</v>
      </c>
      <c r="AH868" s="0" t="n">
        <f aca="false">IF(MAX(L868:O868)=MIN(L868:O868),0,IF($C$17="custo",(MAX(L868:O868)-N868)/(MAX(L868:O868)-MIN(L868:O868)),(N868-MIN(L868:O868))/(MAX(L868:O868)-MIN(L868:O868))))</f>
        <v>0.704342911090943</v>
      </c>
      <c r="AI868" s="0" t="n">
        <f aca="false">IF(MAX(L868:O868)=MIN(L868:O868),0,IF($C$17="custo",(MAX(L868:O868)-O868)/(MAX(L868:O868)-MIN(L868:O868)),(O868-MIN(L868:O868))/(MAX(L868:O868)-MIN(L868:O868))))</f>
        <v>0</v>
      </c>
      <c r="AJ868" s="0" t="n">
        <f aca="false">IF(MAX(P868:S868)=MIN(P868:S868),0,IF($D$17="custo",(MAX(P868:S868)-P868)/(MAX(P868:S868)-MIN(P868:S868)),(P868-MIN(P868:S868))/(MAX(P868:S868)-MIN(P868:S868))))</f>
        <v>0.141914945224955</v>
      </c>
      <c r="AK868" s="0" t="n">
        <f aca="false">IF(MAX(P868:S868)=MIN(P868:S868),0,IF($D$17="custo",(MAX(P868:S868)-Q868)/(MAX(P868:S868)-MIN(P868:S868)),(Q868-MIN(P868:S868))/(MAX(P868:S868)-MIN(P868:S868))))</f>
        <v>0</v>
      </c>
      <c r="AL868" s="0" t="n">
        <f aca="false">IF(MAX(P868:S868)=MIN(P868:S868),0,IF($D$17="custo",(MAX(P868:S868)-R868)/(MAX(P868:S868)-MIN(P868:S868)),(R868-MIN(P868:S868))/(MAX(P868:S868)-MIN(P868:S868))))</f>
        <v>0.754685728917155</v>
      </c>
      <c r="AM868" s="0" t="n">
        <f aca="false">IF(MAX(P868:S868)=MIN(P868:S868),0,IF($D$17="custo",(MAX(P868:S868)-S868)/(MAX(P868:S868)-MIN(P868:S868)),(S868-MIN(P868:S868))/(MAX(P868:S868)-MIN(P868:S868))))</f>
        <v>1</v>
      </c>
      <c r="AN868" s="0" t="n">
        <f aca="false">IF(MAX(T868:W868)=MIN(T868:W868),0,IF($E$17="custo",(MAX(T868:W868)-T868)/(MAX(T868:W868)-MIN(T868:W868)),(T868-MIN(T868:W868))/(MAX(T868:W868)-MIN(T868:W868))))</f>
        <v>0</v>
      </c>
      <c r="AO868" s="0" t="n">
        <f aca="false">IF(MAX(T868:W868)=MIN(T868:W868),0,IF($E$17="custo",(MAX(T868:W868)-U868)/(MAX(T868:W868)-MIN(T868:W868)),(U868-MIN(T868:W868))/(MAX(T868:W868)-MIN(T868:W868))))</f>
        <v>0.645161290322581</v>
      </c>
      <c r="AP868" s="0" t="n">
        <f aca="false">IF(MAX(T868:W868)=MIN(T868:W868),0,IF($E$17="custo",(MAX(T868:W868)-V868)/(MAX(T868:W868)-MIN(T868:W868)),(V868-MIN(T868:W868))/(MAX(T868:W868)-MIN(T868:W868))))</f>
        <v>0.903225806451613</v>
      </c>
      <c r="AQ868" s="0" t="n">
        <f aca="false">IF(MAX(T868:W868)=MIN(T868:W868),0,IF($E$17="custo",(MAX(T868:W868)-W868)/(MAX(T868:W868)-MIN(T868:W868)),(W868-MIN(T868:W868))/(MAX(T868:W868)-MIN(T868:W868))))</f>
        <v>1</v>
      </c>
      <c r="AR868" s="0" t="n">
        <f aca="false">IF(MAX(X868:AA868)=MIN(X868:AA868),0,IF($F$17="custo",(MAX(X868:AA868)-X868)/(MAX(X868:AA868)-MIN(X868:AA868)),(X868-MIN(X868:AA868))/(MAX(X868:AA868)-MIN(X868:AA868))))</f>
        <v>0</v>
      </c>
      <c r="AS868" s="0" t="n">
        <f aca="false">IF(MAX(X868:AA868)=MIN(X868:AA868),0,IF($F$17="custo",(MAX(X868:AA868)-Y868)/(MAX(X868:AA868)-MIN(X868:AA868)),(Y868-MIN(X868:AA868))/(MAX(X868:AA868)-MIN(X868:AA868))))</f>
        <v>0.583333333333333</v>
      </c>
      <c r="AT868" s="0" t="n">
        <f aca="false">IF(MAX(X868:AA868)=MIN(X868:AA868),0,IF($F$17="custo",(MAX(X868:AA868)-Z868)/(MAX(X868:AA868)-MIN(X868:AA868)),(Z868-MIN(X868:AA868))/(MAX(X868:AA868)-MIN(X868:AA868))))</f>
        <v>0.361111111111111</v>
      </c>
      <c r="AU868" s="0" t="n">
        <f aca="false">IF(MAX(X868:AA868)=MIN(X868:AA868),0,IF($F$17="custo",(MAX(X868:AA868)-AA868)/(MAX(X868:AA868)-MIN(X868:AA868)),(AA868-MIN(X868:AA868))/(MAX(X868:AA868)-MIN(X868:AA868))))</f>
        <v>1</v>
      </c>
      <c r="AV868" s="0" t="n">
        <f aca="false">STDEVP(AB868:AE868)</f>
        <v>0.410076404468886</v>
      </c>
      <c r="AW868" s="0" t="n">
        <f aca="false">STDEVP(AF868:AI868)</f>
        <v>0.376271192460748</v>
      </c>
      <c r="AX868" s="0" t="n">
        <f aca="false">STDEVP(AJ868:AM868)</f>
        <v>0.415456637875827</v>
      </c>
      <c r="AY868" s="0" t="n">
        <f aca="false">STDEVP(AN868:AQ868)</f>
        <v>0.390025880301411</v>
      </c>
      <c r="AZ868" s="0" t="n">
        <f aca="false">STDEVP(AR868:AU868)</f>
        <v>0.362444120852775</v>
      </c>
      <c r="BA868" s="0" t="n">
        <f aca="false">AV868*((1-IFERROR(CORREL(AB868:AE868,AF868:AI868),0))+(1-IFERROR(CORREL(AB868:AE868,AJ868:AM868),0))+(1-IFERROR(CORREL(AB868:AE868,AN868:AQ868),0))+(1-IFERROR(CORREL(AB868:AE868,AR868:AU868),0)))</f>
        <v>1.09739680800014</v>
      </c>
      <c r="BB868" s="0" t="n">
        <f aca="false">AW868*((1-IFERROR(CORREL(AF868:AI868,AB868:AE868),0))+(1-IFERROR(CORREL(AF868:AI868,AJ868:AM868),0))+(1-IFERROR(CORREL(AF868:AI868,AN868:AQ868),0))+(1-IFERROR(CORREL(AF868:AI868,AR868:AU868),0)))</f>
        <v>2.60589691154848</v>
      </c>
      <c r="BC868" s="0" t="n">
        <f aca="false">AX868*((1-IFERROR(CORREL(AJ868:AM868,AB868:AE868),0))+(1-IFERROR(CORREL(AJ868:AM868,AF868:AI868),0))+(1-IFERROR(CORREL(AJ868:AM868,AN868:AQ868),0))+(1-IFERROR(CORREL(AJ868:AM868,AR868:AU868),0)))</f>
        <v>1.06247809066256</v>
      </c>
      <c r="BD868" s="0" t="n">
        <f aca="false">AY868*((1-IFERROR(CORREL(AN868:AQ868,AB868:AE868),0))+(1-IFERROR(CORREL(AN868:AQ868,AF868:AI868),0))+(1-IFERROR(CORREL(AN868:AQ868,AJ868:AM868),0))+(1-IFERROR(CORREL(AN868:AQ868,AR868:AU868),0)))</f>
        <v>0.899398499530742</v>
      </c>
      <c r="BE868" s="0" t="n">
        <f aca="false">AZ868*((1-IFERROR(CORREL(AR868:AU868,AB868:AE868),0))+(1-IFERROR(CORREL(AR868:AU868,AF868:AI868),0))+(1-IFERROR(CORREL(AR868:AU868,AJ868:AM868),0))+(1-IFERROR(CORREL(AR868:AU868,AN868:AQ868),0)))</f>
        <v>1.01217257537054</v>
      </c>
      <c r="BF868" s="0" t="n">
        <f aca="false">IF(SUM(BA868:BE868)&gt;0,BA868/SUM(BA868:BE868),1/5)</f>
        <v>0.164346331599483</v>
      </c>
      <c r="BG868" s="0" t="n">
        <f aca="false">IF(SUM(BA868:BE868)&gt;0,BB868/SUM(BA868:BE868),1/5)</f>
        <v>0.39025956228165</v>
      </c>
      <c r="BH868" s="0" t="n">
        <f aca="false">IF(SUM(BA868:BE868)&gt;0,BC868/SUM(BA868:BE868),1/5)</f>
        <v>0.159116898584228</v>
      </c>
      <c r="BI868" s="0" t="n">
        <f aca="false">IF(SUM(BA868:BE868)&gt;0,BD868/SUM(BA868:BE868),1/5)</f>
        <v>0.13469407143012</v>
      </c>
      <c r="BJ868" s="0" t="n">
        <f aca="false">IF(SUM(BA868:BE868)&gt;0,BE868/SUM(BA868:BE868),1/5)</f>
        <v>0.151583136104519</v>
      </c>
      <c r="BK868" s="0" t="n">
        <f aca="false">BF868*AB868+BG868*AF868+BH868*AJ868+BI868*AN868+BJ868*AR868</f>
        <v>0.371804713243889</v>
      </c>
      <c r="BL868" s="0" t="n">
        <f aca="false">BF868*AC868+BG868*AG868+BH868*AK868+BI868*AO868+BJ868*AS868</f>
        <v>0.565582459265277</v>
      </c>
      <c r="BM868" s="0" t="n">
        <f aca="false">BF868*AD868+BG868*AH868+BH868*AL868+BI868*AP868+BJ868*AT868</f>
        <v>0.706773318996347</v>
      </c>
      <c r="BN868" s="0" t="n">
        <f aca="false">BF868*AE868+BG868*AI868+BH868*AM868+BI868*AQ868+BJ868*AU868</f>
        <v>0.60974043771835</v>
      </c>
      <c r="BO868" s="0" t="n">
        <f aca="false">RANK(BK868,$BK868:$BN868)</f>
        <v>4</v>
      </c>
      <c r="BP868" s="0" t="n">
        <f aca="false">RANK(BL868,$BK868:$BN868)</f>
        <v>3</v>
      </c>
      <c r="BQ868" s="0" t="n">
        <f aca="false">RANK(BM868,$BK868:$BN868)</f>
        <v>1</v>
      </c>
      <c r="BR868" s="0" t="n">
        <f aca="false">RANK(BN868,$BK868:$BN868)</f>
        <v>2</v>
      </c>
    </row>
    <row r="869" customFormat="false" ht="15" hidden="false" customHeight="false" outlineLevel="0" collapsed="false">
      <c r="A869" s="0" t="n">
        <v>846</v>
      </c>
      <c r="B869" s="0" t="n">
        <f aca="false">RANDBETWEEN(1,$B$5)</f>
        <v>1</v>
      </c>
      <c r="C869" s="0" t="n">
        <f aca="false">RANDBETWEEN(1,$B$5)</f>
        <v>6</v>
      </c>
      <c r="D869" s="0" t="n">
        <f aca="false">RANDBETWEEN(1,$B$5)</f>
        <v>6</v>
      </c>
      <c r="E869" s="0" t="n">
        <f aca="false">RANDBETWEEN(1,$B$5)</f>
        <v>2</v>
      </c>
      <c r="F869" s="0" t="n">
        <f aca="false">RANDBETWEEN(1,$B$5)</f>
        <v>2</v>
      </c>
      <c r="G869" s="0" t="n">
        <f aca="false">RANDBETWEEN(1,$B$5)</f>
        <v>3</v>
      </c>
      <c r="H869" s="0" t="n">
        <f aca="true">NORMINV(RAND(),$B$8,$B$13)</f>
        <v>51.5038976537843</v>
      </c>
      <c r="I869" s="0" t="n">
        <f aca="true">NORMINV(RAND(),$C$8,$C$13)</f>
        <v>63.3252107548816</v>
      </c>
      <c r="J869" s="0" t="n">
        <f aca="true">NORMINV(RAND(),$D$8,$D$13)</f>
        <v>15.8201478213625</v>
      </c>
      <c r="K869" s="0" t="n">
        <f aca="true">NORMINV(RAND(),$E$8,$E$13)</f>
        <v>3.06691790678965</v>
      </c>
      <c r="L869" s="0" t="n">
        <f aca="true">NORMINV(RAND(),$B$9,$B$14)</f>
        <v>49.2037542457102</v>
      </c>
      <c r="M869" s="0" t="n">
        <f aca="true">NORMINV(RAND(),$C$9,$C$14)</f>
        <v>49.7688914996162</v>
      </c>
      <c r="N869" s="0" t="n">
        <f aca="true">NORMINV(RAND(),$D$9,$D$14)</f>
        <v>38.5562584288973</v>
      </c>
      <c r="O869" s="0" t="n">
        <f aca="true">NORMINV(RAND(),$E$9,$E$14)</f>
        <v>24.7760660656149</v>
      </c>
      <c r="P869" s="0" t="n">
        <f aca="true">NORMINV(RAND(),$B$10,$B$15)</f>
        <v>23.7070765447502</v>
      </c>
      <c r="Q869" s="0" t="n">
        <f aca="true">NORMINV(RAND(),$C$10,$C$15)</f>
        <v>30.5591668310015</v>
      </c>
      <c r="R869" s="0" t="n">
        <f aca="true">NORMINV(RAND(),$D$10,$D$15)</f>
        <v>10.0211184573725</v>
      </c>
      <c r="S869" s="0" t="n">
        <f aca="true">NORMINV(RAND(),$E$10,$E$15)</f>
        <v>4.00707248688074</v>
      </c>
      <c r="T869" s="0" t="n">
        <f aca="false">MEDIAN(INDEX(Avaliadores!$B$17:$B$22,$B869),INDEX(Avaliadores!$B$17:$B$22,$C869),INDEX(Avaliadores!$B$17:$B$22,$D869),INDEX(Avaliadores!$B$17:$B$22,$E869),INDEX(Avaliadores!$B$17:$B$22,$F869),INDEX(Avaliadores!$B$17:$B$22,$G869))</f>
        <v>2.41666666666667</v>
      </c>
      <c r="U869" s="0" t="n">
        <f aca="false">MEDIAN(INDEX(Avaliadores!$C$17:$C$22,$B869),INDEX(Avaliadores!$C$17:$C$22,$C869),INDEX(Avaliadores!$C$17:$C$22,$D869),INDEX(Avaliadores!$C$17:$C$22,$E869),INDEX(Avaliadores!$C$17:$C$22,$F869),INDEX(Avaliadores!$C$17:$C$22,$G869))</f>
        <v>5.04166666666667</v>
      </c>
      <c r="V869" s="0" t="n">
        <f aca="false">MEDIAN(INDEX(Avaliadores!$D$17:$D$22,$B869),INDEX(Avaliadores!$D$17:$D$22,$C869),INDEX(Avaliadores!$D$17:$D$22,$D869),INDEX(Avaliadores!$D$17:$D$22,$E869),INDEX(Avaliadores!$D$17:$D$22,$F869),INDEX(Avaliadores!$D$17:$D$22,$G869))</f>
        <v>5.91666666666667</v>
      </c>
      <c r="W869" s="0" t="n">
        <f aca="false">MEDIAN(INDEX(Avaliadores!$E$17:$E$22,$B869),INDEX(Avaliadores!$E$17:$E$22,$C869),INDEX(Avaliadores!$E$17:$E$22,$D869),INDEX(Avaliadores!$E$17:$E$22,$E869),INDEX(Avaliadores!$E$17:$E$22,$F869),INDEX(Avaliadores!$E$17:$E$22,$G869))</f>
        <v>6.04166666666667</v>
      </c>
      <c r="X869" s="0" t="n">
        <f aca="false">MEDIAN(INDEX(Avaliadores!$F$17:$F$22,$B869),INDEX(Avaliadores!$F$17:$F$22,$C869),INDEX(Avaliadores!$F$17:$F$22,$D869),INDEX(Avaliadores!$F$17:$F$22,$E869),INDEX(Avaliadores!$F$17:$F$22,$F869),INDEX(Avaliadores!$F$17:$F$22,$G869))</f>
        <v>2.41666666666667</v>
      </c>
      <c r="Y869" s="0" t="n">
        <f aca="false">MEDIAN(INDEX(Avaliadores!$G$17:$G$22,$B869),INDEX(Avaliadores!$G$17:$G$22,$C869),INDEX(Avaliadores!$G$17:$G$22,$D869),INDEX(Avaliadores!$G$17:$G$22,$E869),INDEX(Avaliadores!$G$17:$G$22,$F869),INDEX(Avaliadores!$G$17:$G$22,$G869))</f>
        <v>5.41666666666667</v>
      </c>
      <c r="Z869" s="0" t="n">
        <f aca="false">MEDIAN(INDEX(Avaliadores!$H$17:$H$22,$B869),INDEX(Avaliadores!$H$17:$H$22,$C869),INDEX(Avaliadores!$H$17:$H$22,$D869),INDEX(Avaliadores!$H$17:$H$22,$E869),INDEX(Avaliadores!$H$17:$H$22,$F869),INDEX(Avaliadores!$H$17:$H$22,$G869))</f>
        <v>4.04166666666667</v>
      </c>
      <c r="AA869" s="0" t="n">
        <f aca="false">MEDIAN(INDEX(Avaliadores!$I$17:$I$22,$B869),INDEX(Avaliadores!$I$17:$I$22,$C869),INDEX(Avaliadores!$I$17:$I$22,$D869),INDEX(Avaliadores!$I$17:$I$22,$E869),INDEX(Avaliadores!$I$17:$I$22,$F869),INDEX(Avaliadores!$I$17:$I$22,$G869))</f>
        <v>6.91666666666667</v>
      </c>
      <c r="AB869" s="0" t="n">
        <f aca="false">IF(MAX(H869:K869)=MIN(H869:K869),0,IF($B$17="custo",(MAX(H869:K869)-H869)/(MAX(H869:K869)-MIN(H869:K869)),(H869-MIN(H869:K869))/(MAX(H869:K869)-MIN(H869:K869))))</f>
        <v>0.196177364846664</v>
      </c>
      <c r="AC869" s="0" t="n">
        <f aca="false">IF(MAX(H869:K869)=MIN(H869:K869),0,IF($B$17="custo",(MAX(H869:K869)-I869)/(MAX(H869:K869)-MIN(H869:K869)),(I869-MIN(H869:K869))/(MAX(H869:K869)-MIN(H869:K869))))</f>
        <v>0</v>
      </c>
      <c r="AD869" s="0" t="n">
        <f aca="false">IF(MAX(H869:K869)=MIN(H869:K869),0,IF($B$17="custo",(MAX(H869:K869)-J869)/(MAX(H869:K869)-MIN(H869:K869)),(J869-MIN(H869:K869))/(MAX(H869:K869)-MIN(H869:K869))))</f>
        <v>0.788357264837835</v>
      </c>
      <c r="AE869" s="0" t="n">
        <f aca="false">IF(MAX(H869:K869)=MIN(H869:K869),0,IF($B$17="custo",(MAX(H869:K869)-K869)/(MAX(H869:K869)-MIN(H869:K869)),(K869-MIN(H869:K869))/(MAX(H869:K869)-MIN(H869:K869))))</f>
        <v>1</v>
      </c>
      <c r="AF869" s="0" t="n">
        <f aca="false">IF(MAX(L869:O869)=MIN(L869:O869),0,IF($C$17="custo",(MAX(L869:O869)-L869)/(MAX(L869:O869)-MIN(L869:O869)),(L869-MIN(L869:O869))/(MAX(L869:O869)-MIN(L869:O869))))</f>
        <v>0.977388020598215</v>
      </c>
      <c r="AG869" s="0" t="n">
        <f aca="false">IF(MAX(L869:O869)=MIN(L869:O869),0,IF($C$17="custo",(MAX(L869:O869)-M869)/(MAX(L869:O869)-MIN(L869:O869)),(M869-MIN(L869:O869))/(MAX(L869:O869)-MIN(L869:O869))))</f>
        <v>1</v>
      </c>
      <c r="AH869" s="0" t="n">
        <f aca="false">IF(MAX(L869:O869)=MIN(L869:O869),0,IF($C$17="custo",(MAX(L869:O869)-N869)/(MAX(L869:O869)-MIN(L869:O869)),(N869-MIN(L869:O869))/(MAX(L869:O869)-MIN(L869:O869))))</f>
        <v>0.551365926980599</v>
      </c>
      <c r="AI869" s="0" t="n">
        <f aca="false">IF(MAX(L869:O869)=MIN(L869:O869),0,IF($C$17="custo",(MAX(L869:O869)-O869)/(MAX(L869:O869)-MIN(L869:O869)),(O869-MIN(L869:O869))/(MAX(L869:O869)-MIN(L869:O869))))</f>
        <v>0</v>
      </c>
      <c r="AJ869" s="0" t="n">
        <f aca="false">IF(MAX(P869:S869)=MIN(P869:S869),0,IF($D$17="custo",(MAX(P869:S869)-P869)/(MAX(P869:S869)-MIN(P869:S869)),(P869-MIN(P869:S869))/(MAX(P869:S869)-MIN(P869:S869))))</f>
        <v>0.25806213993694</v>
      </c>
      <c r="AK869" s="0" t="n">
        <f aca="false">IF(MAX(P869:S869)=MIN(P869:S869),0,IF($D$17="custo",(MAX(P869:S869)-Q869)/(MAX(P869:S869)-MIN(P869:S869)),(Q869-MIN(P869:S869))/(MAX(P869:S869)-MIN(P869:S869))))</f>
        <v>0</v>
      </c>
      <c r="AL869" s="0" t="n">
        <f aca="false">IF(MAX(P869:S869)=MIN(P869:S869),0,IF($D$17="custo",(MAX(P869:S869)-R869)/(MAX(P869:S869)-MIN(P869:S869)),(R869-MIN(P869:S869))/(MAX(P869:S869)-MIN(P869:S869))))</f>
        <v>0.773500127991846</v>
      </c>
      <c r="AM869" s="0" t="n">
        <f aca="false">IF(MAX(P869:S869)=MIN(P869:S869),0,IF($D$17="custo",(MAX(P869:S869)-S869)/(MAX(P869:S869)-MIN(P869:S869)),(S869-MIN(P869:S869))/(MAX(P869:S869)-MIN(P869:S869))))</f>
        <v>1</v>
      </c>
      <c r="AN869" s="0" t="n">
        <f aca="false">IF(MAX(T869:W869)=MIN(T869:W869),0,IF($E$17="custo",(MAX(T869:W869)-T869)/(MAX(T869:W869)-MIN(T869:W869)),(T869-MIN(T869:W869))/(MAX(T869:W869)-MIN(T869:W869))))</f>
        <v>0</v>
      </c>
      <c r="AO869" s="0" t="n">
        <f aca="false">IF(MAX(T869:W869)=MIN(T869:W869),0,IF($E$17="custo",(MAX(T869:W869)-U869)/(MAX(T869:W869)-MIN(T869:W869)),(U869-MIN(T869:W869))/(MAX(T869:W869)-MIN(T869:W869))))</f>
        <v>0.724137931034483</v>
      </c>
      <c r="AP869" s="0" t="n">
        <f aca="false">IF(MAX(T869:W869)=MIN(T869:W869),0,IF($E$17="custo",(MAX(T869:W869)-V869)/(MAX(T869:W869)-MIN(T869:W869)),(V869-MIN(T869:W869))/(MAX(T869:W869)-MIN(T869:W869))))</f>
        <v>0.96551724137931</v>
      </c>
      <c r="AQ869" s="0" t="n">
        <f aca="false">IF(MAX(T869:W869)=MIN(T869:W869),0,IF($E$17="custo",(MAX(T869:W869)-W869)/(MAX(T869:W869)-MIN(T869:W869)),(W869-MIN(T869:W869))/(MAX(T869:W869)-MIN(T869:W869))))</f>
        <v>1</v>
      </c>
      <c r="AR869" s="0" t="n">
        <f aca="false">IF(MAX(X869:AA869)=MIN(X869:AA869),0,IF($F$17="custo",(MAX(X869:AA869)-X869)/(MAX(X869:AA869)-MIN(X869:AA869)),(X869-MIN(X869:AA869))/(MAX(X869:AA869)-MIN(X869:AA869))))</f>
        <v>0</v>
      </c>
      <c r="AS869" s="0" t="n">
        <f aca="false">IF(MAX(X869:AA869)=MIN(X869:AA869),0,IF($F$17="custo",(MAX(X869:AA869)-Y869)/(MAX(X869:AA869)-MIN(X869:AA869)),(Y869-MIN(X869:AA869))/(MAX(X869:AA869)-MIN(X869:AA869))))</f>
        <v>0.666666666666667</v>
      </c>
      <c r="AT869" s="0" t="n">
        <f aca="false">IF(MAX(X869:AA869)=MIN(X869:AA869),0,IF($F$17="custo",(MAX(X869:AA869)-Z869)/(MAX(X869:AA869)-MIN(X869:AA869)),(Z869-MIN(X869:AA869))/(MAX(X869:AA869)-MIN(X869:AA869))))</f>
        <v>0.361111111111111</v>
      </c>
      <c r="AU869" s="0" t="n">
        <f aca="false">IF(MAX(X869:AA869)=MIN(X869:AA869),0,IF($F$17="custo",(MAX(X869:AA869)-AA869)/(MAX(X869:AA869)-MIN(X869:AA869)),(AA869-MIN(X869:AA869))/(MAX(X869:AA869)-MIN(X869:AA869))))</f>
        <v>1</v>
      </c>
      <c r="AV869" s="0" t="n">
        <f aca="false">STDEVP(AB869:AE869)</f>
        <v>0.410913102552269</v>
      </c>
      <c r="AW869" s="0" t="n">
        <f aca="false">STDEVP(AF869:AI869)</f>
        <v>0.406399617493426</v>
      </c>
      <c r="AX869" s="0" t="n">
        <f aca="false">STDEVP(AJ869:AM869)</f>
        <v>0.39783388617432</v>
      </c>
      <c r="AY869" s="0" t="n">
        <f aca="false">STDEVP(AN869:AQ869)</f>
        <v>0.402504052756164</v>
      </c>
      <c r="AZ869" s="0" t="n">
        <f aca="false">STDEVP(AR869:AU869)</f>
        <v>0.369754986443726</v>
      </c>
      <c r="BA869" s="0" t="n">
        <f aca="false">AV869*((1-IFERROR(CORREL(AB869:AE869,AF869:AI869),0))+(1-IFERROR(CORREL(AB869:AE869,AJ869:AM869),0))+(1-IFERROR(CORREL(AB869:AE869,AN869:AQ869),0))+(1-IFERROR(CORREL(AB869:AE869,AR869:AU869),0)))</f>
        <v>1.16660851860726</v>
      </c>
      <c r="BB869" s="0" t="n">
        <f aca="false">AW869*((1-IFERROR(CORREL(AF869:AI869,AB869:AE869),0))+(1-IFERROR(CORREL(AF869:AI869,AJ869:AM869),0))+(1-IFERROR(CORREL(AF869:AI869,AN869:AQ869),0))+(1-IFERROR(CORREL(AF869:AI869,AR869:AU869),0)))</f>
        <v>2.94543940658277</v>
      </c>
      <c r="BC869" s="0" t="n">
        <f aca="false">AX869*((1-IFERROR(CORREL(AJ869:AM869,AB869:AE869),0))+(1-IFERROR(CORREL(AJ869:AM869,AF869:AI869),0))+(1-IFERROR(CORREL(AJ869:AM869,AN869:AQ869),0))+(1-IFERROR(CORREL(AJ869:AM869,AR869:AU869),0)))</f>
        <v>1.16175974472788</v>
      </c>
      <c r="BD869" s="0" t="n">
        <f aca="false">AY869*((1-IFERROR(CORREL(AN869:AQ869,AB869:AE869),0))+(1-IFERROR(CORREL(AN869:AQ869,AF869:AI869),0))+(1-IFERROR(CORREL(AN869:AQ869,AJ869:AM869),0))+(1-IFERROR(CORREL(AN869:AQ869,AR869:AU869),0)))</f>
        <v>1.06779192150142</v>
      </c>
      <c r="BE869" s="0" t="n">
        <f aca="false">AZ869*((1-IFERROR(CORREL(AR869:AU869,AB869:AE869),0))+(1-IFERROR(CORREL(AR869:AU869,AF869:AI869),0))+(1-IFERROR(CORREL(AR869:AU869,AJ869:AM869),0))+(1-IFERROR(CORREL(AR869:AU869,AN869:AQ869),0)))</f>
        <v>1.11813764797211</v>
      </c>
      <c r="BF869" s="0" t="n">
        <f aca="false">IF(SUM(BA869:BE869)&gt;0,BA869/SUM(BA869:BE869),1/5)</f>
        <v>0.15638734732464</v>
      </c>
      <c r="BG869" s="0" t="n">
        <f aca="false">IF(SUM(BA869:BE869)&gt;0,BB869/SUM(BA869:BE869),1/5)</f>
        <v>0.39484492711476</v>
      </c>
      <c r="BH869" s="0" t="n">
        <f aca="false">IF(SUM(BA869:BE869)&gt;0,BC869/SUM(BA869:BE869),1/5)</f>
        <v>0.155737354741285</v>
      </c>
      <c r="BI869" s="0" t="n">
        <f aca="false">IF(SUM(BA869:BE869)&gt;0,BD869/SUM(BA869:BE869),1/5)</f>
        <v>0.143140688101305</v>
      </c>
      <c r="BJ869" s="0" t="n">
        <f aca="false">IF(SUM(BA869:BE869)&gt;0,BE869/SUM(BA869:BE869),1/5)</f>
        <v>0.149889682718011</v>
      </c>
      <c r="BK869" s="0" t="n">
        <f aca="false">BF869*AB869+BG869*AF869+BH869*AJ869+BI869*AN869+BJ869*AR869</f>
        <v>0.456786274482104</v>
      </c>
      <c r="BL869" s="0" t="n">
        <f aca="false">BF869*AC869+BG869*AG869+BH869*AK869+BI869*AO869+BJ869*AS869</f>
        <v>0.598424983988631</v>
      </c>
      <c r="BM869" s="0" t="n">
        <f aca="false">BF869*AD869+BG869*AH869+BH869*AL869+BI869*AP869+BJ869*AT869</f>
        <v>0.65378763664491</v>
      </c>
      <c r="BN869" s="0" t="n">
        <f aca="false">BF869*AE869+BG869*AI869+BH869*AM869+BI869*AQ869+BJ869*AU869</f>
        <v>0.60515507288524</v>
      </c>
      <c r="BO869" s="0" t="n">
        <f aca="false">RANK(BK869,$BK869:$BN869)</f>
        <v>4</v>
      </c>
      <c r="BP869" s="0" t="n">
        <f aca="false">RANK(BL869,$BK869:$BN869)</f>
        <v>3</v>
      </c>
      <c r="BQ869" s="0" t="n">
        <f aca="false">RANK(BM869,$BK869:$BN869)</f>
        <v>1</v>
      </c>
      <c r="BR869" s="0" t="n">
        <f aca="false">RANK(BN869,$BK869:$BN869)</f>
        <v>2</v>
      </c>
    </row>
    <row r="870" customFormat="false" ht="15" hidden="false" customHeight="false" outlineLevel="0" collapsed="false">
      <c r="A870" s="0" t="n">
        <v>847</v>
      </c>
      <c r="B870" s="0" t="n">
        <f aca="false">RANDBETWEEN(1,$B$5)</f>
        <v>3</v>
      </c>
      <c r="C870" s="0" t="n">
        <f aca="false">RANDBETWEEN(1,$B$5)</f>
        <v>3</v>
      </c>
      <c r="D870" s="0" t="n">
        <f aca="false">RANDBETWEEN(1,$B$5)</f>
        <v>1</v>
      </c>
      <c r="E870" s="0" t="n">
        <f aca="false">RANDBETWEEN(1,$B$5)</f>
        <v>5</v>
      </c>
      <c r="F870" s="0" t="n">
        <f aca="false">RANDBETWEEN(1,$B$5)</f>
        <v>4</v>
      </c>
      <c r="G870" s="0" t="n">
        <f aca="false">RANDBETWEEN(1,$B$5)</f>
        <v>4</v>
      </c>
      <c r="H870" s="0" t="n">
        <f aca="true">NORMINV(RAND(),$B$8,$B$13)</f>
        <v>50.6877651732094</v>
      </c>
      <c r="I870" s="0" t="n">
        <f aca="true">NORMINV(RAND(),$C$8,$C$13)</f>
        <v>54.8956106398554</v>
      </c>
      <c r="J870" s="0" t="n">
        <f aca="true">NORMINV(RAND(),$D$8,$D$13)</f>
        <v>13.3924858166753</v>
      </c>
      <c r="K870" s="0" t="n">
        <f aca="true">NORMINV(RAND(),$E$8,$E$13)</f>
        <v>2.92576826611251</v>
      </c>
      <c r="L870" s="0" t="n">
        <f aca="true">NORMINV(RAND(),$B$9,$B$14)</f>
        <v>50.573141635189</v>
      </c>
      <c r="M870" s="0" t="n">
        <f aca="true">NORMINV(RAND(),$C$9,$C$14)</f>
        <v>51.8602791730224</v>
      </c>
      <c r="N870" s="0" t="n">
        <f aca="true">NORMINV(RAND(),$D$9,$D$14)</f>
        <v>37.0706649126378</v>
      </c>
      <c r="O870" s="0" t="n">
        <f aca="true">NORMINV(RAND(),$E$9,$E$14)</f>
        <v>25.5286284443354</v>
      </c>
      <c r="P870" s="0" t="n">
        <f aca="true">NORMINV(RAND(),$B$10,$B$15)</f>
        <v>23.7980566531381</v>
      </c>
      <c r="Q870" s="0" t="n">
        <f aca="true">NORMINV(RAND(),$C$10,$C$15)</f>
        <v>30.909975929873</v>
      </c>
      <c r="R870" s="0" t="n">
        <f aca="true">NORMINV(RAND(),$D$10,$D$15)</f>
        <v>10.6660447907483</v>
      </c>
      <c r="S870" s="0" t="n">
        <f aca="true">NORMINV(RAND(),$E$10,$E$15)</f>
        <v>3.97049843425781</v>
      </c>
      <c r="T870" s="0" t="n">
        <f aca="false">MEDIAN(INDEX(Avaliadores!$B$17:$B$22,$B870),INDEX(Avaliadores!$B$17:$B$22,$C870),INDEX(Avaliadores!$B$17:$B$22,$D870),INDEX(Avaliadores!$B$17:$B$22,$E870),INDEX(Avaliadores!$B$17:$B$22,$F870),INDEX(Avaliadores!$B$17:$B$22,$G870))</f>
        <v>2.79166666666667</v>
      </c>
      <c r="U870" s="0" t="n">
        <f aca="false">MEDIAN(INDEX(Avaliadores!$C$17:$C$22,$B870),INDEX(Avaliadores!$C$17:$C$22,$C870),INDEX(Avaliadores!$C$17:$C$22,$D870),INDEX(Avaliadores!$C$17:$C$22,$E870),INDEX(Avaliadores!$C$17:$C$22,$F870),INDEX(Avaliadores!$C$17:$C$22,$G870))</f>
        <v>5.16666666666667</v>
      </c>
      <c r="V870" s="0" t="n">
        <f aca="false">MEDIAN(INDEX(Avaliadores!$D$17:$D$22,$B870),INDEX(Avaliadores!$D$17:$D$22,$C870),INDEX(Avaliadores!$D$17:$D$22,$D870),INDEX(Avaliadores!$D$17:$D$22,$E870),INDEX(Avaliadores!$D$17:$D$22,$F870),INDEX(Avaliadores!$D$17:$D$22,$G870))</f>
        <v>5.66666666666667</v>
      </c>
      <c r="W870" s="0" t="n">
        <f aca="false">MEDIAN(INDEX(Avaliadores!$E$17:$E$22,$B870),INDEX(Avaliadores!$E$17:$E$22,$C870),INDEX(Avaliadores!$E$17:$E$22,$D870),INDEX(Avaliadores!$E$17:$E$22,$E870),INDEX(Avaliadores!$E$17:$E$22,$F870),INDEX(Avaliadores!$E$17:$E$22,$G870))</f>
        <v>6.54166666666667</v>
      </c>
      <c r="X870" s="0" t="n">
        <f aca="false">MEDIAN(INDEX(Avaliadores!$F$17:$F$22,$B870),INDEX(Avaliadores!$F$17:$F$22,$C870),INDEX(Avaliadores!$F$17:$F$22,$D870),INDEX(Avaliadores!$F$17:$F$22,$E870),INDEX(Avaliadores!$F$17:$F$22,$F870),INDEX(Avaliadores!$F$17:$F$22,$G870))</f>
        <v>2.79166666666667</v>
      </c>
      <c r="Y870" s="0" t="n">
        <f aca="false">MEDIAN(INDEX(Avaliadores!$G$17:$G$22,$B870),INDEX(Avaliadores!$G$17:$G$22,$C870),INDEX(Avaliadores!$G$17:$G$22,$D870),INDEX(Avaliadores!$G$17:$G$22,$E870),INDEX(Avaliadores!$G$17:$G$22,$F870),INDEX(Avaliadores!$G$17:$G$22,$G870))</f>
        <v>4.79166666666667</v>
      </c>
      <c r="Z870" s="0" t="n">
        <f aca="false">MEDIAN(INDEX(Avaliadores!$H$17:$H$22,$B870),INDEX(Avaliadores!$H$17:$H$22,$C870),INDEX(Avaliadores!$H$17:$H$22,$D870),INDEX(Avaliadores!$H$17:$H$22,$E870),INDEX(Avaliadores!$H$17:$H$22,$F870),INDEX(Avaliadores!$H$17:$H$22,$G870))</f>
        <v>3.66666666666667</v>
      </c>
      <c r="AA870" s="0" t="n">
        <f aca="false">MEDIAN(INDEX(Avaliadores!$I$17:$I$22,$B870),INDEX(Avaliadores!$I$17:$I$22,$C870),INDEX(Avaliadores!$I$17:$I$22,$D870),INDEX(Avaliadores!$I$17:$I$22,$E870),INDEX(Avaliadores!$I$17:$I$22,$F870),INDEX(Avaliadores!$I$17:$I$22,$G870))</f>
        <v>6.66666666666667</v>
      </c>
      <c r="AB870" s="0" t="n">
        <f aca="false">IF(MAX(H870:K870)=MIN(H870:K870),0,IF($B$17="custo",(MAX(H870:K870)-H870)/(MAX(H870:K870)-MIN(H870:K870)),(H870-MIN(H870:K870))/(MAX(H870:K870)-MIN(H870:K870))))</f>
        <v>0.0809670623279015</v>
      </c>
      <c r="AC870" s="0" t="n">
        <f aca="false">IF(MAX(H870:K870)=MIN(H870:K870),0,IF($B$17="custo",(MAX(H870:K870)-I870)/(MAX(H870:K870)-MIN(H870:K870)),(I870-MIN(H870:K870))/(MAX(H870:K870)-MIN(H870:K870))))</f>
        <v>0</v>
      </c>
      <c r="AD870" s="0" t="n">
        <f aca="false">IF(MAX(H870:K870)=MIN(H870:K870),0,IF($B$17="custo",(MAX(H870:K870)-J870)/(MAX(H870:K870)-MIN(H870:K870)),(J870-MIN(H870:K870))/(MAX(H870:K870)-MIN(H870:K870))))</f>
        <v>0.7986001674723</v>
      </c>
      <c r="AE870" s="0" t="n">
        <f aca="false">IF(MAX(H870:K870)=MIN(H870:K870),0,IF($B$17="custo",(MAX(H870:K870)-K870)/(MAX(H870:K870)-MIN(H870:K870)),(K870-MIN(H870:K870))/(MAX(H870:K870)-MIN(H870:K870))))</f>
        <v>1</v>
      </c>
      <c r="AF870" s="0" t="n">
        <f aca="false">IF(MAX(L870:O870)=MIN(L870:O870),0,IF($C$17="custo",(MAX(L870:O870)-L870)/(MAX(L870:O870)-MIN(L870:O870)),(L870-MIN(L870:O870))/(MAX(L870:O870)-MIN(L870:O870))))</f>
        <v>0.951118235955061</v>
      </c>
      <c r="AG870" s="0" t="n">
        <f aca="false">IF(MAX(L870:O870)=MIN(L870:O870),0,IF($C$17="custo",(MAX(L870:O870)-M870)/(MAX(L870:O870)-MIN(L870:O870)),(M870-MIN(L870:O870))/(MAX(L870:O870)-MIN(L870:O870))))</f>
        <v>1</v>
      </c>
      <c r="AH870" s="0" t="n">
        <f aca="false">IF(MAX(L870:O870)=MIN(L870:O870),0,IF($C$17="custo",(MAX(L870:O870)-N870)/(MAX(L870:O870)-MIN(L870:O870)),(N870-MIN(L870:O870))/(MAX(L870:O870)-MIN(L870:O870))))</f>
        <v>0.438333190244239</v>
      </c>
      <c r="AI870" s="0" t="n">
        <f aca="false">IF(MAX(L870:O870)=MIN(L870:O870),0,IF($C$17="custo",(MAX(L870:O870)-O870)/(MAX(L870:O870)-MIN(L870:O870)),(O870-MIN(L870:O870))/(MAX(L870:O870)-MIN(L870:O870))))</f>
        <v>0</v>
      </c>
      <c r="AJ870" s="0" t="n">
        <f aca="false">IF(MAX(P870:S870)=MIN(P870:S870),0,IF($D$17="custo",(MAX(P870:S870)-P870)/(MAX(P870:S870)-MIN(P870:S870)),(P870-MIN(P870:S870))/(MAX(P870:S870)-MIN(P870:S870))))</f>
        <v>0.263996184703006</v>
      </c>
      <c r="AK870" s="0" t="n">
        <f aca="false">IF(MAX(P870:S870)=MIN(P870:S870),0,IF($D$17="custo",(MAX(P870:S870)-Q870)/(MAX(P870:S870)-MIN(P870:S870)),(Q870-MIN(P870:S870))/(MAX(P870:S870)-MIN(P870:S870))))</f>
        <v>0</v>
      </c>
      <c r="AL870" s="0" t="n">
        <f aca="false">IF(MAX(P870:S870)=MIN(P870:S870),0,IF($D$17="custo",(MAX(P870:S870)-R870)/(MAX(P870:S870)-MIN(P870:S870)),(R870-MIN(P870:S870))/(MAX(P870:S870)-MIN(P870:S870))))</f>
        <v>0.751459680033501</v>
      </c>
      <c r="AM870" s="0" t="n">
        <f aca="false">IF(MAX(P870:S870)=MIN(P870:S870),0,IF($D$17="custo",(MAX(P870:S870)-S870)/(MAX(P870:S870)-MIN(P870:S870)),(S870-MIN(P870:S870))/(MAX(P870:S870)-MIN(P870:S870))))</f>
        <v>1</v>
      </c>
      <c r="AN870" s="0" t="n">
        <f aca="false">IF(MAX(T870:W870)=MIN(T870:W870),0,IF($E$17="custo",(MAX(T870:W870)-T870)/(MAX(T870:W870)-MIN(T870:W870)),(T870-MIN(T870:W870))/(MAX(T870:W870)-MIN(T870:W870))))</f>
        <v>0</v>
      </c>
      <c r="AO870" s="0" t="n">
        <f aca="false">IF(MAX(T870:W870)=MIN(T870:W870),0,IF($E$17="custo",(MAX(T870:W870)-U870)/(MAX(T870:W870)-MIN(T870:W870)),(U870-MIN(T870:W870))/(MAX(T870:W870)-MIN(T870:W870))))</f>
        <v>0.633333333333333</v>
      </c>
      <c r="AP870" s="0" t="n">
        <f aca="false">IF(MAX(T870:W870)=MIN(T870:W870),0,IF($E$17="custo",(MAX(T870:W870)-V870)/(MAX(T870:W870)-MIN(T870:W870)),(V870-MIN(T870:W870))/(MAX(T870:W870)-MIN(T870:W870))))</f>
        <v>0.766666666666667</v>
      </c>
      <c r="AQ870" s="0" t="n">
        <f aca="false">IF(MAX(T870:W870)=MIN(T870:W870),0,IF($E$17="custo",(MAX(T870:W870)-W870)/(MAX(T870:W870)-MIN(T870:W870)),(W870-MIN(T870:W870))/(MAX(T870:W870)-MIN(T870:W870))))</f>
        <v>1</v>
      </c>
      <c r="AR870" s="0" t="n">
        <f aca="false">IF(MAX(X870:AA870)=MIN(X870:AA870),0,IF($F$17="custo",(MAX(X870:AA870)-X870)/(MAX(X870:AA870)-MIN(X870:AA870)),(X870-MIN(X870:AA870))/(MAX(X870:AA870)-MIN(X870:AA870))))</f>
        <v>0</v>
      </c>
      <c r="AS870" s="0" t="n">
        <f aca="false">IF(MAX(X870:AA870)=MIN(X870:AA870),0,IF($F$17="custo",(MAX(X870:AA870)-Y870)/(MAX(X870:AA870)-MIN(X870:AA870)),(Y870-MIN(X870:AA870))/(MAX(X870:AA870)-MIN(X870:AA870))))</f>
        <v>0.516129032258065</v>
      </c>
      <c r="AT870" s="0" t="n">
        <f aca="false">IF(MAX(X870:AA870)=MIN(X870:AA870),0,IF($F$17="custo",(MAX(X870:AA870)-Z870)/(MAX(X870:AA870)-MIN(X870:AA870)),(Z870-MIN(X870:AA870))/(MAX(X870:AA870)-MIN(X870:AA870))))</f>
        <v>0.225806451612903</v>
      </c>
      <c r="AU870" s="0" t="n">
        <f aca="false">IF(MAX(X870:AA870)=MIN(X870:AA870),0,IF($F$17="custo",(MAX(X870:AA870)-AA870)/(MAX(X870:AA870)-MIN(X870:AA870)),(AA870-MIN(X870:AA870))/(MAX(X870:AA870)-MIN(X870:AA870))))</f>
        <v>1</v>
      </c>
      <c r="AV870" s="0" t="n">
        <f aca="false">STDEVP(AB870:AE870)</f>
        <v>0.436212290586274</v>
      </c>
      <c r="AW870" s="0" t="n">
        <f aca="false">STDEVP(AF870:AI870)</f>
        <v>0.409082007333032</v>
      </c>
      <c r="AX870" s="0" t="n">
        <f aca="false">STDEVP(AJ870:AM870)</f>
        <v>0.393341470791792</v>
      </c>
      <c r="AY870" s="0" t="n">
        <f aca="false">STDEVP(AN870:AQ870)</f>
        <v>0.370435179514881</v>
      </c>
      <c r="AZ870" s="0" t="n">
        <f aca="false">STDEVP(AR870:AU870)</f>
        <v>0.373762265363112</v>
      </c>
      <c r="BA870" s="0" t="n">
        <f aca="false">AV870*((1-IFERROR(CORREL(AB870:AE870,AF870:AI870),0))+(1-IFERROR(CORREL(AB870:AE870,AJ870:AM870),0))+(1-IFERROR(CORREL(AB870:AE870,AN870:AQ870),0))+(1-IFERROR(CORREL(AB870:AE870,AR870:AU870),0)))</f>
        <v>1.17236031303085</v>
      </c>
      <c r="BB870" s="0" t="n">
        <f aca="false">AW870*((1-IFERROR(CORREL(AF870:AI870,AB870:AE870),0))+(1-IFERROR(CORREL(AF870:AI870,AJ870:AM870),0))+(1-IFERROR(CORREL(AF870:AI870,AN870:AQ870),0))+(1-IFERROR(CORREL(AF870:AI870,AR870:AU870),0)))</f>
        <v>3.02924129771934</v>
      </c>
      <c r="BC870" s="0" t="n">
        <f aca="false">AX870*((1-IFERROR(CORREL(AJ870:AM870,AB870:AE870),0))+(1-IFERROR(CORREL(AJ870:AM870,AF870:AI870),0))+(1-IFERROR(CORREL(AJ870:AM870,AN870:AQ870),0))+(1-IFERROR(CORREL(AJ870:AM870,AR870:AU870),0)))</f>
        <v>1.12497403385073</v>
      </c>
      <c r="BD870" s="0" t="n">
        <f aca="false">AY870*((1-IFERROR(CORREL(AN870:AQ870,AB870:AE870),0))+(1-IFERROR(CORREL(AN870:AQ870,AF870:AI870),0))+(1-IFERROR(CORREL(AN870:AQ870,AJ870:AM870),0))+(1-IFERROR(CORREL(AN870:AQ870,AR870:AU870),0)))</f>
        <v>0.950399364894647</v>
      </c>
      <c r="BE870" s="0" t="n">
        <f aca="false">AZ870*((1-IFERROR(CORREL(AR870:AU870,AB870:AE870),0))+(1-IFERROR(CORREL(AR870:AU870,AF870:AI870),0))+(1-IFERROR(CORREL(AR870:AU870,AJ870:AM870),0))+(1-IFERROR(CORREL(AR870:AU870,AN870:AQ870),0)))</f>
        <v>1.0551575717828</v>
      </c>
      <c r="BF870" s="0" t="n">
        <f aca="false">IF(SUM(BA870:BE870)&gt;0,BA870/SUM(BA870:BE870),1/5)</f>
        <v>0.159893496201135</v>
      </c>
      <c r="BG870" s="0" t="n">
        <f aca="false">IF(SUM(BA870:BE870)&gt;0,BB870/SUM(BA870:BE870),1/5)</f>
        <v>0.413146006859465</v>
      </c>
      <c r="BH870" s="0" t="n">
        <f aca="false">IF(SUM(BA870:BE870)&gt;0,BC870/SUM(BA870:BE870),1/5)</f>
        <v>0.153430672642663</v>
      </c>
      <c r="BI870" s="0" t="n">
        <f aca="false">IF(SUM(BA870:BE870)&gt;0,BD870/SUM(BA870:BE870),1/5)</f>
        <v>0.129621137419332</v>
      </c>
      <c r="BJ870" s="0" t="n">
        <f aca="false">IF(SUM(BA870:BE870)&gt;0,BE870/SUM(BA870:BE870),1/5)</f>
        <v>0.143908686877405</v>
      </c>
      <c r="BK870" s="0" t="n">
        <f aca="false">BF870*AB870+BG870*AF870+BH870*AJ870+BI870*AN870+BJ870*AR870</f>
        <v>0.446401920102874</v>
      </c>
      <c r="BL870" s="0" t="n">
        <f aca="false">BF870*AC870+BG870*AG870+BH870*AK870+BI870*AO870+BJ870*AS870</f>
        <v>0.569514845183272</v>
      </c>
      <c r="BM870" s="0" t="n">
        <f aca="false">BF870*AD870+BG870*AH870+BH870*AL870+BI870*AP870+BJ870*AT870</f>
        <v>0.555955259533597</v>
      </c>
      <c r="BN870" s="0" t="n">
        <f aca="false">BF870*AE870+BG870*AI870+BH870*AM870+BI870*AQ870+BJ870*AU870</f>
        <v>0.586853993140535</v>
      </c>
      <c r="BO870" s="0" t="n">
        <f aca="false">RANK(BK870,$BK870:$BN870)</f>
        <v>4</v>
      </c>
      <c r="BP870" s="0" t="n">
        <f aca="false">RANK(BL870,$BK870:$BN870)</f>
        <v>2</v>
      </c>
      <c r="BQ870" s="0" t="n">
        <f aca="false">RANK(BM870,$BK870:$BN870)</f>
        <v>3</v>
      </c>
      <c r="BR870" s="0" t="n">
        <f aca="false">RANK(BN870,$BK870:$BN870)</f>
        <v>1</v>
      </c>
    </row>
    <row r="871" customFormat="false" ht="15" hidden="false" customHeight="false" outlineLevel="0" collapsed="false">
      <c r="A871" s="0" t="n">
        <v>848</v>
      </c>
      <c r="B871" s="0" t="n">
        <f aca="false">RANDBETWEEN(1,$B$5)</f>
        <v>3</v>
      </c>
      <c r="C871" s="0" t="n">
        <f aca="false">RANDBETWEEN(1,$B$5)</f>
        <v>2</v>
      </c>
      <c r="D871" s="0" t="n">
        <f aca="false">RANDBETWEEN(1,$B$5)</f>
        <v>6</v>
      </c>
      <c r="E871" s="0" t="n">
        <f aca="false">RANDBETWEEN(1,$B$5)</f>
        <v>4</v>
      </c>
      <c r="F871" s="0" t="n">
        <f aca="false">RANDBETWEEN(1,$B$5)</f>
        <v>4</v>
      </c>
      <c r="G871" s="0" t="n">
        <f aca="false">RANDBETWEEN(1,$B$5)</f>
        <v>1</v>
      </c>
      <c r="H871" s="0" t="n">
        <f aca="true">NORMINV(RAND(),$B$8,$B$13)</f>
        <v>59.8403170481248</v>
      </c>
      <c r="I871" s="0" t="n">
        <f aca="true">NORMINV(RAND(),$C$8,$C$13)</f>
        <v>61.9511281681817</v>
      </c>
      <c r="J871" s="0" t="n">
        <f aca="true">NORMINV(RAND(),$D$8,$D$13)</f>
        <v>13.3053256834643</v>
      </c>
      <c r="K871" s="0" t="n">
        <f aca="true">NORMINV(RAND(),$E$8,$E$13)</f>
        <v>2.97935306190526</v>
      </c>
      <c r="L871" s="0" t="n">
        <f aca="true">NORMINV(RAND(),$B$9,$B$14)</f>
        <v>52.6089033272847</v>
      </c>
      <c r="M871" s="0" t="n">
        <f aca="true">NORMINV(RAND(),$C$9,$C$14)</f>
        <v>52.830177870485</v>
      </c>
      <c r="N871" s="0" t="n">
        <f aca="true">NORMINV(RAND(),$D$9,$D$14)</f>
        <v>46.2063106339102</v>
      </c>
      <c r="O871" s="0" t="n">
        <f aca="true">NORMINV(RAND(),$E$9,$E$14)</f>
        <v>21.2201980240004</v>
      </c>
      <c r="P871" s="0" t="n">
        <f aca="true">NORMINV(RAND(),$B$10,$B$15)</f>
        <v>23.7598910011002</v>
      </c>
      <c r="Q871" s="0" t="n">
        <f aca="true">NORMINV(RAND(),$C$10,$C$15)</f>
        <v>31.2146462564461</v>
      </c>
      <c r="R871" s="0" t="n">
        <f aca="true">NORMINV(RAND(),$D$10,$D$15)</f>
        <v>9.25443973765053</v>
      </c>
      <c r="S871" s="0" t="n">
        <f aca="true">NORMINV(RAND(),$E$10,$E$15)</f>
        <v>4.24161737882351</v>
      </c>
      <c r="T871" s="0" t="n">
        <f aca="false">MEDIAN(INDEX(Avaliadores!$B$17:$B$22,$B871),INDEX(Avaliadores!$B$17:$B$22,$C871),INDEX(Avaliadores!$B$17:$B$22,$D871),INDEX(Avaliadores!$B$17:$B$22,$E871),INDEX(Avaliadores!$B$17:$B$22,$F871),INDEX(Avaliadores!$B$17:$B$22,$G871))</f>
        <v>2.91666666666667</v>
      </c>
      <c r="U871" s="0" t="n">
        <f aca="false">MEDIAN(INDEX(Avaliadores!$C$17:$C$22,$B871),INDEX(Avaliadores!$C$17:$C$22,$C871),INDEX(Avaliadores!$C$17:$C$22,$D871),INDEX(Avaliadores!$C$17:$C$22,$E871),INDEX(Avaliadores!$C$17:$C$22,$F871),INDEX(Avaliadores!$C$17:$C$22,$G871))</f>
        <v>5.29166666666667</v>
      </c>
      <c r="V871" s="0" t="n">
        <f aca="false">MEDIAN(INDEX(Avaliadores!$D$17:$D$22,$B871),INDEX(Avaliadores!$D$17:$D$22,$C871),INDEX(Avaliadores!$D$17:$D$22,$D871),INDEX(Avaliadores!$D$17:$D$22,$E871),INDEX(Avaliadores!$D$17:$D$22,$F871),INDEX(Avaliadores!$D$17:$D$22,$G871))</f>
        <v>5.66666666666667</v>
      </c>
      <c r="W871" s="0" t="n">
        <f aca="false">MEDIAN(INDEX(Avaliadores!$E$17:$E$22,$B871),INDEX(Avaliadores!$E$17:$E$22,$C871),INDEX(Avaliadores!$E$17:$E$22,$D871),INDEX(Avaliadores!$E$17:$E$22,$E871),INDEX(Avaliadores!$E$17:$E$22,$F871),INDEX(Avaliadores!$E$17:$E$22,$G871))</f>
        <v>6.29166666666667</v>
      </c>
      <c r="X871" s="0" t="n">
        <f aca="false">MEDIAN(INDEX(Avaliadores!$F$17:$F$22,$B871),INDEX(Avaliadores!$F$17:$F$22,$C871),INDEX(Avaliadores!$F$17:$F$22,$D871),INDEX(Avaliadores!$F$17:$F$22,$E871),INDEX(Avaliadores!$F$17:$F$22,$F871),INDEX(Avaliadores!$F$17:$F$22,$G871))</f>
        <v>2.91666666666667</v>
      </c>
      <c r="Y871" s="0" t="n">
        <f aca="false">MEDIAN(INDEX(Avaliadores!$G$17:$G$22,$B871),INDEX(Avaliadores!$G$17:$G$22,$C871),INDEX(Avaliadores!$G$17:$G$22,$D871),INDEX(Avaliadores!$G$17:$G$22,$E871),INDEX(Avaliadores!$G$17:$G$22,$F871),INDEX(Avaliadores!$G$17:$G$22,$G871))</f>
        <v>5.04166666666667</v>
      </c>
      <c r="Z871" s="0" t="n">
        <f aca="false">MEDIAN(INDEX(Avaliadores!$H$17:$H$22,$B871),INDEX(Avaliadores!$H$17:$H$22,$C871),INDEX(Avaliadores!$H$17:$H$22,$D871),INDEX(Avaliadores!$H$17:$H$22,$E871),INDEX(Avaliadores!$H$17:$H$22,$F871),INDEX(Avaliadores!$H$17:$H$22,$G871))</f>
        <v>3.91666666666667</v>
      </c>
      <c r="AA871" s="0" t="n">
        <f aca="false">MEDIAN(INDEX(Avaliadores!$I$17:$I$22,$B871),INDEX(Avaliadores!$I$17:$I$22,$C871),INDEX(Avaliadores!$I$17:$I$22,$D871),INDEX(Avaliadores!$I$17:$I$22,$E871),INDEX(Avaliadores!$I$17:$I$22,$F871),INDEX(Avaliadores!$I$17:$I$22,$G871))</f>
        <v>6.41666666666667</v>
      </c>
      <c r="AB871" s="0" t="n">
        <f aca="false">IF(MAX(H871:K871)=MIN(H871:K871),0,IF($B$17="custo",(MAX(H871:K871)-H871)/(MAX(H871:K871)-MIN(H871:K871)),(H871-MIN(H871:K871))/(MAX(H871:K871)-MIN(H871:K871))))</f>
        <v>0.0357935828835544</v>
      </c>
      <c r="AC871" s="0" t="n">
        <f aca="false">IF(MAX(H871:K871)=MIN(H871:K871),0,IF($B$17="custo",(MAX(H871:K871)-I871)/(MAX(H871:K871)-MIN(H871:K871)),(I871-MIN(H871:K871))/(MAX(H871:K871)-MIN(H871:K871))))</f>
        <v>0</v>
      </c>
      <c r="AD871" s="0" t="n">
        <f aca="false">IF(MAX(H871:K871)=MIN(H871:K871),0,IF($B$17="custo",(MAX(H871:K871)-J871)/(MAX(H871:K871)-MIN(H871:K871)),(J871-MIN(H871:K871))/(MAX(H871:K871)-MIN(H871:K871))))</f>
        <v>0.824899749024851</v>
      </c>
      <c r="AE871" s="0" t="n">
        <f aca="false">IF(MAX(H871:K871)=MIN(H871:K871),0,IF($B$17="custo",(MAX(H871:K871)-K871)/(MAX(H871:K871)-MIN(H871:K871)),(K871-MIN(H871:K871))/(MAX(H871:K871)-MIN(H871:K871))))</f>
        <v>1</v>
      </c>
      <c r="AF871" s="0" t="n">
        <f aca="false">IF(MAX(L871:O871)=MIN(L871:O871),0,IF($C$17="custo",(MAX(L871:O871)-L871)/(MAX(L871:O871)-MIN(L871:O871)),(L871-MIN(L871:O871))/(MAX(L871:O871)-MIN(L871:O871))))</f>
        <v>0.992999851810254</v>
      </c>
      <c r="AG871" s="0" t="n">
        <f aca="false">IF(MAX(L871:O871)=MIN(L871:O871),0,IF($C$17="custo",(MAX(L871:O871)-M871)/(MAX(L871:O871)-MIN(L871:O871)),(M871-MIN(L871:O871))/(MAX(L871:O871)-MIN(L871:O871))))</f>
        <v>1</v>
      </c>
      <c r="AH871" s="0" t="n">
        <f aca="false">IF(MAX(L871:O871)=MIN(L871:O871),0,IF($C$17="custo",(MAX(L871:O871)-N871)/(MAX(L871:O871)-MIN(L871:O871)),(N871-MIN(L871:O871))/(MAX(L871:O871)-MIN(L871:O871))))</f>
        <v>0.790450127815836</v>
      </c>
      <c r="AI871" s="0" t="n">
        <f aca="false">IF(MAX(L871:O871)=MIN(L871:O871),0,IF($C$17="custo",(MAX(L871:O871)-O871)/(MAX(L871:O871)-MIN(L871:O871)),(O871-MIN(L871:O871))/(MAX(L871:O871)-MIN(L871:O871))))</f>
        <v>0</v>
      </c>
      <c r="AJ871" s="0" t="n">
        <f aca="false">IF(MAX(P871:S871)=MIN(P871:S871),0,IF($D$17="custo",(MAX(P871:S871)-P871)/(MAX(P871:S871)-MIN(P871:S871)),(P871-MIN(P871:S871))/(MAX(P871:S871)-MIN(P871:S871))))</f>
        <v>0.276378129025419</v>
      </c>
      <c r="AK871" s="0" t="n">
        <f aca="false">IF(MAX(P871:S871)=MIN(P871:S871),0,IF($D$17="custo",(MAX(P871:S871)-Q871)/(MAX(P871:S871)-MIN(P871:S871)),(Q871-MIN(P871:S871))/(MAX(P871:S871)-MIN(P871:S871))))</f>
        <v>0</v>
      </c>
      <c r="AL871" s="0" t="n">
        <f aca="false">IF(MAX(P871:S871)=MIN(P871:S871),0,IF($D$17="custo",(MAX(P871:S871)-R871)/(MAX(P871:S871)-MIN(P871:S871)),(R871-MIN(P871:S871))/(MAX(P871:S871)-MIN(P871:S871))))</f>
        <v>0.814154265671448</v>
      </c>
      <c r="AM871" s="0" t="n">
        <f aca="false">IF(MAX(P871:S871)=MIN(P871:S871),0,IF($D$17="custo",(MAX(P871:S871)-S871)/(MAX(P871:S871)-MIN(P871:S871)),(S871-MIN(P871:S871))/(MAX(P871:S871)-MIN(P871:S871))))</f>
        <v>1</v>
      </c>
      <c r="AN871" s="0" t="n">
        <f aca="false">IF(MAX(T871:W871)=MIN(T871:W871),0,IF($E$17="custo",(MAX(T871:W871)-T871)/(MAX(T871:W871)-MIN(T871:W871)),(T871-MIN(T871:W871))/(MAX(T871:W871)-MIN(T871:W871))))</f>
        <v>0</v>
      </c>
      <c r="AO871" s="0" t="n">
        <f aca="false">IF(MAX(T871:W871)=MIN(T871:W871),0,IF($E$17="custo",(MAX(T871:W871)-U871)/(MAX(T871:W871)-MIN(T871:W871)),(U871-MIN(T871:W871))/(MAX(T871:W871)-MIN(T871:W871))))</f>
        <v>0.703703703703704</v>
      </c>
      <c r="AP871" s="0" t="n">
        <f aca="false">IF(MAX(T871:W871)=MIN(T871:W871),0,IF($E$17="custo",(MAX(T871:W871)-V871)/(MAX(T871:W871)-MIN(T871:W871)),(V871-MIN(T871:W871))/(MAX(T871:W871)-MIN(T871:W871))))</f>
        <v>0.814814814814815</v>
      </c>
      <c r="AQ871" s="0" t="n">
        <f aca="false">IF(MAX(T871:W871)=MIN(T871:W871),0,IF($E$17="custo",(MAX(T871:W871)-W871)/(MAX(T871:W871)-MIN(T871:W871)),(W871-MIN(T871:W871))/(MAX(T871:W871)-MIN(T871:W871))))</f>
        <v>1</v>
      </c>
      <c r="AR871" s="0" t="n">
        <f aca="false">IF(MAX(X871:AA871)=MIN(X871:AA871),0,IF($F$17="custo",(MAX(X871:AA871)-X871)/(MAX(X871:AA871)-MIN(X871:AA871)),(X871-MIN(X871:AA871))/(MAX(X871:AA871)-MIN(X871:AA871))))</f>
        <v>0</v>
      </c>
      <c r="AS871" s="0" t="n">
        <f aca="false">IF(MAX(X871:AA871)=MIN(X871:AA871),0,IF($F$17="custo",(MAX(X871:AA871)-Y871)/(MAX(X871:AA871)-MIN(X871:AA871)),(Y871-MIN(X871:AA871))/(MAX(X871:AA871)-MIN(X871:AA871))))</f>
        <v>0.607142857142857</v>
      </c>
      <c r="AT871" s="0" t="n">
        <f aca="false">IF(MAX(X871:AA871)=MIN(X871:AA871),0,IF($F$17="custo",(MAX(X871:AA871)-Z871)/(MAX(X871:AA871)-MIN(X871:AA871)),(Z871-MIN(X871:AA871))/(MAX(X871:AA871)-MIN(X871:AA871))))</f>
        <v>0.285714285714286</v>
      </c>
      <c r="AU871" s="0" t="n">
        <f aca="false">IF(MAX(X871:AA871)=MIN(X871:AA871),0,IF($F$17="custo",(MAX(X871:AA871)-AA871)/(MAX(X871:AA871)-MIN(X871:AA871)),(AA871-MIN(X871:AA871))/(MAX(X871:AA871)-MIN(X871:AA871))))</f>
        <v>1</v>
      </c>
      <c r="AV871" s="0" t="n">
        <f aca="false">STDEVP(AB871:AE871)</f>
        <v>0.451717792893086</v>
      </c>
      <c r="AW871" s="0" t="n">
        <f aca="false">STDEVP(AF871:AI871)</f>
        <v>0.410475840637771</v>
      </c>
      <c r="AX871" s="0" t="n">
        <f aca="false">STDEVP(AJ871:AM871)</f>
        <v>0.402072945867834</v>
      </c>
      <c r="AY871" s="0" t="n">
        <f aca="false">STDEVP(AN871:AQ871)</f>
        <v>0.378612005560387</v>
      </c>
      <c r="AZ871" s="0" t="n">
        <f aca="false">STDEVP(AR871:AU871)</f>
        <v>0.372333204678447</v>
      </c>
      <c r="BA871" s="0" t="n">
        <f aca="false">AV871*((1-IFERROR(CORREL(AB871:AE871,AF871:AI871),0))+(1-IFERROR(CORREL(AB871:AE871,AJ871:AM871),0))+(1-IFERROR(CORREL(AB871:AE871,AN871:AQ871),0))+(1-IFERROR(CORREL(AB871:AE871,AR871:AU871),0)))</f>
        <v>1.16680211870254</v>
      </c>
      <c r="BB871" s="0" t="n">
        <f aca="false">AW871*((1-IFERROR(CORREL(AF871:AI871,AB871:AE871),0))+(1-IFERROR(CORREL(AF871:AI871,AJ871:AM871),0))+(1-IFERROR(CORREL(AF871:AI871,AN871:AQ871),0))+(1-IFERROR(CORREL(AF871:AI871,AR871:AU871),0)))</f>
        <v>2.90405385811142</v>
      </c>
      <c r="BC871" s="0" t="n">
        <f aca="false">AX871*((1-IFERROR(CORREL(AJ871:AM871,AB871:AE871),0))+(1-IFERROR(CORREL(AJ871:AM871,AF871:AI871),0))+(1-IFERROR(CORREL(AJ871:AM871,AN871:AQ871),0))+(1-IFERROR(CORREL(AJ871:AM871,AR871:AU871),0)))</f>
        <v>1.1501803369627</v>
      </c>
      <c r="BD871" s="0" t="n">
        <f aca="false">AY871*((1-IFERROR(CORREL(AN871:AQ871,AB871:AE871),0))+(1-IFERROR(CORREL(AN871:AQ871,AF871:AI871),0))+(1-IFERROR(CORREL(AN871:AQ871,AJ871:AM871),0))+(1-IFERROR(CORREL(AN871:AQ871,AR871:AU871),0)))</f>
        <v>0.953683291945879</v>
      </c>
      <c r="BE871" s="0" t="n">
        <f aca="false">AZ871*((1-IFERROR(CORREL(AR871:AU871,AB871:AE871),0))+(1-IFERROR(CORREL(AR871:AU871,AF871:AI871),0))+(1-IFERROR(CORREL(AR871:AU871,AJ871:AM871),0))+(1-IFERROR(CORREL(AR871:AU871,AN871:AQ871),0)))</f>
        <v>1.12715443188857</v>
      </c>
      <c r="BF871" s="0" t="n">
        <f aca="false">IF(SUM(BA871:BE871)&gt;0,BA871/SUM(BA871:BE871),1/5)</f>
        <v>0.159794884531351</v>
      </c>
      <c r="BG871" s="0" t="n">
        <f aca="false">IF(SUM(BA871:BE871)&gt;0,BB871/SUM(BA871:BE871),1/5)</f>
        <v>0.397713496994467</v>
      </c>
      <c r="BH871" s="0" t="n">
        <f aca="false">IF(SUM(BA871:BE871)&gt;0,BC871/SUM(BA871:BE871),1/5)</f>
        <v>0.157518512513124</v>
      </c>
      <c r="BI871" s="0" t="n">
        <f aca="false">IF(SUM(BA871:BE871)&gt;0,BD871/SUM(BA871:BE871),1/5)</f>
        <v>0.130608017480658</v>
      </c>
      <c r="BJ871" s="0" t="n">
        <f aca="false">IF(SUM(BA871:BE871)&gt;0,BE871/SUM(BA871:BE871),1/5)</f>
        <v>0.154365088480399</v>
      </c>
      <c r="BK871" s="0" t="n">
        <f aca="false">BF871*AB871+BG871*AF871+BH871*AJ871+BI871*AN871+BJ871*AR871</f>
        <v>0.444183746797529</v>
      </c>
      <c r="BL871" s="0" t="n">
        <f aca="false">BF871*AC871+BG871*AG871+BH871*AK871+BI871*AO871+BJ871*AS871</f>
        <v>0.583344503492104</v>
      </c>
      <c r="BM871" s="0" t="n">
        <f aca="false">BF871*AD871+BG871*AH871+BH871*AL871+BI871*AP871+BJ871*AT871</f>
        <v>0.72495747213474</v>
      </c>
      <c r="BN871" s="0" t="n">
        <f aca="false">BF871*AE871+BG871*AI871+BH871*AM871+BI871*AQ871+BJ871*AU871</f>
        <v>0.602286503005533</v>
      </c>
      <c r="BO871" s="0" t="n">
        <f aca="false">RANK(BK871,$BK871:$BN871)</f>
        <v>4</v>
      </c>
      <c r="BP871" s="0" t="n">
        <f aca="false">RANK(BL871,$BK871:$BN871)</f>
        <v>3</v>
      </c>
      <c r="BQ871" s="0" t="n">
        <f aca="false">RANK(BM871,$BK871:$BN871)</f>
        <v>1</v>
      </c>
      <c r="BR871" s="0" t="n">
        <f aca="false">RANK(BN871,$BK871:$BN871)</f>
        <v>2</v>
      </c>
    </row>
    <row r="872" customFormat="false" ht="15" hidden="false" customHeight="false" outlineLevel="0" collapsed="false">
      <c r="A872" s="0" t="n">
        <v>849</v>
      </c>
      <c r="B872" s="0" t="n">
        <f aca="false">RANDBETWEEN(1,$B$5)</f>
        <v>4</v>
      </c>
      <c r="C872" s="0" t="n">
        <f aca="false">RANDBETWEEN(1,$B$5)</f>
        <v>4</v>
      </c>
      <c r="D872" s="0" t="n">
        <f aca="false">RANDBETWEEN(1,$B$5)</f>
        <v>1</v>
      </c>
      <c r="E872" s="0" t="n">
        <f aca="false">RANDBETWEEN(1,$B$5)</f>
        <v>4</v>
      </c>
      <c r="F872" s="0" t="n">
        <f aca="false">RANDBETWEEN(1,$B$5)</f>
        <v>1</v>
      </c>
      <c r="G872" s="0" t="n">
        <f aca="false">RANDBETWEEN(1,$B$5)</f>
        <v>4</v>
      </c>
      <c r="H872" s="0" t="n">
        <f aca="true">NORMINV(RAND(),$B$8,$B$13)</f>
        <v>50.803380192854</v>
      </c>
      <c r="I872" s="0" t="n">
        <f aca="true">NORMINV(RAND(),$C$8,$C$13)</f>
        <v>66.1121667807786</v>
      </c>
      <c r="J872" s="0" t="n">
        <f aca="true">NORMINV(RAND(),$D$8,$D$13)</f>
        <v>14.4080982840383</v>
      </c>
      <c r="K872" s="0" t="n">
        <f aca="true">NORMINV(RAND(),$E$8,$E$13)</f>
        <v>3.24683676406123</v>
      </c>
      <c r="L872" s="0" t="n">
        <f aca="true">NORMINV(RAND(),$B$9,$B$14)</f>
        <v>42.9023560661909</v>
      </c>
      <c r="M872" s="0" t="n">
        <f aca="true">NORMINV(RAND(),$C$9,$C$14)</f>
        <v>54.0058081382659</v>
      </c>
      <c r="N872" s="0" t="n">
        <f aca="true">NORMINV(RAND(),$D$9,$D$14)</f>
        <v>55.8029750813348</v>
      </c>
      <c r="O872" s="0" t="n">
        <f aca="true">NORMINV(RAND(),$E$9,$E$14)</f>
        <v>25.0103717098976</v>
      </c>
      <c r="P872" s="0" t="n">
        <f aca="true">NORMINV(RAND(),$B$10,$B$15)</f>
        <v>22.840912492323</v>
      </c>
      <c r="Q872" s="0" t="n">
        <f aca="true">NORMINV(RAND(),$C$10,$C$15)</f>
        <v>27.7757567643291</v>
      </c>
      <c r="R872" s="0" t="n">
        <f aca="true">NORMINV(RAND(),$D$10,$D$15)</f>
        <v>10.0036978403346</v>
      </c>
      <c r="S872" s="0" t="n">
        <f aca="true">NORMINV(RAND(),$E$10,$E$15)</f>
        <v>3.8355689832012</v>
      </c>
      <c r="T872" s="0" t="n">
        <f aca="false">MEDIAN(INDEX(Avaliadores!$B$17:$B$22,$B872),INDEX(Avaliadores!$B$17:$B$22,$C872),INDEX(Avaliadores!$B$17:$B$22,$D872),INDEX(Avaliadores!$B$17:$B$22,$E872),INDEX(Avaliadores!$B$17:$B$22,$F872),INDEX(Avaliadores!$B$17:$B$22,$G872))</f>
        <v>3.54166666666667</v>
      </c>
      <c r="U872" s="0" t="n">
        <f aca="false">MEDIAN(INDEX(Avaliadores!$C$17:$C$22,$B872),INDEX(Avaliadores!$C$17:$C$22,$C872),INDEX(Avaliadores!$C$17:$C$22,$D872),INDEX(Avaliadores!$C$17:$C$22,$E872),INDEX(Avaliadores!$C$17:$C$22,$F872),INDEX(Avaliadores!$C$17:$C$22,$G872))</f>
        <v>5.54166666666667</v>
      </c>
      <c r="V872" s="0" t="n">
        <f aca="false">MEDIAN(INDEX(Avaliadores!$D$17:$D$22,$B872),INDEX(Avaliadores!$D$17:$D$22,$C872),INDEX(Avaliadores!$D$17:$D$22,$D872),INDEX(Avaliadores!$D$17:$D$22,$E872),INDEX(Avaliadores!$D$17:$D$22,$F872),INDEX(Avaliadores!$D$17:$D$22,$G872))</f>
        <v>5.54166666666667</v>
      </c>
      <c r="W872" s="0" t="n">
        <f aca="false">MEDIAN(INDEX(Avaliadores!$E$17:$E$22,$B872),INDEX(Avaliadores!$E$17:$E$22,$C872),INDEX(Avaliadores!$E$17:$E$22,$D872),INDEX(Avaliadores!$E$17:$E$22,$E872),INDEX(Avaliadores!$E$17:$E$22,$F872),INDEX(Avaliadores!$E$17:$E$22,$G872))</f>
        <v>6.54166666666667</v>
      </c>
      <c r="X872" s="0" t="n">
        <f aca="false">MEDIAN(INDEX(Avaliadores!$F$17:$F$22,$B872),INDEX(Avaliadores!$F$17:$F$22,$C872),INDEX(Avaliadores!$F$17:$F$22,$D872),INDEX(Avaliadores!$F$17:$F$22,$E872),INDEX(Avaliadores!$F$17:$F$22,$F872),INDEX(Avaliadores!$F$17:$F$22,$G872))</f>
        <v>3.54166666666667</v>
      </c>
      <c r="Y872" s="0" t="n">
        <f aca="false">MEDIAN(INDEX(Avaliadores!$G$17:$G$22,$B872),INDEX(Avaliadores!$G$17:$G$22,$C872),INDEX(Avaliadores!$G$17:$G$22,$D872),INDEX(Avaliadores!$G$17:$G$22,$E872),INDEX(Avaliadores!$G$17:$G$22,$F872),INDEX(Avaliadores!$G$17:$G$22,$G872))</f>
        <v>4.54166666666667</v>
      </c>
      <c r="Z872" s="0" t="n">
        <f aca="false">MEDIAN(INDEX(Avaliadores!$H$17:$H$22,$B872),INDEX(Avaliadores!$H$17:$H$22,$C872),INDEX(Avaliadores!$H$17:$H$22,$D872),INDEX(Avaliadores!$H$17:$H$22,$E872),INDEX(Avaliadores!$H$17:$H$22,$F872),INDEX(Avaliadores!$H$17:$H$22,$G872))</f>
        <v>3.54166666666667</v>
      </c>
      <c r="AA872" s="0" t="n">
        <f aca="false">MEDIAN(INDEX(Avaliadores!$I$17:$I$22,$B872),INDEX(Avaliadores!$I$17:$I$22,$C872),INDEX(Avaliadores!$I$17:$I$22,$D872),INDEX(Avaliadores!$I$17:$I$22,$E872),INDEX(Avaliadores!$I$17:$I$22,$F872),INDEX(Avaliadores!$I$17:$I$22,$G872))</f>
        <v>5.54166666666667</v>
      </c>
      <c r="AB872" s="0" t="n">
        <f aca="false">IF(MAX(H872:K872)=MIN(H872:K872),0,IF($B$17="custo",(MAX(H872:K872)-H872)/(MAX(H872:K872)-MIN(H872:K872)),(H872-MIN(H872:K872))/(MAX(H872:K872)-MIN(H872:K872))))</f>
        <v>0.243517159360391</v>
      </c>
      <c r="AC872" s="0" t="n">
        <f aca="false">IF(MAX(H872:K872)=MIN(H872:K872),0,IF($B$17="custo",(MAX(H872:K872)-I872)/(MAX(H872:K872)-MIN(H872:K872)),(I872-MIN(H872:K872))/(MAX(H872:K872)-MIN(H872:K872))))</f>
        <v>0</v>
      </c>
      <c r="AD872" s="0" t="n">
        <f aca="false">IF(MAX(H872:K872)=MIN(H872:K872),0,IF($B$17="custo",(MAX(H872:K872)-J872)/(MAX(H872:K872)-MIN(H872:K872)),(J872-MIN(H872:K872))/(MAX(H872:K872)-MIN(H872:K872))))</f>
        <v>0.822457600763266</v>
      </c>
      <c r="AE872" s="0" t="n">
        <f aca="false">IF(MAX(H872:K872)=MIN(H872:K872),0,IF($B$17="custo",(MAX(H872:K872)-K872)/(MAX(H872:K872)-MIN(H872:K872)),(K872-MIN(H872:K872))/(MAX(H872:K872)-MIN(H872:K872))))</f>
        <v>1</v>
      </c>
      <c r="AF872" s="0" t="n">
        <f aca="false">IF(MAX(L872:O872)=MIN(L872:O872),0,IF($C$17="custo",(MAX(L872:O872)-L872)/(MAX(L872:O872)-MIN(L872:O872)),(L872-MIN(L872:O872))/(MAX(L872:O872)-MIN(L872:O872))))</f>
        <v>0.581048121864541</v>
      </c>
      <c r="AG872" s="0" t="n">
        <f aca="false">IF(MAX(L872:O872)=MIN(L872:O872),0,IF($C$17="custo",(MAX(L872:O872)-M872)/(MAX(L872:O872)-MIN(L872:O872)),(M872-MIN(L872:O872))/(MAX(L872:O872)-MIN(L872:O872))))</f>
        <v>0.941636407893462</v>
      </c>
      <c r="AH872" s="0" t="n">
        <f aca="false">IF(MAX(L872:O872)=MIN(L872:O872),0,IF($C$17="custo",(MAX(L872:O872)-N872)/(MAX(L872:O872)-MIN(L872:O872)),(N872-MIN(L872:O872))/(MAX(L872:O872)-MIN(L872:O872))))</f>
        <v>1</v>
      </c>
      <c r="AI872" s="0" t="n">
        <f aca="false">IF(MAX(L872:O872)=MIN(L872:O872),0,IF($C$17="custo",(MAX(L872:O872)-O872)/(MAX(L872:O872)-MIN(L872:O872)),(O872-MIN(L872:O872))/(MAX(L872:O872)-MIN(L872:O872))))</f>
        <v>0</v>
      </c>
      <c r="AJ872" s="0" t="n">
        <f aca="false">IF(MAX(P872:S872)=MIN(P872:S872),0,IF($D$17="custo",(MAX(P872:S872)-P872)/(MAX(P872:S872)-MIN(P872:S872)),(P872-MIN(P872:S872))/(MAX(P872:S872)-MIN(P872:S872))))</f>
        <v>0.206132229083695</v>
      </c>
      <c r="AK872" s="0" t="n">
        <f aca="false">IF(MAX(P872:S872)=MIN(P872:S872),0,IF($D$17="custo",(MAX(P872:S872)-Q872)/(MAX(P872:S872)-MIN(P872:S872)),(Q872-MIN(P872:S872))/(MAX(P872:S872)-MIN(P872:S872))))</f>
        <v>0</v>
      </c>
      <c r="AL872" s="0" t="n">
        <f aca="false">IF(MAX(P872:S872)=MIN(P872:S872),0,IF($D$17="custo",(MAX(P872:S872)-R872)/(MAX(P872:S872)-MIN(P872:S872)),(R872-MIN(P872:S872))/(MAX(P872:S872)-MIN(P872:S872))))</f>
        <v>0.742352528162049</v>
      </c>
      <c r="AM872" s="0" t="n">
        <f aca="false">IF(MAX(P872:S872)=MIN(P872:S872),0,IF($D$17="custo",(MAX(P872:S872)-S872)/(MAX(P872:S872)-MIN(P872:S872)),(S872-MIN(P872:S872))/(MAX(P872:S872)-MIN(P872:S872))))</f>
        <v>1</v>
      </c>
      <c r="AN872" s="0" t="n">
        <f aca="false">IF(MAX(T872:W872)=MIN(T872:W872),0,IF($E$17="custo",(MAX(T872:W872)-T872)/(MAX(T872:W872)-MIN(T872:W872)),(T872-MIN(T872:W872))/(MAX(T872:W872)-MIN(T872:W872))))</f>
        <v>0</v>
      </c>
      <c r="AO872" s="0" t="n">
        <f aca="false">IF(MAX(T872:W872)=MIN(T872:W872),0,IF($E$17="custo",(MAX(T872:W872)-U872)/(MAX(T872:W872)-MIN(T872:W872)),(U872-MIN(T872:W872))/(MAX(T872:W872)-MIN(T872:W872))))</f>
        <v>0.666666666666667</v>
      </c>
      <c r="AP872" s="0" t="n">
        <f aca="false">IF(MAX(T872:W872)=MIN(T872:W872),0,IF($E$17="custo",(MAX(T872:W872)-V872)/(MAX(T872:W872)-MIN(T872:W872)),(V872-MIN(T872:W872))/(MAX(T872:W872)-MIN(T872:W872))))</f>
        <v>0.666666666666667</v>
      </c>
      <c r="AQ872" s="0" t="n">
        <f aca="false">IF(MAX(T872:W872)=MIN(T872:W872),0,IF($E$17="custo",(MAX(T872:W872)-W872)/(MAX(T872:W872)-MIN(T872:W872)),(W872-MIN(T872:W872))/(MAX(T872:W872)-MIN(T872:W872))))</f>
        <v>1</v>
      </c>
      <c r="AR872" s="0" t="n">
        <f aca="false">IF(MAX(X872:AA872)=MIN(X872:AA872),0,IF($F$17="custo",(MAX(X872:AA872)-X872)/(MAX(X872:AA872)-MIN(X872:AA872)),(X872-MIN(X872:AA872))/(MAX(X872:AA872)-MIN(X872:AA872))))</f>
        <v>0</v>
      </c>
      <c r="AS872" s="0" t="n">
        <f aca="false">IF(MAX(X872:AA872)=MIN(X872:AA872),0,IF($F$17="custo",(MAX(X872:AA872)-Y872)/(MAX(X872:AA872)-MIN(X872:AA872)),(Y872-MIN(X872:AA872))/(MAX(X872:AA872)-MIN(X872:AA872))))</f>
        <v>0.5</v>
      </c>
      <c r="AT872" s="0" t="n">
        <f aca="false">IF(MAX(X872:AA872)=MIN(X872:AA872),0,IF($F$17="custo",(MAX(X872:AA872)-Z872)/(MAX(X872:AA872)-MIN(X872:AA872)),(Z872-MIN(X872:AA872))/(MAX(X872:AA872)-MIN(X872:AA872))))</f>
        <v>0</v>
      </c>
      <c r="AU872" s="0" t="n">
        <f aca="false">IF(MAX(X872:AA872)=MIN(X872:AA872),0,IF($F$17="custo",(MAX(X872:AA872)-AA872)/(MAX(X872:AA872)-MIN(X872:AA872)),(AA872-MIN(X872:AA872))/(MAX(X872:AA872)-MIN(X872:AA872))))</f>
        <v>1</v>
      </c>
      <c r="AV872" s="0" t="n">
        <f aca="false">STDEVP(AB872:AE872)</f>
        <v>0.408862502740598</v>
      </c>
      <c r="AW872" s="0" t="n">
        <f aca="false">STDEVP(AF872:AI872)</f>
        <v>0.397904428042314</v>
      </c>
      <c r="AX872" s="0" t="n">
        <f aca="false">STDEVP(AJ872:AM872)</f>
        <v>0.401381850496148</v>
      </c>
      <c r="AY872" s="0" t="n">
        <f aca="false">STDEVP(AN872:AQ872)</f>
        <v>0.363241578628389</v>
      </c>
      <c r="AZ872" s="0" t="n">
        <f aca="false">STDEVP(AR872:AU872)</f>
        <v>0.414578098794425</v>
      </c>
      <c r="BA872" s="0" t="n">
        <f aca="false">AV872*((1-IFERROR(CORREL(AB872:AE872,AF872:AI872),0))+(1-IFERROR(CORREL(AB872:AE872,AJ872:AM872),0))+(1-IFERROR(CORREL(AB872:AE872,AN872:AQ872),0))+(1-IFERROR(CORREL(AB872:AE872,AR872:AU872),0)))</f>
        <v>1.06885544152554</v>
      </c>
      <c r="BB872" s="0" t="n">
        <f aca="false">AW872*((1-IFERROR(CORREL(AF872:AI872,AB872:AE872),0))+(1-IFERROR(CORREL(AF872:AI872,AJ872:AM872),0))+(1-IFERROR(CORREL(AF872:AI872,AN872:AQ872),0))+(1-IFERROR(CORREL(AF872:AI872,AR872:AU872),0)))</f>
        <v>2.4357813165902</v>
      </c>
      <c r="BC872" s="0" t="n">
        <f aca="false">AX872*((1-IFERROR(CORREL(AJ872:AM872,AB872:AE872),0))+(1-IFERROR(CORREL(AJ872:AM872,AF872:AI872),0))+(1-IFERROR(CORREL(AJ872:AM872,AN872:AQ872),0))+(1-IFERROR(CORREL(AJ872:AM872,AR872:AU872),0)))</f>
        <v>1.02682910449571</v>
      </c>
      <c r="BD872" s="0" t="n">
        <f aca="false">AY872*((1-IFERROR(CORREL(AN872:AQ872,AB872:AE872),0))+(1-IFERROR(CORREL(AN872:AQ872,AF872:AI872),0))+(1-IFERROR(CORREL(AN872:AQ872,AJ872:AM872),0))+(1-IFERROR(CORREL(AN872:AQ872,AR872:AU872),0)))</f>
        <v>0.854898159903168</v>
      </c>
      <c r="BE872" s="0" t="n">
        <f aca="false">AZ872*((1-IFERROR(CORREL(AR872:AU872,AB872:AE872),0))+(1-IFERROR(CORREL(AR872:AU872,AF872:AI872),0))+(1-IFERROR(CORREL(AR872:AU872,AJ872:AM872),0))+(1-IFERROR(CORREL(AR872:AU872,AN872:AQ872),0)))</f>
        <v>1.33594283497632</v>
      </c>
      <c r="BF872" s="0" t="n">
        <f aca="false">IF(SUM(BA872:BE872)&gt;0,BA872/SUM(BA872:BE872),1/5)</f>
        <v>0.15900128693686</v>
      </c>
      <c r="BG872" s="0" t="n">
        <f aca="false">IF(SUM(BA872:BE872)&gt;0,BB872/SUM(BA872:BE872),1/5)</f>
        <v>0.36234307183938</v>
      </c>
      <c r="BH872" s="0" t="n">
        <f aca="false">IF(SUM(BA872:BE872)&gt;0,BC872/SUM(BA872:BE872),1/5)</f>
        <v>0.152749513859439</v>
      </c>
      <c r="BI872" s="0" t="n">
        <f aca="false">IF(SUM(BA872:BE872)&gt;0,BD872/SUM(BA872:BE872),1/5)</f>
        <v>0.127173331718786</v>
      </c>
      <c r="BJ872" s="0" t="n">
        <f aca="false">IF(SUM(BA872:BE872)&gt;0,BE872/SUM(BA872:BE872),1/5)</f>
        <v>0.198732795645534</v>
      </c>
      <c r="BK872" s="0" t="n">
        <f aca="false">BF872*AB872+BG872*AF872+BH872*AJ872+BI872*AN872+BJ872*AR872</f>
        <v>0.280744900875708</v>
      </c>
      <c r="BL872" s="0" t="n">
        <f aca="false">BF872*AC872+BG872*AG872+BH872*AK872+BI872*AO872+BJ872*AS872</f>
        <v>0.525344047560541</v>
      </c>
      <c r="BM872" s="0" t="n">
        <f aca="false">BF872*AD872+BG872*AH872+BH872*AL872+BI872*AP872+BJ872*AT872</f>
        <v>0.691291097746678</v>
      </c>
      <c r="BN872" s="0" t="n">
        <f aca="false">BF872*AE872+BG872*AI872+BH872*AM872+BI872*AQ872+BJ872*AU872</f>
        <v>0.63765692816062</v>
      </c>
      <c r="BO872" s="0" t="n">
        <f aca="false">RANK(BK872,$BK872:$BN872)</f>
        <v>4</v>
      </c>
      <c r="BP872" s="0" t="n">
        <f aca="false">RANK(BL872,$BK872:$BN872)</f>
        <v>3</v>
      </c>
      <c r="BQ872" s="0" t="n">
        <f aca="false">RANK(BM872,$BK872:$BN872)</f>
        <v>1</v>
      </c>
      <c r="BR872" s="0" t="n">
        <f aca="false">RANK(BN872,$BK872:$BN872)</f>
        <v>2</v>
      </c>
    </row>
    <row r="873" customFormat="false" ht="15" hidden="false" customHeight="false" outlineLevel="0" collapsed="false">
      <c r="A873" s="0" t="n">
        <v>850</v>
      </c>
      <c r="B873" s="0" t="n">
        <f aca="false">RANDBETWEEN(1,$B$5)</f>
        <v>6</v>
      </c>
      <c r="C873" s="0" t="n">
        <f aca="false">RANDBETWEEN(1,$B$5)</f>
        <v>2</v>
      </c>
      <c r="D873" s="0" t="n">
        <f aca="false">RANDBETWEEN(1,$B$5)</f>
        <v>2</v>
      </c>
      <c r="E873" s="0" t="n">
        <f aca="false">RANDBETWEEN(1,$B$5)</f>
        <v>4</v>
      </c>
      <c r="F873" s="0" t="n">
        <f aca="false">RANDBETWEEN(1,$B$5)</f>
        <v>5</v>
      </c>
      <c r="G873" s="0" t="n">
        <f aca="false">RANDBETWEEN(1,$B$5)</f>
        <v>1</v>
      </c>
      <c r="H873" s="0" t="n">
        <f aca="true">NORMINV(RAND(),$B$8,$B$13)</f>
        <v>48.3825742175509</v>
      </c>
      <c r="I873" s="0" t="n">
        <f aca="true">NORMINV(RAND(),$C$8,$C$13)</f>
        <v>46.32013047005</v>
      </c>
      <c r="J873" s="0" t="n">
        <f aca="true">NORMINV(RAND(),$D$8,$D$13)</f>
        <v>14.6384091917966</v>
      </c>
      <c r="K873" s="0" t="n">
        <f aca="true">NORMINV(RAND(),$E$8,$E$13)</f>
        <v>2.72074018287031</v>
      </c>
      <c r="L873" s="0" t="n">
        <f aca="true">NORMINV(RAND(),$B$9,$B$14)</f>
        <v>44.250491006427</v>
      </c>
      <c r="M873" s="0" t="n">
        <f aca="true">NORMINV(RAND(),$C$9,$C$14)</f>
        <v>50.1746494716211</v>
      </c>
      <c r="N873" s="0" t="n">
        <f aca="true">NORMINV(RAND(),$D$9,$D$14)</f>
        <v>45.3806251270367</v>
      </c>
      <c r="O873" s="0" t="n">
        <f aca="true">NORMINV(RAND(),$E$9,$E$14)</f>
        <v>28.4308913734647</v>
      </c>
      <c r="P873" s="0" t="n">
        <f aca="true">NORMINV(RAND(),$B$10,$B$15)</f>
        <v>24.8456566444427</v>
      </c>
      <c r="Q873" s="0" t="n">
        <f aca="true">NORMINV(RAND(),$C$10,$C$15)</f>
        <v>30.2419991120886</v>
      </c>
      <c r="R873" s="0" t="n">
        <f aca="true">NORMINV(RAND(),$D$10,$D$15)</f>
        <v>10.2475315066926</v>
      </c>
      <c r="S873" s="0" t="n">
        <f aca="true">NORMINV(RAND(),$E$10,$E$15)</f>
        <v>3.89775963547657</v>
      </c>
      <c r="T873" s="0" t="n">
        <f aca="false">MEDIAN(INDEX(Avaliadores!$B$17:$B$22,$B873),INDEX(Avaliadores!$B$17:$B$22,$C873),INDEX(Avaliadores!$B$17:$B$22,$D873),INDEX(Avaliadores!$B$17:$B$22,$E873),INDEX(Avaliadores!$B$17:$B$22,$F873),INDEX(Avaliadores!$B$17:$B$22,$G873))</f>
        <v>2.79166666666667</v>
      </c>
      <c r="U873" s="0" t="n">
        <f aca="false">MEDIAN(INDEX(Avaliadores!$C$17:$C$22,$B873),INDEX(Avaliadores!$C$17:$C$22,$C873),INDEX(Avaliadores!$C$17:$C$22,$D873),INDEX(Avaliadores!$C$17:$C$22,$E873),INDEX(Avaliadores!$C$17:$C$22,$F873),INDEX(Avaliadores!$C$17:$C$22,$G873))</f>
        <v>5.29166666666667</v>
      </c>
      <c r="V873" s="0" t="n">
        <f aca="false">MEDIAN(INDEX(Avaliadores!$D$17:$D$22,$B873),INDEX(Avaliadores!$D$17:$D$22,$C873),INDEX(Avaliadores!$D$17:$D$22,$D873),INDEX(Avaliadores!$D$17:$D$22,$E873),INDEX(Avaliadores!$D$17:$D$22,$F873),INDEX(Avaliadores!$D$17:$D$22,$G873))</f>
        <v>5.79166666666667</v>
      </c>
      <c r="W873" s="0" t="n">
        <f aca="false">MEDIAN(INDEX(Avaliadores!$E$17:$E$22,$B873),INDEX(Avaliadores!$E$17:$E$22,$C873),INDEX(Avaliadores!$E$17:$E$22,$D873),INDEX(Avaliadores!$E$17:$E$22,$E873),INDEX(Avaliadores!$E$17:$E$22,$F873),INDEX(Avaliadores!$E$17:$E$22,$G873))</f>
        <v>6.29166666666667</v>
      </c>
      <c r="X873" s="0" t="n">
        <f aca="false">MEDIAN(INDEX(Avaliadores!$F$17:$F$22,$B873),INDEX(Avaliadores!$F$17:$F$22,$C873),INDEX(Avaliadores!$F$17:$F$22,$D873),INDEX(Avaliadores!$F$17:$F$22,$E873),INDEX(Avaliadores!$F$17:$F$22,$F873),INDEX(Avaliadores!$F$17:$F$22,$G873))</f>
        <v>2.29166666666667</v>
      </c>
      <c r="Y873" s="0" t="n">
        <f aca="false">MEDIAN(INDEX(Avaliadores!$G$17:$G$22,$B873),INDEX(Avaliadores!$G$17:$G$22,$C873),INDEX(Avaliadores!$G$17:$G$22,$D873),INDEX(Avaliadores!$G$17:$G$22,$E873),INDEX(Avaliadores!$G$17:$G$22,$F873),INDEX(Avaliadores!$G$17:$G$22,$G873))</f>
        <v>5.04166666666667</v>
      </c>
      <c r="Z873" s="0" t="n">
        <f aca="false">MEDIAN(INDEX(Avaliadores!$H$17:$H$22,$B873),INDEX(Avaliadores!$H$17:$H$22,$C873),INDEX(Avaliadores!$H$17:$H$22,$D873),INDEX(Avaliadores!$H$17:$H$22,$E873),INDEX(Avaliadores!$H$17:$H$22,$F873),INDEX(Avaliadores!$H$17:$H$22,$G873))</f>
        <v>4.04166666666667</v>
      </c>
      <c r="AA873" s="0" t="n">
        <f aca="false">MEDIAN(INDEX(Avaliadores!$I$17:$I$22,$B873),INDEX(Avaliadores!$I$17:$I$22,$C873),INDEX(Avaliadores!$I$17:$I$22,$D873),INDEX(Avaliadores!$I$17:$I$22,$E873),INDEX(Avaliadores!$I$17:$I$22,$F873),INDEX(Avaliadores!$I$17:$I$22,$G873))</f>
        <v>6.29166666666667</v>
      </c>
      <c r="AB873" s="0" t="n">
        <f aca="false">IF(MAX(H873:K873)=MIN(H873:K873),0,IF($B$17="custo",(MAX(H873:K873)-H873)/(MAX(H873:K873)-MIN(H873:K873)),(H873-MIN(H873:K873))/(MAX(H873:K873)-MIN(H873:K873))))</f>
        <v>0</v>
      </c>
      <c r="AC873" s="0" t="n">
        <f aca="false">IF(MAX(H873:K873)=MIN(H873:K873),0,IF($B$17="custo",(MAX(H873:K873)-I873)/(MAX(H873:K873)-MIN(H873:K873)),(I873-MIN(H873:K873))/(MAX(H873:K873)-MIN(H873:K873))))</f>
        <v>0.0451677816080389</v>
      </c>
      <c r="AD873" s="0" t="n">
        <f aca="false">IF(MAX(H873:K873)=MIN(H873:K873),0,IF($B$17="custo",(MAX(H873:K873)-J873)/(MAX(H873:K873)-MIN(H873:K873)),(J873-MIN(H873:K873))/(MAX(H873:K873)-MIN(H873:K873))))</f>
        <v>0.739001525872249</v>
      </c>
      <c r="AE873" s="0" t="n">
        <f aca="false">IF(MAX(H873:K873)=MIN(H873:K873),0,IF($B$17="custo",(MAX(H873:K873)-K873)/(MAX(H873:K873)-MIN(H873:K873)),(K873-MIN(H873:K873))/(MAX(H873:K873)-MIN(H873:K873))))</f>
        <v>1</v>
      </c>
      <c r="AF873" s="0" t="n">
        <f aca="false">IF(MAX(L873:O873)=MIN(L873:O873),0,IF($C$17="custo",(MAX(L873:O873)-L873)/(MAX(L873:O873)-MIN(L873:O873)),(L873-MIN(L873:O873))/(MAX(L873:O873)-MIN(L873:O873))))</f>
        <v>0.727546708418523</v>
      </c>
      <c r="AG873" s="0" t="n">
        <f aca="false">IF(MAX(L873:O873)=MIN(L873:O873),0,IF($C$17="custo",(MAX(L873:O873)-M873)/(MAX(L873:O873)-MIN(L873:O873)),(M873-MIN(L873:O873))/(MAX(L873:O873)-MIN(L873:O873))))</f>
        <v>1</v>
      </c>
      <c r="AH873" s="0" t="n">
        <f aca="false">IF(MAX(L873:O873)=MIN(L873:O873),0,IF($C$17="custo",(MAX(L873:O873)-N873)/(MAX(L873:O873)-MIN(L873:O873)),(N873-MIN(L873:O873))/(MAX(L873:O873)-MIN(L873:O873))))</f>
        <v>0.779521813895141</v>
      </c>
      <c r="AI873" s="0" t="n">
        <f aca="false">IF(MAX(L873:O873)=MIN(L873:O873),0,IF($C$17="custo",(MAX(L873:O873)-O873)/(MAX(L873:O873)-MIN(L873:O873)),(O873-MIN(L873:O873))/(MAX(L873:O873)-MIN(L873:O873))))</f>
        <v>0</v>
      </c>
      <c r="AJ873" s="0" t="n">
        <f aca="false">IF(MAX(P873:S873)=MIN(P873:S873),0,IF($D$17="custo",(MAX(P873:S873)-P873)/(MAX(P873:S873)-MIN(P873:S873)),(P873-MIN(P873:S873))/(MAX(P873:S873)-MIN(P873:S873))))</f>
        <v>0.204839561697602</v>
      </c>
      <c r="AK873" s="0" t="n">
        <f aca="false">IF(MAX(P873:S873)=MIN(P873:S873),0,IF($D$17="custo",(MAX(P873:S873)-Q873)/(MAX(P873:S873)-MIN(P873:S873)),(Q873-MIN(P873:S873))/(MAX(P873:S873)-MIN(P873:S873))))</f>
        <v>0</v>
      </c>
      <c r="AL873" s="0" t="n">
        <f aca="false">IF(MAX(P873:S873)=MIN(P873:S873),0,IF($D$17="custo",(MAX(P873:S873)-R873)/(MAX(P873:S873)-MIN(P873:S873)),(R873-MIN(P873:S873))/(MAX(P873:S873)-MIN(P873:S873))))</f>
        <v>0.758969247267387</v>
      </c>
      <c r="AM873" s="0" t="n">
        <f aca="false">IF(MAX(P873:S873)=MIN(P873:S873),0,IF($D$17="custo",(MAX(P873:S873)-S873)/(MAX(P873:S873)-MIN(P873:S873)),(S873-MIN(P873:S873))/(MAX(P873:S873)-MIN(P873:S873))))</f>
        <v>1</v>
      </c>
      <c r="AN873" s="0" t="n">
        <f aca="false">IF(MAX(T873:W873)=MIN(T873:W873),0,IF($E$17="custo",(MAX(T873:W873)-T873)/(MAX(T873:W873)-MIN(T873:W873)),(T873-MIN(T873:W873))/(MAX(T873:W873)-MIN(T873:W873))))</f>
        <v>0</v>
      </c>
      <c r="AO873" s="0" t="n">
        <f aca="false">IF(MAX(T873:W873)=MIN(T873:W873),0,IF($E$17="custo",(MAX(T873:W873)-U873)/(MAX(T873:W873)-MIN(T873:W873)),(U873-MIN(T873:W873))/(MAX(T873:W873)-MIN(T873:W873))))</f>
        <v>0.714285714285714</v>
      </c>
      <c r="AP873" s="0" t="n">
        <f aca="false">IF(MAX(T873:W873)=MIN(T873:W873),0,IF($E$17="custo",(MAX(T873:W873)-V873)/(MAX(T873:W873)-MIN(T873:W873)),(V873-MIN(T873:W873))/(MAX(T873:W873)-MIN(T873:W873))))</f>
        <v>0.857142857142857</v>
      </c>
      <c r="AQ873" s="0" t="n">
        <f aca="false">IF(MAX(T873:W873)=MIN(T873:W873),0,IF($E$17="custo",(MAX(T873:W873)-W873)/(MAX(T873:W873)-MIN(T873:W873)),(W873-MIN(T873:W873))/(MAX(T873:W873)-MIN(T873:W873))))</f>
        <v>1</v>
      </c>
      <c r="AR873" s="0" t="n">
        <f aca="false">IF(MAX(X873:AA873)=MIN(X873:AA873),0,IF($F$17="custo",(MAX(X873:AA873)-X873)/(MAX(X873:AA873)-MIN(X873:AA873)),(X873-MIN(X873:AA873))/(MAX(X873:AA873)-MIN(X873:AA873))))</f>
        <v>0</v>
      </c>
      <c r="AS873" s="0" t="n">
        <f aca="false">IF(MAX(X873:AA873)=MIN(X873:AA873),0,IF($F$17="custo",(MAX(X873:AA873)-Y873)/(MAX(X873:AA873)-MIN(X873:AA873)),(Y873-MIN(X873:AA873))/(MAX(X873:AA873)-MIN(X873:AA873))))</f>
        <v>0.6875</v>
      </c>
      <c r="AT873" s="0" t="n">
        <f aca="false">IF(MAX(X873:AA873)=MIN(X873:AA873),0,IF($F$17="custo",(MAX(X873:AA873)-Z873)/(MAX(X873:AA873)-MIN(X873:AA873)),(Z873-MIN(X873:AA873))/(MAX(X873:AA873)-MIN(X873:AA873))))</f>
        <v>0.4375</v>
      </c>
      <c r="AU873" s="0" t="n">
        <f aca="false">IF(MAX(X873:AA873)=MIN(X873:AA873),0,IF($F$17="custo",(MAX(X873:AA873)-AA873)/(MAX(X873:AA873)-MIN(X873:AA873)),(AA873-MIN(X873:AA873))/(MAX(X873:AA873)-MIN(X873:AA873))))</f>
        <v>1</v>
      </c>
      <c r="AV873" s="0" t="n">
        <f aca="false">STDEVP(AB873:AE873)</f>
        <v>0.433690083555709</v>
      </c>
      <c r="AW873" s="0" t="n">
        <f aca="false">STDEVP(AF873:AI873)</f>
        <v>0.376041994787482</v>
      </c>
      <c r="AX873" s="0" t="n">
        <f aca="false">STDEVP(AJ873:AM873)</f>
        <v>0.404307217593245</v>
      </c>
      <c r="AY873" s="0" t="n">
        <f aca="false">STDEVP(AN873:AQ873)</f>
        <v>0.384654629081036</v>
      </c>
      <c r="AZ873" s="0" t="n">
        <f aca="false">STDEVP(AR873:AU873)</f>
        <v>0.365771872209988</v>
      </c>
      <c r="BA873" s="0" t="n">
        <f aca="false">AV873*((1-IFERROR(CORREL(AB873:AE873,AF873:AI873),0))+(1-IFERROR(CORREL(AB873:AE873,AJ873:AM873),0))+(1-IFERROR(CORREL(AB873:AE873,AN873:AQ873),0))+(1-IFERROR(CORREL(AB873:AE873,AR873:AU873),0)))</f>
        <v>1.02667263995138</v>
      </c>
      <c r="BB873" s="0" t="n">
        <f aca="false">AW873*((1-IFERROR(CORREL(AF873:AI873,AB873:AE873),0))+(1-IFERROR(CORREL(AF873:AI873,AJ873:AM873),0))+(1-IFERROR(CORREL(AF873:AI873,AN873:AQ873),0))+(1-IFERROR(CORREL(AF873:AI873,AR873:AU873),0)))</f>
        <v>2.45009828175066</v>
      </c>
      <c r="BC873" s="0" t="n">
        <f aca="false">AX873*((1-IFERROR(CORREL(AJ873:AM873,AB873:AE873),0))+(1-IFERROR(CORREL(AJ873:AM873,AF873:AI873),0))+(1-IFERROR(CORREL(AJ873:AM873,AN873:AQ873),0))+(1-IFERROR(CORREL(AJ873:AM873,AR873:AU873),0)))</f>
        <v>1.09867254120613</v>
      </c>
      <c r="BD873" s="0" t="n">
        <f aca="false">AY873*((1-IFERROR(CORREL(AN873:AQ873,AB873:AE873),0))+(1-IFERROR(CORREL(AN873:AQ873,AF873:AI873),0))+(1-IFERROR(CORREL(AN873:AQ873,AJ873:AM873),0))+(1-IFERROR(CORREL(AN873:AQ873,AR873:AU873),0)))</f>
        <v>0.810282964614348</v>
      </c>
      <c r="BE873" s="0" t="n">
        <f aca="false">AZ873*((1-IFERROR(CORREL(AR873:AU873,AB873:AE873),0))+(1-IFERROR(CORREL(AR873:AU873,AF873:AI873),0))+(1-IFERROR(CORREL(AR873:AU873,AJ873:AM873),0))+(1-IFERROR(CORREL(AR873:AU873,AN873:AQ873),0)))</f>
        <v>0.92688318368246</v>
      </c>
      <c r="BF873" s="0" t="n">
        <f aca="false">IF(SUM(BA873:BE873)&gt;0,BA873/SUM(BA873:BE873),1/5)</f>
        <v>0.162638386211785</v>
      </c>
      <c r="BG873" s="0" t="n">
        <f aca="false">IF(SUM(BA873:BE873)&gt;0,BB873/SUM(BA873:BE873),1/5)</f>
        <v>0.388127641760342</v>
      </c>
      <c r="BH873" s="0" t="n">
        <f aca="false">IF(SUM(BA873:BE873)&gt;0,BC873/SUM(BA873:BE873),1/5)</f>
        <v>0.174044113112265</v>
      </c>
      <c r="BI873" s="0" t="n">
        <f aca="false">IF(SUM(BA873:BE873)&gt;0,BD873/SUM(BA873:BE873),1/5)</f>
        <v>0.128359428908146</v>
      </c>
      <c r="BJ873" s="0" t="n">
        <f aca="false">IF(SUM(BA873:BE873)&gt;0,BE873/SUM(BA873:BE873),1/5)</f>
        <v>0.146830430007461</v>
      </c>
      <c r="BK873" s="0" t="n">
        <f aca="false">BF873*AB873+BG873*AF873+BH873*AJ873+BI873*AN873+BJ873*AR873</f>
        <v>0.318032108054945</v>
      </c>
      <c r="BL873" s="0" t="n">
        <f aca="false">BF873*AC873+BG873*AG873+BH873*AK873+BI873*AO873+BJ873*AS873</f>
        <v>0.588104883862931</v>
      </c>
      <c r="BM873" s="0" t="n">
        <f aca="false">BF873*AD873+BG873*AH873+BH873*AL873+BI873*AP873+BJ873*AT873</f>
        <v>0.729098789187729</v>
      </c>
      <c r="BN873" s="0" t="n">
        <f aca="false">BF873*AE873+BG873*AI873+BH873*AM873+BI873*AQ873+BJ873*AU873</f>
        <v>0.611872358239658</v>
      </c>
      <c r="BO873" s="0" t="n">
        <f aca="false">RANK(BK873,$BK873:$BN873)</f>
        <v>4</v>
      </c>
      <c r="BP873" s="0" t="n">
        <f aca="false">RANK(BL873,$BK873:$BN873)</f>
        <v>3</v>
      </c>
      <c r="BQ873" s="0" t="n">
        <f aca="false">RANK(BM873,$BK873:$BN873)</f>
        <v>1</v>
      </c>
      <c r="BR873" s="0" t="n">
        <f aca="false">RANK(BN873,$BK873:$BN873)</f>
        <v>2</v>
      </c>
    </row>
    <row r="874" customFormat="false" ht="15" hidden="false" customHeight="false" outlineLevel="0" collapsed="false">
      <c r="A874" s="0" t="n">
        <v>851</v>
      </c>
      <c r="B874" s="0" t="n">
        <f aca="false">RANDBETWEEN(1,$B$5)</f>
        <v>5</v>
      </c>
      <c r="C874" s="0" t="n">
        <f aca="false">RANDBETWEEN(1,$B$5)</f>
        <v>4</v>
      </c>
      <c r="D874" s="0" t="n">
        <f aca="false">RANDBETWEEN(1,$B$5)</f>
        <v>5</v>
      </c>
      <c r="E874" s="0" t="n">
        <f aca="false">RANDBETWEEN(1,$B$5)</f>
        <v>4</v>
      </c>
      <c r="F874" s="0" t="n">
        <f aca="false">RANDBETWEEN(1,$B$5)</f>
        <v>6</v>
      </c>
      <c r="G874" s="0" t="n">
        <f aca="false">RANDBETWEEN(1,$B$5)</f>
        <v>5</v>
      </c>
      <c r="H874" s="0" t="n">
        <f aca="true">NORMINV(RAND(),$B$8,$B$13)</f>
        <v>45.1239512022763</v>
      </c>
      <c r="I874" s="0" t="n">
        <f aca="true">NORMINV(RAND(),$C$8,$C$13)</f>
        <v>59.0982749443598</v>
      </c>
      <c r="J874" s="0" t="n">
        <f aca="true">NORMINV(RAND(),$D$8,$D$13)</f>
        <v>14.3963680507289</v>
      </c>
      <c r="K874" s="0" t="n">
        <f aca="true">NORMINV(RAND(),$E$8,$E$13)</f>
        <v>3.28513908534123</v>
      </c>
      <c r="L874" s="0" t="n">
        <f aca="true">NORMINV(RAND(),$B$9,$B$14)</f>
        <v>47.198187662072</v>
      </c>
      <c r="M874" s="0" t="n">
        <f aca="true">NORMINV(RAND(),$C$9,$C$14)</f>
        <v>52.2122913377527</v>
      </c>
      <c r="N874" s="0" t="n">
        <f aca="true">NORMINV(RAND(),$D$9,$D$14)</f>
        <v>51.2931932022344</v>
      </c>
      <c r="O874" s="0" t="n">
        <f aca="true">NORMINV(RAND(),$E$9,$E$14)</f>
        <v>28.6881900856492</v>
      </c>
      <c r="P874" s="0" t="n">
        <f aca="true">NORMINV(RAND(),$B$10,$B$15)</f>
        <v>22.293061360723</v>
      </c>
      <c r="Q874" s="0" t="n">
        <f aca="true">NORMINV(RAND(),$C$10,$C$15)</f>
        <v>31.7741357106462</v>
      </c>
      <c r="R874" s="0" t="n">
        <f aca="true">NORMINV(RAND(),$D$10,$D$15)</f>
        <v>9.93536248586942</v>
      </c>
      <c r="S874" s="0" t="n">
        <f aca="true">NORMINV(RAND(),$E$10,$E$15)</f>
        <v>3.96500271134023</v>
      </c>
      <c r="T874" s="0" t="n">
        <f aca="false">MEDIAN(INDEX(Avaliadores!$B$17:$B$22,$B874),INDEX(Avaliadores!$B$17:$B$22,$C874),INDEX(Avaliadores!$B$17:$B$22,$D874),INDEX(Avaliadores!$B$17:$B$22,$E874),INDEX(Avaliadores!$B$17:$B$22,$F874),INDEX(Avaliadores!$B$17:$B$22,$G874))</f>
        <v>2.54166666666667</v>
      </c>
      <c r="U874" s="0" t="n">
        <f aca="false">MEDIAN(INDEX(Avaliadores!$C$17:$C$22,$B874),INDEX(Avaliadores!$C$17:$C$22,$C874),INDEX(Avaliadores!$C$17:$C$22,$D874),INDEX(Avaliadores!$C$17:$C$22,$E874),INDEX(Avaliadores!$C$17:$C$22,$F874),INDEX(Avaliadores!$C$17:$C$22,$G874))</f>
        <v>5.54166666666667</v>
      </c>
      <c r="V874" s="0" t="n">
        <f aca="false">MEDIAN(INDEX(Avaliadores!$D$17:$D$22,$B874),INDEX(Avaliadores!$D$17:$D$22,$C874),INDEX(Avaliadores!$D$17:$D$22,$D874),INDEX(Avaliadores!$D$17:$D$22,$E874),INDEX(Avaliadores!$D$17:$D$22,$F874),INDEX(Avaliadores!$D$17:$D$22,$G874))</f>
        <v>5.54166666666667</v>
      </c>
      <c r="W874" s="0" t="n">
        <f aca="false">MEDIAN(INDEX(Avaliadores!$E$17:$E$22,$B874),INDEX(Avaliadores!$E$17:$E$22,$C874),INDEX(Avaliadores!$E$17:$E$22,$D874),INDEX(Avaliadores!$E$17:$E$22,$E874),INDEX(Avaliadores!$E$17:$E$22,$F874),INDEX(Avaliadores!$E$17:$E$22,$G874))</f>
        <v>7.04166666666667</v>
      </c>
      <c r="X874" s="0" t="n">
        <f aca="false">MEDIAN(INDEX(Avaliadores!$F$17:$F$22,$B874),INDEX(Avaliadores!$F$17:$F$22,$C874),INDEX(Avaliadores!$F$17:$F$22,$D874),INDEX(Avaliadores!$F$17:$F$22,$E874),INDEX(Avaliadores!$F$17:$F$22,$F874),INDEX(Avaliadores!$F$17:$F$22,$G874))</f>
        <v>2.79166666666667</v>
      </c>
      <c r="Y874" s="0" t="n">
        <f aca="false">MEDIAN(INDEX(Avaliadores!$G$17:$G$22,$B874),INDEX(Avaliadores!$G$17:$G$22,$C874),INDEX(Avaliadores!$G$17:$G$22,$D874),INDEX(Avaliadores!$G$17:$G$22,$E874),INDEX(Avaliadores!$G$17:$G$22,$F874),INDEX(Avaliadores!$G$17:$G$22,$G874))</f>
        <v>4.54166666666667</v>
      </c>
      <c r="Z874" s="0" t="n">
        <f aca="false">MEDIAN(INDEX(Avaliadores!$H$17:$H$22,$B874),INDEX(Avaliadores!$H$17:$H$22,$C874),INDEX(Avaliadores!$H$17:$H$22,$D874),INDEX(Avaliadores!$H$17:$H$22,$E874),INDEX(Avaliadores!$H$17:$H$22,$F874),INDEX(Avaliadores!$H$17:$H$22,$G874))</f>
        <v>3.54166666666667</v>
      </c>
      <c r="AA874" s="0" t="n">
        <f aca="false">MEDIAN(INDEX(Avaliadores!$I$17:$I$22,$B874),INDEX(Avaliadores!$I$17:$I$22,$C874),INDEX(Avaliadores!$I$17:$I$22,$D874),INDEX(Avaliadores!$I$17:$I$22,$E874),INDEX(Avaliadores!$I$17:$I$22,$F874),INDEX(Avaliadores!$I$17:$I$22,$G874))</f>
        <v>6.54166666666667</v>
      </c>
      <c r="AB874" s="0" t="n">
        <f aca="false">IF(MAX(H874:K874)=MIN(H874:K874),0,IF($B$17="custo",(MAX(H874:K874)-H874)/(MAX(H874:K874)-MIN(H874:K874)),(H874-MIN(H874:K874))/(MAX(H874:K874)-MIN(H874:K874))))</f>
        <v>0.250376968199422</v>
      </c>
      <c r="AC874" s="0" t="n">
        <f aca="false">IF(MAX(H874:K874)=MIN(H874:K874),0,IF($B$17="custo",(MAX(H874:K874)-I874)/(MAX(H874:K874)-MIN(H874:K874)),(I874-MIN(H874:K874))/(MAX(H874:K874)-MIN(H874:K874))))</f>
        <v>0</v>
      </c>
      <c r="AD874" s="0" t="n">
        <f aca="false">IF(MAX(H874:K874)=MIN(H874:K874),0,IF($B$17="custo",(MAX(H874:K874)-J874)/(MAX(H874:K874)-MIN(H874:K874)),(J874-MIN(H874:K874))/(MAX(H874:K874)-MIN(H874:K874))))</f>
        <v>0.800920898022034</v>
      </c>
      <c r="AE874" s="0" t="n">
        <f aca="false">IF(MAX(H874:K874)=MIN(H874:K874),0,IF($B$17="custo",(MAX(H874:K874)-K874)/(MAX(H874:K874)-MIN(H874:K874)),(K874-MIN(H874:K874))/(MAX(H874:K874)-MIN(H874:K874))))</f>
        <v>1</v>
      </c>
      <c r="AF874" s="0" t="n">
        <f aca="false">IF(MAX(L874:O874)=MIN(L874:O874),0,IF($C$17="custo",(MAX(L874:O874)-L874)/(MAX(L874:O874)-MIN(L874:O874)),(L874-MIN(L874:O874))/(MAX(L874:O874)-MIN(L874:O874))))</f>
        <v>0.786852487075046</v>
      </c>
      <c r="AG874" s="0" t="n">
        <f aca="false">IF(MAX(L874:O874)=MIN(L874:O874),0,IF($C$17="custo",(MAX(L874:O874)-M874)/(MAX(L874:O874)-MIN(L874:O874)),(M874-MIN(L874:O874))/(MAX(L874:O874)-MIN(L874:O874))))</f>
        <v>1</v>
      </c>
      <c r="AH874" s="0" t="n">
        <f aca="false">IF(MAX(L874:O874)=MIN(L874:O874),0,IF($C$17="custo",(MAX(L874:O874)-N874)/(MAX(L874:O874)-MIN(L874:O874)),(N874-MIN(L874:O874))/(MAX(L874:O874)-MIN(L874:O874))))</f>
        <v>0.960929511156729</v>
      </c>
      <c r="AI874" s="0" t="n">
        <f aca="false">IF(MAX(L874:O874)=MIN(L874:O874),0,IF($C$17="custo",(MAX(L874:O874)-O874)/(MAX(L874:O874)-MIN(L874:O874)),(O874-MIN(L874:O874))/(MAX(L874:O874)-MIN(L874:O874))))</f>
        <v>0</v>
      </c>
      <c r="AJ874" s="0" t="n">
        <f aca="false">IF(MAX(P874:S874)=MIN(P874:S874),0,IF($D$17="custo",(MAX(P874:S874)-P874)/(MAX(P874:S874)-MIN(P874:S874)),(P874-MIN(P874:S874))/(MAX(P874:S874)-MIN(P874:S874))))</f>
        <v>0.340933834584482</v>
      </c>
      <c r="AK874" s="0" t="n">
        <f aca="false">IF(MAX(P874:S874)=MIN(P874:S874),0,IF($D$17="custo",(MAX(P874:S874)-Q874)/(MAX(P874:S874)-MIN(P874:S874)),(Q874-MIN(P874:S874))/(MAX(P874:S874)-MIN(P874:S874))))</f>
        <v>0</v>
      </c>
      <c r="AL874" s="0" t="n">
        <f aca="false">IF(MAX(P874:S874)=MIN(P874:S874),0,IF($D$17="custo",(MAX(P874:S874)-R874)/(MAX(P874:S874)-MIN(P874:S874)),(R874-MIN(P874:S874))/(MAX(P874:S874)-MIN(P874:S874))))</f>
        <v>0.785309388297788</v>
      </c>
      <c r="AM874" s="0" t="n">
        <f aca="false">IF(MAX(P874:S874)=MIN(P874:S874),0,IF($D$17="custo",(MAX(P874:S874)-S874)/(MAX(P874:S874)-MIN(P874:S874)),(S874-MIN(P874:S874))/(MAX(P874:S874)-MIN(P874:S874))))</f>
        <v>1</v>
      </c>
      <c r="AN874" s="0" t="n">
        <f aca="false">IF(MAX(T874:W874)=MIN(T874:W874),0,IF($E$17="custo",(MAX(T874:W874)-T874)/(MAX(T874:W874)-MIN(T874:W874)),(T874-MIN(T874:W874))/(MAX(T874:W874)-MIN(T874:W874))))</f>
        <v>0</v>
      </c>
      <c r="AO874" s="0" t="n">
        <f aca="false">IF(MAX(T874:W874)=MIN(T874:W874),0,IF($E$17="custo",(MAX(T874:W874)-U874)/(MAX(T874:W874)-MIN(T874:W874)),(U874-MIN(T874:W874))/(MAX(T874:W874)-MIN(T874:W874))))</f>
        <v>0.666666666666667</v>
      </c>
      <c r="AP874" s="0" t="n">
        <f aca="false">IF(MAX(T874:W874)=MIN(T874:W874),0,IF($E$17="custo",(MAX(T874:W874)-V874)/(MAX(T874:W874)-MIN(T874:W874)),(V874-MIN(T874:W874))/(MAX(T874:W874)-MIN(T874:W874))))</f>
        <v>0.666666666666667</v>
      </c>
      <c r="AQ874" s="0" t="n">
        <f aca="false">IF(MAX(T874:W874)=MIN(T874:W874),0,IF($E$17="custo",(MAX(T874:W874)-W874)/(MAX(T874:W874)-MIN(T874:W874)),(W874-MIN(T874:W874))/(MAX(T874:W874)-MIN(T874:W874))))</f>
        <v>1</v>
      </c>
      <c r="AR874" s="0" t="n">
        <f aca="false">IF(MAX(X874:AA874)=MIN(X874:AA874),0,IF($F$17="custo",(MAX(X874:AA874)-X874)/(MAX(X874:AA874)-MIN(X874:AA874)),(X874-MIN(X874:AA874))/(MAX(X874:AA874)-MIN(X874:AA874))))</f>
        <v>0</v>
      </c>
      <c r="AS874" s="0" t="n">
        <f aca="false">IF(MAX(X874:AA874)=MIN(X874:AA874),0,IF($F$17="custo",(MAX(X874:AA874)-Y874)/(MAX(X874:AA874)-MIN(X874:AA874)),(Y874-MIN(X874:AA874))/(MAX(X874:AA874)-MIN(X874:AA874))))</f>
        <v>0.466666666666667</v>
      </c>
      <c r="AT874" s="0" t="n">
        <f aca="false">IF(MAX(X874:AA874)=MIN(X874:AA874),0,IF($F$17="custo",(MAX(X874:AA874)-Z874)/(MAX(X874:AA874)-MIN(X874:AA874)),(Z874-MIN(X874:AA874))/(MAX(X874:AA874)-MIN(X874:AA874))))</f>
        <v>0.2</v>
      </c>
      <c r="AU874" s="0" t="n">
        <f aca="false">IF(MAX(X874:AA874)=MIN(X874:AA874),0,IF($F$17="custo",(MAX(X874:AA874)-AA874)/(MAX(X874:AA874)-MIN(X874:AA874)),(AA874-MIN(X874:AA874))/(MAX(X874:AA874)-MIN(X874:AA874))))</f>
        <v>1</v>
      </c>
      <c r="AV874" s="0" t="n">
        <f aca="false">STDEVP(AB874:AE874)</f>
        <v>0.403796723953396</v>
      </c>
      <c r="AW874" s="0" t="n">
        <f aca="false">STDEVP(AF874:AI874)</f>
        <v>0.404643634688736</v>
      </c>
      <c r="AX874" s="0" t="n">
        <f aca="false">STDEVP(AJ874:AM874)</f>
        <v>0.388174945804057</v>
      </c>
      <c r="AY874" s="0" t="n">
        <f aca="false">STDEVP(AN874:AQ874)</f>
        <v>0.363241578628389</v>
      </c>
      <c r="AZ874" s="0" t="n">
        <f aca="false">STDEVP(AR874:AU874)</f>
        <v>0.375277674973257</v>
      </c>
      <c r="BA874" s="0" t="n">
        <f aca="false">AV874*((1-IFERROR(CORREL(AB874:AE874,AF874:AI874),0))+(1-IFERROR(CORREL(AB874:AE874,AJ874:AM874),0))+(1-IFERROR(CORREL(AB874:AE874,AN874:AQ874),0))+(1-IFERROR(CORREL(AB874:AE874,AR874:AU874),0)))</f>
        <v>1.05104099237641</v>
      </c>
      <c r="BB874" s="0" t="n">
        <f aca="false">AW874*((1-IFERROR(CORREL(AF874:AI874,AB874:AE874),0))+(1-IFERROR(CORREL(AF874:AI874,AJ874:AM874),0))+(1-IFERROR(CORREL(AF874:AI874,AN874:AQ874),0))+(1-IFERROR(CORREL(AF874:AI874,AR874:AU874),0)))</f>
        <v>2.70167597844375</v>
      </c>
      <c r="BC874" s="0" t="n">
        <f aca="false">AX874*((1-IFERROR(CORREL(AJ874:AM874,AB874:AE874),0))+(1-IFERROR(CORREL(AJ874:AM874,AF874:AI874),0))+(1-IFERROR(CORREL(AJ874:AM874,AN874:AQ874),0))+(1-IFERROR(CORREL(AJ874:AM874,AR874:AU874),0)))</f>
        <v>1.06128777509703</v>
      </c>
      <c r="BD874" s="0" t="n">
        <f aca="false">AY874*((1-IFERROR(CORREL(AN874:AQ874,AB874:AE874),0))+(1-IFERROR(CORREL(AN874:AQ874,AF874:AI874),0))+(1-IFERROR(CORREL(AN874:AQ874,AJ874:AM874),0))+(1-IFERROR(CORREL(AN874:AQ874,AR874:AU874),0)))</f>
        <v>0.929728427834111</v>
      </c>
      <c r="BE874" s="0" t="n">
        <f aca="false">AZ874*((1-IFERROR(CORREL(AR874:AU874,AB874:AE874),0))+(1-IFERROR(CORREL(AR874:AU874,AF874:AI874),0))+(1-IFERROR(CORREL(AR874:AU874,AJ874:AM874),0))+(1-IFERROR(CORREL(AR874:AU874,AN874:AQ874),0)))</f>
        <v>1.11265982772464</v>
      </c>
      <c r="BF874" s="0" t="n">
        <f aca="false">IF(SUM(BA874:BE874)&gt;0,BA874/SUM(BA874:BE874),1/5)</f>
        <v>0.153293574646343</v>
      </c>
      <c r="BG874" s="0" t="n">
        <f aca="false">IF(SUM(BA874:BE874)&gt;0,BB874/SUM(BA874:BE874),1/5)</f>
        <v>0.394037503081019</v>
      </c>
      <c r="BH874" s="0" t="n">
        <f aca="false">IF(SUM(BA874:BE874)&gt;0,BC874/SUM(BA874:BE874),1/5)</f>
        <v>0.154788060554372</v>
      </c>
      <c r="BI874" s="0" t="n">
        <f aca="false">IF(SUM(BA874:BE874)&gt;0,BD874/SUM(BA874:BE874),1/5)</f>
        <v>0.135600224146133</v>
      </c>
      <c r="BJ874" s="0" t="n">
        <f aca="false">IF(SUM(BA874:BE874)&gt;0,BE874/SUM(BA874:BE874),1/5)</f>
        <v>0.162280637572135</v>
      </c>
      <c r="BK874" s="0" t="n">
        <f aca="false">BF874*AB874+BG874*AF874+BH874*AJ874+BI874*AN874+BJ874*AR874</f>
        <v>0.40120305679724</v>
      </c>
      <c r="BL874" s="0" t="n">
        <f aca="false">BF874*AC874+BG874*AG874+BH874*AK874+BI874*AO874+BJ874*AS874</f>
        <v>0.560168616712103</v>
      </c>
      <c r="BM874" s="0" t="n">
        <f aca="false">BF874*AD874+BG874*AH874+BH874*AL874+BI874*AP874+BJ874*AT874</f>
        <v>0.745831086774754</v>
      </c>
      <c r="BN874" s="0" t="n">
        <f aca="false">BF874*AE874+BG874*AI874+BH874*AM874+BI874*AQ874+BJ874*AU874</f>
        <v>0.605962496918981</v>
      </c>
      <c r="BO874" s="0" t="n">
        <f aca="false">RANK(BK874,$BK874:$BN874)</f>
        <v>4</v>
      </c>
      <c r="BP874" s="0" t="n">
        <f aca="false">RANK(BL874,$BK874:$BN874)</f>
        <v>3</v>
      </c>
      <c r="BQ874" s="0" t="n">
        <f aca="false">RANK(BM874,$BK874:$BN874)</f>
        <v>1</v>
      </c>
      <c r="BR874" s="0" t="n">
        <f aca="false">RANK(BN874,$BK874:$BN874)</f>
        <v>2</v>
      </c>
    </row>
    <row r="875" customFormat="false" ht="15" hidden="false" customHeight="false" outlineLevel="0" collapsed="false">
      <c r="A875" s="0" t="n">
        <v>852</v>
      </c>
      <c r="B875" s="0" t="n">
        <f aca="false">RANDBETWEEN(1,$B$5)</f>
        <v>2</v>
      </c>
      <c r="C875" s="0" t="n">
        <f aca="false">RANDBETWEEN(1,$B$5)</f>
        <v>3</v>
      </c>
      <c r="D875" s="0" t="n">
        <f aca="false">RANDBETWEEN(1,$B$5)</f>
        <v>2</v>
      </c>
      <c r="E875" s="0" t="n">
        <f aca="false">RANDBETWEEN(1,$B$5)</f>
        <v>5</v>
      </c>
      <c r="F875" s="0" t="n">
        <f aca="false">RANDBETWEEN(1,$B$5)</f>
        <v>3</v>
      </c>
      <c r="G875" s="0" t="n">
        <f aca="false">RANDBETWEEN(1,$B$5)</f>
        <v>2</v>
      </c>
      <c r="H875" s="0" t="n">
        <f aca="true">NORMINV(RAND(),$B$8,$B$13)</f>
        <v>46.8456595382261</v>
      </c>
      <c r="I875" s="0" t="n">
        <f aca="true">NORMINV(RAND(),$C$8,$C$13)</f>
        <v>61.8279843129984</v>
      </c>
      <c r="J875" s="0" t="n">
        <f aca="true">NORMINV(RAND(),$D$8,$D$13)</f>
        <v>13.5915891399536</v>
      </c>
      <c r="K875" s="0" t="n">
        <f aca="true">NORMINV(RAND(),$E$8,$E$13)</f>
        <v>3.22660130693931</v>
      </c>
      <c r="L875" s="0" t="n">
        <f aca="true">NORMINV(RAND(),$B$9,$B$14)</f>
        <v>45.1123969482899</v>
      </c>
      <c r="M875" s="0" t="n">
        <f aca="true">NORMINV(RAND(),$C$9,$C$14)</f>
        <v>51.6710868776543</v>
      </c>
      <c r="N875" s="0" t="n">
        <f aca="true">NORMINV(RAND(),$D$9,$D$14)</f>
        <v>41.5235564309763</v>
      </c>
      <c r="O875" s="0" t="n">
        <f aca="true">NORMINV(RAND(),$E$9,$E$14)</f>
        <v>22.1255335183643</v>
      </c>
      <c r="P875" s="0" t="n">
        <f aca="true">NORMINV(RAND(),$B$10,$B$15)</f>
        <v>22.9617661298521</v>
      </c>
      <c r="Q875" s="0" t="n">
        <f aca="true">NORMINV(RAND(),$C$10,$C$15)</f>
        <v>29.9689798304965</v>
      </c>
      <c r="R875" s="0" t="n">
        <f aca="true">NORMINV(RAND(),$D$10,$D$15)</f>
        <v>9.72221697777039</v>
      </c>
      <c r="S875" s="0" t="n">
        <f aca="true">NORMINV(RAND(),$E$10,$E$15)</f>
        <v>3.84722630134046</v>
      </c>
      <c r="T875" s="0" t="n">
        <f aca="false">MEDIAN(INDEX(Avaliadores!$B$17:$B$22,$B875),INDEX(Avaliadores!$B$17:$B$22,$C875),INDEX(Avaliadores!$B$17:$B$22,$D875),INDEX(Avaliadores!$B$17:$B$22,$E875),INDEX(Avaliadores!$B$17:$B$22,$F875),INDEX(Avaliadores!$B$17:$B$22,$G875))</f>
        <v>2.91666666666667</v>
      </c>
      <c r="U875" s="0" t="n">
        <f aca="false">MEDIAN(INDEX(Avaliadores!$C$17:$C$22,$B875),INDEX(Avaliadores!$C$17:$C$22,$C875),INDEX(Avaliadores!$C$17:$C$22,$D875),INDEX(Avaliadores!$C$17:$C$22,$E875),INDEX(Avaliadores!$C$17:$C$22,$F875),INDEX(Avaliadores!$C$17:$C$22,$G875))</f>
        <v>5.04166666666667</v>
      </c>
      <c r="V875" s="0" t="n">
        <f aca="false">MEDIAN(INDEX(Avaliadores!$D$17:$D$22,$B875),INDEX(Avaliadores!$D$17:$D$22,$C875),INDEX(Avaliadores!$D$17:$D$22,$D875),INDEX(Avaliadores!$D$17:$D$22,$E875),INDEX(Avaliadores!$D$17:$D$22,$F875),INDEX(Avaliadores!$D$17:$D$22,$G875))</f>
        <v>5.91666666666667</v>
      </c>
      <c r="W875" s="0" t="n">
        <f aca="false">MEDIAN(INDEX(Avaliadores!$E$17:$E$22,$B875),INDEX(Avaliadores!$E$17:$E$22,$C875),INDEX(Avaliadores!$E$17:$E$22,$D875),INDEX(Avaliadores!$E$17:$E$22,$E875),INDEX(Avaliadores!$E$17:$E$22,$F875),INDEX(Avaliadores!$E$17:$E$22,$G875))</f>
        <v>6.04166666666667</v>
      </c>
      <c r="X875" s="0" t="n">
        <f aca="false">MEDIAN(INDEX(Avaliadores!$F$17:$F$22,$B875),INDEX(Avaliadores!$F$17:$F$22,$C875),INDEX(Avaliadores!$F$17:$F$22,$D875),INDEX(Avaliadores!$F$17:$F$22,$E875),INDEX(Avaliadores!$F$17:$F$22,$F875),INDEX(Avaliadores!$F$17:$F$22,$G875))</f>
        <v>2.29166666666667</v>
      </c>
      <c r="Y875" s="0" t="n">
        <f aca="false">MEDIAN(INDEX(Avaliadores!$G$17:$G$22,$B875),INDEX(Avaliadores!$G$17:$G$22,$C875),INDEX(Avaliadores!$G$17:$G$22,$D875),INDEX(Avaliadores!$G$17:$G$22,$E875),INDEX(Avaliadores!$G$17:$G$22,$F875),INDEX(Avaliadores!$G$17:$G$22,$G875))</f>
        <v>5.91666666666667</v>
      </c>
      <c r="Z875" s="0" t="n">
        <f aca="false">MEDIAN(INDEX(Avaliadores!$H$17:$H$22,$B875),INDEX(Avaliadores!$H$17:$H$22,$C875),INDEX(Avaliadores!$H$17:$H$22,$D875),INDEX(Avaliadores!$H$17:$H$22,$E875),INDEX(Avaliadores!$H$17:$H$22,$F875),INDEX(Avaliadores!$H$17:$H$22,$G875))</f>
        <v>3.91666666666667</v>
      </c>
      <c r="AA875" s="0" t="n">
        <f aca="false">MEDIAN(INDEX(Avaliadores!$I$17:$I$22,$B875),INDEX(Avaliadores!$I$17:$I$22,$C875),INDEX(Avaliadores!$I$17:$I$22,$D875),INDEX(Avaliadores!$I$17:$I$22,$E875),INDEX(Avaliadores!$I$17:$I$22,$F875),INDEX(Avaliadores!$I$17:$I$22,$G875))</f>
        <v>6.29166666666667</v>
      </c>
      <c r="AB875" s="0" t="n">
        <f aca="false">IF(MAX(H875:K875)=MIN(H875:K875),0,IF($B$17="custo",(MAX(H875:K875)-H875)/(MAX(H875:K875)-MIN(H875:K875)),(H875-MIN(H875:K875))/(MAX(H875:K875)-MIN(H875:K875))))</f>
        <v>0.255665037346016</v>
      </c>
      <c r="AC875" s="0" t="n">
        <f aca="false">IF(MAX(H875:K875)=MIN(H875:K875),0,IF($B$17="custo",(MAX(H875:K875)-I875)/(MAX(H875:K875)-MIN(H875:K875)),(I875-MIN(H875:K875))/(MAX(H875:K875)-MIN(H875:K875))))</f>
        <v>0</v>
      </c>
      <c r="AD875" s="0" t="n">
        <f aca="false">IF(MAX(H875:K875)=MIN(H875:K875),0,IF($B$17="custo",(MAX(H875:K875)-J875)/(MAX(H875:K875)-MIN(H875:K875)),(J875-MIN(H875:K875))/(MAX(H875:K875)-MIN(H875:K875))))</f>
        <v>0.823127248857888</v>
      </c>
      <c r="AE875" s="0" t="n">
        <f aca="false">IF(MAX(H875:K875)=MIN(H875:K875),0,IF($B$17="custo",(MAX(H875:K875)-K875)/(MAX(H875:K875)-MIN(H875:K875)),(K875-MIN(H875:K875))/(MAX(H875:K875)-MIN(H875:K875))))</f>
        <v>1</v>
      </c>
      <c r="AF875" s="0" t="n">
        <f aca="false">IF(MAX(L875:O875)=MIN(L875:O875),0,IF($C$17="custo",(MAX(L875:O875)-L875)/(MAX(L875:O875)-MIN(L875:O875)),(L875-MIN(L875:O875))/(MAX(L875:O875)-MIN(L875:O875))))</f>
        <v>0.778014314045597</v>
      </c>
      <c r="AG875" s="0" t="n">
        <f aca="false">IF(MAX(L875:O875)=MIN(L875:O875),0,IF($C$17="custo",(MAX(L875:O875)-M875)/(MAX(L875:O875)-MIN(L875:O875)),(M875-MIN(L875:O875))/(MAX(L875:O875)-MIN(L875:O875))))</f>
        <v>1</v>
      </c>
      <c r="AH875" s="0" t="n">
        <f aca="false">IF(MAX(L875:O875)=MIN(L875:O875),0,IF($C$17="custo",(MAX(L875:O875)-N875)/(MAX(L875:O875)-MIN(L875:O875)),(N875-MIN(L875:O875))/(MAX(L875:O875)-MIN(L875:O875))))</f>
        <v>0.656546272013302</v>
      </c>
      <c r="AI875" s="0" t="n">
        <f aca="false">IF(MAX(L875:O875)=MIN(L875:O875),0,IF($C$17="custo",(MAX(L875:O875)-O875)/(MAX(L875:O875)-MIN(L875:O875)),(O875-MIN(L875:O875))/(MAX(L875:O875)-MIN(L875:O875))))</f>
        <v>0</v>
      </c>
      <c r="AJ875" s="0" t="n">
        <f aca="false">IF(MAX(P875:S875)=MIN(P875:S875),0,IF($D$17="custo",(MAX(P875:S875)-P875)/(MAX(P875:S875)-MIN(P875:S875)),(P875-MIN(P875:S875))/(MAX(P875:S875)-MIN(P875:S875))))</f>
        <v>0.268252041074626</v>
      </c>
      <c r="AK875" s="0" t="n">
        <f aca="false">IF(MAX(P875:S875)=MIN(P875:S875),0,IF($D$17="custo",(MAX(P875:S875)-Q875)/(MAX(P875:S875)-MIN(P875:S875)),(Q875-MIN(P875:S875))/(MAX(P875:S875)-MIN(P875:S875))))</f>
        <v>0</v>
      </c>
      <c r="AL875" s="0" t="n">
        <f aca="false">IF(MAX(P875:S875)=MIN(P875:S875),0,IF($D$17="custo",(MAX(P875:S875)-R875)/(MAX(P875:S875)-MIN(P875:S875)),(R875-MIN(P875:S875))/(MAX(P875:S875)-MIN(P875:S875))))</f>
        <v>0.775092025507686</v>
      </c>
      <c r="AM875" s="0" t="n">
        <f aca="false">IF(MAX(P875:S875)=MIN(P875:S875),0,IF($D$17="custo",(MAX(P875:S875)-S875)/(MAX(P875:S875)-MIN(P875:S875)),(S875-MIN(P875:S875))/(MAX(P875:S875)-MIN(P875:S875))))</f>
        <v>1</v>
      </c>
      <c r="AN875" s="0" t="n">
        <f aca="false">IF(MAX(T875:W875)=MIN(T875:W875),0,IF($E$17="custo",(MAX(T875:W875)-T875)/(MAX(T875:W875)-MIN(T875:W875)),(T875-MIN(T875:W875))/(MAX(T875:W875)-MIN(T875:W875))))</f>
        <v>0</v>
      </c>
      <c r="AO875" s="0" t="n">
        <f aca="false">IF(MAX(T875:W875)=MIN(T875:W875),0,IF($E$17="custo",(MAX(T875:W875)-U875)/(MAX(T875:W875)-MIN(T875:W875)),(U875-MIN(T875:W875))/(MAX(T875:W875)-MIN(T875:W875))))</f>
        <v>0.68</v>
      </c>
      <c r="AP875" s="0" t="n">
        <f aca="false">IF(MAX(T875:W875)=MIN(T875:W875),0,IF($E$17="custo",(MAX(T875:W875)-V875)/(MAX(T875:W875)-MIN(T875:W875)),(V875-MIN(T875:W875))/(MAX(T875:W875)-MIN(T875:W875))))</f>
        <v>0.96</v>
      </c>
      <c r="AQ875" s="0" t="n">
        <f aca="false">IF(MAX(T875:W875)=MIN(T875:W875),0,IF($E$17="custo",(MAX(T875:W875)-W875)/(MAX(T875:W875)-MIN(T875:W875)),(W875-MIN(T875:W875))/(MAX(T875:W875)-MIN(T875:W875))))</f>
        <v>1</v>
      </c>
      <c r="AR875" s="0" t="n">
        <f aca="false">IF(MAX(X875:AA875)=MIN(X875:AA875),0,IF($F$17="custo",(MAX(X875:AA875)-X875)/(MAX(X875:AA875)-MIN(X875:AA875)),(X875-MIN(X875:AA875))/(MAX(X875:AA875)-MIN(X875:AA875))))</f>
        <v>0</v>
      </c>
      <c r="AS875" s="0" t="n">
        <f aca="false">IF(MAX(X875:AA875)=MIN(X875:AA875),0,IF($F$17="custo",(MAX(X875:AA875)-Y875)/(MAX(X875:AA875)-MIN(X875:AA875)),(Y875-MIN(X875:AA875))/(MAX(X875:AA875)-MIN(X875:AA875))))</f>
        <v>0.90625</v>
      </c>
      <c r="AT875" s="0" t="n">
        <f aca="false">IF(MAX(X875:AA875)=MIN(X875:AA875),0,IF($F$17="custo",(MAX(X875:AA875)-Z875)/(MAX(X875:AA875)-MIN(X875:AA875)),(Z875-MIN(X875:AA875))/(MAX(X875:AA875)-MIN(X875:AA875))))</f>
        <v>0.40625</v>
      </c>
      <c r="AU875" s="0" t="n">
        <f aca="false">IF(MAX(X875:AA875)=MIN(X875:AA875),0,IF($F$17="custo",(MAX(X875:AA875)-AA875)/(MAX(X875:AA875)-MIN(X875:AA875)),(AA875-MIN(X875:AA875))/(MAX(X875:AA875)-MIN(X875:AA875))))</f>
        <v>1</v>
      </c>
      <c r="AV875" s="0" t="n">
        <f aca="false">STDEVP(AB875:AE875)</f>
        <v>0.406988555379105</v>
      </c>
      <c r="AW875" s="0" t="n">
        <f aca="false">STDEVP(AF875:AI875)</f>
        <v>0.372353316205369</v>
      </c>
      <c r="AX875" s="0" t="n">
        <f aca="false">STDEVP(AJ875:AM875)</f>
        <v>0.396520195556615</v>
      </c>
      <c r="AY875" s="0" t="n">
        <f aca="false">STDEVP(AN875:AQ875)</f>
        <v>0.400499687890016</v>
      </c>
      <c r="AZ875" s="0" t="n">
        <f aca="false">STDEVP(AR875:AU875)</f>
        <v>0.402931154944613</v>
      </c>
      <c r="BA875" s="0" t="n">
        <f aca="false">AV875*((1-IFERROR(CORREL(AB875:AE875,AF875:AI875),0))+(1-IFERROR(CORREL(AB875:AE875,AJ875:AM875),0))+(1-IFERROR(CORREL(AB875:AE875,AN875:AQ875),0))+(1-IFERROR(CORREL(AB875:AE875,AR875:AU875),0)))</f>
        <v>1.23128409167302</v>
      </c>
      <c r="BB875" s="0" t="n">
        <f aca="false">AW875*((1-IFERROR(CORREL(AF875:AI875,AB875:AE875),0))+(1-IFERROR(CORREL(AF875:AI875,AJ875:AM875),0))+(1-IFERROR(CORREL(AF875:AI875,AN875:AQ875),0))+(1-IFERROR(CORREL(AF875:AI875,AR875:AU875),0)))</f>
        <v>2.47473957260886</v>
      </c>
      <c r="BC875" s="0" t="n">
        <f aca="false">AX875*((1-IFERROR(CORREL(AJ875:AM875,AB875:AE875),0))+(1-IFERROR(CORREL(AJ875:AM875,AF875:AI875),0))+(1-IFERROR(CORREL(AJ875:AM875,AN875:AQ875),0))+(1-IFERROR(CORREL(AJ875:AM875,AR875:AU875),0)))</f>
        <v>1.21355225213685</v>
      </c>
      <c r="BD875" s="0" t="n">
        <f aca="false">AY875*((1-IFERROR(CORREL(AN875:AQ875,AB875:AE875),0))+(1-IFERROR(CORREL(AN875:AQ875,AF875:AI875),0))+(1-IFERROR(CORREL(AN875:AQ875,AJ875:AM875),0))+(1-IFERROR(CORREL(AN875:AQ875,AR875:AU875),0)))</f>
        <v>0.997038633081856</v>
      </c>
      <c r="BE875" s="0" t="n">
        <f aca="false">AZ875*((1-IFERROR(CORREL(AR875:AU875,AB875:AE875),0))+(1-IFERROR(CORREL(AR875:AU875,AF875:AI875),0))+(1-IFERROR(CORREL(AR875:AU875,AJ875:AM875),0))+(1-IFERROR(CORREL(AR875:AU875,AN875:AQ875),0)))</f>
        <v>1.30388542937064</v>
      </c>
      <c r="BF875" s="0" t="n">
        <f aca="false">IF(SUM(BA875:BE875)&gt;0,BA875/SUM(BA875:BE875),1/5)</f>
        <v>0.170526154044184</v>
      </c>
      <c r="BG875" s="0" t="n">
        <f aca="false">IF(SUM(BA875:BE875)&gt;0,BB875/SUM(BA875:BE875),1/5)</f>
        <v>0.342737979343604</v>
      </c>
      <c r="BH875" s="0" t="n">
        <f aca="false">IF(SUM(BA875:BE875)&gt;0,BC875/SUM(BA875:BE875),1/5)</f>
        <v>0.168070390649951</v>
      </c>
      <c r="BI875" s="0" t="n">
        <f aca="false">IF(SUM(BA875:BE875)&gt;0,BD875/SUM(BA875:BE875),1/5)</f>
        <v>0.138084431271991</v>
      </c>
      <c r="BJ875" s="0" t="n">
        <f aca="false">IF(SUM(BA875:BE875)&gt;0,BE875/SUM(BA875:BE875),1/5)</f>
        <v>0.18058104469027</v>
      </c>
      <c r="BK875" s="0" t="n">
        <f aca="false">BF875*AB875+BG875*AF875+BH875*AJ875+BI875*AN875+BJ875*AR875</f>
        <v>0.355337854774626</v>
      </c>
      <c r="BL875" s="0" t="n">
        <f aca="false">BF875*AC875+BG875*AG875+BH875*AK875+BI875*AO875+BJ875*AS875</f>
        <v>0.600286964359115</v>
      </c>
      <c r="BM875" s="0" t="n">
        <f aca="false">BF875*AD875+BG875*AH875+BH875*AL875+BI875*AP875+BJ875*AT875</f>
        <v>0.701580189595393</v>
      </c>
      <c r="BN875" s="0" t="n">
        <f aca="false">BF875*AE875+BG875*AI875+BH875*AM875+BI875*AQ875+BJ875*AU875</f>
        <v>0.657262020656396</v>
      </c>
      <c r="BO875" s="0" t="n">
        <f aca="false">RANK(BK875,$BK875:$BN875)</f>
        <v>4</v>
      </c>
      <c r="BP875" s="0" t="n">
        <f aca="false">RANK(BL875,$BK875:$BN875)</f>
        <v>3</v>
      </c>
      <c r="BQ875" s="0" t="n">
        <f aca="false">RANK(BM875,$BK875:$BN875)</f>
        <v>1</v>
      </c>
      <c r="BR875" s="0" t="n">
        <f aca="false">RANK(BN875,$BK875:$BN875)</f>
        <v>2</v>
      </c>
    </row>
    <row r="876" customFormat="false" ht="15" hidden="false" customHeight="false" outlineLevel="0" collapsed="false">
      <c r="A876" s="0" t="n">
        <v>853</v>
      </c>
      <c r="B876" s="0" t="n">
        <f aca="false">RANDBETWEEN(1,$B$5)</f>
        <v>3</v>
      </c>
      <c r="C876" s="0" t="n">
        <f aca="false">RANDBETWEEN(1,$B$5)</f>
        <v>4</v>
      </c>
      <c r="D876" s="0" t="n">
        <f aca="false">RANDBETWEEN(1,$B$5)</f>
        <v>5</v>
      </c>
      <c r="E876" s="0" t="n">
        <f aca="false">RANDBETWEEN(1,$B$5)</f>
        <v>1</v>
      </c>
      <c r="F876" s="0" t="n">
        <f aca="false">RANDBETWEEN(1,$B$5)</f>
        <v>5</v>
      </c>
      <c r="G876" s="0" t="n">
        <f aca="false">RANDBETWEEN(1,$B$5)</f>
        <v>2</v>
      </c>
      <c r="H876" s="0" t="n">
        <f aca="true">NORMINV(RAND(),$B$8,$B$13)</f>
        <v>50.3760865671913</v>
      </c>
      <c r="I876" s="0" t="n">
        <f aca="true">NORMINV(RAND(),$C$8,$C$13)</f>
        <v>62.5049353317594</v>
      </c>
      <c r="J876" s="0" t="n">
        <f aca="true">NORMINV(RAND(),$D$8,$D$13)</f>
        <v>14.0878358311819</v>
      </c>
      <c r="K876" s="0" t="n">
        <f aca="true">NORMINV(RAND(),$E$8,$E$13)</f>
        <v>2.98016615417974</v>
      </c>
      <c r="L876" s="0" t="n">
        <f aca="true">NORMINV(RAND(),$B$9,$B$14)</f>
        <v>50.6840435646433</v>
      </c>
      <c r="M876" s="0" t="n">
        <f aca="true">NORMINV(RAND(),$C$9,$C$14)</f>
        <v>54.3764459708861</v>
      </c>
      <c r="N876" s="0" t="n">
        <f aca="true">NORMINV(RAND(),$D$9,$D$14)</f>
        <v>44.9849848660405</v>
      </c>
      <c r="O876" s="0" t="n">
        <f aca="true">NORMINV(RAND(),$E$9,$E$14)</f>
        <v>27.1793479782119</v>
      </c>
      <c r="P876" s="0" t="n">
        <f aca="true">NORMINV(RAND(),$B$10,$B$15)</f>
        <v>25.2049513482708</v>
      </c>
      <c r="Q876" s="0" t="n">
        <f aca="true">NORMINV(RAND(),$C$10,$C$15)</f>
        <v>28.4532157471284</v>
      </c>
      <c r="R876" s="0" t="n">
        <f aca="true">NORMINV(RAND(),$D$10,$D$15)</f>
        <v>10.251551583764</v>
      </c>
      <c r="S876" s="0" t="n">
        <f aca="true">NORMINV(RAND(),$E$10,$E$15)</f>
        <v>4.38699419205737</v>
      </c>
      <c r="T876" s="0" t="n">
        <f aca="false">MEDIAN(INDEX(Avaliadores!$B$17:$B$22,$B876),INDEX(Avaliadores!$B$17:$B$22,$C876),INDEX(Avaliadores!$B$17:$B$22,$D876),INDEX(Avaliadores!$B$17:$B$22,$E876),INDEX(Avaliadores!$B$17:$B$22,$F876),INDEX(Avaliadores!$B$17:$B$22,$G876))</f>
        <v>2.66666666666667</v>
      </c>
      <c r="U876" s="0" t="n">
        <f aca="false">MEDIAN(INDEX(Avaliadores!$C$17:$C$22,$B876),INDEX(Avaliadores!$C$17:$C$22,$C876),INDEX(Avaliadores!$C$17:$C$22,$D876),INDEX(Avaliadores!$C$17:$C$22,$E876),INDEX(Avaliadores!$C$17:$C$22,$F876),INDEX(Avaliadores!$C$17:$C$22,$G876))</f>
        <v>5.29166666666667</v>
      </c>
      <c r="V876" s="0" t="n">
        <f aca="false">MEDIAN(INDEX(Avaliadores!$D$17:$D$22,$B876),INDEX(Avaliadores!$D$17:$D$22,$C876),INDEX(Avaliadores!$D$17:$D$22,$D876),INDEX(Avaliadores!$D$17:$D$22,$E876),INDEX(Avaliadores!$D$17:$D$22,$F876),INDEX(Avaliadores!$D$17:$D$22,$G876))</f>
        <v>5.66666666666667</v>
      </c>
      <c r="W876" s="0" t="n">
        <f aca="false">MEDIAN(INDEX(Avaliadores!$E$17:$E$22,$B876),INDEX(Avaliadores!$E$17:$E$22,$C876),INDEX(Avaliadores!$E$17:$E$22,$D876),INDEX(Avaliadores!$E$17:$E$22,$E876),INDEX(Avaliadores!$E$17:$E$22,$F876),INDEX(Avaliadores!$E$17:$E$22,$G876))</f>
        <v>6.79166666666667</v>
      </c>
      <c r="X876" s="0" t="n">
        <f aca="false">MEDIAN(INDEX(Avaliadores!$F$17:$F$22,$B876),INDEX(Avaliadores!$F$17:$F$22,$C876),INDEX(Avaliadores!$F$17:$F$22,$D876),INDEX(Avaliadores!$F$17:$F$22,$E876),INDEX(Avaliadores!$F$17:$F$22,$F876),INDEX(Avaliadores!$F$17:$F$22,$G876))</f>
        <v>2.54166666666667</v>
      </c>
      <c r="Y876" s="0" t="n">
        <f aca="false">MEDIAN(INDEX(Avaliadores!$G$17:$G$22,$B876),INDEX(Avaliadores!$G$17:$G$22,$C876),INDEX(Avaliadores!$G$17:$G$22,$D876),INDEX(Avaliadores!$G$17:$G$22,$E876),INDEX(Avaliadores!$G$17:$G$22,$F876),INDEX(Avaliadores!$G$17:$G$22,$G876))</f>
        <v>4.79166666666667</v>
      </c>
      <c r="Z876" s="0" t="n">
        <f aca="false">MEDIAN(INDEX(Avaliadores!$H$17:$H$22,$B876),INDEX(Avaliadores!$H$17:$H$22,$C876),INDEX(Avaliadores!$H$17:$H$22,$D876),INDEX(Avaliadores!$H$17:$H$22,$E876),INDEX(Avaliadores!$H$17:$H$22,$F876),INDEX(Avaliadores!$H$17:$H$22,$G876))</f>
        <v>3.66666666666667</v>
      </c>
      <c r="AA876" s="0" t="n">
        <f aca="false">MEDIAN(INDEX(Avaliadores!$I$17:$I$22,$B876),INDEX(Avaliadores!$I$17:$I$22,$C876),INDEX(Avaliadores!$I$17:$I$22,$D876),INDEX(Avaliadores!$I$17:$I$22,$E876),INDEX(Avaliadores!$I$17:$I$22,$F876),INDEX(Avaliadores!$I$17:$I$22,$G876))</f>
        <v>6.54166666666667</v>
      </c>
      <c r="AB876" s="0" t="n">
        <f aca="false">IF(MAX(H876:K876)=MIN(H876:K876),0,IF($B$17="custo",(MAX(H876:K876)-H876)/(MAX(H876:K876)-MIN(H876:K876)),(H876-MIN(H876:K876))/(MAX(H876:K876)-MIN(H876:K876))))</f>
        <v>0.203761374166512</v>
      </c>
      <c r="AC876" s="0" t="n">
        <f aca="false">IF(MAX(H876:K876)=MIN(H876:K876),0,IF($B$17="custo",(MAX(H876:K876)-I876)/(MAX(H876:K876)-MIN(H876:K876)),(I876-MIN(H876:K876))/(MAX(H876:K876)-MIN(H876:K876))))</f>
        <v>0</v>
      </c>
      <c r="AD876" s="0" t="n">
        <f aca="false">IF(MAX(H876:K876)=MIN(H876:K876),0,IF($B$17="custo",(MAX(H876:K876)-J876)/(MAX(H876:K876)-MIN(H876:K876)),(J876-MIN(H876:K876))/(MAX(H876:K876)-MIN(H876:K876))))</f>
        <v>0.813394157919962</v>
      </c>
      <c r="AE876" s="0" t="n">
        <f aca="false">IF(MAX(H876:K876)=MIN(H876:K876),0,IF($B$17="custo",(MAX(H876:K876)-K876)/(MAX(H876:K876)-MIN(H876:K876)),(K876-MIN(H876:K876))/(MAX(H876:K876)-MIN(H876:K876))))</f>
        <v>1</v>
      </c>
      <c r="AF876" s="0" t="n">
        <f aca="false">IF(MAX(L876:O876)=MIN(L876:O876),0,IF($C$17="custo",(MAX(L876:O876)-L876)/(MAX(L876:O876)-MIN(L876:O876)),(L876-MIN(L876:O876))/(MAX(L876:O876)-MIN(L876:O876))))</f>
        <v>0.864235426616568</v>
      </c>
      <c r="AG876" s="0" t="n">
        <f aca="false">IF(MAX(L876:O876)=MIN(L876:O876),0,IF($C$17="custo",(MAX(L876:O876)-M876)/(MAX(L876:O876)-MIN(L876:O876)),(M876-MIN(L876:O876))/(MAX(L876:O876)-MIN(L876:O876))))</f>
        <v>1</v>
      </c>
      <c r="AH876" s="0" t="n">
        <f aca="false">IF(MAX(L876:O876)=MIN(L876:O876),0,IF($C$17="custo",(MAX(L876:O876)-N876)/(MAX(L876:O876)-MIN(L876:O876)),(N876-MIN(L876:O876))/(MAX(L876:O876)-MIN(L876:O876))))</f>
        <v>0.654688852929262</v>
      </c>
      <c r="AI876" s="0" t="n">
        <f aca="false">IF(MAX(L876:O876)=MIN(L876:O876),0,IF($C$17="custo",(MAX(L876:O876)-O876)/(MAX(L876:O876)-MIN(L876:O876)),(O876-MIN(L876:O876))/(MAX(L876:O876)-MIN(L876:O876))))</f>
        <v>0</v>
      </c>
      <c r="AJ876" s="0" t="n">
        <f aca="false">IF(MAX(P876:S876)=MIN(P876:S876),0,IF($D$17="custo",(MAX(P876:S876)-P876)/(MAX(P876:S876)-MIN(P876:S876)),(P876-MIN(P876:S876))/(MAX(P876:S876)-MIN(P876:S876))))</f>
        <v>0.134971931153569</v>
      </c>
      <c r="AK876" s="0" t="n">
        <f aca="false">IF(MAX(P876:S876)=MIN(P876:S876),0,IF($D$17="custo",(MAX(P876:S876)-Q876)/(MAX(P876:S876)-MIN(P876:S876)),(Q876-MIN(P876:S876))/(MAX(P876:S876)-MIN(P876:S876))))</f>
        <v>0</v>
      </c>
      <c r="AL876" s="0" t="n">
        <f aca="false">IF(MAX(P876:S876)=MIN(P876:S876),0,IF($D$17="custo",(MAX(P876:S876)-R876)/(MAX(P876:S876)-MIN(P876:S876)),(R876-MIN(P876:S876))/(MAX(P876:S876)-MIN(P876:S876))))</f>
        <v>0.756315823059856</v>
      </c>
      <c r="AM876" s="0" t="n">
        <f aca="false">IF(MAX(P876:S876)=MIN(P876:S876),0,IF($D$17="custo",(MAX(P876:S876)-S876)/(MAX(P876:S876)-MIN(P876:S876)),(S876-MIN(P876:S876))/(MAX(P876:S876)-MIN(P876:S876))))</f>
        <v>1</v>
      </c>
      <c r="AN876" s="0" t="n">
        <f aca="false">IF(MAX(T876:W876)=MIN(T876:W876),0,IF($E$17="custo",(MAX(T876:W876)-T876)/(MAX(T876:W876)-MIN(T876:W876)),(T876-MIN(T876:W876))/(MAX(T876:W876)-MIN(T876:W876))))</f>
        <v>0</v>
      </c>
      <c r="AO876" s="0" t="n">
        <f aca="false">IF(MAX(T876:W876)=MIN(T876:W876),0,IF($E$17="custo",(MAX(T876:W876)-U876)/(MAX(T876:W876)-MIN(T876:W876)),(U876-MIN(T876:W876))/(MAX(T876:W876)-MIN(T876:W876))))</f>
        <v>0.636363636363636</v>
      </c>
      <c r="AP876" s="0" t="n">
        <f aca="false">IF(MAX(T876:W876)=MIN(T876:W876),0,IF($E$17="custo",(MAX(T876:W876)-V876)/(MAX(T876:W876)-MIN(T876:W876)),(V876-MIN(T876:W876))/(MAX(T876:W876)-MIN(T876:W876))))</f>
        <v>0.727272727272727</v>
      </c>
      <c r="AQ876" s="0" t="n">
        <f aca="false">IF(MAX(T876:W876)=MIN(T876:W876),0,IF($E$17="custo",(MAX(T876:W876)-W876)/(MAX(T876:W876)-MIN(T876:W876)),(W876-MIN(T876:W876))/(MAX(T876:W876)-MIN(T876:W876))))</f>
        <v>1</v>
      </c>
      <c r="AR876" s="0" t="n">
        <f aca="false">IF(MAX(X876:AA876)=MIN(X876:AA876),0,IF($F$17="custo",(MAX(X876:AA876)-X876)/(MAX(X876:AA876)-MIN(X876:AA876)),(X876-MIN(X876:AA876))/(MAX(X876:AA876)-MIN(X876:AA876))))</f>
        <v>0</v>
      </c>
      <c r="AS876" s="0" t="n">
        <f aca="false">IF(MAX(X876:AA876)=MIN(X876:AA876),0,IF($F$17="custo",(MAX(X876:AA876)-Y876)/(MAX(X876:AA876)-MIN(X876:AA876)),(Y876-MIN(X876:AA876))/(MAX(X876:AA876)-MIN(X876:AA876))))</f>
        <v>0.5625</v>
      </c>
      <c r="AT876" s="0" t="n">
        <f aca="false">IF(MAX(X876:AA876)=MIN(X876:AA876),0,IF($F$17="custo",(MAX(X876:AA876)-Z876)/(MAX(X876:AA876)-MIN(X876:AA876)),(Z876-MIN(X876:AA876))/(MAX(X876:AA876)-MIN(X876:AA876))))</f>
        <v>0.28125</v>
      </c>
      <c r="AU876" s="0" t="n">
        <f aca="false">IF(MAX(X876:AA876)=MIN(X876:AA876),0,IF($F$17="custo",(MAX(X876:AA876)-AA876)/(MAX(X876:AA876)-MIN(X876:AA876)),(AA876-MIN(X876:AA876))/(MAX(X876:AA876)-MIN(X876:AA876))))</f>
        <v>1</v>
      </c>
      <c r="AV876" s="0" t="n">
        <f aca="false">STDEVP(AB876:AE876)</f>
        <v>0.41409529204755</v>
      </c>
      <c r="AW876" s="0" t="n">
        <f aca="false">STDEVP(AF876:AI876)</f>
        <v>0.383821405489449</v>
      </c>
      <c r="AX876" s="0" t="n">
        <f aca="false">STDEVP(AJ876:AM876)</f>
        <v>0.417129687297792</v>
      </c>
      <c r="AY876" s="0" t="n">
        <f aca="false">STDEVP(AN876:AQ876)</f>
        <v>0.366466261286298</v>
      </c>
      <c r="AZ876" s="0" t="n">
        <f aca="false">STDEVP(AR876:AU876)</f>
        <v>0.36934208292415</v>
      </c>
      <c r="BA876" s="0" t="n">
        <f aca="false">AV876*((1-IFERROR(CORREL(AB876:AE876,AF876:AI876),0))+(1-IFERROR(CORREL(AB876:AE876,AJ876:AM876),0))+(1-IFERROR(CORREL(AB876:AE876,AN876:AQ876),0))+(1-IFERROR(CORREL(AB876:AE876,AR876:AU876),0)))</f>
        <v>1.13432586076952</v>
      </c>
      <c r="BB876" s="0" t="n">
        <f aca="false">AW876*((1-IFERROR(CORREL(AF876:AI876,AB876:AE876),0))+(1-IFERROR(CORREL(AF876:AI876,AJ876:AM876),0))+(1-IFERROR(CORREL(AF876:AI876,AN876:AQ876),0))+(1-IFERROR(CORREL(AF876:AI876,AR876:AU876),0)))</f>
        <v>2.75849855291332</v>
      </c>
      <c r="BC876" s="0" t="n">
        <f aca="false">AX876*((1-IFERROR(CORREL(AJ876:AM876,AB876:AE876),0))+(1-IFERROR(CORREL(AJ876:AM876,AF876:AI876),0))+(1-IFERROR(CORREL(AJ876:AM876,AN876:AQ876),0))+(1-IFERROR(CORREL(AJ876:AM876,AR876:AU876),0)))</f>
        <v>1.10404817045147</v>
      </c>
      <c r="BD876" s="0" t="n">
        <f aca="false">AY876*((1-IFERROR(CORREL(AN876:AQ876,AB876:AE876),0))+(1-IFERROR(CORREL(AN876:AQ876,AF876:AI876),0))+(1-IFERROR(CORREL(AN876:AQ876,AJ876:AM876),0))+(1-IFERROR(CORREL(AN876:AQ876,AR876:AU876),0)))</f>
        <v>0.89012488468741</v>
      </c>
      <c r="BE876" s="0" t="n">
        <f aca="false">AZ876*((1-IFERROR(CORREL(AR876:AU876,AB876:AE876),0))+(1-IFERROR(CORREL(AR876:AU876,AF876:AI876),0))+(1-IFERROR(CORREL(AR876:AU876,AJ876:AM876),0))+(1-IFERROR(CORREL(AR876:AU876,AN876:AQ876),0)))</f>
        <v>1.03977790456153</v>
      </c>
      <c r="BF876" s="0" t="n">
        <f aca="false">IF(SUM(BA876:BE876)&gt;0,BA876/SUM(BA876:BE876),1/5)</f>
        <v>0.163759585034079</v>
      </c>
      <c r="BG876" s="0" t="n">
        <f aca="false">IF(SUM(BA876:BE876)&gt;0,BB876/SUM(BA876:BE876),1/5)</f>
        <v>0.398237044543569</v>
      </c>
      <c r="BH876" s="0" t="n">
        <f aca="false">IF(SUM(BA876:BE876)&gt;0,BC876/SUM(BA876:BE876),1/5)</f>
        <v>0.159388476013511</v>
      </c>
      <c r="BI876" s="0" t="n">
        <f aca="false">IF(SUM(BA876:BE876)&gt;0,BD876/SUM(BA876:BE876),1/5)</f>
        <v>0.128504944466338</v>
      </c>
      <c r="BJ876" s="0" t="n">
        <f aca="false">IF(SUM(BA876:BE876)&gt;0,BE876/SUM(BA876:BE876),1/5)</f>
        <v>0.150109949942503</v>
      </c>
      <c r="BK876" s="0" t="n">
        <f aca="false">BF876*AB876+BG876*AF876+BH876*AJ876+BI876*AN876+BJ876*AR876</f>
        <v>0.399051410576282</v>
      </c>
      <c r="BL876" s="0" t="n">
        <f aca="false">BF876*AC876+BG876*AG876+BH876*AK876+BI876*AO876+BJ876*AS876</f>
        <v>0.564449765137533</v>
      </c>
      <c r="BM876" s="0" t="n">
        <f aca="false">BF876*AD876+BG876*AH876+BH876*AL876+BI876*AP876+BJ876*AT876</f>
        <v>0.650147034930093</v>
      </c>
      <c r="BN876" s="0" t="n">
        <f aca="false">BF876*AE876+BG876*AI876+BH876*AM876+BI876*AQ876+BJ876*AU876</f>
        <v>0.601762955456431</v>
      </c>
      <c r="BO876" s="0" t="n">
        <f aca="false">RANK(BK876,$BK876:$BN876)</f>
        <v>4</v>
      </c>
      <c r="BP876" s="0" t="n">
        <f aca="false">RANK(BL876,$BK876:$BN876)</f>
        <v>3</v>
      </c>
      <c r="BQ876" s="0" t="n">
        <f aca="false">RANK(BM876,$BK876:$BN876)</f>
        <v>1</v>
      </c>
      <c r="BR876" s="0" t="n">
        <f aca="false">RANK(BN876,$BK876:$BN876)</f>
        <v>2</v>
      </c>
    </row>
    <row r="877" customFormat="false" ht="15" hidden="false" customHeight="false" outlineLevel="0" collapsed="false">
      <c r="A877" s="0" t="n">
        <v>854</v>
      </c>
      <c r="B877" s="0" t="n">
        <f aca="false">RANDBETWEEN(1,$B$5)</f>
        <v>4</v>
      </c>
      <c r="C877" s="0" t="n">
        <f aca="false">RANDBETWEEN(1,$B$5)</f>
        <v>2</v>
      </c>
      <c r="D877" s="0" t="n">
        <f aca="false">RANDBETWEEN(1,$B$5)</f>
        <v>3</v>
      </c>
      <c r="E877" s="0" t="n">
        <f aca="false">RANDBETWEEN(1,$B$5)</f>
        <v>2</v>
      </c>
      <c r="F877" s="0" t="n">
        <f aca="false">RANDBETWEEN(1,$B$5)</f>
        <v>3</v>
      </c>
      <c r="G877" s="0" t="n">
        <f aca="false">RANDBETWEEN(1,$B$5)</f>
        <v>1</v>
      </c>
      <c r="H877" s="0" t="n">
        <f aca="true">NORMINV(RAND(),$B$8,$B$13)</f>
        <v>43.408372117829</v>
      </c>
      <c r="I877" s="0" t="n">
        <f aca="true">NORMINV(RAND(),$C$8,$C$13)</f>
        <v>65.0174890224183</v>
      </c>
      <c r="J877" s="0" t="n">
        <f aca="true">NORMINV(RAND(),$D$8,$D$13)</f>
        <v>14.7391888086758</v>
      </c>
      <c r="K877" s="0" t="n">
        <f aca="true">NORMINV(RAND(),$E$8,$E$13)</f>
        <v>2.85184549386733</v>
      </c>
      <c r="L877" s="0" t="n">
        <f aca="true">NORMINV(RAND(),$B$9,$B$14)</f>
        <v>52.5349185556266</v>
      </c>
      <c r="M877" s="0" t="n">
        <f aca="true">NORMINV(RAND(),$C$9,$C$14)</f>
        <v>55.2565445763668</v>
      </c>
      <c r="N877" s="0" t="n">
        <f aca="true">NORMINV(RAND(),$D$9,$D$14)</f>
        <v>38.6291724311604</v>
      </c>
      <c r="O877" s="0" t="n">
        <f aca="true">NORMINV(RAND(),$E$9,$E$14)</f>
        <v>22.5013576901737</v>
      </c>
      <c r="P877" s="0" t="n">
        <f aca="true">NORMINV(RAND(),$B$10,$B$15)</f>
        <v>26.028694817382</v>
      </c>
      <c r="Q877" s="0" t="n">
        <f aca="true">NORMINV(RAND(),$C$10,$C$15)</f>
        <v>31.1482765961206</v>
      </c>
      <c r="R877" s="0" t="n">
        <f aca="true">NORMINV(RAND(),$D$10,$D$15)</f>
        <v>10.4475554193941</v>
      </c>
      <c r="S877" s="0" t="n">
        <f aca="true">NORMINV(RAND(),$E$10,$E$15)</f>
        <v>3.698005453475</v>
      </c>
      <c r="T877" s="0" t="n">
        <f aca="false">MEDIAN(INDEX(Avaliadores!$B$17:$B$22,$B877),INDEX(Avaliadores!$B$17:$B$22,$C877),INDEX(Avaliadores!$B$17:$B$22,$D877),INDEX(Avaliadores!$B$17:$B$22,$E877),INDEX(Avaliadores!$B$17:$B$22,$F877),INDEX(Avaliadores!$B$17:$B$22,$G877))</f>
        <v>2.91666666666667</v>
      </c>
      <c r="U877" s="0" t="n">
        <f aca="false">MEDIAN(INDEX(Avaliadores!$C$17:$C$22,$B877),INDEX(Avaliadores!$C$17:$C$22,$C877),INDEX(Avaliadores!$C$17:$C$22,$D877),INDEX(Avaliadores!$C$17:$C$22,$E877),INDEX(Avaliadores!$C$17:$C$22,$F877),INDEX(Avaliadores!$C$17:$C$22,$G877))</f>
        <v>4.91666666666667</v>
      </c>
      <c r="V877" s="0" t="n">
        <f aca="false">MEDIAN(INDEX(Avaliadores!$D$17:$D$22,$B877),INDEX(Avaliadores!$D$17:$D$22,$C877),INDEX(Avaliadores!$D$17:$D$22,$D877),INDEX(Avaliadores!$D$17:$D$22,$E877),INDEX(Avaliadores!$D$17:$D$22,$F877),INDEX(Avaliadores!$D$17:$D$22,$G877))</f>
        <v>5.91666666666667</v>
      </c>
      <c r="W877" s="0" t="n">
        <f aca="false">MEDIAN(INDEX(Avaliadores!$E$17:$E$22,$B877),INDEX(Avaliadores!$E$17:$E$22,$C877),INDEX(Avaliadores!$E$17:$E$22,$D877),INDEX(Avaliadores!$E$17:$E$22,$E877),INDEX(Avaliadores!$E$17:$E$22,$F877),INDEX(Avaliadores!$E$17:$E$22,$G877))</f>
        <v>6.04166666666667</v>
      </c>
      <c r="X877" s="0" t="n">
        <f aca="false">MEDIAN(INDEX(Avaliadores!$F$17:$F$22,$B877),INDEX(Avaliadores!$F$17:$F$22,$C877),INDEX(Avaliadores!$F$17:$F$22,$D877),INDEX(Avaliadores!$F$17:$F$22,$E877),INDEX(Avaliadores!$F$17:$F$22,$F877),INDEX(Avaliadores!$F$17:$F$22,$G877))</f>
        <v>2.41666666666667</v>
      </c>
      <c r="Y877" s="0" t="n">
        <f aca="false">MEDIAN(INDEX(Avaliadores!$G$17:$G$22,$B877),INDEX(Avaliadores!$G$17:$G$22,$C877),INDEX(Avaliadores!$G$17:$G$22,$D877),INDEX(Avaliadores!$G$17:$G$22,$E877),INDEX(Avaliadores!$G$17:$G$22,$F877),INDEX(Avaliadores!$G$17:$G$22,$G877))</f>
        <v>5.79166666666667</v>
      </c>
      <c r="Z877" s="0" t="n">
        <f aca="false">MEDIAN(INDEX(Avaliadores!$H$17:$H$22,$B877),INDEX(Avaliadores!$H$17:$H$22,$C877),INDEX(Avaliadores!$H$17:$H$22,$D877),INDEX(Avaliadores!$H$17:$H$22,$E877),INDEX(Avaliadores!$H$17:$H$22,$F877),INDEX(Avaliadores!$H$17:$H$22,$G877))</f>
        <v>3.91666666666667</v>
      </c>
      <c r="AA877" s="0" t="n">
        <f aca="false">MEDIAN(INDEX(Avaliadores!$I$17:$I$22,$B877),INDEX(Avaliadores!$I$17:$I$22,$C877),INDEX(Avaliadores!$I$17:$I$22,$D877),INDEX(Avaliadores!$I$17:$I$22,$E877),INDEX(Avaliadores!$I$17:$I$22,$F877),INDEX(Avaliadores!$I$17:$I$22,$G877))</f>
        <v>6.41666666666667</v>
      </c>
      <c r="AB877" s="0" t="n">
        <f aca="false">IF(MAX(H877:K877)=MIN(H877:K877),0,IF($B$17="custo",(MAX(H877:K877)-H877)/(MAX(H877:K877)-MIN(H877:K877)),(H877-MIN(H877:K877))/(MAX(H877:K877)-MIN(H877:K877))))</f>
        <v>0.347605456616319</v>
      </c>
      <c r="AC877" s="0" t="n">
        <f aca="false">IF(MAX(H877:K877)=MIN(H877:K877),0,IF($B$17="custo",(MAX(H877:K877)-I877)/(MAX(H877:K877)-MIN(H877:K877)),(I877-MIN(H877:K877))/(MAX(H877:K877)-MIN(H877:K877))))</f>
        <v>0</v>
      </c>
      <c r="AD877" s="0" t="n">
        <f aca="false">IF(MAX(H877:K877)=MIN(H877:K877),0,IF($B$17="custo",(MAX(H877:K877)-J877)/(MAX(H877:K877)-MIN(H877:K877)),(J877-MIN(H877:K877))/(MAX(H877:K877)-MIN(H877:K877))))</f>
        <v>0.808779534159428</v>
      </c>
      <c r="AE877" s="0" t="n">
        <f aca="false">IF(MAX(H877:K877)=MIN(H877:K877),0,IF($B$17="custo",(MAX(H877:K877)-K877)/(MAX(H877:K877)-MIN(H877:K877)),(K877-MIN(H877:K877))/(MAX(H877:K877)-MIN(H877:K877))))</f>
        <v>1</v>
      </c>
      <c r="AF877" s="0" t="n">
        <f aca="false">IF(MAX(L877:O877)=MIN(L877:O877),0,IF($C$17="custo",(MAX(L877:O877)-L877)/(MAX(L877:O877)-MIN(L877:O877)),(L877-MIN(L877:O877))/(MAX(L877:O877)-MIN(L877:O877))))</f>
        <v>0.916910075030364</v>
      </c>
      <c r="AG877" s="0" t="n">
        <f aca="false">IF(MAX(L877:O877)=MIN(L877:O877),0,IF($C$17="custo",(MAX(L877:O877)-M877)/(MAX(L877:O877)-MIN(L877:O877)),(M877-MIN(L877:O877))/(MAX(L877:O877)-MIN(L877:O877))))</f>
        <v>1</v>
      </c>
      <c r="AH877" s="0" t="n">
        <f aca="false">IF(MAX(L877:O877)=MIN(L877:O877),0,IF($C$17="custo",(MAX(L877:O877)-N877)/(MAX(L877:O877)-MIN(L877:O877)),(N877-MIN(L877:O877))/(MAX(L877:O877)-MIN(L877:O877))))</f>
        <v>0.492374377133683</v>
      </c>
      <c r="AI877" s="0" t="n">
        <f aca="false">IF(MAX(L877:O877)=MIN(L877:O877),0,IF($C$17="custo",(MAX(L877:O877)-O877)/(MAX(L877:O877)-MIN(L877:O877)),(O877-MIN(L877:O877))/(MAX(L877:O877)-MIN(L877:O877))))</f>
        <v>0</v>
      </c>
      <c r="AJ877" s="0" t="n">
        <f aca="false">IF(MAX(P877:S877)=MIN(P877:S877),0,IF($D$17="custo",(MAX(P877:S877)-P877)/(MAX(P877:S877)-MIN(P877:S877)),(P877-MIN(P877:S877))/(MAX(P877:S877)-MIN(P877:S877))))</f>
        <v>0.186503869201679</v>
      </c>
      <c r="AK877" s="0" t="n">
        <f aca="false">IF(MAX(P877:S877)=MIN(P877:S877),0,IF($D$17="custo",(MAX(P877:S877)-Q877)/(MAX(P877:S877)-MIN(P877:S877)),(Q877-MIN(P877:S877))/(MAX(P877:S877)-MIN(P877:S877))))</f>
        <v>0</v>
      </c>
      <c r="AL877" s="0" t="n">
        <f aca="false">IF(MAX(P877:S877)=MIN(P877:S877),0,IF($D$17="custo",(MAX(P877:S877)-R877)/(MAX(P877:S877)-MIN(P877:S877)),(R877-MIN(P877:S877))/(MAX(P877:S877)-MIN(P877:S877))))</f>
        <v>0.754117184094651</v>
      </c>
      <c r="AM877" s="0" t="n">
        <f aca="false">IF(MAX(P877:S877)=MIN(P877:S877),0,IF($D$17="custo",(MAX(P877:S877)-S877)/(MAX(P877:S877)-MIN(P877:S877)),(S877-MIN(P877:S877))/(MAX(P877:S877)-MIN(P877:S877))))</f>
        <v>1</v>
      </c>
      <c r="AN877" s="0" t="n">
        <f aca="false">IF(MAX(T877:W877)=MIN(T877:W877),0,IF($E$17="custo",(MAX(T877:W877)-T877)/(MAX(T877:W877)-MIN(T877:W877)),(T877-MIN(T877:W877))/(MAX(T877:W877)-MIN(T877:W877))))</f>
        <v>0</v>
      </c>
      <c r="AO877" s="0" t="n">
        <f aca="false">IF(MAX(T877:W877)=MIN(T877:W877),0,IF($E$17="custo",(MAX(T877:W877)-U877)/(MAX(T877:W877)-MIN(T877:W877)),(U877-MIN(T877:W877))/(MAX(T877:W877)-MIN(T877:W877))))</f>
        <v>0.64</v>
      </c>
      <c r="AP877" s="0" t="n">
        <f aca="false">IF(MAX(T877:W877)=MIN(T877:W877),0,IF($E$17="custo",(MAX(T877:W877)-V877)/(MAX(T877:W877)-MIN(T877:W877)),(V877-MIN(T877:W877))/(MAX(T877:W877)-MIN(T877:W877))))</f>
        <v>0.96</v>
      </c>
      <c r="AQ877" s="0" t="n">
        <f aca="false">IF(MAX(T877:W877)=MIN(T877:W877),0,IF($E$17="custo",(MAX(T877:W877)-W877)/(MAX(T877:W877)-MIN(T877:W877)),(W877-MIN(T877:W877))/(MAX(T877:W877)-MIN(T877:W877))))</f>
        <v>1</v>
      </c>
      <c r="AR877" s="0" t="n">
        <f aca="false">IF(MAX(X877:AA877)=MIN(X877:AA877),0,IF($F$17="custo",(MAX(X877:AA877)-X877)/(MAX(X877:AA877)-MIN(X877:AA877)),(X877-MIN(X877:AA877))/(MAX(X877:AA877)-MIN(X877:AA877))))</f>
        <v>0</v>
      </c>
      <c r="AS877" s="0" t="n">
        <f aca="false">IF(MAX(X877:AA877)=MIN(X877:AA877),0,IF($F$17="custo",(MAX(X877:AA877)-Y877)/(MAX(X877:AA877)-MIN(X877:AA877)),(Y877-MIN(X877:AA877))/(MAX(X877:AA877)-MIN(X877:AA877))))</f>
        <v>0.84375</v>
      </c>
      <c r="AT877" s="0" t="n">
        <f aca="false">IF(MAX(X877:AA877)=MIN(X877:AA877),0,IF($F$17="custo",(MAX(X877:AA877)-Z877)/(MAX(X877:AA877)-MIN(X877:AA877)),(Z877-MIN(X877:AA877))/(MAX(X877:AA877)-MIN(X877:AA877))))</f>
        <v>0.375</v>
      </c>
      <c r="AU877" s="0" t="n">
        <f aca="false">IF(MAX(X877:AA877)=MIN(X877:AA877),0,IF($F$17="custo",(MAX(X877:AA877)-AA877)/(MAX(X877:AA877)-MIN(X877:AA877)),(AA877-MIN(X877:AA877))/(MAX(X877:AA877)-MIN(X877:AA877))))</f>
        <v>1</v>
      </c>
      <c r="AV877" s="0" t="n">
        <f aca="false">STDEVP(AB877:AE877)</f>
        <v>0.391297467163363</v>
      </c>
      <c r="AW877" s="0" t="n">
        <f aca="false">STDEVP(AF877:AI877)</f>
        <v>0.397490163428643</v>
      </c>
      <c r="AX877" s="0" t="n">
        <f aca="false">STDEVP(AJ877:AM877)</f>
        <v>0.406808893231761</v>
      </c>
      <c r="AY877" s="0" t="n">
        <f aca="false">STDEVP(AN877:AQ877)</f>
        <v>0.400374824383352</v>
      </c>
      <c r="AZ877" s="0" t="n">
        <f aca="false">STDEVP(AR877:AU877)</f>
        <v>0.394279777529548</v>
      </c>
      <c r="BA877" s="0" t="n">
        <f aca="false">AV877*((1-IFERROR(CORREL(AB877:AE877,AF877:AI877),0))+(1-IFERROR(CORREL(AB877:AE877,AJ877:AM877),0))+(1-IFERROR(CORREL(AB877:AE877,AN877:AQ877),0))+(1-IFERROR(CORREL(AB877:AE877,AR877:AU877),0)))</f>
        <v>1.24291997521786</v>
      </c>
      <c r="BB877" s="0" t="n">
        <f aca="false">AW877*((1-IFERROR(CORREL(AF877:AI877,AB877:AE877),0))+(1-IFERROR(CORREL(AF877:AI877,AJ877:AM877),0))+(1-IFERROR(CORREL(AF877:AI877,AN877:AQ877),0))+(1-IFERROR(CORREL(AF877:AI877,AR877:AU877),0)))</f>
        <v>2.82515839036833</v>
      </c>
      <c r="BC877" s="0" t="n">
        <f aca="false">AX877*((1-IFERROR(CORREL(AJ877:AM877,AB877:AE877),0))+(1-IFERROR(CORREL(AJ877:AM877,AF877:AI877),0))+(1-IFERROR(CORREL(AJ877:AM877,AN877:AQ877),0))+(1-IFERROR(CORREL(AJ877:AM877,AR877:AU877),0)))</f>
        <v>1.20005468614416</v>
      </c>
      <c r="BD877" s="0" t="n">
        <f aca="false">AY877*((1-IFERROR(CORREL(AN877:AQ877,AB877:AE877),0))+(1-IFERROR(CORREL(AN877:AQ877,AF877:AI877),0))+(1-IFERROR(CORREL(AN877:AQ877,AJ877:AM877),0))+(1-IFERROR(CORREL(AN877:AQ877,AR877:AU877),0)))</f>
        <v>1.07265141462195</v>
      </c>
      <c r="BE877" s="0" t="n">
        <f aca="false">AZ877*((1-IFERROR(CORREL(AR877:AU877,AB877:AE877),0))+(1-IFERROR(CORREL(AR877:AU877,AF877:AI877),0))+(1-IFERROR(CORREL(AR877:AU877,AJ877:AM877),0))+(1-IFERROR(CORREL(AR877:AU877,AN877:AQ877),0)))</f>
        <v>1.28968947726593</v>
      </c>
      <c r="BF877" s="0" t="n">
        <f aca="false">IF(SUM(BA877:BE877)&gt;0,BA877/SUM(BA877:BE877),1/5)</f>
        <v>0.162888961341304</v>
      </c>
      <c r="BG877" s="0" t="n">
        <f aca="false">IF(SUM(BA877:BE877)&gt;0,BB877/SUM(BA877:BE877),1/5)</f>
        <v>0.370246777755025</v>
      </c>
      <c r="BH877" s="0" t="n">
        <f aca="false">IF(SUM(BA877:BE877)&gt;0,BC877/SUM(BA877:BE877),1/5)</f>
        <v>0.157271316960309</v>
      </c>
      <c r="BI877" s="0" t="n">
        <f aca="false">IF(SUM(BA877:BE877)&gt;0,BD877/SUM(BA877:BE877),1/5)</f>
        <v>0.140574677608206</v>
      </c>
      <c r="BJ877" s="0" t="n">
        <f aca="false">IF(SUM(BA877:BE877)&gt;0,BE877/SUM(BA877:BE877),1/5)</f>
        <v>0.169018266335156</v>
      </c>
      <c r="BK877" s="0" t="n">
        <f aca="false">BF877*AB877+BG877*AF877+BH877*AJ877+BI877*AN877+BJ877*AR877</f>
        <v>0.425435801683453</v>
      </c>
      <c r="BL877" s="0" t="n">
        <f aca="false">BF877*AC877+BG877*AG877+BH877*AK877+BI877*AO877+BJ877*AS877</f>
        <v>0.602823733644565</v>
      </c>
      <c r="BM877" s="0" t="n">
        <f aca="false">BF877*AD877+BG877*AH877+BH877*AL877+BI877*AP877+BJ877*AT877</f>
        <v>0.630975827920743</v>
      </c>
      <c r="BN877" s="0" t="n">
        <f aca="false">BF877*AE877+BG877*AI877+BH877*AM877+BI877*AQ877+BJ877*AU877</f>
        <v>0.629753222244975</v>
      </c>
      <c r="BO877" s="0" t="n">
        <f aca="false">RANK(BK877,$BK877:$BN877)</f>
        <v>4</v>
      </c>
      <c r="BP877" s="0" t="n">
        <f aca="false">RANK(BL877,$BK877:$BN877)</f>
        <v>3</v>
      </c>
      <c r="BQ877" s="0" t="n">
        <f aca="false">RANK(BM877,$BK877:$BN877)</f>
        <v>1</v>
      </c>
      <c r="BR877" s="0" t="n">
        <f aca="false">RANK(BN877,$BK877:$BN877)</f>
        <v>2</v>
      </c>
    </row>
    <row r="878" customFormat="false" ht="15" hidden="false" customHeight="false" outlineLevel="0" collapsed="false">
      <c r="A878" s="0" t="n">
        <v>855</v>
      </c>
      <c r="B878" s="0" t="n">
        <f aca="false">RANDBETWEEN(1,$B$5)</f>
        <v>3</v>
      </c>
      <c r="C878" s="0" t="n">
        <f aca="false">RANDBETWEEN(1,$B$5)</f>
        <v>2</v>
      </c>
      <c r="D878" s="0" t="n">
        <f aca="false">RANDBETWEEN(1,$B$5)</f>
        <v>1</v>
      </c>
      <c r="E878" s="0" t="n">
        <f aca="false">RANDBETWEEN(1,$B$5)</f>
        <v>5</v>
      </c>
      <c r="F878" s="0" t="n">
        <f aca="false">RANDBETWEEN(1,$B$5)</f>
        <v>4</v>
      </c>
      <c r="G878" s="0" t="n">
        <f aca="false">RANDBETWEEN(1,$B$5)</f>
        <v>6</v>
      </c>
      <c r="H878" s="0" t="n">
        <f aca="true">NORMINV(RAND(),$B$8,$B$13)</f>
        <v>50.2315551805978</v>
      </c>
      <c r="I878" s="0" t="n">
        <f aca="true">NORMINV(RAND(),$C$8,$C$13)</f>
        <v>64.8429502824388</v>
      </c>
      <c r="J878" s="0" t="n">
        <f aca="true">NORMINV(RAND(),$D$8,$D$13)</f>
        <v>17.1314366853196</v>
      </c>
      <c r="K878" s="0" t="n">
        <f aca="true">NORMINV(RAND(),$E$8,$E$13)</f>
        <v>3.3874269203317</v>
      </c>
      <c r="L878" s="0" t="n">
        <f aca="true">NORMINV(RAND(),$B$9,$B$14)</f>
        <v>47.7163407434683</v>
      </c>
      <c r="M878" s="0" t="n">
        <f aca="true">NORMINV(RAND(),$C$9,$C$14)</f>
        <v>65.30107240794</v>
      </c>
      <c r="N878" s="0" t="n">
        <f aca="true">NORMINV(RAND(),$D$9,$D$14)</f>
        <v>50.5414164978154</v>
      </c>
      <c r="O878" s="0" t="n">
        <f aca="true">NORMINV(RAND(),$E$9,$E$14)</f>
        <v>31.3211368771164</v>
      </c>
      <c r="P878" s="0" t="n">
        <f aca="true">NORMINV(RAND(),$B$10,$B$15)</f>
        <v>23.6987053178219</v>
      </c>
      <c r="Q878" s="0" t="n">
        <f aca="true">NORMINV(RAND(),$C$10,$C$15)</f>
        <v>28.5405246179726</v>
      </c>
      <c r="R878" s="0" t="n">
        <f aca="true">NORMINV(RAND(),$D$10,$D$15)</f>
        <v>9.56355706226301</v>
      </c>
      <c r="S878" s="0" t="n">
        <f aca="true">NORMINV(RAND(),$E$10,$E$15)</f>
        <v>4.02511621036697</v>
      </c>
      <c r="T878" s="0" t="n">
        <f aca="false">MEDIAN(INDEX(Avaliadores!$B$17:$B$22,$B878),INDEX(Avaliadores!$B$17:$B$22,$C878),INDEX(Avaliadores!$B$17:$B$22,$D878),INDEX(Avaliadores!$B$17:$B$22,$E878),INDEX(Avaliadores!$B$17:$B$22,$F878),INDEX(Avaliadores!$B$17:$B$22,$G878))</f>
        <v>2.66666666666667</v>
      </c>
      <c r="U878" s="0" t="n">
        <f aca="false">MEDIAN(INDEX(Avaliadores!$C$17:$C$22,$B878),INDEX(Avaliadores!$C$17:$C$22,$C878),INDEX(Avaliadores!$C$17:$C$22,$D878),INDEX(Avaliadores!$C$17:$C$22,$E878),INDEX(Avaliadores!$C$17:$C$22,$F878),INDEX(Avaliadores!$C$17:$C$22,$G878))</f>
        <v>5.29166666666667</v>
      </c>
      <c r="V878" s="0" t="n">
        <f aca="false">MEDIAN(INDEX(Avaliadores!$D$17:$D$22,$B878),INDEX(Avaliadores!$D$17:$D$22,$C878),INDEX(Avaliadores!$D$17:$D$22,$D878),INDEX(Avaliadores!$D$17:$D$22,$E878),INDEX(Avaliadores!$D$17:$D$22,$F878),INDEX(Avaliadores!$D$17:$D$22,$G878))</f>
        <v>5.66666666666667</v>
      </c>
      <c r="W878" s="0" t="n">
        <f aca="false">MEDIAN(INDEX(Avaliadores!$E$17:$E$22,$B878),INDEX(Avaliadores!$E$17:$E$22,$C878),INDEX(Avaliadores!$E$17:$E$22,$D878),INDEX(Avaliadores!$E$17:$E$22,$E878),INDEX(Avaliadores!$E$17:$E$22,$F878),INDEX(Avaliadores!$E$17:$E$22,$G878))</f>
        <v>6.29166666666667</v>
      </c>
      <c r="X878" s="0" t="n">
        <f aca="false">MEDIAN(INDEX(Avaliadores!$F$17:$F$22,$B878),INDEX(Avaliadores!$F$17:$F$22,$C878),INDEX(Avaliadores!$F$17:$F$22,$D878),INDEX(Avaliadores!$F$17:$F$22,$E878),INDEX(Avaliadores!$F$17:$F$22,$F878),INDEX(Avaliadores!$F$17:$F$22,$G878))</f>
        <v>2.66666666666667</v>
      </c>
      <c r="Y878" s="0" t="n">
        <f aca="false">MEDIAN(INDEX(Avaliadores!$G$17:$G$22,$B878),INDEX(Avaliadores!$G$17:$G$22,$C878),INDEX(Avaliadores!$G$17:$G$22,$D878),INDEX(Avaliadores!$G$17:$G$22,$E878),INDEX(Avaliadores!$G$17:$G$22,$F878),INDEX(Avaliadores!$G$17:$G$22,$G878))</f>
        <v>5.04166666666667</v>
      </c>
      <c r="Z878" s="0" t="n">
        <f aca="false">MEDIAN(INDEX(Avaliadores!$H$17:$H$22,$B878),INDEX(Avaliadores!$H$17:$H$22,$C878),INDEX(Avaliadores!$H$17:$H$22,$D878),INDEX(Avaliadores!$H$17:$H$22,$E878),INDEX(Avaliadores!$H$17:$H$22,$F878),INDEX(Avaliadores!$H$17:$H$22,$G878))</f>
        <v>3.91666666666667</v>
      </c>
      <c r="AA878" s="0" t="n">
        <f aca="false">MEDIAN(INDEX(Avaliadores!$I$17:$I$22,$B878),INDEX(Avaliadores!$I$17:$I$22,$C878),INDEX(Avaliadores!$I$17:$I$22,$D878),INDEX(Avaliadores!$I$17:$I$22,$E878),INDEX(Avaliadores!$I$17:$I$22,$F878),INDEX(Avaliadores!$I$17:$I$22,$G878))</f>
        <v>6.66666666666667</v>
      </c>
      <c r="AB878" s="0" t="n">
        <f aca="false">IF(MAX(H878:K878)=MIN(H878:K878),0,IF($B$17="custo",(MAX(H878:K878)-H878)/(MAX(H878:K878)-MIN(H878:K878)),(H878-MIN(H878:K878))/(MAX(H878:K878)-MIN(H878:K878))))</f>
        <v>0.237755604418956</v>
      </c>
      <c r="AC878" s="0" t="n">
        <f aca="false">IF(MAX(H878:K878)=MIN(H878:K878),0,IF($B$17="custo",(MAX(H878:K878)-I878)/(MAX(H878:K878)-MIN(H878:K878)),(I878-MIN(H878:K878))/(MAX(H878:K878)-MIN(H878:K878))))</f>
        <v>0</v>
      </c>
      <c r="AD878" s="0" t="n">
        <f aca="false">IF(MAX(H878:K878)=MIN(H878:K878),0,IF($B$17="custo",(MAX(H878:K878)-J878)/(MAX(H878:K878)-MIN(H878:K878)),(J878-MIN(H878:K878))/(MAX(H878:K878)-MIN(H878:K878))))</f>
        <v>0.776358429428618</v>
      </c>
      <c r="AE878" s="0" t="n">
        <f aca="false">IF(MAX(H878:K878)=MIN(H878:K878),0,IF($B$17="custo",(MAX(H878:K878)-K878)/(MAX(H878:K878)-MIN(H878:K878)),(K878-MIN(H878:K878))/(MAX(H878:K878)-MIN(H878:K878))))</f>
        <v>1</v>
      </c>
      <c r="AF878" s="0" t="n">
        <f aca="false">IF(MAX(L878:O878)=MIN(L878:O878),0,IF($C$17="custo",(MAX(L878:O878)-L878)/(MAX(L878:O878)-MIN(L878:O878)),(L878-MIN(L878:O878))/(MAX(L878:O878)-MIN(L878:O878))))</f>
        <v>0.482496614847301</v>
      </c>
      <c r="AG878" s="0" t="n">
        <f aca="false">IF(MAX(L878:O878)=MIN(L878:O878),0,IF($C$17="custo",(MAX(L878:O878)-M878)/(MAX(L878:O878)-MIN(L878:O878)),(M878-MIN(L878:O878))/(MAX(L878:O878)-MIN(L878:O878))))</f>
        <v>1</v>
      </c>
      <c r="AH878" s="0" t="n">
        <f aca="false">IF(MAX(L878:O878)=MIN(L878:O878),0,IF($C$17="custo",(MAX(L878:O878)-N878)/(MAX(L878:O878)-MIN(L878:O878)),(N878-MIN(L878:O878))/(MAX(L878:O878)-MIN(L878:O878))))</f>
        <v>0.565636141459542</v>
      </c>
      <c r="AI878" s="0" t="n">
        <f aca="false">IF(MAX(L878:O878)=MIN(L878:O878),0,IF($C$17="custo",(MAX(L878:O878)-O878)/(MAX(L878:O878)-MIN(L878:O878)),(O878-MIN(L878:O878))/(MAX(L878:O878)-MIN(L878:O878))))</f>
        <v>0</v>
      </c>
      <c r="AJ878" s="0" t="n">
        <f aca="false">IF(MAX(P878:S878)=MIN(P878:S878),0,IF($D$17="custo",(MAX(P878:S878)-P878)/(MAX(P878:S878)-MIN(P878:S878)),(P878-MIN(P878:S878))/(MAX(P878:S878)-MIN(P878:S878))))</f>
        <v>0.197501066253852</v>
      </c>
      <c r="AK878" s="0" t="n">
        <f aca="false">IF(MAX(P878:S878)=MIN(P878:S878),0,IF($D$17="custo",(MAX(P878:S878)-Q878)/(MAX(P878:S878)-MIN(P878:S878)),(Q878-MIN(P878:S878))/(MAX(P878:S878)-MIN(P878:S878))))</f>
        <v>0</v>
      </c>
      <c r="AL878" s="0" t="n">
        <f aca="false">IF(MAX(P878:S878)=MIN(P878:S878),0,IF($D$17="custo",(MAX(P878:S878)-R878)/(MAX(P878:S878)-MIN(P878:S878)),(R878-MIN(P878:S878))/(MAX(P878:S878)-MIN(P878:S878))))</f>
        <v>0.774083272046253</v>
      </c>
      <c r="AM878" s="0" t="n">
        <f aca="false">IF(MAX(P878:S878)=MIN(P878:S878),0,IF($D$17="custo",(MAX(P878:S878)-S878)/(MAX(P878:S878)-MIN(P878:S878)),(S878-MIN(P878:S878))/(MAX(P878:S878)-MIN(P878:S878))))</f>
        <v>1</v>
      </c>
      <c r="AN878" s="0" t="n">
        <f aca="false">IF(MAX(T878:W878)=MIN(T878:W878),0,IF($E$17="custo",(MAX(T878:W878)-T878)/(MAX(T878:W878)-MIN(T878:W878)),(T878-MIN(T878:W878))/(MAX(T878:W878)-MIN(T878:W878))))</f>
        <v>0</v>
      </c>
      <c r="AO878" s="0" t="n">
        <f aca="false">IF(MAX(T878:W878)=MIN(T878:W878),0,IF($E$17="custo",(MAX(T878:W878)-U878)/(MAX(T878:W878)-MIN(T878:W878)),(U878-MIN(T878:W878))/(MAX(T878:W878)-MIN(T878:W878))))</f>
        <v>0.724137931034483</v>
      </c>
      <c r="AP878" s="0" t="n">
        <f aca="false">IF(MAX(T878:W878)=MIN(T878:W878),0,IF($E$17="custo",(MAX(T878:W878)-V878)/(MAX(T878:W878)-MIN(T878:W878)),(V878-MIN(T878:W878))/(MAX(T878:W878)-MIN(T878:W878))))</f>
        <v>0.827586206896552</v>
      </c>
      <c r="AQ878" s="0" t="n">
        <f aca="false">IF(MAX(T878:W878)=MIN(T878:W878),0,IF($E$17="custo",(MAX(T878:W878)-W878)/(MAX(T878:W878)-MIN(T878:W878)),(W878-MIN(T878:W878))/(MAX(T878:W878)-MIN(T878:W878))))</f>
        <v>1</v>
      </c>
      <c r="AR878" s="0" t="n">
        <f aca="false">IF(MAX(X878:AA878)=MIN(X878:AA878),0,IF($F$17="custo",(MAX(X878:AA878)-X878)/(MAX(X878:AA878)-MIN(X878:AA878)),(X878-MIN(X878:AA878))/(MAX(X878:AA878)-MIN(X878:AA878))))</f>
        <v>0</v>
      </c>
      <c r="AS878" s="0" t="n">
        <f aca="false">IF(MAX(X878:AA878)=MIN(X878:AA878),0,IF($F$17="custo",(MAX(X878:AA878)-Y878)/(MAX(X878:AA878)-MIN(X878:AA878)),(Y878-MIN(X878:AA878))/(MAX(X878:AA878)-MIN(X878:AA878))))</f>
        <v>0.59375</v>
      </c>
      <c r="AT878" s="0" t="n">
        <f aca="false">IF(MAX(X878:AA878)=MIN(X878:AA878),0,IF($F$17="custo",(MAX(X878:AA878)-Z878)/(MAX(X878:AA878)-MIN(X878:AA878)),(Z878-MIN(X878:AA878))/(MAX(X878:AA878)-MIN(X878:AA878))))</f>
        <v>0.3125</v>
      </c>
      <c r="AU878" s="0" t="n">
        <f aca="false">IF(MAX(X878:AA878)=MIN(X878:AA878),0,IF($F$17="custo",(MAX(X878:AA878)-AA878)/(MAX(X878:AA878)-MIN(X878:AA878)),(AA878-MIN(X878:AA878))/(MAX(X878:AA878)-MIN(X878:AA878))))</f>
        <v>1</v>
      </c>
      <c r="AV878" s="0" t="n">
        <f aca="false">STDEVP(AB878:AE878)</f>
        <v>0.401589436813911</v>
      </c>
      <c r="AW878" s="0" t="n">
        <f aca="false">STDEVP(AF878:AI878)</f>
        <v>0.354977210888276</v>
      </c>
      <c r="AX878" s="0" t="n">
        <f aca="false">STDEVP(AJ878:AM878)</f>
        <v>0.408174405884199</v>
      </c>
      <c r="AY878" s="0" t="n">
        <f aca="false">STDEVP(AN878:AQ878)</f>
        <v>0.381264558405103</v>
      </c>
      <c r="AZ878" s="0" t="n">
        <f aca="false">STDEVP(AR878:AU878)</f>
        <v>0.368017678541059</v>
      </c>
      <c r="BA878" s="0" t="n">
        <f aca="false">AV878*((1-IFERROR(CORREL(AB878:AE878,AF878:AI878),0))+(1-IFERROR(CORREL(AB878:AE878,AJ878:AM878),0))+(1-IFERROR(CORREL(AB878:AE878,AN878:AQ878),0))+(1-IFERROR(CORREL(AB878:AE878,AR878:AU878),0)))</f>
        <v>1.11473062445225</v>
      </c>
      <c r="BB878" s="0" t="n">
        <f aca="false">AW878*((1-IFERROR(CORREL(AF878:AI878,AB878:AE878),0))+(1-IFERROR(CORREL(AF878:AI878,AJ878:AM878),0))+(1-IFERROR(CORREL(AF878:AI878,AN878:AQ878),0))+(1-IFERROR(CORREL(AF878:AI878,AR878:AU878),0)))</f>
        <v>2.2234925878605</v>
      </c>
      <c r="BC878" s="0" t="n">
        <f aca="false">AX878*((1-IFERROR(CORREL(AJ878:AM878,AB878:AE878),0))+(1-IFERROR(CORREL(AJ878:AM878,AF878:AI878),0))+(1-IFERROR(CORREL(AJ878:AM878,AN878:AQ878),0))+(1-IFERROR(CORREL(AJ878:AM878,AR878:AU878),0)))</f>
        <v>1.10389814774732</v>
      </c>
      <c r="BD878" s="0" t="n">
        <f aca="false">AY878*((1-IFERROR(CORREL(AN878:AQ878,AB878:AE878),0))+(1-IFERROR(CORREL(AN878:AQ878,AF878:AI878),0))+(1-IFERROR(CORREL(AN878:AQ878,AJ878:AM878),0))+(1-IFERROR(CORREL(AN878:AQ878,AR878:AU878),0)))</f>
        <v>0.827427129660796</v>
      </c>
      <c r="BE878" s="0" t="n">
        <f aca="false">AZ878*((1-IFERROR(CORREL(AR878:AU878,AB878:AE878),0))+(1-IFERROR(CORREL(AR878:AU878,AF878:AI878),0))+(1-IFERROR(CORREL(AR878:AU878,AJ878:AM878),0))+(1-IFERROR(CORREL(AR878:AU878,AN878:AQ878),0)))</f>
        <v>0.945805876945251</v>
      </c>
      <c r="BF878" s="0" t="n">
        <f aca="false">IF(SUM(BA878:BE878)&gt;0,BA878/SUM(BA878:BE878),1/5)</f>
        <v>0.179351097087998</v>
      </c>
      <c r="BG878" s="0" t="n">
        <f aca="false">IF(SUM(BA878:BE878)&gt;0,BB878/SUM(BA878:BE878),1/5)</f>
        <v>0.357741885126523</v>
      </c>
      <c r="BH878" s="0" t="n">
        <f aca="false">IF(SUM(BA878:BE878)&gt;0,BC878/SUM(BA878:BE878),1/5)</f>
        <v>0.177608239631145</v>
      </c>
      <c r="BI878" s="0" t="n">
        <f aca="false">IF(SUM(BA878:BE878)&gt;0,BD878/SUM(BA878:BE878),1/5)</f>
        <v>0.133126299941708</v>
      </c>
      <c r="BJ878" s="0" t="n">
        <f aca="false">IF(SUM(BA878:BE878)&gt;0,BE878/SUM(BA878:BE878),1/5)</f>
        <v>0.152172478212626</v>
      </c>
      <c r="BK878" s="0" t="n">
        <f aca="false">BF878*AB878+BG878*AF878+BH878*AJ878+BI878*AN878+BJ878*AR878</f>
        <v>0.25032879375662</v>
      </c>
      <c r="BL878" s="0" t="n">
        <f aca="false">BF878*AC878+BG878*AG878+BH878*AK878+BI878*AO878+BJ878*AS878</f>
        <v>0.544496097471334</v>
      </c>
      <c r="BM878" s="0" t="n">
        <f aca="false">BF878*AD878+BG878*AH878+BH878*AL878+BI878*AP878+BJ878*AT878</f>
        <v>0.636803431917395</v>
      </c>
      <c r="BN878" s="0" t="n">
        <f aca="false">BF878*AE878+BG878*AI878+BH878*AM878+BI878*AQ878+BJ878*AU878</f>
        <v>0.642258114873477</v>
      </c>
      <c r="BO878" s="0" t="n">
        <f aca="false">RANK(BK878,$BK878:$BN878)</f>
        <v>4</v>
      </c>
      <c r="BP878" s="0" t="n">
        <f aca="false">RANK(BL878,$BK878:$BN878)</f>
        <v>3</v>
      </c>
      <c r="BQ878" s="0" t="n">
        <f aca="false">RANK(BM878,$BK878:$BN878)</f>
        <v>2</v>
      </c>
      <c r="BR878" s="0" t="n">
        <f aca="false">RANK(BN878,$BK878:$BN878)</f>
        <v>1</v>
      </c>
    </row>
    <row r="879" customFormat="false" ht="15" hidden="false" customHeight="false" outlineLevel="0" collapsed="false">
      <c r="A879" s="0" t="n">
        <v>856</v>
      </c>
      <c r="B879" s="0" t="n">
        <f aca="false">RANDBETWEEN(1,$B$5)</f>
        <v>6</v>
      </c>
      <c r="C879" s="0" t="n">
        <f aca="false">RANDBETWEEN(1,$B$5)</f>
        <v>3</v>
      </c>
      <c r="D879" s="0" t="n">
        <f aca="false">RANDBETWEEN(1,$B$5)</f>
        <v>1</v>
      </c>
      <c r="E879" s="0" t="n">
        <f aca="false">RANDBETWEEN(1,$B$5)</f>
        <v>2</v>
      </c>
      <c r="F879" s="0" t="n">
        <f aca="false">RANDBETWEEN(1,$B$5)</f>
        <v>1</v>
      </c>
      <c r="G879" s="0" t="n">
        <f aca="false">RANDBETWEEN(1,$B$5)</f>
        <v>6</v>
      </c>
      <c r="H879" s="0" t="n">
        <f aca="true">NORMINV(RAND(),$B$8,$B$13)</f>
        <v>44.4299191191225</v>
      </c>
      <c r="I879" s="0" t="n">
        <f aca="true">NORMINV(RAND(),$C$8,$C$13)</f>
        <v>65.1109714270831</v>
      </c>
      <c r="J879" s="0" t="n">
        <f aca="true">NORMINV(RAND(),$D$8,$D$13)</f>
        <v>15.6692821484153</v>
      </c>
      <c r="K879" s="0" t="n">
        <f aca="true">NORMINV(RAND(),$E$8,$E$13)</f>
        <v>3.23321637548607</v>
      </c>
      <c r="L879" s="0" t="n">
        <f aca="true">NORMINV(RAND(),$B$9,$B$14)</f>
        <v>47.7144294572302</v>
      </c>
      <c r="M879" s="0" t="n">
        <f aca="true">NORMINV(RAND(),$C$9,$C$14)</f>
        <v>58.3488413632078</v>
      </c>
      <c r="N879" s="0" t="n">
        <f aca="true">NORMINV(RAND(),$D$9,$D$14)</f>
        <v>53.3075006654771</v>
      </c>
      <c r="O879" s="0" t="n">
        <f aca="true">NORMINV(RAND(),$E$9,$E$14)</f>
        <v>20.7312183710499</v>
      </c>
      <c r="P879" s="0" t="n">
        <f aca="true">NORMINV(RAND(),$B$10,$B$15)</f>
        <v>23.9262117535355</v>
      </c>
      <c r="Q879" s="0" t="n">
        <f aca="true">NORMINV(RAND(),$C$10,$C$15)</f>
        <v>30.4851412882467</v>
      </c>
      <c r="R879" s="0" t="n">
        <f aca="true">NORMINV(RAND(),$D$10,$D$15)</f>
        <v>9.3194146787519</v>
      </c>
      <c r="S879" s="0" t="n">
        <f aca="true">NORMINV(RAND(),$E$10,$E$15)</f>
        <v>3.72745469716129</v>
      </c>
      <c r="T879" s="0" t="n">
        <f aca="false">MEDIAN(INDEX(Avaliadores!$B$17:$B$22,$B879),INDEX(Avaliadores!$B$17:$B$22,$C879),INDEX(Avaliadores!$B$17:$B$22,$D879),INDEX(Avaliadores!$B$17:$B$22,$E879),INDEX(Avaliadores!$B$17:$B$22,$F879),INDEX(Avaliadores!$B$17:$B$22,$G879))</f>
        <v>2.04166666666667</v>
      </c>
      <c r="U879" s="0" t="n">
        <f aca="false">MEDIAN(INDEX(Avaliadores!$C$17:$C$22,$B879),INDEX(Avaliadores!$C$17:$C$22,$C879),INDEX(Avaliadores!$C$17:$C$22,$D879),INDEX(Avaliadores!$C$17:$C$22,$E879),INDEX(Avaliadores!$C$17:$C$22,$F879),INDEX(Avaliadores!$C$17:$C$22,$G879))</f>
        <v>4.91666666666667</v>
      </c>
      <c r="V879" s="0" t="n">
        <f aca="false">MEDIAN(INDEX(Avaliadores!$D$17:$D$22,$B879),INDEX(Avaliadores!$D$17:$D$22,$C879),INDEX(Avaliadores!$D$17:$D$22,$D879),INDEX(Avaliadores!$D$17:$D$22,$E879),INDEX(Avaliadores!$D$17:$D$22,$F879),INDEX(Avaliadores!$D$17:$D$22,$G879))</f>
        <v>5.91666666666667</v>
      </c>
      <c r="W879" s="0" t="n">
        <f aca="false">MEDIAN(INDEX(Avaliadores!$E$17:$E$22,$B879),INDEX(Avaliadores!$E$17:$E$22,$C879),INDEX(Avaliadores!$E$17:$E$22,$D879),INDEX(Avaliadores!$E$17:$E$22,$E879),INDEX(Avaliadores!$E$17:$E$22,$F879),INDEX(Avaliadores!$E$17:$E$22,$G879))</f>
        <v>6.04166666666667</v>
      </c>
      <c r="X879" s="0" t="n">
        <f aca="false">MEDIAN(INDEX(Avaliadores!$F$17:$F$22,$B879),INDEX(Avaliadores!$F$17:$F$22,$C879),INDEX(Avaliadores!$F$17:$F$22,$D879),INDEX(Avaliadores!$F$17:$F$22,$E879),INDEX(Avaliadores!$F$17:$F$22,$F879),INDEX(Avaliadores!$F$17:$F$22,$G879))</f>
        <v>2.41666666666667</v>
      </c>
      <c r="Y879" s="0" t="n">
        <f aca="false">MEDIAN(INDEX(Avaliadores!$G$17:$G$22,$B879),INDEX(Avaliadores!$G$17:$G$22,$C879),INDEX(Avaliadores!$G$17:$G$22,$D879),INDEX(Avaliadores!$G$17:$G$22,$E879),INDEX(Avaliadores!$G$17:$G$22,$F879),INDEX(Avaliadores!$G$17:$G$22,$G879))</f>
        <v>5.04166666666667</v>
      </c>
      <c r="Z879" s="0" t="n">
        <f aca="false">MEDIAN(INDEX(Avaliadores!$H$17:$H$22,$B879),INDEX(Avaliadores!$H$17:$H$22,$C879),INDEX(Avaliadores!$H$17:$H$22,$D879),INDEX(Avaliadores!$H$17:$H$22,$E879),INDEX(Avaliadores!$H$17:$H$22,$F879),INDEX(Avaliadores!$H$17:$H$22,$G879))</f>
        <v>4.04166666666667</v>
      </c>
      <c r="AA879" s="0" t="n">
        <f aca="false">MEDIAN(INDEX(Avaliadores!$I$17:$I$22,$B879),INDEX(Avaliadores!$I$17:$I$22,$C879),INDEX(Avaliadores!$I$17:$I$22,$D879),INDEX(Avaliadores!$I$17:$I$22,$E879),INDEX(Avaliadores!$I$17:$I$22,$F879),INDEX(Avaliadores!$I$17:$I$22,$G879))</f>
        <v>7.04166666666667</v>
      </c>
      <c r="AB879" s="0" t="n">
        <f aca="false">IF(MAX(H879:K879)=MIN(H879:K879),0,IF($B$17="custo",(MAX(H879:K879)-H879)/(MAX(H879:K879)-MIN(H879:K879)),(H879-MIN(H879:K879))/(MAX(H879:K879)-MIN(H879:K879))))</f>
        <v>0.334224347517386</v>
      </c>
      <c r="AC879" s="0" t="n">
        <f aca="false">IF(MAX(H879:K879)=MIN(H879:K879),0,IF($B$17="custo",(MAX(H879:K879)-I879)/(MAX(H879:K879)-MIN(H879:K879)),(I879-MIN(H879:K879))/(MAX(H879:K879)-MIN(H879:K879))))</f>
        <v>0</v>
      </c>
      <c r="AD879" s="0" t="n">
        <f aca="false">IF(MAX(H879:K879)=MIN(H879:K879),0,IF($B$17="custo",(MAX(H879:K879)-J879)/(MAX(H879:K879)-MIN(H879:K879)),(J879-MIN(H879:K879))/(MAX(H879:K879)-MIN(H879:K879))))</f>
        <v>0.799022027179891</v>
      </c>
      <c r="AE879" s="0" t="n">
        <f aca="false">IF(MAX(H879:K879)=MIN(H879:K879),0,IF($B$17="custo",(MAX(H879:K879)-K879)/(MAX(H879:K879)-MIN(H879:K879)),(K879-MIN(H879:K879))/(MAX(H879:K879)-MIN(H879:K879))))</f>
        <v>1</v>
      </c>
      <c r="AF879" s="0" t="n">
        <f aca="false">IF(MAX(L879:O879)=MIN(L879:O879),0,IF($C$17="custo",(MAX(L879:O879)-L879)/(MAX(L879:O879)-MIN(L879:O879)),(L879-MIN(L879:O879))/(MAX(L879:O879)-MIN(L879:O879))))</f>
        <v>0.717302395523647</v>
      </c>
      <c r="AG879" s="0" t="n">
        <f aca="false">IF(MAX(L879:O879)=MIN(L879:O879),0,IF($C$17="custo",(MAX(L879:O879)-M879)/(MAX(L879:O879)-MIN(L879:O879)),(M879-MIN(L879:O879))/(MAX(L879:O879)-MIN(L879:O879))))</f>
        <v>1</v>
      </c>
      <c r="AH879" s="0" t="n">
        <f aca="false">IF(MAX(L879:O879)=MIN(L879:O879),0,IF($C$17="custo",(MAX(L879:O879)-N879)/(MAX(L879:O879)-MIN(L879:O879)),(N879-MIN(L879:O879))/(MAX(L879:O879)-MIN(L879:O879))))</f>
        <v>0.865984602515113</v>
      </c>
      <c r="AI879" s="0" t="n">
        <f aca="false">IF(MAX(L879:O879)=MIN(L879:O879),0,IF($C$17="custo",(MAX(L879:O879)-O879)/(MAX(L879:O879)-MIN(L879:O879)),(O879-MIN(L879:O879))/(MAX(L879:O879)-MIN(L879:O879))))</f>
        <v>0</v>
      </c>
      <c r="AJ879" s="0" t="n">
        <f aca="false">IF(MAX(P879:S879)=MIN(P879:S879),0,IF($D$17="custo",(MAX(P879:S879)-P879)/(MAX(P879:S879)-MIN(P879:S879)),(P879-MIN(P879:S879))/(MAX(P879:S879)-MIN(P879:S879))))</f>
        <v>0.245123191512988</v>
      </c>
      <c r="AK879" s="0" t="n">
        <f aca="false">IF(MAX(P879:S879)=MIN(P879:S879),0,IF($D$17="custo",(MAX(P879:S879)-Q879)/(MAX(P879:S879)-MIN(P879:S879)),(Q879-MIN(P879:S879))/(MAX(P879:S879)-MIN(P879:S879))))</f>
        <v>0</v>
      </c>
      <c r="AL879" s="0" t="n">
        <f aca="false">IF(MAX(P879:S879)=MIN(P879:S879),0,IF($D$17="custo",(MAX(P879:S879)-R879)/(MAX(P879:S879)-MIN(P879:S879)),(R879-MIN(P879:S879))/(MAX(P879:S879)-MIN(P879:S879))))</f>
        <v>0.791014818767866</v>
      </c>
      <c r="AM879" s="0" t="n">
        <f aca="false">IF(MAX(P879:S879)=MIN(P879:S879),0,IF($D$17="custo",(MAX(P879:S879)-S879)/(MAX(P879:S879)-MIN(P879:S879)),(S879-MIN(P879:S879))/(MAX(P879:S879)-MIN(P879:S879))))</f>
        <v>1</v>
      </c>
      <c r="AN879" s="0" t="n">
        <f aca="false">IF(MAX(T879:W879)=MIN(T879:W879),0,IF($E$17="custo",(MAX(T879:W879)-T879)/(MAX(T879:W879)-MIN(T879:W879)),(T879-MIN(T879:W879))/(MAX(T879:W879)-MIN(T879:W879))))</f>
        <v>0</v>
      </c>
      <c r="AO879" s="0" t="n">
        <f aca="false">IF(MAX(T879:W879)=MIN(T879:W879),0,IF($E$17="custo",(MAX(T879:W879)-U879)/(MAX(T879:W879)-MIN(T879:W879)),(U879-MIN(T879:W879))/(MAX(T879:W879)-MIN(T879:W879))))</f>
        <v>0.71875</v>
      </c>
      <c r="AP879" s="0" t="n">
        <f aca="false">IF(MAX(T879:W879)=MIN(T879:W879),0,IF($E$17="custo",(MAX(T879:W879)-V879)/(MAX(T879:W879)-MIN(T879:W879)),(V879-MIN(T879:W879))/(MAX(T879:W879)-MIN(T879:W879))))</f>
        <v>0.96875</v>
      </c>
      <c r="AQ879" s="0" t="n">
        <f aca="false">IF(MAX(T879:W879)=MIN(T879:W879),0,IF($E$17="custo",(MAX(T879:W879)-W879)/(MAX(T879:W879)-MIN(T879:W879)),(W879-MIN(T879:W879))/(MAX(T879:W879)-MIN(T879:W879))))</f>
        <v>1</v>
      </c>
      <c r="AR879" s="0" t="n">
        <f aca="false">IF(MAX(X879:AA879)=MIN(X879:AA879),0,IF($F$17="custo",(MAX(X879:AA879)-X879)/(MAX(X879:AA879)-MIN(X879:AA879)),(X879-MIN(X879:AA879))/(MAX(X879:AA879)-MIN(X879:AA879))))</f>
        <v>0</v>
      </c>
      <c r="AS879" s="0" t="n">
        <f aca="false">IF(MAX(X879:AA879)=MIN(X879:AA879),0,IF($F$17="custo",(MAX(X879:AA879)-Y879)/(MAX(X879:AA879)-MIN(X879:AA879)),(Y879-MIN(X879:AA879))/(MAX(X879:AA879)-MIN(X879:AA879))))</f>
        <v>0.567567567567568</v>
      </c>
      <c r="AT879" s="0" t="n">
        <f aca="false">IF(MAX(X879:AA879)=MIN(X879:AA879),0,IF($F$17="custo",(MAX(X879:AA879)-Z879)/(MAX(X879:AA879)-MIN(X879:AA879)),(Z879-MIN(X879:AA879))/(MAX(X879:AA879)-MIN(X879:AA879))))</f>
        <v>0.351351351351351</v>
      </c>
      <c r="AU879" s="0" t="n">
        <f aca="false">IF(MAX(X879:AA879)=MIN(X879:AA879),0,IF($F$17="custo",(MAX(X879:AA879)-AA879)/(MAX(X879:AA879)-MIN(X879:AA879)),(AA879-MIN(X879:AA879))/(MAX(X879:AA879)-MIN(X879:AA879))))</f>
        <v>1</v>
      </c>
      <c r="AV879" s="0" t="n">
        <f aca="false">STDEVP(AB879:AE879)</f>
        <v>0.391298188918092</v>
      </c>
      <c r="AW879" s="0" t="n">
        <f aca="false">STDEVP(AF879:AI879)</f>
        <v>0.386040519200444</v>
      </c>
      <c r="AX879" s="0" t="n">
        <f aca="false">STDEVP(AJ879:AM879)</f>
        <v>0.402903624735573</v>
      </c>
      <c r="AY879" s="0" t="n">
        <f aca="false">STDEVP(AN879:AQ879)</f>
        <v>0.402931154944613</v>
      </c>
      <c r="AZ879" s="0" t="n">
        <f aca="false">STDEVP(AR879:AU879)</f>
        <v>0.36229071941769</v>
      </c>
      <c r="BA879" s="0" t="n">
        <f aca="false">AV879*((1-IFERROR(CORREL(AB879:AE879,AF879:AI879),0))+(1-IFERROR(CORREL(AB879:AE879,AJ879:AM879),0))+(1-IFERROR(CORREL(AB879:AE879,AN879:AQ879),0))+(1-IFERROR(CORREL(AB879:AE879,AR879:AU879),0)))</f>
        <v>1.07529332004996</v>
      </c>
      <c r="BB879" s="0" t="n">
        <f aca="false">AW879*((1-IFERROR(CORREL(AF879:AI879,AB879:AE879),0))+(1-IFERROR(CORREL(AF879:AI879,AJ879:AM879),0))+(1-IFERROR(CORREL(AF879:AI879,AN879:AQ879),0))+(1-IFERROR(CORREL(AF879:AI879,AR879:AU879),0)))</f>
        <v>2.47490073541605</v>
      </c>
      <c r="BC879" s="0" t="n">
        <f aca="false">AX879*((1-IFERROR(CORREL(AJ879:AM879,AB879:AE879),0))+(1-IFERROR(CORREL(AJ879:AM879,AF879:AI879),0))+(1-IFERROR(CORREL(AJ879:AM879,AN879:AQ879),0))+(1-IFERROR(CORREL(AJ879:AM879,AR879:AU879),0)))</f>
        <v>1.04954908343805</v>
      </c>
      <c r="BD879" s="0" t="n">
        <f aca="false">AY879*((1-IFERROR(CORREL(AN879:AQ879,AB879:AE879),0))+(1-IFERROR(CORREL(AN879:AQ879,AF879:AI879),0))+(1-IFERROR(CORREL(AN879:AQ879,AJ879:AM879),0))+(1-IFERROR(CORREL(AN879:AQ879,AR879:AU879),0)))</f>
        <v>0.945375530170361</v>
      </c>
      <c r="BE879" s="0" t="n">
        <f aca="false">AZ879*((1-IFERROR(CORREL(AR879:AU879,AB879:AE879),0))+(1-IFERROR(CORREL(AR879:AU879,AF879:AI879),0))+(1-IFERROR(CORREL(AR879:AU879,AJ879:AM879),0))+(1-IFERROR(CORREL(AR879:AU879,AN879:AQ879),0)))</f>
        <v>1.05103754317864</v>
      </c>
      <c r="BF879" s="0" t="n">
        <f aca="false">IF(SUM(BA879:BE879)&gt;0,BA879/SUM(BA879:BE879),1/5)</f>
        <v>0.163018170802639</v>
      </c>
      <c r="BG879" s="0" t="n">
        <f aca="false">IF(SUM(BA879:BE879)&gt;0,BB879/SUM(BA879:BE879),1/5)</f>
        <v>0.375203475445087</v>
      </c>
      <c r="BH879" s="0" t="n">
        <f aca="false">IF(SUM(BA879:BE879)&gt;0,BC879/SUM(BA879:BE879),1/5)</f>
        <v>0.159115255864984</v>
      </c>
      <c r="BI879" s="0" t="n">
        <f aca="false">IF(SUM(BA879:BE879)&gt;0,BD879/SUM(BA879:BE879),1/5)</f>
        <v>0.143322186399137</v>
      </c>
      <c r="BJ879" s="0" t="n">
        <f aca="false">IF(SUM(BA879:BE879)&gt;0,BE879/SUM(BA879:BE879),1/5)</f>
        <v>0.159340911488152</v>
      </c>
      <c r="BK879" s="0" t="n">
        <f aca="false">BF879*AB879+BG879*AF879+BH879*AJ879+BI879*AN879+BJ879*AR879</f>
        <v>0.362621832851579</v>
      </c>
      <c r="BL879" s="0" t="n">
        <f aca="false">BF879*AC879+BG879*AG879+BH879*AK879+BI879*AO879+BJ879*AS879</f>
        <v>0.568653030466797</v>
      </c>
      <c r="BM879" s="0" t="n">
        <f aca="false">BF879*AD879+BG879*AH879+BH879*AL879+BI879*AP879+BJ879*AT879</f>
        <v>0.775866079779811</v>
      </c>
      <c r="BN879" s="0" t="n">
        <f aca="false">BF879*AE879+BG879*AI879+BH879*AM879+BI879*AQ879+BJ879*AU879</f>
        <v>0.624796524554913</v>
      </c>
      <c r="BO879" s="0" t="n">
        <f aca="false">RANK(BK879,$BK879:$BN879)</f>
        <v>4</v>
      </c>
      <c r="BP879" s="0" t="n">
        <f aca="false">RANK(BL879,$BK879:$BN879)</f>
        <v>3</v>
      </c>
      <c r="BQ879" s="0" t="n">
        <f aca="false">RANK(BM879,$BK879:$BN879)</f>
        <v>1</v>
      </c>
      <c r="BR879" s="0" t="n">
        <f aca="false">RANK(BN879,$BK879:$BN879)</f>
        <v>2</v>
      </c>
    </row>
    <row r="880" customFormat="false" ht="15" hidden="false" customHeight="false" outlineLevel="0" collapsed="false">
      <c r="A880" s="0" t="n">
        <v>857</v>
      </c>
      <c r="B880" s="0" t="n">
        <f aca="false">RANDBETWEEN(1,$B$5)</f>
        <v>5</v>
      </c>
      <c r="C880" s="0" t="n">
        <f aca="false">RANDBETWEEN(1,$B$5)</f>
        <v>2</v>
      </c>
      <c r="D880" s="0" t="n">
        <f aca="false">RANDBETWEEN(1,$B$5)</f>
        <v>2</v>
      </c>
      <c r="E880" s="0" t="n">
        <f aca="false">RANDBETWEEN(1,$B$5)</f>
        <v>1</v>
      </c>
      <c r="F880" s="0" t="n">
        <f aca="false">RANDBETWEEN(1,$B$5)</f>
        <v>3</v>
      </c>
      <c r="G880" s="0" t="n">
        <f aca="false">RANDBETWEEN(1,$B$5)</f>
        <v>5</v>
      </c>
      <c r="H880" s="0" t="n">
        <f aca="true">NORMINV(RAND(),$B$8,$B$13)</f>
        <v>46.3001611343366</v>
      </c>
      <c r="I880" s="0" t="n">
        <f aca="true">NORMINV(RAND(),$C$8,$C$13)</f>
        <v>57.2544337181975</v>
      </c>
      <c r="J880" s="0" t="n">
        <f aca="true">NORMINV(RAND(),$D$8,$D$13)</f>
        <v>13.3837959380995</v>
      </c>
      <c r="K880" s="0" t="n">
        <f aca="true">NORMINV(RAND(),$E$8,$E$13)</f>
        <v>2.99864556593922</v>
      </c>
      <c r="L880" s="0" t="n">
        <f aca="true">NORMINV(RAND(),$B$9,$B$14)</f>
        <v>50.8472680696832</v>
      </c>
      <c r="M880" s="0" t="n">
        <f aca="true">NORMINV(RAND(),$C$9,$C$14)</f>
        <v>46.8567347376449</v>
      </c>
      <c r="N880" s="0" t="n">
        <f aca="true">NORMINV(RAND(),$D$9,$D$14)</f>
        <v>38.7424014909081</v>
      </c>
      <c r="O880" s="0" t="n">
        <f aca="true">NORMINV(RAND(),$E$9,$E$14)</f>
        <v>26.5846545761761</v>
      </c>
      <c r="P880" s="0" t="n">
        <f aca="true">NORMINV(RAND(),$B$10,$B$15)</f>
        <v>25.1060995751832</v>
      </c>
      <c r="Q880" s="0" t="n">
        <f aca="true">NORMINV(RAND(),$C$10,$C$15)</f>
        <v>28.2783129670193</v>
      </c>
      <c r="R880" s="0" t="n">
        <f aca="true">NORMINV(RAND(),$D$10,$D$15)</f>
        <v>10.1931040738663</v>
      </c>
      <c r="S880" s="0" t="n">
        <f aca="true">NORMINV(RAND(),$E$10,$E$15)</f>
        <v>3.84393399364741</v>
      </c>
      <c r="T880" s="0" t="n">
        <f aca="false">MEDIAN(INDEX(Avaliadores!$B$17:$B$22,$B880),INDEX(Avaliadores!$B$17:$B$22,$C880),INDEX(Avaliadores!$B$17:$B$22,$D880),INDEX(Avaliadores!$B$17:$B$22,$E880),INDEX(Avaliadores!$B$17:$B$22,$F880),INDEX(Avaliadores!$B$17:$B$22,$G880))</f>
        <v>2.66666666666667</v>
      </c>
      <c r="U880" s="0" t="n">
        <f aca="false">MEDIAN(INDEX(Avaliadores!$C$17:$C$22,$B880),INDEX(Avaliadores!$C$17:$C$22,$C880),INDEX(Avaliadores!$C$17:$C$22,$D880),INDEX(Avaliadores!$C$17:$C$22,$E880),INDEX(Avaliadores!$C$17:$C$22,$F880),INDEX(Avaliadores!$C$17:$C$22,$G880))</f>
        <v>5.04166666666667</v>
      </c>
      <c r="V880" s="0" t="n">
        <f aca="false">MEDIAN(INDEX(Avaliadores!$D$17:$D$22,$B880),INDEX(Avaliadores!$D$17:$D$22,$C880),INDEX(Avaliadores!$D$17:$D$22,$D880),INDEX(Avaliadores!$D$17:$D$22,$E880),INDEX(Avaliadores!$D$17:$D$22,$F880),INDEX(Avaliadores!$D$17:$D$22,$G880))</f>
        <v>5.91666666666667</v>
      </c>
      <c r="W880" s="0" t="n">
        <f aca="false">MEDIAN(INDEX(Avaliadores!$E$17:$E$22,$B880),INDEX(Avaliadores!$E$17:$E$22,$C880),INDEX(Avaliadores!$E$17:$E$22,$D880),INDEX(Avaliadores!$E$17:$E$22,$E880),INDEX(Avaliadores!$E$17:$E$22,$F880),INDEX(Avaliadores!$E$17:$E$22,$G880))</f>
        <v>6.54166666666667</v>
      </c>
      <c r="X880" s="0" t="n">
        <f aca="false">MEDIAN(INDEX(Avaliadores!$F$17:$F$22,$B880),INDEX(Avaliadores!$F$17:$F$22,$C880),INDEX(Avaliadores!$F$17:$F$22,$D880),INDEX(Avaliadores!$F$17:$F$22,$E880),INDEX(Avaliadores!$F$17:$F$22,$F880),INDEX(Avaliadores!$F$17:$F$22,$G880))</f>
        <v>2.29166666666667</v>
      </c>
      <c r="Y880" s="0" t="n">
        <f aca="false">MEDIAN(INDEX(Avaliadores!$G$17:$G$22,$B880),INDEX(Avaliadores!$G$17:$G$22,$C880),INDEX(Avaliadores!$G$17:$G$22,$D880),INDEX(Avaliadores!$G$17:$G$22,$E880),INDEX(Avaliadores!$G$17:$G$22,$F880),INDEX(Avaliadores!$G$17:$G$22,$G880))</f>
        <v>5.41666666666667</v>
      </c>
      <c r="Z880" s="0" t="n">
        <f aca="false">MEDIAN(INDEX(Avaliadores!$H$17:$H$22,$B880),INDEX(Avaliadores!$H$17:$H$22,$C880),INDEX(Avaliadores!$H$17:$H$22,$D880),INDEX(Avaliadores!$H$17:$H$22,$E880),INDEX(Avaliadores!$H$17:$H$22,$F880),INDEX(Avaliadores!$H$17:$H$22,$G880))</f>
        <v>3.91666666666667</v>
      </c>
      <c r="AA880" s="0" t="n">
        <f aca="false">MEDIAN(INDEX(Avaliadores!$I$17:$I$22,$B880),INDEX(Avaliadores!$I$17:$I$22,$C880),INDEX(Avaliadores!$I$17:$I$22,$D880),INDEX(Avaliadores!$I$17:$I$22,$E880),INDEX(Avaliadores!$I$17:$I$22,$F880),INDEX(Avaliadores!$I$17:$I$22,$G880))</f>
        <v>6.54166666666667</v>
      </c>
      <c r="AB880" s="0" t="n">
        <f aca="false">IF(MAX(H880:K880)=MIN(H880:K880),0,IF($B$17="custo",(MAX(H880:K880)-H880)/(MAX(H880:K880)-MIN(H880:K880)),(H880-MIN(H880:K880))/(MAX(H880:K880)-MIN(H880:K880))))</f>
        <v>0.201900533692734</v>
      </c>
      <c r="AC880" s="0" t="n">
        <f aca="false">IF(MAX(H880:K880)=MIN(H880:K880),0,IF($B$17="custo",(MAX(H880:K880)-I880)/(MAX(H880:K880)-MIN(H880:K880)),(I880-MIN(H880:K880))/(MAX(H880:K880)-MIN(H880:K880))))</f>
        <v>0</v>
      </c>
      <c r="AD880" s="0" t="n">
        <f aca="false">IF(MAX(H880:K880)=MIN(H880:K880),0,IF($B$17="custo",(MAX(H880:K880)-J880)/(MAX(H880:K880)-MIN(H880:K880)),(J880-MIN(H880:K880))/(MAX(H880:K880)-MIN(H880:K880))))</f>
        <v>0.808589079140895</v>
      </c>
      <c r="AE880" s="0" t="n">
        <f aca="false">IF(MAX(H880:K880)=MIN(H880:K880),0,IF($B$17="custo",(MAX(H880:K880)-K880)/(MAX(H880:K880)-MIN(H880:K880)),(K880-MIN(H880:K880))/(MAX(H880:K880)-MIN(H880:K880))))</f>
        <v>1</v>
      </c>
      <c r="AF880" s="0" t="n">
        <f aca="false">IF(MAX(L880:O880)=MIN(L880:O880),0,IF($C$17="custo",(MAX(L880:O880)-L880)/(MAX(L880:O880)-MIN(L880:O880)),(L880-MIN(L880:O880))/(MAX(L880:O880)-MIN(L880:O880))))</f>
        <v>1</v>
      </c>
      <c r="AG880" s="0" t="n">
        <f aca="false">IF(MAX(L880:O880)=MIN(L880:O880),0,IF($C$17="custo",(MAX(L880:O880)-M880)/(MAX(L880:O880)-MIN(L880:O880)),(M880-MIN(L880:O880))/(MAX(L880:O880)-MIN(L880:O880))))</f>
        <v>0.835527473859887</v>
      </c>
      <c r="AH880" s="0" t="n">
        <f aca="false">IF(MAX(L880:O880)=MIN(L880:O880),0,IF($C$17="custo",(MAX(L880:O880)-N880)/(MAX(L880:O880)-MIN(L880:O880)),(N880-MIN(L880:O880))/(MAX(L880:O880)-MIN(L880:O880))))</f>
        <v>0.50108974937863</v>
      </c>
      <c r="AI880" s="0" t="n">
        <f aca="false">IF(MAX(L880:O880)=MIN(L880:O880),0,IF($C$17="custo",(MAX(L880:O880)-O880)/(MAX(L880:O880)-MIN(L880:O880)),(O880-MIN(L880:O880))/(MAX(L880:O880)-MIN(L880:O880))))</f>
        <v>0</v>
      </c>
      <c r="AJ880" s="0" t="n">
        <f aca="false">IF(MAX(P880:S880)=MIN(P880:S880),0,IF($D$17="custo",(MAX(P880:S880)-P880)/(MAX(P880:S880)-MIN(P880:S880)),(P880-MIN(P880:S880))/(MAX(P880:S880)-MIN(P880:S880))))</f>
        <v>0.129825824314712</v>
      </c>
      <c r="AK880" s="0" t="n">
        <f aca="false">IF(MAX(P880:S880)=MIN(P880:S880),0,IF($D$17="custo",(MAX(P880:S880)-Q880)/(MAX(P880:S880)-MIN(P880:S880)),(Q880-MIN(P880:S880))/(MAX(P880:S880)-MIN(P880:S880))))</f>
        <v>0</v>
      </c>
      <c r="AL880" s="0" t="n">
        <f aca="false">IF(MAX(P880:S880)=MIN(P880:S880),0,IF($D$17="custo",(MAX(P880:S880)-R880)/(MAX(P880:S880)-MIN(P880:S880)),(R880-MIN(P880:S880))/(MAX(P880:S880)-MIN(P880:S880))))</f>
        <v>0.740154227486688</v>
      </c>
      <c r="AM880" s="0" t="n">
        <f aca="false">IF(MAX(P880:S880)=MIN(P880:S880),0,IF($D$17="custo",(MAX(P880:S880)-S880)/(MAX(P880:S880)-MIN(P880:S880)),(S880-MIN(P880:S880))/(MAX(P880:S880)-MIN(P880:S880))))</f>
        <v>1</v>
      </c>
      <c r="AN880" s="0" t="n">
        <f aca="false">IF(MAX(T880:W880)=MIN(T880:W880),0,IF($E$17="custo",(MAX(T880:W880)-T880)/(MAX(T880:W880)-MIN(T880:W880)),(T880-MIN(T880:W880))/(MAX(T880:W880)-MIN(T880:W880))))</f>
        <v>0</v>
      </c>
      <c r="AO880" s="0" t="n">
        <f aca="false">IF(MAX(T880:W880)=MIN(T880:W880),0,IF($E$17="custo",(MAX(T880:W880)-U880)/(MAX(T880:W880)-MIN(T880:W880)),(U880-MIN(T880:W880))/(MAX(T880:W880)-MIN(T880:W880))))</f>
        <v>0.612903225806452</v>
      </c>
      <c r="AP880" s="0" t="n">
        <f aca="false">IF(MAX(T880:W880)=MIN(T880:W880),0,IF($E$17="custo",(MAX(T880:W880)-V880)/(MAX(T880:W880)-MIN(T880:W880)),(V880-MIN(T880:W880))/(MAX(T880:W880)-MIN(T880:W880))))</f>
        <v>0.838709677419355</v>
      </c>
      <c r="AQ880" s="0" t="n">
        <f aca="false">IF(MAX(T880:W880)=MIN(T880:W880),0,IF($E$17="custo",(MAX(T880:W880)-W880)/(MAX(T880:W880)-MIN(T880:W880)),(W880-MIN(T880:W880))/(MAX(T880:W880)-MIN(T880:W880))))</f>
        <v>1</v>
      </c>
      <c r="AR880" s="0" t="n">
        <f aca="false">IF(MAX(X880:AA880)=MIN(X880:AA880),0,IF($F$17="custo",(MAX(X880:AA880)-X880)/(MAX(X880:AA880)-MIN(X880:AA880)),(X880-MIN(X880:AA880))/(MAX(X880:AA880)-MIN(X880:AA880))))</f>
        <v>0</v>
      </c>
      <c r="AS880" s="0" t="n">
        <f aca="false">IF(MAX(X880:AA880)=MIN(X880:AA880),0,IF($F$17="custo",(MAX(X880:AA880)-Y880)/(MAX(X880:AA880)-MIN(X880:AA880)),(Y880-MIN(X880:AA880))/(MAX(X880:AA880)-MIN(X880:AA880))))</f>
        <v>0.735294117647059</v>
      </c>
      <c r="AT880" s="0" t="n">
        <f aca="false">IF(MAX(X880:AA880)=MIN(X880:AA880),0,IF($F$17="custo",(MAX(X880:AA880)-Z880)/(MAX(X880:AA880)-MIN(X880:AA880)),(Z880-MIN(X880:AA880))/(MAX(X880:AA880)-MIN(X880:AA880))))</f>
        <v>0.382352941176471</v>
      </c>
      <c r="AU880" s="0" t="n">
        <f aca="false">IF(MAX(X880:AA880)=MIN(X880:AA880),0,IF($F$17="custo",(MAX(X880:AA880)-AA880)/(MAX(X880:AA880)-MIN(X880:AA880)),(AA880-MIN(X880:AA880))/(MAX(X880:AA880)-MIN(X880:AA880))))</f>
        <v>1</v>
      </c>
      <c r="AV880" s="0" t="n">
        <f aca="false">STDEVP(AB880:AE880)</f>
        <v>0.413540506958917</v>
      </c>
      <c r="AW880" s="0" t="n">
        <f aca="false">STDEVP(AF880:AI880)</f>
        <v>0.382181921512289</v>
      </c>
      <c r="AX880" s="0" t="n">
        <f aca="false">STDEVP(AJ880:AM880)</f>
        <v>0.415474631172476</v>
      </c>
      <c r="AY880" s="0" t="n">
        <f aca="false">STDEVP(AN880:AQ880)</f>
        <v>0.379632332127091</v>
      </c>
      <c r="AZ880" s="0" t="n">
        <f aca="false">STDEVP(AR880:AU880)</f>
        <v>0.376079760368954</v>
      </c>
      <c r="BA880" s="0" t="n">
        <f aca="false">AV880*((1-IFERROR(CORREL(AB880:AE880,AF880:AI880),0))+(1-IFERROR(CORREL(AB880:AE880,AJ880:AM880),0))+(1-IFERROR(CORREL(AB880:AE880,AN880:AQ880),0))+(1-IFERROR(CORREL(AB880:AE880,AR880:AU880),0)))</f>
        <v>1.1568485684677</v>
      </c>
      <c r="BB880" s="0" t="n">
        <f aca="false">AW880*((1-IFERROR(CORREL(AF880:AI880,AB880:AE880),0))+(1-IFERROR(CORREL(AF880:AI880,AJ880:AM880),0))+(1-IFERROR(CORREL(AF880:AI880,AN880:AQ880),0))+(1-IFERROR(CORREL(AF880:AI880,AR880:AU880),0)))</f>
        <v>2.84339010842632</v>
      </c>
      <c r="BC880" s="0" t="n">
        <f aca="false">AX880*((1-IFERROR(CORREL(AJ880:AM880,AB880:AE880),0))+(1-IFERROR(CORREL(AJ880:AM880,AF880:AI880),0))+(1-IFERROR(CORREL(AJ880:AM880,AN880:AQ880),0))+(1-IFERROR(CORREL(AJ880:AM880,AR880:AU880),0)))</f>
        <v>1.12757588543498</v>
      </c>
      <c r="BD880" s="0" t="n">
        <f aca="false">AY880*((1-IFERROR(CORREL(AN880:AQ880,AB880:AE880),0))+(1-IFERROR(CORREL(AN880:AQ880,AF880:AI880),0))+(1-IFERROR(CORREL(AN880:AQ880,AJ880:AM880),0))+(1-IFERROR(CORREL(AN880:AQ880,AR880:AU880),0)))</f>
        <v>0.975524983750847</v>
      </c>
      <c r="BE880" s="0" t="n">
        <f aca="false">AZ880*((1-IFERROR(CORREL(AR880:AU880,AB880:AE880),0))+(1-IFERROR(CORREL(AR880:AU880,AF880:AI880),0))+(1-IFERROR(CORREL(AR880:AU880,AJ880:AM880),0))+(1-IFERROR(CORREL(AR880:AU880,AN880:AQ880),0)))</f>
        <v>1.15023927067718</v>
      </c>
      <c r="BF880" s="0" t="n">
        <f aca="false">IF(SUM(BA880:BE880)&gt;0,BA880/SUM(BA880:BE880),1/5)</f>
        <v>0.159486592438367</v>
      </c>
      <c r="BG880" s="0" t="n">
        <f aca="false">IF(SUM(BA880:BE880)&gt;0,BB880/SUM(BA880:BE880),1/5)</f>
        <v>0.391998237043705</v>
      </c>
      <c r="BH880" s="0" t="n">
        <f aca="false">IF(SUM(BA880:BE880)&gt;0,BC880/SUM(BA880:BE880),1/5)</f>
        <v>0.155450973087945</v>
      </c>
      <c r="BI880" s="0" t="n">
        <f aca="false">IF(SUM(BA880:BE880)&gt;0,BD880/SUM(BA880:BE880),1/5)</f>
        <v>0.134488782488613</v>
      </c>
      <c r="BJ880" s="0" t="n">
        <f aca="false">IF(SUM(BA880:BE880)&gt;0,BE880/SUM(BA880:BE880),1/5)</f>
        <v>0.15857541494137</v>
      </c>
      <c r="BK880" s="0" t="n">
        <f aca="false">BF880*AB880+BG880*AF880+BH880*AJ880+BI880*AN880+BJ880*AR880</f>
        <v>0.444380215895513</v>
      </c>
      <c r="BL880" s="0" t="n">
        <f aca="false">BF880*AC880+BG880*AG880+BH880*AK880+BI880*AO880+BJ880*AS880</f>
        <v>0.52655347518654</v>
      </c>
      <c r="BM880" s="0" t="n">
        <f aca="false">BF880*AD880+BG880*AH880+BH880*AL880+BI880*AP880+BJ880*AT880</f>
        <v>0.613871929848773</v>
      </c>
      <c r="BN880" s="0" t="n">
        <f aca="false">BF880*AE880+BG880*AI880+BH880*AM880+BI880*AQ880+BJ880*AU880</f>
        <v>0.608001762956295</v>
      </c>
      <c r="BO880" s="0" t="n">
        <f aca="false">RANK(BK880,$BK880:$BN880)</f>
        <v>4</v>
      </c>
      <c r="BP880" s="0" t="n">
        <f aca="false">RANK(BL880,$BK880:$BN880)</f>
        <v>3</v>
      </c>
      <c r="BQ880" s="0" t="n">
        <f aca="false">RANK(BM880,$BK880:$BN880)</f>
        <v>1</v>
      </c>
      <c r="BR880" s="0" t="n">
        <f aca="false">RANK(BN880,$BK880:$BN880)</f>
        <v>2</v>
      </c>
    </row>
    <row r="881" customFormat="false" ht="15" hidden="false" customHeight="false" outlineLevel="0" collapsed="false">
      <c r="A881" s="0" t="n">
        <v>858</v>
      </c>
      <c r="B881" s="0" t="n">
        <f aca="false">RANDBETWEEN(1,$B$5)</f>
        <v>3</v>
      </c>
      <c r="C881" s="0" t="n">
        <f aca="false">RANDBETWEEN(1,$B$5)</f>
        <v>3</v>
      </c>
      <c r="D881" s="0" t="n">
        <f aca="false">RANDBETWEEN(1,$B$5)</f>
        <v>2</v>
      </c>
      <c r="E881" s="0" t="n">
        <f aca="false">RANDBETWEEN(1,$B$5)</f>
        <v>4</v>
      </c>
      <c r="F881" s="0" t="n">
        <f aca="false">RANDBETWEEN(1,$B$5)</f>
        <v>3</v>
      </c>
      <c r="G881" s="0" t="n">
        <f aca="false">RANDBETWEEN(1,$B$5)</f>
        <v>5</v>
      </c>
      <c r="H881" s="0" t="n">
        <f aca="true">NORMINV(RAND(),$B$8,$B$13)</f>
        <v>56.1029095955941</v>
      </c>
      <c r="I881" s="0" t="n">
        <f aca="true">NORMINV(RAND(),$C$8,$C$13)</f>
        <v>68.3618387975591</v>
      </c>
      <c r="J881" s="0" t="n">
        <f aca="true">NORMINV(RAND(),$D$8,$D$13)</f>
        <v>14.749994876704</v>
      </c>
      <c r="K881" s="0" t="n">
        <f aca="true">NORMINV(RAND(),$E$8,$E$13)</f>
        <v>3.18278792642258</v>
      </c>
      <c r="L881" s="0" t="n">
        <f aca="true">NORMINV(RAND(),$B$9,$B$14)</f>
        <v>43.6167057075663</v>
      </c>
      <c r="M881" s="0" t="n">
        <f aca="true">NORMINV(RAND(),$C$9,$C$14)</f>
        <v>52.2960722429634</v>
      </c>
      <c r="N881" s="0" t="n">
        <f aca="true">NORMINV(RAND(),$D$9,$D$14)</f>
        <v>34.5181799473857</v>
      </c>
      <c r="O881" s="0" t="n">
        <f aca="true">NORMINV(RAND(),$E$9,$E$14)</f>
        <v>22.7719796039827</v>
      </c>
      <c r="P881" s="0" t="n">
        <f aca="true">NORMINV(RAND(),$B$10,$B$15)</f>
        <v>24.8163631075035</v>
      </c>
      <c r="Q881" s="0" t="n">
        <f aca="true">NORMINV(RAND(),$C$10,$C$15)</f>
        <v>29.0784183491276</v>
      </c>
      <c r="R881" s="0" t="n">
        <f aca="true">NORMINV(RAND(),$D$10,$D$15)</f>
        <v>10.4358915105818</v>
      </c>
      <c r="S881" s="0" t="n">
        <f aca="true">NORMINV(RAND(),$E$10,$E$15)</f>
        <v>4.06376150700812</v>
      </c>
      <c r="T881" s="0" t="n">
        <f aca="false">MEDIAN(INDEX(Avaliadores!$B$17:$B$22,$B881),INDEX(Avaliadores!$B$17:$B$22,$C881),INDEX(Avaliadores!$B$17:$B$22,$D881),INDEX(Avaliadores!$B$17:$B$22,$E881),INDEX(Avaliadores!$B$17:$B$22,$F881),INDEX(Avaliadores!$B$17:$B$22,$G881))</f>
        <v>2.79166666666667</v>
      </c>
      <c r="U881" s="0" t="n">
        <f aca="false">MEDIAN(INDEX(Avaliadores!$C$17:$C$22,$B881),INDEX(Avaliadores!$C$17:$C$22,$C881),INDEX(Avaliadores!$C$17:$C$22,$D881),INDEX(Avaliadores!$C$17:$C$22,$E881),INDEX(Avaliadores!$C$17:$C$22,$F881),INDEX(Avaliadores!$C$17:$C$22,$G881))</f>
        <v>4.91666666666667</v>
      </c>
      <c r="V881" s="0" t="n">
        <f aca="false">MEDIAN(INDEX(Avaliadores!$D$17:$D$22,$B881),INDEX(Avaliadores!$D$17:$D$22,$C881),INDEX(Avaliadores!$D$17:$D$22,$D881),INDEX(Avaliadores!$D$17:$D$22,$E881),INDEX(Avaliadores!$D$17:$D$22,$F881),INDEX(Avaliadores!$D$17:$D$22,$G881))</f>
        <v>5.79166666666667</v>
      </c>
      <c r="W881" s="0" t="n">
        <f aca="false">MEDIAN(INDEX(Avaliadores!$E$17:$E$22,$B881),INDEX(Avaliadores!$E$17:$E$22,$C881),INDEX(Avaliadores!$E$17:$E$22,$D881),INDEX(Avaliadores!$E$17:$E$22,$E881),INDEX(Avaliadores!$E$17:$E$22,$F881),INDEX(Avaliadores!$E$17:$E$22,$G881))</f>
        <v>5.91666666666667</v>
      </c>
      <c r="X881" s="0" t="n">
        <f aca="false">MEDIAN(INDEX(Avaliadores!$F$17:$F$22,$B881),INDEX(Avaliadores!$F$17:$F$22,$C881),INDEX(Avaliadores!$F$17:$F$22,$D881),INDEX(Avaliadores!$F$17:$F$22,$E881),INDEX(Avaliadores!$F$17:$F$22,$F881),INDEX(Avaliadores!$F$17:$F$22,$G881))</f>
        <v>2.79166666666667</v>
      </c>
      <c r="Y881" s="0" t="n">
        <f aca="false">MEDIAN(INDEX(Avaliadores!$G$17:$G$22,$B881),INDEX(Avaliadores!$G$17:$G$22,$C881),INDEX(Avaliadores!$G$17:$G$22,$D881),INDEX(Avaliadores!$G$17:$G$22,$E881),INDEX(Avaliadores!$G$17:$G$22,$F881),INDEX(Avaliadores!$G$17:$G$22,$G881))</f>
        <v>5.79166666666667</v>
      </c>
      <c r="Z881" s="0" t="n">
        <f aca="false">MEDIAN(INDEX(Avaliadores!$H$17:$H$22,$B881),INDEX(Avaliadores!$H$17:$H$22,$C881),INDEX(Avaliadores!$H$17:$H$22,$D881),INDEX(Avaliadores!$H$17:$H$22,$E881),INDEX(Avaliadores!$H$17:$H$22,$F881),INDEX(Avaliadores!$H$17:$H$22,$G881))</f>
        <v>3.79166666666667</v>
      </c>
      <c r="AA881" s="0" t="n">
        <f aca="false">MEDIAN(INDEX(Avaliadores!$I$17:$I$22,$B881),INDEX(Avaliadores!$I$17:$I$22,$C881),INDEX(Avaliadores!$I$17:$I$22,$D881),INDEX(Avaliadores!$I$17:$I$22,$E881),INDEX(Avaliadores!$I$17:$I$22,$F881),INDEX(Avaliadores!$I$17:$I$22,$G881))</f>
        <v>6.66666666666667</v>
      </c>
      <c r="AB881" s="0" t="n">
        <f aca="false">IF(MAX(H881:K881)=MIN(H881:K881),0,IF($B$17="custo",(MAX(H881:K881)-H881)/(MAX(H881:K881)-MIN(H881:K881)),(H881-MIN(H881:K881))/(MAX(H881:K881)-MIN(H881:K881))))</f>
        <v>0.188080817964068</v>
      </c>
      <c r="AC881" s="0" t="n">
        <f aca="false">IF(MAX(H881:K881)=MIN(H881:K881),0,IF($B$17="custo",(MAX(H881:K881)-I881)/(MAX(H881:K881)-MIN(H881:K881)),(I881-MIN(H881:K881))/(MAX(H881:K881)-MIN(H881:K881))))</f>
        <v>0</v>
      </c>
      <c r="AD881" s="0" t="n">
        <f aca="false">IF(MAX(H881:K881)=MIN(H881:K881),0,IF($B$17="custo",(MAX(H881:K881)-J881)/(MAX(H881:K881)-MIN(H881:K881)),(J881-MIN(H881:K881))/(MAX(H881:K881)-MIN(H881:K881))))</f>
        <v>0.82253182892843</v>
      </c>
      <c r="AE881" s="0" t="n">
        <f aca="false">IF(MAX(H881:K881)=MIN(H881:K881),0,IF($B$17="custo",(MAX(H881:K881)-K881)/(MAX(H881:K881)-MIN(H881:K881)),(K881-MIN(H881:K881))/(MAX(H881:K881)-MIN(H881:K881))))</f>
        <v>1</v>
      </c>
      <c r="AF881" s="0" t="n">
        <f aca="false">IF(MAX(L881:O881)=MIN(L881:O881),0,IF($C$17="custo",(MAX(L881:O881)-L881)/(MAX(L881:O881)-MIN(L881:O881)),(L881-MIN(L881:O881))/(MAX(L881:O881)-MIN(L881:O881))))</f>
        <v>0.706024275105488</v>
      </c>
      <c r="AG881" s="0" t="n">
        <f aca="false">IF(MAX(L881:O881)=MIN(L881:O881),0,IF($C$17="custo",(MAX(L881:O881)-M881)/(MAX(L881:O881)-MIN(L881:O881)),(M881-MIN(L881:O881))/(MAX(L881:O881)-MIN(L881:O881))))</f>
        <v>1</v>
      </c>
      <c r="AH881" s="0" t="n">
        <f aca="false">IF(MAX(L881:O881)=MIN(L881:O881),0,IF($C$17="custo",(MAX(L881:O881)-N881)/(MAX(L881:O881)-MIN(L881:O881)),(N881-MIN(L881:O881))/(MAX(L881:O881)-MIN(L881:O881))))</f>
        <v>0.397851357771939</v>
      </c>
      <c r="AI881" s="0" t="n">
        <f aca="false">IF(MAX(L881:O881)=MIN(L881:O881),0,IF($C$17="custo",(MAX(L881:O881)-O881)/(MAX(L881:O881)-MIN(L881:O881)),(O881-MIN(L881:O881))/(MAX(L881:O881)-MIN(L881:O881))))</f>
        <v>0</v>
      </c>
      <c r="AJ881" s="0" t="n">
        <f aca="false">IF(MAX(P881:S881)=MIN(P881:S881),0,IF($D$17="custo",(MAX(P881:S881)-P881)/(MAX(P881:S881)-MIN(P881:S881)),(P881-MIN(P881:S881))/(MAX(P881:S881)-MIN(P881:S881))))</f>
        <v>0.170382318994983</v>
      </c>
      <c r="AK881" s="0" t="n">
        <f aca="false">IF(MAX(P881:S881)=MIN(P881:S881),0,IF($D$17="custo",(MAX(P881:S881)-Q881)/(MAX(P881:S881)-MIN(P881:S881)),(Q881-MIN(P881:S881))/(MAX(P881:S881)-MIN(P881:S881))))</f>
        <v>0</v>
      </c>
      <c r="AL881" s="0" t="n">
        <f aca="false">IF(MAX(P881:S881)=MIN(P881:S881),0,IF($D$17="custo",(MAX(P881:S881)-R881)/(MAX(P881:S881)-MIN(P881:S881)),(R881-MIN(P881:S881))/(MAX(P881:S881)-MIN(P881:S881))))</f>
        <v>0.745264144785534</v>
      </c>
      <c r="AM881" s="0" t="n">
        <f aca="false">IF(MAX(P881:S881)=MIN(P881:S881),0,IF($D$17="custo",(MAX(P881:S881)-S881)/(MAX(P881:S881)-MIN(P881:S881)),(S881-MIN(P881:S881))/(MAX(P881:S881)-MIN(P881:S881))))</f>
        <v>1</v>
      </c>
      <c r="AN881" s="0" t="n">
        <f aca="false">IF(MAX(T881:W881)=MIN(T881:W881),0,IF($E$17="custo",(MAX(T881:W881)-T881)/(MAX(T881:W881)-MIN(T881:W881)),(T881-MIN(T881:W881))/(MAX(T881:W881)-MIN(T881:W881))))</f>
        <v>0</v>
      </c>
      <c r="AO881" s="0" t="n">
        <f aca="false">IF(MAX(T881:W881)=MIN(T881:W881),0,IF($E$17="custo",(MAX(T881:W881)-U881)/(MAX(T881:W881)-MIN(T881:W881)),(U881-MIN(T881:W881))/(MAX(T881:W881)-MIN(T881:W881))))</f>
        <v>0.68</v>
      </c>
      <c r="AP881" s="0" t="n">
        <f aca="false">IF(MAX(T881:W881)=MIN(T881:W881),0,IF($E$17="custo",(MAX(T881:W881)-V881)/(MAX(T881:W881)-MIN(T881:W881)),(V881-MIN(T881:W881))/(MAX(T881:W881)-MIN(T881:W881))))</f>
        <v>0.96</v>
      </c>
      <c r="AQ881" s="0" t="n">
        <f aca="false">IF(MAX(T881:W881)=MIN(T881:W881),0,IF($E$17="custo",(MAX(T881:W881)-W881)/(MAX(T881:W881)-MIN(T881:W881)),(W881-MIN(T881:W881))/(MAX(T881:W881)-MIN(T881:W881))))</f>
        <v>1</v>
      </c>
      <c r="AR881" s="0" t="n">
        <f aca="false">IF(MAX(X881:AA881)=MIN(X881:AA881),0,IF($F$17="custo",(MAX(X881:AA881)-X881)/(MAX(X881:AA881)-MIN(X881:AA881)),(X881-MIN(X881:AA881))/(MAX(X881:AA881)-MIN(X881:AA881))))</f>
        <v>0</v>
      </c>
      <c r="AS881" s="0" t="n">
        <f aca="false">IF(MAX(X881:AA881)=MIN(X881:AA881),0,IF($F$17="custo",(MAX(X881:AA881)-Y881)/(MAX(X881:AA881)-MIN(X881:AA881)),(Y881-MIN(X881:AA881))/(MAX(X881:AA881)-MIN(X881:AA881))))</f>
        <v>0.774193548387097</v>
      </c>
      <c r="AT881" s="0" t="n">
        <f aca="false">IF(MAX(X881:AA881)=MIN(X881:AA881),0,IF($F$17="custo",(MAX(X881:AA881)-Z881)/(MAX(X881:AA881)-MIN(X881:AA881)),(Z881-MIN(X881:AA881))/(MAX(X881:AA881)-MIN(X881:AA881))))</f>
        <v>0.258064516129032</v>
      </c>
      <c r="AU881" s="0" t="n">
        <f aca="false">IF(MAX(X881:AA881)=MIN(X881:AA881),0,IF($F$17="custo",(MAX(X881:AA881)-AA881)/(MAX(X881:AA881)-MIN(X881:AA881)),(AA881-MIN(X881:AA881))/(MAX(X881:AA881)-MIN(X881:AA881))))</f>
        <v>1</v>
      </c>
      <c r="AV881" s="0" t="n">
        <f aca="false">STDEVP(AB881:AE881)</f>
        <v>0.418715953757845</v>
      </c>
      <c r="AW881" s="0" t="n">
        <f aca="false">STDEVP(AF881:AI881)</f>
        <v>0.370871544562722</v>
      </c>
      <c r="AX881" s="0" t="n">
        <f aca="false">STDEVP(AJ881:AM881)</f>
        <v>0.40835751388346</v>
      </c>
      <c r="AY881" s="0" t="n">
        <f aca="false">STDEVP(AN881:AQ881)</f>
        <v>0.400499687890016</v>
      </c>
      <c r="AZ881" s="0" t="n">
        <f aca="false">STDEVP(AR881:AU881)</f>
        <v>0.397949348112107</v>
      </c>
      <c r="BA881" s="0" t="n">
        <f aca="false">AV881*((1-IFERROR(CORREL(AB881:AE881,AF881:AI881),0))+(1-IFERROR(CORREL(AB881:AE881,AJ881:AM881),0))+(1-IFERROR(CORREL(AB881:AE881,AN881:AQ881),0))+(1-IFERROR(CORREL(AB881:AE881,AR881:AU881),0)))</f>
        <v>1.25139613478167</v>
      </c>
      <c r="BB881" s="0" t="n">
        <f aca="false">AW881*((1-IFERROR(CORREL(AF881:AI881,AB881:AE881),0))+(1-IFERROR(CORREL(AF881:AI881,AJ881:AM881),0))+(1-IFERROR(CORREL(AF881:AI881,AN881:AQ881),0))+(1-IFERROR(CORREL(AF881:AI881,AR881:AU881),0)))</f>
        <v>2.52642473102575</v>
      </c>
      <c r="BC881" s="0" t="n">
        <f aca="false">AX881*((1-IFERROR(CORREL(AJ881:AM881,AB881:AE881),0))+(1-IFERROR(CORREL(AJ881:AM881,AF881:AI881),0))+(1-IFERROR(CORREL(AJ881:AM881,AN881:AQ881),0))+(1-IFERROR(CORREL(AJ881:AM881,AR881:AU881),0)))</f>
        <v>1.20516250634937</v>
      </c>
      <c r="BD881" s="0" t="n">
        <f aca="false">AY881*((1-IFERROR(CORREL(AN881:AQ881,AB881:AE881),0))+(1-IFERROR(CORREL(AN881:AQ881,AF881:AI881),0))+(1-IFERROR(CORREL(AN881:AQ881,AJ881:AM881),0))+(1-IFERROR(CORREL(AN881:AQ881,AR881:AU881),0)))</f>
        <v>0.997809984379966</v>
      </c>
      <c r="BE881" s="0" t="n">
        <f aca="false">AZ881*((1-IFERROR(CORREL(AR881:AU881,AB881:AE881),0))+(1-IFERROR(CORREL(AR881:AU881,AF881:AI881),0))+(1-IFERROR(CORREL(AR881:AU881,AJ881:AM881),0))+(1-IFERROR(CORREL(AR881:AU881,AN881:AQ881),0)))</f>
        <v>1.20302809886345</v>
      </c>
      <c r="BF881" s="0" t="n">
        <f aca="false">IF(SUM(BA881:BE881)&gt;0,BA881/SUM(BA881:BE881),1/5)</f>
        <v>0.174196441622442</v>
      </c>
      <c r="BG881" s="0" t="n">
        <f aca="false">IF(SUM(BA881:BE881)&gt;0,BB881/SUM(BA881:BE881),1/5)</f>
        <v>0.351682561532288</v>
      </c>
      <c r="BH881" s="0" t="n">
        <f aca="false">IF(SUM(BA881:BE881)&gt;0,BC881/SUM(BA881:BE881),1/5)</f>
        <v>0.167760642971357</v>
      </c>
      <c r="BI881" s="0" t="n">
        <f aca="false">IF(SUM(BA881:BE881)&gt;0,BD881/SUM(BA881:BE881),1/5)</f>
        <v>0.138896824005821</v>
      </c>
      <c r="BJ881" s="0" t="n">
        <f aca="false">IF(SUM(BA881:BE881)&gt;0,BE881/SUM(BA881:BE881),1/5)</f>
        <v>0.167463529868092</v>
      </c>
      <c r="BK881" s="0" t="n">
        <f aca="false">BF881*AB881+BG881*AF881+BH881*AJ881+BI881*AN881+BJ881*AR881</f>
        <v>0.309642882185403</v>
      </c>
      <c r="BL881" s="0" t="n">
        <f aca="false">BF881*AC881+BG881*AG881+BH881*AK881+BI881*AO881+BJ881*AS881</f>
        <v>0.575781586270253</v>
      </c>
      <c r="BM881" s="0" t="n">
        <f aca="false">BF881*AD881+BG881*AH881+BH881*AL881+BI881*AP881+BJ881*AT881</f>
        <v>0.584782840293843</v>
      </c>
      <c r="BN881" s="0" t="n">
        <f aca="false">BF881*AE881+BG881*AI881+BH881*AM881+BI881*AQ881+BJ881*AU881</f>
        <v>0.648317438467712</v>
      </c>
      <c r="BO881" s="0" t="n">
        <f aca="false">RANK(BK881,$BK881:$BN881)</f>
        <v>4</v>
      </c>
      <c r="BP881" s="0" t="n">
        <f aca="false">RANK(BL881,$BK881:$BN881)</f>
        <v>3</v>
      </c>
      <c r="BQ881" s="0" t="n">
        <f aca="false">RANK(BM881,$BK881:$BN881)</f>
        <v>2</v>
      </c>
      <c r="BR881" s="0" t="n">
        <f aca="false">RANK(BN881,$BK881:$BN881)</f>
        <v>1</v>
      </c>
    </row>
    <row r="882" customFormat="false" ht="15" hidden="false" customHeight="false" outlineLevel="0" collapsed="false">
      <c r="A882" s="0" t="n">
        <v>859</v>
      </c>
      <c r="B882" s="0" t="n">
        <f aca="false">RANDBETWEEN(1,$B$5)</f>
        <v>5</v>
      </c>
      <c r="C882" s="0" t="n">
        <f aca="false">RANDBETWEEN(1,$B$5)</f>
        <v>6</v>
      </c>
      <c r="D882" s="0" t="n">
        <f aca="false">RANDBETWEEN(1,$B$5)</f>
        <v>6</v>
      </c>
      <c r="E882" s="0" t="n">
        <f aca="false">RANDBETWEEN(1,$B$5)</f>
        <v>2</v>
      </c>
      <c r="F882" s="0" t="n">
        <f aca="false">RANDBETWEEN(1,$B$5)</f>
        <v>1</v>
      </c>
      <c r="G882" s="0" t="n">
        <f aca="false">RANDBETWEEN(1,$B$5)</f>
        <v>2</v>
      </c>
      <c r="H882" s="0" t="n">
        <f aca="true">NORMINV(RAND(),$B$8,$B$13)</f>
        <v>52.1719657806055</v>
      </c>
      <c r="I882" s="0" t="n">
        <f aca="true">NORMINV(RAND(),$C$8,$C$13)</f>
        <v>64.9782432949381</v>
      </c>
      <c r="J882" s="0" t="n">
        <f aca="true">NORMINV(RAND(),$D$8,$D$13)</f>
        <v>14.4347445094691</v>
      </c>
      <c r="K882" s="0" t="n">
        <f aca="true">NORMINV(RAND(),$E$8,$E$13)</f>
        <v>3.51914914316826</v>
      </c>
      <c r="L882" s="0" t="n">
        <f aca="true">NORMINV(RAND(),$B$9,$B$14)</f>
        <v>45.103623492143</v>
      </c>
      <c r="M882" s="0" t="n">
        <f aca="true">NORMINV(RAND(),$C$9,$C$14)</f>
        <v>56.5128096053053</v>
      </c>
      <c r="N882" s="0" t="n">
        <f aca="true">NORMINV(RAND(),$D$9,$D$14)</f>
        <v>40.1591478117484</v>
      </c>
      <c r="O882" s="0" t="n">
        <f aca="true">NORMINV(RAND(),$E$9,$E$14)</f>
        <v>25.8619705325039</v>
      </c>
      <c r="P882" s="0" t="n">
        <f aca="true">NORMINV(RAND(),$B$10,$B$15)</f>
        <v>24.0406282549658</v>
      </c>
      <c r="Q882" s="0" t="n">
        <f aca="true">NORMINV(RAND(),$C$10,$C$15)</f>
        <v>30.241526712348</v>
      </c>
      <c r="R882" s="0" t="n">
        <f aca="true">NORMINV(RAND(),$D$10,$D$15)</f>
        <v>9.38486164002872</v>
      </c>
      <c r="S882" s="0" t="n">
        <f aca="true">NORMINV(RAND(),$E$10,$E$15)</f>
        <v>3.8740258983662</v>
      </c>
      <c r="T882" s="0" t="n">
        <f aca="false">MEDIAN(INDEX(Avaliadores!$B$17:$B$22,$B882),INDEX(Avaliadores!$B$17:$B$22,$C882),INDEX(Avaliadores!$B$17:$B$22,$D882),INDEX(Avaliadores!$B$17:$B$22,$E882),INDEX(Avaliadores!$B$17:$B$22,$F882),INDEX(Avaliadores!$B$17:$B$22,$G882))</f>
        <v>2.29166666666667</v>
      </c>
      <c r="U882" s="0" t="n">
        <f aca="false">MEDIAN(INDEX(Avaliadores!$C$17:$C$22,$B882),INDEX(Avaliadores!$C$17:$C$22,$C882),INDEX(Avaliadores!$C$17:$C$22,$D882),INDEX(Avaliadores!$C$17:$C$22,$E882),INDEX(Avaliadores!$C$17:$C$22,$F882),INDEX(Avaliadores!$C$17:$C$22,$G882))</f>
        <v>5.29166666666667</v>
      </c>
      <c r="V882" s="0" t="n">
        <f aca="false">MEDIAN(INDEX(Avaliadores!$D$17:$D$22,$B882),INDEX(Avaliadores!$D$17:$D$22,$C882),INDEX(Avaliadores!$D$17:$D$22,$D882),INDEX(Avaliadores!$D$17:$D$22,$E882),INDEX(Avaliadores!$D$17:$D$22,$F882),INDEX(Avaliadores!$D$17:$D$22,$G882))</f>
        <v>5.79166666666667</v>
      </c>
      <c r="W882" s="0" t="n">
        <f aca="false">MEDIAN(INDEX(Avaliadores!$E$17:$E$22,$B882),INDEX(Avaliadores!$E$17:$E$22,$C882),INDEX(Avaliadores!$E$17:$E$22,$D882),INDEX(Avaliadores!$E$17:$E$22,$E882),INDEX(Avaliadores!$E$17:$E$22,$F882),INDEX(Avaliadores!$E$17:$E$22,$G882))</f>
        <v>6.04166666666667</v>
      </c>
      <c r="X882" s="0" t="n">
        <f aca="false">MEDIAN(INDEX(Avaliadores!$F$17:$F$22,$B882),INDEX(Avaliadores!$F$17:$F$22,$C882),INDEX(Avaliadores!$F$17:$F$22,$D882),INDEX(Avaliadores!$F$17:$F$22,$E882),INDEX(Avaliadores!$F$17:$F$22,$F882),INDEX(Avaliadores!$F$17:$F$22,$G882))</f>
        <v>2.29166666666667</v>
      </c>
      <c r="Y882" s="0" t="n">
        <f aca="false">MEDIAN(INDEX(Avaliadores!$G$17:$G$22,$B882),INDEX(Avaliadores!$G$17:$G$22,$C882),INDEX(Avaliadores!$G$17:$G$22,$D882),INDEX(Avaliadores!$G$17:$G$22,$E882),INDEX(Avaliadores!$G$17:$G$22,$F882),INDEX(Avaliadores!$G$17:$G$22,$G882))</f>
        <v>5.04166666666667</v>
      </c>
      <c r="Z882" s="0" t="n">
        <f aca="false">MEDIAN(INDEX(Avaliadores!$H$17:$H$22,$B882),INDEX(Avaliadores!$H$17:$H$22,$C882),INDEX(Avaliadores!$H$17:$H$22,$D882),INDEX(Avaliadores!$H$17:$H$22,$E882),INDEX(Avaliadores!$H$17:$H$22,$F882),INDEX(Avaliadores!$H$17:$H$22,$G882))</f>
        <v>4.04166666666667</v>
      </c>
      <c r="AA882" s="0" t="n">
        <f aca="false">MEDIAN(INDEX(Avaliadores!$I$17:$I$22,$B882),INDEX(Avaliadores!$I$17:$I$22,$C882),INDEX(Avaliadores!$I$17:$I$22,$D882),INDEX(Avaliadores!$I$17:$I$22,$E882),INDEX(Avaliadores!$I$17:$I$22,$F882),INDEX(Avaliadores!$I$17:$I$22,$G882))</f>
        <v>6.79166666666667</v>
      </c>
      <c r="AB882" s="0" t="n">
        <f aca="false">IF(MAX(H882:K882)=MIN(H882:K882),0,IF($B$17="custo",(MAX(H882:K882)-H882)/(MAX(H882:K882)-MIN(H882:K882)),(H882-MIN(H882:K882))/(MAX(H882:K882)-MIN(H882:K882))))</f>
        <v>0.20837074953803</v>
      </c>
      <c r="AC882" s="0" t="n">
        <f aca="false">IF(MAX(H882:K882)=MIN(H882:K882),0,IF($B$17="custo",(MAX(H882:K882)-I882)/(MAX(H882:K882)-MIN(H882:K882)),(I882-MIN(H882:K882))/(MAX(H882:K882)-MIN(H882:K882))))</f>
        <v>0</v>
      </c>
      <c r="AD882" s="0" t="n">
        <f aca="false">IF(MAX(H882:K882)=MIN(H882:K882),0,IF($B$17="custo",(MAX(H882:K882)-J882)/(MAX(H882:K882)-MIN(H882:K882)),(J882-MIN(H882:K882))/(MAX(H882:K882)-MIN(H882:K882))))</f>
        <v>0.822392511361372</v>
      </c>
      <c r="AE882" s="0" t="n">
        <f aca="false">IF(MAX(H882:K882)=MIN(H882:K882),0,IF($B$17="custo",(MAX(H882:K882)-K882)/(MAX(H882:K882)-MIN(H882:K882)),(K882-MIN(H882:K882))/(MAX(H882:K882)-MIN(H882:K882))))</f>
        <v>1</v>
      </c>
      <c r="AF882" s="0" t="n">
        <f aca="false">IF(MAX(L882:O882)=MIN(L882:O882),0,IF($C$17="custo",(MAX(L882:O882)-L882)/(MAX(L882:O882)-MIN(L882:O882)),(L882-MIN(L882:O882))/(MAX(L882:O882)-MIN(L882:O882))))</f>
        <v>0.62776920768585</v>
      </c>
      <c r="AG882" s="0" t="n">
        <f aca="false">IF(MAX(L882:O882)=MIN(L882:O882),0,IF($C$17="custo",(MAX(L882:O882)-M882)/(MAX(L882:O882)-MIN(L882:O882)),(M882-MIN(L882:O882))/(MAX(L882:O882)-MIN(L882:O882))))</f>
        <v>1</v>
      </c>
      <c r="AH882" s="0" t="n">
        <f aca="false">IF(MAX(L882:O882)=MIN(L882:O882),0,IF($C$17="custo",(MAX(L882:O882)-N882)/(MAX(L882:O882)-MIN(L882:O882)),(N882-MIN(L882:O882))/(MAX(L882:O882)-MIN(L882:O882))))</f>
        <v>0.46645304702054</v>
      </c>
      <c r="AI882" s="0" t="n">
        <f aca="false">IF(MAX(L882:O882)=MIN(L882:O882),0,IF($C$17="custo",(MAX(L882:O882)-O882)/(MAX(L882:O882)-MIN(L882:O882)),(O882-MIN(L882:O882))/(MAX(L882:O882)-MIN(L882:O882))))</f>
        <v>0</v>
      </c>
      <c r="AJ882" s="0" t="n">
        <f aca="false">IF(MAX(P882:S882)=MIN(P882:S882),0,IF($D$17="custo",(MAX(P882:S882)-P882)/(MAX(P882:S882)-MIN(P882:S882)),(P882-MIN(P882:S882))/(MAX(P882:S882)-MIN(P882:S882))))</f>
        <v>0.235172021084913</v>
      </c>
      <c r="AK882" s="0" t="n">
        <f aca="false">IF(MAX(P882:S882)=MIN(P882:S882),0,IF($D$17="custo",(MAX(P882:S882)-Q882)/(MAX(P882:S882)-MIN(P882:S882)),(Q882-MIN(P882:S882))/(MAX(P882:S882)-MIN(P882:S882))))</f>
        <v>0</v>
      </c>
      <c r="AL882" s="0" t="n">
        <f aca="false">IF(MAX(P882:S882)=MIN(P882:S882),0,IF($D$17="custo",(MAX(P882:S882)-R882)/(MAX(P882:S882)-MIN(P882:S882)),(R882-MIN(P882:S882))/(MAX(P882:S882)-MIN(P882:S882))))</f>
        <v>0.790998935373491</v>
      </c>
      <c r="AM882" s="0" t="n">
        <f aca="false">IF(MAX(P882:S882)=MIN(P882:S882),0,IF($D$17="custo",(MAX(P882:S882)-S882)/(MAX(P882:S882)-MIN(P882:S882)),(S882-MIN(P882:S882))/(MAX(P882:S882)-MIN(P882:S882))))</f>
        <v>1</v>
      </c>
      <c r="AN882" s="0" t="n">
        <f aca="false">IF(MAX(T882:W882)=MIN(T882:W882),0,IF($E$17="custo",(MAX(T882:W882)-T882)/(MAX(T882:W882)-MIN(T882:W882)),(T882-MIN(T882:W882))/(MAX(T882:W882)-MIN(T882:W882))))</f>
        <v>0</v>
      </c>
      <c r="AO882" s="0" t="n">
        <f aca="false">IF(MAX(T882:W882)=MIN(T882:W882),0,IF($E$17="custo",(MAX(T882:W882)-U882)/(MAX(T882:W882)-MIN(T882:W882)),(U882-MIN(T882:W882))/(MAX(T882:W882)-MIN(T882:W882))))</f>
        <v>0.8</v>
      </c>
      <c r="AP882" s="0" t="n">
        <f aca="false">IF(MAX(T882:W882)=MIN(T882:W882),0,IF($E$17="custo",(MAX(T882:W882)-V882)/(MAX(T882:W882)-MIN(T882:W882)),(V882-MIN(T882:W882))/(MAX(T882:W882)-MIN(T882:W882))))</f>
        <v>0.933333333333333</v>
      </c>
      <c r="AQ882" s="0" t="n">
        <f aca="false">IF(MAX(T882:W882)=MIN(T882:W882),0,IF($E$17="custo",(MAX(T882:W882)-W882)/(MAX(T882:W882)-MIN(T882:W882)),(W882-MIN(T882:W882))/(MAX(T882:W882)-MIN(T882:W882))))</f>
        <v>1</v>
      </c>
      <c r="AR882" s="0" t="n">
        <f aca="false">IF(MAX(X882:AA882)=MIN(X882:AA882),0,IF($F$17="custo",(MAX(X882:AA882)-X882)/(MAX(X882:AA882)-MIN(X882:AA882)),(X882-MIN(X882:AA882))/(MAX(X882:AA882)-MIN(X882:AA882))))</f>
        <v>0</v>
      </c>
      <c r="AS882" s="0" t="n">
        <f aca="false">IF(MAX(X882:AA882)=MIN(X882:AA882),0,IF($F$17="custo",(MAX(X882:AA882)-Y882)/(MAX(X882:AA882)-MIN(X882:AA882)),(Y882-MIN(X882:AA882))/(MAX(X882:AA882)-MIN(X882:AA882))))</f>
        <v>0.611111111111111</v>
      </c>
      <c r="AT882" s="0" t="n">
        <f aca="false">IF(MAX(X882:AA882)=MIN(X882:AA882),0,IF($F$17="custo",(MAX(X882:AA882)-Z882)/(MAX(X882:AA882)-MIN(X882:AA882)),(Z882-MIN(X882:AA882))/(MAX(X882:AA882)-MIN(X882:AA882))))</f>
        <v>0.388888888888889</v>
      </c>
      <c r="AU882" s="0" t="n">
        <f aca="false">IF(MAX(X882:AA882)=MIN(X882:AA882),0,IF($F$17="custo",(MAX(X882:AA882)-AA882)/(MAX(X882:AA882)-MIN(X882:AA882)),(AA882-MIN(X882:AA882))/(MAX(X882:AA882)-MIN(X882:AA882))))</f>
        <v>1</v>
      </c>
      <c r="AV882" s="0" t="n">
        <f aca="false">STDEVP(AB882:AE882)</f>
        <v>0.414954201253467</v>
      </c>
      <c r="AW882" s="0" t="n">
        <f aca="false">STDEVP(AF882:AI882)</f>
        <v>0.358897934713474</v>
      </c>
      <c r="AX882" s="0" t="n">
        <f aca="false">STDEVP(AJ882:AM882)</f>
        <v>0.404550061507927</v>
      </c>
      <c r="AY882" s="0" t="n">
        <f aca="false">STDEVP(AN882:AQ882)</f>
        <v>0.401040313850532</v>
      </c>
      <c r="AZ882" s="0" t="n">
        <f aca="false">STDEVP(AR882:AU882)</f>
        <v>0.362177911400147</v>
      </c>
      <c r="BA882" s="0" t="n">
        <f aca="false">AV882*((1-IFERROR(CORREL(AB882:AE882,AF882:AI882),0))+(1-IFERROR(CORREL(AB882:AE882,AJ882:AM882),0))+(1-IFERROR(CORREL(AB882:AE882,AN882:AQ882),0))+(1-IFERROR(CORREL(AB882:AE882,AR882:AU882),0)))</f>
        <v>1.1805841864455</v>
      </c>
      <c r="BB882" s="0" t="n">
        <f aca="false">AW882*((1-IFERROR(CORREL(AF882:AI882,AB882:AE882),0))+(1-IFERROR(CORREL(AF882:AI882,AJ882:AM882),0))+(1-IFERROR(CORREL(AF882:AI882,AN882:AQ882),0))+(1-IFERROR(CORREL(AF882:AI882,AR882:AU882),0)))</f>
        <v>2.40027644000822</v>
      </c>
      <c r="BC882" s="0" t="n">
        <f aca="false">AX882*((1-IFERROR(CORREL(AJ882:AM882,AB882:AE882),0))+(1-IFERROR(CORREL(AJ882:AM882,AF882:AI882),0))+(1-IFERROR(CORREL(AJ882:AM882,AN882:AQ882),0))+(1-IFERROR(CORREL(AJ882:AM882,AR882:AU882),0)))</f>
        <v>1.16931912769937</v>
      </c>
      <c r="BD882" s="0" t="n">
        <f aca="false">AY882*((1-IFERROR(CORREL(AN882:AQ882,AB882:AE882),0))+(1-IFERROR(CORREL(AN882:AQ882,AF882:AI882),0))+(1-IFERROR(CORREL(AN882:AQ882,AJ882:AM882),0))+(1-IFERROR(CORREL(AN882:AQ882,AR882:AU882),0)))</f>
        <v>0.958117057338698</v>
      </c>
      <c r="BE882" s="0" t="n">
        <f aca="false">AZ882*((1-IFERROR(CORREL(AR882:AU882,AB882:AE882),0))+(1-IFERROR(CORREL(AR882:AU882,AF882:AI882),0))+(1-IFERROR(CORREL(AR882:AU882,AJ882:AM882),0))+(1-IFERROR(CORREL(AR882:AU882,AN882:AQ882),0)))</f>
        <v>0.958182786785423</v>
      </c>
      <c r="BF882" s="0" t="n">
        <f aca="false">IF(SUM(BA882:BE882)&gt;0,BA882/SUM(BA882:BE882),1/5)</f>
        <v>0.177092597230868</v>
      </c>
      <c r="BG882" s="0" t="n">
        <f aca="false">IF(SUM(BA882:BE882)&gt;0,BB882/SUM(BA882:BE882),1/5)</f>
        <v>0.360051569141307</v>
      </c>
      <c r="BH882" s="0" t="n">
        <f aca="false">IF(SUM(BA882:BE882)&gt;0,BC882/SUM(BA882:BE882),1/5)</f>
        <v>0.175402791002548</v>
      </c>
      <c r="BI882" s="0" t="n">
        <f aca="false">IF(SUM(BA882:BE882)&gt;0,BD882/SUM(BA882:BE882),1/5)</f>
        <v>0.143721591465802</v>
      </c>
      <c r="BJ882" s="0" t="n">
        <f aca="false">IF(SUM(BA882:BE882)&gt;0,BE882/SUM(BA882:BE882),1/5)</f>
        <v>0.143731451159476</v>
      </c>
      <c r="BK882" s="0" t="n">
        <f aca="false">BF882*AB882+BG882*AF882+BH882*AJ882+BI882*AN882+BJ882*AR882</f>
        <v>0.304180034372521</v>
      </c>
      <c r="BL882" s="0" t="n">
        <f aca="false">BF882*AC882+BG882*AG882+BH882*AK882+BI882*AO882+BJ882*AS882</f>
        <v>0.562864729133628</v>
      </c>
      <c r="BM882" s="0" t="n">
        <f aca="false">BF882*AD882+BG882*AH882+BH882*AL882+BI882*AP882+BJ882*AT882</f>
        <v>0.64236591460979</v>
      </c>
      <c r="BN882" s="0" t="n">
        <f aca="false">BF882*AE882+BG882*AI882+BH882*AM882+BI882*AQ882+BJ882*AU882</f>
        <v>0.639948430858693</v>
      </c>
      <c r="BO882" s="0" t="n">
        <f aca="false">RANK(BK882,$BK882:$BN882)</f>
        <v>4</v>
      </c>
      <c r="BP882" s="0" t="n">
        <f aca="false">RANK(BL882,$BK882:$BN882)</f>
        <v>3</v>
      </c>
      <c r="BQ882" s="0" t="n">
        <f aca="false">RANK(BM882,$BK882:$BN882)</f>
        <v>1</v>
      </c>
      <c r="BR882" s="0" t="n">
        <f aca="false">RANK(BN882,$BK882:$BN882)</f>
        <v>2</v>
      </c>
    </row>
    <row r="883" customFormat="false" ht="15" hidden="false" customHeight="false" outlineLevel="0" collapsed="false">
      <c r="A883" s="0" t="n">
        <v>860</v>
      </c>
      <c r="B883" s="0" t="n">
        <f aca="false">RANDBETWEEN(1,$B$5)</f>
        <v>5</v>
      </c>
      <c r="C883" s="0" t="n">
        <f aca="false">RANDBETWEEN(1,$B$5)</f>
        <v>5</v>
      </c>
      <c r="D883" s="0" t="n">
        <f aca="false">RANDBETWEEN(1,$B$5)</f>
        <v>3</v>
      </c>
      <c r="E883" s="0" t="n">
        <f aca="false">RANDBETWEEN(1,$B$5)</f>
        <v>5</v>
      </c>
      <c r="F883" s="0" t="n">
        <f aca="false">RANDBETWEEN(1,$B$5)</f>
        <v>1</v>
      </c>
      <c r="G883" s="0" t="n">
        <f aca="false">RANDBETWEEN(1,$B$5)</f>
        <v>3</v>
      </c>
      <c r="H883" s="0" t="n">
        <f aca="true">NORMINV(RAND(),$B$8,$B$13)</f>
        <v>47.0776741646989</v>
      </c>
      <c r="I883" s="0" t="n">
        <f aca="true">NORMINV(RAND(),$C$8,$C$13)</f>
        <v>62.3759472250817</v>
      </c>
      <c r="J883" s="0" t="n">
        <f aca="true">NORMINV(RAND(),$D$8,$D$13)</f>
        <v>12.6821711477612</v>
      </c>
      <c r="K883" s="0" t="n">
        <f aca="true">NORMINV(RAND(),$E$8,$E$13)</f>
        <v>3.28364251557825</v>
      </c>
      <c r="L883" s="0" t="n">
        <f aca="true">NORMINV(RAND(),$B$9,$B$14)</f>
        <v>49.705203883516</v>
      </c>
      <c r="M883" s="0" t="n">
        <f aca="true">NORMINV(RAND(),$C$9,$C$14)</f>
        <v>50.4574593424182</v>
      </c>
      <c r="N883" s="0" t="n">
        <f aca="true">NORMINV(RAND(),$D$9,$D$14)</f>
        <v>47.4131473688573</v>
      </c>
      <c r="O883" s="0" t="n">
        <f aca="true">NORMINV(RAND(),$E$9,$E$14)</f>
        <v>21.7136507178024</v>
      </c>
      <c r="P883" s="0" t="n">
        <f aca="true">NORMINV(RAND(),$B$10,$B$15)</f>
        <v>24.5054936175978</v>
      </c>
      <c r="Q883" s="0" t="n">
        <f aca="true">NORMINV(RAND(),$C$10,$C$15)</f>
        <v>27.778551897007</v>
      </c>
      <c r="R883" s="0" t="n">
        <f aca="true">NORMINV(RAND(),$D$10,$D$15)</f>
        <v>10.2795811714972</v>
      </c>
      <c r="S883" s="0" t="n">
        <f aca="true">NORMINV(RAND(),$E$10,$E$15)</f>
        <v>3.96752995570618</v>
      </c>
      <c r="T883" s="0" t="n">
        <f aca="false">MEDIAN(INDEX(Avaliadores!$B$17:$B$22,$B883),INDEX(Avaliadores!$B$17:$B$22,$C883),INDEX(Avaliadores!$B$17:$B$22,$D883),INDEX(Avaliadores!$B$17:$B$22,$E883),INDEX(Avaliadores!$B$17:$B$22,$F883),INDEX(Avaliadores!$B$17:$B$22,$G883))</f>
        <v>2.54166666666667</v>
      </c>
      <c r="U883" s="0" t="n">
        <f aca="false">MEDIAN(INDEX(Avaliadores!$C$17:$C$22,$B883),INDEX(Avaliadores!$C$17:$C$22,$C883),INDEX(Avaliadores!$C$17:$C$22,$D883),INDEX(Avaliadores!$C$17:$C$22,$E883),INDEX(Avaliadores!$C$17:$C$22,$F883),INDEX(Avaliadores!$C$17:$C$22,$G883))</f>
        <v>5.16666666666667</v>
      </c>
      <c r="V883" s="0" t="n">
        <f aca="false">MEDIAN(INDEX(Avaliadores!$D$17:$D$22,$B883),INDEX(Avaliadores!$D$17:$D$22,$C883),INDEX(Avaliadores!$D$17:$D$22,$D883),INDEX(Avaliadores!$D$17:$D$22,$E883),INDEX(Avaliadores!$D$17:$D$22,$F883),INDEX(Avaliadores!$D$17:$D$22,$G883))</f>
        <v>5.66666666666667</v>
      </c>
      <c r="W883" s="0" t="n">
        <f aca="false">MEDIAN(INDEX(Avaliadores!$E$17:$E$22,$B883),INDEX(Avaliadores!$E$17:$E$22,$C883),INDEX(Avaliadores!$E$17:$E$22,$D883),INDEX(Avaliadores!$E$17:$E$22,$E883),INDEX(Avaliadores!$E$17:$E$22,$F883),INDEX(Avaliadores!$E$17:$E$22,$G883))</f>
        <v>7.29166666666667</v>
      </c>
      <c r="X883" s="0" t="n">
        <f aca="false">MEDIAN(INDEX(Avaliadores!$F$17:$F$22,$B883),INDEX(Avaliadores!$F$17:$F$22,$C883),INDEX(Avaliadores!$F$17:$F$22,$D883),INDEX(Avaliadores!$F$17:$F$22,$E883),INDEX(Avaliadores!$F$17:$F$22,$F883),INDEX(Avaliadores!$F$17:$F$22,$G883))</f>
        <v>2.54166666666667</v>
      </c>
      <c r="Y883" s="0" t="n">
        <f aca="false">MEDIAN(INDEX(Avaliadores!$G$17:$G$22,$B883),INDEX(Avaliadores!$G$17:$G$22,$C883),INDEX(Avaliadores!$G$17:$G$22,$D883),INDEX(Avaliadores!$G$17:$G$22,$E883),INDEX(Avaliadores!$G$17:$G$22,$F883),INDEX(Avaliadores!$G$17:$G$22,$G883))</f>
        <v>4.79166666666667</v>
      </c>
      <c r="Z883" s="0" t="n">
        <f aca="false">MEDIAN(INDEX(Avaliadores!$H$17:$H$22,$B883),INDEX(Avaliadores!$H$17:$H$22,$C883),INDEX(Avaliadores!$H$17:$H$22,$D883),INDEX(Avaliadores!$H$17:$H$22,$E883),INDEX(Avaliadores!$H$17:$H$22,$F883),INDEX(Avaliadores!$H$17:$H$22,$G883))</f>
        <v>3.66666666666667</v>
      </c>
      <c r="AA883" s="0" t="n">
        <f aca="false">MEDIAN(INDEX(Avaliadores!$I$17:$I$22,$B883),INDEX(Avaliadores!$I$17:$I$22,$C883),INDEX(Avaliadores!$I$17:$I$22,$D883),INDEX(Avaliadores!$I$17:$I$22,$E883),INDEX(Avaliadores!$I$17:$I$22,$F883),INDEX(Avaliadores!$I$17:$I$22,$G883))</f>
        <v>6.66666666666667</v>
      </c>
      <c r="AB883" s="0" t="n">
        <f aca="false">IF(MAX(H883:K883)=MIN(H883:K883),0,IF($B$17="custo",(MAX(H883:K883)-H883)/(MAX(H883:K883)-MIN(H883:K883)),(H883-MIN(H883:K883))/(MAX(H883:K883)-MIN(H883:K883))))</f>
        <v>0.258887737338876</v>
      </c>
      <c r="AC883" s="0" t="n">
        <f aca="false">IF(MAX(H883:K883)=MIN(H883:K883),0,IF($B$17="custo",(MAX(H883:K883)-I883)/(MAX(H883:K883)-MIN(H883:K883)),(I883-MIN(H883:K883))/(MAX(H883:K883)-MIN(H883:K883))))</f>
        <v>0</v>
      </c>
      <c r="AD883" s="0" t="n">
        <f aca="false">IF(MAX(H883:K883)=MIN(H883:K883),0,IF($B$17="custo",(MAX(H883:K883)-J883)/(MAX(H883:K883)-MIN(H883:K883)),(J883-MIN(H883:K883))/(MAX(H883:K883)-MIN(H883:K883))))</f>
        <v>0.840951733421367</v>
      </c>
      <c r="AE883" s="0" t="n">
        <f aca="false">IF(MAX(H883:K883)=MIN(H883:K883),0,IF($B$17="custo",(MAX(H883:K883)-K883)/(MAX(H883:K883)-MIN(H883:K883)),(K883-MIN(H883:K883))/(MAX(H883:K883)-MIN(H883:K883))))</f>
        <v>1</v>
      </c>
      <c r="AF883" s="0" t="n">
        <f aca="false">IF(MAX(L883:O883)=MIN(L883:O883),0,IF($C$17="custo",(MAX(L883:O883)-L883)/(MAX(L883:O883)-MIN(L883:O883)),(L883-MIN(L883:O883))/(MAX(L883:O883)-MIN(L883:O883))))</f>
        <v>0.97382895674243</v>
      </c>
      <c r="AG883" s="0" t="n">
        <f aca="false">IF(MAX(L883:O883)=MIN(L883:O883),0,IF($C$17="custo",(MAX(L883:O883)-M883)/(MAX(L883:O883)-MIN(L883:O883)),(M883-MIN(L883:O883))/(MAX(L883:O883)-MIN(L883:O883))))</f>
        <v>1</v>
      </c>
      <c r="AH883" s="0" t="n">
        <f aca="false">IF(MAX(L883:O883)=MIN(L883:O883),0,IF($C$17="custo",(MAX(L883:O883)-N883)/(MAX(L883:O883)-MIN(L883:O883)),(N883-MIN(L883:O883))/(MAX(L883:O883)-MIN(L883:O883))))</f>
        <v>0.894088079512409</v>
      </c>
      <c r="AI883" s="0" t="n">
        <f aca="false">IF(MAX(L883:O883)=MIN(L883:O883),0,IF($C$17="custo",(MAX(L883:O883)-O883)/(MAX(L883:O883)-MIN(L883:O883)),(O883-MIN(L883:O883))/(MAX(L883:O883)-MIN(L883:O883))))</f>
        <v>0</v>
      </c>
      <c r="AJ883" s="0" t="n">
        <f aca="false">IF(MAX(P883:S883)=MIN(P883:S883),0,IF($D$17="custo",(MAX(P883:S883)-P883)/(MAX(P883:S883)-MIN(P883:S883)),(P883-MIN(P883:S883))/(MAX(P883:S883)-MIN(P883:S883))))</f>
        <v>0.137459798553708</v>
      </c>
      <c r="AK883" s="0" t="n">
        <f aca="false">IF(MAX(P883:S883)=MIN(P883:S883),0,IF($D$17="custo",(MAX(P883:S883)-Q883)/(MAX(P883:S883)-MIN(P883:S883)),(Q883-MIN(P883:S883))/(MAX(P883:S883)-MIN(P883:S883))))</f>
        <v>0</v>
      </c>
      <c r="AL883" s="0" t="n">
        <f aca="false">IF(MAX(P883:S883)=MIN(P883:S883),0,IF($D$17="custo",(MAX(P883:S883)-R883)/(MAX(P883:S883)-MIN(P883:S883)),(R883-MIN(P883:S883))/(MAX(P883:S883)-MIN(P883:S883))))</f>
        <v>0.734910528773123</v>
      </c>
      <c r="AM883" s="0" t="n">
        <f aca="false">IF(MAX(P883:S883)=MIN(P883:S883),0,IF($D$17="custo",(MAX(P883:S883)-S883)/(MAX(P883:S883)-MIN(P883:S883)),(S883-MIN(P883:S883))/(MAX(P883:S883)-MIN(P883:S883))))</f>
        <v>1</v>
      </c>
      <c r="AN883" s="0" t="n">
        <f aca="false">IF(MAX(T883:W883)=MIN(T883:W883),0,IF($E$17="custo",(MAX(T883:W883)-T883)/(MAX(T883:W883)-MIN(T883:W883)),(T883-MIN(T883:W883))/(MAX(T883:W883)-MIN(T883:W883))))</f>
        <v>0</v>
      </c>
      <c r="AO883" s="0" t="n">
        <f aca="false">IF(MAX(T883:W883)=MIN(T883:W883),0,IF($E$17="custo",(MAX(T883:W883)-U883)/(MAX(T883:W883)-MIN(T883:W883)),(U883-MIN(T883:W883))/(MAX(T883:W883)-MIN(T883:W883))))</f>
        <v>0.552631578947369</v>
      </c>
      <c r="AP883" s="0" t="n">
        <f aca="false">IF(MAX(T883:W883)=MIN(T883:W883),0,IF($E$17="custo",(MAX(T883:W883)-V883)/(MAX(T883:W883)-MIN(T883:W883)),(V883-MIN(T883:W883))/(MAX(T883:W883)-MIN(T883:W883))))</f>
        <v>0.657894736842105</v>
      </c>
      <c r="AQ883" s="0" t="n">
        <f aca="false">IF(MAX(T883:W883)=MIN(T883:W883),0,IF($E$17="custo",(MAX(T883:W883)-W883)/(MAX(T883:W883)-MIN(T883:W883)),(W883-MIN(T883:W883))/(MAX(T883:W883)-MIN(T883:W883))))</f>
        <v>1</v>
      </c>
      <c r="AR883" s="0" t="n">
        <f aca="false">IF(MAX(X883:AA883)=MIN(X883:AA883),0,IF($F$17="custo",(MAX(X883:AA883)-X883)/(MAX(X883:AA883)-MIN(X883:AA883)),(X883-MIN(X883:AA883))/(MAX(X883:AA883)-MIN(X883:AA883))))</f>
        <v>0</v>
      </c>
      <c r="AS883" s="0" t="n">
        <f aca="false">IF(MAX(X883:AA883)=MIN(X883:AA883),0,IF($F$17="custo",(MAX(X883:AA883)-Y883)/(MAX(X883:AA883)-MIN(X883:AA883)),(Y883-MIN(X883:AA883))/(MAX(X883:AA883)-MIN(X883:AA883))))</f>
        <v>0.545454545454545</v>
      </c>
      <c r="AT883" s="0" t="n">
        <f aca="false">IF(MAX(X883:AA883)=MIN(X883:AA883),0,IF($F$17="custo",(MAX(X883:AA883)-Z883)/(MAX(X883:AA883)-MIN(X883:AA883)),(Z883-MIN(X883:AA883))/(MAX(X883:AA883)-MIN(X883:AA883))))</f>
        <v>0.272727272727273</v>
      </c>
      <c r="AU883" s="0" t="n">
        <f aca="false">IF(MAX(X883:AA883)=MIN(X883:AA883),0,IF($F$17="custo",(MAX(X883:AA883)-AA883)/(MAX(X883:AA883)-MIN(X883:AA883)),(AA883-MIN(X883:AA883))/(MAX(X883:AA883)-MIN(X883:AA883))))</f>
        <v>1</v>
      </c>
      <c r="AV883" s="0" t="n">
        <f aca="false">STDEVP(AB883:AE883)</f>
        <v>0.409844857155784</v>
      </c>
      <c r="AW883" s="0" t="n">
        <f aca="false">STDEVP(AF883:AI883)</f>
        <v>0.415782184324332</v>
      </c>
      <c r="AX883" s="0" t="n">
        <f aca="false">STDEVP(AJ883:AM883)</f>
        <v>0.413081717356421</v>
      </c>
      <c r="AY883" s="0" t="n">
        <f aca="false">STDEVP(AN883:AQ883)</f>
        <v>0.359381586414412</v>
      </c>
      <c r="AZ883" s="0" t="n">
        <f aca="false">STDEVP(AR883:AU883)</f>
        <v>0.369274472937998</v>
      </c>
      <c r="BA883" s="0" t="n">
        <f aca="false">AV883*((1-IFERROR(CORREL(AB883:AE883,AF883:AI883),0))+(1-IFERROR(CORREL(AB883:AE883,AJ883:AM883),0))+(1-IFERROR(CORREL(AB883:AE883,AN883:AQ883),0))+(1-IFERROR(CORREL(AB883:AE883,AR883:AU883),0)))</f>
        <v>1.0756842026758</v>
      </c>
      <c r="BB883" s="0" t="n">
        <f aca="false">AW883*((1-IFERROR(CORREL(AF883:AI883,AB883:AE883),0))+(1-IFERROR(CORREL(AF883:AI883,AJ883:AM883),0))+(1-IFERROR(CORREL(AF883:AI883,AN883:AQ883),0))+(1-IFERROR(CORREL(AF883:AI883,AR883:AU883),0)))</f>
        <v>2.9599295905173</v>
      </c>
      <c r="BC883" s="0" t="n">
        <f aca="false">AX883*((1-IFERROR(CORREL(AJ883:AM883,AB883:AE883),0))+(1-IFERROR(CORREL(AJ883:AM883,AF883:AI883),0))+(1-IFERROR(CORREL(AJ883:AM883,AN883:AQ883),0))+(1-IFERROR(CORREL(AJ883:AM883,AR883:AU883),0)))</f>
        <v>1.02613582737272</v>
      </c>
      <c r="BD883" s="0" t="n">
        <f aca="false">AY883*((1-IFERROR(CORREL(AN883:AQ883,AB883:AE883),0))+(1-IFERROR(CORREL(AN883:AQ883,AF883:AI883),0))+(1-IFERROR(CORREL(AN883:AQ883,AJ883:AM883),0))+(1-IFERROR(CORREL(AN883:AQ883,AR883:AU883),0)))</f>
        <v>0.871010652486193</v>
      </c>
      <c r="BE883" s="0" t="n">
        <f aca="false">AZ883*((1-IFERROR(CORREL(AR883:AU883,AB883:AE883),0))+(1-IFERROR(CORREL(AR883:AU883,AF883:AI883),0))+(1-IFERROR(CORREL(AR883:AU883,AJ883:AM883),0))+(1-IFERROR(CORREL(AR883:AU883,AN883:AQ883),0)))</f>
        <v>1.07605511687071</v>
      </c>
      <c r="BF883" s="0" t="n">
        <f aca="false">IF(SUM(BA883:BE883)&gt;0,BA883/SUM(BA883:BE883),1/5)</f>
        <v>0.153475893261852</v>
      </c>
      <c r="BG883" s="0" t="n">
        <f aca="false">IF(SUM(BA883:BE883)&gt;0,BB883/SUM(BA883:BE883),1/5)</f>
        <v>0.422315245279978</v>
      </c>
      <c r="BH883" s="0" t="n">
        <f aca="false">IF(SUM(BA883:BE883)&gt;0,BC883/SUM(BA883:BE883),1/5)</f>
        <v>0.146406456767016</v>
      </c>
      <c r="BI883" s="0" t="n">
        <f aca="false">IF(SUM(BA883:BE883)&gt;0,BD883/SUM(BA883:BE883),1/5)</f>
        <v>0.124273590332902</v>
      </c>
      <c r="BJ883" s="0" t="n">
        <f aca="false">IF(SUM(BA883:BE883)&gt;0,BE883/SUM(BA883:BE883),1/5)</f>
        <v>0.153528814358253</v>
      </c>
      <c r="BK883" s="0" t="n">
        <f aca="false">BF883*AB883+BG883*AF883+BH883*AJ883+BI883*AN883+BJ883*AR883</f>
        <v>0.471120843524204</v>
      </c>
      <c r="BL883" s="0" t="n">
        <f aca="false">BF883*AC883+BG883*AG883+BH883*AK883+BI883*AO883+BJ883*AS883</f>
        <v>0.574735745377064</v>
      </c>
      <c r="BM883" s="0" t="n">
        <f aca="false">BF883*AD883+BG883*AH883+BH883*AL883+BI883*AP883+BJ883*AT883</f>
        <v>0.737878927470047</v>
      </c>
      <c r="BN883" s="0" t="n">
        <f aca="false">BF883*AE883+BG883*AI883+BH883*AM883+BI883*AQ883+BJ883*AU883</f>
        <v>0.577684754720022</v>
      </c>
      <c r="BO883" s="0" t="n">
        <f aca="false">RANK(BK883,$BK883:$BN883)</f>
        <v>4</v>
      </c>
      <c r="BP883" s="0" t="n">
        <f aca="false">RANK(BL883,$BK883:$BN883)</f>
        <v>3</v>
      </c>
      <c r="BQ883" s="0" t="n">
        <f aca="false">RANK(BM883,$BK883:$BN883)</f>
        <v>1</v>
      </c>
      <c r="BR883" s="0" t="n">
        <f aca="false">RANK(BN883,$BK883:$BN883)</f>
        <v>2</v>
      </c>
    </row>
    <row r="884" customFormat="false" ht="15" hidden="false" customHeight="false" outlineLevel="0" collapsed="false">
      <c r="A884" s="0" t="n">
        <v>861</v>
      </c>
      <c r="B884" s="0" t="n">
        <f aca="false">RANDBETWEEN(1,$B$5)</f>
        <v>5</v>
      </c>
      <c r="C884" s="0" t="n">
        <f aca="false">RANDBETWEEN(1,$B$5)</f>
        <v>3</v>
      </c>
      <c r="D884" s="0" t="n">
        <f aca="false">RANDBETWEEN(1,$B$5)</f>
        <v>2</v>
      </c>
      <c r="E884" s="0" t="n">
        <f aca="false">RANDBETWEEN(1,$B$5)</f>
        <v>6</v>
      </c>
      <c r="F884" s="0" t="n">
        <f aca="false">RANDBETWEEN(1,$B$5)</f>
        <v>3</v>
      </c>
      <c r="G884" s="0" t="n">
        <f aca="false">RANDBETWEEN(1,$B$5)</f>
        <v>2</v>
      </c>
      <c r="H884" s="0" t="n">
        <f aca="true">NORMINV(RAND(),$B$8,$B$13)</f>
        <v>49.3503981988065</v>
      </c>
      <c r="I884" s="0" t="n">
        <f aca="true">NORMINV(RAND(),$C$8,$C$13)</f>
        <v>63.5065087571472</v>
      </c>
      <c r="J884" s="0" t="n">
        <f aca="true">NORMINV(RAND(),$D$8,$D$13)</f>
        <v>13.3823412688827</v>
      </c>
      <c r="K884" s="0" t="n">
        <f aca="true">NORMINV(RAND(),$E$8,$E$13)</f>
        <v>2.91335127269822</v>
      </c>
      <c r="L884" s="0" t="n">
        <f aca="true">NORMINV(RAND(),$B$9,$B$14)</f>
        <v>43.5315352708639</v>
      </c>
      <c r="M884" s="0" t="n">
        <f aca="true">NORMINV(RAND(),$C$9,$C$14)</f>
        <v>49.8601335752371</v>
      </c>
      <c r="N884" s="0" t="n">
        <f aca="true">NORMINV(RAND(),$D$9,$D$14)</f>
        <v>50.1510447178617</v>
      </c>
      <c r="O884" s="0" t="n">
        <f aca="true">NORMINV(RAND(),$E$9,$E$14)</f>
        <v>28.9192363091588</v>
      </c>
      <c r="P884" s="0" t="n">
        <f aca="true">NORMINV(RAND(),$B$10,$B$15)</f>
        <v>23.8789980284417</v>
      </c>
      <c r="Q884" s="0" t="n">
        <f aca="true">NORMINV(RAND(),$C$10,$C$15)</f>
        <v>33.5713576363908</v>
      </c>
      <c r="R884" s="0" t="n">
        <f aca="true">NORMINV(RAND(),$D$10,$D$15)</f>
        <v>10.5539160850444</v>
      </c>
      <c r="S884" s="0" t="n">
        <f aca="true">NORMINV(RAND(),$E$10,$E$15)</f>
        <v>4.33477160997865</v>
      </c>
      <c r="T884" s="0" t="n">
        <f aca="false">MEDIAN(INDEX(Avaliadores!$B$17:$B$22,$B884),INDEX(Avaliadores!$B$17:$B$22,$C884),INDEX(Avaliadores!$B$17:$B$22,$D884),INDEX(Avaliadores!$B$17:$B$22,$E884),INDEX(Avaliadores!$B$17:$B$22,$F884),INDEX(Avaliadores!$B$17:$B$22,$G884))</f>
        <v>2.79166666666667</v>
      </c>
      <c r="U884" s="0" t="n">
        <f aca="false">MEDIAN(INDEX(Avaliadores!$C$17:$C$22,$B884),INDEX(Avaliadores!$C$17:$C$22,$C884),INDEX(Avaliadores!$C$17:$C$22,$D884),INDEX(Avaliadores!$C$17:$C$22,$E884),INDEX(Avaliadores!$C$17:$C$22,$F884),INDEX(Avaliadores!$C$17:$C$22,$G884))</f>
        <v>5.04166666666667</v>
      </c>
      <c r="V884" s="0" t="n">
        <f aca="false">MEDIAN(INDEX(Avaliadores!$D$17:$D$22,$B884),INDEX(Avaliadores!$D$17:$D$22,$C884),INDEX(Avaliadores!$D$17:$D$22,$D884),INDEX(Avaliadores!$D$17:$D$22,$E884),INDEX(Avaliadores!$D$17:$D$22,$F884),INDEX(Avaliadores!$D$17:$D$22,$G884))</f>
        <v>5.79166666666667</v>
      </c>
      <c r="W884" s="0" t="n">
        <f aca="false">MEDIAN(INDEX(Avaliadores!$E$17:$E$22,$B884),INDEX(Avaliadores!$E$17:$E$22,$C884),INDEX(Avaliadores!$E$17:$E$22,$D884),INDEX(Avaliadores!$E$17:$E$22,$E884),INDEX(Avaliadores!$E$17:$E$22,$F884),INDEX(Avaliadores!$E$17:$E$22,$G884))</f>
        <v>6.04166666666667</v>
      </c>
      <c r="X884" s="0" t="n">
        <f aca="false">MEDIAN(INDEX(Avaliadores!$F$17:$F$22,$B884),INDEX(Avaliadores!$F$17:$F$22,$C884),INDEX(Avaliadores!$F$17:$F$22,$D884),INDEX(Avaliadores!$F$17:$F$22,$E884),INDEX(Avaliadores!$F$17:$F$22,$F884),INDEX(Avaliadores!$F$17:$F$22,$G884))</f>
        <v>2.66666666666667</v>
      </c>
      <c r="Y884" s="0" t="n">
        <f aca="false">MEDIAN(INDEX(Avaliadores!$G$17:$G$22,$B884),INDEX(Avaliadores!$G$17:$G$22,$C884),INDEX(Avaliadores!$G$17:$G$22,$D884),INDEX(Avaliadores!$G$17:$G$22,$E884),INDEX(Avaliadores!$G$17:$G$22,$F884),INDEX(Avaliadores!$G$17:$G$22,$G884))</f>
        <v>5.79166666666667</v>
      </c>
      <c r="Z884" s="0" t="n">
        <f aca="false">MEDIAN(INDEX(Avaliadores!$H$17:$H$22,$B884),INDEX(Avaliadores!$H$17:$H$22,$C884),INDEX(Avaliadores!$H$17:$H$22,$D884),INDEX(Avaliadores!$H$17:$H$22,$E884),INDEX(Avaliadores!$H$17:$H$22,$F884),INDEX(Avaliadores!$H$17:$H$22,$G884))</f>
        <v>3.91666666666667</v>
      </c>
      <c r="AA884" s="0" t="n">
        <f aca="false">MEDIAN(INDEX(Avaliadores!$I$17:$I$22,$B884),INDEX(Avaliadores!$I$17:$I$22,$C884),INDEX(Avaliadores!$I$17:$I$22,$D884),INDEX(Avaliadores!$I$17:$I$22,$E884),INDEX(Avaliadores!$I$17:$I$22,$F884),INDEX(Avaliadores!$I$17:$I$22,$G884))</f>
        <v>6.66666666666667</v>
      </c>
      <c r="AB884" s="0" t="n">
        <f aca="false">IF(MAX(H884:K884)=MIN(H884:K884),0,IF($B$17="custo",(MAX(H884:K884)-H884)/(MAX(H884:K884)-MIN(H884:K884)),(H884-MIN(H884:K884))/(MAX(H884:K884)-MIN(H884:K884))))</f>
        <v>0.233625563447057</v>
      </c>
      <c r="AC884" s="0" t="n">
        <f aca="false">IF(MAX(H884:K884)=MIN(H884:K884),0,IF($B$17="custo",(MAX(H884:K884)-I884)/(MAX(H884:K884)-MIN(H884:K884)),(I884-MIN(H884:K884))/(MAX(H884:K884)-MIN(H884:K884))))</f>
        <v>0</v>
      </c>
      <c r="AD884" s="0" t="n">
        <f aca="false">IF(MAX(H884:K884)=MIN(H884:K884),0,IF($B$17="custo",(MAX(H884:K884)-J884)/(MAX(H884:K884)-MIN(H884:K884)),(J884-MIN(H884:K884))/(MAX(H884:K884)-MIN(H884:K884))))</f>
        <v>0.827224880979815</v>
      </c>
      <c r="AE884" s="0" t="n">
        <f aca="false">IF(MAX(H884:K884)=MIN(H884:K884),0,IF($B$17="custo",(MAX(H884:K884)-K884)/(MAX(H884:K884)-MIN(H884:K884)),(K884-MIN(H884:K884))/(MAX(H884:K884)-MIN(H884:K884))))</f>
        <v>1</v>
      </c>
      <c r="AF884" s="0" t="n">
        <f aca="false">IF(MAX(L884:O884)=MIN(L884:O884),0,IF($C$17="custo",(MAX(L884:O884)-L884)/(MAX(L884:O884)-MIN(L884:O884)),(L884-MIN(L884:O884))/(MAX(L884:O884)-MIN(L884:O884))))</f>
        <v>0.688226771852157</v>
      </c>
      <c r="AG884" s="0" t="n">
        <f aca="false">IF(MAX(L884:O884)=MIN(L884:O884),0,IF($C$17="custo",(MAX(L884:O884)-M884)/(MAX(L884:O884)-MIN(L884:O884)),(M884-MIN(L884:O884))/(MAX(L884:O884)-MIN(L884:O884))))</f>
        <v>0.986298334224541</v>
      </c>
      <c r="AH884" s="0" t="n">
        <f aca="false">IF(MAX(L884:O884)=MIN(L884:O884),0,IF($C$17="custo",(MAX(L884:O884)-N884)/(MAX(L884:O884)-MIN(L884:O884)),(N884-MIN(L884:O884))/(MAX(L884:O884)-MIN(L884:O884))))</f>
        <v>1</v>
      </c>
      <c r="AI884" s="0" t="n">
        <f aca="false">IF(MAX(L884:O884)=MIN(L884:O884),0,IF($C$17="custo",(MAX(L884:O884)-O884)/(MAX(L884:O884)-MIN(L884:O884)),(O884-MIN(L884:O884))/(MAX(L884:O884)-MIN(L884:O884))))</f>
        <v>0</v>
      </c>
      <c r="AJ884" s="0" t="n">
        <f aca="false">IF(MAX(P884:S884)=MIN(P884:S884),0,IF($D$17="custo",(MAX(P884:S884)-P884)/(MAX(P884:S884)-MIN(P884:S884)),(P884-MIN(P884:S884))/(MAX(P884:S884)-MIN(P884:S884))))</f>
        <v>0.331514753439171</v>
      </c>
      <c r="AK884" s="0" t="n">
        <f aca="false">IF(MAX(P884:S884)=MIN(P884:S884),0,IF($D$17="custo",(MAX(P884:S884)-Q884)/(MAX(P884:S884)-MIN(P884:S884)),(Q884-MIN(P884:S884))/(MAX(P884:S884)-MIN(P884:S884))))</f>
        <v>0</v>
      </c>
      <c r="AL884" s="0" t="n">
        <f aca="false">IF(MAX(P884:S884)=MIN(P884:S884),0,IF($D$17="custo",(MAX(P884:S884)-R884)/(MAX(P884:S884)-MIN(P884:S884)),(R884-MIN(P884:S884))/(MAX(P884:S884)-MIN(P884:S884))))</f>
        <v>0.787282124203989</v>
      </c>
      <c r="AM884" s="0" t="n">
        <f aca="false">IF(MAX(P884:S884)=MIN(P884:S884),0,IF($D$17="custo",(MAX(P884:S884)-S884)/(MAX(P884:S884)-MIN(P884:S884)),(S884-MIN(P884:S884))/(MAX(P884:S884)-MIN(P884:S884))))</f>
        <v>1</v>
      </c>
      <c r="AN884" s="0" t="n">
        <f aca="false">IF(MAX(T884:W884)=MIN(T884:W884),0,IF($E$17="custo",(MAX(T884:W884)-T884)/(MAX(T884:W884)-MIN(T884:W884)),(T884-MIN(T884:W884))/(MAX(T884:W884)-MIN(T884:W884))))</f>
        <v>0</v>
      </c>
      <c r="AO884" s="0" t="n">
        <f aca="false">IF(MAX(T884:W884)=MIN(T884:W884),0,IF($E$17="custo",(MAX(T884:W884)-U884)/(MAX(T884:W884)-MIN(T884:W884)),(U884-MIN(T884:W884))/(MAX(T884:W884)-MIN(T884:W884))))</f>
        <v>0.692307692307692</v>
      </c>
      <c r="AP884" s="0" t="n">
        <f aca="false">IF(MAX(T884:W884)=MIN(T884:W884),0,IF($E$17="custo",(MAX(T884:W884)-V884)/(MAX(T884:W884)-MIN(T884:W884)),(V884-MIN(T884:W884))/(MAX(T884:W884)-MIN(T884:W884))))</f>
        <v>0.923076923076923</v>
      </c>
      <c r="AQ884" s="0" t="n">
        <f aca="false">IF(MAX(T884:W884)=MIN(T884:W884),0,IF($E$17="custo",(MAX(T884:W884)-W884)/(MAX(T884:W884)-MIN(T884:W884)),(W884-MIN(T884:W884))/(MAX(T884:W884)-MIN(T884:W884))))</f>
        <v>1</v>
      </c>
      <c r="AR884" s="0" t="n">
        <f aca="false">IF(MAX(X884:AA884)=MIN(X884:AA884),0,IF($F$17="custo",(MAX(X884:AA884)-X884)/(MAX(X884:AA884)-MIN(X884:AA884)),(X884-MIN(X884:AA884))/(MAX(X884:AA884)-MIN(X884:AA884))))</f>
        <v>0</v>
      </c>
      <c r="AS884" s="0" t="n">
        <f aca="false">IF(MAX(X884:AA884)=MIN(X884:AA884),0,IF($F$17="custo",(MAX(X884:AA884)-Y884)/(MAX(X884:AA884)-MIN(X884:AA884)),(Y884-MIN(X884:AA884))/(MAX(X884:AA884)-MIN(X884:AA884))))</f>
        <v>0.78125</v>
      </c>
      <c r="AT884" s="0" t="n">
        <f aca="false">IF(MAX(X884:AA884)=MIN(X884:AA884),0,IF($F$17="custo",(MAX(X884:AA884)-Z884)/(MAX(X884:AA884)-MIN(X884:AA884)),(Z884-MIN(X884:AA884))/(MAX(X884:AA884)-MIN(X884:AA884))))</f>
        <v>0.3125</v>
      </c>
      <c r="AU884" s="0" t="n">
        <f aca="false">IF(MAX(X884:AA884)=MIN(X884:AA884),0,IF($F$17="custo",(MAX(X884:AA884)-AA884)/(MAX(X884:AA884)-MIN(X884:AA884)),(AA884-MIN(X884:AA884))/(MAX(X884:AA884)-MIN(X884:AA884))))</f>
        <v>1</v>
      </c>
      <c r="AV884" s="0" t="n">
        <f aca="false">STDEVP(AB884:AE884)</f>
        <v>0.411432184276587</v>
      </c>
      <c r="AW884" s="0" t="n">
        <f aca="false">STDEVP(AF884:AI884)</f>
        <v>0.405638187868666</v>
      </c>
      <c r="AX884" s="0" t="n">
        <f aca="false">STDEVP(AJ884:AM884)</f>
        <v>0.389676186936467</v>
      </c>
      <c r="AY884" s="0" t="n">
        <f aca="false">STDEVP(AN884:AQ884)</f>
        <v>0.394113490998446</v>
      </c>
      <c r="AZ884" s="0" t="n">
        <f aca="false">STDEVP(AR884:AU884)</f>
        <v>0.391171492722501</v>
      </c>
      <c r="BA884" s="0" t="n">
        <f aca="false">AV884*((1-IFERROR(CORREL(AB884:AE884,AF884:AI884),0))+(1-IFERROR(CORREL(AB884:AE884,AJ884:AM884),0))+(1-IFERROR(CORREL(AB884:AE884,AN884:AQ884),0))+(1-IFERROR(CORREL(AB884:AE884,AR884:AU884),0)))</f>
        <v>1.0984741394622</v>
      </c>
      <c r="BB884" s="0" t="n">
        <f aca="false">AW884*((1-IFERROR(CORREL(AF884:AI884,AB884:AE884),0))+(1-IFERROR(CORREL(AF884:AI884,AJ884:AM884),0))+(1-IFERROR(CORREL(AF884:AI884,AN884:AQ884),0))+(1-IFERROR(CORREL(AF884:AI884,AR884:AU884),0)))</f>
        <v>2.41005445144132</v>
      </c>
      <c r="BC884" s="0" t="n">
        <f aca="false">AX884*((1-IFERROR(CORREL(AJ884:AM884,AB884:AE884),0))+(1-IFERROR(CORREL(AJ884:AM884,AF884:AI884),0))+(1-IFERROR(CORREL(AJ884:AM884,AN884:AQ884),0))+(1-IFERROR(CORREL(AJ884:AM884,AR884:AU884),0)))</f>
        <v>1.1148222069627</v>
      </c>
      <c r="BD884" s="0" t="n">
        <f aca="false">AY884*((1-IFERROR(CORREL(AN884:AQ884,AB884:AE884),0))+(1-IFERROR(CORREL(AN884:AQ884,AF884:AI884),0))+(1-IFERROR(CORREL(AN884:AQ884,AJ884:AM884),0))+(1-IFERROR(CORREL(AN884:AQ884,AR884:AU884),0)))</f>
        <v>0.898434329427896</v>
      </c>
      <c r="BE884" s="0" t="n">
        <f aca="false">AZ884*((1-IFERROR(CORREL(AR884:AU884,AB884:AE884),0))+(1-IFERROR(CORREL(AR884:AU884,AF884:AI884),0))+(1-IFERROR(CORREL(AR884:AU884,AJ884:AM884),0))+(1-IFERROR(CORREL(AR884:AU884,AN884:AQ884),0)))</f>
        <v>1.27087450355461</v>
      </c>
      <c r="BF884" s="0" t="n">
        <f aca="false">IF(SUM(BA884:BE884)&gt;0,BA884/SUM(BA884:BE884),1/5)</f>
        <v>0.161714880350179</v>
      </c>
      <c r="BG884" s="0" t="n">
        <f aca="false">IF(SUM(BA884:BE884)&gt;0,BB884/SUM(BA884:BE884),1/5)</f>
        <v>0.354802769815833</v>
      </c>
      <c r="BH884" s="0" t="n">
        <f aca="false">IF(SUM(BA884:BE884)&gt;0,BC884/SUM(BA884:BE884),1/5)</f>
        <v>0.164121605902313</v>
      </c>
      <c r="BI884" s="0" t="n">
        <f aca="false">IF(SUM(BA884:BE884)&gt;0,BD884/SUM(BA884:BE884),1/5)</f>
        <v>0.132265471590491</v>
      </c>
      <c r="BJ884" s="0" t="n">
        <f aca="false">IF(SUM(BA884:BE884)&gt;0,BE884/SUM(BA884:BE884),1/5)</f>
        <v>0.187095272341185</v>
      </c>
      <c r="BK884" s="0" t="n">
        <f aca="false">BF884*AB884+BG884*AF884+BH884*AJ884+BI884*AN884+BJ884*AR884</f>
        <v>0.336374228668884</v>
      </c>
      <c r="BL884" s="0" t="n">
        <f aca="false">BF884*AC884+BG884*AG884+BH884*AK884+BI884*AO884+BJ884*AS884</f>
        <v>0.587677965772961</v>
      </c>
      <c r="BM884" s="0" t="n">
        <f aca="false">BF884*AD884+BG884*AH884+BH884*AL884+BI884*AP884+BJ884*AT884</f>
        <v>0.798345826140406</v>
      </c>
      <c r="BN884" s="0" t="n">
        <f aca="false">BF884*AE884+BG884*AI884+BH884*AM884+BI884*AQ884+BJ884*AU884</f>
        <v>0.645197230184168</v>
      </c>
      <c r="BO884" s="0" t="n">
        <f aca="false">RANK(BK884,$BK884:$BN884)</f>
        <v>4</v>
      </c>
      <c r="BP884" s="0" t="n">
        <f aca="false">RANK(BL884,$BK884:$BN884)</f>
        <v>3</v>
      </c>
      <c r="BQ884" s="0" t="n">
        <f aca="false">RANK(BM884,$BK884:$BN884)</f>
        <v>1</v>
      </c>
      <c r="BR884" s="0" t="n">
        <f aca="false">RANK(BN884,$BK884:$BN884)</f>
        <v>2</v>
      </c>
    </row>
    <row r="885" customFormat="false" ht="15" hidden="false" customHeight="false" outlineLevel="0" collapsed="false">
      <c r="A885" s="0" t="n">
        <v>862</v>
      </c>
      <c r="B885" s="0" t="n">
        <f aca="false">RANDBETWEEN(1,$B$5)</f>
        <v>2</v>
      </c>
      <c r="C885" s="0" t="n">
        <f aca="false">RANDBETWEEN(1,$B$5)</f>
        <v>2</v>
      </c>
      <c r="D885" s="0" t="n">
        <f aca="false">RANDBETWEEN(1,$B$5)</f>
        <v>6</v>
      </c>
      <c r="E885" s="0" t="n">
        <f aca="false">RANDBETWEEN(1,$B$5)</f>
        <v>3</v>
      </c>
      <c r="F885" s="0" t="n">
        <f aca="false">RANDBETWEEN(1,$B$5)</f>
        <v>6</v>
      </c>
      <c r="G885" s="0" t="n">
        <f aca="false">RANDBETWEEN(1,$B$5)</f>
        <v>1</v>
      </c>
      <c r="H885" s="0" t="n">
        <f aca="true">NORMINV(RAND(),$B$8,$B$13)</f>
        <v>53.2153197512683</v>
      </c>
      <c r="I885" s="0" t="n">
        <f aca="true">NORMINV(RAND(),$C$8,$C$13)</f>
        <v>57.0160514351735</v>
      </c>
      <c r="J885" s="0" t="n">
        <f aca="true">NORMINV(RAND(),$D$8,$D$13)</f>
        <v>14.6715215146349</v>
      </c>
      <c r="K885" s="0" t="n">
        <f aca="true">NORMINV(RAND(),$E$8,$E$13)</f>
        <v>3.36071428676932</v>
      </c>
      <c r="L885" s="0" t="n">
        <f aca="true">NORMINV(RAND(),$B$9,$B$14)</f>
        <v>37.0654322305858</v>
      </c>
      <c r="M885" s="0" t="n">
        <f aca="true">NORMINV(RAND(),$C$9,$C$14)</f>
        <v>50.7130821882606</v>
      </c>
      <c r="N885" s="0" t="n">
        <f aca="true">NORMINV(RAND(),$D$9,$D$14)</f>
        <v>42.596208671512</v>
      </c>
      <c r="O885" s="0" t="n">
        <f aca="true">NORMINV(RAND(),$E$9,$E$14)</f>
        <v>25.9495005818693</v>
      </c>
      <c r="P885" s="0" t="n">
        <f aca="true">NORMINV(RAND(),$B$10,$B$15)</f>
        <v>25.8717331902869</v>
      </c>
      <c r="Q885" s="0" t="n">
        <f aca="true">NORMINV(RAND(),$C$10,$C$15)</f>
        <v>30.6505841325599</v>
      </c>
      <c r="R885" s="0" t="n">
        <f aca="true">NORMINV(RAND(),$D$10,$D$15)</f>
        <v>10.2944808168057</v>
      </c>
      <c r="S885" s="0" t="n">
        <f aca="true">NORMINV(RAND(),$E$10,$E$15)</f>
        <v>3.78370198324986</v>
      </c>
      <c r="T885" s="0" t="n">
        <f aca="false">MEDIAN(INDEX(Avaliadores!$B$17:$B$22,$B885),INDEX(Avaliadores!$B$17:$B$22,$C885),INDEX(Avaliadores!$B$17:$B$22,$D885),INDEX(Avaliadores!$B$17:$B$22,$E885),INDEX(Avaliadores!$B$17:$B$22,$F885),INDEX(Avaliadores!$B$17:$B$22,$G885))</f>
        <v>2.41666666666667</v>
      </c>
      <c r="U885" s="0" t="n">
        <f aca="false">MEDIAN(INDEX(Avaliadores!$C$17:$C$22,$B885),INDEX(Avaliadores!$C$17:$C$22,$C885),INDEX(Avaliadores!$C$17:$C$22,$D885),INDEX(Avaliadores!$C$17:$C$22,$E885),INDEX(Avaliadores!$C$17:$C$22,$F885),INDEX(Avaliadores!$C$17:$C$22,$G885))</f>
        <v>5.04166666666667</v>
      </c>
      <c r="V885" s="0" t="n">
        <f aca="false">MEDIAN(INDEX(Avaliadores!$D$17:$D$22,$B885),INDEX(Avaliadores!$D$17:$D$22,$C885),INDEX(Avaliadores!$D$17:$D$22,$D885),INDEX(Avaliadores!$D$17:$D$22,$E885),INDEX(Avaliadores!$D$17:$D$22,$F885),INDEX(Avaliadores!$D$17:$D$22,$G885))</f>
        <v>5.91666666666667</v>
      </c>
      <c r="W885" s="0" t="n">
        <f aca="false">MEDIAN(INDEX(Avaliadores!$E$17:$E$22,$B885),INDEX(Avaliadores!$E$17:$E$22,$C885),INDEX(Avaliadores!$E$17:$E$22,$D885),INDEX(Avaliadores!$E$17:$E$22,$E885),INDEX(Avaliadores!$E$17:$E$22,$F885),INDEX(Avaliadores!$E$17:$E$22,$G885))</f>
        <v>6.04166666666667</v>
      </c>
      <c r="X885" s="0" t="n">
        <f aca="false">MEDIAN(INDEX(Avaliadores!$F$17:$F$22,$B885),INDEX(Avaliadores!$F$17:$F$22,$C885),INDEX(Avaliadores!$F$17:$F$22,$D885),INDEX(Avaliadores!$F$17:$F$22,$E885),INDEX(Avaliadores!$F$17:$F$22,$F885),INDEX(Avaliadores!$F$17:$F$22,$G885))</f>
        <v>2.41666666666667</v>
      </c>
      <c r="Y885" s="0" t="n">
        <f aca="false">MEDIAN(INDEX(Avaliadores!$G$17:$G$22,$B885),INDEX(Avaliadores!$G$17:$G$22,$C885),INDEX(Avaliadores!$G$17:$G$22,$D885),INDEX(Avaliadores!$G$17:$G$22,$E885),INDEX(Avaliadores!$G$17:$G$22,$F885),INDEX(Avaliadores!$G$17:$G$22,$G885))</f>
        <v>5.41666666666667</v>
      </c>
      <c r="Z885" s="0" t="n">
        <f aca="false">MEDIAN(INDEX(Avaliadores!$H$17:$H$22,$B885),INDEX(Avaliadores!$H$17:$H$22,$C885),INDEX(Avaliadores!$H$17:$H$22,$D885),INDEX(Avaliadores!$H$17:$H$22,$E885),INDEX(Avaliadores!$H$17:$H$22,$F885),INDEX(Avaliadores!$H$17:$H$22,$G885))</f>
        <v>4.04166666666667</v>
      </c>
      <c r="AA885" s="0" t="n">
        <f aca="false">MEDIAN(INDEX(Avaliadores!$I$17:$I$22,$B885),INDEX(Avaliadores!$I$17:$I$22,$C885),INDEX(Avaliadores!$I$17:$I$22,$D885),INDEX(Avaliadores!$I$17:$I$22,$E885),INDEX(Avaliadores!$I$17:$I$22,$F885),INDEX(Avaliadores!$I$17:$I$22,$G885))</f>
        <v>6.91666666666667</v>
      </c>
      <c r="AB885" s="0" t="n">
        <f aca="false">IF(MAX(H885:K885)=MIN(H885:K885),0,IF($B$17="custo",(MAX(H885:K885)-H885)/(MAX(H885:K885)-MIN(H885:K885)),(H885-MIN(H885:K885))/(MAX(H885:K885)-MIN(H885:K885))))</f>
        <v>0.0708360414061488</v>
      </c>
      <c r="AC885" s="0" t="n">
        <f aca="false">IF(MAX(H885:K885)=MIN(H885:K885),0,IF($B$17="custo",(MAX(H885:K885)-I885)/(MAX(H885:K885)-MIN(H885:K885)),(I885-MIN(H885:K885))/(MAX(H885:K885)-MIN(H885:K885))))</f>
        <v>0</v>
      </c>
      <c r="AD885" s="0" t="n">
        <f aca="false">IF(MAX(H885:K885)=MIN(H885:K885),0,IF($B$17="custo",(MAX(H885:K885)-J885)/(MAX(H885:K885)-MIN(H885:K885)),(J885-MIN(H885:K885))/(MAX(H885:K885)-MIN(H885:K885))))</f>
        <v>0.789195114055826</v>
      </c>
      <c r="AE885" s="0" t="n">
        <f aca="false">IF(MAX(H885:K885)=MIN(H885:K885),0,IF($B$17="custo",(MAX(H885:K885)-K885)/(MAX(H885:K885)-MIN(H885:K885)),(K885-MIN(H885:K885))/(MAX(H885:K885)-MIN(H885:K885))))</f>
        <v>1</v>
      </c>
      <c r="AF885" s="0" t="n">
        <f aca="false">IF(MAX(L885:O885)=MIN(L885:O885),0,IF($C$17="custo",(MAX(L885:O885)-L885)/(MAX(L885:O885)-MIN(L885:O885)),(L885-MIN(L885:O885))/(MAX(L885:O885)-MIN(L885:O885))))</f>
        <v>0.448882226545435</v>
      </c>
      <c r="AG885" s="0" t="n">
        <f aca="false">IF(MAX(L885:O885)=MIN(L885:O885),0,IF($C$17="custo",(MAX(L885:O885)-M885)/(MAX(L885:O885)-MIN(L885:O885)),(M885-MIN(L885:O885))/(MAX(L885:O885)-MIN(L885:O885))))</f>
        <v>1</v>
      </c>
      <c r="AH885" s="0" t="n">
        <f aca="false">IF(MAX(L885:O885)=MIN(L885:O885),0,IF($C$17="custo",(MAX(L885:O885)-N885)/(MAX(L885:O885)-MIN(L885:O885)),(N885-MIN(L885:O885))/(MAX(L885:O885)-MIN(L885:O885))))</f>
        <v>0.672225381378045</v>
      </c>
      <c r="AI885" s="0" t="n">
        <f aca="false">IF(MAX(L885:O885)=MIN(L885:O885),0,IF($C$17="custo",(MAX(L885:O885)-O885)/(MAX(L885:O885)-MIN(L885:O885)),(O885-MIN(L885:O885))/(MAX(L885:O885)-MIN(L885:O885))))</f>
        <v>0</v>
      </c>
      <c r="AJ885" s="0" t="n">
        <f aca="false">IF(MAX(P885:S885)=MIN(P885:S885),0,IF($D$17="custo",(MAX(P885:S885)-P885)/(MAX(P885:S885)-MIN(P885:S885)),(P885-MIN(P885:S885))/(MAX(P885:S885)-MIN(P885:S885))))</f>
        <v>0.177871437248096</v>
      </c>
      <c r="AK885" s="0" t="n">
        <f aca="false">IF(MAX(P885:S885)=MIN(P885:S885),0,IF($D$17="custo",(MAX(P885:S885)-Q885)/(MAX(P885:S885)-MIN(P885:S885)),(Q885-MIN(P885:S885))/(MAX(P885:S885)-MIN(P885:S885))))</f>
        <v>0</v>
      </c>
      <c r="AL885" s="0" t="n">
        <f aca="false">IF(MAX(P885:S885)=MIN(P885:S885),0,IF($D$17="custo",(MAX(P885:S885)-R885)/(MAX(P885:S885)-MIN(P885:S885)),(R885-MIN(P885:S885))/(MAX(P885:S885)-MIN(P885:S885))))</f>
        <v>0.757665262482903</v>
      </c>
      <c r="AM885" s="0" t="n">
        <f aca="false">IF(MAX(P885:S885)=MIN(P885:S885),0,IF($D$17="custo",(MAX(P885:S885)-S885)/(MAX(P885:S885)-MIN(P885:S885)),(S885-MIN(P885:S885))/(MAX(P885:S885)-MIN(P885:S885))))</f>
        <v>1</v>
      </c>
      <c r="AN885" s="0" t="n">
        <f aca="false">IF(MAX(T885:W885)=MIN(T885:W885),0,IF($E$17="custo",(MAX(T885:W885)-T885)/(MAX(T885:W885)-MIN(T885:W885)),(T885-MIN(T885:W885))/(MAX(T885:W885)-MIN(T885:W885))))</f>
        <v>0</v>
      </c>
      <c r="AO885" s="0" t="n">
        <f aca="false">IF(MAX(T885:W885)=MIN(T885:W885),0,IF($E$17="custo",(MAX(T885:W885)-U885)/(MAX(T885:W885)-MIN(T885:W885)),(U885-MIN(T885:W885))/(MAX(T885:W885)-MIN(T885:W885))))</f>
        <v>0.724137931034483</v>
      </c>
      <c r="AP885" s="0" t="n">
        <f aca="false">IF(MAX(T885:W885)=MIN(T885:W885),0,IF($E$17="custo",(MAX(T885:W885)-V885)/(MAX(T885:W885)-MIN(T885:W885)),(V885-MIN(T885:W885))/(MAX(T885:W885)-MIN(T885:W885))))</f>
        <v>0.96551724137931</v>
      </c>
      <c r="AQ885" s="0" t="n">
        <f aca="false">IF(MAX(T885:W885)=MIN(T885:W885),0,IF($E$17="custo",(MAX(T885:W885)-W885)/(MAX(T885:W885)-MIN(T885:W885)),(W885-MIN(T885:W885))/(MAX(T885:W885)-MIN(T885:W885))))</f>
        <v>1</v>
      </c>
      <c r="AR885" s="0" t="n">
        <f aca="false">IF(MAX(X885:AA885)=MIN(X885:AA885),0,IF($F$17="custo",(MAX(X885:AA885)-X885)/(MAX(X885:AA885)-MIN(X885:AA885)),(X885-MIN(X885:AA885))/(MAX(X885:AA885)-MIN(X885:AA885))))</f>
        <v>0</v>
      </c>
      <c r="AS885" s="0" t="n">
        <f aca="false">IF(MAX(X885:AA885)=MIN(X885:AA885),0,IF($F$17="custo",(MAX(X885:AA885)-Y885)/(MAX(X885:AA885)-MIN(X885:AA885)),(Y885-MIN(X885:AA885))/(MAX(X885:AA885)-MIN(X885:AA885))))</f>
        <v>0.666666666666667</v>
      </c>
      <c r="AT885" s="0" t="n">
        <f aca="false">IF(MAX(X885:AA885)=MIN(X885:AA885),0,IF($F$17="custo",(MAX(X885:AA885)-Z885)/(MAX(X885:AA885)-MIN(X885:AA885)),(Z885-MIN(X885:AA885))/(MAX(X885:AA885)-MIN(X885:AA885))))</f>
        <v>0.361111111111111</v>
      </c>
      <c r="AU885" s="0" t="n">
        <f aca="false">IF(MAX(X885:AA885)=MIN(X885:AA885),0,IF($F$17="custo",(MAX(X885:AA885)-AA885)/(MAX(X885:AA885)-MIN(X885:AA885)),(AA885-MIN(X885:AA885))/(MAX(X885:AA885)-MIN(X885:AA885))))</f>
        <v>1</v>
      </c>
      <c r="AV885" s="0" t="n">
        <f aca="false">STDEVP(AB885:AE885)</f>
        <v>0.436725800127889</v>
      </c>
      <c r="AW885" s="0" t="n">
        <f aca="false">STDEVP(AF885:AI885)</f>
        <v>0.363527112324352</v>
      </c>
      <c r="AX885" s="0" t="n">
        <f aca="false">STDEVP(AJ885:AM885)</f>
        <v>0.408998569423109</v>
      </c>
      <c r="AY885" s="0" t="n">
        <f aca="false">STDEVP(AN885:AQ885)</f>
        <v>0.402504052756164</v>
      </c>
      <c r="AZ885" s="0" t="n">
        <f aca="false">STDEVP(AR885:AU885)</f>
        <v>0.369754986443726</v>
      </c>
      <c r="BA885" s="0" t="n">
        <f aca="false">AV885*((1-IFERROR(CORREL(AB885:AE885,AF885:AI885),0))+(1-IFERROR(CORREL(AB885:AE885,AJ885:AM885),0))+(1-IFERROR(CORREL(AB885:AE885,AN885:AQ885),0))+(1-IFERROR(CORREL(AB885:AE885,AR885:AU885),0)))</f>
        <v>1.055379328335</v>
      </c>
      <c r="BB885" s="0" t="n">
        <f aca="false">AW885*((1-IFERROR(CORREL(AF885:AI885,AB885:AE885),0))+(1-IFERROR(CORREL(AF885:AI885,AJ885:AM885),0))+(1-IFERROR(CORREL(AF885:AI885,AN885:AQ885),0))+(1-IFERROR(CORREL(AF885:AI885,AR885:AU885),0)))</f>
        <v>2.10919085157645</v>
      </c>
      <c r="BC885" s="0" t="n">
        <f aca="false">AX885*((1-IFERROR(CORREL(AJ885:AM885,AB885:AE885),0))+(1-IFERROR(CORREL(AJ885:AM885,AF885:AI885),0))+(1-IFERROR(CORREL(AJ885:AM885,AN885:AQ885),0))+(1-IFERROR(CORREL(AJ885:AM885,AR885:AU885),0)))</f>
        <v>1.06513361664041</v>
      </c>
      <c r="BD885" s="0" t="n">
        <f aca="false">AY885*((1-IFERROR(CORREL(AN885:AQ885,AB885:AE885),0))+(1-IFERROR(CORREL(AN885:AQ885,AF885:AI885),0))+(1-IFERROR(CORREL(AN885:AQ885,AJ885:AM885),0))+(1-IFERROR(CORREL(AN885:AQ885,AR885:AU885),0)))</f>
        <v>0.774607905686292</v>
      </c>
      <c r="BE885" s="0" t="n">
        <f aca="false">AZ885*((1-IFERROR(CORREL(AR885:AU885,AB885:AE885),0))+(1-IFERROR(CORREL(AR885:AU885,AF885:AI885),0))+(1-IFERROR(CORREL(AR885:AU885,AJ885:AM885),0))+(1-IFERROR(CORREL(AR885:AU885,AN885:AQ885),0)))</f>
        <v>0.927933076957087</v>
      </c>
      <c r="BF885" s="0" t="n">
        <f aca="false">IF(SUM(BA885:BE885)&gt;0,BA885/SUM(BA885:BE885),1/5)</f>
        <v>0.177905559803648</v>
      </c>
      <c r="BG885" s="0" t="n">
        <f aca="false">IF(SUM(BA885:BE885)&gt;0,BB885/SUM(BA885:BE885),1/5)</f>
        <v>0.355546834306891</v>
      </c>
      <c r="BH885" s="0" t="n">
        <f aca="false">IF(SUM(BA885:BE885)&gt;0,BC885/SUM(BA885:BE885),1/5)</f>
        <v>0.179549842645722</v>
      </c>
      <c r="BI885" s="0" t="n">
        <f aca="false">IF(SUM(BA885:BE885)&gt;0,BD885/SUM(BA885:BE885),1/5)</f>
        <v>0.130575850208152</v>
      </c>
      <c r="BJ885" s="0" t="n">
        <f aca="false">IF(SUM(BA885:BE885)&gt;0,BE885/SUM(BA885:BE885),1/5)</f>
        <v>0.156421913035586</v>
      </c>
      <c r="BK885" s="0" t="n">
        <f aca="false">BF885*AB885+BG885*AF885+BH885*AJ885+BI885*AN885+BJ885*AR885</f>
        <v>0.204137568794558</v>
      </c>
      <c r="BL885" s="0" t="n">
        <f aca="false">BF885*AC885+BG885*AG885+BH885*AK885+BI885*AO885+BJ885*AS885</f>
        <v>0.554383035676748</v>
      </c>
      <c r="BM885" s="0" t="n">
        <f aca="false">BF885*AD885+BG885*AH885+BH885*AL885+BI885*AP885+BJ885*AT885</f>
        <v>0.698007409009187</v>
      </c>
      <c r="BN885" s="0" t="n">
        <f aca="false">BF885*AE885+BG885*AI885+BH885*AM885+BI885*AQ885+BJ885*AU885</f>
        <v>0.644453165693109</v>
      </c>
      <c r="BO885" s="0" t="n">
        <f aca="false">RANK(BK885,$BK885:$BN885)</f>
        <v>4</v>
      </c>
      <c r="BP885" s="0" t="n">
        <f aca="false">RANK(BL885,$BK885:$BN885)</f>
        <v>3</v>
      </c>
      <c r="BQ885" s="0" t="n">
        <f aca="false">RANK(BM885,$BK885:$BN885)</f>
        <v>1</v>
      </c>
      <c r="BR885" s="0" t="n">
        <f aca="false">RANK(BN885,$BK885:$BN885)</f>
        <v>2</v>
      </c>
    </row>
    <row r="886" customFormat="false" ht="15" hidden="false" customHeight="false" outlineLevel="0" collapsed="false">
      <c r="A886" s="0" t="n">
        <v>863</v>
      </c>
      <c r="B886" s="0" t="n">
        <f aca="false">RANDBETWEEN(1,$B$5)</f>
        <v>3</v>
      </c>
      <c r="C886" s="0" t="n">
        <f aca="false">RANDBETWEEN(1,$B$5)</f>
        <v>2</v>
      </c>
      <c r="D886" s="0" t="n">
        <f aca="false">RANDBETWEEN(1,$B$5)</f>
        <v>3</v>
      </c>
      <c r="E886" s="0" t="n">
        <f aca="false">RANDBETWEEN(1,$B$5)</f>
        <v>3</v>
      </c>
      <c r="F886" s="0" t="n">
        <f aca="false">RANDBETWEEN(1,$B$5)</f>
        <v>4</v>
      </c>
      <c r="G886" s="0" t="n">
        <f aca="false">RANDBETWEEN(1,$B$5)</f>
        <v>1</v>
      </c>
      <c r="H886" s="0" t="n">
        <f aca="true">NORMINV(RAND(),$B$8,$B$13)</f>
        <v>49.1903194378045</v>
      </c>
      <c r="I886" s="0" t="n">
        <f aca="true">NORMINV(RAND(),$C$8,$C$13)</f>
        <v>70.9776923485499</v>
      </c>
      <c r="J886" s="0" t="n">
        <f aca="true">NORMINV(RAND(),$D$8,$D$13)</f>
        <v>17.001523885698</v>
      </c>
      <c r="K886" s="0" t="n">
        <f aca="true">NORMINV(RAND(),$E$8,$E$13)</f>
        <v>2.93919061466238</v>
      </c>
      <c r="L886" s="0" t="n">
        <f aca="true">NORMINV(RAND(),$B$9,$B$14)</f>
        <v>48.5053771424178</v>
      </c>
      <c r="M886" s="0" t="n">
        <f aca="true">NORMINV(RAND(),$C$9,$C$14)</f>
        <v>48.051179381742</v>
      </c>
      <c r="N886" s="0" t="n">
        <f aca="true">NORMINV(RAND(),$D$9,$D$14)</f>
        <v>41.4604493802127</v>
      </c>
      <c r="O886" s="0" t="n">
        <f aca="true">NORMINV(RAND(),$E$9,$E$14)</f>
        <v>26.7715505129368</v>
      </c>
      <c r="P886" s="0" t="n">
        <f aca="true">NORMINV(RAND(),$B$10,$B$15)</f>
        <v>23.8541830694835</v>
      </c>
      <c r="Q886" s="0" t="n">
        <f aca="true">NORMINV(RAND(),$C$10,$C$15)</f>
        <v>28.7906897172762</v>
      </c>
      <c r="R886" s="0" t="n">
        <f aca="true">NORMINV(RAND(),$D$10,$D$15)</f>
        <v>10.7724187536058</v>
      </c>
      <c r="S886" s="0" t="n">
        <f aca="true">NORMINV(RAND(),$E$10,$E$15)</f>
        <v>4.12825182248476</v>
      </c>
      <c r="T886" s="0" t="n">
        <f aca="false">MEDIAN(INDEX(Avaliadores!$B$17:$B$22,$B886),INDEX(Avaliadores!$B$17:$B$22,$C886),INDEX(Avaliadores!$B$17:$B$22,$D886),INDEX(Avaliadores!$B$17:$B$22,$E886),INDEX(Avaliadores!$B$17:$B$22,$F886),INDEX(Avaliadores!$B$17:$B$22,$G886))</f>
        <v>2.79166666666667</v>
      </c>
      <c r="U886" s="0" t="n">
        <f aca="false">MEDIAN(INDEX(Avaliadores!$C$17:$C$22,$B886),INDEX(Avaliadores!$C$17:$C$22,$C886),INDEX(Avaliadores!$C$17:$C$22,$D886),INDEX(Avaliadores!$C$17:$C$22,$E886),INDEX(Avaliadores!$C$17:$C$22,$F886),INDEX(Avaliadores!$C$17:$C$22,$G886))</f>
        <v>4.79166666666667</v>
      </c>
      <c r="V886" s="0" t="n">
        <f aca="false">MEDIAN(INDEX(Avaliadores!$D$17:$D$22,$B886),INDEX(Avaliadores!$D$17:$D$22,$C886),INDEX(Avaliadores!$D$17:$D$22,$D886),INDEX(Avaliadores!$D$17:$D$22,$E886),INDEX(Avaliadores!$D$17:$D$22,$F886),INDEX(Avaliadores!$D$17:$D$22,$G886))</f>
        <v>5.79166666666667</v>
      </c>
      <c r="W886" s="0" t="n">
        <f aca="false">MEDIAN(INDEX(Avaliadores!$E$17:$E$22,$B886),INDEX(Avaliadores!$E$17:$E$22,$C886),INDEX(Avaliadores!$E$17:$E$22,$D886),INDEX(Avaliadores!$E$17:$E$22,$E886),INDEX(Avaliadores!$E$17:$E$22,$F886),INDEX(Avaliadores!$E$17:$E$22,$G886))</f>
        <v>5.91666666666667</v>
      </c>
      <c r="X886" s="0" t="n">
        <f aca="false">MEDIAN(INDEX(Avaliadores!$F$17:$F$22,$B886),INDEX(Avaliadores!$F$17:$F$22,$C886),INDEX(Avaliadores!$F$17:$F$22,$D886),INDEX(Avaliadores!$F$17:$F$22,$E886),INDEX(Avaliadores!$F$17:$F$22,$F886),INDEX(Avaliadores!$F$17:$F$22,$G886))</f>
        <v>2.79166666666667</v>
      </c>
      <c r="Y886" s="0" t="n">
        <f aca="false">MEDIAN(INDEX(Avaliadores!$G$17:$G$22,$B886),INDEX(Avaliadores!$G$17:$G$22,$C886),INDEX(Avaliadores!$G$17:$G$22,$D886),INDEX(Avaliadores!$G$17:$G$22,$E886),INDEX(Avaliadores!$G$17:$G$22,$F886),INDEX(Avaliadores!$G$17:$G$22,$G886))</f>
        <v>5.79166666666667</v>
      </c>
      <c r="Z886" s="0" t="n">
        <f aca="false">MEDIAN(INDEX(Avaliadores!$H$17:$H$22,$B886),INDEX(Avaliadores!$H$17:$H$22,$C886),INDEX(Avaliadores!$H$17:$H$22,$D886),INDEX(Avaliadores!$H$17:$H$22,$E886),INDEX(Avaliadores!$H$17:$H$22,$F886),INDEX(Avaliadores!$H$17:$H$22,$G886))</f>
        <v>3.79166666666667</v>
      </c>
      <c r="AA886" s="0" t="n">
        <f aca="false">MEDIAN(INDEX(Avaliadores!$I$17:$I$22,$B886),INDEX(Avaliadores!$I$17:$I$22,$C886),INDEX(Avaliadores!$I$17:$I$22,$D886),INDEX(Avaliadores!$I$17:$I$22,$E886),INDEX(Avaliadores!$I$17:$I$22,$F886),INDEX(Avaliadores!$I$17:$I$22,$G886))</f>
        <v>6.79166666666667</v>
      </c>
      <c r="AB886" s="0" t="n">
        <f aca="false">IF(MAX(H886:K886)=MIN(H886:K886),0,IF($B$17="custo",(MAX(H886:K886)-H886)/(MAX(H886:K886)-MIN(H886:K886)),(H886-MIN(H886:K886))/(MAX(H886:K886)-MIN(H886:K886))))</f>
        <v>0.32022123291251</v>
      </c>
      <c r="AC886" s="0" t="n">
        <f aca="false">IF(MAX(H886:K886)=MIN(H886:K886),0,IF($B$17="custo",(MAX(H886:K886)-I886)/(MAX(H886:K886)-MIN(H886:K886)),(I886-MIN(H886:K886))/(MAX(H886:K886)-MIN(H886:K886))))</f>
        <v>0</v>
      </c>
      <c r="AD886" s="0" t="n">
        <f aca="false">IF(MAX(H886:K886)=MIN(H886:K886),0,IF($B$17="custo",(MAX(H886:K886)-J886)/(MAX(H886:K886)-MIN(H886:K886)),(J886-MIN(H886:K886))/(MAX(H886:K886)-MIN(H886:K886))))</f>
        <v>0.793318005060777</v>
      </c>
      <c r="AE886" s="0" t="n">
        <f aca="false">IF(MAX(H886:K886)=MIN(H886:K886),0,IF($B$17="custo",(MAX(H886:K886)-K886)/(MAX(H886:K886)-MIN(H886:K886)),(K886-MIN(H886:K886))/(MAX(H886:K886)-MIN(H886:K886))))</f>
        <v>1</v>
      </c>
      <c r="AF886" s="0" t="n">
        <f aca="false">IF(MAX(L886:O886)=MIN(L886:O886),0,IF($C$17="custo",(MAX(L886:O886)-L886)/(MAX(L886:O886)-MIN(L886:O886)),(L886-MIN(L886:O886))/(MAX(L886:O886)-MIN(L886:O886))))</f>
        <v>1</v>
      </c>
      <c r="AG886" s="0" t="n">
        <f aca="false">IF(MAX(L886:O886)=MIN(L886:O886),0,IF($C$17="custo",(MAX(L886:O886)-M886)/(MAX(L886:O886)-MIN(L886:O886)),(M886-MIN(L886:O886))/(MAX(L886:O886)-MIN(L886:O886))))</f>
        <v>0.979101804370719</v>
      </c>
      <c r="AH886" s="0" t="n">
        <f aca="false">IF(MAX(L886:O886)=MIN(L886:O886),0,IF($C$17="custo",(MAX(L886:O886)-N886)/(MAX(L886:O886)-MIN(L886:O886)),(N886-MIN(L886:O886))/(MAX(L886:O886)-MIN(L886:O886))))</f>
        <v>0.675854239462415</v>
      </c>
      <c r="AI886" s="0" t="n">
        <f aca="false">IF(MAX(L886:O886)=MIN(L886:O886),0,IF($C$17="custo",(MAX(L886:O886)-O886)/(MAX(L886:O886)-MIN(L886:O886)),(O886-MIN(L886:O886))/(MAX(L886:O886)-MIN(L886:O886))))</f>
        <v>0</v>
      </c>
      <c r="AJ886" s="0" t="n">
        <f aca="false">IF(MAX(P886:S886)=MIN(P886:S886),0,IF($D$17="custo",(MAX(P886:S886)-P886)/(MAX(P886:S886)-MIN(P886:S886)),(P886-MIN(P886:S886))/(MAX(P886:S886)-MIN(P886:S886))))</f>
        <v>0.200162963160882</v>
      </c>
      <c r="AK886" s="0" t="n">
        <f aca="false">IF(MAX(P886:S886)=MIN(P886:S886),0,IF($D$17="custo",(MAX(P886:S886)-Q886)/(MAX(P886:S886)-MIN(P886:S886)),(Q886-MIN(P886:S886))/(MAX(P886:S886)-MIN(P886:S886))))</f>
        <v>0</v>
      </c>
      <c r="AL886" s="0" t="n">
        <f aca="false">IF(MAX(P886:S886)=MIN(P886:S886),0,IF($D$17="custo",(MAX(P886:S886)-R886)/(MAX(P886:S886)-MIN(P886:S886)),(R886-MIN(P886:S886))/(MAX(P886:S886)-MIN(P886:S886))))</f>
        <v>0.730595695386456</v>
      </c>
      <c r="AM886" s="0" t="n">
        <f aca="false">IF(MAX(P886:S886)=MIN(P886:S886),0,IF($D$17="custo",(MAX(P886:S886)-S886)/(MAX(P886:S886)-MIN(P886:S886)),(S886-MIN(P886:S886))/(MAX(P886:S886)-MIN(P886:S886))))</f>
        <v>1</v>
      </c>
      <c r="AN886" s="0" t="n">
        <f aca="false">IF(MAX(T886:W886)=MIN(T886:W886),0,IF($E$17="custo",(MAX(T886:W886)-T886)/(MAX(T886:W886)-MIN(T886:W886)),(T886-MIN(T886:W886))/(MAX(T886:W886)-MIN(T886:W886))))</f>
        <v>0</v>
      </c>
      <c r="AO886" s="0" t="n">
        <f aca="false">IF(MAX(T886:W886)=MIN(T886:W886),0,IF($E$17="custo",(MAX(T886:W886)-U886)/(MAX(T886:W886)-MIN(T886:W886)),(U886-MIN(T886:W886))/(MAX(T886:W886)-MIN(T886:W886))))</f>
        <v>0.64</v>
      </c>
      <c r="AP886" s="0" t="n">
        <f aca="false">IF(MAX(T886:W886)=MIN(T886:W886),0,IF($E$17="custo",(MAX(T886:W886)-V886)/(MAX(T886:W886)-MIN(T886:W886)),(V886-MIN(T886:W886))/(MAX(T886:W886)-MIN(T886:W886))))</f>
        <v>0.96</v>
      </c>
      <c r="AQ886" s="0" t="n">
        <f aca="false">IF(MAX(T886:W886)=MIN(T886:W886),0,IF($E$17="custo",(MAX(T886:W886)-W886)/(MAX(T886:W886)-MIN(T886:W886)),(W886-MIN(T886:W886))/(MAX(T886:W886)-MIN(T886:W886))))</f>
        <v>1</v>
      </c>
      <c r="AR886" s="0" t="n">
        <f aca="false">IF(MAX(X886:AA886)=MIN(X886:AA886),0,IF($F$17="custo",(MAX(X886:AA886)-X886)/(MAX(X886:AA886)-MIN(X886:AA886)),(X886-MIN(X886:AA886))/(MAX(X886:AA886)-MIN(X886:AA886))))</f>
        <v>0</v>
      </c>
      <c r="AS886" s="0" t="n">
        <f aca="false">IF(MAX(X886:AA886)=MIN(X886:AA886),0,IF($F$17="custo",(MAX(X886:AA886)-Y886)/(MAX(X886:AA886)-MIN(X886:AA886)),(Y886-MIN(X886:AA886))/(MAX(X886:AA886)-MIN(X886:AA886))))</f>
        <v>0.75</v>
      </c>
      <c r="AT886" s="0" t="n">
        <f aca="false">IF(MAX(X886:AA886)=MIN(X886:AA886),0,IF($F$17="custo",(MAX(X886:AA886)-Z886)/(MAX(X886:AA886)-MIN(X886:AA886)),(Z886-MIN(X886:AA886))/(MAX(X886:AA886)-MIN(X886:AA886))))</f>
        <v>0.25</v>
      </c>
      <c r="AU886" s="0" t="n">
        <f aca="false">IF(MAX(X886:AA886)=MIN(X886:AA886),0,IF($F$17="custo",(MAX(X886:AA886)-AA886)/(MAX(X886:AA886)-MIN(X886:AA886)),(AA886-MIN(X886:AA886))/(MAX(X886:AA886)-MIN(X886:AA886))))</f>
        <v>1</v>
      </c>
      <c r="AV886" s="0" t="n">
        <f aca="false">STDEVP(AB886:AE886)</f>
        <v>0.392152096624653</v>
      </c>
      <c r="AW886" s="0" t="n">
        <f aca="false">STDEVP(AF886:AI886)</f>
        <v>0.404110565826296</v>
      </c>
      <c r="AX886" s="0" t="n">
        <f aca="false">STDEVP(AJ886:AM886)</f>
        <v>0.400586455259562</v>
      </c>
      <c r="AY886" s="0" t="n">
        <f aca="false">STDEVP(AN886:AQ886)</f>
        <v>0.400374824383352</v>
      </c>
      <c r="AZ886" s="0" t="n">
        <f aca="false">STDEVP(AR886:AU886)</f>
        <v>0.395284707521047</v>
      </c>
      <c r="BA886" s="0" t="n">
        <f aca="false">AV886*((1-IFERROR(CORREL(AB886:AE886,AF886:AI886),0))+(1-IFERROR(CORREL(AB886:AE886,AJ886:AM886),0))+(1-IFERROR(CORREL(AB886:AE886,AN886:AQ886),0))+(1-IFERROR(CORREL(AB886:AE886,AR886:AU886),0)))</f>
        <v>1.18587487580416</v>
      </c>
      <c r="BB886" s="0" t="n">
        <f aca="false">AW886*((1-IFERROR(CORREL(AF886:AI886,AB886:AE886),0))+(1-IFERROR(CORREL(AF886:AI886,AJ886:AM886),0))+(1-IFERROR(CORREL(AF886:AI886,AN886:AQ886),0))+(1-IFERROR(CORREL(AF886:AI886,AR886:AU886),0)))</f>
        <v>2.88094786418866</v>
      </c>
      <c r="BC886" s="0" t="n">
        <f aca="false">AX886*((1-IFERROR(CORREL(AJ886:AM886,AB886:AE886),0))+(1-IFERROR(CORREL(AJ886:AM886,AF886:AI886),0))+(1-IFERROR(CORREL(AJ886:AM886,AN886:AQ886),0))+(1-IFERROR(CORREL(AJ886:AM886,AR886:AU886),0)))</f>
        <v>1.15221842998719</v>
      </c>
      <c r="BD886" s="0" t="n">
        <f aca="false">AY886*((1-IFERROR(CORREL(AN886:AQ886,AB886:AE886),0))+(1-IFERROR(CORREL(AN886:AQ886,AF886:AI886),0))+(1-IFERROR(CORREL(AN886:AQ886,AJ886:AM886),0))+(1-IFERROR(CORREL(AN886:AQ886,AR886:AU886),0)))</f>
        <v>1.08863392323886</v>
      </c>
      <c r="BE886" s="0" t="n">
        <f aca="false">AZ886*((1-IFERROR(CORREL(AR886:AU886,AB886:AE886),0))+(1-IFERROR(CORREL(AR886:AU886,AF886:AI886),0))+(1-IFERROR(CORREL(AR886:AU886,AJ886:AM886),0))+(1-IFERROR(CORREL(AR886:AU886,AN886:AQ886),0)))</f>
        <v>1.35546518330921</v>
      </c>
      <c r="BF886" s="0" t="n">
        <f aca="false">IF(SUM(BA886:BE886)&gt;0,BA886/SUM(BA886:BE886),1/5)</f>
        <v>0.15475051128014</v>
      </c>
      <c r="BG886" s="0" t="n">
        <f aca="false">IF(SUM(BA886:BE886)&gt;0,BB886/SUM(BA886:BE886),1/5)</f>
        <v>0.375948731228749</v>
      </c>
      <c r="BH886" s="0" t="n">
        <f aca="false">IF(SUM(BA886:BE886)&gt;0,BC886/SUM(BA886:BE886),1/5)</f>
        <v>0.150358519929015</v>
      </c>
      <c r="BI886" s="0" t="n">
        <f aca="false">IF(SUM(BA886:BE886)&gt;0,BD886/SUM(BA886:BE886),1/5)</f>
        <v>0.142061072087289</v>
      </c>
      <c r="BJ886" s="0" t="n">
        <f aca="false">IF(SUM(BA886:BE886)&gt;0,BE886/SUM(BA886:BE886),1/5)</f>
        <v>0.176881165474806</v>
      </c>
      <c r="BK886" s="0" t="n">
        <f aca="false">BF886*AB886+BG886*AF886+BH886*AJ886+BI886*AN886+BJ886*AR886</f>
        <v>0.455599337630193</v>
      </c>
      <c r="BL886" s="0" t="n">
        <f aca="false">BF886*AC886+BG886*AG886+BH886*AK886+BI886*AO886+BJ886*AS886</f>
        <v>0.59167204133892</v>
      </c>
      <c r="BM886" s="0" t="n">
        <f aca="false">BF886*AD886+BG886*AH886+BH886*AL886+BI886*AP886+BJ886*AT886</f>
        <v>0.667303118709679</v>
      </c>
      <c r="BN886" s="0" t="n">
        <f aca="false">BF886*AE886+BG886*AI886+BH886*AM886+BI886*AQ886+BJ886*AU886</f>
        <v>0.624051268771251</v>
      </c>
      <c r="BO886" s="0" t="n">
        <f aca="false">RANK(BK886,$BK886:$BN886)</f>
        <v>4</v>
      </c>
      <c r="BP886" s="0" t="n">
        <f aca="false">RANK(BL886,$BK886:$BN886)</f>
        <v>3</v>
      </c>
      <c r="BQ886" s="0" t="n">
        <f aca="false">RANK(BM886,$BK886:$BN886)</f>
        <v>1</v>
      </c>
      <c r="BR886" s="0" t="n">
        <f aca="false">RANK(BN886,$BK886:$BN886)</f>
        <v>2</v>
      </c>
    </row>
    <row r="887" customFormat="false" ht="15" hidden="false" customHeight="false" outlineLevel="0" collapsed="false">
      <c r="A887" s="0" t="n">
        <v>864</v>
      </c>
      <c r="B887" s="0" t="n">
        <f aca="false">RANDBETWEEN(1,$B$5)</f>
        <v>3</v>
      </c>
      <c r="C887" s="0" t="n">
        <f aca="false">RANDBETWEEN(1,$B$5)</f>
        <v>4</v>
      </c>
      <c r="D887" s="0" t="n">
        <f aca="false">RANDBETWEEN(1,$B$5)</f>
        <v>4</v>
      </c>
      <c r="E887" s="0" t="n">
        <f aca="false">RANDBETWEEN(1,$B$5)</f>
        <v>5</v>
      </c>
      <c r="F887" s="0" t="n">
        <f aca="false">RANDBETWEEN(1,$B$5)</f>
        <v>2</v>
      </c>
      <c r="G887" s="0" t="n">
        <f aca="false">RANDBETWEEN(1,$B$5)</f>
        <v>6</v>
      </c>
      <c r="H887" s="0" t="n">
        <f aca="true">NORMINV(RAND(),$B$8,$B$13)</f>
        <v>50.5792759862867</v>
      </c>
      <c r="I887" s="0" t="n">
        <f aca="true">NORMINV(RAND(),$C$8,$C$13)</f>
        <v>65.4030873038331</v>
      </c>
      <c r="J887" s="0" t="n">
        <f aca="true">NORMINV(RAND(),$D$8,$D$13)</f>
        <v>13.9720066757897</v>
      </c>
      <c r="K887" s="0" t="n">
        <f aca="true">NORMINV(RAND(),$E$8,$E$13)</f>
        <v>3.36543405443496</v>
      </c>
      <c r="L887" s="0" t="n">
        <f aca="true">NORMINV(RAND(),$B$9,$B$14)</f>
        <v>38.5082577080207</v>
      </c>
      <c r="M887" s="0" t="n">
        <f aca="true">NORMINV(RAND(),$C$9,$C$14)</f>
        <v>53.2745611956607</v>
      </c>
      <c r="N887" s="0" t="n">
        <f aca="true">NORMINV(RAND(),$D$9,$D$14)</f>
        <v>39.7553915424262</v>
      </c>
      <c r="O887" s="0" t="n">
        <f aca="true">NORMINV(RAND(),$E$9,$E$14)</f>
        <v>27.6299137195103</v>
      </c>
      <c r="P887" s="0" t="n">
        <f aca="true">NORMINV(RAND(),$B$10,$B$15)</f>
        <v>24.8534795168579</v>
      </c>
      <c r="Q887" s="0" t="n">
        <f aca="true">NORMINV(RAND(),$C$10,$C$15)</f>
        <v>31.1593125458511</v>
      </c>
      <c r="R887" s="0" t="n">
        <f aca="true">NORMINV(RAND(),$D$10,$D$15)</f>
        <v>9.6371014405238</v>
      </c>
      <c r="S887" s="0" t="n">
        <f aca="true">NORMINV(RAND(),$E$10,$E$15)</f>
        <v>3.88807344982897</v>
      </c>
      <c r="T887" s="0" t="n">
        <f aca="false">MEDIAN(INDEX(Avaliadores!$B$17:$B$22,$B887),INDEX(Avaliadores!$B$17:$B$22,$C887),INDEX(Avaliadores!$B$17:$B$22,$D887),INDEX(Avaliadores!$B$17:$B$22,$E887),INDEX(Avaliadores!$B$17:$B$22,$F887),INDEX(Avaliadores!$B$17:$B$22,$G887))</f>
        <v>2.91666666666667</v>
      </c>
      <c r="U887" s="0" t="n">
        <f aca="false">MEDIAN(INDEX(Avaliadores!$C$17:$C$22,$B887),INDEX(Avaliadores!$C$17:$C$22,$C887),INDEX(Avaliadores!$C$17:$C$22,$D887),INDEX(Avaliadores!$C$17:$C$22,$E887),INDEX(Avaliadores!$C$17:$C$22,$F887),INDEX(Avaliadores!$C$17:$C$22,$G887))</f>
        <v>5.54166666666667</v>
      </c>
      <c r="V887" s="0" t="n">
        <f aca="false">MEDIAN(INDEX(Avaliadores!$D$17:$D$22,$B887),INDEX(Avaliadores!$D$17:$D$22,$C887),INDEX(Avaliadores!$D$17:$D$22,$D887),INDEX(Avaliadores!$D$17:$D$22,$E887),INDEX(Avaliadores!$D$17:$D$22,$F887),INDEX(Avaliadores!$D$17:$D$22,$G887))</f>
        <v>5.54166666666667</v>
      </c>
      <c r="W887" s="0" t="n">
        <f aca="false">MEDIAN(INDEX(Avaliadores!$E$17:$E$22,$B887),INDEX(Avaliadores!$E$17:$E$22,$C887),INDEX(Avaliadores!$E$17:$E$22,$D887),INDEX(Avaliadores!$E$17:$E$22,$E887),INDEX(Avaliadores!$E$17:$E$22,$F887),INDEX(Avaliadores!$E$17:$E$22,$G887))</f>
        <v>6.29166666666667</v>
      </c>
      <c r="X887" s="0" t="n">
        <f aca="false">MEDIAN(INDEX(Avaliadores!$F$17:$F$22,$B887),INDEX(Avaliadores!$F$17:$F$22,$C887),INDEX(Avaliadores!$F$17:$F$22,$D887),INDEX(Avaliadores!$F$17:$F$22,$E887),INDEX(Avaliadores!$F$17:$F$22,$F887),INDEX(Avaliadores!$F$17:$F$22,$G887))</f>
        <v>2.91666666666667</v>
      </c>
      <c r="Y887" s="0" t="n">
        <f aca="false">MEDIAN(INDEX(Avaliadores!$G$17:$G$22,$B887),INDEX(Avaliadores!$G$17:$G$22,$C887),INDEX(Avaliadores!$G$17:$G$22,$D887),INDEX(Avaliadores!$G$17:$G$22,$E887),INDEX(Avaliadores!$G$17:$G$22,$F887),INDEX(Avaliadores!$G$17:$G$22,$G887))</f>
        <v>4.79166666666667</v>
      </c>
      <c r="Z887" s="0" t="n">
        <f aca="false">MEDIAN(INDEX(Avaliadores!$H$17:$H$22,$B887),INDEX(Avaliadores!$H$17:$H$22,$C887),INDEX(Avaliadores!$H$17:$H$22,$D887),INDEX(Avaliadores!$H$17:$H$22,$E887),INDEX(Avaliadores!$H$17:$H$22,$F887),INDEX(Avaliadores!$H$17:$H$22,$G887))</f>
        <v>3.66666666666667</v>
      </c>
      <c r="AA887" s="0" t="n">
        <f aca="false">MEDIAN(INDEX(Avaliadores!$I$17:$I$22,$B887),INDEX(Avaliadores!$I$17:$I$22,$C887),INDEX(Avaliadores!$I$17:$I$22,$D887),INDEX(Avaliadores!$I$17:$I$22,$E887),INDEX(Avaliadores!$I$17:$I$22,$F887),INDEX(Avaliadores!$I$17:$I$22,$G887))</f>
        <v>6.29166666666667</v>
      </c>
      <c r="AB887" s="0" t="n">
        <f aca="false">IF(MAX(H887:K887)=MIN(H887:K887),0,IF($B$17="custo",(MAX(H887:K887)-H887)/(MAX(H887:K887)-MIN(H887:K887)),(H887-MIN(H887:K887))/(MAX(H887:K887)-MIN(H887:K887))))</f>
        <v>0.238948614931533</v>
      </c>
      <c r="AC887" s="0" t="n">
        <f aca="false">IF(MAX(H887:K887)=MIN(H887:K887),0,IF($B$17="custo",(MAX(H887:K887)-I887)/(MAX(H887:K887)-MIN(H887:K887)),(I887-MIN(H887:K887))/(MAX(H887:K887)-MIN(H887:K887))))</f>
        <v>0</v>
      </c>
      <c r="AD887" s="0" t="n">
        <f aca="false">IF(MAX(H887:K887)=MIN(H887:K887),0,IF($B$17="custo",(MAX(H887:K887)-J887)/(MAX(H887:K887)-MIN(H887:K887)),(J887-MIN(H887:K887))/(MAX(H887:K887)-MIN(H887:K887))))</f>
        <v>0.82903007986593</v>
      </c>
      <c r="AE887" s="0" t="n">
        <f aca="false">IF(MAX(H887:K887)=MIN(H887:K887),0,IF($B$17="custo",(MAX(H887:K887)-K887)/(MAX(H887:K887)-MIN(H887:K887)),(K887-MIN(H887:K887))/(MAX(H887:K887)-MIN(H887:K887))))</f>
        <v>1</v>
      </c>
      <c r="AF887" s="0" t="n">
        <f aca="false">IF(MAX(L887:O887)=MIN(L887:O887),0,IF($C$17="custo",(MAX(L887:O887)-L887)/(MAX(L887:O887)-MIN(L887:O887)),(L887-MIN(L887:O887))/(MAX(L887:O887)-MIN(L887:O887))))</f>
        <v>0.424195497271988</v>
      </c>
      <c r="AG887" s="0" t="n">
        <f aca="false">IF(MAX(L887:O887)=MIN(L887:O887),0,IF($C$17="custo",(MAX(L887:O887)-M887)/(MAX(L887:O887)-MIN(L887:O887)),(M887-MIN(L887:O887))/(MAX(L887:O887)-MIN(L887:O887))))</f>
        <v>1</v>
      </c>
      <c r="AH887" s="0" t="n">
        <f aca="false">IF(MAX(L887:O887)=MIN(L887:O887),0,IF($C$17="custo",(MAX(L887:O887)-N887)/(MAX(L887:O887)-MIN(L887:O887)),(N887-MIN(L887:O887))/(MAX(L887:O887)-MIN(L887:O887))))</f>
        <v>0.472826847559228</v>
      </c>
      <c r="AI887" s="0" t="n">
        <f aca="false">IF(MAX(L887:O887)=MIN(L887:O887),0,IF($C$17="custo",(MAX(L887:O887)-O887)/(MAX(L887:O887)-MIN(L887:O887)),(O887-MIN(L887:O887))/(MAX(L887:O887)-MIN(L887:O887))))</f>
        <v>0</v>
      </c>
      <c r="AJ887" s="0" t="n">
        <f aca="false">IF(MAX(P887:S887)=MIN(P887:S887),0,IF($D$17="custo",(MAX(P887:S887)-P887)/(MAX(P887:S887)-MIN(P887:S887)),(P887-MIN(P887:S887))/(MAX(P887:S887)-MIN(P887:S887))))</f>
        <v>0.231226494945478</v>
      </c>
      <c r="AK887" s="0" t="n">
        <f aca="false">IF(MAX(P887:S887)=MIN(P887:S887),0,IF($D$17="custo",(MAX(P887:S887)-Q887)/(MAX(P887:S887)-MIN(P887:S887)),(Q887-MIN(P887:S887))/(MAX(P887:S887)-MIN(P887:S887))))</f>
        <v>0</v>
      </c>
      <c r="AL887" s="0" t="n">
        <f aca="false">IF(MAX(P887:S887)=MIN(P887:S887),0,IF($D$17="custo",(MAX(P887:S887)-R887)/(MAX(P887:S887)-MIN(P887:S887)),(R887-MIN(P887:S887))/(MAX(P887:S887)-MIN(P887:S887))))</f>
        <v>0.789190803892244</v>
      </c>
      <c r="AM887" s="0" t="n">
        <f aca="false">IF(MAX(P887:S887)=MIN(P887:S887),0,IF($D$17="custo",(MAX(P887:S887)-S887)/(MAX(P887:S887)-MIN(P887:S887)),(S887-MIN(P887:S887))/(MAX(P887:S887)-MIN(P887:S887))))</f>
        <v>1</v>
      </c>
      <c r="AN887" s="0" t="n">
        <f aca="false">IF(MAX(T887:W887)=MIN(T887:W887),0,IF($E$17="custo",(MAX(T887:W887)-T887)/(MAX(T887:W887)-MIN(T887:W887)),(T887-MIN(T887:W887))/(MAX(T887:W887)-MIN(T887:W887))))</f>
        <v>0</v>
      </c>
      <c r="AO887" s="0" t="n">
        <f aca="false">IF(MAX(T887:W887)=MIN(T887:W887),0,IF($E$17="custo",(MAX(T887:W887)-U887)/(MAX(T887:W887)-MIN(T887:W887)),(U887-MIN(T887:W887))/(MAX(T887:W887)-MIN(T887:W887))))</f>
        <v>0.777777777777778</v>
      </c>
      <c r="AP887" s="0" t="n">
        <f aca="false">IF(MAX(T887:W887)=MIN(T887:W887),0,IF($E$17="custo",(MAX(T887:W887)-V887)/(MAX(T887:W887)-MIN(T887:W887)),(V887-MIN(T887:W887))/(MAX(T887:W887)-MIN(T887:W887))))</f>
        <v>0.777777777777778</v>
      </c>
      <c r="AQ887" s="0" t="n">
        <f aca="false">IF(MAX(T887:W887)=MIN(T887:W887),0,IF($E$17="custo",(MAX(T887:W887)-W887)/(MAX(T887:W887)-MIN(T887:W887)),(W887-MIN(T887:W887))/(MAX(T887:W887)-MIN(T887:W887))))</f>
        <v>1</v>
      </c>
      <c r="AR887" s="0" t="n">
        <f aca="false">IF(MAX(X887:AA887)=MIN(X887:AA887),0,IF($F$17="custo",(MAX(X887:AA887)-X887)/(MAX(X887:AA887)-MIN(X887:AA887)),(X887-MIN(X887:AA887))/(MAX(X887:AA887)-MIN(X887:AA887))))</f>
        <v>0</v>
      </c>
      <c r="AS887" s="0" t="n">
        <f aca="false">IF(MAX(X887:AA887)=MIN(X887:AA887),0,IF($F$17="custo",(MAX(X887:AA887)-Y887)/(MAX(X887:AA887)-MIN(X887:AA887)),(Y887-MIN(X887:AA887))/(MAX(X887:AA887)-MIN(X887:AA887))))</f>
        <v>0.555555555555556</v>
      </c>
      <c r="AT887" s="0" t="n">
        <f aca="false">IF(MAX(X887:AA887)=MIN(X887:AA887),0,IF($F$17="custo",(MAX(X887:AA887)-Z887)/(MAX(X887:AA887)-MIN(X887:AA887)),(Z887-MIN(X887:AA887))/(MAX(X887:AA887)-MIN(X887:AA887))))</f>
        <v>0.222222222222222</v>
      </c>
      <c r="AU887" s="0" t="n">
        <f aca="false">IF(MAX(X887:AA887)=MIN(X887:AA887),0,IF($F$17="custo",(MAX(X887:AA887)-AA887)/(MAX(X887:AA887)-MIN(X887:AA887)),(AA887-MIN(X887:AA887))/(MAX(X887:AA887)-MIN(X887:AA887))))</f>
        <v>1</v>
      </c>
      <c r="AV887" s="0" t="n">
        <f aca="false">STDEVP(AB887:AE887)</f>
        <v>0.41086900082817</v>
      </c>
      <c r="AW887" s="0" t="n">
        <f aca="false">STDEVP(AF887:AI887)</f>
        <v>0.354906186013077</v>
      </c>
      <c r="AX887" s="0" t="n">
        <f aca="false">STDEVP(AJ887:AM887)</f>
        <v>0.404896993552736</v>
      </c>
      <c r="AY887" s="0" t="n">
        <f aca="false">STDEVP(AN887:AQ887)</f>
        <v>0.37985539808826</v>
      </c>
      <c r="AZ887" s="0" t="n">
        <f aca="false">STDEVP(AR887:AU887)</f>
        <v>0.376796110173626</v>
      </c>
      <c r="BA887" s="0" t="n">
        <f aca="false">AV887*((1-IFERROR(CORREL(AB887:AE887,AF887:AI887),0))+(1-IFERROR(CORREL(AB887:AE887,AJ887:AM887),0))+(1-IFERROR(CORREL(AB887:AE887,AN887:AQ887),0))+(1-IFERROR(CORREL(AB887:AE887,AR887:AU887),0)))</f>
        <v>1.18734838035861</v>
      </c>
      <c r="BB887" s="0" t="n">
        <f aca="false">AW887*((1-IFERROR(CORREL(AF887:AI887,AB887:AE887),0))+(1-IFERROR(CORREL(AF887:AI887,AJ887:AM887),0))+(1-IFERROR(CORREL(AF887:AI887,AN887:AQ887),0))+(1-IFERROR(CORREL(AF887:AI887,AR887:AU887),0)))</f>
        <v>2.18167913435689</v>
      </c>
      <c r="BC887" s="0" t="n">
        <f aca="false">AX887*((1-IFERROR(CORREL(AJ887:AM887,AB887:AE887),0))+(1-IFERROR(CORREL(AJ887:AM887,AF887:AI887),0))+(1-IFERROR(CORREL(AJ887:AM887,AN887:AQ887),0))+(1-IFERROR(CORREL(AJ887:AM887,AR887:AU887),0)))</f>
        <v>1.16135929834165</v>
      </c>
      <c r="BD887" s="0" t="n">
        <f aca="false">AY887*((1-IFERROR(CORREL(AN887:AQ887,AB887:AE887),0))+(1-IFERROR(CORREL(AN887:AQ887,AF887:AI887),0))+(1-IFERROR(CORREL(AN887:AQ887,AJ887:AM887),0))+(1-IFERROR(CORREL(AN887:AQ887,AR887:AU887),0)))</f>
        <v>0.858642283069816</v>
      </c>
      <c r="BE887" s="0" t="n">
        <f aca="false">AZ887*((1-IFERROR(CORREL(AR887:AU887,AB887:AE887),0))+(1-IFERROR(CORREL(AR887:AU887,AF887:AI887),0))+(1-IFERROR(CORREL(AR887:AU887,AJ887:AM887),0))+(1-IFERROR(CORREL(AR887:AU887,AN887:AQ887),0)))</f>
        <v>0.994368152035118</v>
      </c>
      <c r="BF887" s="0" t="n">
        <f aca="false">IF(SUM(BA887:BE887)&gt;0,BA887/SUM(BA887:BE887),1/5)</f>
        <v>0.186005716736565</v>
      </c>
      <c r="BG887" s="0" t="n">
        <f aca="false">IF(SUM(BA887:BE887)&gt;0,BB887/SUM(BA887:BE887),1/5)</f>
        <v>0.341773987978743</v>
      </c>
      <c r="BH887" s="0" t="n">
        <f aca="false">IF(SUM(BA887:BE887)&gt;0,BC887/SUM(BA887:BE887),1/5)</f>
        <v>0.181934360841484</v>
      </c>
      <c r="BI887" s="0" t="n">
        <f aca="false">IF(SUM(BA887:BE887)&gt;0,BD887/SUM(BA887:BE887),1/5)</f>
        <v>0.134511804559404</v>
      </c>
      <c r="BJ887" s="0" t="n">
        <f aca="false">IF(SUM(BA887:BE887)&gt;0,BE887/SUM(BA887:BE887),1/5)</f>
        <v>0.155774129883804</v>
      </c>
      <c r="BK887" s="0" t="n">
        <f aca="false">BF887*AB887+BG887*AF887+BH887*AJ887+BI887*AN887+BJ887*AR887</f>
        <v>0.231492839736345</v>
      </c>
      <c r="BL887" s="0" t="n">
        <f aca="false">BF887*AC887+BG887*AG887+BH887*AK887+BI887*AO887+BJ887*AS887</f>
        <v>0.532935463682615</v>
      </c>
      <c r="BM887" s="0" t="n">
        <f aca="false">BF887*AD887+BG887*AH887+BH887*AL887+BI887*AP887+BJ887*AT887</f>
        <v>0.598621941746085</v>
      </c>
      <c r="BN887" s="0" t="n">
        <f aca="false">BF887*AE887+BG887*AI887+BH887*AM887+BI887*AQ887+BJ887*AU887</f>
        <v>0.658226012021257</v>
      </c>
      <c r="BO887" s="0" t="n">
        <f aca="false">RANK(BK887,$BK887:$BN887)</f>
        <v>4</v>
      </c>
      <c r="BP887" s="0" t="n">
        <f aca="false">RANK(BL887,$BK887:$BN887)</f>
        <v>3</v>
      </c>
      <c r="BQ887" s="0" t="n">
        <f aca="false">RANK(BM887,$BK887:$BN887)</f>
        <v>2</v>
      </c>
      <c r="BR887" s="0" t="n">
        <f aca="false">RANK(BN887,$BK887:$BN887)</f>
        <v>1</v>
      </c>
    </row>
    <row r="888" customFormat="false" ht="15" hidden="false" customHeight="false" outlineLevel="0" collapsed="false">
      <c r="A888" s="0" t="n">
        <v>865</v>
      </c>
      <c r="B888" s="0" t="n">
        <f aca="false">RANDBETWEEN(1,$B$5)</f>
        <v>3</v>
      </c>
      <c r="C888" s="0" t="n">
        <f aca="false">RANDBETWEEN(1,$B$5)</f>
        <v>4</v>
      </c>
      <c r="D888" s="0" t="n">
        <f aca="false">RANDBETWEEN(1,$B$5)</f>
        <v>3</v>
      </c>
      <c r="E888" s="0" t="n">
        <f aca="false">RANDBETWEEN(1,$B$5)</f>
        <v>2</v>
      </c>
      <c r="F888" s="0" t="n">
        <f aca="false">RANDBETWEEN(1,$B$5)</f>
        <v>1</v>
      </c>
      <c r="G888" s="0" t="n">
        <f aca="false">RANDBETWEEN(1,$B$5)</f>
        <v>1</v>
      </c>
      <c r="H888" s="0" t="n">
        <f aca="true">NORMINV(RAND(),$B$8,$B$13)</f>
        <v>44.8854899783917</v>
      </c>
      <c r="I888" s="0" t="n">
        <f aca="true">NORMINV(RAND(),$C$8,$C$13)</f>
        <v>71.3944634569502</v>
      </c>
      <c r="J888" s="0" t="n">
        <f aca="true">NORMINV(RAND(),$D$8,$D$13)</f>
        <v>14.1288937088919</v>
      </c>
      <c r="K888" s="0" t="n">
        <f aca="true">NORMINV(RAND(),$E$8,$E$13)</f>
        <v>3.56884849841411</v>
      </c>
      <c r="L888" s="0" t="n">
        <f aca="true">NORMINV(RAND(),$B$9,$B$14)</f>
        <v>44.496092861191</v>
      </c>
      <c r="M888" s="0" t="n">
        <f aca="true">NORMINV(RAND(),$C$9,$C$14)</f>
        <v>47.0673712883677</v>
      </c>
      <c r="N888" s="0" t="n">
        <f aca="true">NORMINV(RAND(),$D$9,$D$14)</f>
        <v>49.1012752652799</v>
      </c>
      <c r="O888" s="0" t="n">
        <f aca="true">NORMINV(RAND(),$E$9,$E$14)</f>
        <v>25.1673717174781</v>
      </c>
      <c r="P888" s="0" t="n">
        <f aca="true">NORMINV(RAND(),$B$10,$B$15)</f>
        <v>23.1847133556391</v>
      </c>
      <c r="Q888" s="0" t="n">
        <f aca="true">NORMINV(RAND(),$C$10,$C$15)</f>
        <v>29.2905275670697</v>
      </c>
      <c r="R888" s="0" t="n">
        <f aca="true">NORMINV(RAND(),$D$10,$D$15)</f>
        <v>10.1757952143096</v>
      </c>
      <c r="S888" s="0" t="n">
        <f aca="true">NORMINV(RAND(),$E$10,$E$15)</f>
        <v>3.64438253138063</v>
      </c>
      <c r="T888" s="0" t="n">
        <f aca="false">MEDIAN(INDEX(Avaliadores!$B$17:$B$22,$B888),INDEX(Avaliadores!$B$17:$B$22,$C888),INDEX(Avaliadores!$B$17:$B$22,$D888),INDEX(Avaliadores!$B$17:$B$22,$E888),INDEX(Avaliadores!$B$17:$B$22,$F888),INDEX(Avaliadores!$B$17:$B$22,$G888))</f>
        <v>2.79166666666667</v>
      </c>
      <c r="U888" s="0" t="n">
        <f aca="false">MEDIAN(INDEX(Avaliadores!$C$17:$C$22,$B888),INDEX(Avaliadores!$C$17:$C$22,$C888),INDEX(Avaliadores!$C$17:$C$22,$D888),INDEX(Avaliadores!$C$17:$C$22,$E888),INDEX(Avaliadores!$C$17:$C$22,$F888),INDEX(Avaliadores!$C$17:$C$22,$G888))</f>
        <v>4.79166666666667</v>
      </c>
      <c r="V888" s="0" t="n">
        <f aca="false">MEDIAN(INDEX(Avaliadores!$D$17:$D$22,$B888),INDEX(Avaliadores!$D$17:$D$22,$C888),INDEX(Avaliadores!$D$17:$D$22,$D888),INDEX(Avaliadores!$D$17:$D$22,$E888),INDEX(Avaliadores!$D$17:$D$22,$F888),INDEX(Avaliadores!$D$17:$D$22,$G888))</f>
        <v>5.91666666666667</v>
      </c>
      <c r="W888" s="0" t="n">
        <f aca="false">MEDIAN(INDEX(Avaliadores!$E$17:$E$22,$B888),INDEX(Avaliadores!$E$17:$E$22,$C888),INDEX(Avaliadores!$E$17:$E$22,$D888),INDEX(Avaliadores!$E$17:$E$22,$E888),INDEX(Avaliadores!$E$17:$E$22,$F888),INDEX(Avaliadores!$E$17:$E$22,$G888))</f>
        <v>6.29166666666667</v>
      </c>
      <c r="X888" s="0" t="n">
        <f aca="false">MEDIAN(INDEX(Avaliadores!$F$17:$F$22,$B888),INDEX(Avaliadores!$F$17:$F$22,$C888),INDEX(Avaliadores!$F$17:$F$22,$D888),INDEX(Avaliadores!$F$17:$F$22,$E888),INDEX(Avaliadores!$F$17:$F$22,$F888),INDEX(Avaliadores!$F$17:$F$22,$G888))</f>
        <v>2.41666666666667</v>
      </c>
      <c r="Y888" s="0" t="n">
        <f aca="false">MEDIAN(INDEX(Avaliadores!$G$17:$G$22,$B888),INDEX(Avaliadores!$G$17:$G$22,$C888),INDEX(Avaliadores!$G$17:$G$22,$D888),INDEX(Avaliadores!$G$17:$G$22,$E888),INDEX(Avaliadores!$G$17:$G$22,$F888),INDEX(Avaliadores!$G$17:$G$22,$G888))</f>
        <v>5.41666666666667</v>
      </c>
      <c r="Z888" s="0" t="n">
        <f aca="false">MEDIAN(INDEX(Avaliadores!$H$17:$H$22,$B888),INDEX(Avaliadores!$H$17:$H$22,$C888),INDEX(Avaliadores!$H$17:$H$22,$D888),INDEX(Avaliadores!$H$17:$H$22,$E888),INDEX(Avaliadores!$H$17:$H$22,$F888),INDEX(Avaliadores!$H$17:$H$22,$G888))</f>
        <v>3.91666666666667</v>
      </c>
      <c r="AA888" s="0" t="n">
        <f aca="false">MEDIAN(INDEX(Avaliadores!$I$17:$I$22,$B888),INDEX(Avaliadores!$I$17:$I$22,$C888),INDEX(Avaliadores!$I$17:$I$22,$D888),INDEX(Avaliadores!$I$17:$I$22,$E888),INDEX(Avaliadores!$I$17:$I$22,$F888),INDEX(Avaliadores!$I$17:$I$22,$G888))</f>
        <v>6.79166666666667</v>
      </c>
      <c r="AB888" s="0" t="n">
        <f aca="false">IF(MAX(H888:K888)=MIN(H888:K888),0,IF($B$17="custo",(MAX(H888:K888)-H888)/(MAX(H888:K888)-MIN(H888:K888)),(H888-MIN(H888:K888))/(MAX(H888:K888)-MIN(H888:K888))))</f>
        <v>0.390840149326538</v>
      </c>
      <c r="AC888" s="0" t="n">
        <f aca="false">IF(MAX(H888:K888)=MIN(H888:K888),0,IF($B$17="custo",(MAX(H888:K888)-I888)/(MAX(H888:K888)-MIN(H888:K888)),(I888-MIN(H888:K888))/(MAX(H888:K888)-MIN(H888:K888))))</f>
        <v>0</v>
      </c>
      <c r="AD888" s="0" t="n">
        <f aca="false">IF(MAX(H888:K888)=MIN(H888:K888),0,IF($B$17="custo",(MAX(H888:K888)-J888)/(MAX(H888:K888)-MIN(H888:K888)),(J888-MIN(H888:K888))/(MAX(H888:K888)-MIN(H888:K888))))</f>
        <v>0.844305942276624</v>
      </c>
      <c r="AE888" s="0" t="n">
        <f aca="false">IF(MAX(H888:K888)=MIN(H888:K888),0,IF($B$17="custo",(MAX(H888:K888)-K888)/(MAX(H888:K888)-MIN(H888:K888)),(K888-MIN(H888:K888))/(MAX(H888:K888)-MIN(H888:K888))))</f>
        <v>1</v>
      </c>
      <c r="AF888" s="0" t="n">
        <f aca="false">IF(MAX(L888:O888)=MIN(L888:O888),0,IF($C$17="custo",(MAX(L888:O888)-L888)/(MAX(L888:O888)-MIN(L888:O888)),(L888-MIN(L888:O888))/(MAX(L888:O888)-MIN(L888:O888))))</f>
        <v>0.807587492157672</v>
      </c>
      <c r="AG888" s="0" t="n">
        <f aca="false">IF(MAX(L888:O888)=MIN(L888:O888),0,IF($C$17="custo",(MAX(L888:O888)-M888)/(MAX(L888:O888)-MIN(L888:O888)),(M888-MIN(L888:O888))/(MAX(L888:O888)-MIN(L888:O888))))</f>
        <v>0.915019964342633</v>
      </c>
      <c r="AH888" s="0" t="n">
        <f aca="false">IF(MAX(L888:O888)=MIN(L888:O888),0,IF($C$17="custo",(MAX(L888:O888)-N888)/(MAX(L888:O888)-MIN(L888:O888)),(N888-MIN(L888:O888))/(MAX(L888:O888)-MIN(L888:O888))))</f>
        <v>1</v>
      </c>
      <c r="AI888" s="0" t="n">
        <f aca="false">IF(MAX(L888:O888)=MIN(L888:O888),0,IF($C$17="custo",(MAX(L888:O888)-O888)/(MAX(L888:O888)-MIN(L888:O888)),(O888-MIN(L888:O888))/(MAX(L888:O888)-MIN(L888:O888))))</f>
        <v>0</v>
      </c>
      <c r="AJ888" s="0" t="n">
        <f aca="false">IF(MAX(P888:S888)=MIN(P888:S888),0,IF($D$17="custo",(MAX(P888:S888)-P888)/(MAX(P888:S888)-MIN(P888:S888)),(P888-MIN(P888:S888))/(MAX(P888:S888)-MIN(P888:S888))))</f>
        <v>0.238079220207706</v>
      </c>
      <c r="AK888" s="0" t="n">
        <f aca="false">IF(MAX(P888:S888)=MIN(P888:S888),0,IF($D$17="custo",(MAX(P888:S888)-Q888)/(MAX(P888:S888)-MIN(P888:S888)),(Q888-MIN(P888:S888))/(MAX(P888:S888)-MIN(P888:S888))))</f>
        <v>0</v>
      </c>
      <c r="AL888" s="0" t="n">
        <f aca="false">IF(MAX(P888:S888)=MIN(P888:S888),0,IF($D$17="custo",(MAX(P888:S888)-R888)/(MAX(P888:S888)-MIN(P888:S888)),(R888-MIN(P888:S888))/(MAX(P888:S888)-MIN(P888:S888))))</f>
        <v>0.745325752707087</v>
      </c>
      <c r="AM888" s="0" t="n">
        <f aca="false">IF(MAX(P888:S888)=MIN(P888:S888),0,IF($D$17="custo",(MAX(P888:S888)-S888)/(MAX(P888:S888)-MIN(P888:S888)),(S888-MIN(P888:S888))/(MAX(P888:S888)-MIN(P888:S888))))</f>
        <v>1</v>
      </c>
      <c r="AN888" s="0" t="n">
        <f aca="false">IF(MAX(T888:W888)=MIN(T888:W888),0,IF($E$17="custo",(MAX(T888:W888)-T888)/(MAX(T888:W888)-MIN(T888:W888)),(T888-MIN(T888:W888))/(MAX(T888:W888)-MIN(T888:W888))))</f>
        <v>0</v>
      </c>
      <c r="AO888" s="0" t="n">
        <f aca="false">IF(MAX(T888:W888)=MIN(T888:W888),0,IF($E$17="custo",(MAX(T888:W888)-U888)/(MAX(T888:W888)-MIN(T888:W888)),(U888-MIN(T888:W888))/(MAX(T888:W888)-MIN(T888:W888))))</f>
        <v>0.571428571428571</v>
      </c>
      <c r="AP888" s="0" t="n">
        <f aca="false">IF(MAX(T888:W888)=MIN(T888:W888),0,IF($E$17="custo",(MAX(T888:W888)-V888)/(MAX(T888:W888)-MIN(T888:W888)),(V888-MIN(T888:W888))/(MAX(T888:W888)-MIN(T888:W888))))</f>
        <v>0.892857142857143</v>
      </c>
      <c r="AQ888" s="0" t="n">
        <f aca="false">IF(MAX(T888:W888)=MIN(T888:W888),0,IF($E$17="custo",(MAX(T888:W888)-W888)/(MAX(T888:W888)-MIN(T888:W888)),(W888-MIN(T888:W888))/(MAX(T888:W888)-MIN(T888:W888))))</f>
        <v>1</v>
      </c>
      <c r="AR888" s="0" t="n">
        <f aca="false">IF(MAX(X888:AA888)=MIN(X888:AA888),0,IF($F$17="custo",(MAX(X888:AA888)-X888)/(MAX(X888:AA888)-MIN(X888:AA888)),(X888-MIN(X888:AA888))/(MAX(X888:AA888)-MIN(X888:AA888))))</f>
        <v>0</v>
      </c>
      <c r="AS888" s="0" t="n">
        <f aca="false">IF(MAX(X888:AA888)=MIN(X888:AA888),0,IF($F$17="custo",(MAX(X888:AA888)-Y888)/(MAX(X888:AA888)-MIN(X888:AA888)),(Y888-MIN(X888:AA888))/(MAX(X888:AA888)-MIN(X888:AA888))))</f>
        <v>0.685714285714286</v>
      </c>
      <c r="AT888" s="0" t="n">
        <f aca="false">IF(MAX(X888:AA888)=MIN(X888:AA888),0,IF($F$17="custo",(MAX(X888:AA888)-Z888)/(MAX(X888:AA888)-MIN(X888:AA888)),(Z888-MIN(X888:AA888))/(MAX(X888:AA888)-MIN(X888:AA888))))</f>
        <v>0.342857142857143</v>
      </c>
      <c r="AU888" s="0" t="n">
        <f aca="false">IF(MAX(X888:AA888)=MIN(X888:AA888),0,IF($F$17="custo",(MAX(X888:AA888)-AA888)/(MAX(X888:AA888)-MIN(X888:AA888)),(AA888-MIN(X888:AA888))/(MAX(X888:AA888)-MIN(X888:AA888))))</f>
        <v>1</v>
      </c>
      <c r="AV888" s="0" t="n">
        <f aca="false">STDEVP(AB888:AE888)</f>
        <v>0.392631835752969</v>
      </c>
      <c r="AW888" s="0" t="n">
        <f aca="false">STDEVP(AF888:AI888)</f>
        <v>0.39884560047948</v>
      </c>
      <c r="AX888" s="0" t="n">
        <f aca="false">STDEVP(AJ888:AM888)</f>
        <v>0.396458815987648</v>
      </c>
      <c r="AY888" s="0" t="n">
        <f aca="false">STDEVP(AN888:AQ888)</f>
        <v>0.389084974455374</v>
      </c>
      <c r="AZ888" s="0" t="n">
        <f aca="false">STDEVP(AR888:AU888)</f>
        <v>0.373824688803701</v>
      </c>
      <c r="BA888" s="0" t="n">
        <f aca="false">AV888*((1-IFERROR(CORREL(AB888:AE888,AF888:AI888),0))+(1-IFERROR(CORREL(AB888:AE888,AJ888:AM888),0))+(1-IFERROR(CORREL(AB888:AE888,AN888:AQ888),0))+(1-IFERROR(CORREL(AB888:AE888,AR888:AU888),0)))</f>
        <v>1.0634506426892</v>
      </c>
      <c r="BB888" s="0" t="n">
        <f aca="false">AW888*((1-IFERROR(CORREL(AF888:AI888,AB888:AE888),0))+(1-IFERROR(CORREL(AF888:AI888,AJ888:AM888),0))+(1-IFERROR(CORREL(AF888:AI888,AN888:AQ888),0))+(1-IFERROR(CORREL(AF888:AI888,AR888:AU888),0)))</f>
        <v>2.52814270739793</v>
      </c>
      <c r="BC888" s="0" t="n">
        <f aca="false">AX888*((1-IFERROR(CORREL(AJ888:AM888,AB888:AE888),0))+(1-IFERROR(CORREL(AJ888:AM888,AF888:AI888),0))+(1-IFERROR(CORREL(AJ888:AM888,AN888:AQ888),0))+(1-IFERROR(CORREL(AJ888:AM888,AR888:AU888),0)))</f>
        <v>1.00140004451009</v>
      </c>
      <c r="BD888" s="0" t="n">
        <f aca="false">AY888*((1-IFERROR(CORREL(AN888:AQ888,AB888:AE888),0))+(1-IFERROR(CORREL(AN888:AQ888,AF888:AI888),0))+(1-IFERROR(CORREL(AN888:AQ888,AJ888:AM888),0))+(1-IFERROR(CORREL(AN888:AQ888,AR888:AU888),0)))</f>
        <v>0.900924262729667</v>
      </c>
      <c r="BE888" s="0" t="n">
        <f aca="false">AZ888*((1-IFERROR(CORREL(AR888:AU888,AB888:AE888),0))+(1-IFERROR(CORREL(AR888:AU888,AF888:AI888),0))+(1-IFERROR(CORREL(AR888:AU888,AJ888:AM888),0))+(1-IFERROR(CORREL(AR888:AU888,AN888:AQ888),0)))</f>
        <v>1.20785281054439</v>
      </c>
      <c r="BF888" s="0" t="n">
        <f aca="false">IF(SUM(BA888:BE888)&gt;0,BA888/SUM(BA888:BE888),1/5)</f>
        <v>0.158682044959232</v>
      </c>
      <c r="BG888" s="0" t="n">
        <f aca="false">IF(SUM(BA888:BE888)&gt;0,BB888/SUM(BA888:BE888),1/5)</f>
        <v>0.377235048487263</v>
      </c>
      <c r="BH888" s="0" t="n">
        <f aca="false">IF(SUM(BA888:BE888)&gt;0,BC888/SUM(BA888:BE888),1/5)</f>
        <v>0.149423208286656</v>
      </c>
      <c r="BI888" s="0" t="n">
        <f aca="false">IF(SUM(BA888:BE888)&gt;0,BD888/SUM(BA888:BE888),1/5)</f>
        <v>0.134430784678281</v>
      </c>
      <c r="BJ888" s="0" t="n">
        <f aca="false">IF(SUM(BA888:BE888)&gt;0,BE888/SUM(BA888:BE888),1/5)</f>
        <v>0.180228913588568</v>
      </c>
      <c r="BK888" s="0" t="n">
        <f aca="false">BF888*AB888+BG888*AF888+BH888*AJ888+BI888*AN888+BJ888*AR888</f>
        <v>0.402244181818934</v>
      </c>
      <c r="BL888" s="0" t="n">
        <f aca="false">BF888*AC888+BG888*AG888+BH888*AK888+BI888*AO888+BJ888*AS888</f>
        <v>0.545580732606785</v>
      </c>
      <c r="BM888" s="0" t="n">
        <f aca="false">BF888*AD888+BG888*AH888+BH888*AL888+BI888*AP888+BJ888*AT888</f>
        <v>0.804400463860226</v>
      </c>
      <c r="BN888" s="0" t="n">
        <f aca="false">BF888*AE888+BG888*AI888+BH888*AM888+BI888*AQ888+BJ888*AU888</f>
        <v>0.622764951512737</v>
      </c>
      <c r="BO888" s="0" t="n">
        <f aca="false">RANK(BK888,$BK888:$BN888)</f>
        <v>4</v>
      </c>
      <c r="BP888" s="0" t="n">
        <f aca="false">RANK(BL888,$BK888:$BN888)</f>
        <v>3</v>
      </c>
      <c r="BQ888" s="0" t="n">
        <f aca="false">RANK(BM888,$BK888:$BN888)</f>
        <v>1</v>
      </c>
      <c r="BR888" s="0" t="n">
        <f aca="false">RANK(BN888,$BK888:$BN888)</f>
        <v>2</v>
      </c>
    </row>
    <row r="889" customFormat="false" ht="15" hidden="false" customHeight="false" outlineLevel="0" collapsed="false">
      <c r="A889" s="0" t="n">
        <v>866</v>
      </c>
      <c r="B889" s="0" t="n">
        <f aca="false">RANDBETWEEN(1,$B$5)</f>
        <v>3</v>
      </c>
      <c r="C889" s="0" t="n">
        <f aca="false">RANDBETWEEN(1,$B$5)</f>
        <v>3</v>
      </c>
      <c r="D889" s="0" t="n">
        <f aca="false">RANDBETWEEN(1,$B$5)</f>
        <v>2</v>
      </c>
      <c r="E889" s="0" t="n">
        <f aca="false">RANDBETWEEN(1,$B$5)</f>
        <v>1</v>
      </c>
      <c r="F889" s="0" t="n">
        <f aca="false">RANDBETWEEN(1,$B$5)</f>
        <v>4</v>
      </c>
      <c r="G889" s="0" t="n">
        <f aca="false">RANDBETWEEN(1,$B$5)</f>
        <v>3</v>
      </c>
      <c r="H889" s="0" t="n">
        <f aca="true">NORMINV(RAND(),$B$8,$B$13)</f>
        <v>44.0458138039567</v>
      </c>
      <c r="I889" s="0" t="n">
        <f aca="true">NORMINV(RAND(),$C$8,$C$13)</f>
        <v>68.8513692937871</v>
      </c>
      <c r="J889" s="0" t="n">
        <f aca="true">NORMINV(RAND(),$D$8,$D$13)</f>
        <v>15.8746168885654</v>
      </c>
      <c r="K889" s="0" t="n">
        <f aca="true">NORMINV(RAND(),$E$8,$E$13)</f>
        <v>3.18845228481234</v>
      </c>
      <c r="L889" s="0" t="n">
        <f aca="true">NORMINV(RAND(),$B$9,$B$14)</f>
        <v>47.6482090876484</v>
      </c>
      <c r="M889" s="0" t="n">
        <f aca="true">NORMINV(RAND(),$C$9,$C$14)</f>
        <v>49.4932383124009</v>
      </c>
      <c r="N889" s="0" t="n">
        <f aca="true">NORMINV(RAND(),$D$9,$D$14)</f>
        <v>48.7940077438569</v>
      </c>
      <c r="O889" s="0" t="n">
        <f aca="true">NORMINV(RAND(),$E$9,$E$14)</f>
        <v>26.1415840365466</v>
      </c>
      <c r="P889" s="0" t="n">
        <f aca="true">NORMINV(RAND(),$B$10,$B$15)</f>
        <v>21.9861328954779</v>
      </c>
      <c r="Q889" s="0" t="n">
        <f aca="true">NORMINV(RAND(),$C$10,$C$15)</f>
        <v>32.2150814877034</v>
      </c>
      <c r="R889" s="0" t="n">
        <f aca="true">NORMINV(RAND(),$D$10,$D$15)</f>
        <v>9.78892691288912</v>
      </c>
      <c r="S889" s="0" t="n">
        <f aca="true">NORMINV(RAND(),$E$10,$E$15)</f>
        <v>4.14305454989249</v>
      </c>
      <c r="T889" s="0" t="n">
        <f aca="false">MEDIAN(INDEX(Avaliadores!$B$17:$B$22,$B889),INDEX(Avaliadores!$B$17:$B$22,$C889),INDEX(Avaliadores!$B$17:$B$22,$D889),INDEX(Avaliadores!$B$17:$B$22,$E889),INDEX(Avaliadores!$B$17:$B$22,$F889),INDEX(Avaliadores!$B$17:$B$22,$G889))</f>
        <v>2.79166666666667</v>
      </c>
      <c r="U889" s="0" t="n">
        <f aca="false">MEDIAN(INDEX(Avaliadores!$C$17:$C$22,$B889),INDEX(Avaliadores!$C$17:$C$22,$C889),INDEX(Avaliadores!$C$17:$C$22,$D889),INDEX(Avaliadores!$C$17:$C$22,$E889),INDEX(Avaliadores!$C$17:$C$22,$F889),INDEX(Avaliadores!$C$17:$C$22,$G889))</f>
        <v>4.79166666666667</v>
      </c>
      <c r="V889" s="0" t="n">
        <f aca="false">MEDIAN(INDEX(Avaliadores!$D$17:$D$22,$B889),INDEX(Avaliadores!$D$17:$D$22,$C889),INDEX(Avaliadores!$D$17:$D$22,$D889),INDEX(Avaliadores!$D$17:$D$22,$E889),INDEX(Avaliadores!$D$17:$D$22,$F889),INDEX(Avaliadores!$D$17:$D$22,$G889))</f>
        <v>5.79166666666667</v>
      </c>
      <c r="W889" s="0" t="n">
        <f aca="false">MEDIAN(INDEX(Avaliadores!$E$17:$E$22,$B889),INDEX(Avaliadores!$E$17:$E$22,$C889),INDEX(Avaliadores!$E$17:$E$22,$D889),INDEX(Avaliadores!$E$17:$E$22,$E889),INDEX(Avaliadores!$E$17:$E$22,$F889),INDEX(Avaliadores!$E$17:$E$22,$G889))</f>
        <v>5.91666666666667</v>
      </c>
      <c r="X889" s="0" t="n">
        <f aca="false">MEDIAN(INDEX(Avaliadores!$F$17:$F$22,$B889),INDEX(Avaliadores!$F$17:$F$22,$C889),INDEX(Avaliadores!$F$17:$F$22,$D889),INDEX(Avaliadores!$F$17:$F$22,$E889),INDEX(Avaliadores!$F$17:$F$22,$F889),INDEX(Avaliadores!$F$17:$F$22,$G889))</f>
        <v>2.79166666666667</v>
      </c>
      <c r="Y889" s="0" t="n">
        <f aca="false">MEDIAN(INDEX(Avaliadores!$G$17:$G$22,$B889),INDEX(Avaliadores!$G$17:$G$22,$C889),INDEX(Avaliadores!$G$17:$G$22,$D889),INDEX(Avaliadores!$G$17:$G$22,$E889),INDEX(Avaliadores!$G$17:$G$22,$F889),INDEX(Avaliadores!$G$17:$G$22,$G889))</f>
        <v>5.79166666666667</v>
      </c>
      <c r="Z889" s="0" t="n">
        <f aca="false">MEDIAN(INDEX(Avaliadores!$H$17:$H$22,$B889),INDEX(Avaliadores!$H$17:$H$22,$C889),INDEX(Avaliadores!$H$17:$H$22,$D889),INDEX(Avaliadores!$H$17:$H$22,$E889),INDEX(Avaliadores!$H$17:$H$22,$F889),INDEX(Avaliadores!$H$17:$H$22,$G889))</f>
        <v>3.79166666666667</v>
      </c>
      <c r="AA889" s="0" t="n">
        <f aca="false">MEDIAN(INDEX(Avaliadores!$I$17:$I$22,$B889),INDEX(Avaliadores!$I$17:$I$22,$C889),INDEX(Avaliadores!$I$17:$I$22,$D889),INDEX(Avaliadores!$I$17:$I$22,$E889),INDEX(Avaliadores!$I$17:$I$22,$F889),INDEX(Avaliadores!$I$17:$I$22,$G889))</f>
        <v>6.79166666666667</v>
      </c>
      <c r="AB889" s="0" t="n">
        <f aca="false">IF(MAX(H889:K889)=MIN(H889:K889),0,IF($B$17="custo",(MAX(H889:K889)-H889)/(MAX(H889:K889)-MIN(H889:K889)),(H889-MIN(H889:K889))/(MAX(H889:K889)-MIN(H889:K889))))</f>
        <v>0.377771147243429</v>
      </c>
      <c r="AC889" s="0" t="n">
        <f aca="false">IF(MAX(H889:K889)=MIN(H889:K889),0,IF($B$17="custo",(MAX(H889:K889)-I889)/(MAX(H889:K889)-MIN(H889:K889)),(I889-MIN(H889:K889))/(MAX(H889:K889)-MIN(H889:K889))))</f>
        <v>0</v>
      </c>
      <c r="AD889" s="0" t="n">
        <f aca="false">IF(MAX(H889:K889)=MIN(H889:K889),0,IF($B$17="custo",(MAX(H889:K889)-J889)/(MAX(H889:K889)-MIN(H889:K889)),(J889-MIN(H889:K889))/(MAX(H889:K889)-MIN(H889:K889))))</f>
        <v>0.806798644019742</v>
      </c>
      <c r="AE889" s="0" t="n">
        <f aca="false">IF(MAX(H889:K889)=MIN(H889:K889),0,IF($B$17="custo",(MAX(H889:K889)-K889)/(MAX(H889:K889)-MIN(H889:K889)),(K889-MIN(H889:K889))/(MAX(H889:K889)-MIN(H889:K889))))</f>
        <v>1</v>
      </c>
      <c r="AF889" s="0" t="n">
        <f aca="false">IF(MAX(L889:O889)=MIN(L889:O889),0,IF($C$17="custo",(MAX(L889:O889)-L889)/(MAX(L889:O889)-MIN(L889:O889)),(L889-MIN(L889:O889))/(MAX(L889:O889)-MIN(L889:O889))))</f>
        <v>0.920989356772883</v>
      </c>
      <c r="AG889" s="0" t="n">
        <f aca="false">IF(MAX(L889:O889)=MIN(L889:O889),0,IF($C$17="custo",(MAX(L889:O889)-M889)/(MAX(L889:O889)-MIN(L889:O889)),(M889-MIN(L889:O889))/(MAX(L889:O889)-MIN(L889:O889))))</f>
        <v>1</v>
      </c>
      <c r="AH889" s="0" t="n">
        <f aca="false">IF(MAX(L889:O889)=MIN(L889:O889),0,IF($C$17="custo",(MAX(L889:O889)-N889)/(MAX(L889:O889)-MIN(L889:O889)),(N889-MIN(L889:O889))/(MAX(L889:O889)-MIN(L889:O889))))</f>
        <v>0.970056486778882</v>
      </c>
      <c r="AI889" s="0" t="n">
        <f aca="false">IF(MAX(L889:O889)=MIN(L889:O889),0,IF($C$17="custo",(MAX(L889:O889)-O889)/(MAX(L889:O889)-MIN(L889:O889)),(O889-MIN(L889:O889))/(MAX(L889:O889)-MIN(L889:O889))))</f>
        <v>0</v>
      </c>
      <c r="AJ889" s="0" t="n">
        <f aca="false">IF(MAX(P889:S889)=MIN(P889:S889),0,IF($D$17="custo",(MAX(P889:S889)-P889)/(MAX(P889:S889)-MIN(P889:S889)),(P889-MIN(P889:S889))/(MAX(P889:S889)-MIN(P889:S889))))</f>
        <v>0.36438225906829</v>
      </c>
      <c r="AK889" s="0" t="n">
        <f aca="false">IF(MAX(P889:S889)=MIN(P889:S889),0,IF($D$17="custo",(MAX(P889:S889)-Q889)/(MAX(P889:S889)-MIN(P889:S889)),(Q889-MIN(P889:S889))/(MAX(P889:S889)-MIN(P889:S889))))</f>
        <v>0</v>
      </c>
      <c r="AL889" s="0" t="n">
        <f aca="false">IF(MAX(P889:S889)=MIN(P889:S889),0,IF($D$17="custo",(MAX(P889:S889)-R889)/(MAX(P889:S889)-MIN(P889:S889)),(R889-MIN(P889:S889))/(MAX(P889:S889)-MIN(P889:S889))))</f>
        <v>0.798879062936774</v>
      </c>
      <c r="AM889" s="0" t="n">
        <f aca="false">IF(MAX(P889:S889)=MIN(P889:S889),0,IF($D$17="custo",(MAX(P889:S889)-S889)/(MAX(P889:S889)-MIN(P889:S889)),(S889-MIN(P889:S889))/(MAX(P889:S889)-MIN(P889:S889))))</f>
        <v>1</v>
      </c>
      <c r="AN889" s="0" t="n">
        <f aca="false">IF(MAX(T889:W889)=MIN(T889:W889),0,IF($E$17="custo",(MAX(T889:W889)-T889)/(MAX(T889:W889)-MIN(T889:W889)),(T889-MIN(T889:W889))/(MAX(T889:W889)-MIN(T889:W889))))</f>
        <v>0</v>
      </c>
      <c r="AO889" s="0" t="n">
        <f aca="false">IF(MAX(T889:W889)=MIN(T889:W889),0,IF($E$17="custo",(MAX(T889:W889)-U889)/(MAX(T889:W889)-MIN(T889:W889)),(U889-MIN(T889:W889))/(MAX(T889:W889)-MIN(T889:W889))))</f>
        <v>0.64</v>
      </c>
      <c r="AP889" s="0" t="n">
        <f aca="false">IF(MAX(T889:W889)=MIN(T889:W889),0,IF($E$17="custo",(MAX(T889:W889)-V889)/(MAX(T889:W889)-MIN(T889:W889)),(V889-MIN(T889:W889))/(MAX(T889:W889)-MIN(T889:W889))))</f>
        <v>0.96</v>
      </c>
      <c r="AQ889" s="0" t="n">
        <f aca="false">IF(MAX(T889:W889)=MIN(T889:W889),0,IF($E$17="custo",(MAX(T889:W889)-W889)/(MAX(T889:W889)-MIN(T889:W889)),(W889-MIN(T889:W889))/(MAX(T889:W889)-MIN(T889:W889))))</f>
        <v>1</v>
      </c>
      <c r="AR889" s="0" t="n">
        <f aca="false">IF(MAX(X889:AA889)=MIN(X889:AA889),0,IF($F$17="custo",(MAX(X889:AA889)-X889)/(MAX(X889:AA889)-MIN(X889:AA889)),(X889-MIN(X889:AA889))/(MAX(X889:AA889)-MIN(X889:AA889))))</f>
        <v>0</v>
      </c>
      <c r="AS889" s="0" t="n">
        <f aca="false">IF(MAX(X889:AA889)=MIN(X889:AA889),0,IF($F$17="custo",(MAX(X889:AA889)-Y889)/(MAX(X889:AA889)-MIN(X889:AA889)),(Y889-MIN(X889:AA889))/(MAX(X889:AA889)-MIN(X889:AA889))))</f>
        <v>0.75</v>
      </c>
      <c r="AT889" s="0" t="n">
        <f aca="false">IF(MAX(X889:AA889)=MIN(X889:AA889),0,IF($F$17="custo",(MAX(X889:AA889)-Z889)/(MAX(X889:AA889)-MIN(X889:AA889)),(Z889-MIN(X889:AA889))/(MAX(X889:AA889)-MIN(X889:AA889))))</f>
        <v>0.25</v>
      </c>
      <c r="AU889" s="0" t="n">
        <f aca="false">IF(MAX(X889:AA889)=MIN(X889:AA889),0,IF($F$17="custo",(MAX(X889:AA889)-AA889)/(MAX(X889:AA889)-MIN(X889:AA889)),(AA889-MIN(X889:AA889))/(MAX(X889:AA889)-MIN(X889:AA889))))</f>
        <v>1</v>
      </c>
      <c r="AV889" s="0" t="n">
        <f aca="false">STDEVP(AB889:AE889)</f>
        <v>0.38747541807733</v>
      </c>
      <c r="AW889" s="0" t="n">
        <f aca="false">STDEVP(AF889:AI889)</f>
        <v>0.418238707394244</v>
      </c>
      <c r="AX889" s="0" t="n">
        <f aca="false">STDEVP(AJ889:AM889)</f>
        <v>0.387639426884597</v>
      </c>
      <c r="AY889" s="0" t="n">
        <f aca="false">STDEVP(AN889:AQ889)</f>
        <v>0.400374824383352</v>
      </c>
      <c r="AZ889" s="0" t="n">
        <f aca="false">STDEVP(AR889:AU889)</f>
        <v>0.395284707521047</v>
      </c>
      <c r="BA889" s="0" t="n">
        <f aca="false">AV889*((1-IFERROR(CORREL(AB889:AE889,AF889:AI889),0))+(1-IFERROR(CORREL(AB889:AE889,AJ889:AM889),0))+(1-IFERROR(CORREL(AB889:AE889,AN889:AQ889),0))+(1-IFERROR(CORREL(AB889:AE889,AR889:AU889),0)))</f>
        <v>1.13988190047854</v>
      </c>
      <c r="BB889" s="0" t="n">
        <f aca="false">AW889*((1-IFERROR(CORREL(AF889:AI889,AB889:AE889),0))+(1-IFERROR(CORREL(AF889:AI889,AJ889:AM889),0))+(1-IFERROR(CORREL(AF889:AI889,AN889:AQ889),0))+(1-IFERROR(CORREL(AF889:AI889,AR889:AU889),0)))</f>
        <v>2.73315336594689</v>
      </c>
      <c r="BC889" s="0" t="n">
        <f aca="false">AX889*((1-IFERROR(CORREL(AJ889:AM889,AB889:AE889),0))+(1-IFERROR(CORREL(AJ889:AM889,AF889:AI889),0))+(1-IFERROR(CORREL(AJ889:AM889,AN889:AQ889),0))+(1-IFERROR(CORREL(AJ889:AM889,AR889:AU889),0)))</f>
        <v>1.13374376132814</v>
      </c>
      <c r="BD889" s="0" t="n">
        <f aca="false">AY889*((1-IFERROR(CORREL(AN889:AQ889,AB889:AE889),0))+(1-IFERROR(CORREL(AN889:AQ889,AF889:AI889),0))+(1-IFERROR(CORREL(AN889:AQ889,AJ889:AM889),0))+(1-IFERROR(CORREL(AN889:AQ889,AR889:AU889),0)))</f>
        <v>1.05847526478006</v>
      </c>
      <c r="BE889" s="0" t="n">
        <f aca="false">AZ889*((1-IFERROR(CORREL(AR889:AU889,AB889:AE889),0))+(1-IFERROR(CORREL(AR889:AU889,AF889:AI889),0))+(1-IFERROR(CORREL(AR889:AU889,AJ889:AM889),0))+(1-IFERROR(CORREL(AR889:AU889,AN889:AQ889),0)))</f>
        <v>1.44291445355749</v>
      </c>
      <c r="BF889" s="0" t="n">
        <f aca="false">IF(SUM(BA889:BE889)&gt;0,BA889/SUM(BA889:BE889),1/5)</f>
        <v>0.151818897393852</v>
      </c>
      <c r="BG889" s="0" t="n">
        <f aca="false">IF(SUM(BA889:BE889)&gt;0,BB889/SUM(BA889:BE889),1/5)</f>
        <v>0.364023966212775</v>
      </c>
      <c r="BH889" s="0" t="n">
        <f aca="false">IF(SUM(BA889:BE889)&gt;0,BC889/SUM(BA889:BE889),1/5)</f>
        <v>0.151001369264428</v>
      </c>
      <c r="BI889" s="0" t="n">
        <f aca="false">IF(SUM(BA889:BE889)&gt;0,BD889/SUM(BA889:BE889),1/5)</f>
        <v>0.140976488485441</v>
      </c>
      <c r="BJ889" s="0" t="n">
        <f aca="false">IF(SUM(BA889:BE889)&gt;0,BE889/SUM(BA889:BE889),1/5)</f>
        <v>0.192179278643504</v>
      </c>
      <c r="BK889" s="0" t="n">
        <f aca="false">BF889*AB889+BG889*AF889+BH889*AJ889+BI889*AN889+BJ889*AR889</f>
        <v>0.447637217588903</v>
      </c>
      <c r="BL889" s="0" t="n">
        <f aca="false">BF889*AC889+BG889*AG889+BH889*AK889+BI889*AO889+BJ889*AS889</f>
        <v>0.598383377826085</v>
      </c>
      <c r="BM889" s="0" t="n">
        <f aca="false">BF889*AD889+BG889*AH889+BH889*AL889+BI889*AP889+BJ889*AT889</f>
        <v>0.779625171308647</v>
      </c>
      <c r="BN889" s="0" t="n">
        <f aca="false">BF889*AE889+BG889*AI889+BH889*AM889+BI889*AQ889+BJ889*AU889</f>
        <v>0.635976033787225</v>
      </c>
      <c r="BO889" s="0" t="n">
        <f aca="false">RANK(BK889,$BK889:$BN889)</f>
        <v>4</v>
      </c>
      <c r="BP889" s="0" t="n">
        <f aca="false">RANK(BL889,$BK889:$BN889)</f>
        <v>3</v>
      </c>
      <c r="BQ889" s="0" t="n">
        <f aca="false">RANK(BM889,$BK889:$BN889)</f>
        <v>1</v>
      </c>
      <c r="BR889" s="0" t="n">
        <f aca="false">RANK(BN889,$BK889:$BN889)</f>
        <v>2</v>
      </c>
    </row>
    <row r="890" customFormat="false" ht="15" hidden="false" customHeight="false" outlineLevel="0" collapsed="false">
      <c r="A890" s="0" t="n">
        <v>867</v>
      </c>
      <c r="B890" s="0" t="n">
        <f aca="false">RANDBETWEEN(1,$B$5)</f>
        <v>3</v>
      </c>
      <c r="C890" s="0" t="n">
        <f aca="false">RANDBETWEEN(1,$B$5)</f>
        <v>6</v>
      </c>
      <c r="D890" s="0" t="n">
        <f aca="false">RANDBETWEEN(1,$B$5)</f>
        <v>3</v>
      </c>
      <c r="E890" s="0" t="n">
        <f aca="false">RANDBETWEEN(1,$B$5)</f>
        <v>5</v>
      </c>
      <c r="F890" s="0" t="n">
        <f aca="false">RANDBETWEEN(1,$B$5)</f>
        <v>4</v>
      </c>
      <c r="G890" s="0" t="n">
        <f aca="false">RANDBETWEEN(1,$B$5)</f>
        <v>5</v>
      </c>
      <c r="H890" s="0" t="n">
        <f aca="true">NORMINV(RAND(),$B$8,$B$13)</f>
        <v>45.0072753454179</v>
      </c>
      <c r="I890" s="0" t="n">
        <f aca="true">NORMINV(RAND(),$C$8,$C$13)</f>
        <v>59.3731535411355</v>
      </c>
      <c r="J890" s="0" t="n">
        <f aca="true">NORMINV(RAND(),$D$8,$D$13)</f>
        <v>16.5271036140365</v>
      </c>
      <c r="K890" s="0" t="n">
        <f aca="true">NORMINV(RAND(),$E$8,$E$13)</f>
        <v>3.33973944911497</v>
      </c>
      <c r="L890" s="0" t="n">
        <f aca="true">NORMINV(RAND(),$B$9,$B$14)</f>
        <v>48.970621680824</v>
      </c>
      <c r="M890" s="0" t="n">
        <f aca="true">NORMINV(RAND(),$C$9,$C$14)</f>
        <v>49.4408040447126</v>
      </c>
      <c r="N890" s="0" t="n">
        <f aca="true">NORMINV(RAND(),$D$9,$D$14)</f>
        <v>46.884263621259</v>
      </c>
      <c r="O890" s="0" t="n">
        <f aca="true">NORMINV(RAND(),$E$9,$E$14)</f>
        <v>24.2449887488484</v>
      </c>
      <c r="P890" s="0" t="n">
        <f aca="true">NORMINV(RAND(),$B$10,$B$15)</f>
        <v>25.2033056110524</v>
      </c>
      <c r="Q890" s="0" t="n">
        <f aca="true">NORMINV(RAND(),$C$10,$C$15)</f>
        <v>32.2816171412922</v>
      </c>
      <c r="R890" s="0" t="n">
        <f aca="true">NORMINV(RAND(),$D$10,$D$15)</f>
        <v>9.10991459023099</v>
      </c>
      <c r="S890" s="0" t="n">
        <f aca="true">NORMINV(RAND(),$E$10,$E$15)</f>
        <v>4.08711647882557</v>
      </c>
      <c r="T890" s="0" t="n">
        <f aca="false">MEDIAN(INDEX(Avaliadores!$B$17:$B$22,$B890),INDEX(Avaliadores!$B$17:$B$22,$C890),INDEX(Avaliadores!$B$17:$B$22,$D890),INDEX(Avaliadores!$B$17:$B$22,$E890),INDEX(Avaliadores!$B$17:$B$22,$F890),INDEX(Avaliadores!$B$17:$B$22,$G890))</f>
        <v>2.66666666666667</v>
      </c>
      <c r="U890" s="0" t="n">
        <f aca="false">MEDIAN(INDEX(Avaliadores!$C$17:$C$22,$B890),INDEX(Avaliadores!$C$17:$C$22,$C890),INDEX(Avaliadores!$C$17:$C$22,$D890),INDEX(Avaliadores!$C$17:$C$22,$E890),INDEX(Avaliadores!$C$17:$C$22,$F890),INDEX(Avaliadores!$C$17:$C$22,$G890))</f>
        <v>5.54166666666667</v>
      </c>
      <c r="V890" s="0" t="n">
        <f aca="false">MEDIAN(INDEX(Avaliadores!$D$17:$D$22,$B890),INDEX(Avaliadores!$D$17:$D$22,$C890),INDEX(Avaliadores!$D$17:$D$22,$D890),INDEX(Avaliadores!$D$17:$D$22,$E890),INDEX(Avaliadores!$D$17:$D$22,$F890),INDEX(Avaliadores!$D$17:$D$22,$G890))</f>
        <v>5.54166666666667</v>
      </c>
      <c r="W890" s="0" t="n">
        <f aca="false">MEDIAN(INDEX(Avaliadores!$E$17:$E$22,$B890),INDEX(Avaliadores!$E$17:$E$22,$C890),INDEX(Avaliadores!$E$17:$E$22,$D890),INDEX(Avaliadores!$E$17:$E$22,$E890),INDEX(Avaliadores!$E$17:$E$22,$F890),INDEX(Avaliadores!$E$17:$E$22,$G890))</f>
        <v>6.29166666666667</v>
      </c>
      <c r="X890" s="0" t="n">
        <f aca="false">MEDIAN(INDEX(Avaliadores!$F$17:$F$22,$B890),INDEX(Avaliadores!$F$17:$F$22,$C890),INDEX(Avaliadores!$F$17:$F$22,$D890),INDEX(Avaliadores!$F$17:$F$22,$E890),INDEX(Avaliadores!$F$17:$F$22,$F890),INDEX(Avaliadores!$F$17:$F$22,$G890))</f>
        <v>2.79166666666667</v>
      </c>
      <c r="Y890" s="0" t="n">
        <f aca="false">MEDIAN(INDEX(Avaliadores!$G$17:$G$22,$B890),INDEX(Avaliadores!$G$17:$G$22,$C890),INDEX(Avaliadores!$G$17:$G$22,$D890),INDEX(Avaliadores!$G$17:$G$22,$E890),INDEX(Avaliadores!$G$17:$G$22,$F890),INDEX(Avaliadores!$G$17:$G$22,$G890))</f>
        <v>4.79166666666667</v>
      </c>
      <c r="Z890" s="0" t="n">
        <f aca="false">MEDIAN(INDEX(Avaliadores!$H$17:$H$22,$B890),INDEX(Avaliadores!$H$17:$H$22,$C890),INDEX(Avaliadores!$H$17:$H$22,$D890),INDEX(Avaliadores!$H$17:$H$22,$E890),INDEX(Avaliadores!$H$17:$H$22,$F890),INDEX(Avaliadores!$H$17:$H$22,$G890))</f>
        <v>3.66666666666667</v>
      </c>
      <c r="AA890" s="0" t="n">
        <f aca="false">MEDIAN(INDEX(Avaliadores!$I$17:$I$22,$B890),INDEX(Avaliadores!$I$17:$I$22,$C890),INDEX(Avaliadores!$I$17:$I$22,$D890),INDEX(Avaliadores!$I$17:$I$22,$E890),INDEX(Avaliadores!$I$17:$I$22,$F890),INDEX(Avaliadores!$I$17:$I$22,$G890))</f>
        <v>6.66666666666667</v>
      </c>
      <c r="AB890" s="0" t="n">
        <f aca="false">IF(MAX(H890:K890)=MIN(H890:K890),0,IF($B$17="custo",(MAX(H890:K890)-H890)/(MAX(H890:K890)-MIN(H890:K890)),(H890-MIN(H890:K890))/(MAX(H890:K890)-MIN(H890:K890))))</f>
        <v>0.256380562000476</v>
      </c>
      <c r="AC890" s="0" t="n">
        <f aca="false">IF(MAX(H890:K890)=MIN(H890:K890),0,IF($B$17="custo",(MAX(H890:K890)-I890)/(MAX(H890:K890)-MIN(H890:K890)),(I890-MIN(H890:K890))/(MAX(H890:K890)-MIN(H890:K890))))</f>
        <v>0</v>
      </c>
      <c r="AD890" s="0" t="n">
        <f aca="false">IF(MAX(H890:K890)=MIN(H890:K890),0,IF($B$17="custo",(MAX(H890:K890)-J890)/(MAX(H890:K890)-MIN(H890:K890)),(J890-MIN(H890:K890))/(MAX(H890:K890)-MIN(H890:K890))))</f>
        <v>0.764651781823169</v>
      </c>
      <c r="AE890" s="0" t="n">
        <f aca="false">IF(MAX(H890:K890)=MIN(H890:K890),0,IF($B$17="custo",(MAX(H890:K890)-K890)/(MAX(H890:K890)-MIN(H890:K890)),(K890-MIN(H890:K890))/(MAX(H890:K890)-MIN(H890:K890))))</f>
        <v>1</v>
      </c>
      <c r="AF890" s="0" t="n">
        <f aca="false">IF(MAX(L890:O890)=MIN(L890:O890),0,IF($C$17="custo",(MAX(L890:O890)-L890)/(MAX(L890:O890)-MIN(L890:O890)),(L890-MIN(L890:O890))/(MAX(L890:O890)-MIN(L890:O890))))</f>
        <v>0.981338870825675</v>
      </c>
      <c r="AG890" s="0" t="n">
        <f aca="false">IF(MAX(L890:O890)=MIN(L890:O890),0,IF($C$17="custo",(MAX(L890:O890)-M890)/(MAX(L890:O890)-MIN(L890:O890)),(M890-MIN(L890:O890))/(MAX(L890:O890)-MIN(L890:O890))))</f>
        <v>1</v>
      </c>
      <c r="AH890" s="0" t="n">
        <f aca="false">IF(MAX(L890:O890)=MIN(L890:O890),0,IF($C$17="custo",(MAX(L890:O890)-N890)/(MAX(L890:O890)-MIN(L890:O890)),(N890-MIN(L890:O890))/(MAX(L890:O890)-MIN(L890:O890))))</f>
        <v>0.898533133640124</v>
      </c>
      <c r="AI890" s="0" t="n">
        <f aca="false">IF(MAX(L890:O890)=MIN(L890:O890),0,IF($C$17="custo",(MAX(L890:O890)-O890)/(MAX(L890:O890)-MIN(L890:O890)),(O890-MIN(L890:O890))/(MAX(L890:O890)-MIN(L890:O890))))</f>
        <v>0</v>
      </c>
      <c r="AJ890" s="0" t="n">
        <f aca="false">IF(MAX(P890:S890)=MIN(P890:S890),0,IF($D$17="custo",(MAX(P890:S890)-P890)/(MAX(P890:S890)-MIN(P890:S890)),(P890-MIN(P890:S890))/(MAX(P890:S890)-MIN(P890:S890))))</f>
        <v>0.251052913296055</v>
      </c>
      <c r="AK890" s="0" t="n">
        <f aca="false">IF(MAX(P890:S890)=MIN(P890:S890),0,IF($D$17="custo",(MAX(P890:S890)-Q890)/(MAX(P890:S890)-MIN(P890:S890)),(Q890-MIN(P890:S890))/(MAX(P890:S890)-MIN(P890:S890))))</f>
        <v>0</v>
      </c>
      <c r="AL890" s="0" t="n">
        <f aca="false">IF(MAX(P890:S890)=MIN(P890:S890),0,IF($D$17="custo",(MAX(P890:S890)-R890)/(MAX(P890:S890)-MIN(P890:S890)),(R890-MIN(P890:S890))/(MAX(P890:S890)-MIN(P890:S890))))</f>
        <v>0.821851850772732</v>
      </c>
      <c r="AM890" s="0" t="n">
        <f aca="false">IF(MAX(P890:S890)=MIN(P890:S890),0,IF($D$17="custo",(MAX(P890:S890)-S890)/(MAX(P890:S890)-MIN(P890:S890)),(S890-MIN(P890:S890))/(MAX(P890:S890)-MIN(P890:S890))))</f>
        <v>1</v>
      </c>
      <c r="AN890" s="0" t="n">
        <f aca="false">IF(MAX(T890:W890)=MIN(T890:W890),0,IF($E$17="custo",(MAX(T890:W890)-T890)/(MAX(T890:W890)-MIN(T890:W890)),(T890-MIN(T890:W890))/(MAX(T890:W890)-MIN(T890:W890))))</f>
        <v>0</v>
      </c>
      <c r="AO890" s="0" t="n">
        <f aca="false">IF(MAX(T890:W890)=MIN(T890:W890),0,IF($E$17="custo",(MAX(T890:W890)-U890)/(MAX(T890:W890)-MIN(T890:W890)),(U890-MIN(T890:W890))/(MAX(T890:W890)-MIN(T890:W890))))</f>
        <v>0.793103448275862</v>
      </c>
      <c r="AP890" s="0" t="n">
        <f aca="false">IF(MAX(T890:W890)=MIN(T890:W890),0,IF($E$17="custo",(MAX(T890:W890)-V890)/(MAX(T890:W890)-MIN(T890:W890)),(V890-MIN(T890:W890))/(MAX(T890:W890)-MIN(T890:W890))))</f>
        <v>0.793103448275862</v>
      </c>
      <c r="AQ890" s="0" t="n">
        <f aca="false">IF(MAX(T890:W890)=MIN(T890:W890),0,IF($E$17="custo",(MAX(T890:W890)-W890)/(MAX(T890:W890)-MIN(T890:W890)),(W890-MIN(T890:W890))/(MAX(T890:W890)-MIN(T890:W890))))</f>
        <v>1</v>
      </c>
      <c r="AR890" s="0" t="n">
        <f aca="false">IF(MAX(X890:AA890)=MIN(X890:AA890),0,IF($F$17="custo",(MAX(X890:AA890)-X890)/(MAX(X890:AA890)-MIN(X890:AA890)),(X890-MIN(X890:AA890))/(MAX(X890:AA890)-MIN(X890:AA890))))</f>
        <v>0</v>
      </c>
      <c r="AS890" s="0" t="n">
        <f aca="false">IF(MAX(X890:AA890)=MIN(X890:AA890),0,IF($F$17="custo",(MAX(X890:AA890)-Y890)/(MAX(X890:AA890)-MIN(X890:AA890)),(Y890-MIN(X890:AA890))/(MAX(X890:AA890)-MIN(X890:AA890))))</f>
        <v>0.516129032258065</v>
      </c>
      <c r="AT890" s="0" t="n">
        <f aca="false">IF(MAX(X890:AA890)=MIN(X890:AA890),0,IF($F$17="custo",(MAX(X890:AA890)-Z890)/(MAX(X890:AA890)-MIN(X890:AA890)),(Z890-MIN(X890:AA890))/(MAX(X890:AA890)-MIN(X890:AA890))))</f>
        <v>0.225806451612903</v>
      </c>
      <c r="AU890" s="0" t="n">
        <f aca="false">IF(MAX(X890:AA890)=MIN(X890:AA890),0,IF($F$17="custo",(MAX(X890:AA890)-AA890)/(MAX(X890:AA890)-MIN(X890:AA890)),(AA890-MIN(X890:AA890))/(MAX(X890:AA890)-MIN(X890:AA890))))</f>
        <v>1</v>
      </c>
      <c r="AV890" s="0" t="n">
        <f aca="false">STDEVP(AB890:AE890)</f>
        <v>0.396635981197402</v>
      </c>
      <c r="AW890" s="0" t="n">
        <f aca="false">STDEVP(AF890:AI890)</f>
        <v>0.41742426891476</v>
      </c>
      <c r="AX890" s="0" t="n">
        <f aca="false">STDEVP(AJ890:AM890)</f>
        <v>0.407502910930779</v>
      </c>
      <c r="AY890" s="0" t="n">
        <f aca="false">STDEVP(AN890:AQ890)</f>
        <v>0.382723670352123</v>
      </c>
      <c r="AZ890" s="0" t="n">
        <f aca="false">STDEVP(AR890:AU890)</f>
        <v>0.373762265363112</v>
      </c>
      <c r="BA890" s="0" t="n">
        <f aca="false">AV890*((1-IFERROR(CORREL(AB890:AE890,AF890:AI890),0))+(1-IFERROR(CORREL(AB890:AE890,AJ890:AM890),0))+(1-IFERROR(CORREL(AB890:AE890,AN890:AQ890),0))+(1-IFERROR(CORREL(AB890:AE890,AR890:AU890),0)))</f>
        <v>1.10838916220457</v>
      </c>
      <c r="BB890" s="0" t="n">
        <f aca="false">AW890*((1-IFERROR(CORREL(AF890:AI890,AB890:AE890),0))+(1-IFERROR(CORREL(AF890:AI890,AJ890:AM890),0))+(1-IFERROR(CORREL(AF890:AI890,AN890:AQ890),0))+(1-IFERROR(CORREL(AF890:AI890,AR890:AU890),0)))</f>
        <v>2.89723501211243</v>
      </c>
      <c r="BC890" s="0" t="n">
        <f aca="false">AX890*((1-IFERROR(CORREL(AJ890:AM890,AB890:AE890),0))+(1-IFERROR(CORREL(AJ890:AM890,AF890:AI890),0))+(1-IFERROR(CORREL(AJ890:AM890,AN890:AQ890),0))+(1-IFERROR(CORREL(AJ890:AM890,AR890:AU890),0)))</f>
        <v>1.13446934178483</v>
      </c>
      <c r="BD890" s="0" t="n">
        <f aca="false">AY890*((1-IFERROR(CORREL(AN890:AQ890,AB890:AE890),0))+(1-IFERROR(CORREL(AN890:AQ890,AF890:AI890),0))+(1-IFERROR(CORREL(AN890:AQ890,AJ890:AM890),0))+(1-IFERROR(CORREL(AN890:AQ890,AR890:AU890),0)))</f>
        <v>1.05503993859899</v>
      </c>
      <c r="BE890" s="0" t="n">
        <f aca="false">AZ890*((1-IFERROR(CORREL(AR890:AU890,AB890:AE890),0))+(1-IFERROR(CORREL(AR890:AU890,AF890:AI890),0))+(1-IFERROR(CORREL(AR890:AU890,AJ890:AM890),0))+(1-IFERROR(CORREL(AR890:AU890,AN890:AQ890),0)))</f>
        <v>1.15571268673486</v>
      </c>
      <c r="BF890" s="0" t="n">
        <f aca="false">IF(SUM(BA890:BE890)&gt;0,BA890/SUM(BA890:BE890),1/5)</f>
        <v>0.150783888123673</v>
      </c>
      <c r="BG890" s="0" t="n">
        <f aca="false">IF(SUM(BA890:BE890)&gt;0,BB890/SUM(BA890:BE890),1/5)</f>
        <v>0.394136260828686</v>
      </c>
      <c r="BH890" s="0" t="n">
        <f aca="false">IF(SUM(BA890:BE890)&gt;0,BC890/SUM(BA890:BE890),1/5)</f>
        <v>0.154331803435524</v>
      </c>
      <c r="BI890" s="0" t="n">
        <f aca="false">IF(SUM(BA890:BE890)&gt;0,BD890/SUM(BA890:BE890),1/5)</f>
        <v>0.143526325854092</v>
      </c>
      <c r="BJ890" s="0" t="n">
        <f aca="false">IF(SUM(BA890:BE890)&gt;0,BE890/SUM(BA890:BE890),1/5)</f>
        <v>0.157221721758026</v>
      </c>
      <c r="BK890" s="0" t="n">
        <f aca="false">BF890*AB890+BG890*AF890+BH890*AJ890+BI890*AN890+BJ890*AR890</f>
        <v>0.464184739997563</v>
      </c>
      <c r="BL890" s="0" t="n">
        <f aca="false">BF890*AC890+BG890*AG890+BH890*AK890+BI890*AO890+BJ890*AS890</f>
        <v>0.589114179882847</v>
      </c>
      <c r="BM890" s="0" t="n">
        <f aca="false">BF890*AD890+BG890*AH890+BH890*AL890+BI890*AP890+BJ890*AT890</f>
        <v>0.745612439594067</v>
      </c>
      <c r="BN890" s="0" t="n">
        <f aca="false">BF890*AE890+BG890*AI890+BH890*AM890+BI890*AQ890+BJ890*AU890</f>
        <v>0.605863739171314</v>
      </c>
      <c r="BO890" s="0" t="n">
        <f aca="false">RANK(BK890,$BK890:$BN890)</f>
        <v>4</v>
      </c>
      <c r="BP890" s="0" t="n">
        <f aca="false">RANK(BL890,$BK890:$BN890)</f>
        <v>3</v>
      </c>
      <c r="BQ890" s="0" t="n">
        <f aca="false">RANK(BM890,$BK890:$BN890)</f>
        <v>1</v>
      </c>
      <c r="BR890" s="0" t="n">
        <f aca="false">RANK(BN890,$BK890:$BN890)</f>
        <v>2</v>
      </c>
    </row>
    <row r="891" customFormat="false" ht="15" hidden="false" customHeight="false" outlineLevel="0" collapsed="false">
      <c r="A891" s="0" t="n">
        <v>868</v>
      </c>
      <c r="B891" s="0" t="n">
        <f aca="false">RANDBETWEEN(1,$B$5)</f>
        <v>6</v>
      </c>
      <c r="C891" s="0" t="n">
        <f aca="false">RANDBETWEEN(1,$B$5)</f>
        <v>6</v>
      </c>
      <c r="D891" s="0" t="n">
        <f aca="false">RANDBETWEEN(1,$B$5)</f>
        <v>3</v>
      </c>
      <c r="E891" s="0" t="n">
        <f aca="false">RANDBETWEEN(1,$B$5)</f>
        <v>3</v>
      </c>
      <c r="F891" s="0" t="n">
        <f aca="false">RANDBETWEEN(1,$B$5)</f>
        <v>6</v>
      </c>
      <c r="G891" s="0" t="n">
        <f aca="false">RANDBETWEEN(1,$B$5)</f>
        <v>3</v>
      </c>
      <c r="H891" s="0" t="n">
        <f aca="true">NORMINV(RAND(),$B$8,$B$13)</f>
        <v>44.8575837214278</v>
      </c>
      <c r="I891" s="0" t="n">
        <f aca="true">NORMINV(RAND(),$C$8,$C$13)</f>
        <v>65.8241279050048</v>
      </c>
      <c r="J891" s="0" t="n">
        <f aca="true">NORMINV(RAND(),$D$8,$D$13)</f>
        <v>15.7481167629732</v>
      </c>
      <c r="K891" s="0" t="n">
        <f aca="true">NORMINV(RAND(),$E$8,$E$13)</f>
        <v>3.1404050997381</v>
      </c>
      <c r="L891" s="0" t="n">
        <f aca="true">NORMINV(RAND(),$B$9,$B$14)</f>
        <v>46.1954158776785</v>
      </c>
      <c r="M891" s="0" t="n">
        <f aca="true">NORMINV(RAND(),$C$9,$C$14)</f>
        <v>50.9659655984465</v>
      </c>
      <c r="N891" s="0" t="n">
        <f aca="true">NORMINV(RAND(),$D$9,$D$14)</f>
        <v>46.6479315853048</v>
      </c>
      <c r="O891" s="0" t="n">
        <f aca="true">NORMINV(RAND(),$E$9,$E$14)</f>
        <v>25.2615078252219</v>
      </c>
      <c r="P891" s="0" t="n">
        <f aca="true">NORMINV(RAND(),$B$10,$B$15)</f>
        <v>26.3543173102912</v>
      </c>
      <c r="Q891" s="0" t="n">
        <f aca="true">NORMINV(RAND(),$C$10,$C$15)</f>
        <v>29.1666137740346</v>
      </c>
      <c r="R891" s="0" t="n">
        <f aca="true">NORMINV(RAND(),$D$10,$D$15)</f>
        <v>9.6100106627828</v>
      </c>
      <c r="S891" s="0" t="n">
        <f aca="true">NORMINV(RAND(),$E$10,$E$15)</f>
        <v>3.89903699697391</v>
      </c>
      <c r="T891" s="0" t="n">
        <f aca="false">MEDIAN(INDEX(Avaliadores!$B$17:$B$22,$B891),INDEX(Avaliadores!$B$17:$B$22,$C891),INDEX(Avaliadores!$B$17:$B$22,$D891),INDEX(Avaliadores!$B$17:$B$22,$E891),INDEX(Avaliadores!$B$17:$B$22,$F891),INDEX(Avaliadores!$B$17:$B$22,$G891))</f>
        <v>2.41666666666667</v>
      </c>
      <c r="U891" s="0" t="n">
        <f aca="false">MEDIAN(INDEX(Avaliadores!$C$17:$C$22,$B891),INDEX(Avaliadores!$C$17:$C$22,$C891),INDEX(Avaliadores!$C$17:$C$22,$D891),INDEX(Avaliadores!$C$17:$C$22,$E891),INDEX(Avaliadores!$C$17:$C$22,$F891),INDEX(Avaliadores!$C$17:$C$22,$G891))</f>
        <v>5.41666666666667</v>
      </c>
      <c r="V891" s="0" t="n">
        <f aca="false">MEDIAN(INDEX(Avaliadores!$D$17:$D$22,$B891),INDEX(Avaliadores!$D$17:$D$22,$C891),INDEX(Avaliadores!$D$17:$D$22,$D891),INDEX(Avaliadores!$D$17:$D$22,$E891),INDEX(Avaliadores!$D$17:$D$22,$F891),INDEX(Avaliadores!$D$17:$D$22,$G891))</f>
        <v>5.41666666666667</v>
      </c>
      <c r="W891" s="0" t="n">
        <f aca="false">MEDIAN(INDEX(Avaliadores!$E$17:$E$22,$B891),INDEX(Avaliadores!$E$17:$E$22,$C891),INDEX(Avaliadores!$E$17:$E$22,$D891),INDEX(Avaliadores!$E$17:$E$22,$E891),INDEX(Avaliadores!$E$17:$E$22,$F891),INDEX(Avaliadores!$E$17:$E$22,$G891))</f>
        <v>5.91666666666667</v>
      </c>
      <c r="X891" s="0" t="n">
        <f aca="false">MEDIAN(INDEX(Avaliadores!$F$17:$F$22,$B891),INDEX(Avaliadores!$F$17:$F$22,$C891),INDEX(Avaliadores!$F$17:$F$22,$D891),INDEX(Avaliadores!$F$17:$F$22,$E891),INDEX(Avaliadores!$F$17:$F$22,$F891),INDEX(Avaliadores!$F$17:$F$22,$G891))</f>
        <v>2.91666666666667</v>
      </c>
      <c r="Y891" s="0" t="n">
        <f aca="false">MEDIAN(INDEX(Avaliadores!$G$17:$G$22,$B891),INDEX(Avaliadores!$G$17:$G$22,$C891),INDEX(Avaliadores!$G$17:$G$22,$D891),INDEX(Avaliadores!$G$17:$G$22,$E891),INDEX(Avaliadores!$G$17:$G$22,$F891),INDEX(Avaliadores!$G$17:$G$22,$G891))</f>
        <v>5.41666666666667</v>
      </c>
      <c r="Z891" s="0" t="n">
        <f aca="false">MEDIAN(INDEX(Avaliadores!$H$17:$H$22,$B891),INDEX(Avaliadores!$H$17:$H$22,$C891),INDEX(Avaliadores!$H$17:$H$22,$D891),INDEX(Avaliadores!$H$17:$H$22,$E891),INDEX(Avaliadores!$H$17:$H$22,$F891),INDEX(Avaliadores!$H$17:$H$22,$G891))</f>
        <v>3.91666666666667</v>
      </c>
      <c r="AA891" s="0" t="n">
        <f aca="false">MEDIAN(INDEX(Avaliadores!$I$17:$I$22,$B891),INDEX(Avaliadores!$I$17:$I$22,$C891),INDEX(Avaliadores!$I$17:$I$22,$D891),INDEX(Avaliadores!$I$17:$I$22,$E891),INDEX(Avaliadores!$I$17:$I$22,$F891),INDEX(Avaliadores!$I$17:$I$22,$G891))</f>
        <v>6.91666666666667</v>
      </c>
      <c r="AB891" s="0" t="n">
        <f aca="false">IF(MAX(H891:K891)=MIN(H891:K891),0,IF($B$17="custo",(MAX(H891:K891)-H891)/(MAX(H891:K891)-MIN(H891:K891)),(H891-MIN(H891:K891))/(MAX(H891:K891)-MIN(H891:K891))))</f>
        <v>0.3344814769332</v>
      </c>
      <c r="AC891" s="0" t="n">
        <f aca="false">IF(MAX(H891:K891)=MIN(H891:K891),0,IF($B$17="custo",(MAX(H891:K891)-I891)/(MAX(H891:K891)-MIN(H891:K891)),(I891-MIN(H891:K891))/(MAX(H891:K891)-MIN(H891:K891))))</f>
        <v>0</v>
      </c>
      <c r="AD891" s="0" t="n">
        <f aca="false">IF(MAX(H891:K891)=MIN(H891:K891),0,IF($B$17="custo",(MAX(H891:K891)-J891)/(MAX(H891:K891)-MIN(H891:K891)),(J891-MIN(H891:K891))/(MAX(H891:K891)-MIN(H891:K891))))</f>
        <v>0.798867854380598</v>
      </c>
      <c r="AE891" s="0" t="n">
        <f aca="false">IF(MAX(H891:K891)=MIN(H891:K891),0,IF($B$17="custo",(MAX(H891:K891)-K891)/(MAX(H891:K891)-MIN(H891:K891)),(K891-MIN(H891:K891))/(MAX(H891:K891)-MIN(H891:K891))))</f>
        <v>1</v>
      </c>
      <c r="AF891" s="0" t="n">
        <f aca="false">IF(MAX(L891:O891)=MIN(L891:O891),0,IF($C$17="custo",(MAX(L891:O891)-L891)/(MAX(L891:O891)-MIN(L891:O891)),(L891-MIN(L891:O891))/(MAX(L891:O891)-MIN(L891:O891))))</f>
        <v>0.814407689014264</v>
      </c>
      <c r="AG891" s="0" t="n">
        <f aca="false">IF(MAX(L891:O891)=MIN(L891:O891),0,IF($C$17="custo",(MAX(L891:O891)-M891)/(MAX(L891:O891)-MIN(L891:O891)),(M891-MIN(L891:O891))/(MAX(L891:O891)-MIN(L891:O891))))</f>
        <v>1</v>
      </c>
      <c r="AH891" s="0" t="n">
        <f aca="false">IF(MAX(L891:O891)=MIN(L891:O891),0,IF($C$17="custo",(MAX(L891:O891)-N891)/(MAX(L891:O891)-MIN(L891:O891)),(N891-MIN(L891:O891))/(MAX(L891:O891)-MIN(L891:O891))))</f>
        <v>0.832012250511671</v>
      </c>
      <c r="AI891" s="0" t="n">
        <f aca="false">IF(MAX(L891:O891)=MIN(L891:O891),0,IF($C$17="custo",(MAX(L891:O891)-O891)/(MAX(L891:O891)-MIN(L891:O891)),(O891-MIN(L891:O891))/(MAX(L891:O891)-MIN(L891:O891))))</f>
        <v>0</v>
      </c>
      <c r="AJ891" s="0" t="n">
        <f aca="false">IF(MAX(P891:S891)=MIN(P891:S891),0,IF($D$17="custo",(MAX(P891:S891)-P891)/(MAX(P891:S891)-MIN(P891:S891)),(P891-MIN(P891:S891))/(MAX(P891:S891)-MIN(P891:S891))))</f>
        <v>0.111300600313068</v>
      </c>
      <c r="AK891" s="0" t="n">
        <f aca="false">IF(MAX(P891:S891)=MIN(P891:S891),0,IF($D$17="custo",(MAX(P891:S891)-Q891)/(MAX(P891:S891)-MIN(P891:S891)),(Q891-MIN(P891:S891))/(MAX(P891:S891)-MIN(P891:S891))))</f>
        <v>0</v>
      </c>
      <c r="AL891" s="0" t="n">
        <f aca="false">IF(MAX(P891:S891)=MIN(P891:S891),0,IF($D$17="custo",(MAX(P891:S891)-R891)/(MAX(P891:S891)-MIN(P891:S891)),(R891-MIN(P891:S891))/(MAX(P891:S891)-MIN(P891:S891))))</f>
        <v>0.77398015978352</v>
      </c>
      <c r="AM891" s="0" t="n">
        <f aca="false">IF(MAX(P891:S891)=MIN(P891:S891),0,IF($D$17="custo",(MAX(P891:S891)-S891)/(MAX(P891:S891)-MIN(P891:S891)),(S891-MIN(P891:S891))/(MAX(P891:S891)-MIN(P891:S891))))</f>
        <v>1</v>
      </c>
      <c r="AN891" s="0" t="n">
        <f aca="false">IF(MAX(T891:W891)=MIN(T891:W891),0,IF($E$17="custo",(MAX(T891:W891)-T891)/(MAX(T891:W891)-MIN(T891:W891)),(T891-MIN(T891:W891))/(MAX(T891:W891)-MIN(T891:W891))))</f>
        <v>0</v>
      </c>
      <c r="AO891" s="0" t="n">
        <f aca="false">IF(MAX(T891:W891)=MIN(T891:W891),0,IF($E$17="custo",(MAX(T891:W891)-U891)/(MAX(T891:W891)-MIN(T891:W891)),(U891-MIN(T891:W891))/(MAX(T891:W891)-MIN(T891:W891))))</f>
        <v>0.857142857142857</v>
      </c>
      <c r="AP891" s="0" t="n">
        <f aca="false">IF(MAX(T891:W891)=MIN(T891:W891),0,IF($E$17="custo",(MAX(T891:W891)-V891)/(MAX(T891:W891)-MIN(T891:W891)),(V891-MIN(T891:W891))/(MAX(T891:W891)-MIN(T891:W891))))</f>
        <v>0.857142857142857</v>
      </c>
      <c r="AQ891" s="0" t="n">
        <f aca="false">IF(MAX(T891:W891)=MIN(T891:W891),0,IF($E$17="custo",(MAX(T891:W891)-W891)/(MAX(T891:W891)-MIN(T891:W891)),(W891-MIN(T891:W891))/(MAX(T891:W891)-MIN(T891:W891))))</f>
        <v>1</v>
      </c>
      <c r="AR891" s="0" t="n">
        <f aca="false">IF(MAX(X891:AA891)=MIN(X891:AA891),0,IF($F$17="custo",(MAX(X891:AA891)-X891)/(MAX(X891:AA891)-MIN(X891:AA891)),(X891-MIN(X891:AA891))/(MAX(X891:AA891)-MIN(X891:AA891))))</f>
        <v>0</v>
      </c>
      <c r="AS891" s="0" t="n">
        <f aca="false">IF(MAX(X891:AA891)=MIN(X891:AA891),0,IF($F$17="custo",(MAX(X891:AA891)-Y891)/(MAX(X891:AA891)-MIN(X891:AA891)),(Y891-MIN(X891:AA891))/(MAX(X891:AA891)-MIN(X891:AA891))))</f>
        <v>0.625</v>
      </c>
      <c r="AT891" s="0" t="n">
        <f aca="false">IF(MAX(X891:AA891)=MIN(X891:AA891),0,IF($F$17="custo",(MAX(X891:AA891)-Z891)/(MAX(X891:AA891)-MIN(X891:AA891)),(Z891-MIN(X891:AA891))/(MAX(X891:AA891)-MIN(X891:AA891))))</f>
        <v>0.25</v>
      </c>
      <c r="AU891" s="0" t="n">
        <f aca="false">IF(MAX(X891:AA891)=MIN(X891:AA891),0,IF($F$17="custo",(MAX(X891:AA891)-AA891)/(MAX(X891:AA891)-MIN(X891:AA891)),(AA891-MIN(X891:AA891))/(MAX(X891:AA891)-MIN(X891:AA891))))</f>
        <v>1</v>
      </c>
      <c r="AV891" s="0" t="n">
        <f aca="false">STDEVP(AB891:AE891)</f>
        <v>0.391239333662855</v>
      </c>
      <c r="AW891" s="0" t="n">
        <f aca="false">STDEVP(AF891:AI891)</f>
        <v>0.388786459655856</v>
      </c>
      <c r="AX891" s="0" t="n">
        <f aca="false">STDEVP(AJ891:AM891)</f>
        <v>0.425106523494694</v>
      </c>
      <c r="AY891" s="0" t="n">
        <f aca="false">STDEVP(AN891:AQ891)</f>
        <v>0.396090589514622</v>
      </c>
      <c r="AZ891" s="0" t="n">
        <f aca="false">STDEVP(AR891:AU891)</f>
        <v>0.378886114155692</v>
      </c>
      <c r="BA891" s="0" t="n">
        <f aca="false">AV891*((1-IFERROR(CORREL(AB891:AE891,AF891:AI891),0))+(1-IFERROR(CORREL(AB891:AE891,AJ891:AM891),0))+(1-IFERROR(CORREL(AB891:AE891,AN891:AQ891),0))+(1-IFERROR(CORREL(AB891:AE891,AR891:AU891),0)))</f>
        <v>1.20626820852184</v>
      </c>
      <c r="BB891" s="0" t="n">
        <f aca="false">AW891*((1-IFERROR(CORREL(AF891:AI891,AB891:AE891),0))+(1-IFERROR(CORREL(AF891:AI891,AJ891:AM891),0))+(1-IFERROR(CORREL(AF891:AI891,AN891:AQ891),0))+(1-IFERROR(CORREL(AF891:AI891,AR891:AU891),0)))</f>
        <v>2.57098320061771</v>
      </c>
      <c r="BC891" s="0" t="n">
        <f aca="false">AX891*((1-IFERROR(CORREL(AJ891:AM891,AB891:AE891),0))+(1-IFERROR(CORREL(AJ891:AM891,AF891:AI891),0))+(1-IFERROR(CORREL(AJ891:AM891,AN891:AQ891),0))+(1-IFERROR(CORREL(AJ891:AM891,AR891:AU891),0)))</f>
        <v>1.16789833960661</v>
      </c>
      <c r="BD891" s="0" t="n">
        <f aca="false">AY891*((1-IFERROR(CORREL(AN891:AQ891,AB891:AE891),0))+(1-IFERROR(CORREL(AN891:AQ891,AF891:AI891),0))+(1-IFERROR(CORREL(AN891:AQ891,AJ891:AM891),0))+(1-IFERROR(CORREL(AN891:AQ891,AR891:AU891),0)))</f>
        <v>1.03676408762629</v>
      </c>
      <c r="BE891" s="0" t="n">
        <f aca="false">AZ891*((1-IFERROR(CORREL(AR891:AU891,AB891:AE891),0))+(1-IFERROR(CORREL(AR891:AU891,AF891:AI891),0))+(1-IFERROR(CORREL(AR891:AU891,AJ891:AM891),0))+(1-IFERROR(CORREL(AR891:AU891,AN891:AQ891),0)))</f>
        <v>1.16630085454092</v>
      </c>
      <c r="BF891" s="0" t="n">
        <f aca="false">IF(SUM(BA891:BE891)&gt;0,BA891/SUM(BA891:BE891),1/5)</f>
        <v>0.168750976387883</v>
      </c>
      <c r="BG891" s="0" t="n">
        <f aca="false">IF(SUM(BA891:BE891)&gt;0,BB891/SUM(BA891:BE891),1/5)</f>
        <v>0.359667876775704</v>
      </c>
      <c r="BH891" s="0" t="n">
        <f aca="false">IF(SUM(BA891:BE891)&gt;0,BC891/SUM(BA891:BE891),1/5)</f>
        <v>0.163383220860898</v>
      </c>
      <c r="BI891" s="0" t="n">
        <f aca="false">IF(SUM(BA891:BE891)&gt;0,BD891/SUM(BA891:BE891),1/5)</f>
        <v>0.145038185400922</v>
      </c>
      <c r="BJ891" s="0" t="n">
        <f aca="false">IF(SUM(BA891:BE891)&gt;0,BE891/SUM(BA891:BE891),1/5)</f>
        <v>0.163159740574594</v>
      </c>
      <c r="BK891" s="0" t="n">
        <f aca="false">BF891*AB891+BG891*AF891+BH891*AJ891+BI891*AN891+BJ891*AR891</f>
        <v>0.367545010716608</v>
      </c>
      <c r="BL891" s="0" t="n">
        <f aca="false">BF891*AC891+BG891*AG891+BH891*AK891+BI891*AO891+BJ891*AS891</f>
        <v>0.585961159264187</v>
      </c>
      <c r="BM891" s="0" t="n">
        <f aca="false">BF891*AD891+BG891*AH891+BH891*AL891+BI891*AP891+BJ891*AT891</f>
        <v>0.725621561185401</v>
      </c>
      <c r="BN891" s="0" t="n">
        <f aca="false">BF891*AE891+BG891*AI891+BH891*AM891+BI891*AQ891+BJ891*AU891</f>
        <v>0.640332123224296</v>
      </c>
      <c r="BO891" s="0" t="n">
        <f aca="false">RANK(BK891,$BK891:$BN891)</f>
        <v>4</v>
      </c>
      <c r="BP891" s="0" t="n">
        <f aca="false">RANK(BL891,$BK891:$BN891)</f>
        <v>3</v>
      </c>
      <c r="BQ891" s="0" t="n">
        <f aca="false">RANK(BM891,$BK891:$BN891)</f>
        <v>1</v>
      </c>
      <c r="BR891" s="0" t="n">
        <f aca="false">RANK(BN891,$BK891:$BN891)</f>
        <v>2</v>
      </c>
    </row>
    <row r="892" customFormat="false" ht="15" hidden="false" customHeight="false" outlineLevel="0" collapsed="false">
      <c r="A892" s="0" t="n">
        <v>869</v>
      </c>
      <c r="B892" s="0" t="n">
        <f aca="false">RANDBETWEEN(1,$B$5)</f>
        <v>1</v>
      </c>
      <c r="C892" s="0" t="n">
        <f aca="false">RANDBETWEEN(1,$B$5)</f>
        <v>5</v>
      </c>
      <c r="D892" s="0" t="n">
        <f aca="false">RANDBETWEEN(1,$B$5)</f>
        <v>4</v>
      </c>
      <c r="E892" s="0" t="n">
        <f aca="false">RANDBETWEEN(1,$B$5)</f>
        <v>4</v>
      </c>
      <c r="F892" s="0" t="n">
        <f aca="false">RANDBETWEEN(1,$B$5)</f>
        <v>6</v>
      </c>
      <c r="G892" s="0" t="n">
        <f aca="false">RANDBETWEEN(1,$B$5)</f>
        <v>5</v>
      </c>
      <c r="H892" s="0" t="n">
        <f aca="true">NORMINV(RAND(),$B$8,$B$13)</f>
        <v>51.3335796049877</v>
      </c>
      <c r="I892" s="0" t="n">
        <f aca="true">NORMINV(RAND(),$C$8,$C$13)</f>
        <v>64.1238031764728</v>
      </c>
      <c r="J892" s="0" t="n">
        <f aca="true">NORMINV(RAND(),$D$8,$D$13)</f>
        <v>13.5140496504921</v>
      </c>
      <c r="K892" s="0" t="n">
        <f aca="true">NORMINV(RAND(),$E$8,$E$13)</f>
        <v>3.09229146798893</v>
      </c>
      <c r="L892" s="0" t="n">
        <f aca="true">NORMINV(RAND(),$B$9,$B$14)</f>
        <v>42.8890129977213</v>
      </c>
      <c r="M892" s="0" t="n">
        <f aca="true">NORMINV(RAND(),$C$9,$C$14)</f>
        <v>48.5546771068926</v>
      </c>
      <c r="N892" s="0" t="n">
        <f aca="true">NORMINV(RAND(),$D$9,$D$14)</f>
        <v>46.4057681041164</v>
      </c>
      <c r="O892" s="0" t="n">
        <f aca="true">NORMINV(RAND(),$E$9,$E$14)</f>
        <v>26.9652733176306</v>
      </c>
      <c r="P892" s="0" t="n">
        <f aca="true">NORMINV(RAND(),$B$10,$B$15)</f>
        <v>22.6321645624115</v>
      </c>
      <c r="Q892" s="0" t="n">
        <f aca="true">NORMINV(RAND(),$C$10,$C$15)</f>
        <v>29.9748586672522</v>
      </c>
      <c r="R892" s="0" t="n">
        <f aca="true">NORMINV(RAND(),$D$10,$D$15)</f>
        <v>10.0443777826019</v>
      </c>
      <c r="S892" s="0" t="n">
        <f aca="true">NORMINV(RAND(),$E$10,$E$15)</f>
        <v>3.75987848737167</v>
      </c>
      <c r="T892" s="0" t="n">
        <f aca="false">MEDIAN(INDEX(Avaliadores!$B$17:$B$22,$B892),INDEX(Avaliadores!$B$17:$B$22,$C892),INDEX(Avaliadores!$B$17:$B$22,$D892),INDEX(Avaliadores!$B$17:$B$22,$E892),INDEX(Avaliadores!$B$17:$B$22,$F892),INDEX(Avaliadores!$B$17:$B$22,$G892))</f>
        <v>2.54166666666667</v>
      </c>
      <c r="U892" s="0" t="n">
        <f aca="false">MEDIAN(INDEX(Avaliadores!$C$17:$C$22,$B892),INDEX(Avaliadores!$C$17:$C$22,$C892),INDEX(Avaliadores!$C$17:$C$22,$D892),INDEX(Avaliadores!$C$17:$C$22,$E892),INDEX(Avaliadores!$C$17:$C$22,$F892),INDEX(Avaliadores!$C$17:$C$22,$G892))</f>
        <v>5.54166666666667</v>
      </c>
      <c r="V892" s="0" t="n">
        <f aca="false">MEDIAN(INDEX(Avaliadores!$D$17:$D$22,$B892),INDEX(Avaliadores!$D$17:$D$22,$C892),INDEX(Avaliadores!$D$17:$D$22,$D892),INDEX(Avaliadores!$D$17:$D$22,$E892),INDEX(Avaliadores!$D$17:$D$22,$F892),INDEX(Avaliadores!$D$17:$D$22,$G892))</f>
        <v>5.54166666666667</v>
      </c>
      <c r="W892" s="0" t="n">
        <f aca="false">MEDIAN(INDEX(Avaliadores!$E$17:$E$22,$B892),INDEX(Avaliadores!$E$17:$E$22,$C892),INDEX(Avaliadores!$E$17:$E$22,$D892),INDEX(Avaliadores!$E$17:$E$22,$E892),INDEX(Avaliadores!$E$17:$E$22,$F892),INDEX(Avaliadores!$E$17:$E$22,$G892))</f>
        <v>6.79166666666667</v>
      </c>
      <c r="X892" s="0" t="n">
        <f aca="false">MEDIAN(INDEX(Avaliadores!$F$17:$F$22,$B892),INDEX(Avaliadores!$F$17:$F$22,$C892),INDEX(Avaliadores!$F$17:$F$22,$D892),INDEX(Avaliadores!$F$17:$F$22,$E892),INDEX(Avaliadores!$F$17:$F$22,$F892),INDEX(Avaliadores!$F$17:$F$22,$G892))</f>
        <v>2.79166666666667</v>
      </c>
      <c r="Y892" s="0" t="n">
        <f aca="false">MEDIAN(INDEX(Avaliadores!$G$17:$G$22,$B892),INDEX(Avaliadores!$G$17:$G$22,$C892),INDEX(Avaliadores!$G$17:$G$22,$D892),INDEX(Avaliadores!$G$17:$G$22,$E892),INDEX(Avaliadores!$G$17:$G$22,$F892),INDEX(Avaliadores!$G$17:$G$22,$G892))</f>
        <v>4.54166666666667</v>
      </c>
      <c r="Z892" s="0" t="n">
        <f aca="false">MEDIAN(INDEX(Avaliadores!$H$17:$H$22,$B892),INDEX(Avaliadores!$H$17:$H$22,$C892),INDEX(Avaliadores!$H$17:$H$22,$D892),INDEX(Avaliadores!$H$17:$H$22,$E892),INDEX(Avaliadores!$H$17:$H$22,$F892),INDEX(Avaliadores!$H$17:$H$22,$G892))</f>
        <v>3.54166666666667</v>
      </c>
      <c r="AA892" s="0" t="n">
        <f aca="false">MEDIAN(INDEX(Avaliadores!$I$17:$I$22,$B892),INDEX(Avaliadores!$I$17:$I$22,$C892),INDEX(Avaliadores!$I$17:$I$22,$D892),INDEX(Avaliadores!$I$17:$I$22,$E892),INDEX(Avaliadores!$I$17:$I$22,$F892),INDEX(Avaliadores!$I$17:$I$22,$G892))</f>
        <v>6.54166666666667</v>
      </c>
      <c r="AB892" s="0" t="n">
        <f aca="false">IF(MAX(H892:K892)=MIN(H892:K892),0,IF($B$17="custo",(MAX(H892:K892)-H892)/(MAX(H892:K892)-MIN(H892:K892)),(H892-MIN(H892:K892))/(MAX(H892:K892)-MIN(H892:K892))))</f>
        <v>0.209567536727214</v>
      </c>
      <c r="AC892" s="0" t="n">
        <f aca="false">IF(MAX(H892:K892)=MIN(H892:K892),0,IF($B$17="custo",(MAX(H892:K892)-I892)/(MAX(H892:K892)-MIN(H892:K892)),(I892-MIN(H892:K892))/(MAX(H892:K892)-MIN(H892:K892))))</f>
        <v>0</v>
      </c>
      <c r="AD892" s="0" t="n">
        <f aca="false">IF(MAX(H892:K892)=MIN(H892:K892),0,IF($B$17="custo",(MAX(H892:K892)-J892)/(MAX(H892:K892)-MIN(H892:K892)),(J892-MIN(H892:K892))/(MAX(H892:K892)-MIN(H892:K892))))</f>
        <v>0.829239717471157</v>
      </c>
      <c r="AE892" s="0" t="n">
        <f aca="false">IF(MAX(H892:K892)=MIN(H892:K892),0,IF($B$17="custo",(MAX(H892:K892)-K892)/(MAX(H892:K892)-MIN(H892:K892)),(K892-MIN(H892:K892))/(MAX(H892:K892)-MIN(H892:K892))))</f>
        <v>1</v>
      </c>
      <c r="AF892" s="0" t="n">
        <f aca="false">IF(MAX(L892:O892)=MIN(L892:O892),0,IF($C$17="custo",(MAX(L892:O892)-L892)/(MAX(L892:O892)-MIN(L892:O892)),(L892-MIN(L892:O892))/(MAX(L892:O892)-MIN(L892:O892))))</f>
        <v>0.737571997611659</v>
      </c>
      <c r="AG892" s="0" t="n">
        <f aca="false">IF(MAX(L892:O892)=MIN(L892:O892),0,IF($C$17="custo",(MAX(L892:O892)-M892)/(MAX(L892:O892)-MIN(L892:O892)),(M892-MIN(L892:O892))/(MAX(L892:O892)-MIN(L892:O892))))</f>
        <v>1</v>
      </c>
      <c r="AH892" s="0" t="n">
        <f aca="false">IF(MAX(L892:O892)=MIN(L892:O892),0,IF($C$17="custo",(MAX(L892:O892)-N892)/(MAX(L892:O892)-MIN(L892:O892)),(N892-MIN(L892:O892))/(MAX(L892:O892)-MIN(L892:O892))))</f>
        <v>0.900464643500484</v>
      </c>
      <c r="AI892" s="0" t="n">
        <f aca="false">IF(MAX(L892:O892)=MIN(L892:O892),0,IF($C$17="custo",(MAX(L892:O892)-O892)/(MAX(L892:O892)-MIN(L892:O892)),(O892-MIN(L892:O892))/(MAX(L892:O892)-MIN(L892:O892))))</f>
        <v>0</v>
      </c>
      <c r="AJ892" s="0" t="n">
        <f aca="false">IF(MAX(P892:S892)=MIN(P892:S892),0,IF($D$17="custo",(MAX(P892:S892)-P892)/(MAX(P892:S892)-MIN(P892:S892)),(P892-MIN(P892:S892))/(MAX(P892:S892)-MIN(P892:S892))))</f>
        <v>0.280095352140532</v>
      </c>
      <c r="AK892" s="0" t="n">
        <f aca="false">IF(MAX(P892:S892)=MIN(P892:S892),0,IF($D$17="custo",(MAX(P892:S892)-Q892)/(MAX(P892:S892)-MIN(P892:S892)),(Q892-MIN(P892:S892))/(MAX(P892:S892)-MIN(P892:S892))))</f>
        <v>0</v>
      </c>
      <c r="AL892" s="0" t="n">
        <f aca="false">IF(MAX(P892:S892)=MIN(P892:S892),0,IF($D$17="custo",(MAX(P892:S892)-R892)/(MAX(P892:S892)-MIN(P892:S892)),(R892-MIN(P892:S892))/(MAX(P892:S892)-MIN(P892:S892))))</f>
        <v>0.760270682941294</v>
      </c>
      <c r="AM892" s="0" t="n">
        <f aca="false">IF(MAX(P892:S892)=MIN(P892:S892),0,IF($D$17="custo",(MAX(P892:S892)-S892)/(MAX(P892:S892)-MIN(P892:S892)),(S892-MIN(P892:S892))/(MAX(P892:S892)-MIN(P892:S892))))</f>
        <v>1</v>
      </c>
      <c r="AN892" s="0" t="n">
        <f aca="false">IF(MAX(T892:W892)=MIN(T892:W892),0,IF($E$17="custo",(MAX(T892:W892)-T892)/(MAX(T892:W892)-MIN(T892:W892)),(T892-MIN(T892:W892))/(MAX(T892:W892)-MIN(T892:W892))))</f>
        <v>0</v>
      </c>
      <c r="AO892" s="0" t="n">
        <f aca="false">IF(MAX(T892:W892)=MIN(T892:W892),0,IF($E$17="custo",(MAX(T892:W892)-U892)/(MAX(T892:W892)-MIN(T892:W892)),(U892-MIN(T892:W892))/(MAX(T892:W892)-MIN(T892:W892))))</f>
        <v>0.705882352941177</v>
      </c>
      <c r="AP892" s="0" t="n">
        <f aca="false">IF(MAX(T892:W892)=MIN(T892:W892),0,IF($E$17="custo",(MAX(T892:W892)-V892)/(MAX(T892:W892)-MIN(T892:W892)),(V892-MIN(T892:W892))/(MAX(T892:W892)-MIN(T892:W892))))</f>
        <v>0.705882352941177</v>
      </c>
      <c r="AQ892" s="0" t="n">
        <f aca="false">IF(MAX(T892:W892)=MIN(T892:W892),0,IF($E$17="custo",(MAX(T892:W892)-W892)/(MAX(T892:W892)-MIN(T892:W892)),(W892-MIN(T892:W892))/(MAX(T892:W892)-MIN(T892:W892))))</f>
        <v>1</v>
      </c>
      <c r="AR892" s="0" t="n">
        <f aca="false">IF(MAX(X892:AA892)=MIN(X892:AA892),0,IF($F$17="custo",(MAX(X892:AA892)-X892)/(MAX(X892:AA892)-MIN(X892:AA892)),(X892-MIN(X892:AA892))/(MAX(X892:AA892)-MIN(X892:AA892))))</f>
        <v>0</v>
      </c>
      <c r="AS892" s="0" t="n">
        <f aca="false">IF(MAX(X892:AA892)=MIN(X892:AA892),0,IF($F$17="custo",(MAX(X892:AA892)-Y892)/(MAX(X892:AA892)-MIN(X892:AA892)),(Y892-MIN(X892:AA892))/(MAX(X892:AA892)-MIN(X892:AA892))))</f>
        <v>0.466666666666667</v>
      </c>
      <c r="AT892" s="0" t="n">
        <f aca="false">IF(MAX(X892:AA892)=MIN(X892:AA892),0,IF($F$17="custo",(MAX(X892:AA892)-Z892)/(MAX(X892:AA892)-MIN(X892:AA892)),(Z892-MIN(X892:AA892))/(MAX(X892:AA892)-MIN(X892:AA892))))</f>
        <v>0.2</v>
      </c>
      <c r="AU892" s="0" t="n">
        <f aca="false">IF(MAX(X892:AA892)=MIN(X892:AA892),0,IF($F$17="custo",(MAX(X892:AA892)-AA892)/(MAX(X892:AA892)-MIN(X892:AA892)),(AA892-MIN(X892:AA892))/(MAX(X892:AA892)-MIN(X892:AA892))))</f>
        <v>1</v>
      </c>
      <c r="AV892" s="0" t="n">
        <f aca="false">STDEVP(AB892:AE892)</f>
        <v>0.416044861324648</v>
      </c>
      <c r="AW892" s="0" t="n">
        <f aca="false">STDEVP(AF892:AI892)</f>
        <v>0.392122332918168</v>
      </c>
      <c r="AX892" s="0" t="n">
        <f aca="false">STDEVP(AJ892:AM892)</f>
        <v>0.392330067784725</v>
      </c>
      <c r="AY892" s="0" t="n">
        <f aca="false">STDEVP(AN892:AQ892)</f>
        <v>0.36823482428085</v>
      </c>
      <c r="AZ892" s="0" t="n">
        <f aca="false">STDEVP(AR892:AU892)</f>
        <v>0.375277674973257</v>
      </c>
      <c r="BA892" s="0" t="n">
        <f aca="false">AV892*((1-IFERROR(CORREL(AB892:AE892,AF892:AI892),0))+(1-IFERROR(CORREL(AB892:AE892,AJ892:AM892),0))+(1-IFERROR(CORREL(AB892:AE892,AN892:AQ892),0))+(1-IFERROR(CORREL(AB892:AE892,AR892:AU892),0)))</f>
        <v>1.08069387975546</v>
      </c>
      <c r="BB892" s="0" t="n">
        <f aca="false">AW892*((1-IFERROR(CORREL(AF892:AI892,AB892:AE892),0))+(1-IFERROR(CORREL(AF892:AI892,AJ892:AM892),0))+(1-IFERROR(CORREL(AF892:AI892,AN892:AQ892),0))+(1-IFERROR(CORREL(AF892:AI892,AR892:AU892),0)))</f>
        <v>2.59496989559411</v>
      </c>
      <c r="BC892" s="0" t="n">
        <f aca="false">AX892*((1-IFERROR(CORREL(AJ892:AM892,AB892:AE892),0))+(1-IFERROR(CORREL(AJ892:AM892,AF892:AI892),0))+(1-IFERROR(CORREL(AJ892:AM892,AN892:AQ892),0))+(1-IFERROR(CORREL(AJ892:AM892,AR892:AU892),0)))</f>
        <v>1.05981083460127</v>
      </c>
      <c r="BD892" s="0" t="n">
        <f aca="false">AY892*((1-IFERROR(CORREL(AN892:AQ892,AB892:AE892),0))+(1-IFERROR(CORREL(AN892:AQ892,AF892:AI892),0))+(1-IFERROR(CORREL(AN892:AQ892,AJ892:AM892),0))+(1-IFERROR(CORREL(AN892:AQ892,AR892:AU892),0)))</f>
        <v>0.912283653868276</v>
      </c>
      <c r="BE892" s="0" t="n">
        <f aca="false">AZ892*((1-IFERROR(CORREL(AR892:AU892,AB892:AE892),0))+(1-IFERROR(CORREL(AR892:AU892,AF892:AI892),0))+(1-IFERROR(CORREL(AR892:AU892,AJ892:AM892),0))+(1-IFERROR(CORREL(AR892:AU892,AN892:AQ892),0)))</f>
        <v>1.09092617852827</v>
      </c>
      <c r="BF892" s="0" t="n">
        <f aca="false">IF(SUM(BA892:BE892)&gt;0,BA892/SUM(BA892:BE892),1/5)</f>
        <v>0.160371640637176</v>
      </c>
      <c r="BG892" s="0" t="n">
        <f aca="false">IF(SUM(BA892:BE892)&gt;0,BB892/SUM(BA892:BE892),1/5)</f>
        <v>0.385085533800447</v>
      </c>
      <c r="BH892" s="0" t="n">
        <f aca="false">IF(SUM(BA892:BE892)&gt;0,BC892/SUM(BA892:BE892),1/5)</f>
        <v>0.157272661105955</v>
      </c>
      <c r="BI892" s="0" t="n">
        <f aca="false">IF(SUM(BA892:BE892)&gt;0,BD892/SUM(BA892:BE892),1/5)</f>
        <v>0.135380082221284</v>
      </c>
      <c r="BJ892" s="0" t="n">
        <f aca="false">IF(SUM(BA892:BE892)&gt;0,BE892/SUM(BA892:BE892),1/5)</f>
        <v>0.161890082235139</v>
      </c>
      <c r="BK892" s="0" t="n">
        <f aca="false">BF892*AB892+BG892*AF892+BH892*AJ892+BI892*AN892+BJ892*AR892</f>
        <v>0.361688337500333</v>
      </c>
      <c r="BL892" s="0" t="n">
        <f aca="false">BF892*AC892+BG892*AG892+BH892*AK892+BI892*AO892+BJ892*AS892</f>
        <v>0.556196649823241</v>
      </c>
      <c r="BM892" s="0" t="n">
        <f aca="false">BF892*AD892+BG892*AH892+BH892*AL892+BI892*AP892+BJ892*AT892</f>
        <v>0.727252662776947</v>
      </c>
      <c r="BN892" s="0" t="n">
        <f aca="false">BF892*AE892+BG892*AI892+BH892*AM892+BI892*AQ892+BJ892*AU892</f>
        <v>0.614914466199553</v>
      </c>
      <c r="BO892" s="0" t="n">
        <f aca="false">RANK(BK892,$BK892:$BN892)</f>
        <v>4</v>
      </c>
      <c r="BP892" s="0" t="n">
        <f aca="false">RANK(BL892,$BK892:$BN892)</f>
        <v>3</v>
      </c>
      <c r="BQ892" s="0" t="n">
        <f aca="false">RANK(BM892,$BK892:$BN892)</f>
        <v>1</v>
      </c>
      <c r="BR892" s="0" t="n">
        <f aca="false">RANK(BN892,$BK892:$BN892)</f>
        <v>2</v>
      </c>
    </row>
    <row r="893" customFormat="false" ht="15" hidden="false" customHeight="false" outlineLevel="0" collapsed="false">
      <c r="A893" s="0" t="n">
        <v>870</v>
      </c>
      <c r="B893" s="0" t="n">
        <f aca="false">RANDBETWEEN(1,$B$5)</f>
        <v>6</v>
      </c>
      <c r="C893" s="0" t="n">
        <f aca="false">RANDBETWEEN(1,$B$5)</f>
        <v>6</v>
      </c>
      <c r="D893" s="0" t="n">
        <f aca="false">RANDBETWEEN(1,$B$5)</f>
        <v>6</v>
      </c>
      <c r="E893" s="0" t="n">
        <f aca="false">RANDBETWEEN(1,$B$5)</f>
        <v>4</v>
      </c>
      <c r="F893" s="0" t="n">
        <f aca="false">RANDBETWEEN(1,$B$5)</f>
        <v>1</v>
      </c>
      <c r="G893" s="0" t="n">
        <f aca="false">RANDBETWEEN(1,$B$5)</f>
        <v>1</v>
      </c>
      <c r="H893" s="0" t="n">
        <f aca="true">NORMINV(RAND(),$B$8,$B$13)</f>
        <v>52.6226250388187</v>
      </c>
      <c r="I893" s="0" t="n">
        <f aca="true">NORMINV(RAND(),$C$8,$C$13)</f>
        <v>60.2169931129663</v>
      </c>
      <c r="J893" s="0" t="n">
        <f aca="true">NORMINV(RAND(),$D$8,$D$13)</f>
        <v>13.3057558826294</v>
      </c>
      <c r="K893" s="0" t="n">
        <f aca="true">NORMINV(RAND(),$E$8,$E$13)</f>
        <v>3.38765793535822</v>
      </c>
      <c r="L893" s="0" t="n">
        <f aca="true">NORMINV(RAND(),$B$9,$B$14)</f>
        <v>48.9458533516704</v>
      </c>
      <c r="M893" s="0" t="n">
        <f aca="true">NORMINV(RAND(),$C$9,$C$14)</f>
        <v>45.8403754470339</v>
      </c>
      <c r="N893" s="0" t="n">
        <f aca="true">NORMINV(RAND(),$D$9,$D$14)</f>
        <v>44.48070860409</v>
      </c>
      <c r="O893" s="0" t="n">
        <f aca="true">NORMINV(RAND(),$E$9,$E$14)</f>
        <v>22.2863024543388</v>
      </c>
      <c r="P893" s="0" t="n">
        <f aca="true">NORMINV(RAND(),$B$10,$B$15)</f>
        <v>23.3275385712425</v>
      </c>
      <c r="Q893" s="0" t="n">
        <f aca="true">NORMINV(RAND(),$C$10,$C$15)</f>
        <v>28.8909432054408</v>
      </c>
      <c r="R893" s="0" t="n">
        <f aca="true">NORMINV(RAND(),$D$10,$D$15)</f>
        <v>10.013011509059</v>
      </c>
      <c r="S893" s="0" t="n">
        <f aca="true">NORMINV(RAND(),$E$10,$E$15)</f>
        <v>3.89860631646166</v>
      </c>
      <c r="T893" s="0" t="n">
        <f aca="false">MEDIAN(INDEX(Avaliadores!$B$17:$B$22,$B893),INDEX(Avaliadores!$B$17:$B$22,$C893),INDEX(Avaliadores!$B$17:$B$22,$D893),INDEX(Avaliadores!$B$17:$B$22,$E893),INDEX(Avaliadores!$B$17:$B$22,$F893),INDEX(Avaliadores!$B$17:$B$22,$G893))</f>
        <v>2.04166666666667</v>
      </c>
      <c r="U893" s="0" t="n">
        <f aca="false">MEDIAN(INDEX(Avaliadores!$C$17:$C$22,$B893),INDEX(Avaliadores!$C$17:$C$22,$C893),INDEX(Avaliadores!$C$17:$C$22,$D893),INDEX(Avaliadores!$C$17:$C$22,$E893),INDEX(Avaliadores!$C$17:$C$22,$F893),INDEX(Avaliadores!$C$17:$C$22,$G893))</f>
        <v>5.79166666666667</v>
      </c>
      <c r="V893" s="0" t="n">
        <f aca="false">MEDIAN(INDEX(Avaliadores!$D$17:$D$22,$B893),INDEX(Avaliadores!$D$17:$D$22,$C893),INDEX(Avaliadores!$D$17:$D$22,$D893),INDEX(Avaliadores!$D$17:$D$22,$E893),INDEX(Avaliadores!$D$17:$D$22,$F893),INDEX(Avaliadores!$D$17:$D$22,$G893))</f>
        <v>5.29166666666667</v>
      </c>
      <c r="W893" s="0" t="n">
        <f aca="false">MEDIAN(INDEX(Avaliadores!$E$17:$E$22,$B893),INDEX(Avaliadores!$E$17:$E$22,$C893),INDEX(Avaliadores!$E$17:$E$22,$D893),INDEX(Avaliadores!$E$17:$E$22,$E893),INDEX(Avaliadores!$E$17:$E$22,$F893),INDEX(Avaliadores!$E$17:$E$22,$G893))</f>
        <v>6.29166666666667</v>
      </c>
      <c r="X893" s="0" t="n">
        <f aca="false">MEDIAN(INDEX(Avaliadores!$F$17:$F$22,$B893),INDEX(Avaliadores!$F$17:$F$22,$C893),INDEX(Avaliadores!$F$17:$F$22,$D893),INDEX(Avaliadores!$F$17:$F$22,$E893),INDEX(Avaliadores!$F$17:$F$22,$F893),INDEX(Avaliadores!$F$17:$F$22,$G893))</f>
        <v>3.04166666666667</v>
      </c>
      <c r="Y893" s="0" t="n">
        <f aca="false">MEDIAN(INDEX(Avaliadores!$G$17:$G$22,$B893),INDEX(Avaliadores!$G$17:$G$22,$C893),INDEX(Avaliadores!$G$17:$G$22,$D893),INDEX(Avaliadores!$G$17:$G$22,$E893),INDEX(Avaliadores!$G$17:$G$22,$F893),INDEX(Avaliadores!$G$17:$G$22,$G893))</f>
        <v>5.04166666666667</v>
      </c>
      <c r="Z893" s="0" t="n">
        <f aca="false">MEDIAN(INDEX(Avaliadores!$H$17:$H$22,$B893),INDEX(Avaliadores!$H$17:$H$22,$C893),INDEX(Avaliadores!$H$17:$H$22,$D893),INDEX(Avaliadores!$H$17:$H$22,$E893),INDEX(Avaliadores!$H$17:$H$22,$F893),INDEX(Avaliadores!$H$17:$H$22,$G893))</f>
        <v>4.04166666666667</v>
      </c>
      <c r="AA893" s="0" t="n">
        <f aca="false">MEDIAN(INDEX(Avaliadores!$I$17:$I$22,$B893),INDEX(Avaliadores!$I$17:$I$22,$C893),INDEX(Avaliadores!$I$17:$I$22,$D893),INDEX(Avaliadores!$I$17:$I$22,$E893),INDEX(Avaliadores!$I$17:$I$22,$F893),INDEX(Avaliadores!$I$17:$I$22,$G893))</f>
        <v>7.04166666666667</v>
      </c>
      <c r="AB893" s="0" t="n">
        <f aca="false">IF(MAX(H893:K893)=MIN(H893:K893),0,IF($B$17="custo",(MAX(H893:K893)-H893)/(MAX(H893:K893)-MIN(H893:K893)),(H893-MIN(H893:K893))/(MAX(H893:K893)-MIN(H893:K893))))</f>
        <v>0.133634645740849</v>
      </c>
      <c r="AC893" s="0" t="n">
        <f aca="false">IF(MAX(H893:K893)=MIN(H893:K893),0,IF($B$17="custo",(MAX(H893:K893)-I893)/(MAX(H893:K893)-MIN(H893:K893)),(I893-MIN(H893:K893))/(MAX(H893:K893)-MIN(H893:K893))))</f>
        <v>0</v>
      </c>
      <c r="AD893" s="0" t="n">
        <f aca="false">IF(MAX(H893:K893)=MIN(H893:K893),0,IF($B$17="custo",(MAX(H893:K893)-J893)/(MAX(H893:K893)-MIN(H893:K893)),(J893-MIN(H893:K893))/(MAX(H893:K893)-MIN(H893:K893))))</f>
        <v>0.825475735088679</v>
      </c>
      <c r="AE893" s="0" t="n">
        <f aca="false">IF(MAX(H893:K893)=MIN(H893:K893),0,IF($B$17="custo",(MAX(H893:K893)-K893)/(MAX(H893:K893)-MIN(H893:K893)),(K893-MIN(H893:K893))/(MAX(H893:K893)-MIN(H893:K893))))</f>
        <v>1</v>
      </c>
      <c r="AF893" s="0" t="n">
        <f aca="false">IF(MAX(L893:O893)=MIN(L893:O893),0,IF($C$17="custo",(MAX(L893:O893)-L893)/(MAX(L893:O893)-MIN(L893:O893)),(L893-MIN(L893:O893))/(MAX(L893:O893)-MIN(L893:O893))))</f>
        <v>1</v>
      </c>
      <c r="AG893" s="0" t="n">
        <f aca="false">IF(MAX(L893:O893)=MIN(L893:O893),0,IF($C$17="custo",(MAX(L893:O893)-M893)/(MAX(L893:O893)-MIN(L893:O893)),(M893-MIN(L893:O893))/(MAX(L893:O893)-MIN(L893:O893))))</f>
        <v>0.883513495159915</v>
      </c>
      <c r="AH893" s="0" t="n">
        <f aca="false">IF(MAX(L893:O893)=MIN(L893:O893),0,IF($C$17="custo",(MAX(L893:O893)-N893)/(MAX(L893:O893)-MIN(L893:O893)),(N893-MIN(L893:O893))/(MAX(L893:O893)-MIN(L893:O893))))</f>
        <v>0.832512379342918</v>
      </c>
      <c r="AI893" s="0" t="n">
        <f aca="false">IF(MAX(L893:O893)=MIN(L893:O893),0,IF($C$17="custo",(MAX(L893:O893)-O893)/(MAX(L893:O893)-MIN(L893:O893)),(O893-MIN(L893:O893))/(MAX(L893:O893)-MIN(L893:O893))))</f>
        <v>0</v>
      </c>
      <c r="AJ893" s="0" t="n">
        <f aca="false">IF(MAX(P893:S893)=MIN(P893:S893),0,IF($D$17="custo",(MAX(P893:S893)-P893)/(MAX(P893:S893)-MIN(P893:S893)),(P893-MIN(P893:S893))/(MAX(P893:S893)-MIN(P893:S893))))</f>
        <v>0.222604419063015</v>
      </c>
      <c r="AK893" s="0" t="n">
        <f aca="false">IF(MAX(P893:S893)=MIN(P893:S893),0,IF($D$17="custo",(MAX(P893:S893)-Q893)/(MAX(P893:S893)-MIN(P893:S893)),(Q893-MIN(P893:S893))/(MAX(P893:S893)-MIN(P893:S893))))</f>
        <v>0</v>
      </c>
      <c r="AL893" s="0" t="n">
        <f aca="false">IF(MAX(P893:S893)=MIN(P893:S893),0,IF($D$17="custo",(MAX(P893:S893)-R893)/(MAX(P893:S893)-MIN(P893:S893)),(R893-MIN(P893:S893))/(MAX(P893:S893)-MIN(P893:S893))))</f>
        <v>0.755348800724049</v>
      </c>
      <c r="AM893" s="0" t="n">
        <f aca="false">IF(MAX(P893:S893)=MIN(P893:S893),0,IF($D$17="custo",(MAX(P893:S893)-S893)/(MAX(P893:S893)-MIN(P893:S893)),(S893-MIN(P893:S893))/(MAX(P893:S893)-MIN(P893:S893))))</f>
        <v>1</v>
      </c>
      <c r="AN893" s="0" t="n">
        <f aca="false">IF(MAX(T893:W893)=MIN(T893:W893),0,IF($E$17="custo",(MAX(T893:W893)-T893)/(MAX(T893:W893)-MIN(T893:W893)),(T893-MIN(T893:W893))/(MAX(T893:W893)-MIN(T893:W893))))</f>
        <v>0</v>
      </c>
      <c r="AO893" s="0" t="n">
        <f aca="false">IF(MAX(T893:W893)=MIN(T893:W893),0,IF($E$17="custo",(MAX(T893:W893)-U893)/(MAX(T893:W893)-MIN(T893:W893)),(U893-MIN(T893:W893))/(MAX(T893:W893)-MIN(T893:W893))))</f>
        <v>0.882352941176471</v>
      </c>
      <c r="AP893" s="0" t="n">
        <f aca="false">IF(MAX(T893:W893)=MIN(T893:W893),0,IF($E$17="custo",(MAX(T893:W893)-V893)/(MAX(T893:W893)-MIN(T893:W893)),(V893-MIN(T893:W893))/(MAX(T893:W893)-MIN(T893:W893))))</f>
        <v>0.764705882352941</v>
      </c>
      <c r="AQ893" s="0" t="n">
        <f aca="false">IF(MAX(T893:W893)=MIN(T893:W893),0,IF($E$17="custo",(MAX(T893:W893)-W893)/(MAX(T893:W893)-MIN(T893:W893)),(W893-MIN(T893:W893))/(MAX(T893:W893)-MIN(T893:W893))))</f>
        <v>1</v>
      </c>
      <c r="AR893" s="0" t="n">
        <f aca="false">IF(MAX(X893:AA893)=MIN(X893:AA893),0,IF($F$17="custo",(MAX(X893:AA893)-X893)/(MAX(X893:AA893)-MIN(X893:AA893)),(X893-MIN(X893:AA893))/(MAX(X893:AA893)-MIN(X893:AA893))))</f>
        <v>0</v>
      </c>
      <c r="AS893" s="0" t="n">
        <f aca="false">IF(MAX(X893:AA893)=MIN(X893:AA893),0,IF($F$17="custo",(MAX(X893:AA893)-Y893)/(MAX(X893:AA893)-MIN(X893:AA893)),(Y893-MIN(X893:AA893))/(MAX(X893:AA893)-MIN(X893:AA893))))</f>
        <v>0.5</v>
      </c>
      <c r="AT893" s="0" t="n">
        <f aca="false">IF(MAX(X893:AA893)=MIN(X893:AA893),0,IF($F$17="custo",(MAX(X893:AA893)-Z893)/(MAX(X893:AA893)-MIN(X893:AA893)),(Z893-MIN(X893:AA893))/(MAX(X893:AA893)-MIN(X893:AA893))))</f>
        <v>0.25</v>
      </c>
      <c r="AU893" s="0" t="n">
        <f aca="false">IF(MAX(X893:AA893)=MIN(X893:AA893),0,IF($F$17="custo",(MAX(X893:AA893)-AA893)/(MAX(X893:AA893)-MIN(X893:AA893)),(AA893-MIN(X893:AA893))/(MAX(X893:AA893)-MIN(X893:AA893))))</f>
        <v>1</v>
      </c>
      <c r="AV893" s="0" t="n">
        <f aca="false">STDEVP(AB893:AE893)</f>
        <v>0.430040706414513</v>
      </c>
      <c r="AW893" s="0" t="n">
        <f aca="false">STDEVP(AF893:AI893)</f>
        <v>0.39669693096452</v>
      </c>
      <c r="AX893" s="0" t="n">
        <f aca="false">STDEVP(AJ893:AM893)</f>
        <v>0.400633811361803</v>
      </c>
      <c r="AY893" s="0" t="n">
        <f aca="false">STDEVP(AN893:AQ893)</f>
        <v>0.391021641185539</v>
      </c>
      <c r="AZ893" s="0" t="n">
        <f aca="false">STDEVP(AR893:AU893)</f>
        <v>0.369754986443726</v>
      </c>
      <c r="BA893" s="0" t="n">
        <f aca="false">AV893*((1-IFERROR(CORREL(AB893:AE893,AF893:AI893),0))+(1-IFERROR(CORREL(AB893:AE893,AJ893:AM893),0))+(1-IFERROR(CORREL(AB893:AE893,AN893:AQ893),0))+(1-IFERROR(CORREL(AB893:AE893,AR893:AU893),0)))</f>
        <v>1.16386124265594</v>
      </c>
      <c r="BB893" s="0" t="n">
        <f aca="false">AW893*((1-IFERROR(CORREL(AF893:AI893,AB893:AE893),0))+(1-IFERROR(CORREL(AF893:AI893,AJ893:AM893),0))+(1-IFERROR(CORREL(AF893:AI893,AN893:AQ893),0))+(1-IFERROR(CORREL(AF893:AI893,AR893:AU893),0)))</f>
        <v>2.79739618309134</v>
      </c>
      <c r="BC893" s="0" t="n">
        <f aca="false">AX893*((1-IFERROR(CORREL(AJ893:AM893,AB893:AE893),0))+(1-IFERROR(CORREL(AJ893:AM893,AF893:AI893),0))+(1-IFERROR(CORREL(AJ893:AM893,AN893:AQ893),0))+(1-IFERROR(CORREL(AJ893:AM893,AR893:AU893),0)))</f>
        <v>1.12391464283497</v>
      </c>
      <c r="BD893" s="0" t="n">
        <f aca="false">AY893*((1-IFERROR(CORREL(AN893:AQ893,AB893:AE893),0))+(1-IFERROR(CORREL(AN893:AQ893,AF893:AI893),0))+(1-IFERROR(CORREL(AN893:AQ893,AJ893:AM893),0))+(1-IFERROR(CORREL(AN893:AQ893,AR893:AU893),0)))</f>
        <v>1.12136318575147</v>
      </c>
      <c r="BE893" s="0" t="n">
        <f aca="false">AZ893*((1-IFERROR(CORREL(AR893:AU893,AB893:AE893),0))+(1-IFERROR(CORREL(AR893:AU893,AF893:AI893),0))+(1-IFERROR(CORREL(AR893:AU893,AJ893:AM893),0))+(1-IFERROR(CORREL(AR893:AU893,AN893:AQ893),0)))</f>
        <v>1.11019078793523</v>
      </c>
      <c r="BF893" s="0" t="n">
        <f aca="false">IF(SUM(BA893:BE893)&gt;0,BA893/SUM(BA893:BE893),1/5)</f>
        <v>0.159068582851439</v>
      </c>
      <c r="BG893" s="0" t="n">
        <f aca="false">IF(SUM(BA893:BE893)&gt;0,BB893/SUM(BA893:BE893),1/5)</f>
        <v>0.382328949714763</v>
      </c>
      <c r="BH893" s="0" t="n">
        <f aca="false">IF(SUM(BA893:BE893)&gt;0,BC893/SUM(BA893:BE893),1/5)</f>
        <v>0.153608955199645</v>
      </c>
      <c r="BI893" s="0" t="n">
        <f aca="false">IF(SUM(BA893:BE893)&gt;0,BD893/SUM(BA893:BE893),1/5)</f>
        <v>0.153260239521518</v>
      </c>
      <c r="BJ893" s="0" t="n">
        <f aca="false">IF(SUM(BA893:BE893)&gt;0,BE893/SUM(BA893:BE893),1/5)</f>
        <v>0.151733272712635</v>
      </c>
      <c r="BK893" s="0" t="n">
        <f aca="false">BF893*AB893+BG893*AF893+BH893*AJ893+BI893*AN893+BJ893*AR893</f>
        <v>0.437780055667708</v>
      </c>
      <c r="BL893" s="0" t="n">
        <f aca="false">BF893*AC893+BG893*AG893+BH893*AK893+BI893*AO893+BJ893*AS893</f>
        <v>0.548889046126849</v>
      </c>
      <c r="BM893" s="0" t="n">
        <f aca="false">BF893*AD893+BG893*AH893+BH893*AL893+BI893*AP893+BJ893*AT893</f>
        <v>0.720761503939132</v>
      </c>
      <c r="BN893" s="0" t="n">
        <f aca="false">BF893*AE893+BG893*AI893+BH893*AM893+BI893*AQ893+BJ893*AU893</f>
        <v>0.617671050285237</v>
      </c>
      <c r="BO893" s="0" t="n">
        <f aca="false">RANK(BK893,$BK893:$BN893)</f>
        <v>4</v>
      </c>
      <c r="BP893" s="0" t="n">
        <f aca="false">RANK(BL893,$BK893:$BN893)</f>
        <v>3</v>
      </c>
      <c r="BQ893" s="0" t="n">
        <f aca="false">RANK(BM893,$BK893:$BN893)</f>
        <v>1</v>
      </c>
      <c r="BR893" s="0" t="n">
        <f aca="false">RANK(BN893,$BK893:$BN893)</f>
        <v>2</v>
      </c>
    </row>
    <row r="894" customFormat="false" ht="15" hidden="false" customHeight="false" outlineLevel="0" collapsed="false">
      <c r="A894" s="0" t="n">
        <v>871</v>
      </c>
      <c r="B894" s="0" t="n">
        <f aca="false">RANDBETWEEN(1,$B$5)</f>
        <v>6</v>
      </c>
      <c r="C894" s="0" t="n">
        <f aca="false">RANDBETWEEN(1,$B$5)</f>
        <v>2</v>
      </c>
      <c r="D894" s="0" t="n">
        <f aca="false">RANDBETWEEN(1,$B$5)</f>
        <v>1</v>
      </c>
      <c r="E894" s="0" t="n">
        <f aca="false">RANDBETWEEN(1,$B$5)</f>
        <v>1</v>
      </c>
      <c r="F894" s="0" t="n">
        <f aca="false">RANDBETWEEN(1,$B$5)</f>
        <v>5</v>
      </c>
      <c r="G894" s="0" t="n">
        <f aca="false">RANDBETWEEN(1,$B$5)</f>
        <v>5</v>
      </c>
      <c r="H894" s="0" t="n">
        <f aca="true">NORMINV(RAND(),$B$8,$B$13)</f>
        <v>54.3289711040131</v>
      </c>
      <c r="I894" s="0" t="n">
        <f aca="true">NORMINV(RAND(),$C$8,$C$13)</f>
        <v>58.7765513060756</v>
      </c>
      <c r="J894" s="0" t="n">
        <f aca="true">NORMINV(RAND(),$D$8,$D$13)</f>
        <v>13.8736151481854</v>
      </c>
      <c r="K894" s="0" t="n">
        <f aca="true">NORMINV(RAND(),$E$8,$E$13)</f>
        <v>2.81092102787952</v>
      </c>
      <c r="L894" s="0" t="n">
        <f aca="true">NORMINV(RAND(),$B$9,$B$14)</f>
        <v>46.7130517357438</v>
      </c>
      <c r="M894" s="0" t="n">
        <f aca="true">NORMINV(RAND(),$C$9,$C$14)</f>
        <v>54.346053763353</v>
      </c>
      <c r="N894" s="0" t="n">
        <f aca="true">NORMINV(RAND(),$D$9,$D$14)</f>
        <v>44.4286649422822</v>
      </c>
      <c r="O894" s="0" t="n">
        <f aca="true">NORMINV(RAND(),$E$9,$E$14)</f>
        <v>25.3037554781683</v>
      </c>
      <c r="P894" s="0" t="n">
        <f aca="true">NORMINV(RAND(),$B$10,$B$15)</f>
        <v>23.4163909126002</v>
      </c>
      <c r="Q894" s="0" t="n">
        <f aca="true">NORMINV(RAND(),$C$10,$C$15)</f>
        <v>30.1156965185512</v>
      </c>
      <c r="R894" s="0" t="n">
        <f aca="true">NORMINV(RAND(),$D$10,$D$15)</f>
        <v>10.4399714113437</v>
      </c>
      <c r="S894" s="0" t="n">
        <f aca="true">NORMINV(RAND(),$E$10,$E$15)</f>
        <v>4.18547256397562</v>
      </c>
      <c r="T894" s="0" t="n">
        <f aca="false">MEDIAN(INDEX(Avaliadores!$B$17:$B$22,$B894),INDEX(Avaliadores!$B$17:$B$22,$C894),INDEX(Avaliadores!$B$17:$B$22,$D894),INDEX(Avaliadores!$B$17:$B$22,$E894),INDEX(Avaliadores!$B$17:$B$22,$F894),INDEX(Avaliadores!$B$17:$B$22,$G894))</f>
        <v>2.29166666666667</v>
      </c>
      <c r="U894" s="0" t="n">
        <f aca="false">MEDIAN(INDEX(Avaliadores!$C$17:$C$22,$B894),INDEX(Avaliadores!$C$17:$C$22,$C894),INDEX(Avaliadores!$C$17:$C$22,$D894),INDEX(Avaliadores!$C$17:$C$22,$E894),INDEX(Avaliadores!$C$17:$C$22,$F894),INDEX(Avaliadores!$C$17:$C$22,$G894))</f>
        <v>5.29166666666667</v>
      </c>
      <c r="V894" s="0" t="n">
        <f aca="false">MEDIAN(INDEX(Avaliadores!$D$17:$D$22,$B894),INDEX(Avaliadores!$D$17:$D$22,$C894),INDEX(Avaliadores!$D$17:$D$22,$D894),INDEX(Avaliadores!$D$17:$D$22,$E894),INDEX(Avaliadores!$D$17:$D$22,$F894),INDEX(Avaliadores!$D$17:$D$22,$G894))</f>
        <v>5.79166666666667</v>
      </c>
      <c r="W894" s="0" t="n">
        <f aca="false">MEDIAN(INDEX(Avaliadores!$E$17:$E$22,$B894),INDEX(Avaliadores!$E$17:$E$22,$C894),INDEX(Avaliadores!$E$17:$E$22,$D894),INDEX(Avaliadores!$E$17:$E$22,$E894),INDEX(Avaliadores!$E$17:$E$22,$F894),INDEX(Avaliadores!$E$17:$E$22,$G894))</f>
        <v>7.04166666666667</v>
      </c>
      <c r="X894" s="0" t="n">
        <f aca="false">MEDIAN(INDEX(Avaliadores!$F$17:$F$22,$B894),INDEX(Avaliadores!$F$17:$F$22,$C894),INDEX(Avaliadores!$F$17:$F$22,$D894),INDEX(Avaliadores!$F$17:$F$22,$E894),INDEX(Avaliadores!$F$17:$F$22,$F894),INDEX(Avaliadores!$F$17:$F$22,$G894))</f>
        <v>2.29166666666667</v>
      </c>
      <c r="Y894" s="0" t="n">
        <f aca="false">MEDIAN(INDEX(Avaliadores!$G$17:$G$22,$B894),INDEX(Avaliadores!$G$17:$G$22,$C894),INDEX(Avaliadores!$G$17:$G$22,$D894),INDEX(Avaliadores!$G$17:$G$22,$E894),INDEX(Avaliadores!$G$17:$G$22,$F894),INDEX(Avaliadores!$G$17:$G$22,$G894))</f>
        <v>5.04166666666667</v>
      </c>
      <c r="Z894" s="0" t="n">
        <f aca="false">MEDIAN(INDEX(Avaliadores!$H$17:$H$22,$B894),INDEX(Avaliadores!$H$17:$H$22,$C894),INDEX(Avaliadores!$H$17:$H$22,$D894),INDEX(Avaliadores!$H$17:$H$22,$E894),INDEX(Avaliadores!$H$17:$H$22,$F894),INDEX(Avaliadores!$H$17:$H$22,$G894))</f>
        <v>4.04166666666667</v>
      </c>
      <c r="AA894" s="0" t="n">
        <f aca="false">MEDIAN(INDEX(Avaliadores!$I$17:$I$22,$B894),INDEX(Avaliadores!$I$17:$I$22,$C894),INDEX(Avaliadores!$I$17:$I$22,$D894),INDEX(Avaliadores!$I$17:$I$22,$E894),INDEX(Avaliadores!$I$17:$I$22,$F894),INDEX(Avaliadores!$I$17:$I$22,$G894))</f>
        <v>6.79166666666667</v>
      </c>
      <c r="AB894" s="0" t="n">
        <f aca="false">IF(MAX(H894:K894)=MIN(H894:K894),0,IF($B$17="custo",(MAX(H894:K894)-H894)/(MAX(H894:K894)-MIN(H894:K894)),(H894-MIN(H894:K894))/(MAX(H894:K894)-MIN(H894:K894))))</f>
        <v>0.0794698492620256</v>
      </c>
      <c r="AC894" s="0" t="n">
        <f aca="false">IF(MAX(H894:K894)=MIN(H894:K894),0,IF($B$17="custo",(MAX(H894:K894)-I894)/(MAX(H894:K894)-MIN(H894:K894)),(I894-MIN(H894:K894))/(MAX(H894:K894)-MIN(H894:K894))))</f>
        <v>0</v>
      </c>
      <c r="AD894" s="0" t="n">
        <f aca="false">IF(MAX(H894:K894)=MIN(H894:K894),0,IF($B$17="custo",(MAX(H894:K894)-J894)/(MAX(H894:K894)-MIN(H894:K894)),(J894-MIN(H894:K894))/(MAX(H894:K894)-MIN(H894:K894))))</f>
        <v>0.802330572079417</v>
      </c>
      <c r="AE894" s="0" t="n">
        <f aca="false">IF(MAX(H894:K894)=MIN(H894:K894),0,IF($B$17="custo",(MAX(H894:K894)-K894)/(MAX(H894:K894)-MIN(H894:K894)),(K894-MIN(H894:K894))/(MAX(H894:K894)-MIN(H894:K894))))</f>
        <v>1</v>
      </c>
      <c r="AF894" s="0" t="n">
        <f aca="false">IF(MAX(L894:O894)=MIN(L894:O894),0,IF($C$17="custo",(MAX(L894:O894)-L894)/(MAX(L894:O894)-MIN(L894:O894)),(L894-MIN(L894:O894))/(MAX(L894:O894)-MIN(L894:O894))))</f>
        <v>0.737176377962381</v>
      </c>
      <c r="AG894" s="0" t="n">
        <f aca="false">IF(MAX(L894:O894)=MIN(L894:O894),0,IF($C$17="custo",(MAX(L894:O894)-M894)/(MAX(L894:O894)-MIN(L894:O894)),(M894-MIN(L894:O894))/(MAX(L894:O894)-MIN(L894:O894))))</f>
        <v>1</v>
      </c>
      <c r="AH894" s="0" t="n">
        <f aca="false">IF(MAX(L894:O894)=MIN(L894:O894),0,IF($C$17="custo",(MAX(L894:O894)-N894)/(MAX(L894:O894)-MIN(L894:O894)),(N894-MIN(L894:O894))/(MAX(L894:O894)-MIN(L894:O894))))</f>
        <v>0.658519145981985</v>
      </c>
      <c r="AI894" s="0" t="n">
        <f aca="false">IF(MAX(L894:O894)=MIN(L894:O894),0,IF($C$17="custo",(MAX(L894:O894)-O894)/(MAX(L894:O894)-MIN(L894:O894)),(O894-MIN(L894:O894))/(MAX(L894:O894)-MIN(L894:O894))))</f>
        <v>0</v>
      </c>
      <c r="AJ894" s="0" t="n">
        <f aca="false">IF(MAX(P894:S894)=MIN(P894:S894),0,IF($D$17="custo",(MAX(P894:S894)-P894)/(MAX(P894:S894)-MIN(P894:S894)),(P894-MIN(P894:S894))/(MAX(P894:S894)-MIN(P894:S894))))</f>
        <v>0.258358956624776</v>
      </c>
      <c r="AK894" s="0" t="n">
        <f aca="false">IF(MAX(P894:S894)=MIN(P894:S894),0,IF($D$17="custo",(MAX(P894:S894)-Q894)/(MAX(P894:S894)-MIN(P894:S894)),(Q894-MIN(P894:S894))/(MAX(P894:S894)-MIN(P894:S894))))</f>
        <v>0</v>
      </c>
      <c r="AL894" s="0" t="n">
        <f aca="false">IF(MAX(P894:S894)=MIN(P894:S894),0,IF($D$17="custo",(MAX(P894:S894)-R894)/(MAX(P894:S894)-MIN(P894:S894)),(R894-MIN(P894:S894))/(MAX(P894:S894)-MIN(P894:S894))))</f>
        <v>0.758795031684854</v>
      </c>
      <c r="AM894" s="0" t="n">
        <f aca="false">IF(MAX(P894:S894)=MIN(P894:S894),0,IF($D$17="custo",(MAX(P894:S894)-S894)/(MAX(P894:S894)-MIN(P894:S894)),(S894-MIN(P894:S894))/(MAX(P894:S894)-MIN(P894:S894))))</f>
        <v>1</v>
      </c>
      <c r="AN894" s="0" t="n">
        <f aca="false">IF(MAX(T894:W894)=MIN(T894:W894),0,IF($E$17="custo",(MAX(T894:W894)-T894)/(MAX(T894:W894)-MIN(T894:W894)),(T894-MIN(T894:W894))/(MAX(T894:W894)-MIN(T894:W894))))</f>
        <v>0</v>
      </c>
      <c r="AO894" s="0" t="n">
        <f aca="false">IF(MAX(T894:W894)=MIN(T894:W894),0,IF($E$17="custo",(MAX(T894:W894)-U894)/(MAX(T894:W894)-MIN(T894:W894)),(U894-MIN(T894:W894))/(MAX(T894:W894)-MIN(T894:W894))))</f>
        <v>0.631578947368421</v>
      </c>
      <c r="AP894" s="0" t="n">
        <f aca="false">IF(MAX(T894:W894)=MIN(T894:W894),0,IF($E$17="custo",(MAX(T894:W894)-V894)/(MAX(T894:W894)-MIN(T894:W894)),(V894-MIN(T894:W894))/(MAX(T894:W894)-MIN(T894:W894))))</f>
        <v>0.736842105263158</v>
      </c>
      <c r="AQ894" s="0" t="n">
        <f aca="false">IF(MAX(T894:W894)=MIN(T894:W894),0,IF($E$17="custo",(MAX(T894:W894)-W894)/(MAX(T894:W894)-MIN(T894:W894)),(W894-MIN(T894:W894))/(MAX(T894:W894)-MIN(T894:W894))))</f>
        <v>1</v>
      </c>
      <c r="AR894" s="0" t="n">
        <f aca="false">IF(MAX(X894:AA894)=MIN(X894:AA894),0,IF($F$17="custo",(MAX(X894:AA894)-X894)/(MAX(X894:AA894)-MIN(X894:AA894)),(X894-MIN(X894:AA894))/(MAX(X894:AA894)-MIN(X894:AA894))))</f>
        <v>0</v>
      </c>
      <c r="AS894" s="0" t="n">
        <f aca="false">IF(MAX(X894:AA894)=MIN(X894:AA894),0,IF($F$17="custo",(MAX(X894:AA894)-Y894)/(MAX(X894:AA894)-MIN(X894:AA894)),(Y894-MIN(X894:AA894))/(MAX(X894:AA894)-MIN(X894:AA894))))</f>
        <v>0.611111111111111</v>
      </c>
      <c r="AT894" s="0" t="n">
        <f aca="false">IF(MAX(X894:AA894)=MIN(X894:AA894),0,IF($F$17="custo",(MAX(X894:AA894)-Z894)/(MAX(X894:AA894)-MIN(X894:AA894)),(Z894-MIN(X894:AA894))/(MAX(X894:AA894)-MIN(X894:AA894))))</f>
        <v>0.388888888888889</v>
      </c>
      <c r="AU894" s="0" t="n">
        <f aca="false">IF(MAX(X894:AA894)=MIN(X894:AA894),0,IF($F$17="custo",(MAX(X894:AA894)-AA894)/(MAX(X894:AA894)-MIN(X894:AA894)),(AA894-MIN(X894:AA894))/(MAX(X894:AA894)-MIN(X894:AA894))))</f>
        <v>1</v>
      </c>
      <c r="AV894" s="0" t="n">
        <f aca="false">STDEVP(AB894:AE894)</f>
        <v>0.43725181457451</v>
      </c>
      <c r="AW894" s="0" t="n">
        <f aca="false">STDEVP(AF894:AI894)</f>
        <v>0.368183791396637</v>
      </c>
      <c r="AX894" s="0" t="n">
        <f aca="false">STDEVP(AJ894:AM894)</f>
        <v>0.395376939590405</v>
      </c>
      <c r="AY894" s="0" t="n">
        <f aca="false">STDEVP(AN894:AQ894)</f>
        <v>0.36724436149876</v>
      </c>
      <c r="AZ894" s="0" t="n">
        <f aca="false">STDEVP(AR894:AU894)</f>
        <v>0.362177911400147</v>
      </c>
      <c r="BA894" s="0" t="n">
        <f aca="false">AV894*((1-IFERROR(CORREL(AB894:AE894,AF894:AI894),0))+(1-IFERROR(CORREL(AB894:AE894,AJ894:AM894),0))+(1-IFERROR(CORREL(AB894:AE894,AN894:AQ894),0))+(1-IFERROR(CORREL(AB894:AE894,AR894:AU894),0)))</f>
        <v>1.10469016811039</v>
      </c>
      <c r="BB894" s="0" t="n">
        <f aca="false">AW894*((1-IFERROR(CORREL(AF894:AI894,AB894:AE894),0))+(1-IFERROR(CORREL(AF894:AI894,AJ894:AM894),0))+(1-IFERROR(CORREL(AF894:AI894,AN894:AQ894),0))+(1-IFERROR(CORREL(AF894:AI894,AR894:AU894),0)))</f>
        <v>2.54269279865707</v>
      </c>
      <c r="BC894" s="0" t="n">
        <f aca="false">AX894*((1-IFERROR(CORREL(AJ894:AM894,AB894:AE894),0))+(1-IFERROR(CORREL(AJ894:AM894,AF894:AI894),0))+(1-IFERROR(CORREL(AJ894:AM894,AN894:AQ894),0))+(1-IFERROR(CORREL(AJ894:AM894,AR894:AU894),0)))</f>
        <v>1.09815545185477</v>
      </c>
      <c r="BD894" s="0" t="n">
        <f aca="false">AY894*((1-IFERROR(CORREL(AN894:AQ894,AB894:AE894),0))+(1-IFERROR(CORREL(AN894:AQ894,AF894:AI894),0))+(1-IFERROR(CORREL(AN894:AQ894,AJ894:AM894),0))+(1-IFERROR(CORREL(AN894:AQ894,AR894:AU894),0)))</f>
        <v>0.833435448960913</v>
      </c>
      <c r="BE894" s="0" t="n">
        <f aca="false">AZ894*((1-IFERROR(CORREL(AR894:AU894,AB894:AE894),0))+(1-IFERROR(CORREL(AR894:AU894,AF894:AI894),0))+(1-IFERROR(CORREL(AR894:AU894,AJ894:AM894),0))+(1-IFERROR(CORREL(AR894:AU894,AN894:AQ894),0)))</f>
        <v>0.947462285162382</v>
      </c>
      <c r="BF894" s="0" t="n">
        <f aca="false">IF(SUM(BA894:BE894)&gt;0,BA894/SUM(BA894:BE894),1/5)</f>
        <v>0.169263920194128</v>
      </c>
      <c r="BG894" s="0" t="n">
        <f aca="false">IF(SUM(BA894:BE894)&gt;0,BB894/SUM(BA894:BE894),1/5)</f>
        <v>0.389598969352887</v>
      </c>
      <c r="BH894" s="0" t="n">
        <f aca="false">IF(SUM(BA894:BE894)&gt;0,BC894/SUM(BA894:BE894),1/5)</f>
        <v>0.168262651492085</v>
      </c>
      <c r="BI894" s="0" t="n">
        <f aca="false">IF(SUM(BA894:BE894)&gt;0,BD894/SUM(BA894:BE894),1/5)</f>
        <v>0.12770146362503</v>
      </c>
      <c r="BJ894" s="0" t="n">
        <f aca="false">IF(SUM(BA894:BE894)&gt;0,BE894/SUM(BA894:BE894),1/5)</f>
        <v>0.145172995335871</v>
      </c>
      <c r="BK894" s="0" t="n">
        <f aca="false">BF894*AB894+BG894*AF894+BH894*AJ894+BI894*AN894+BJ894*AR894</f>
        <v>0.344126698387178</v>
      </c>
      <c r="BL894" s="0" t="n">
        <f aca="false">BF894*AC894+BG894*AG894+BH894*AK894+BI894*AO894+BJ894*AS894</f>
        <v>0.558969355809622</v>
      </c>
      <c r="BM894" s="0" t="n">
        <f aca="false">BF894*AD894+BG894*AH894+BH894*AL894+BI894*AP894+BJ894*AT894</f>
        <v>0.67059284262129</v>
      </c>
      <c r="BN894" s="0" t="n">
        <f aca="false">BF894*AE894+BG894*AI894+BH894*AM894+BI894*AQ894+BJ894*AU894</f>
        <v>0.610401030647114</v>
      </c>
      <c r="BO894" s="0" t="n">
        <f aca="false">RANK(BK894,$BK894:$BN894)</f>
        <v>4</v>
      </c>
      <c r="BP894" s="0" t="n">
        <f aca="false">RANK(BL894,$BK894:$BN894)</f>
        <v>3</v>
      </c>
      <c r="BQ894" s="0" t="n">
        <f aca="false">RANK(BM894,$BK894:$BN894)</f>
        <v>1</v>
      </c>
      <c r="BR894" s="0" t="n">
        <f aca="false">RANK(BN894,$BK894:$BN894)</f>
        <v>2</v>
      </c>
    </row>
    <row r="895" customFormat="false" ht="15" hidden="false" customHeight="false" outlineLevel="0" collapsed="false">
      <c r="A895" s="0" t="n">
        <v>872</v>
      </c>
      <c r="B895" s="0" t="n">
        <f aca="false">RANDBETWEEN(1,$B$5)</f>
        <v>5</v>
      </c>
      <c r="C895" s="0" t="n">
        <f aca="false">RANDBETWEEN(1,$B$5)</f>
        <v>3</v>
      </c>
      <c r="D895" s="0" t="n">
        <f aca="false">RANDBETWEEN(1,$B$5)</f>
        <v>6</v>
      </c>
      <c r="E895" s="0" t="n">
        <f aca="false">RANDBETWEEN(1,$B$5)</f>
        <v>6</v>
      </c>
      <c r="F895" s="0" t="n">
        <f aca="false">RANDBETWEEN(1,$B$5)</f>
        <v>5</v>
      </c>
      <c r="G895" s="0" t="n">
        <f aca="false">RANDBETWEEN(1,$B$5)</f>
        <v>1</v>
      </c>
      <c r="H895" s="0" t="n">
        <f aca="true">NORMINV(RAND(),$B$8,$B$13)</f>
        <v>51.9785807116569</v>
      </c>
      <c r="I895" s="0" t="n">
        <f aca="true">NORMINV(RAND(),$C$8,$C$13)</f>
        <v>59.3890984314582</v>
      </c>
      <c r="J895" s="0" t="n">
        <f aca="true">NORMINV(RAND(),$D$8,$D$13)</f>
        <v>16.3871083116521</v>
      </c>
      <c r="K895" s="0" t="n">
        <f aca="true">NORMINV(RAND(),$E$8,$E$13)</f>
        <v>3.0547345427763</v>
      </c>
      <c r="L895" s="0" t="n">
        <f aca="true">NORMINV(RAND(),$B$9,$B$14)</f>
        <v>49.6073014343078</v>
      </c>
      <c r="M895" s="0" t="n">
        <f aca="true">NORMINV(RAND(),$C$9,$C$14)</f>
        <v>55.6886026691972</v>
      </c>
      <c r="N895" s="0" t="n">
        <f aca="true">NORMINV(RAND(),$D$9,$D$14)</f>
        <v>38.3171448359867</v>
      </c>
      <c r="O895" s="0" t="n">
        <f aca="true">NORMINV(RAND(),$E$9,$E$14)</f>
        <v>28.0178102623415</v>
      </c>
      <c r="P895" s="0" t="n">
        <f aca="true">NORMINV(RAND(),$B$10,$B$15)</f>
        <v>23.5098943941634</v>
      </c>
      <c r="Q895" s="0" t="n">
        <f aca="true">NORMINV(RAND(),$C$10,$C$15)</f>
        <v>31.0754138185394</v>
      </c>
      <c r="R895" s="0" t="n">
        <f aca="true">NORMINV(RAND(),$D$10,$D$15)</f>
        <v>10.0613004538297</v>
      </c>
      <c r="S895" s="0" t="n">
        <f aca="true">NORMINV(RAND(),$E$10,$E$15)</f>
        <v>3.97047360796053</v>
      </c>
      <c r="T895" s="0" t="n">
        <f aca="false">MEDIAN(INDEX(Avaliadores!$B$17:$B$22,$B895),INDEX(Avaliadores!$B$17:$B$22,$C895),INDEX(Avaliadores!$B$17:$B$22,$D895),INDEX(Avaliadores!$B$17:$B$22,$E895),INDEX(Avaliadores!$B$17:$B$22,$F895),INDEX(Avaliadores!$B$17:$B$22,$G895))</f>
        <v>2.29166666666667</v>
      </c>
      <c r="U895" s="0" t="n">
        <f aca="false">MEDIAN(INDEX(Avaliadores!$C$17:$C$22,$B895),INDEX(Avaliadores!$C$17:$C$22,$C895),INDEX(Avaliadores!$C$17:$C$22,$D895),INDEX(Avaliadores!$C$17:$C$22,$E895),INDEX(Avaliadores!$C$17:$C$22,$F895),INDEX(Avaliadores!$C$17:$C$22,$G895))</f>
        <v>5.54166666666667</v>
      </c>
      <c r="V895" s="0" t="n">
        <f aca="false">MEDIAN(INDEX(Avaliadores!$D$17:$D$22,$B895),INDEX(Avaliadores!$D$17:$D$22,$C895),INDEX(Avaliadores!$D$17:$D$22,$D895),INDEX(Avaliadores!$D$17:$D$22,$E895),INDEX(Avaliadores!$D$17:$D$22,$F895),INDEX(Avaliadores!$D$17:$D$22,$G895))</f>
        <v>5.54166666666667</v>
      </c>
      <c r="W895" s="0" t="n">
        <f aca="false">MEDIAN(INDEX(Avaliadores!$E$17:$E$22,$B895),INDEX(Avaliadores!$E$17:$E$22,$C895),INDEX(Avaliadores!$E$17:$E$22,$D895),INDEX(Avaliadores!$E$17:$E$22,$E895),INDEX(Avaliadores!$E$17:$E$22,$F895),INDEX(Avaliadores!$E$17:$E$22,$G895))</f>
        <v>6.54166666666667</v>
      </c>
      <c r="X895" s="0" t="n">
        <f aca="false">MEDIAN(INDEX(Avaliadores!$F$17:$F$22,$B895),INDEX(Avaliadores!$F$17:$F$22,$C895),INDEX(Avaliadores!$F$17:$F$22,$D895),INDEX(Avaliadores!$F$17:$F$22,$E895),INDEX(Avaliadores!$F$17:$F$22,$F895),INDEX(Avaliadores!$F$17:$F$22,$G895))</f>
        <v>2.66666666666667</v>
      </c>
      <c r="Y895" s="0" t="n">
        <f aca="false">MEDIAN(INDEX(Avaliadores!$G$17:$G$22,$B895),INDEX(Avaliadores!$G$17:$G$22,$C895),INDEX(Avaliadores!$G$17:$G$22,$D895),INDEX(Avaliadores!$G$17:$G$22,$E895),INDEX(Avaliadores!$G$17:$G$22,$F895),INDEX(Avaliadores!$G$17:$G$22,$G895))</f>
        <v>5.04166666666667</v>
      </c>
      <c r="Z895" s="0" t="n">
        <f aca="false">MEDIAN(INDEX(Avaliadores!$H$17:$H$22,$B895),INDEX(Avaliadores!$H$17:$H$22,$C895),INDEX(Avaliadores!$H$17:$H$22,$D895),INDEX(Avaliadores!$H$17:$H$22,$E895),INDEX(Avaliadores!$H$17:$H$22,$F895),INDEX(Avaliadores!$H$17:$H$22,$G895))</f>
        <v>3.91666666666667</v>
      </c>
      <c r="AA895" s="0" t="n">
        <f aca="false">MEDIAN(INDEX(Avaliadores!$I$17:$I$22,$B895),INDEX(Avaliadores!$I$17:$I$22,$C895),INDEX(Avaliadores!$I$17:$I$22,$D895),INDEX(Avaliadores!$I$17:$I$22,$E895),INDEX(Avaliadores!$I$17:$I$22,$F895),INDEX(Avaliadores!$I$17:$I$22,$G895))</f>
        <v>6.91666666666667</v>
      </c>
      <c r="AB895" s="0" t="n">
        <f aca="false">IF(MAX(H895:K895)=MIN(H895:K895),0,IF($B$17="custo",(MAX(H895:K895)-H895)/(MAX(H895:K895)-MIN(H895:K895)),(H895-MIN(H895:K895))/(MAX(H895:K895)-MIN(H895:K895))))</f>
        <v>0.131545245357606</v>
      </c>
      <c r="AC895" s="0" t="n">
        <f aca="false">IF(MAX(H895:K895)=MIN(H895:K895),0,IF($B$17="custo",(MAX(H895:K895)-I895)/(MAX(H895:K895)-MIN(H895:K895)),(I895-MIN(H895:K895))/(MAX(H895:K895)-MIN(H895:K895))))</f>
        <v>0</v>
      </c>
      <c r="AD895" s="0" t="n">
        <f aca="false">IF(MAX(H895:K895)=MIN(H895:K895),0,IF($B$17="custo",(MAX(H895:K895)-J895)/(MAX(H895:K895)-MIN(H895:K895)),(J895-MIN(H895:K895))/(MAX(H895:K895)-MIN(H895:K895))))</f>
        <v>0.763334972678116</v>
      </c>
      <c r="AE895" s="0" t="n">
        <f aca="false">IF(MAX(H895:K895)=MIN(H895:K895),0,IF($B$17="custo",(MAX(H895:K895)-K895)/(MAX(H895:K895)-MIN(H895:K895)),(K895-MIN(H895:K895))/(MAX(H895:K895)-MIN(H895:K895))))</f>
        <v>1</v>
      </c>
      <c r="AF895" s="0" t="n">
        <f aca="false">IF(MAX(L895:O895)=MIN(L895:O895),0,IF($C$17="custo",(MAX(L895:O895)-L895)/(MAX(L895:O895)-MIN(L895:O895)),(L895-MIN(L895:O895))/(MAX(L895:O895)-MIN(L895:O895))))</f>
        <v>0.780226704552823</v>
      </c>
      <c r="AG895" s="0" t="n">
        <f aca="false">IF(MAX(L895:O895)=MIN(L895:O895),0,IF($C$17="custo",(MAX(L895:O895)-M895)/(MAX(L895:O895)-MIN(L895:O895)),(M895-MIN(L895:O895))/(MAX(L895:O895)-MIN(L895:O895))))</f>
        <v>1</v>
      </c>
      <c r="AH895" s="0" t="n">
        <f aca="false">IF(MAX(L895:O895)=MIN(L895:O895),0,IF($C$17="custo",(MAX(L895:O895)-N895)/(MAX(L895:O895)-MIN(L895:O895)),(N895-MIN(L895:O895))/(MAX(L895:O895)-MIN(L895:O895))))</f>
        <v>0.37220960000746</v>
      </c>
      <c r="AI895" s="0" t="n">
        <f aca="false">IF(MAX(L895:O895)=MIN(L895:O895),0,IF($C$17="custo",(MAX(L895:O895)-O895)/(MAX(L895:O895)-MIN(L895:O895)),(O895-MIN(L895:O895))/(MAX(L895:O895)-MIN(L895:O895))))</f>
        <v>0</v>
      </c>
      <c r="AJ895" s="0" t="n">
        <f aca="false">IF(MAX(P895:S895)=MIN(P895:S895),0,IF($D$17="custo",(MAX(P895:S895)-P895)/(MAX(P895:S895)-MIN(P895:S895)),(P895-MIN(P895:S895))/(MAX(P895:S895)-MIN(P895:S895))))</f>
        <v>0.27911957619531</v>
      </c>
      <c r="AK895" s="0" t="n">
        <f aca="false">IF(MAX(P895:S895)=MIN(P895:S895),0,IF($D$17="custo",(MAX(P895:S895)-Q895)/(MAX(P895:S895)-MIN(P895:S895)),(Q895-MIN(P895:S895))/(MAX(P895:S895)-MIN(P895:S895))))</f>
        <v>0</v>
      </c>
      <c r="AL895" s="0" t="n">
        <f aca="false">IF(MAX(P895:S895)=MIN(P895:S895),0,IF($D$17="custo",(MAX(P895:S895)-R895)/(MAX(P895:S895)-MIN(P895:S895)),(R895-MIN(P895:S895))/(MAX(P895:S895)-MIN(P895:S895))))</f>
        <v>0.775287206001954</v>
      </c>
      <c r="AM895" s="0" t="n">
        <f aca="false">IF(MAX(P895:S895)=MIN(P895:S895),0,IF($D$17="custo",(MAX(P895:S895)-S895)/(MAX(P895:S895)-MIN(P895:S895)),(S895-MIN(P895:S895))/(MAX(P895:S895)-MIN(P895:S895))))</f>
        <v>1</v>
      </c>
      <c r="AN895" s="0" t="n">
        <f aca="false">IF(MAX(T895:W895)=MIN(T895:W895),0,IF($E$17="custo",(MAX(T895:W895)-T895)/(MAX(T895:W895)-MIN(T895:W895)),(T895-MIN(T895:W895))/(MAX(T895:W895)-MIN(T895:W895))))</f>
        <v>0</v>
      </c>
      <c r="AO895" s="0" t="n">
        <f aca="false">IF(MAX(T895:W895)=MIN(T895:W895),0,IF($E$17="custo",(MAX(T895:W895)-U895)/(MAX(T895:W895)-MIN(T895:W895)),(U895-MIN(T895:W895))/(MAX(T895:W895)-MIN(T895:W895))))</f>
        <v>0.764705882352941</v>
      </c>
      <c r="AP895" s="0" t="n">
        <f aca="false">IF(MAX(T895:W895)=MIN(T895:W895),0,IF($E$17="custo",(MAX(T895:W895)-V895)/(MAX(T895:W895)-MIN(T895:W895)),(V895-MIN(T895:W895))/(MAX(T895:W895)-MIN(T895:W895))))</f>
        <v>0.764705882352941</v>
      </c>
      <c r="AQ895" s="0" t="n">
        <f aca="false">IF(MAX(T895:W895)=MIN(T895:W895),0,IF($E$17="custo",(MAX(T895:W895)-W895)/(MAX(T895:W895)-MIN(T895:W895)),(W895-MIN(T895:W895))/(MAX(T895:W895)-MIN(T895:W895))))</f>
        <v>1</v>
      </c>
      <c r="AR895" s="0" t="n">
        <f aca="false">IF(MAX(X895:AA895)=MIN(X895:AA895),0,IF($F$17="custo",(MAX(X895:AA895)-X895)/(MAX(X895:AA895)-MIN(X895:AA895)),(X895-MIN(X895:AA895))/(MAX(X895:AA895)-MIN(X895:AA895))))</f>
        <v>0</v>
      </c>
      <c r="AS895" s="0" t="n">
        <f aca="false">IF(MAX(X895:AA895)=MIN(X895:AA895),0,IF($F$17="custo",(MAX(X895:AA895)-Y895)/(MAX(X895:AA895)-MIN(X895:AA895)),(Y895-MIN(X895:AA895))/(MAX(X895:AA895)-MIN(X895:AA895))))</f>
        <v>0.558823529411765</v>
      </c>
      <c r="AT895" s="0" t="n">
        <f aca="false">IF(MAX(X895:AA895)=MIN(X895:AA895),0,IF($F$17="custo",(MAX(X895:AA895)-Z895)/(MAX(X895:AA895)-MIN(X895:AA895)),(Z895-MIN(X895:AA895))/(MAX(X895:AA895)-MIN(X895:AA895))))</f>
        <v>0.294117647058824</v>
      </c>
      <c r="AU895" s="0" t="n">
        <f aca="false">IF(MAX(X895:AA895)=MIN(X895:AA895),0,IF($F$17="custo",(MAX(X895:AA895)-AA895)/(MAX(X895:AA895)-MIN(X895:AA895)),(AA895-MIN(X895:AA895))/(MAX(X895:AA895)-MIN(X895:AA895))))</f>
        <v>1</v>
      </c>
      <c r="AV895" s="0" t="n">
        <f aca="false">STDEVP(AB895:AE895)</f>
        <v>0.419029137386029</v>
      </c>
      <c r="AW895" s="0" t="n">
        <f aca="false">STDEVP(AF895:AI895)</f>
        <v>0.383747373130354</v>
      </c>
      <c r="AX895" s="0" t="n">
        <f aca="false">STDEVP(AJ895:AM895)</f>
        <v>0.394914922141857</v>
      </c>
      <c r="AY895" s="0" t="n">
        <f aca="false">STDEVP(AN895:AQ895)</f>
        <v>0.377514636852748</v>
      </c>
      <c r="AZ895" s="0" t="n">
        <f aca="false">STDEVP(AR895:AU895)</f>
        <v>0.367573522057353</v>
      </c>
      <c r="BA895" s="0" t="n">
        <f aca="false">AV895*((1-IFERROR(CORREL(AB895:AE895,AF895:AI895),0))+(1-IFERROR(CORREL(AB895:AE895,AJ895:AM895),0))+(1-IFERROR(CORREL(AB895:AE895,AN895:AQ895),0))+(1-IFERROR(CORREL(AB895:AE895,AR895:AU895),0)))</f>
        <v>1.18247838026647</v>
      </c>
      <c r="BB895" s="0" t="n">
        <f aca="false">AW895*((1-IFERROR(CORREL(AF895:AI895,AB895:AE895),0))+(1-IFERROR(CORREL(AF895:AI895,AJ895:AM895),0))+(1-IFERROR(CORREL(AF895:AI895,AN895:AQ895),0))+(1-IFERROR(CORREL(AF895:AI895,AR895:AU895),0)))</f>
        <v>2.72195399870353</v>
      </c>
      <c r="BC895" s="0" t="n">
        <f aca="false">AX895*((1-IFERROR(CORREL(AJ895:AM895,AB895:AE895),0))+(1-IFERROR(CORREL(AJ895:AM895,AF895:AI895),0))+(1-IFERROR(CORREL(AJ895:AM895,AN895:AQ895),0))+(1-IFERROR(CORREL(AJ895:AM895,AR895:AU895),0)))</f>
        <v>1.19652993548622</v>
      </c>
      <c r="BD895" s="0" t="n">
        <f aca="false">AY895*((1-IFERROR(CORREL(AN895:AQ895,AB895:AE895),0))+(1-IFERROR(CORREL(AN895:AQ895,AF895:AI895),0))+(1-IFERROR(CORREL(AN895:AQ895,AJ895:AM895),0))+(1-IFERROR(CORREL(AN895:AQ895,AR895:AU895),0)))</f>
        <v>0.970378520384717</v>
      </c>
      <c r="BE895" s="0" t="n">
        <f aca="false">AZ895*((1-IFERROR(CORREL(AR895:AU895,AB895:AE895),0))+(1-IFERROR(CORREL(AR895:AU895,AF895:AI895),0))+(1-IFERROR(CORREL(AR895:AU895,AJ895:AM895),0))+(1-IFERROR(CORREL(AR895:AU895,AN895:AQ895),0)))</f>
        <v>0.984453771833537</v>
      </c>
      <c r="BF895" s="0" t="n">
        <f aca="false">IF(SUM(BA895:BE895)&gt;0,BA895/SUM(BA895:BE895),1/5)</f>
        <v>0.167589682832873</v>
      </c>
      <c r="BG895" s="0" t="n">
        <f aca="false">IF(SUM(BA895:BE895)&gt;0,BB895/SUM(BA895:BE895),1/5)</f>
        <v>0.385775685155103</v>
      </c>
      <c r="BH895" s="0" t="n">
        <f aca="false">IF(SUM(BA895:BE895)&gt;0,BC895/SUM(BA895:BE895),1/5)</f>
        <v>0.169581174366153</v>
      </c>
      <c r="BI895" s="0" t="n">
        <f aca="false">IF(SUM(BA895:BE895)&gt;0,BD895/SUM(BA895:BE895),1/5)</f>
        <v>0.137529303852862</v>
      </c>
      <c r="BJ895" s="0" t="n">
        <f aca="false">IF(SUM(BA895:BE895)&gt;0,BE895/SUM(BA895:BE895),1/5)</f>
        <v>0.139524153793009</v>
      </c>
      <c r="BK895" s="0" t="n">
        <f aca="false">BF895*AB895+BG895*AF895+BH895*AJ895+BI895*AN895+BJ895*AR895</f>
        <v>0.370371542992611</v>
      </c>
      <c r="BL895" s="0" t="n">
        <f aca="false">BF895*AC895+BG895*AG895+BH895*AK895+BI895*AO895+BJ895*AS895</f>
        <v>0.568914532868091</v>
      </c>
      <c r="BM895" s="0" t="n">
        <f aca="false">BF895*AD895+BG895*AH895+BH895*AL895+BI895*AP895+BJ895*AT895</f>
        <v>0.549196577769077</v>
      </c>
      <c r="BN895" s="0" t="n">
        <f aca="false">BF895*AE895+BG895*AI895+BH895*AM895+BI895*AQ895+BJ895*AU895</f>
        <v>0.614224314844897</v>
      </c>
      <c r="BO895" s="0" t="n">
        <f aca="false">RANK(BK895,$BK895:$BN895)</f>
        <v>4</v>
      </c>
      <c r="BP895" s="0" t="n">
        <f aca="false">RANK(BL895,$BK895:$BN895)</f>
        <v>2</v>
      </c>
      <c r="BQ895" s="0" t="n">
        <f aca="false">RANK(BM895,$BK895:$BN895)</f>
        <v>3</v>
      </c>
      <c r="BR895" s="0" t="n">
        <f aca="false">RANK(BN895,$BK895:$BN895)</f>
        <v>1</v>
      </c>
    </row>
    <row r="896" customFormat="false" ht="15" hidden="false" customHeight="false" outlineLevel="0" collapsed="false">
      <c r="A896" s="0" t="n">
        <v>873</v>
      </c>
      <c r="B896" s="0" t="n">
        <f aca="false">RANDBETWEEN(1,$B$5)</f>
        <v>2</v>
      </c>
      <c r="C896" s="0" t="n">
        <f aca="false">RANDBETWEEN(1,$B$5)</f>
        <v>3</v>
      </c>
      <c r="D896" s="0" t="n">
        <f aca="false">RANDBETWEEN(1,$B$5)</f>
        <v>6</v>
      </c>
      <c r="E896" s="0" t="n">
        <f aca="false">RANDBETWEEN(1,$B$5)</f>
        <v>4</v>
      </c>
      <c r="F896" s="0" t="n">
        <f aca="false">RANDBETWEEN(1,$B$5)</f>
        <v>4</v>
      </c>
      <c r="G896" s="0" t="n">
        <f aca="false">RANDBETWEEN(1,$B$5)</f>
        <v>1</v>
      </c>
      <c r="H896" s="0" t="n">
        <f aca="true">NORMINV(RAND(),$B$8,$B$13)</f>
        <v>51.5979962605375</v>
      </c>
      <c r="I896" s="0" t="n">
        <f aca="true">NORMINV(RAND(),$C$8,$C$13)</f>
        <v>64.5950319703326</v>
      </c>
      <c r="J896" s="0" t="n">
        <f aca="true">NORMINV(RAND(),$D$8,$D$13)</f>
        <v>14.1283517563955</v>
      </c>
      <c r="K896" s="0" t="n">
        <f aca="true">NORMINV(RAND(),$E$8,$E$13)</f>
        <v>3.16345357052676</v>
      </c>
      <c r="L896" s="0" t="n">
        <f aca="true">NORMINV(RAND(),$B$9,$B$14)</f>
        <v>47.8568267521499</v>
      </c>
      <c r="M896" s="0" t="n">
        <f aca="true">NORMINV(RAND(),$C$9,$C$14)</f>
        <v>55.8934223711597</v>
      </c>
      <c r="N896" s="0" t="n">
        <f aca="true">NORMINV(RAND(),$D$9,$D$14)</f>
        <v>44.9506495061156</v>
      </c>
      <c r="O896" s="0" t="n">
        <f aca="true">NORMINV(RAND(),$E$9,$E$14)</f>
        <v>31.5885891742177</v>
      </c>
      <c r="P896" s="0" t="n">
        <f aca="true">NORMINV(RAND(),$B$10,$B$15)</f>
        <v>25.5001278260355</v>
      </c>
      <c r="Q896" s="0" t="n">
        <f aca="true">NORMINV(RAND(),$C$10,$C$15)</f>
        <v>31.5645730447792</v>
      </c>
      <c r="R896" s="0" t="n">
        <f aca="true">NORMINV(RAND(),$D$10,$D$15)</f>
        <v>10.2564034208903</v>
      </c>
      <c r="S896" s="0" t="n">
        <f aca="true">NORMINV(RAND(),$E$10,$E$15)</f>
        <v>4.44486001013664</v>
      </c>
      <c r="T896" s="0" t="n">
        <f aca="false">MEDIAN(INDEX(Avaliadores!$B$17:$B$22,$B896),INDEX(Avaliadores!$B$17:$B$22,$C896),INDEX(Avaliadores!$B$17:$B$22,$D896),INDEX(Avaliadores!$B$17:$B$22,$E896),INDEX(Avaliadores!$B$17:$B$22,$F896),INDEX(Avaliadores!$B$17:$B$22,$G896))</f>
        <v>2.91666666666667</v>
      </c>
      <c r="U896" s="0" t="n">
        <f aca="false">MEDIAN(INDEX(Avaliadores!$C$17:$C$22,$B896),INDEX(Avaliadores!$C$17:$C$22,$C896),INDEX(Avaliadores!$C$17:$C$22,$D896),INDEX(Avaliadores!$C$17:$C$22,$E896),INDEX(Avaliadores!$C$17:$C$22,$F896),INDEX(Avaliadores!$C$17:$C$22,$G896))</f>
        <v>5.29166666666667</v>
      </c>
      <c r="V896" s="0" t="n">
        <f aca="false">MEDIAN(INDEX(Avaliadores!$D$17:$D$22,$B896),INDEX(Avaliadores!$D$17:$D$22,$C896),INDEX(Avaliadores!$D$17:$D$22,$D896),INDEX(Avaliadores!$D$17:$D$22,$E896),INDEX(Avaliadores!$D$17:$D$22,$F896),INDEX(Avaliadores!$D$17:$D$22,$G896))</f>
        <v>5.66666666666667</v>
      </c>
      <c r="W896" s="0" t="n">
        <f aca="false">MEDIAN(INDEX(Avaliadores!$E$17:$E$22,$B896),INDEX(Avaliadores!$E$17:$E$22,$C896),INDEX(Avaliadores!$E$17:$E$22,$D896),INDEX(Avaliadores!$E$17:$E$22,$E896),INDEX(Avaliadores!$E$17:$E$22,$F896),INDEX(Avaliadores!$E$17:$E$22,$G896))</f>
        <v>6.29166666666667</v>
      </c>
      <c r="X896" s="0" t="n">
        <f aca="false">MEDIAN(INDEX(Avaliadores!$F$17:$F$22,$B896),INDEX(Avaliadores!$F$17:$F$22,$C896),INDEX(Avaliadores!$F$17:$F$22,$D896),INDEX(Avaliadores!$F$17:$F$22,$E896),INDEX(Avaliadores!$F$17:$F$22,$F896),INDEX(Avaliadores!$F$17:$F$22,$G896))</f>
        <v>2.91666666666667</v>
      </c>
      <c r="Y896" s="0" t="n">
        <f aca="false">MEDIAN(INDEX(Avaliadores!$G$17:$G$22,$B896),INDEX(Avaliadores!$G$17:$G$22,$C896),INDEX(Avaliadores!$G$17:$G$22,$D896),INDEX(Avaliadores!$G$17:$G$22,$E896),INDEX(Avaliadores!$G$17:$G$22,$F896),INDEX(Avaliadores!$G$17:$G$22,$G896))</f>
        <v>5.04166666666667</v>
      </c>
      <c r="Z896" s="0" t="n">
        <f aca="false">MEDIAN(INDEX(Avaliadores!$H$17:$H$22,$B896),INDEX(Avaliadores!$H$17:$H$22,$C896),INDEX(Avaliadores!$H$17:$H$22,$D896),INDEX(Avaliadores!$H$17:$H$22,$E896),INDEX(Avaliadores!$H$17:$H$22,$F896),INDEX(Avaliadores!$H$17:$H$22,$G896))</f>
        <v>3.91666666666667</v>
      </c>
      <c r="AA896" s="0" t="n">
        <f aca="false">MEDIAN(INDEX(Avaliadores!$I$17:$I$22,$B896),INDEX(Avaliadores!$I$17:$I$22,$C896),INDEX(Avaliadores!$I$17:$I$22,$D896),INDEX(Avaliadores!$I$17:$I$22,$E896),INDEX(Avaliadores!$I$17:$I$22,$F896),INDEX(Avaliadores!$I$17:$I$22,$G896))</f>
        <v>6.41666666666667</v>
      </c>
      <c r="AB896" s="0" t="n">
        <f aca="false">IF(MAX(H896:K896)=MIN(H896:K896),0,IF($B$17="custo",(MAX(H896:K896)-H896)/(MAX(H896:K896)-MIN(H896:K896)),(H896-MIN(H896:K896))/(MAX(H896:K896)-MIN(H896:K896))))</f>
        <v>0.211569294625778</v>
      </c>
      <c r="AC896" s="0" t="n">
        <f aca="false">IF(MAX(H896:K896)=MIN(H896:K896),0,IF($B$17="custo",(MAX(H896:K896)-I896)/(MAX(H896:K896)-MIN(H896:K896)),(I896-MIN(H896:K896))/(MAX(H896:K896)-MIN(H896:K896))))</f>
        <v>0</v>
      </c>
      <c r="AD896" s="0" t="n">
        <f aca="false">IF(MAX(H896:K896)=MIN(H896:K896),0,IF($B$17="custo",(MAX(H896:K896)-J896)/(MAX(H896:K896)-MIN(H896:K896)),(J896-MIN(H896:K896))/(MAX(H896:K896)-MIN(H896:K896))))</f>
        <v>0.821510394629493</v>
      </c>
      <c r="AE896" s="0" t="n">
        <f aca="false">IF(MAX(H896:K896)=MIN(H896:K896),0,IF($B$17="custo",(MAX(H896:K896)-K896)/(MAX(H896:K896)-MIN(H896:K896)),(K896-MIN(H896:K896))/(MAX(H896:K896)-MIN(H896:K896))))</f>
        <v>1</v>
      </c>
      <c r="AF896" s="0" t="n">
        <f aca="false">IF(MAX(L896:O896)=MIN(L896:O896),0,IF($C$17="custo",(MAX(L896:O896)-L896)/(MAX(L896:O896)-MIN(L896:O896)),(L896-MIN(L896:O896))/(MAX(L896:O896)-MIN(L896:O896))))</f>
        <v>0.6693416674005</v>
      </c>
      <c r="AG896" s="0" t="n">
        <f aca="false">IF(MAX(L896:O896)=MIN(L896:O896),0,IF($C$17="custo",(MAX(L896:O896)-M896)/(MAX(L896:O896)-MIN(L896:O896)),(M896-MIN(L896:O896))/(MAX(L896:O896)-MIN(L896:O896))))</f>
        <v>1</v>
      </c>
      <c r="AH896" s="0" t="n">
        <f aca="false">IF(MAX(L896:O896)=MIN(L896:O896),0,IF($C$17="custo",(MAX(L896:O896)-N896)/(MAX(L896:O896)-MIN(L896:O896)),(N896-MIN(L896:O896))/(MAX(L896:O896)-MIN(L896:O896))))</f>
        <v>0.549769678467863</v>
      </c>
      <c r="AI896" s="0" t="n">
        <f aca="false">IF(MAX(L896:O896)=MIN(L896:O896),0,IF($C$17="custo",(MAX(L896:O896)-O896)/(MAX(L896:O896)-MIN(L896:O896)),(O896-MIN(L896:O896))/(MAX(L896:O896)-MIN(L896:O896))))</f>
        <v>0</v>
      </c>
      <c r="AJ896" s="0" t="n">
        <f aca="false">IF(MAX(P896:S896)=MIN(P896:S896),0,IF($D$17="custo",(MAX(P896:S896)-P896)/(MAX(P896:S896)-MIN(P896:S896)),(P896-MIN(P896:S896))/(MAX(P896:S896)-MIN(P896:S896))))</f>
        <v>0.223617602848416</v>
      </c>
      <c r="AK896" s="0" t="n">
        <f aca="false">IF(MAX(P896:S896)=MIN(P896:S896),0,IF($D$17="custo",(MAX(P896:S896)-Q896)/(MAX(P896:S896)-MIN(P896:S896)),(Q896-MIN(P896:S896))/(MAX(P896:S896)-MIN(P896:S896))))</f>
        <v>0</v>
      </c>
      <c r="AL896" s="0" t="n">
        <f aca="false">IF(MAX(P896:S896)=MIN(P896:S896),0,IF($D$17="custo",(MAX(P896:S896)-R896)/(MAX(P896:S896)-MIN(P896:S896)),(R896-MIN(P896:S896))/(MAX(P896:S896)-MIN(P896:S896))))</f>
        <v>0.785707783731709</v>
      </c>
      <c r="AM896" s="0" t="n">
        <f aca="false">IF(MAX(P896:S896)=MIN(P896:S896),0,IF($D$17="custo",(MAX(P896:S896)-S896)/(MAX(P896:S896)-MIN(P896:S896)),(S896-MIN(P896:S896))/(MAX(P896:S896)-MIN(P896:S896))))</f>
        <v>1</v>
      </c>
      <c r="AN896" s="0" t="n">
        <f aca="false">IF(MAX(T896:W896)=MIN(T896:W896),0,IF($E$17="custo",(MAX(T896:W896)-T896)/(MAX(T896:W896)-MIN(T896:W896)),(T896-MIN(T896:W896))/(MAX(T896:W896)-MIN(T896:W896))))</f>
        <v>0</v>
      </c>
      <c r="AO896" s="0" t="n">
        <f aca="false">IF(MAX(T896:W896)=MIN(T896:W896),0,IF($E$17="custo",(MAX(T896:W896)-U896)/(MAX(T896:W896)-MIN(T896:W896)),(U896-MIN(T896:W896))/(MAX(T896:W896)-MIN(T896:W896))))</f>
        <v>0.703703703703704</v>
      </c>
      <c r="AP896" s="0" t="n">
        <f aca="false">IF(MAX(T896:W896)=MIN(T896:W896),0,IF($E$17="custo",(MAX(T896:W896)-V896)/(MAX(T896:W896)-MIN(T896:W896)),(V896-MIN(T896:W896))/(MAX(T896:W896)-MIN(T896:W896))))</f>
        <v>0.814814814814815</v>
      </c>
      <c r="AQ896" s="0" t="n">
        <f aca="false">IF(MAX(T896:W896)=MIN(T896:W896),0,IF($E$17="custo",(MAX(T896:W896)-W896)/(MAX(T896:W896)-MIN(T896:W896)),(W896-MIN(T896:W896))/(MAX(T896:W896)-MIN(T896:W896))))</f>
        <v>1</v>
      </c>
      <c r="AR896" s="0" t="n">
        <f aca="false">IF(MAX(X896:AA896)=MIN(X896:AA896),0,IF($F$17="custo",(MAX(X896:AA896)-X896)/(MAX(X896:AA896)-MIN(X896:AA896)),(X896-MIN(X896:AA896))/(MAX(X896:AA896)-MIN(X896:AA896))))</f>
        <v>0</v>
      </c>
      <c r="AS896" s="0" t="n">
        <f aca="false">IF(MAX(X896:AA896)=MIN(X896:AA896),0,IF($F$17="custo",(MAX(X896:AA896)-Y896)/(MAX(X896:AA896)-MIN(X896:AA896)),(Y896-MIN(X896:AA896))/(MAX(X896:AA896)-MIN(X896:AA896))))</f>
        <v>0.607142857142857</v>
      </c>
      <c r="AT896" s="0" t="n">
        <f aca="false">IF(MAX(X896:AA896)=MIN(X896:AA896),0,IF($F$17="custo",(MAX(X896:AA896)-Z896)/(MAX(X896:AA896)-MIN(X896:AA896)),(Z896-MIN(X896:AA896))/(MAX(X896:AA896)-MIN(X896:AA896))))</f>
        <v>0.285714285714286</v>
      </c>
      <c r="AU896" s="0" t="n">
        <f aca="false">IF(MAX(X896:AA896)=MIN(X896:AA896),0,IF($F$17="custo",(MAX(X896:AA896)-AA896)/(MAX(X896:AA896)-MIN(X896:AA896)),(AA896-MIN(X896:AA896))/(MAX(X896:AA896)-MIN(X896:AA896))))</f>
        <v>1</v>
      </c>
      <c r="AV896" s="0" t="n">
        <f aca="false">STDEVP(AB896:AE896)</f>
        <v>0.414212396964763</v>
      </c>
      <c r="AW896" s="0" t="n">
        <f aca="false">STDEVP(AF896:AI896)</f>
        <v>0.360260730492762</v>
      </c>
      <c r="AX896" s="0" t="n">
        <f aca="false">STDEVP(AJ896:AM896)</f>
        <v>0.405584278058033</v>
      </c>
      <c r="AY896" s="0" t="n">
        <f aca="false">STDEVP(AN896:AQ896)</f>
        <v>0.378612005560387</v>
      </c>
      <c r="AZ896" s="0" t="n">
        <f aca="false">STDEVP(AR896:AU896)</f>
        <v>0.372333204678447</v>
      </c>
      <c r="BA896" s="0" t="n">
        <f aca="false">AV896*((1-IFERROR(CORREL(AB896:AE896,AF896:AI896),0))+(1-IFERROR(CORREL(AB896:AE896,AJ896:AM896),0))+(1-IFERROR(CORREL(AB896:AE896,AN896:AQ896),0))+(1-IFERROR(CORREL(AB896:AE896,AR896:AU896),0)))</f>
        <v>1.17385021653836</v>
      </c>
      <c r="BB896" s="0" t="n">
        <f aca="false">AW896*((1-IFERROR(CORREL(AF896:AI896,AB896:AE896),0))+(1-IFERROR(CORREL(AF896:AI896,AJ896:AM896),0))+(1-IFERROR(CORREL(AF896:AI896,AN896:AQ896),0))+(1-IFERROR(CORREL(AF896:AI896,AR896:AU896),0)))</f>
        <v>2.44643545869115</v>
      </c>
      <c r="BC896" s="0" t="n">
        <f aca="false">AX896*((1-IFERROR(CORREL(AJ896:AM896,AB896:AE896),0))+(1-IFERROR(CORREL(AJ896:AM896,AF896:AI896),0))+(1-IFERROR(CORREL(AJ896:AM896,AN896:AQ896),0))+(1-IFERROR(CORREL(AJ896:AM896,AR896:AU896),0)))</f>
        <v>1.15558501301057</v>
      </c>
      <c r="BD896" s="0" t="n">
        <f aca="false">AY896*((1-IFERROR(CORREL(AN896:AQ896,AB896:AE896),0))+(1-IFERROR(CORREL(AN896:AQ896,AF896:AI896),0))+(1-IFERROR(CORREL(AN896:AQ896,AJ896:AM896),0))+(1-IFERROR(CORREL(AN896:AQ896,AR896:AU896),0)))</f>
        <v>0.904289559866733</v>
      </c>
      <c r="BE896" s="0" t="n">
        <f aca="false">AZ896*((1-IFERROR(CORREL(AR896:AU896,AB896:AE896),0))+(1-IFERROR(CORREL(AR896:AU896,AF896:AI896),0))+(1-IFERROR(CORREL(AR896:AU896,AJ896:AM896),0))+(1-IFERROR(CORREL(AR896:AU896,AN896:AQ896),0)))</f>
        <v>1.04531193214848</v>
      </c>
      <c r="BF896" s="0" t="n">
        <f aca="false">IF(SUM(BA896:BE896)&gt;0,BA896/SUM(BA896:BE896),1/5)</f>
        <v>0.174537963294914</v>
      </c>
      <c r="BG896" s="0" t="n">
        <f aca="false">IF(SUM(BA896:BE896)&gt;0,BB896/SUM(BA896:BE896),1/5)</f>
        <v>0.363756684009996</v>
      </c>
      <c r="BH896" s="0" t="n">
        <f aca="false">IF(SUM(BA896:BE896)&gt;0,BC896/SUM(BA896:BE896),1/5)</f>
        <v>0.171822138585771</v>
      </c>
      <c r="BI896" s="0" t="n">
        <f aca="false">IF(SUM(BA896:BE896)&gt;0,BD896/SUM(BA896:BE896),1/5)</f>
        <v>0.134457408436177</v>
      </c>
      <c r="BJ896" s="0" t="n">
        <f aca="false">IF(SUM(BA896:BE896)&gt;0,BE896/SUM(BA896:BE896),1/5)</f>
        <v>0.155425805673142</v>
      </c>
      <c r="BK896" s="0" t="n">
        <f aca="false">BF896*AB896+BG896*AF896+BH896*AJ896+BI896*AN896+BJ896*AR896</f>
        <v>0.318826833929891</v>
      </c>
      <c r="BL896" s="0" t="n">
        <f aca="false">BF896*AC896+BG896*AG896+BH896*AK896+BI896*AO896+BJ896*AS896</f>
        <v>0.552740528047058</v>
      </c>
      <c r="BM896" s="0" t="n">
        <f aca="false">BF896*AD896+BG896*AH896+BH896*AL896+BI896*AP896+BJ896*AT896</f>
        <v>0.632334399422086</v>
      </c>
      <c r="BN896" s="0" t="n">
        <f aca="false">BF896*AE896+BG896*AI896+BH896*AM896+BI896*AQ896+BJ896*AU896</f>
        <v>0.636243315990004</v>
      </c>
      <c r="BO896" s="0" t="n">
        <f aca="false">RANK(BK896,$BK896:$BN896)</f>
        <v>4</v>
      </c>
      <c r="BP896" s="0" t="n">
        <f aca="false">RANK(BL896,$BK896:$BN896)</f>
        <v>3</v>
      </c>
      <c r="BQ896" s="0" t="n">
        <f aca="false">RANK(BM896,$BK896:$BN896)</f>
        <v>2</v>
      </c>
      <c r="BR896" s="0" t="n">
        <f aca="false">RANK(BN896,$BK896:$BN896)</f>
        <v>1</v>
      </c>
    </row>
    <row r="897" customFormat="false" ht="15" hidden="false" customHeight="false" outlineLevel="0" collapsed="false">
      <c r="A897" s="0" t="n">
        <v>874</v>
      </c>
      <c r="B897" s="0" t="n">
        <f aca="false">RANDBETWEEN(1,$B$5)</f>
        <v>1</v>
      </c>
      <c r="C897" s="0" t="n">
        <f aca="false">RANDBETWEEN(1,$B$5)</f>
        <v>6</v>
      </c>
      <c r="D897" s="0" t="n">
        <f aca="false">RANDBETWEEN(1,$B$5)</f>
        <v>1</v>
      </c>
      <c r="E897" s="0" t="n">
        <f aca="false">RANDBETWEEN(1,$B$5)</f>
        <v>6</v>
      </c>
      <c r="F897" s="0" t="n">
        <f aca="false">RANDBETWEEN(1,$B$5)</f>
        <v>3</v>
      </c>
      <c r="G897" s="0" t="n">
        <f aca="false">RANDBETWEEN(1,$B$5)</f>
        <v>3</v>
      </c>
      <c r="H897" s="0" t="n">
        <f aca="true">NORMINV(RAND(),$B$8,$B$13)</f>
        <v>52.6924834756573</v>
      </c>
      <c r="I897" s="0" t="n">
        <f aca="true">NORMINV(RAND(),$C$8,$C$13)</f>
        <v>64.9981487859102</v>
      </c>
      <c r="J897" s="0" t="n">
        <f aca="true">NORMINV(RAND(),$D$8,$D$13)</f>
        <v>14.5200161101204</v>
      </c>
      <c r="K897" s="0" t="n">
        <f aca="true">NORMINV(RAND(),$E$8,$E$13)</f>
        <v>2.85614627978791</v>
      </c>
      <c r="L897" s="0" t="n">
        <f aca="true">NORMINV(RAND(),$B$9,$B$14)</f>
        <v>48.0439442468245</v>
      </c>
      <c r="M897" s="0" t="n">
        <f aca="true">NORMINV(RAND(),$C$9,$C$14)</f>
        <v>54.4174375768039</v>
      </c>
      <c r="N897" s="0" t="n">
        <f aca="true">NORMINV(RAND(),$D$9,$D$14)</f>
        <v>46.4556144695221</v>
      </c>
      <c r="O897" s="0" t="n">
        <f aca="true">NORMINV(RAND(),$E$9,$E$14)</f>
        <v>23.8706459678946</v>
      </c>
      <c r="P897" s="0" t="n">
        <f aca="true">NORMINV(RAND(),$B$10,$B$15)</f>
        <v>21.6893245051014</v>
      </c>
      <c r="Q897" s="0" t="n">
        <f aca="true">NORMINV(RAND(),$C$10,$C$15)</f>
        <v>30.5622324476694</v>
      </c>
      <c r="R897" s="0" t="n">
        <f aca="true">NORMINV(RAND(),$D$10,$D$15)</f>
        <v>9.79452147222072</v>
      </c>
      <c r="S897" s="0" t="n">
        <f aca="true">NORMINV(RAND(),$E$10,$E$15)</f>
        <v>3.93541960853922</v>
      </c>
      <c r="T897" s="0" t="n">
        <f aca="false">MEDIAN(INDEX(Avaliadores!$B$17:$B$22,$B897),INDEX(Avaliadores!$B$17:$B$22,$C897),INDEX(Avaliadores!$B$17:$B$22,$D897),INDEX(Avaliadores!$B$17:$B$22,$E897),INDEX(Avaliadores!$B$17:$B$22,$F897),INDEX(Avaliadores!$B$17:$B$22,$G897))</f>
        <v>2.04166666666667</v>
      </c>
      <c r="U897" s="0" t="n">
        <f aca="false">MEDIAN(INDEX(Avaliadores!$C$17:$C$22,$B897),INDEX(Avaliadores!$C$17:$C$22,$C897),INDEX(Avaliadores!$C$17:$C$22,$D897),INDEX(Avaliadores!$C$17:$C$22,$E897),INDEX(Avaliadores!$C$17:$C$22,$F897),INDEX(Avaliadores!$C$17:$C$22,$G897))</f>
        <v>4.79166666666667</v>
      </c>
      <c r="V897" s="0" t="n">
        <f aca="false">MEDIAN(INDEX(Avaliadores!$D$17:$D$22,$B897),INDEX(Avaliadores!$D$17:$D$22,$C897),INDEX(Avaliadores!$D$17:$D$22,$D897),INDEX(Avaliadores!$D$17:$D$22,$E897),INDEX(Avaliadores!$D$17:$D$22,$F897),INDEX(Avaliadores!$D$17:$D$22,$G897))</f>
        <v>5.79166666666667</v>
      </c>
      <c r="W897" s="0" t="n">
        <f aca="false">MEDIAN(INDEX(Avaliadores!$E$17:$E$22,$B897),INDEX(Avaliadores!$E$17:$E$22,$C897),INDEX(Avaliadores!$E$17:$E$22,$D897),INDEX(Avaliadores!$E$17:$E$22,$E897),INDEX(Avaliadores!$E$17:$E$22,$F897),INDEX(Avaliadores!$E$17:$E$22,$G897))</f>
        <v>6.04166666666667</v>
      </c>
      <c r="X897" s="0" t="n">
        <f aca="false">MEDIAN(INDEX(Avaliadores!$F$17:$F$22,$B897),INDEX(Avaliadores!$F$17:$F$22,$C897),INDEX(Avaliadores!$F$17:$F$22,$D897),INDEX(Avaliadores!$F$17:$F$22,$E897),INDEX(Avaliadores!$F$17:$F$22,$F897),INDEX(Avaliadores!$F$17:$F$22,$G897))</f>
        <v>2.79166666666667</v>
      </c>
      <c r="Y897" s="0" t="n">
        <f aca="false">MEDIAN(INDEX(Avaliadores!$G$17:$G$22,$B897),INDEX(Avaliadores!$G$17:$G$22,$C897),INDEX(Avaliadores!$G$17:$G$22,$D897),INDEX(Avaliadores!$G$17:$G$22,$E897),INDEX(Avaliadores!$G$17:$G$22,$F897),INDEX(Avaliadores!$G$17:$G$22,$G897))</f>
        <v>5.04166666666667</v>
      </c>
      <c r="Z897" s="0" t="n">
        <f aca="false">MEDIAN(INDEX(Avaliadores!$H$17:$H$22,$B897),INDEX(Avaliadores!$H$17:$H$22,$C897),INDEX(Avaliadores!$H$17:$H$22,$D897),INDEX(Avaliadores!$H$17:$H$22,$E897),INDEX(Avaliadores!$H$17:$H$22,$F897),INDEX(Avaliadores!$H$17:$H$22,$G897))</f>
        <v>4.04166666666667</v>
      </c>
      <c r="AA897" s="0" t="n">
        <f aca="false">MEDIAN(INDEX(Avaliadores!$I$17:$I$22,$B897),INDEX(Avaliadores!$I$17:$I$22,$C897),INDEX(Avaliadores!$I$17:$I$22,$D897),INDEX(Avaliadores!$I$17:$I$22,$E897),INDEX(Avaliadores!$I$17:$I$22,$F897),INDEX(Avaliadores!$I$17:$I$22,$G897))</f>
        <v>7.04166666666667</v>
      </c>
      <c r="AB897" s="0" t="n">
        <f aca="false">IF(MAX(H897:K897)=MIN(H897:K897),0,IF($B$17="custo",(MAX(H897:K897)-H897)/(MAX(H897:K897)-MIN(H897:K897)),(H897-MIN(H897:K897))/(MAX(H897:K897)-MIN(H897:K897))))</f>
        <v>0.198024923787103</v>
      </c>
      <c r="AC897" s="0" t="n">
        <f aca="false">IF(MAX(H897:K897)=MIN(H897:K897),0,IF($B$17="custo",(MAX(H897:K897)-I897)/(MAX(H897:K897)-MIN(H897:K897)),(I897-MIN(H897:K897))/(MAX(H897:K897)-MIN(H897:K897))))</f>
        <v>0</v>
      </c>
      <c r="AD897" s="0" t="n">
        <f aca="false">IF(MAX(H897:K897)=MIN(H897:K897),0,IF($B$17="custo",(MAX(H897:K897)-J897)/(MAX(H897:K897)-MIN(H897:K897)),(J897-MIN(H897:K897))/(MAX(H897:K897)-MIN(H897:K897))))</f>
        <v>0.812302961605022</v>
      </c>
      <c r="AE897" s="0" t="n">
        <f aca="false">IF(MAX(H897:K897)=MIN(H897:K897),0,IF($B$17="custo",(MAX(H897:K897)-K897)/(MAX(H897:K897)-MIN(H897:K897)),(K897-MIN(H897:K897))/(MAX(H897:K897)-MIN(H897:K897))))</f>
        <v>1</v>
      </c>
      <c r="AF897" s="0" t="n">
        <f aca="false">IF(MAX(L897:O897)=MIN(L897:O897),0,IF($C$17="custo",(MAX(L897:O897)-L897)/(MAX(L897:O897)-MIN(L897:O897)),(L897-MIN(L897:O897))/(MAX(L897:O897)-MIN(L897:O897))))</f>
        <v>0.791353101445834</v>
      </c>
      <c r="AG897" s="0" t="n">
        <f aca="false">IF(MAX(L897:O897)=MIN(L897:O897),0,IF($C$17="custo",(MAX(L897:O897)-M897)/(MAX(L897:O897)-MIN(L897:O897)),(M897-MIN(L897:O897))/(MAX(L897:O897)-MIN(L897:O897))))</f>
        <v>1</v>
      </c>
      <c r="AH897" s="0" t="n">
        <f aca="false">IF(MAX(L897:O897)=MIN(L897:O897),0,IF($C$17="custo",(MAX(L897:O897)-N897)/(MAX(L897:O897)-MIN(L897:O897)),(N897-MIN(L897:O897))/(MAX(L897:O897)-MIN(L897:O897))))</f>
        <v>0.739356485970211</v>
      </c>
      <c r="AI897" s="0" t="n">
        <f aca="false">IF(MAX(L897:O897)=MIN(L897:O897),0,IF($C$17="custo",(MAX(L897:O897)-O897)/(MAX(L897:O897)-MIN(L897:O897)),(O897-MIN(L897:O897))/(MAX(L897:O897)-MIN(L897:O897))))</f>
        <v>0</v>
      </c>
      <c r="AJ897" s="0" t="n">
        <f aca="false">IF(MAX(P897:S897)=MIN(P897:S897),0,IF($D$17="custo",(MAX(P897:S897)-P897)/(MAX(P897:S897)-MIN(P897:S897)),(P897-MIN(P897:S897))/(MAX(P897:S897)-MIN(P897:S897))))</f>
        <v>0.333232069349606</v>
      </c>
      <c r="AK897" s="0" t="n">
        <f aca="false">IF(MAX(P897:S897)=MIN(P897:S897),0,IF($D$17="custo",(MAX(P897:S897)-Q897)/(MAX(P897:S897)-MIN(P897:S897)),(Q897-MIN(P897:S897))/(MAX(P897:S897)-MIN(P897:S897))))</f>
        <v>0</v>
      </c>
      <c r="AL897" s="0" t="n">
        <f aca="false">IF(MAX(P897:S897)=MIN(P897:S897),0,IF($D$17="custo",(MAX(P897:S897)-R897)/(MAX(P897:S897)-MIN(P897:S897)),(R897-MIN(P897:S897))/(MAX(P897:S897)-MIN(P897:S897))))</f>
        <v>0.779954818510193</v>
      </c>
      <c r="AM897" s="0" t="n">
        <f aca="false">IF(MAX(P897:S897)=MIN(P897:S897),0,IF($D$17="custo",(MAX(P897:S897)-S897)/(MAX(P897:S897)-MIN(P897:S897)),(S897-MIN(P897:S897))/(MAX(P897:S897)-MIN(P897:S897))))</f>
        <v>1</v>
      </c>
      <c r="AN897" s="0" t="n">
        <f aca="false">IF(MAX(T897:W897)=MIN(T897:W897),0,IF($E$17="custo",(MAX(T897:W897)-T897)/(MAX(T897:W897)-MIN(T897:W897)),(T897-MIN(T897:W897))/(MAX(T897:W897)-MIN(T897:W897))))</f>
        <v>0</v>
      </c>
      <c r="AO897" s="0" t="n">
        <f aca="false">IF(MAX(T897:W897)=MIN(T897:W897),0,IF($E$17="custo",(MAX(T897:W897)-U897)/(MAX(T897:W897)-MIN(T897:W897)),(U897-MIN(T897:W897))/(MAX(T897:W897)-MIN(T897:W897))))</f>
        <v>0.6875</v>
      </c>
      <c r="AP897" s="0" t="n">
        <f aca="false">IF(MAX(T897:W897)=MIN(T897:W897),0,IF($E$17="custo",(MAX(T897:W897)-V897)/(MAX(T897:W897)-MIN(T897:W897)),(V897-MIN(T897:W897))/(MAX(T897:W897)-MIN(T897:W897))))</f>
        <v>0.9375</v>
      </c>
      <c r="AQ897" s="0" t="n">
        <f aca="false">IF(MAX(T897:W897)=MIN(T897:W897),0,IF($E$17="custo",(MAX(T897:W897)-W897)/(MAX(T897:W897)-MIN(T897:W897)),(W897-MIN(T897:W897))/(MAX(T897:W897)-MIN(T897:W897))))</f>
        <v>1</v>
      </c>
      <c r="AR897" s="0" t="n">
        <f aca="false">IF(MAX(X897:AA897)=MIN(X897:AA897),0,IF($F$17="custo",(MAX(X897:AA897)-X897)/(MAX(X897:AA897)-MIN(X897:AA897)),(X897-MIN(X897:AA897))/(MAX(X897:AA897)-MIN(X897:AA897))))</f>
        <v>0</v>
      </c>
      <c r="AS897" s="0" t="n">
        <f aca="false">IF(MAX(X897:AA897)=MIN(X897:AA897),0,IF($F$17="custo",(MAX(X897:AA897)-Y897)/(MAX(X897:AA897)-MIN(X897:AA897)),(Y897-MIN(X897:AA897))/(MAX(X897:AA897)-MIN(X897:AA897))))</f>
        <v>0.529411764705882</v>
      </c>
      <c r="AT897" s="0" t="n">
        <f aca="false">IF(MAX(X897:AA897)=MIN(X897:AA897),0,IF($F$17="custo",(MAX(X897:AA897)-Z897)/(MAX(X897:AA897)-MIN(X897:AA897)),(Z897-MIN(X897:AA897))/(MAX(X897:AA897)-MIN(X897:AA897))))</f>
        <v>0.294117647058824</v>
      </c>
      <c r="AU897" s="0" t="n">
        <f aca="false">IF(MAX(X897:AA897)=MIN(X897:AA897),0,IF($F$17="custo",(MAX(X897:AA897)-AA897)/(MAX(X897:AA897)-MIN(X897:AA897)),(AA897-MIN(X897:AA897))/(MAX(X897:AA897)-MIN(X897:AA897))))</f>
        <v>1</v>
      </c>
      <c r="AV897" s="0" t="n">
        <f aca="false">STDEVP(AB897:AE897)</f>
        <v>0.414938374995879</v>
      </c>
      <c r="AW897" s="0" t="n">
        <f aca="false">STDEVP(AF897:AI897)</f>
        <v>0.378075716806266</v>
      </c>
      <c r="AX897" s="0" t="n">
        <f aca="false">STDEVP(AJ897:AM897)</f>
        <v>0.388260036961262</v>
      </c>
      <c r="AY897" s="0" t="n">
        <f aca="false">STDEVP(AN897:AQ897)</f>
        <v>0.396518048139048</v>
      </c>
      <c r="AZ897" s="0" t="n">
        <f aca="false">STDEVP(AR897:AU897)</f>
        <v>0.365878097194845</v>
      </c>
      <c r="BA897" s="0" t="n">
        <f aca="false">AV897*((1-IFERROR(CORREL(AB897:AE897,AF897:AI897),0))+(1-IFERROR(CORREL(AB897:AE897,AJ897:AM897),0))+(1-IFERROR(CORREL(AB897:AE897,AN897:AQ897),0))+(1-IFERROR(CORREL(AB897:AE897,AR897:AU897),0)))</f>
        <v>1.09038863675592</v>
      </c>
      <c r="BB897" s="0" t="n">
        <f aca="false">AW897*((1-IFERROR(CORREL(AF897:AI897,AB897:AE897),0))+(1-IFERROR(CORREL(AF897:AI897,AJ897:AM897),0))+(1-IFERROR(CORREL(AF897:AI897,AN897:AQ897),0))+(1-IFERROR(CORREL(AF897:AI897,AR897:AU897),0)))</f>
        <v>2.59671249227639</v>
      </c>
      <c r="BC897" s="0" t="n">
        <f aca="false">AX897*((1-IFERROR(CORREL(AJ897:AM897,AB897:AE897),0))+(1-IFERROR(CORREL(AJ897:AM897,AF897:AI897),0))+(1-IFERROR(CORREL(AJ897:AM897,AN897:AQ897),0))+(1-IFERROR(CORREL(AJ897:AM897,AR897:AU897),0)))</f>
        <v>1.09838325462153</v>
      </c>
      <c r="BD897" s="0" t="n">
        <f aca="false">AY897*((1-IFERROR(CORREL(AN897:AQ897,AB897:AE897),0))+(1-IFERROR(CORREL(AN897:AQ897,AF897:AI897),0))+(1-IFERROR(CORREL(AN897:AQ897,AJ897:AM897),0))+(1-IFERROR(CORREL(AN897:AQ897,AR897:AU897),0)))</f>
        <v>0.980364562427758</v>
      </c>
      <c r="BE897" s="0" t="n">
        <f aca="false">AZ897*((1-IFERROR(CORREL(AR897:AU897,AB897:AE897),0))+(1-IFERROR(CORREL(AR897:AU897,AF897:AI897),0))+(1-IFERROR(CORREL(AR897:AU897,AJ897:AM897),0))+(1-IFERROR(CORREL(AR897:AU897,AN897:AQ897),0)))</f>
        <v>1.08764616313392</v>
      </c>
      <c r="BF897" s="0" t="n">
        <f aca="false">IF(SUM(BA897:BE897)&gt;0,BA897/SUM(BA897:BE897),1/5)</f>
        <v>0.159099644689282</v>
      </c>
      <c r="BG897" s="0" t="n">
        <f aca="false">IF(SUM(BA897:BE897)&gt;0,BB897/SUM(BA897:BE897),1/5)</f>
        <v>0.378888793366867</v>
      </c>
      <c r="BH897" s="0" t="n">
        <f aca="false">IF(SUM(BA897:BE897)&gt;0,BC897/SUM(BA897:BE897),1/5)</f>
        <v>0.160266146997697</v>
      </c>
      <c r="BI897" s="0" t="n">
        <f aca="false">IF(SUM(BA897:BE897)&gt;0,BD897/SUM(BA897:BE897),1/5)</f>
        <v>0.143045927195529</v>
      </c>
      <c r="BJ897" s="0" t="n">
        <f aca="false">IF(SUM(BA897:BE897)&gt;0,BE897/SUM(BA897:BE897),1/5)</f>
        <v>0.158699487750625</v>
      </c>
      <c r="BK897" s="0" t="n">
        <f aca="false">BF897*AB897+BG897*AF897+BH897*AJ897+BI897*AN897+BJ897*AR897</f>
        <v>0.384746336558821</v>
      </c>
      <c r="BL897" s="0" t="n">
        <f aca="false">BF897*AC897+BG897*AG897+BH897*AK897+BI897*AO897+BJ897*AS897</f>
        <v>0.561250244181771</v>
      </c>
      <c r="BM897" s="0" t="n">
        <f aca="false">BF897*AD897+BG897*AH897+BH897*AL897+BI897*AP897+BJ897*AT897</f>
        <v>0.71515322967601</v>
      </c>
      <c r="BN897" s="0" t="n">
        <f aca="false">BF897*AE897+BG897*AI897+BH897*AM897+BI897*AQ897+BJ897*AU897</f>
        <v>0.621111206633133</v>
      </c>
      <c r="BO897" s="0" t="n">
        <f aca="false">RANK(BK897,$BK897:$BN897)</f>
        <v>4</v>
      </c>
      <c r="BP897" s="0" t="n">
        <f aca="false">RANK(BL897,$BK897:$BN897)</f>
        <v>3</v>
      </c>
      <c r="BQ897" s="0" t="n">
        <f aca="false">RANK(BM897,$BK897:$BN897)</f>
        <v>1</v>
      </c>
      <c r="BR897" s="0" t="n">
        <f aca="false">RANK(BN897,$BK897:$BN897)</f>
        <v>2</v>
      </c>
    </row>
    <row r="898" customFormat="false" ht="15" hidden="false" customHeight="false" outlineLevel="0" collapsed="false">
      <c r="A898" s="0" t="n">
        <v>875</v>
      </c>
      <c r="B898" s="0" t="n">
        <f aca="false">RANDBETWEEN(1,$B$5)</f>
        <v>2</v>
      </c>
      <c r="C898" s="0" t="n">
        <f aca="false">RANDBETWEEN(1,$B$5)</f>
        <v>3</v>
      </c>
      <c r="D898" s="0" t="n">
        <f aca="false">RANDBETWEEN(1,$B$5)</f>
        <v>3</v>
      </c>
      <c r="E898" s="0" t="n">
        <f aca="false">RANDBETWEEN(1,$B$5)</f>
        <v>5</v>
      </c>
      <c r="F898" s="0" t="n">
        <f aca="false">RANDBETWEEN(1,$B$5)</f>
        <v>4</v>
      </c>
      <c r="G898" s="0" t="n">
        <f aca="false">RANDBETWEEN(1,$B$5)</f>
        <v>5</v>
      </c>
      <c r="H898" s="0" t="n">
        <f aca="true">NORMINV(RAND(),$B$8,$B$13)</f>
        <v>49.2597933770555</v>
      </c>
      <c r="I898" s="0" t="n">
        <f aca="true">NORMINV(RAND(),$C$8,$C$13)</f>
        <v>66.5006533912721</v>
      </c>
      <c r="J898" s="0" t="n">
        <f aca="true">NORMINV(RAND(),$D$8,$D$13)</f>
        <v>13.7313996042311</v>
      </c>
      <c r="K898" s="0" t="n">
        <f aca="true">NORMINV(RAND(),$E$8,$E$13)</f>
        <v>3.00807832934341</v>
      </c>
      <c r="L898" s="0" t="n">
        <f aca="true">NORMINV(RAND(),$B$9,$B$14)</f>
        <v>40.2879377443255</v>
      </c>
      <c r="M898" s="0" t="n">
        <f aca="true">NORMINV(RAND(),$C$9,$C$14)</f>
        <v>62.6188183122124</v>
      </c>
      <c r="N898" s="0" t="n">
        <f aca="true">NORMINV(RAND(),$D$9,$D$14)</f>
        <v>39.7118096955984</v>
      </c>
      <c r="O898" s="0" t="n">
        <f aca="true">NORMINV(RAND(),$E$9,$E$14)</f>
        <v>26.5641645328134</v>
      </c>
      <c r="P898" s="0" t="n">
        <f aca="true">NORMINV(RAND(),$B$10,$B$15)</f>
        <v>23.8603058447712</v>
      </c>
      <c r="Q898" s="0" t="n">
        <f aca="true">NORMINV(RAND(),$C$10,$C$15)</f>
        <v>29.4367411554694</v>
      </c>
      <c r="R898" s="0" t="n">
        <f aca="true">NORMINV(RAND(),$D$10,$D$15)</f>
        <v>9.74722876655745</v>
      </c>
      <c r="S898" s="0" t="n">
        <f aca="true">NORMINV(RAND(),$E$10,$E$15)</f>
        <v>3.9344641073495</v>
      </c>
      <c r="T898" s="0" t="n">
        <f aca="false">MEDIAN(INDEX(Avaliadores!$B$17:$B$22,$B898),INDEX(Avaliadores!$B$17:$B$22,$C898),INDEX(Avaliadores!$B$17:$B$22,$D898),INDEX(Avaliadores!$B$17:$B$22,$E898),INDEX(Avaliadores!$B$17:$B$22,$F898),INDEX(Avaliadores!$B$17:$B$22,$G898))</f>
        <v>2.79166666666667</v>
      </c>
      <c r="U898" s="0" t="n">
        <f aca="false">MEDIAN(INDEX(Avaliadores!$C$17:$C$22,$B898),INDEX(Avaliadores!$C$17:$C$22,$C898),INDEX(Avaliadores!$C$17:$C$22,$D898),INDEX(Avaliadores!$C$17:$C$22,$E898),INDEX(Avaliadores!$C$17:$C$22,$F898),INDEX(Avaliadores!$C$17:$C$22,$G898))</f>
        <v>5.29166666666667</v>
      </c>
      <c r="V898" s="0" t="n">
        <f aca="false">MEDIAN(INDEX(Avaliadores!$D$17:$D$22,$B898),INDEX(Avaliadores!$D$17:$D$22,$C898),INDEX(Avaliadores!$D$17:$D$22,$D898),INDEX(Avaliadores!$D$17:$D$22,$E898),INDEX(Avaliadores!$D$17:$D$22,$F898),INDEX(Avaliadores!$D$17:$D$22,$G898))</f>
        <v>5.66666666666667</v>
      </c>
      <c r="W898" s="0" t="n">
        <f aca="false">MEDIAN(INDEX(Avaliadores!$E$17:$E$22,$B898),INDEX(Avaliadores!$E$17:$E$22,$C898),INDEX(Avaliadores!$E$17:$E$22,$D898),INDEX(Avaliadores!$E$17:$E$22,$E898),INDEX(Avaliadores!$E$17:$E$22,$F898),INDEX(Avaliadores!$E$17:$E$22,$G898))</f>
        <v>6.29166666666667</v>
      </c>
      <c r="X898" s="0" t="n">
        <f aca="false">MEDIAN(INDEX(Avaliadores!$F$17:$F$22,$B898),INDEX(Avaliadores!$F$17:$F$22,$C898),INDEX(Avaliadores!$F$17:$F$22,$D898),INDEX(Avaliadores!$F$17:$F$22,$E898),INDEX(Avaliadores!$F$17:$F$22,$F898),INDEX(Avaliadores!$F$17:$F$22,$G898))</f>
        <v>2.66666666666667</v>
      </c>
      <c r="Y898" s="0" t="n">
        <f aca="false">MEDIAN(INDEX(Avaliadores!$G$17:$G$22,$B898),INDEX(Avaliadores!$G$17:$G$22,$C898),INDEX(Avaliadores!$G$17:$G$22,$D898),INDEX(Avaliadores!$G$17:$G$22,$E898),INDEX(Avaliadores!$G$17:$G$22,$F898),INDEX(Avaliadores!$G$17:$G$22,$G898))</f>
        <v>5.16666666666667</v>
      </c>
      <c r="Z898" s="0" t="n">
        <f aca="false">MEDIAN(INDEX(Avaliadores!$H$17:$H$22,$B898),INDEX(Avaliadores!$H$17:$H$22,$C898),INDEX(Avaliadores!$H$17:$H$22,$D898),INDEX(Avaliadores!$H$17:$H$22,$E898),INDEX(Avaliadores!$H$17:$H$22,$F898),INDEX(Avaliadores!$H$17:$H$22,$G898))</f>
        <v>3.66666666666667</v>
      </c>
      <c r="AA898" s="0" t="n">
        <f aca="false">MEDIAN(INDEX(Avaliadores!$I$17:$I$22,$B898),INDEX(Avaliadores!$I$17:$I$22,$C898),INDEX(Avaliadores!$I$17:$I$22,$D898),INDEX(Avaliadores!$I$17:$I$22,$E898),INDEX(Avaliadores!$I$17:$I$22,$F898),INDEX(Avaliadores!$I$17:$I$22,$G898))</f>
        <v>6.54166666666667</v>
      </c>
      <c r="AB898" s="0" t="n">
        <f aca="false">IF(MAX(H898:K898)=MIN(H898:K898),0,IF($B$17="custo",(MAX(H898:K898)-H898)/(MAX(H898:K898)-MIN(H898:K898)),(H898-MIN(H898:K898))/(MAX(H898:K898)-MIN(H898:K898))))</f>
        <v>0.271541357353997</v>
      </c>
      <c r="AC898" s="0" t="n">
        <f aca="false">IF(MAX(H898:K898)=MIN(H898:K898),0,IF($B$17="custo",(MAX(H898:K898)-I898)/(MAX(H898:K898)-MIN(H898:K898)),(I898-MIN(H898:K898))/(MAX(H898:K898)-MIN(H898:K898))))</f>
        <v>0</v>
      </c>
      <c r="AD898" s="0" t="n">
        <f aca="false">IF(MAX(H898:K898)=MIN(H898:K898),0,IF($B$17="custo",(MAX(H898:K898)-J898)/(MAX(H898:K898)-MIN(H898:K898)),(J898-MIN(H898:K898))/(MAX(H898:K898)-MIN(H898:K898))))</f>
        <v>0.831109050712961</v>
      </c>
      <c r="AE898" s="0" t="n">
        <f aca="false">IF(MAX(H898:K898)=MIN(H898:K898),0,IF($B$17="custo",(MAX(H898:K898)-K898)/(MAX(H898:K898)-MIN(H898:K898)),(K898-MIN(H898:K898))/(MAX(H898:K898)-MIN(H898:K898))))</f>
        <v>1</v>
      </c>
      <c r="AF898" s="0" t="n">
        <f aca="false">IF(MAX(L898:O898)=MIN(L898:O898),0,IF($C$17="custo",(MAX(L898:O898)-L898)/(MAX(L898:O898)-MIN(L898:O898)),(L898-MIN(L898:O898))/(MAX(L898:O898)-MIN(L898:O898))))</f>
        <v>0.380638052870546</v>
      </c>
      <c r="AG898" s="0" t="n">
        <f aca="false">IF(MAX(L898:O898)=MIN(L898:O898),0,IF($C$17="custo",(MAX(L898:O898)-M898)/(MAX(L898:O898)-MIN(L898:O898)),(M898-MIN(L898:O898))/(MAX(L898:O898)-MIN(L898:O898))))</f>
        <v>1</v>
      </c>
      <c r="AH898" s="0" t="n">
        <f aca="false">IF(MAX(L898:O898)=MIN(L898:O898),0,IF($C$17="custo",(MAX(L898:O898)-N898)/(MAX(L898:O898)-MIN(L898:O898)),(N898-MIN(L898:O898))/(MAX(L898:O898)-MIN(L898:O898))))</f>
        <v>0.364658755100772</v>
      </c>
      <c r="AI898" s="0" t="n">
        <f aca="false">IF(MAX(L898:O898)=MIN(L898:O898),0,IF($C$17="custo",(MAX(L898:O898)-O898)/(MAX(L898:O898)-MIN(L898:O898)),(O898-MIN(L898:O898))/(MAX(L898:O898)-MIN(L898:O898))))</f>
        <v>0</v>
      </c>
      <c r="AJ898" s="0" t="n">
        <f aca="false">IF(MAX(P898:S898)=MIN(P898:S898),0,IF($D$17="custo",(MAX(P898:S898)-P898)/(MAX(P898:S898)-MIN(P898:S898)),(P898-MIN(P898:S898))/(MAX(P898:S898)-MIN(P898:S898))))</f>
        <v>0.21866421183395</v>
      </c>
      <c r="AK898" s="0" t="n">
        <f aca="false">IF(MAX(P898:S898)=MIN(P898:S898),0,IF($D$17="custo",(MAX(P898:S898)-Q898)/(MAX(P898:S898)-MIN(P898:S898)),(Q898-MIN(P898:S898))/(MAX(P898:S898)-MIN(P898:S898))))</f>
        <v>0</v>
      </c>
      <c r="AL898" s="0" t="n">
        <f aca="false">IF(MAX(P898:S898)=MIN(P898:S898),0,IF($D$17="custo",(MAX(P898:S898)-R898)/(MAX(P898:S898)-MIN(P898:S898)),(R898-MIN(P898:S898))/(MAX(P898:S898)-MIN(P898:S898))))</f>
        <v>0.772068798082621</v>
      </c>
      <c r="AM898" s="0" t="n">
        <f aca="false">IF(MAX(P898:S898)=MIN(P898:S898),0,IF($D$17="custo",(MAX(P898:S898)-S898)/(MAX(P898:S898)-MIN(P898:S898)),(S898-MIN(P898:S898))/(MAX(P898:S898)-MIN(P898:S898))))</f>
        <v>1</v>
      </c>
      <c r="AN898" s="0" t="n">
        <f aca="false">IF(MAX(T898:W898)=MIN(T898:W898),0,IF($E$17="custo",(MAX(T898:W898)-T898)/(MAX(T898:W898)-MIN(T898:W898)),(T898-MIN(T898:W898))/(MAX(T898:W898)-MIN(T898:W898))))</f>
        <v>0</v>
      </c>
      <c r="AO898" s="0" t="n">
        <f aca="false">IF(MAX(T898:W898)=MIN(T898:W898),0,IF($E$17="custo",(MAX(T898:W898)-U898)/(MAX(T898:W898)-MIN(T898:W898)),(U898-MIN(T898:W898))/(MAX(T898:W898)-MIN(T898:W898))))</f>
        <v>0.714285714285714</v>
      </c>
      <c r="AP898" s="0" t="n">
        <f aca="false">IF(MAX(T898:W898)=MIN(T898:W898),0,IF($E$17="custo",(MAX(T898:W898)-V898)/(MAX(T898:W898)-MIN(T898:W898)),(V898-MIN(T898:W898))/(MAX(T898:W898)-MIN(T898:W898))))</f>
        <v>0.821428571428571</v>
      </c>
      <c r="AQ898" s="0" t="n">
        <f aca="false">IF(MAX(T898:W898)=MIN(T898:W898),0,IF($E$17="custo",(MAX(T898:W898)-W898)/(MAX(T898:W898)-MIN(T898:W898)),(W898-MIN(T898:W898))/(MAX(T898:W898)-MIN(T898:W898))))</f>
        <v>1</v>
      </c>
      <c r="AR898" s="0" t="n">
        <f aca="false">IF(MAX(X898:AA898)=MIN(X898:AA898),0,IF($F$17="custo",(MAX(X898:AA898)-X898)/(MAX(X898:AA898)-MIN(X898:AA898)),(X898-MIN(X898:AA898))/(MAX(X898:AA898)-MIN(X898:AA898))))</f>
        <v>0</v>
      </c>
      <c r="AS898" s="0" t="n">
        <f aca="false">IF(MAX(X898:AA898)=MIN(X898:AA898),0,IF($F$17="custo",(MAX(X898:AA898)-Y898)/(MAX(X898:AA898)-MIN(X898:AA898)),(Y898-MIN(X898:AA898))/(MAX(X898:AA898)-MIN(X898:AA898))))</f>
        <v>0.645161290322581</v>
      </c>
      <c r="AT898" s="0" t="n">
        <f aca="false">IF(MAX(X898:AA898)=MIN(X898:AA898),0,IF($F$17="custo",(MAX(X898:AA898)-Z898)/(MAX(X898:AA898)-MIN(X898:AA898)),(Z898-MIN(X898:AA898))/(MAX(X898:AA898)-MIN(X898:AA898))))</f>
        <v>0.258064516129032</v>
      </c>
      <c r="AU898" s="0" t="n">
        <f aca="false">IF(MAX(X898:AA898)=MIN(X898:AA898),0,IF($F$17="custo",(MAX(X898:AA898)-AA898)/(MAX(X898:AA898)-MIN(X898:AA898)),(AA898-MIN(X898:AA898))/(MAX(X898:AA898)-MIN(X898:AA898))))</f>
        <v>1</v>
      </c>
      <c r="AV898" s="0" t="n">
        <f aca="false">STDEVP(AB898:AE898)</f>
        <v>0.405953284964728</v>
      </c>
      <c r="AW898" s="0" t="n">
        <f aca="false">STDEVP(AF898:AI898)</f>
        <v>0.359286131789834</v>
      </c>
      <c r="AX898" s="0" t="n">
        <f aca="false">STDEVP(AJ898:AM898)</f>
        <v>0.40408841461889</v>
      </c>
      <c r="AY898" s="0" t="n">
        <f aca="false">STDEVP(AN898:AQ898)</f>
        <v>0.379962907695593</v>
      </c>
      <c r="AZ898" s="0" t="n">
        <f aca="false">STDEVP(AR898:AU898)</f>
        <v>0.379889216558512</v>
      </c>
      <c r="BA898" s="0" t="n">
        <f aca="false">AV898*((1-IFERROR(CORREL(AB898:AE898,AF898:AI898),0))+(1-IFERROR(CORREL(AB898:AE898,AJ898:AM898),0))+(1-IFERROR(CORREL(AB898:AE898,AN898:AQ898),0))+(1-IFERROR(CORREL(AB898:AE898,AR898:AU898),0)))</f>
        <v>1.20342210395442</v>
      </c>
      <c r="BB898" s="0" t="n">
        <f aca="false">AW898*((1-IFERROR(CORREL(AF898:AI898,AB898:AE898),0))+(1-IFERROR(CORREL(AF898:AI898,AJ898:AM898),0))+(1-IFERROR(CORREL(AF898:AI898,AN898:AQ898),0))+(1-IFERROR(CORREL(AF898:AI898,AR898:AU898),0)))</f>
        <v>2.18444301464456</v>
      </c>
      <c r="BC898" s="0" t="n">
        <f aca="false">AX898*((1-IFERROR(CORREL(AJ898:AM898,AB898:AE898),0))+(1-IFERROR(CORREL(AJ898:AM898,AF898:AI898),0))+(1-IFERROR(CORREL(AJ898:AM898,AN898:AQ898),0))+(1-IFERROR(CORREL(AJ898:AM898,AR898:AU898),0)))</f>
        <v>1.15304161623652</v>
      </c>
      <c r="BD898" s="0" t="n">
        <f aca="false">AY898*((1-IFERROR(CORREL(AN898:AQ898,AB898:AE898),0))+(1-IFERROR(CORREL(AN898:AQ898,AF898:AI898),0))+(1-IFERROR(CORREL(AN898:AQ898,AJ898:AM898),0))+(1-IFERROR(CORREL(AN898:AQ898,AR898:AU898),0)))</f>
        <v>0.831714697705341</v>
      </c>
      <c r="BE898" s="0" t="n">
        <f aca="false">AZ898*((1-IFERROR(CORREL(AR898:AU898,AB898:AE898),0))+(1-IFERROR(CORREL(AR898:AU898,AF898:AI898),0))+(1-IFERROR(CORREL(AR898:AU898,AJ898:AM898),0))+(1-IFERROR(CORREL(AR898:AU898,AN898:AQ898),0)))</f>
        <v>0.988443208400331</v>
      </c>
      <c r="BF898" s="0" t="n">
        <f aca="false">IF(SUM(BA898:BE898)&gt;0,BA898/SUM(BA898:BE898),1/5)</f>
        <v>0.189185642951801</v>
      </c>
      <c r="BG898" s="0" t="n">
        <f aca="false">IF(SUM(BA898:BE898)&gt;0,BB898/SUM(BA898:BE898),1/5)</f>
        <v>0.343408397485071</v>
      </c>
      <c r="BH898" s="0" t="n">
        <f aca="false">IF(SUM(BA898:BE898)&gt;0,BC898/SUM(BA898:BE898),1/5)</f>
        <v>0.181265508420602</v>
      </c>
      <c r="BI898" s="0" t="n">
        <f aca="false">IF(SUM(BA898:BE898)&gt;0,BD898/SUM(BA898:BE898),1/5)</f>
        <v>0.13075086399095</v>
      </c>
      <c r="BJ898" s="0" t="n">
        <f aca="false">IF(SUM(BA898:BE898)&gt;0,BE898/SUM(BA898:BE898),1/5)</f>
        <v>0.155389587151575</v>
      </c>
      <c r="BK898" s="0" t="n">
        <f aca="false">BF898*AB898+BG898*AF898+BH898*AJ898+BI898*AN898+BJ898*AR898</f>
        <v>0.221722309568604</v>
      </c>
      <c r="BL898" s="0" t="n">
        <f aca="false">BF898*AC898+BG898*AG898+BH898*AK898+BI898*AO898+BJ898*AS898</f>
        <v>0.537053218313725</v>
      </c>
      <c r="BM898" s="0" t="n">
        <f aca="false">BF898*AD898+BG898*AH898+BH898*AL898+BI898*AP898+BJ898*AT898</f>
        <v>0.569913256101278</v>
      </c>
      <c r="BN898" s="0" t="n">
        <f aca="false">BF898*AE898+BG898*AI898+BH898*AM898+BI898*AQ898+BJ898*AU898</f>
        <v>0.656591602514929</v>
      </c>
      <c r="BO898" s="0" t="n">
        <f aca="false">RANK(BK898,$BK898:$BN898)</f>
        <v>4</v>
      </c>
      <c r="BP898" s="0" t="n">
        <f aca="false">RANK(BL898,$BK898:$BN898)</f>
        <v>3</v>
      </c>
      <c r="BQ898" s="0" t="n">
        <f aca="false">RANK(BM898,$BK898:$BN898)</f>
        <v>2</v>
      </c>
      <c r="BR898" s="0" t="n">
        <f aca="false">RANK(BN898,$BK898:$BN898)</f>
        <v>1</v>
      </c>
    </row>
    <row r="899" customFormat="false" ht="15" hidden="false" customHeight="false" outlineLevel="0" collapsed="false">
      <c r="A899" s="0" t="n">
        <v>876</v>
      </c>
      <c r="B899" s="0" t="n">
        <f aca="false">RANDBETWEEN(1,$B$5)</f>
        <v>1</v>
      </c>
      <c r="C899" s="0" t="n">
        <f aca="false">RANDBETWEEN(1,$B$5)</f>
        <v>4</v>
      </c>
      <c r="D899" s="0" t="n">
        <f aca="false">RANDBETWEEN(1,$B$5)</f>
        <v>1</v>
      </c>
      <c r="E899" s="0" t="n">
        <f aca="false">RANDBETWEEN(1,$B$5)</f>
        <v>6</v>
      </c>
      <c r="F899" s="0" t="n">
        <f aca="false">RANDBETWEEN(1,$B$5)</f>
        <v>2</v>
      </c>
      <c r="G899" s="0" t="n">
        <f aca="false">RANDBETWEEN(1,$B$5)</f>
        <v>1</v>
      </c>
      <c r="H899" s="0" t="n">
        <f aca="true">NORMINV(RAND(),$B$8,$B$13)</f>
        <v>49.1761614279967</v>
      </c>
      <c r="I899" s="0" t="n">
        <f aca="true">NORMINV(RAND(),$C$8,$C$13)</f>
        <v>62.3296510899953</v>
      </c>
      <c r="J899" s="0" t="n">
        <f aca="true">NORMINV(RAND(),$D$8,$D$13)</f>
        <v>14.9175501478137</v>
      </c>
      <c r="K899" s="0" t="n">
        <f aca="true">NORMINV(RAND(),$E$8,$E$13)</f>
        <v>3.09944158583744</v>
      </c>
      <c r="L899" s="0" t="n">
        <f aca="true">NORMINV(RAND(),$B$9,$B$14)</f>
        <v>53.4776992575858</v>
      </c>
      <c r="M899" s="0" t="n">
        <f aca="true">NORMINV(RAND(),$C$9,$C$14)</f>
        <v>46.9712111424972</v>
      </c>
      <c r="N899" s="0" t="n">
        <f aca="true">NORMINV(RAND(),$D$9,$D$14)</f>
        <v>39.0820550583553</v>
      </c>
      <c r="O899" s="0" t="n">
        <f aca="true">NORMINV(RAND(),$E$9,$E$14)</f>
        <v>31.602728805797</v>
      </c>
      <c r="P899" s="0" t="n">
        <f aca="true">NORMINV(RAND(),$B$10,$B$15)</f>
        <v>24.0804512768176</v>
      </c>
      <c r="Q899" s="0" t="n">
        <f aca="true">NORMINV(RAND(),$C$10,$C$15)</f>
        <v>28.5813033116453</v>
      </c>
      <c r="R899" s="0" t="n">
        <f aca="true">NORMINV(RAND(),$D$10,$D$15)</f>
        <v>9.29599502470968</v>
      </c>
      <c r="S899" s="0" t="n">
        <f aca="true">NORMINV(RAND(),$E$10,$E$15)</f>
        <v>4.02136468165681</v>
      </c>
      <c r="T899" s="0" t="n">
        <f aca="false">MEDIAN(INDEX(Avaliadores!$B$17:$B$22,$B899),INDEX(Avaliadores!$B$17:$B$22,$C899),INDEX(Avaliadores!$B$17:$B$22,$D899),INDEX(Avaliadores!$B$17:$B$22,$E899),INDEX(Avaliadores!$B$17:$B$22,$F899),INDEX(Avaliadores!$B$17:$B$22,$G899))</f>
        <v>2.04166666666667</v>
      </c>
      <c r="U899" s="0" t="n">
        <f aca="false">MEDIAN(INDEX(Avaliadores!$C$17:$C$22,$B899),INDEX(Avaliadores!$C$17:$C$22,$C899),INDEX(Avaliadores!$C$17:$C$22,$D899),INDEX(Avaliadores!$C$17:$C$22,$E899),INDEX(Avaliadores!$C$17:$C$22,$F899),INDEX(Avaliadores!$C$17:$C$22,$G899))</f>
        <v>4.54166666666667</v>
      </c>
      <c r="V899" s="0" t="n">
        <f aca="false">MEDIAN(INDEX(Avaliadores!$D$17:$D$22,$B899),INDEX(Avaliadores!$D$17:$D$22,$C899),INDEX(Avaliadores!$D$17:$D$22,$D899),INDEX(Avaliadores!$D$17:$D$22,$E899),INDEX(Avaliadores!$D$17:$D$22,$F899),INDEX(Avaliadores!$D$17:$D$22,$G899))</f>
        <v>6.54166666666667</v>
      </c>
      <c r="W899" s="0" t="n">
        <f aca="false">MEDIAN(INDEX(Avaliadores!$E$17:$E$22,$B899),INDEX(Avaliadores!$E$17:$E$22,$C899),INDEX(Avaliadores!$E$17:$E$22,$D899),INDEX(Avaliadores!$E$17:$E$22,$E899),INDEX(Avaliadores!$E$17:$E$22,$F899),INDEX(Avaliadores!$E$17:$E$22,$G899))</f>
        <v>6.79166666666667</v>
      </c>
      <c r="X899" s="0" t="n">
        <f aca="false">MEDIAN(INDEX(Avaliadores!$F$17:$F$22,$B899),INDEX(Avaliadores!$F$17:$F$22,$C899),INDEX(Avaliadores!$F$17:$F$22,$D899),INDEX(Avaliadores!$F$17:$F$22,$E899),INDEX(Avaliadores!$F$17:$F$22,$F899),INDEX(Avaliadores!$F$17:$F$22,$G899))</f>
        <v>2.04166666666667</v>
      </c>
      <c r="Y899" s="0" t="n">
        <f aca="false">MEDIAN(INDEX(Avaliadores!$G$17:$G$22,$B899),INDEX(Avaliadores!$G$17:$G$22,$C899),INDEX(Avaliadores!$G$17:$G$22,$D899),INDEX(Avaliadores!$G$17:$G$22,$E899),INDEX(Avaliadores!$G$17:$G$22,$F899),INDEX(Avaliadores!$G$17:$G$22,$G899))</f>
        <v>5.04166666666667</v>
      </c>
      <c r="Z899" s="0" t="n">
        <f aca="false">MEDIAN(INDEX(Avaliadores!$H$17:$H$22,$B899),INDEX(Avaliadores!$H$17:$H$22,$C899),INDEX(Avaliadores!$H$17:$H$22,$D899),INDEX(Avaliadores!$H$17:$H$22,$E899),INDEX(Avaliadores!$H$17:$H$22,$F899),INDEX(Avaliadores!$H$17:$H$22,$G899))</f>
        <v>4.04166666666667</v>
      </c>
      <c r="AA899" s="0" t="n">
        <f aca="false">MEDIAN(INDEX(Avaliadores!$I$17:$I$22,$B899),INDEX(Avaliadores!$I$17:$I$22,$C899),INDEX(Avaliadores!$I$17:$I$22,$D899),INDEX(Avaliadores!$I$17:$I$22,$E899),INDEX(Avaliadores!$I$17:$I$22,$F899),INDEX(Avaliadores!$I$17:$I$22,$G899))</f>
        <v>7.04166666666667</v>
      </c>
      <c r="AB899" s="0" t="n">
        <f aca="false">IF(MAX(H899:K899)=MIN(H899:K899),0,IF($B$17="custo",(MAX(H899:K899)-H899)/(MAX(H899:K899)-MIN(H899:K899)),(H899-MIN(H899:K899))/(MAX(H899:K899)-MIN(H899:K899))))</f>
        <v>0.222074001968121</v>
      </c>
      <c r="AC899" s="0" t="n">
        <f aca="false">IF(MAX(H899:K899)=MIN(H899:K899),0,IF($B$17="custo",(MAX(H899:K899)-I899)/(MAX(H899:K899)-MIN(H899:K899)),(I899-MIN(H899:K899))/(MAX(H899:K899)-MIN(H899:K899))))</f>
        <v>0</v>
      </c>
      <c r="AD899" s="0" t="n">
        <f aca="false">IF(MAX(H899:K899)=MIN(H899:K899),0,IF($B$17="custo",(MAX(H899:K899)-J899)/(MAX(H899:K899)-MIN(H899:K899)),(J899-MIN(H899:K899))/(MAX(H899:K899)-MIN(H899:K899))))</f>
        <v>0.800471606281477</v>
      </c>
      <c r="AE899" s="0" t="n">
        <f aca="false">IF(MAX(H899:K899)=MIN(H899:K899),0,IF($B$17="custo",(MAX(H899:K899)-K899)/(MAX(H899:K899)-MIN(H899:K899)),(K899-MIN(H899:K899))/(MAX(H899:K899)-MIN(H899:K899))))</f>
        <v>1</v>
      </c>
      <c r="AF899" s="0" t="n">
        <f aca="false">IF(MAX(L899:O899)=MIN(L899:O899),0,IF($C$17="custo",(MAX(L899:O899)-L899)/(MAX(L899:O899)-MIN(L899:O899)),(L899-MIN(L899:O899))/(MAX(L899:O899)-MIN(L899:O899))))</f>
        <v>1</v>
      </c>
      <c r="AG899" s="0" t="n">
        <f aca="false">IF(MAX(L899:O899)=MIN(L899:O899),0,IF($C$17="custo",(MAX(L899:O899)-M899)/(MAX(L899:O899)-MIN(L899:O899)),(M899-MIN(L899:O899))/(MAX(L899:O899)-MIN(L899:O899))))</f>
        <v>0.7025601415358</v>
      </c>
      <c r="AH899" s="0" t="n">
        <f aca="false">IF(MAX(L899:O899)=MIN(L899:O899),0,IF($C$17="custo",(MAX(L899:O899)-N899)/(MAX(L899:O899)-MIN(L899:O899)),(N899-MIN(L899:O899))/(MAX(L899:O899)-MIN(L899:O899))))</f>
        <v>0.341912519106815</v>
      </c>
      <c r="AI899" s="0" t="n">
        <f aca="false">IF(MAX(L899:O899)=MIN(L899:O899),0,IF($C$17="custo",(MAX(L899:O899)-O899)/(MAX(L899:O899)-MIN(L899:O899)),(O899-MIN(L899:O899))/(MAX(L899:O899)-MIN(L899:O899))))</f>
        <v>0</v>
      </c>
      <c r="AJ899" s="0" t="n">
        <f aca="false">IF(MAX(P899:S899)=MIN(P899:S899),0,IF($D$17="custo",(MAX(P899:S899)-P899)/(MAX(P899:S899)-MIN(P899:S899)),(P899-MIN(P899:S899))/(MAX(P899:S899)-MIN(P899:S899))))</f>
        <v>0.183259905598136</v>
      </c>
      <c r="AK899" s="0" t="n">
        <f aca="false">IF(MAX(P899:S899)=MIN(P899:S899),0,IF($D$17="custo",(MAX(P899:S899)-Q899)/(MAX(P899:S899)-MIN(P899:S899)),(Q899-MIN(P899:S899))/(MAX(P899:S899)-MIN(P899:S899))))</f>
        <v>0</v>
      </c>
      <c r="AL899" s="0" t="n">
        <f aca="false">IF(MAX(P899:S899)=MIN(P899:S899),0,IF($D$17="custo",(MAX(P899:S899)-R899)/(MAX(P899:S899)-MIN(P899:S899)),(R899-MIN(P899:S899))/(MAX(P899:S899)-MIN(P899:S899))))</f>
        <v>0.785234384233665</v>
      </c>
      <c r="AM899" s="0" t="n">
        <f aca="false">IF(MAX(P899:S899)=MIN(P899:S899),0,IF($D$17="custo",(MAX(P899:S899)-S899)/(MAX(P899:S899)-MIN(P899:S899)),(S899-MIN(P899:S899))/(MAX(P899:S899)-MIN(P899:S899))))</f>
        <v>1</v>
      </c>
      <c r="AN899" s="0" t="n">
        <f aca="false">IF(MAX(T899:W899)=MIN(T899:W899),0,IF($E$17="custo",(MAX(T899:W899)-T899)/(MAX(T899:W899)-MIN(T899:W899)),(T899-MIN(T899:W899))/(MAX(T899:W899)-MIN(T899:W899))))</f>
        <v>0</v>
      </c>
      <c r="AO899" s="0" t="n">
        <f aca="false">IF(MAX(T899:W899)=MIN(T899:W899),0,IF($E$17="custo",(MAX(T899:W899)-U899)/(MAX(T899:W899)-MIN(T899:W899)),(U899-MIN(T899:W899))/(MAX(T899:W899)-MIN(T899:W899))))</f>
        <v>0.526315789473684</v>
      </c>
      <c r="AP899" s="0" t="n">
        <f aca="false">IF(MAX(T899:W899)=MIN(T899:W899),0,IF($E$17="custo",(MAX(T899:W899)-V899)/(MAX(T899:W899)-MIN(T899:W899)),(V899-MIN(T899:W899))/(MAX(T899:W899)-MIN(T899:W899))))</f>
        <v>0.947368421052632</v>
      </c>
      <c r="AQ899" s="0" t="n">
        <f aca="false">IF(MAX(T899:W899)=MIN(T899:W899),0,IF($E$17="custo",(MAX(T899:W899)-W899)/(MAX(T899:W899)-MIN(T899:W899)),(W899-MIN(T899:W899))/(MAX(T899:W899)-MIN(T899:W899))))</f>
        <v>1</v>
      </c>
      <c r="AR899" s="0" t="n">
        <f aca="false">IF(MAX(X899:AA899)=MIN(X899:AA899),0,IF($F$17="custo",(MAX(X899:AA899)-X899)/(MAX(X899:AA899)-MIN(X899:AA899)),(X899-MIN(X899:AA899))/(MAX(X899:AA899)-MIN(X899:AA899))))</f>
        <v>0</v>
      </c>
      <c r="AS899" s="0" t="n">
        <f aca="false">IF(MAX(X899:AA899)=MIN(X899:AA899),0,IF($F$17="custo",(MAX(X899:AA899)-Y899)/(MAX(X899:AA899)-MIN(X899:AA899)),(Y899-MIN(X899:AA899))/(MAX(X899:AA899)-MIN(X899:AA899))))</f>
        <v>0.6</v>
      </c>
      <c r="AT899" s="0" t="n">
        <f aca="false">IF(MAX(X899:AA899)=MIN(X899:AA899),0,IF($F$17="custo",(MAX(X899:AA899)-Z899)/(MAX(X899:AA899)-MIN(X899:AA899)),(Z899-MIN(X899:AA899))/(MAX(X899:AA899)-MIN(X899:AA899))))</f>
        <v>0.4</v>
      </c>
      <c r="AU899" s="0" t="n">
        <f aca="false">IF(MAX(X899:AA899)=MIN(X899:AA899),0,IF($F$17="custo",(MAX(X899:AA899)-AA899)/(MAX(X899:AA899)-MIN(X899:AA899)),(AA899-MIN(X899:AA899))/(MAX(X899:AA899)-MIN(X899:AA899))))</f>
        <v>1</v>
      </c>
      <c r="AV899" s="0" t="n">
        <f aca="false">STDEVP(AB899:AE899)</f>
        <v>0.408472450249264</v>
      </c>
      <c r="AW899" s="0" t="n">
        <f aca="false">STDEVP(AF899:AI899)</f>
        <v>0.376007914866163</v>
      </c>
      <c r="AX899" s="0" t="n">
        <f aca="false">STDEVP(AJ899:AM899)</f>
        <v>0.412745317631696</v>
      </c>
      <c r="AY899" s="0" t="n">
        <f aca="false">STDEVP(AN899:AQ899)</f>
        <v>0.401477534273483</v>
      </c>
      <c r="AZ899" s="0" t="n">
        <f aca="false">STDEVP(AR899:AU899)</f>
        <v>0.360555127546399</v>
      </c>
      <c r="BA899" s="0" t="n">
        <f aca="false">AV899*((1-IFERROR(CORREL(AB899:AE899,AF899:AI899),0))+(1-IFERROR(CORREL(AB899:AE899,AJ899:AM899),0))+(1-IFERROR(CORREL(AB899:AE899,AN899:AQ899),0))+(1-IFERROR(CORREL(AB899:AE899,AR899:AU899),0)))</f>
        <v>1.05315210725419</v>
      </c>
      <c r="BB899" s="0" t="n">
        <f aca="false">AW899*((1-IFERROR(CORREL(AF899:AI899,AB899:AE899),0))+(1-IFERROR(CORREL(AF899:AI899,AJ899:AM899),0))+(1-IFERROR(CORREL(AF899:AI899,AN899:AQ899),0))+(1-IFERROR(CORREL(AF899:AI899,AR899:AU899),0)))</f>
        <v>2.84612990683953</v>
      </c>
      <c r="BC899" s="0" t="n">
        <f aca="false">AX899*((1-IFERROR(CORREL(AJ899:AM899,AB899:AE899),0))+(1-IFERROR(CORREL(AJ899:AM899,AF899:AI899),0))+(1-IFERROR(CORREL(AJ899:AM899,AN899:AQ899),0))+(1-IFERROR(CORREL(AJ899:AM899,AR899:AU899),0)))</f>
        <v>1.0505371896736</v>
      </c>
      <c r="BD899" s="0" t="n">
        <f aca="false">AY899*((1-IFERROR(CORREL(AN899:AQ899,AB899:AE899),0))+(1-IFERROR(CORREL(AN899:AQ899,AF899:AI899),0))+(1-IFERROR(CORREL(AN899:AQ899,AJ899:AM899),0))+(1-IFERROR(CORREL(AN899:AQ899,AR899:AU899),0)))</f>
        <v>1.03826352519918</v>
      </c>
      <c r="BE899" s="0" t="n">
        <f aca="false">AZ899*((1-IFERROR(CORREL(AR899:AU899,AB899:AE899),0))+(1-IFERROR(CORREL(AR899:AU899,AF899:AI899),0))+(1-IFERROR(CORREL(AR899:AU899,AJ899:AM899),0))+(1-IFERROR(CORREL(AR899:AU899,AN899:AQ899),0)))</f>
        <v>1.07669466049041</v>
      </c>
      <c r="BF899" s="0" t="n">
        <f aca="false">IF(SUM(BA899:BE899)&gt;0,BA899/SUM(BA899:BE899),1/5)</f>
        <v>0.149070812737264</v>
      </c>
      <c r="BG899" s="0" t="n">
        <f aca="false">IF(SUM(BA899:BE899)&gt;0,BB899/SUM(BA899:BE899),1/5)</f>
        <v>0.402861937459903</v>
      </c>
      <c r="BH899" s="0" t="n">
        <f aca="false">IF(SUM(BA899:BE899)&gt;0,BC899/SUM(BA899:BE899),1/5)</f>
        <v>0.148700678274925</v>
      </c>
      <c r="BI899" s="0" t="n">
        <f aca="false">IF(SUM(BA899:BE899)&gt;0,BD899/SUM(BA899:BE899),1/5)</f>
        <v>0.146963374493389</v>
      </c>
      <c r="BJ899" s="0" t="n">
        <f aca="false">IF(SUM(BA899:BE899)&gt;0,BE899/SUM(BA899:BE899),1/5)</f>
        <v>0.152403197034519</v>
      </c>
      <c r="BK899" s="0" t="n">
        <f aca="false">BF899*AB899+BG899*AF899+BH899*AJ899+BI899*AN899+BJ899*AR899</f>
        <v>0.46321756168415</v>
      </c>
      <c r="BL899" s="0" t="n">
        <f aca="false">BF899*AC899+BG899*AG899+BH899*AK899+BI899*AO899+BJ899*AS899</f>
        <v>0.451825802492132</v>
      </c>
      <c r="BM899" s="0" t="n">
        <f aca="false">BF899*AD899+BG899*AH899+BH899*AL899+BI899*AP899+BJ899*AT899</f>
        <v>0.574025117211166</v>
      </c>
      <c r="BN899" s="0" t="n">
        <f aca="false">BF899*AE899+BG899*AI899+BH899*AM899+BI899*AQ899+BJ899*AU899</f>
        <v>0.597138062540097</v>
      </c>
      <c r="BO899" s="0" t="n">
        <f aca="false">RANK(BK899,$BK899:$BN899)</f>
        <v>3</v>
      </c>
      <c r="BP899" s="0" t="n">
        <f aca="false">RANK(BL899,$BK899:$BN899)</f>
        <v>4</v>
      </c>
      <c r="BQ899" s="0" t="n">
        <f aca="false">RANK(BM899,$BK899:$BN899)</f>
        <v>2</v>
      </c>
      <c r="BR899" s="0" t="n">
        <f aca="false">RANK(BN899,$BK899:$BN899)</f>
        <v>1</v>
      </c>
    </row>
    <row r="900" customFormat="false" ht="15" hidden="false" customHeight="false" outlineLevel="0" collapsed="false">
      <c r="A900" s="0" t="n">
        <v>877</v>
      </c>
      <c r="B900" s="0" t="n">
        <f aca="false">RANDBETWEEN(1,$B$5)</f>
        <v>5</v>
      </c>
      <c r="C900" s="0" t="n">
        <f aca="false">RANDBETWEEN(1,$B$5)</f>
        <v>4</v>
      </c>
      <c r="D900" s="0" t="n">
        <f aca="false">RANDBETWEEN(1,$B$5)</f>
        <v>3</v>
      </c>
      <c r="E900" s="0" t="n">
        <f aca="false">RANDBETWEEN(1,$B$5)</f>
        <v>3</v>
      </c>
      <c r="F900" s="0" t="n">
        <f aca="false">RANDBETWEEN(1,$B$5)</f>
        <v>2</v>
      </c>
      <c r="G900" s="0" t="n">
        <f aca="false">RANDBETWEEN(1,$B$5)</f>
        <v>5</v>
      </c>
      <c r="H900" s="0" t="n">
        <f aca="true">NORMINV(RAND(),$B$8,$B$13)</f>
        <v>56.1396155534781</v>
      </c>
      <c r="I900" s="0" t="n">
        <f aca="true">NORMINV(RAND(),$C$8,$C$13)</f>
        <v>65.4635010650626</v>
      </c>
      <c r="J900" s="0" t="n">
        <f aca="true">NORMINV(RAND(),$D$8,$D$13)</f>
        <v>15.2835924715511</v>
      </c>
      <c r="K900" s="0" t="n">
        <f aca="true">NORMINV(RAND(),$E$8,$E$13)</f>
        <v>2.77264487270292</v>
      </c>
      <c r="L900" s="0" t="n">
        <f aca="true">NORMINV(RAND(),$B$9,$B$14)</f>
        <v>38.0804350965593</v>
      </c>
      <c r="M900" s="0" t="n">
        <f aca="true">NORMINV(RAND(),$C$9,$C$14)</f>
        <v>58.4479186562907</v>
      </c>
      <c r="N900" s="0" t="n">
        <f aca="true">NORMINV(RAND(),$D$9,$D$14)</f>
        <v>48.3302410147674</v>
      </c>
      <c r="O900" s="0" t="n">
        <f aca="true">NORMINV(RAND(),$E$9,$E$14)</f>
        <v>27.3212583755199</v>
      </c>
      <c r="P900" s="0" t="n">
        <f aca="true">NORMINV(RAND(),$B$10,$B$15)</f>
        <v>24.8390513463569</v>
      </c>
      <c r="Q900" s="0" t="n">
        <f aca="true">NORMINV(RAND(),$C$10,$C$15)</f>
        <v>30.2246718348859</v>
      </c>
      <c r="R900" s="0" t="n">
        <f aca="true">NORMINV(RAND(),$D$10,$D$15)</f>
        <v>10.1952162822399</v>
      </c>
      <c r="S900" s="0" t="n">
        <f aca="true">NORMINV(RAND(),$E$10,$E$15)</f>
        <v>3.78194588324934</v>
      </c>
      <c r="T900" s="0" t="n">
        <f aca="false">MEDIAN(INDEX(Avaliadores!$B$17:$B$22,$B900),INDEX(Avaliadores!$B$17:$B$22,$C900),INDEX(Avaliadores!$B$17:$B$22,$D900),INDEX(Avaliadores!$B$17:$B$22,$E900),INDEX(Avaliadores!$B$17:$B$22,$F900),INDEX(Avaliadores!$B$17:$B$22,$G900))</f>
        <v>2.79166666666667</v>
      </c>
      <c r="U900" s="0" t="n">
        <f aca="false">MEDIAN(INDEX(Avaliadores!$C$17:$C$22,$B900),INDEX(Avaliadores!$C$17:$C$22,$C900),INDEX(Avaliadores!$C$17:$C$22,$D900),INDEX(Avaliadores!$C$17:$C$22,$E900),INDEX(Avaliadores!$C$17:$C$22,$F900),INDEX(Avaliadores!$C$17:$C$22,$G900))</f>
        <v>5.29166666666667</v>
      </c>
      <c r="V900" s="0" t="n">
        <f aca="false">MEDIAN(INDEX(Avaliadores!$D$17:$D$22,$B900),INDEX(Avaliadores!$D$17:$D$22,$C900),INDEX(Avaliadores!$D$17:$D$22,$D900),INDEX(Avaliadores!$D$17:$D$22,$E900),INDEX(Avaliadores!$D$17:$D$22,$F900),INDEX(Avaliadores!$D$17:$D$22,$G900))</f>
        <v>5.66666666666667</v>
      </c>
      <c r="W900" s="0" t="n">
        <f aca="false">MEDIAN(INDEX(Avaliadores!$E$17:$E$22,$B900),INDEX(Avaliadores!$E$17:$E$22,$C900),INDEX(Avaliadores!$E$17:$E$22,$D900),INDEX(Avaliadores!$E$17:$E$22,$E900),INDEX(Avaliadores!$E$17:$E$22,$F900),INDEX(Avaliadores!$E$17:$E$22,$G900))</f>
        <v>6.29166666666667</v>
      </c>
      <c r="X900" s="0" t="n">
        <f aca="false">MEDIAN(INDEX(Avaliadores!$F$17:$F$22,$B900),INDEX(Avaliadores!$F$17:$F$22,$C900),INDEX(Avaliadores!$F$17:$F$22,$D900),INDEX(Avaliadores!$F$17:$F$22,$E900),INDEX(Avaliadores!$F$17:$F$22,$F900),INDEX(Avaliadores!$F$17:$F$22,$G900))</f>
        <v>2.66666666666667</v>
      </c>
      <c r="Y900" s="0" t="n">
        <f aca="false">MEDIAN(INDEX(Avaliadores!$G$17:$G$22,$B900),INDEX(Avaliadores!$G$17:$G$22,$C900),INDEX(Avaliadores!$G$17:$G$22,$D900),INDEX(Avaliadores!$G$17:$G$22,$E900),INDEX(Avaliadores!$G$17:$G$22,$F900),INDEX(Avaliadores!$G$17:$G$22,$G900))</f>
        <v>5.16666666666667</v>
      </c>
      <c r="Z900" s="0" t="n">
        <f aca="false">MEDIAN(INDEX(Avaliadores!$H$17:$H$22,$B900),INDEX(Avaliadores!$H$17:$H$22,$C900),INDEX(Avaliadores!$H$17:$H$22,$D900),INDEX(Avaliadores!$H$17:$H$22,$E900),INDEX(Avaliadores!$H$17:$H$22,$F900),INDEX(Avaliadores!$H$17:$H$22,$G900))</f>
        <v>3.66666666666667</v>
      </c>
      <c r="AA900" s="0" t="n">
        <f aca="false">MEDIAN(INDEX(Avaliadores!$I$17:$I$22,$B900),INDEX(Avaliadores!$I$17:$I$22,$C900),INDEX(Avaliadores!$I$17:$I$22,$D900),INDEX(Avaliadores!$I$17:$I$22,$E900),INDEX(Avaliadores!$I$17:$I$22,$F900),INDEX(Avaliadores!$I$17:$I$22,$G900))</f>
        <v>6.54166666666667</v>
      </c>
      <c r="AB900" s="0" t="n">
        <f aca="false">IF(MAX(H900:K900)=MIN(H900:K900),0,IF($B$17="custo",(MAX(H900:K900)-H900)/(MAX(H900:K900)-MIN(H900:K900)),(H900-MIN(H900:K900))/(MAX(H900:K900)-MIN(H900:K900))))</f>
        <v>0.148727997636134</v>
      </c>
      <c r="AC900" s="0" t="n">
        <f aca="false">IF(MAX(H900:K900)=MIN(H900:K900),0,IF($B$17="custo",(MAX(H900:K900)-I900)/(MAX(H900:K900)-MIN(H900:K900)),(I900-MIN(H900:K900))/(MAX(H900:K900)-MIN(H900:K900))))</f>
        <v>0</v>
      </c>
      <c r="AD900" s="0" t="n">
        <f aca="false">IF(MAX(H900:K900)=MIN(H900:K900),0,IF($B$17="custo",(MAX(H900:K900)-J900)/(MAX(H900:K900)-MIN(H900:K900)),(J900-MIN(H900:K900))/(MAX(H900:K900)-MIN(H900:K900))))</f>
        <v>0.800434252158564</v>
      </c>
      <c r="AE900" s="0" t="n">
        <f aca="false">IF(MAX(H900:K900)=MIN(H900:K900),0,IF($B$17="custo",(MAX(H900:K900)-K900)/(MAX(H900:K900)-MIN(H900:K900)),(K900-MIN(H900:K900))/(MAX(H900:K900)-MIN(H900:K900))))</f>
        <v>1</v>
      </c>
      <c r="AF900" s="0" t="n">
        <f aca="false">IF(MAX(L900:O900)=MIN(L900:O900),0,IF($C$17="custo",(MAX(L900:O900)-L900)/(MAX(L900:O900)-MIN(L900:O900)),(L900-MIN(L900:O900))/(MAX(L900:O900)-MIN(L900:O900))))</f>
        <v>0.345657922308039</v>
      </c>
      <c r="AG900" s="0" t="n">
        <f aca="false">IF(MAX(L900:O900)=MIN(L900:O900),0,IF($C$17="custo",(MAX(L900:O900)-M900)/(MAX(L900:O900)-MIN(L900:O900)),(M900-MIN(L900:O900))/(MAX(L900:O900)-MIN(L900:O900))))</f>
        <v>1</v>
      </c>
      <c r="AH900" s="0" t="n">
        <f aca="false">IF(MAX(L900:O900)=MIN(L900:O900),0,IF($C$17="custo",(MAX(L900:O900)-N900)/(MAX(L900:O900)-MIN(L900:O900)),(N900-MIN(L900:O900))/(MAX(L900:O900)-MIN(L900:O900))))</f>
        <v>0.674951390535985</v>
      </c>
      <c r="AI900" s="0" t="n">
        <f aca="false">IF(MAX(L900:O900)=MIN(L900:O900),0,IF($C$17="custo",(MAX(L900:O900)-O900)/(MAX(L900:O900)-MIN(L900:O900)),(O900-MIN(L900:O900))/(MAX(L900:O900)-MIN(L900:O900))))</f>
        <v>0</v>
      </c>
      <c r="AJ900" s="0" t="n">
        <f aca="false">IF(MAX(P900:S900)=MIN(P900:S900),0,IF($D$17="custo",(MAX(P900:S900)-P900)/(MAX(P900:S900)-MIN(P900:S900)),(P900-MIN(P900:S900))/(MAX(P900:S900)-MIN(P900:S900))))</f>
        <v>0.203671153207851</v>
      </c>
      <c r="AK900" s="0" t="n">
        <f aca="false">IF(MAX(P900:S900)=MIN(P900:S900),0,IF($D$17="custo",(MAX(P900:S900)-Q900)/(MAX(P900:S900)-MIN(P900:S900)),(Q900-MIN(P900:S900))/(MAX(P900:S900)-MIN(P900:S900))))</f>
        <v>0</v>
      </c>
      <c r="AL900" s="0" t="n">
        <f aca="false">IF(MAX(P900:S900)=MIN(P900:S900),0,IF($D$17="custo",(MAX(P900:S900)-R900)/(MAX(P900:S900)-MIN(P900:S900)),(R900-MIN(P900:S900))/(MAX(P900:S900)-MIN(P900:S900))))</f>
        <v>0.757465610364063</v>
      </c>
      <c r="AM900" s="0" t="n">
        <f aca="false">IF(MAX(P900:S900)=MIN(P900:S900),0,IF($D$17="custo",(MAX(P900:S900)-S900)/(MAX(P900:S900)-MIN(P900:S900)),(S900-MIN(P900:S900))/(MAX(P900:S900)-MIN(P900:S900))))</f>
        <v>1</v>
      </c>
      <c r="AN900" s="0" t="n">
        <f aca="false">IF(MAX(T900:W900)=MIN(T900:W900),0,IF($E$17="custo",(MAX(T900:W900)-T900)/(MAX(T900:W900)-MIN(T900:W900)),(T900-MIN(T900:W900))/(MAX(T900:W900)-MIN(T900:W900))))</f>
        <v>0</v>
      </c>
      <c r="AO900" s="0" t="n">
        <f aca="false">IF(MAX(T900:W900)=MIN(T900:W900),0,IF($E$17="custo",(MAX(T900:W900)-U900)/(MAX(T900:W900)-MIN(T900:W900)),(U900-MIN(T900:W900))/(MAX(T900:W900)-MIN(T900:W900))))</f>
        <v>0.714285714285714</v>
      </c>
      <c r="AP900" s="0" t="n">
        <f aca="false">IF(MAX(T900:W900)=MIN(T900:W900),0,IF($E$17="custo",(MAX(T900:W900)-V900)/(MAX(T900:W900)-MIN(T900:W900)),(V900-MIN(T900:W900))/(MAX(T900:W900)-MIN(T900:W900))))</f>
        <v>0.821428571428571</v>
      </c>
      <c r="AQ900" s="0" t="n">
        <f aca="false">IF(MAX(T900:W900)=MIN(T900:W900),0,IF($E$17="custo",(MAX(T900:W900)-W900)/(MAX(T900:W900)-MIN(T900:W900)),(W900-MIN(T900:W900))/(MAX(T900:W900)-MIN(T900:W900))))</f>
        <v>1</v>
      </c>
      <c r="AR900" s="0" t="n">
        <f aca="false">IF(MAX(X900:AA900)=MIN(X900:AA900),0,IF($F$17="custo",(MAX(X900:AA900)-X900)/(MAX(X900:AA900)-MIN(X900:AA900)),(X900-MIN(X900:AA900))/(MAX(X900:AA900)-MIN(X900:AA900))))</f>
        <v>0</v>
      </c>
      <c r="AS900" s="0" t="n">
        <f aca="false">IF(MAX(X900:AA900)=MIN(X900:AA900),0,IF($F$17="custo",(MAX(X900:AA900)-Y900)/(MAX(X900:AA900)-MIN(X900:AA900)),(Y900-MIN(X900:AA900))/(MAX(X900:AA900)-MIN(X900:AA900))))</f>
        <v>0.645161290322581</v>
      </c>
      <c r="AT900" s="0" t="n">
        <f aca="false">IF(MAX(X900:AA900)=MIN(X900:AA900),0,IF($F$17="custo",(MAX(X900:AA900)-Z900)/(MAX(X900:AA900)-MIN(X900:AA900)),(Z900-MIN(X900:AA900))/(MAX(X900:AA900)-MIN(X900:AA900))))</f>
        <v>0.258064516129032</v>
      </c>
      <c r="AU900" s="0" t="n">
        <f aca="false">IF(MAX(X900:AA900)=MIN(X900:AA900),0,IF($F$17="custo",(MAX(X900:AA900)-AA900)/(MAX(X900:AA900)-MIN(X900:AA900)),(AA900-MIN(X900:AA900))/(MAX(X900:AA900)-MIN(X900:AA900))))</f>
        <v>1</v>
      </c>
      <c r="AV900" s="0" t="n">
        <f aca="false">STDEVP(AB900:AE900)</f>
        <v>0.422198602645518</v>
      </c>
      <c r="AW900" s="0" t="n">
        <f aca="false">STDEVP(AF900:AI900)</f>
        <v>0.372264449032126</v>
      </c>
      <c r="AX900" s="0" t="n">
        <f aca="false">STDEVP(AJ900:AM900)</f>
        <v>0.404265302176333</v>
      </c>
      <c r="AY900" s="0" t="n">
        <f aca="false">STDEVP(AN900:AQ900)</f>
        <v>0.379962907695593</v>
      </c>
      <c r="AZ900" s="0" t="n">
        <f aca="false">STDEVP(AR900:AU900)</f>
        <v>0.379889216558512</v>
      </c>
      <c r="BA900" s="0" t="n">
        <f aca="false">AV900*((1-IFERROR(CORREL(AB900:AE900,AF900:AI900),0))+(1-IFERROR(CORREL(AB900:AE900,AJ900:AM900),0))+(1-IFERROR(CORREL(AB900:AE900,AN900:AQ900),0))+(1-IFERROR(CORREL(AB900:AE900,AR900:AU900),0)))</f>
        <v>1.0703188974551</v>
      </c>
      <c r="BB900" s="0" t="n">
        <f aca="false">AW900*((1-IFERROR(CORREL(AF900:AI900,AB900:AE900),0))+(1-IFERROR(CORREL(AF900:AI900,AJ900:AM900),0))+(1-IFERROR(CORREL(AF900:AI900,AN900:AQ900),0))+(1-IFERROR(CORREL(AF900:AI900,AR900:AU900),0)))</f>
        <v>2.07621874137769</v>
      </c>
      <c r="BC900" s="0" t="n">
        <f aca="false">AX900*((1-IFERROR(CORREL(AJ900:AM900,AB900:AE900),0))+(1-IFERROR(CORREL(AJ900:AM900,AF900:AI900),0))+(1-IFERROR(CORREL(AJ900:AM900,AN900:AQ900),0))+(1-IFERROR(CORREL(AJ900:AM900,AR900:AU900),0)))</f>
        <v>1.06652170084714</v>
      </c>
      <c r="BD900" s="0" t="n">
        <f aca="false">AY900*((1-IFERROR(CORREL(AN900:AQ900,AB900:AE900),0))+(1-IFERROR(CORREL(AN900:AQ900,AF900:AI900),0))+(1-IFERROR(CORREL(AN900:AQ900,AJ900:AM900),0))+(1-IFERROR(CORREL(AN900:AQ900,AR900:AU900),0)))</f>
        <v>0.737014914498637</v>
      </c>
      <c r="BE900" s="0" t="n">
        <f aca="false">AZ900*((1-IFERROR(CORREL(AR900:AU900,AB900:AE900),0))+(1-IFERROR(CORREL(AR900:AU900,AF900:AI900),0))+(1-IFERROR(CORREL(AR900:AU900,AJ900:AM900),0))+(1-IFERROR(CORREL(AR900:AU900,AN900:AQ900),0)))</f>
        <v>0.980632945146913</v>
      </c>
      <c r="BF900" s="0" t="n">
        <f aca="false">IF(SUM(BA900:BE900)&gt;0,BA900/SUM(BA900:BE900),1/5)</f>
        <v>0.180470702984095</v>
      </c>
      <c r="BG900" s="0" t="n">
        <f aca="false">IF(SUM(BA900:BE900)&gt;0,BB900/SUM(BA900:BE900),1/5)</f>
        <v>0.350079454540233</v>
      </c>
      <c r="BH900" s="0" t="n">
        <f aca="false">IF(SUM(BA900:BE900)&gt;0,BC900/SUM(BA900:BE900),1/5)</f>
        <v>0.179830442644081</v>
      </c>
      <c r="BI900" s="0" t="n">
        <f aca="false">IF(SUM(BA900:BE900)&gt;0,BD900/SUM(BA900:BE900),1/5)</f>
        <v>0.124271000022132</v>
      </c>
      <c r="BJ900" s="0" t="n">
        <f aca="false">IF(SUM(BA900:BE900)&gt;0,BE900/SUM(BA900:BE900),1/5)</f>
        <v>0.16534839980946</v>
      </c>
      <c r="BK900" s="0" t="n">
        <f aca="false">BF900*AB900+BG900*AF900+BH900*AJ900+BI900*AN900+BJ900*AR900</f>
        <v>0.184475056821116</v>
      </c>
      <c r="BL900" s="0" t="n">
        <f aca="false">BF900*AC900+BG900*AG900+BH900*AK900+BI900*AO900+BJ900*AS900</f>
        <v>0.545520841529887</v>
      </c>
      <c r="BM900" s="0" t="n">
        <f aca="false">BF900*AD900+BG900*AH900+BH900*AL900+BI900*AP900+BJ900*AT900</f>
        <v>0.661707227626769</v>
      </c>
      <c r="BN900" s="0" t="n">
        <f aca="false">BF900*AE900+BG900*AI900+BH900*AM900+BI900*AQ900+BJ900*AU900</f>
        <v>0.649920545459768</v>
      </c>
      <c r="BO900" s="0" t="n">
        <f aca="false">RANK(BK900,$BK900:$BN900)</f>
        <v>4</v>
      </c>
      <c r="BP900" s="0" t="n">
        <f aca="false">RANK(BL900,$BK900:$BN900)</f>
        <v>3</v>
      </c>
      <c r="BQ900" s="0" t="n">
        <f aca="false">RANK(BM900,$BK900:$BN900)</f>
        <v>1</v>
      </c>
      <c r="BR900" s="0" t="n">
        <f aca="false">RANK(BN900,$BK900:$BN900)</f>
        <v>2</v>
      </c>
    </row>
    <row r="901" customFormat="false" ht="15" hidden="false" customHeight="false" outlineLevel="0" collapsed="false">
      <c r="A901" s="0" t="n">
        <v>878</v>
      </c>
      <c r="B901" s="0" t="n">
        <f aca="false">RANDBETWEEN(1,$B$5)</f>
        <v>4</v>
      </c>
      <c r="C901" s="0" t="n">
        <f aca="false">RANDBETWEEN(1,$B$5)</f>
        <v>4</v>
      </c>
      <c r="D901" s="0" t="n">
        <f aca="false">RANDBETWEEN(1,$B$5)</f>
        <v>1</v>
      </c>
      <c r="E901" s="0" t="n">
        <f aca="false">RANDBETWEEN(1,$B$5)</f>
        <v>2</v>
      </c>
      <c r="F901" s="0" t="n">
        <f aca="false">RANDBETWEEN(1,$B$5)</f>
        <v>1</v>
      </c>
      <c r="G901" s="0" t="n">
        <f aca="false">RANDBETWEEN(1,$B$5)</f>
        <v>3</v>
      </c>
      <c r="H901" s="0" t="n">
        <f aca="true">NORMINV(RAND(),$B$8,$B$13)</f>
        <v>47.9486577128334</v>
      </c>
      <c r="I901" s="0" t="n">
        <f aca="true">NORMINV(RAND(),$C$8,$C$13)</f>
        <v>58.9348800609074</v>
      </c>
      <c r="J901" s="0" t="n">
        <f aca="true">NORMINV(RAND(),$D$8,$D$13)</f>
        <v>14.3822587559537</v>
      </c>
      <c r="K901" s="0" t="n">
        <f aca="true">NORMINV(RAND(),$E$8,$E$13)</f>
        <v>3.70637356462522</v>
      </c>
      <c r="L901" s="0" t="n">
        <f aca="true">NORMINV(RAND(),$B$9,$B$14)</f>
        <v>50.444452645907</v>
      </c>
      <c r="M901" s="0" t="n">
        <f aca="true">NORMINV(RAND(),$C$9,$C$14)</f>
        <v>48.2038337694692</v>
      </c>
      <c r="N901" s="0" t="n">
        <f aca="true">NORMINV(RAND(),$D$9,$D$14)</f>
        <v>41.06825825679</v>
      </c>
      <c r="O901" s="0" t="n">
        <f aca="true">NORMINV(RAND(),$E$9,$E$14)</f>
        <v>25.2331263094336</v>
      </c>
      <c r="P901" s="0" t="n">
        <f aca="true">NORMINV(RAND(),$B$10,$B$15)</f>
        <v>23.9903426520143</v>
      </c>
      <c r="Q901" s="0" t="n">
        <f aca="true">NORMINV(RAND(),$C$10,$C$15)</f>
        <v>31.2012099714195</v>
      </c>
      <c r="R901" s="0" t="n">
        <f aca="true">NORMINV(RAND(),$D$10,$D$15)</f>
        <v>10.4014069627245</v>
      </c>
      <c r="S901" s="0" t="n">
        <f aca="true">NORMINV(RAND(),$E$10,$E$15)</f>
        <v>3.99991826632961</v>
      </c>
      <c r="T901" s="0" t="n">
        <f aca="false">MEDIAN(INDEX(Avaliadores!$B$17:$B$22,$B901),INDEX(Avaliadores!$B$17:$B$22,$C901),INDEX(Avaliadores!$B$17:$B$22,$D901),INDEX(Avaliadores!$B$17:$B$22,$E901),INDEX(Avaliadores!$B$17:$B$22,$F901),INDEX(Avaliadores!$B$17:$B$22,$G901))</f>
        <v>2.91666666666667</v>
      </c>
      <c r="U901" s="0" t="n">
        <f aca="false">MEDIAN(INDEX(Avaliadores!$C$17:$C$22,$B901),INDEX(Avaliadores!$C$17:$C$22,$C901),INDEX(Avaliadores!$C$17:$C$22,$D901),INDEX(Avaliadores!$C$17:$C$22,$E901),INDEX(Avaliadores!$C$17:$C$22,$F901),INDEX(Avaliadores!$C$17:$C$22,$G901))</f>
        <v>4.91666666666667</v>
      </c>
      <c r="V901" s="0" t="n">
        <f aca="false">MEDIAN(INDEX(Avaliadores!$D$17:$D$22,$B901),INDEX(Avaliadores!$D$17:$D$22,$C901),INDEX(Avaliadores!$D$17:$D$22,$D901),INDEX(Avaliadores!$D$17:$D$22,$E901),INDEX(Avaliadores!$D$17:$D$22,$F901),INDEX(Avaliadores!$D$17:$D$22,$G901))</f>
        <v>5.91666666666667</v>
      </c>
      <c r="W901" s="0" t="n">
        <f aca="false">MEDIAN(INDEX(Avaliadores!$E$17:$E$22,$B901),INDEX(Avaliadores!$E$17:$E$22,$C901),INDEX(Avaliadores!$E$17:$E$22,$D901),INDEX(Avaliadores!$E$17:$E$22,$E901),INDEX(Avaliadores!$E$17:$E$22,$F901),INDEX(Avaliadores!$E$17:$E$22,$G901))</f>
        <v>6.54166666666667</v>
      </c>
      <c r="X901" s="0" t="n">
        <f aca="false">MEDIAN(INDEX(Avaliadores!$F$17:$F$22,$B901),INDEX(Avaliadores!$F$17:$F$22,$C901),INDEX(Avaliadores!$F$17:$F$22,$D901),INDEX(Avaliadores!$F$17:$F$22,$E901),INDEX(Avaliadores!$F$17:$F$22,$F901),INDEX(Avaliadores!$F$17:$F$22,$G901))</f>
        <v>2.41666666666667</v>
      </c>
      <c r="Y901" s="0" t="n">
        <f aca="false">MEDIAN(INDEX(Avaliadores!$G$17:$G$22,$B901),INDEX(Avaliadores!$G$17:$G$22,$C901),INDEX(Avaliadores!$G$17:$G$22,$D901),INDEX(Avaliadores!$G$17:$G$22,$E901),INDEX(Avaliadores!$G$17:$G$22,$F901),INDEX(Avaliadores!$G$17:$G$22,$G901))</f>
        <v>5.04166666666667</v>
      </c>
      <c r="Z901" s="0" t="n">
        <f aca="false">MEDIAN(INDEX(Avaliadores!$H$17:$H$22,$B901),INDEX(Avaliadores!$H$17:$H$22,$C901),INDEX(Avaliadores!$H$17:$H$22,$D901),INDEX(Avaliadores!$H$17:$H$22,$E901),INDEX(Avaliadores!$H$17:$H$22,$F901),INDEX(Avaliadores!$H$17:$H$22,$G901))</f>
        <v>3.91666666666667</v>
      </c>
      <c r="AA901" s="0" t="n">
        <f aca="false">MEDIAN(INDEX(Avaliadores!$I$17:$I$22,$B901),INDEX(Avaliadores!$I$17:$I$22,$C901),INDEX(Avaliadores!$I$17:$I$22,$D901),INDEX(Avaliadores!$I$17:$I$22,$E901),INDEX(Avaliadores!$I$17:$I$22,$F901),INDEX(Avaliadores!$I$17:$I$22,$G901))</f>
        <v>6.41666666666667</v>
      </c>
      <c r="AB901" s="0" t="n">
        <f aca="false">IF(MAX(H901:K901)=MIN(H901:K901),0,IF($B$17="custo",(MAX(H901:K901)-H901)/(MAX(H901:K901)-MIN(H901:K901)),(H901-MIN(H901:K901))/(MAX(H901:K901)-MIN(H901:K901))))</f>
        <v>0.198923038934859</v>
      </c>
      <c r="AC901" s="0" t="n">
        <f aca="false">IF(MAX(H901:K901)=MIN(H901:K901),0,IF($B$17="custo",(MAX(H901:K901)-I901)/(MAX(H901:K901)-MIN(H901:K901)),(I901-MIN(H901:K901))/(MAX(H901:K901)-MIN(H901:K901))))</f>
        <v>0</v>
      </c>
      <c r="AD901" s="0" t="n">
        <f aca="false">IF(MAX(H901:K901)=MIN(H901:K901),0,IF($B$17="custo",(MAX(H901:K901)-J901)/(MAX(H901:K901)-MIN(H901:K901)),(J901-MIN(H901:K901))/(MAX(H901:K901)-MIN(H901:K901))))</f>
        <v>0.806696109154298</v>
      </c>
      <c r="AE901" s="0" t="n">
        <f aca="false">IF(MAX(H901:K901)=MIN(H901:K901),0,IF($B$17="custo",(MAX(H901:K901)-K901)/(MAX(H901:K901)-MIN(H901:K901)),(K901-MIN(H901:K901))/(MAX(H901:K901)-MIN(H901:K901))))</f>
        <v>1</v>
      </c>
      <c r="AF901" s="0" t="n">
        <f aca="false">IF(MAX(L901:O901)=MIN(L901:O901),0,IF($C$17="custo",(MAX(L901:O901)-L901)/(MAX(L901:O901)-MIN(L901:O901)),(L901-MIN(L901:O901))/(MAX(L901:O901)-MIN(L901:O901))))</f>
        <v>1</v>
      </c>
      <c r="AG901" s="0" t="n">
        <f aca="false">IF(MAX(L901:O901)=MIN(L901:O901),0,IF($C$17="custo",(MAX(L901:O901)-M901)/(MAX(L901:O901)-MIN(L901:O901)),(M901-MIN(L901:O901))/(MAX(L901:O901)-MIN(L901:O901))))</f>
        <v>0.911126497410956</v>
      </c>
      <c r="AH901" s="0" t="n">
        <f aca="false">IF(MAX(L901:O901)=MIN(L901:O901),0,IF($C$17="custo",(MAX(L901:O901)-N901)/(MAX(L901:O901)-MIN(L901:O901)),(N901-MIN(L901:O901))/(MAX(L901:O901)-MIN(L901:O901))))</f>
        <v>0.628095949257839</v>
      </c>
      <c r="AI901" s="0" t="n">
        <f aca="false">IF(MAX(L901:O901)=MIN(L901:O901),0,IF($C$17="custo",(MAX(L901:O901)-O901)/(MAX(L901:O901)-MIN(L901:O901)),(O901-MIN(L901:O901))/(MAX(L901:O901)-MIN(L901:O901))))</f>
        <v>0</v>
      </c>
      <c r="AJ901" s="0" t="n">
        <f aca="false">IF(MAX(P901:S901)=MIN(P901:S901),0,IF($D$17="custo",(MAX(P901:S901)-P901)/(MAX(P901:S901)-MIN(P901:S901)),(P901-MIN(P901:S901))/(MAX(P901:S901)-MIN(P901:S901))))</f>
        <v>0.265092827119528</v>
      </c>
      <c r="AK901" s="0" t="n">
        <f aca="false">IF(MAX(P901:S901)=MIN(P901:S901),0,IF($D$17="custo",(MAX(P901:S901)-Q901)/(MAX(P901:S901)-MIN(P901:S901)),(Q901-MIN(P901:S901))/(MAX(P901:S901)-MIN(P901:S901))))</f>
        <v>0</v>
      </c>
      <c r="AL901" s="0" t="n">
        <f aca="false">IF(MAX(P901:S901)=MIN(P901:S901),0,IF($D$17="custo",(MAX(P901:S901)-R901)/(MAX(P901:S901)-MIN(P901:S901)),(R901-MIN(P901:S901))/(MAX(P901:S901)-MIN(P901:S901))))</f>
        <v>0.764662326855712</v>
      </c>
      <c r="AM901" s="0" t="n">
        <f aca="false">IF(MAX(P901:S901)=MIN(P901:S901),0,IF($D$17="custo",(MAX(P901:S901)-S901)/(MAX(P901:S901)-MIN(P901:S901)),(S901-MIN(P901:S901))/(MAX(P901:S901)-MIN(P901:S901))))</f>
        <v>1</v>
      </c>
      <c r="AN901" s="0" t="n">
        <f aca="false">IF(MAX(T901:W901)=MIN(T901:W901),0,IF($E$17="custo",(MAX(T901:W901)-T901)/(MAX(T901:W901)-MIN(T901:W901)),(T901-MIN(T901:W901))/(MAX(T901:W901)-MIN(T901:W901))))</f>
        <v>0</v>
      </c>
      <c r="AO901" s="0" t="n">
        <f aca="false">IF(MAX(T901:W901)=MIN(T901:W901),0,IF($E$17="custo",(MAX(T901:W901)-U901)/(MAX(T901:W901)-MIN(T901:W901)),(U901-MIN(T901:W901))/(MAX(T901:W901)-MIN(T901:W901))))</f>
        <v>0.551724137931035</v>
      </c>
      <c r="AP901" s="0" t="n">
        <f aca="false">IF(MAX(T901:W901)=MIN(T901:W901),0,IF($E$17="custo",(MAX(T901:W901)-V901)/(MAX(T901:W901)-MIN(T901:W901)),(V901-MIN(T901:W901))/(MAX(T901:W901)-MIN(T901:W901))))</f>
        <v>0.827586206896552</v>
      </c>
      <c r="AQ901" s="0" t="n">
        <f aca="false">IF(MAX(T901:W901)=MIN(T901:W901),0,IF($E$17="custo",(MAX(T901:W901)-W901)/(MAX(T901:W901)-MIN(T901:W901)),(W901-MIN(T901:W901))/(MAX(T901:W901)-MIN(T901:W901))))</f>
        <v>1</v>
      </c>
      <c r="AR901" s="0" t="n">
        <f aca="false">IF(MAX(X901:AA901)=MIN(X901:AA901),0,IF($F$17="custo",(MAX(X901:AA901)-X901)/(MAX(X901:AA901)-MIN(X901:AA901)),(X901-MIN(X901:AA901))/(MAX(X901:AA901)-MIN(X901:AA901))))</f>
        <v>0</v>
      </c>
      <c r="AS901" s="0" t="n">
        <f aca="false">IF(MAX(X901:AA901)=MIN(X901:AA901),0,IF($F$17="custo",(MAX(X901:AA901)-Y901)/(MAX(X901:AA901)-MIN(X901:AA901)),(Y901-MIN(X901:AA901))/(MAX(X901:AA901)-MIN(X901:AA901))))</f>
        <v>0.65625</v>
      </c>
      <c r="AT901" s="0" t="n">
        <f aca="false">IF(MAX(X901:AA901)=MIN(X901:AA901),0,IF($F$17="custo",(MAX(X901:AA901)-Z901)/(MAX(X901:AA901)-MIN(X901:AA901)),(Z901-MIN(X901:AA901))/(MAX(X901:AA901)-MIN(X901:AA901))))</f>
        <v>0.375</v>
      </c>
      <c r="AU901" s="0" t="n">
        <f aca="false">IF(MAX(X901:AA901)=MIN(X901:AA901),0,IF($F$17="custo",(MAX(X901:AA901)-AA901)/(MAX(X901:AA901)-MIN(X901:AA901)),(AA901-MIN(X901:AA901))/(MAX(X901:AA901)-MIN(X901:AA901))))</f>
        <v>1</v>
      </c>
      <c r="AV901" s="0" t="n">
        <f aca="false">STDEVP(AB901:AE901)</f>
        <v>0.413733593677228</v>
      </c>
      <c r="AW901" s="0" t="n">
        <f aca="false">STDEVP(AF901:AI901)</f>
        <v>0.39138962599365</v>
      </c>
      <c r="AX901" s="0" t="n">
        <f aca="false">STDEVP(AJ901:AM901)</f>
        <v>0.395286663331295</v>
      </c>
      <c r="AY901" s="0" t="n">
        <f aca="false">STDEVP(AN901:AQ901)</f>
        <v>0.37882021625379</v>
      </c>
      <c r="AZ901" s="0" t="n">
        <f aca="false">STDEVP(AR901:AU901)</f>
        <v>0.367353685797148</v>
      </c>
      <c r="BA901" s="0" t="n">
        <f aca="false">AV901*((1-IFERROR(CORREL(AB901:AE901,AF901:AI901),0))+(1-IFERROR(CORREL(AB901:AE901,AJ901:AM901),0))+(1-IFERROR(CORREL(AB901:AE901,AN901:AQ901),0))+(1-IFERROR(CORREL(AB901:AE901,AR901:AU901),0)))</f>
        <v>1.09869025397939</v>
      </c>
      <c r="BB901" s="0" t="n">
        <f aca="false">AW901*((1-IFERROR(CORREL(AF901:AI901,AB901:AE901),0))+(1-IFERROR(CORREL(AF901:AI901,AJ901:AM901),0))+(1-IFERROR(CORREL(AF901:AI901,AN901:AQ901),0))+(1-IFERROR(CORREL(AF901:AI901,AR901:AU901),0)))</f>
        <v>2.88432593533164</v>
      </c>
      <c r="BC901" s="0" t="n">
        <f aca="false">AX901*((1-IFERROR(CORREL(AJ901:AM901,AB901:AE901),0))+(1-IFERROR(CORREL(AJ901:AM901,AF901:AI901),0))+(1-IFERROR(CORREL(AJ901:AM901,AN901:AQ901),0))+(1-IFERROR(CORREL(AJ901:AM901,AR901:AU901),0)))</f>
        <v>1.07916876497465</v>
      </c>
      <c r="BD901" s="0" t="n">
        <f aca="false">AY901*((1-IFERROR(CORREL(AN901:AQ901,AB901:AE901),0))+(1-IFERROR(CORREL(AN901:AQ901,AF901:AI901),0))+(1-IFERROR(CORREL(AN901:AQ901,AJ901:AM901),0))+(1-IFERROR(CORREL(AN901:AQ901,AR901:AU901),0)))</f>
        <v>0.955166646287361</v>
      </c>
      <c r="BE901" s="0" t="n">
        <f aca="false">AZ901*((1-IFERROR(CORREL(AR901:AU901,AB901:AE901),0))+(1-IFERROR(CORREL(AR901:AU901,AF901:AI901),0))+(1-IFERROR(CORREL(AR901:AU901,AJ901:AM901),0))+(1-IFERROR(CORREL(AR901:AU901,AN901:AQ901),0)))</f>
        <v>1.12080559562025</v>
      </c>
      <c r="BF901" s="0" t="n">
        <f aca="false">IF(SUM(BA901:BE901)&gt;0,BA901/SUM(BA901:BE901),1/5)</f>
        <v>0.153917912394155</v>
      </c>
      <c r="BG901" s="0" t="n">
        <f aca="false">IF(SUM(BA901:BE901)&gt;0,BB901/SUM(BA901:BE901),1/5)</f>
        <v>0.404071506980797</v>
      </c>
      <c r="BH901" s="0" t="n">
        <f aca="false">IF(SUM(BA901:BE901)&gt;0,BC901/SUM(BA901:BE901),1/5)</f>
        <v>0.151183104450286</v>
      </c>
      <c r="BI901" s="0" t="n">
        <f aca="false">IF(SUM(BA901:BE901)&gt;0,BD901/SUM(BA901:BE901),1/5)</f>
        <v>0.133811377367361</v>
      </c>
      <c r="BJ901" s="0" t="n">
        <f aca="false">IF(SUM(BA901:BE901)&gt;0,BE901/SUM(BA901:BE901),1/5)</f>
        <v>0.157016098807401</v>
      </c>
      <c r="BK901" s="0" t="n">
        <f aca="false">BF901*AB901+BG901*AF901+BH901*AJ901+BI901*AN901+BJ901*AR901</f>
        <v>0.474766882432185</v>
      </c>
      <c r="BL901" s="0" t="n">
        <f aca="false">BF901*AC901+BG901*AG901+BH901*AK901+BI901*AO901+BJ901*AS901</f>
        <v>0.545029038524708</v>
      </c>
      <c r="BM901" s="0" t="n">
        <f aca="false">BF901*AD901+BG901*AH901+BH901*AL901+BI901*AP901+BJ901*AT901</f>
        <v>0.663186169520725</v>
      </c>
      <c r="BN901" s="0" t="n">
        <f aca="false">BF901*AE901+BG901*AI901+BH901*AM901+BI901*AQ901+BJ901*AU901</f>
        <v>0.595928493019203</v>
      </c>
      <c r="BO901" s="0" t="n">
        <f aca="false">RANK(BK901,$BK901:$BN901)</f>
        <v>4</v>
      </c>
      <c r="BP901" s="0" t="n">
        <f aca="false">RANK(BL901,$BK901:$BN901)</f>
        <v>3</v>
      </c>
      <c r="BQ901" s="0" t="n">
        <f aca="false">RANK(BM901,$BK901:$BN901)</f>
        <v>1</v>
      </c>
      <c r="BR901" s="0" t="n">
        <f aca="false">RANK(BN901,$BK901:$BN901)</f>
        <v>2</v>
      </c>
    </row>
    <row r="902" customFormat="false" ht="15" hidden="false" customHeight="false" outlineLevel="0" collapsed="false">
      <c r="A902" s="0" t="n">
        <v>879</v>
      </c>
      <c r="B902" s="0" t="n">
        <f aca="false">RANDBETWEEN(1,$B$5)</f>
        <v>1</v>
      </c>
      <c r="C902" s="0" t="n">
        <f aca="false">RANDBETWEEN(1,$B$5)</f>
        <v>3</v>
      </c>
      <c r="D902" s="0" t="n">
        <f aca="false">RANDBETWEEN(1,$B$5)</f>
        <v>3</v>
      </c>
      <c r="E902" s="0" t="n">
        <f aca="false">RANDBETWEEN(1,$B$5)</f>
        <v>3</v>
      </c>
      <c r="F902" s="0" t="n">
        <f aca="false">RANDBETWEEN(1,$B$5)</f>
        <v>1</v>
      </c>
      <c r="G902" s="0" t="n">
        <f aca="false">RANDBETWEEN(1,$B$5)</f>
        <v>4</v>
      </c>
      <c r="H902" s="0" t="n">
        <f aca="true">NORMINV(RAND(),$B$8,$B$13)</f>
        <v>48.0834895936289</v>
      </c>
      <c r="I902" s="0" t="n">
        <f aca="true">NORMINV(RAND(),$C$8,$C$13)</f>
        <v>56.4614944289487</v>
      </c>
      <c r="J902" s="0" t="n">
        <f aca="true">NORMINV(RAND(),$D$8,$D$13)</f>
        <v>12.6204828402543</v>
      </c>
      <c r="K902" s="0" t="n">
        <f aca="true">NORMINV(RAND(),$E$8,$E$13)</f>
        <v>3.02110738852262</v>
      </c>
      <c r="L902" s="0" t="n">
        <f aca="true">NORMINV(RAND(),$B$9,$B$14)</f>
        <v>40.5971773291328</v>
      </c>
      <c r="M902" s="0" t="n">
        <f aca="true">NORMINV(RAND(),$C$9,$C$14)</f>
        <v>64.5435796582461</v>
      </c>
      <c r="N902" s="0" t="n">
        <f aca="true">NORMINV(RAND(),$D$9,$D$14)</f>
        <v>50.5575738213381</v>
      </c>
      <c r="O902" s="0" t="n">
        <f aca="true">NORMINV(RAND(),$E$9,$E$14)</f>
        <v>26.2192656559615</v>
      </c>
      <c r="P902" s="0" t="n">
        <f aca="true">NORMINV(RAND(),$B$10,$B$15)</f>
        <v>24.7774169648658</v>
      </c>
      <c r="Q902" s="0" t="n">
        <f aca="true">NORMINV(RAND(),$C$10,$C$15)</f>
        <v>30.3535295160443</v>
      </c>
      <c r="R902" s="0" t="n">
        <f aca="true">NORMINV(RAND(),$D$10,$D$15)</f>
        <v>9.1667535533287</v>
      </c>
      <c r="S902" s="0" t="n">
        <f aca="true">NORMINV(RAND(),$E$10,$E$15)</f>
        <v>3.88402364204241</v>
      </c>
      <c r="T902" s="0" t="n">
        <f aca="false">MEDIAN(INDEX(Avaliadores!$B$17:$B$22,$B902),INDEX(Avaliadores!$B$17:$B$22,$C902),INDEX(Avaliadores!$B$17:$B$22,$D902),INDEX(Avaliadores!$B$17:$B$22,$E902),INDEX(Avaliadores!$B$17:$B$22,$F902),INDEX(Avaliadores!$B$17:$B$22,$G902))</f>
        <v>2.79166666666667</v>
      </c>
      <c r="U902" s="0" t="n">
        <f aca="false">MEDIAN(INDEX(Avaliadores!$C$17:$C$22,$B902),INDEX(Avaliadores!$C$17:$C$22,$C902),INDEX(Avaliadores!$C$17:$C$22,$D902),INDEX(Avaliadores!$C$17:$C$22,$E902),INDEX(Avaliadores!$C$17:$C$22,$F902),INDEX(Avaliadores!$C$17:$C$22,$G902))</f>
        <v>4.79166666666667</v>
      </c>
      <c r="V902" s="0" t="n">
        <f aca="false">MEDIAN(INDEX(Avaliadores!$D$17:$D$22,$B902),INDEX(Avaliadores!$D$17:$D$22,$C902),INDEX(Avaliadores!$D$17:$D$22,$D902),INDEX(Avaliadores!$D$17:$D$22,$E902),INDEX(Avaliadores!$D$17:$D$22,$F902),INDEX(Avaliadores!$D$17:$D$22,$G902))</f>
        <v>5.79166666666667</v>
      </c>
      <c r="W902" s="0" t="n">
        <f aca="false">MEDIAN(INDEX(Avaliadores!$E$17:$E$22,$B902),INDEX(Avaliadores!$E$17:$E$22,$C902),INDEX(Avaliadores!$E$17:$E$22,$D902),INDEX(Avaliadores!$E$17:$E$22,$E902),INDEX(Avaliadores!$E$17:$E$22,$F902),INDEX(Avaliadores!$E$17:$E$22,$G902))</f>
        <v>6.16666666666667</v>
      </c>
      <c r="X902" s="0" t="n">
        <f aca="false">MEDIAN(INDEX(Avaliadores!$F$17:$F$22,$B902),INDEX(Avaliadores!$F$17:$F$22,$C902),INDEX(Avaliadores!$F$17:$F$22,$D902),INDEX(Avaliadores!$F$17:$F$22,$E902),INDEX(Avaliadores!$F$17:$F$22,$F902),INDEX(Avaliadores!$F$17:$F$22,$G902))</f>
        <v>2.79166666666667</v>
      </c>
      <c r="Y902" s="0" t="n">
        <f aca="false">MEDIAN(INDEX(Avaliadores!$G$17:$G$22,$B902),INDEX(Avaliadores!$G$17:$G$22,$C902),INDEX(Avaliadores!$G$17:$G$22,$D902),INDEX(Avaliadores!$G$17:$G$22,$E902),INDEX(Avaliadores!$G$17:$G$22,$F902),INDEX(Avaliadores!$G$17:$G$22,$G902))</f>
        <v>5.41666666666667</v>
      </c>
      <c r="Z902" s="0" t="n">
        <f aca="false">MEDIAN(INDEX(Avaliadores!$H$17:$H$22,$B902),INDEX(Avaliadores!$H$17:$H$22,$C902),INDEX(Avaliadores!$H$17:$H$22,$D902),INDEX(Avaliadores!$H$17:$H$22,$E902),INDEX(Avaliadores!$H$17:$H$22,$F902),INDEX(Avaliadores!$H$17:$H$22,$G902))</f>
        <v>3.79166666666667</v>
      </c>
      <c r="AA902" s="0" t="n">
        <f aca="false">MEDIAN(INDEX(Avaliadores!$I$17:$I$22,$B902),INDEX(Avaliadores!$I$17:$I$22,$C902),INDEX(Avaliadores!$I$17:$I$22,$D902),INDEX(Avaliadores!$I$17:$I$22,$E902),INDEX(Avaliadores!$I$17:$I$22,$F902),INDEX(Avaliadores!$I$17:$I$22,$G902))</f>
        <v>6.79166666666667</v>
      </c>
      <c r="AB902" s="0" t="n">
        <f aca="false">IF(MAX(H902:K902)=MIN(H902:K902),0,IF($B$17="custo",(MAX(H902:K902)-H902)/(MAX(H902:K902)-MIN(H902:K902)),(H902-MIN(H902:K902))/(MAX(H902:K902)-MIN(H902:K902))))</f>
        <v>0.156772907145715</v>
      </c>
      <c r="AC902" s="0" t="n">
        <f aca="false">IF(MAX(H902:K902)=MIN(H902:K902),0,IF($B$17="custo",(MAX(H902:K902)-I902)/(MAX(H902:K902)-MIN(H902:K902)),(I902-MIN(H902:K902))/(MAX(H902:K902)-MIN(H902:K902))))</f>
        <v>0</v>
      </c>
      <c r="AD902" s="0" t="n">
        <f aca="false">IF(MAX(H902:K902)=MIN(H902:K902),0,IF($B$17="custo",(MAX(H902:K902)-J902)/(MAX(H902:K902)-MIN(H902:K902)),(J902-MIN(H902:K902))/(MAX(H902:K902)-MIN(H902:K902))))</f>
        <v>0.820372269301305</v>
      </c>
      <c r="AE902" s="0" t="n">
        <f aca="false">IF(MAX(H902:K902)=MIN(H902:K902),0,IF($B$17="custo",(MAX(H902:K902)-K902)/(MAX(H902:K902)-MIN(H902:K902)),(K902-MIN(H902:K902))/(MAX(H902:K902)-MIN(H902:K902))))</f>
        <v>1</v>
      </c>
      <c r="AF902" s="0" t="n">
        <f aca="false">IF(MAX(L902:O902)=MIN(L902:O902),0,IF($C$17="custo",(MAX(L902:O902)-L902)/(MAX(L902:O902)-MIN(L902:O902)),(L902-MIN(L902:O902))/(MAX(L902:O902)-MIN(L902:O902))))</f>
        <v>0.375164227918449</v>
      </c>
      <c r="AG902" s="0" t="n">
        <f aca="false">IF(MAX(L902:O902)=MIN(L902:O902),0,IF($C$17="custo",(MAX(L902:O902)-M902)/(MAX(L902:O902)-MIN(L902:O902)),(M902-MIN(L902:O902))/(MAX(L902:O902)-MIN(L902:O902))))</f>
        <v>1</v>
      </c>
      <c r="AH902" s="0" t="n">
        <f aca="false">IF(MAX(L902:O902)=MIN(L902:O902),0,IF($C$17="custo",(MAX(L902:O902)-N902)/(MAX(L902:O902)-MIN(L902:O902)),(N902-MIN(L902:O902))/(MAX(L902:O902)-MIN(L902:O902))))</f>
        <v>0.63506180864518</v>
      </c>
      <c r="AI902" s="0" t="n">
        <f aca="false">IF(MAX(L902:O902)=MIN(L902:O902),0,IF($C$17="custo",(MAX(L902:O902)-O902)/(MAX(L902:O902)-MIN(L902:O902)),(O902-MIN(L902:O902))/(MAX(L902:O902)-MIN(L902:O902))))</f>
        <v>0</v>
      </c>
      <c r="AJ902" s="0" t="n">
        <f aca="false">IF(MAX(P902:S902)=MIN(P902:S902),0,IF($D$17="custo",(MAX(P902:S902)-P902)/(MAX(P902:S902)-MIN(P902:S902)),(P902-MIN(P902:S902))/(MAX(P902:S902)-MIN(P902:S902))))</f>
        <v>0.210661754613835</v>
      </c>
      <c r="AK902" s="0" t="n">
        <f aca="false">IF(MAX(P902:S902)=MIN(P902:S902),0,IF($D$17="custo",(MAX(P902:S902)-Q902)/(MAX(P902:S902)-MIN(P902:S902)),(Q902-MIN(P902:S902))/(MAX(P902:S902)-MIN(P902:S902))))</f>
        <v>0</v>
      </c>
      <c r="AL902" s="0" t="n">
        <f aca="false">IF(MAX(P902:S902)=MIN(P902:S902),0,IF($D$17="custo",(MAX(P902:S902)-R902)/(MAX(P902:S902)-MIN(P902:S902)),(R902-MIN(P902:S902))/(MAX(P902:S902)-MIN(P902:S902))))</f>
        <v>0.800422042767525</v>
      </c>
      <c r="AM902" s="0" t="n">
        <f aca="false">IF(MAX(P902:S902)=MIN(P902:S902),0,IF($D$17="custo",(MAX(P902:S902)-S902)/(MAX(P902:S902)-MIN(P902:S902)),(S902-MIN(P902:S902))/(MAX(P902:S902)-MIN(P902:S902))))</f>
        <v>1</v>
      </c>
      <c r="AN902" s="0" t="n">
        <f aca="false">IF(MAX(T902:W902)=MIN(T902:W902),0,IF($E$17="custo",(MAX(T902:W902)-T902)/(MAX(T902:W902)-MIN(T902:W902)),(T902-MIN(T902:W902))/(MAX(T902:W902)-MIN(T902:W902))))</f>
        <v>0</v>
      </c>
      <c r="AO902" s="0" t="n">
        <f aca="false">IF(MAX(T902:W902)=MIN(T902:W902),0,IF($E$17="custo",(MAX(T902:W902)-U902)/(MAX(T902:W902)-MIN(T902:W902)),(U902-MIN(T902:W902))/(MAX(T902:W902)-MIN(T902:W902))))</f>
        <v>0.592592592592593</v>
      </c>
      <c r="AP902" s="0" t="n">
        <f aca="false">IF(MAX(T902:W902)=MIN(T902:W902),0,IF($E$17="custo",(MAX(T902:W902)-V902)/(MAX(T902:W902)-MIN(T902:W902)),(V902-MIN(T902:W902))/(MAX(T902:W902)-MIN(T902:W902))))</f>
        <v>0.888888888888889</v>
      </c>
      <c r="AQ902" s="0" t="n">
        <f aca="false">IF(MAX(T902:W902)=MIN(T902:W902),0,IF($E$17="custo",(MAX(T902:W902)-W902)/(MAX(T902:W902)-MIN(T902:W902)),(W902-MIN(T902:W902))/(MAX(T902:W902)-MIN(T902:W902))))</f>
        <v>1</v>
      </c>
      <c r="AR902" s="0" t="n">
        <f aca="false">IF(MAX(X902:AA902)=MIN(X902:AA902),0,IF($F$17="custo",(MAX(X902:AA902)-X902)/(MAX(X902:AA902)-MIN(X902:AA902)),(X902-MIN(X902:AA902))/(MAX(X902:AA902)-MIN(X902:AA902))))</f>
        <v>0</v>
      </c>
      <c r="AS902" s="0" t="n">
        <f aca="false">IF(MAX(X902:AA902)=MIN(X902:AA902),0,IF($F$17="custo",(MAX(X902:AA902)-Y902)/(MAX(X902:AA902)-MIN(X902:AA902)),(Y902-MIN(X902:AA902))/(MAX(X902:AA902)-MIN(X902:AA902))))</f>
        <v>0.65625</v>
      </c>
      <c r="AT902" s="0" t="n">
        <f aca="false">IF(MAX(X902:AA902)=MIN(X902:AA902),0,IF($F$17="custo",(MAX(X902:AA902)-Z902)/(MAX(X902:AA902)-MIN(X902:AA902)),(Z902-MIN(X902:AA902))/(MAX(X902:AA902)-MIN(X902:AA902))))</f>
        <v>0.25</v>
      </c>
      <c r="AU902" s="0" t="n">
        <f aca="false">IF(MAX(X902:AA902)=MIN(X902:AA902),0,IF($F$17="custo",(MAX(X902:AA902)-AA902)/(MAX(X902:AA902)-MIN(X902:AA902)),(AA902-MIN(X902:AA902))/(MAX(X902:AA902)-MIN(X902:AA902))))</f>
        <v>1</v>
      </c>
      <c r="AV902" s="0" t="n">
        <f aca="false">STDEVP(AB902:AE902)</f>
        <v>0.424356171884704</v>
      </c>
      <c r="AW902" s="0" t="n">
        <f aca="false">STDEVP(AF902:AI902)</f>
        <v>0.365307924629946</v>
      </c>
      <c r="AX902" s="0" t="n">
        <f aca="false">STDEVP(AJ902:AM902)</f>
        <v>0.410469033966833</v>
      </c>
      <c r="AY902" s="0" t="n">
        <f aca="false">STDEVP(AN902:AQ902)</f>
        <v>0.38789555677136</v>
      </c>
      <c r="AZ902" s="0" t="n">
        <f aca="false">STDEVP(AR902:AU902)</f>
        <v>0.382333884476317</v>
      </c>
      <c r="BA902" s="0" t="n">
        <f aca="false">AV902*((1-IFERROR(CORREL(AB902:AE902,AF902:AI902),0))+(1-IFERROR(CORREL(AB902:AE902,AJ902:AM902),0))+(1-IFERROR(CORREL(AB902:AE902,AN902:AQ902),0))+(1-IFERROR(CORREL(AB902:AE902,AR902:AU902),0)))</f>
        <v>1.06111107054281</v>
      </c>
      <c r="BB902" s="0" t="n">
        <f aca="false">AW902*((1-IFERROR(CORREL(AF902:AI902,AB902:AE902),0))+(1-IFERROR(CORREL(AF902:AI902,AJ902:AM902),0))+(1-IFERROR(CORREL(AF902:AI902,AN902:AQ902),0))+(1-IFERROR(CORREL(AF902:AI902,AR902:AU902),0)))</f>
        <v>2.11435620061008</v>
      </c>
      <c r="BC902" s="0" t="n">
        <f aca="false">AX902*((1-IFERROR(CORREL(AJ902:AM902,AB902:AE902),0))+(1-IFERROR(CORREL(AJ902:AM902,AF902:AI902),0))+(1-IFERROR(CORREL(AJ902:AM902,AN902:AQ902),0))+(1-IFERROR(CORREL(AJ902:AM902,AR902:AU902),0)))</f>
        <v>1.06477055079729</v>
      </c>
      <c r="BD902" s="0" t="n">
        <f aca="false">AY902*((1-IFERROR(CORREL(AN902:AQ902,AB902:AE902),0))+(1-IFERROR(CORREL(AN902:AQ902,AF902:AI902),0))+(1-IFERROR(CORREL(AN902:AQ902,AJ902:AM902),0))+(1-IFERROR(CORREL(AN902:AQ902,AR902:AU902),0)))</f>
        <v>0.754308862890937</v>
      </c>
      <c r="BE902" s="0" t="n">
        <f aca="false">AZ902*((1-IFERROR(CORREL(AR902:AU902,AB902:AE902),0))+(1-IFERROR(CORREL(AR902:AU902,AF902:AI902),0))+(1-IFERROR(CORREL(AR902:AU902,AJ902:AM902),0))+(1-IFERROR(CORREL(AR902:AU902,AN902:AQ902),0)))</f>
        <v>1.048930703203</v>
      </c>
      <c r="BF902" s="0" t="n">
        <f aca="false">IF(SUM(BA902:BE902)&gt;0,BA902/SUM(BA902:BE902),1/5)</f>
        <v>0.175579555016127</v>
      </c>
      <c r="BG902" s="0" t="n">
        <f aca="false">IF(SUM(BA902:BE902)&gt;0,BB902/SUM(BA902:BE902),1/5)</f>
        <v>0.349857551348325</v>
      </c>
      <c r="BH902" s="0" t="n">
        <f aca="false">IF(SUM(BA902:BE902)&gt;0,BC902/SUM(BA902:BE902),1/5)</f>
        <v>0.176185080613314</v>
      </c>
      <c r="BI902" s="0" t="n">
        <f aca="false">IF(SUM(BA902:BE902)&gt;0,BD902/SUM(BA902:BE902),1/5)</f>
        <v>0.124813714763489</v>
      </c>
      <c r="BJ902" s="0" t="n">
        <f aca="false">IF(SUM(BA902:BE902)&gt;0,BE902/SUM(BA902:BE902),1/5)</f>
        <v>0.173564098258745</v>
      </c>
      <c r="BK902" s="0" t="n">
        <f aca="false">BF902*AB902+BG902*AF902+BH902*AJ902+BI902*AN902+BJ902*AR902</f>
        <v>0.195895613627043</v>
      </c>
      <c r="BL902" s="0" t="n">
        <f aca="false">BF902*AC902+BG902*AG902+BH902*AK902+BI902*AO902+BJ902*AS902</f>
        <v>0.537722673653435</v>
      </c>
      <c r="BM902" s="0" t="n">
        <f aca="false">BF902*AD902+BG902*AH902+BH902*AL902+BI902*AP902+BJ902*AT902</f>
        <v>0.661580738247503</v>
      </c>
      <c r="BN902" s="0" t="n">
        <f aca="false">BF902*AE902+BG902*AI902+BH902*AM902+BI902*AQ902+BJ902*AU902</f>
        <v>0.650142448651675</v>
      </c>
      <c r="BO902" s="0" t="n">
        <f aca="false">RANK(BK902,$BK902:$BN902)</f>
        <v>4</v>
      </c>
      <c r="BP902" s="0" t="n">
        <f aca="false">RANK(BL902,$BK902:$BN902)</f>
        <v>3</v>
      </c>
      <c r="BQ902" s="0" t="n">
        <f aca="false">RANK(BM902,$BK902:$BN902)</f>
        <v>1</v>
      </c>
      <c r="BR902" s="0" t="n">
        <f aca="false">RANK(BN902,$BK902:$BN902)</f>
        <v>2</v>
      </c>
    </row>
    <row r="903" customFormat="false" ht="15" hidden="false" customHeight="false" outlineLevel="0" collapsed="false">
      <c r="A903" s="0" t="n">
        <v>880</v>
      </c>
      <c r="B903" s="0" t="n">
        <f aca="false">RANDBETWEEN(1,$B$5)</f>
        <v>6</v>
      </c>
      <c r="C903" s="0" t="n">
        <f aca="false">RANDBETWEEN(1,$B$5)</f>
        <v>1</v>
      </c>
      <c r="D903" s="0" t="n">
        <f aca="false">RANDBETWEEN(1,$B$5)</f>
        <v>5</v>
      </c>
      <c r="E903" s="0" t="n">
        <f aca="false">RANDBETWEEN(1,$B$5)</f>
        <v>5</v>
      </c>
      <c r="F903" s="0" t="n">
        <f aca="false">RANDBETWEEN(1,$B$5)</f>
        <v>3</v>
      </c>
      <c r="G903" s="0" t="n">
        <f aca="false">RANDBETWEEN(1,$B$5)</f>
        <v>2</v>
      </c>
      <c r="H903" s="0" t="n">
        <f aca="true">NORMINV(RAND(),$B$8,$B$13)</f>
        <v>45.5952475577355</v>
      </c>
      <c r="I903" s="0" t="n">
        <f aca="true">NORMINV(RAND(),$C$8,$C$13)</f>
        <v>52.3326308195458</v>
      </c>
      <c r="J903" s="0" t="n">
        <f aca="true">NORMINV(RAND(),$D$8,$D$13)</f>
        <v>13.7310496612146</v>
      </c>
      <c r="K903" s="0" t="n">
        <f aca="true">NORMINV(RAND(),$E$8,$E$13)</f>
        <v>3.08733929382992</v>
      </c>
      <c r="L903" s="0" t="n">
        <f aca="true">NORMINV(RAND(),$B$9,$B$14)</f>
        <v>41.5970434062689</v>
      </c>
      <c r="M903" s="0" t="n">
        <f aca="true">NORMINV(RAND(),$C$9,$C$14)</f>
        <v>56.0467716747459</v>
      </c>
      <c r="N903" s="0" t="n">
        <f aca="true">NORMINV(RAND(),$D$9,$D$14)</f>
        <v>55.3529077101885</v>
      </c>
      <c r="O903" s="0" t="n">
        <f aca="true">NORMINV(RAND(),$E$9,$E$14)</f>
        <v>29.7964825607332</v>
      </c>
      <c r="P903" s="0" t="n">
        <f aca="true">NORMINV(RAND(),$B$10,$B$15)</f>
        <v>22.968265491525</v>
      </c>
      <c r="Q903" s="0" t="n">
        <f aca="true">NORMINV(RAND(),$C$10,$C$15)</f>
        <v>28.0439497308345</v>
      </c>
      <c r="R903" s="0" t="n">
        <f aca="true">NORMINV(RAND(),$D$10,$D$15)</f>
        <v>9.85843364026834</v>
      </c>
      <c r="S903" s="0" t="n">
        <f aca="true">NORMINV(RAND(),$E$10,$E$15)</f>
        <v>4.23154818170011</v>
      </c>
      <c r="T903" s="0" t="n">
        <f aca="false">MEDIAN(INDEX(Avaliadores!$B$17:$B$22,$B903),INDEX(Avaliadores!$B$17:$B$22,$C903),INDEX(Avaliadores!$B$17:$B$22,$D903),INDEX(Avaliadores!$B$17:$B$22,$E903),INDEX(Avaliadores!$B$17:$B$22,$F903),INDEX(Avaliadores!$B$17:$B$22,$G903))</f>
        <v>2.54166666666667</v>
      </c>
      <c r="U903" s="0" t="n">
        <f aca="false">MEDIAN(INDEX(Avaliadores!$C$17:$C$22,$B903),INDEX(Avaliadores!$C$17:$C$22,$C903),INDEX(Avaliadores!$C$17:$C$22,$D903),INDEX(Avaliadores!$C$17:$C$22,$E903),INDEX(Avaliadores!$C$17:$C$22,$F903),INDEX(Avaliadores!$C$17:$C$22,$G903))</f>
        <v>5.29166666666667</v>
      </c>
      <c r="V903" s="0" t="n">
        <f aca="false">MEDIAN(INDEX(Avaliadores!$D$17:$D$22,$B903),INDEX(Avaliadores!$D$17:$D$22,$C903),INDEX(Avaliadores!$D$17:$D$22,$D903),INDEX(Avaliadores!$D$17:$D$22,$E903),INDEX(Avaliadores!$D$17:$D$22,$F903),INDEX(Avaliadores!$D$17:$D$22,$G903))</f>
        <v>5.66666666666667</v>
      </c>
      <c r="W903" s="0" t="n">
        <f aca="false">MEDIAN(INDEX(Avaliadores!$E$17:$E$22,$B903),INDEX(Avaliadores!$E$17:$E$22,$C903),INDEX(Avaliadores!$E$17:$E$22,$D903),INDEX(Avaliadores!$E$17:$E$22,$E903),INDEX(Avaliadores!$E$17:$E$22,$F903),INDEX(Avaliadores!$E$17:$E$22,$G903))</f>
        <v>6.54166666666667</v>
      </c>
      <c r="X903" s="0" t="n">
        <f aca="false">MEDIAN(INDEX(Avaliadores!$F$17:$F$22,$B903),INDEX(Avaliadores!$F$17:$F$22,$C903),INDEX(Avaliadores!$F$17:$F$22,$D903),INDEX(Avaliadores!$F$17:$F$22,$E903),INDEX(Avaliadores!$F$17:$F$22,$F903),INDEX(Avaliadores!$F$17:$F$22,$G903))</f>
        <v>2.54166666666667</v>
      </c>
      <c r="Y903" s="0" t="n">
        <f aca="false">MEDIAN(INDEX(Avaliadores!$G$17:$G$22,$B903),INDEX(Avaliadores!$G$17:$G$22,$C903),INDEX(Avaliadores!$G$17:$G$22,$D903),INDEX(Avaliadores!$G$17:$G$22,$E903),INDEX(Avaliadores!$G$17:$G$22,$F903),INDEX(Avaliadores!$G$17:$G$22,$G903))</f>
        <v>5.04166666666667</v>
      </c>
      <c r="Z903" s="0" t="n">
        <f aca="false">MEDIAN(INDEX(Avaliadores!$H$17:$H$22,$B903),INDEX(Avaliadores!$H$17:$H$22,$C903),INDEX(Avaliadores!$H$17:$H$22,$D903),INDEX(Avaliadores!$H$17:$H$22,$E903),INDEX(Avaliadores!$H$17:$H$22,$F903),INDEX(Avaliadores!$H$17:$H$22,$G903))</f>
        <v>3.91666666666667</v>
      </c>
      <c r="AA903" s="0" t="n">
        <f aca="false">MEDIAN(INDEX(Avaliadores!$I$17:$I$22,$B903),INDEX(Avaliadores!$I$17:$I$22,$C903),INDEX(Avaliadores!$I$17:$I$22,$D903),INDEX(Avaliadores!$I$17:$I$22,$E903),INDEX(Avaliadores!$I$17:$I$22,$F903),INDEX(Avaliadores!$I$17:$I$22,$G903))</f>
        <v>6.66666666666667</v>
      </c>
      <c r="AB903" s="0" t="n">
        <f aca="false">IF(MAX(H903:K903)=MIN(H903:K903),0,IF($B$17="custo",(MAX(H903:K903)-H903)/(MAX(H903:K903)-MIN(H903:K903)),(H903-MIN(H903:K903))/(MAX(H903:K903)-MIN(H903:K903))))</f>
        <v>0.136812739920365</v>
      </c>
      <c r="AC903" s="0" t="n">
        <f aca="false">IF(MAX(H903:K903)=MIN(H903:K903),0,IF($B$17="custo",(MAX(H903:K903)-I903)/(MAX(H903:K903)-MIN(H903:K903)),(I903-MIN(H903:K903))/(MAX(H903:K903)-MIN(H903:K903))))</f>
        <v>0</v>
      </c>
      <c r="AD903" s="0" t="n">
        <f aca="false">IF(MAX(H903:K903)=MIN(H903:K903),0,IF($B$17="custo",(MAX(H903:K903)-J903)/(MAX(H903:K903)-MIN(H903:K903)),(J903-MIN(H903:K903))/(MAX(H903:K903)-MIN(H903:K903))))</f>
        <v>0.783863390029348</v>
      </c>
      <c r="AE903" s="0" t="n">
        <f aca="false">IF(MAX(H903:K903)=MIN(H903:K903),0,IF($B$17="custo",(MAX(H903:K903)-K903)/(MAX(H903:K903)-MIN(H903:K903)),(K903-MIN(H903:K903))/(MAX(H903:K903)-MIN(H903:K903))))</f>
        <v>1</v>
      </c>
      <c r="AF903" s="0" t="n">
        <f aca="false">IF(MAX(L903:O903)=MIN(L903:O903),0,IF($C$17="custo",(MAX(L903:O903)-L903)/(MAX(L903:O903)-MIN(L903:O903)),(L903-MIN(L903:O903))/(MAX(L903:O903)-MIN(L903:O903))))</f>
        <v>0.449540223891723</v>
      </c>
      <c r="AG903" s="0" t="n">
        <f aca="false">IF(MAX(L903:O903)=MIN(L903:O903),0,IF($C$17="custo",(MAX(L903:O903)-M903)/(MAX(L903:O903)-MIN(L903:O903)),(M903-MIN(L903:O903))/(MAX(L903:O903)-MIN(L903:O903))))</f>
        <v>1</v>
      </c>
      <c r="AH903" s="0" t="n">
        <f aca="false">IF(MAX(L903:O903)=MIN(L903:O903),0,IF($C$17="custo",(MAX(L903:O903)-N903)/(MAX(L903:O903)-MIN(L903:O903)),(N903-MIN(L903:O903))/(MAX(L903:O903)-MIN(L903:O903))))</f>
        <v>0.973567378189865</v>
      </c>
      <c r="AI903" s="0" t="n">
        <f aca="false">IF(MAX(L903:O903)=MIN(L903:O903),0,IF($C$17="custo",(MAX(L903:O903)-O903)/(MAX(L903:O903)-MIN(L903:O903)),(O903-MIN(L903:O903))/(MAX(L903:O903)-MIN(L903:O903))))</f>
        <v>0</v>
      </c>
      <c r="AJ903" s="0" t="n">
        <f aca="false">IF(MAX(P903:S903)=MIN(P903:S903),0,IF($D$17="custo",(MAX(P903:S903)-P903)/(MAX(P903:S903)-MIN(P903:S903)),(P903-MIN(P903:S903))/(MAX(P903:S903)-MIN(P903:S903))))</f>
        <v>0.213152975303073</v>
      </c>
      <c r="AK903" s="0" t="n">
        <f aca="false">IF(MAX(P903:S903)=MIN(P903:S903),0,IF($D$17="custo",(MAX(P903:S903)-Q903)/(MAX(P903:S903)-MIN(P903:S903)),(Q903-MIN(P903:S903))/(MAX(P903:S903)-MIN(P903:S903))))</f>
        <v>0</v>
      </c>
      <c r="AL903" s="0" t="n">
        <f aca="false">IF(MAX(P903:S903)=MIN(P903:S903),0,IF($D$17="custo",(MAX(P903:S903)-R903)/(MAX(P903:S903)-MIN(P903:S903)),(R903-MIN(P903:S903))/(MAX(P903:S903)-MIN(P903:S903))))</f>
        <v>0.76369937123067</v>
      </c>
      <c r="AM903" s="0" t="n">
        <f aca="false">IF(MAX(P903:S903)=MIN(P903:S903),0,IF($D$17="custo",(MAX(P903:S903)-S903)/(MAX(P903:S903)-MIN(P903:S903)),(S903-MIN(P903:S903))/(MAX(P903:S903)-MIN(P903:S903))))</f>
        <v>1</v>
      </c>
      <c r="AN903" s="0" t="n">
        <f aca="false">IF(MAX(T903:W903)=MIN(T903:W903),0,IF($E$17="custo",(MAX(T903:W903)-T903)/(MAX(T903:W903)-MIN(T903:W903)),(T903-MIN(T903:W903))/(MAX(T903:W903)-MIN(T903:W903))))</f>
        <v>0</v>
      </c>
      <c r="AO903" s="0" t="n">
        <f aca="false">IF(MAX(T903:W903)=MIN(T903:W903),0,IF($E$17="custo",(MAX(T903:W903)-U903)/(MAX(T903:W903)-MIN(T903:W903)),(U903-MIN(T903:W903))/(MAX(T903:W903)-MIN(T903:W903))))</f>
        <v>0.6875</v>
      </c>
      <c r="AP903" s="0" t="n">
        <f aca="false">IF(MAX(T903:W903)=MIN(T903:W903),0,IF($E$17="custo",(MAX(T903:W903)-V903)/(MAX(T903:W903)-MIN(T903:W903)),(V903-MIN(T903:W903))/(MAX(T903:W903)-MIN(T903:W903))))</f>
        <v>0.78125</v>
      </c>
      <c r="AQ903" s="0" t="n">
        <f aca="false">IF(MAX(T903:W903)=MIN(T903:W903),0,IF($E$17="custo",(MAX(T903:W903)-W903)/(MAX(T903:W903)-MIN(T903:W903)),(W903-MIN(T903:W903))/(MAX(T903:W903)-MIN(T903:W903))))</f>
        <v>1</v>
      </c>
      <c r="AR903" s="0" t="n">
        <f aca="false">IF(MAX(X903:AA903)=MIN(X903:AA903),0,IF($F$17="custo",(MAX(X903:AA903)-X903)/(MAX(X903:AA903)-MIN(X903:AA903)),(X903-MIN(X903:AA903))/(MAX(X903:AA903)-MIN(X903:AA903))))</f>
        <v>0</v>
      </c>
      <c r="AS903" s="0" t="n">
        <f aca="false">IF(MAX(X903:AA903)=MIN(X903:AA903),0,IF($F$17="custo",(MAX(X903:AA903)-Y903)/(MAX(X903:AA903)-MIN(X903:AA903)),(Y903-MIN(X903:AA903))/(MAX(X903:AA903)-MIN(X903:AA903))))</f>
        <v>0.606060606060606</v>
      </c>
      <c r="AT903" s="0" t="n">
        <f aca="false">IF(MAX(X903:AA903)=MIN(X903:AA903),0,IF($F$17="custo",(MAX(X903:AA903)-Z903)/(MAX(X903:AA903)-MIN(X903:AA903)),(Z903-MIN(X903:AA903))/(MAX(X903:AA903)-MIN(X903:AA903))))</f>
        <v>0.333333333333333</v>
      </c>
      <c r="AU903" s="0" t="n">
        <f aca="false">IF(MAX(X903:AA903)=MIN(X903:AA903),0,IF($F$17="custo",(MAX(X903:AA903)-AA903)/(MAX(X903:AA903)-MIN(X903:AA903)),(AA903-MIN(X903:AA903))/(MAX(X903:AA903)-MIN(X903:AA903))))</f>
        <v>1</v>
      </c>
      <c r="AV903" s="0" t="n">
        <f aca="false">STDEVP(AB903:AE903)</f>
        <v>0.421577496135991</v>
      </c>
      <c r="AW903" s="0" t="n">
        <f aca="false">STDEVP(AF903:AI903)</f>
        <v>0.412933784024664</v>
      </c>
      <c r="AX903" s="0" t="n">
        <f aca="false">STDEVP(AJ903:AM903)</f>
        <v>0.403634928028931</v>
      </c>
      <c r="AY903" s="0" t="n">
        <f aca="false">STDEVP(AN903:AQ903)</f>
        <v>0.373940560742948</v>
      </c>
      <c r="AZ903" s="0" t="n">
        <f aca="false">STDEVP(AR903:AU903)</f>
        <v>0.366779346573037</v>
      </c>
      <c r="BA903" s="0" t="n">
        <f aca="false">AV903*((1-IFERROR(CORREL(AB903:AE903,AF903:AI903),0))+(1-IFERROR(CORREL(AB903:AE903,AJ903:AM903),0))+(1-IFERROR(CORREL(AB903:AE903,AN903:AQ903),0))+(1-IFERROR(CORREL(AB903:AE903,AR903:AU903),0)))</f>
        <v>0.960748078918264</v>
      </c>
      <c r="BB903" s="0" t="n">
        <f aca="false">AW903*((1-IFERROR(CORREL(AF903:AI903,AB903:AE903),0))+(1-IFERROR(CORREL(AF903:AI903,AJ903:AM903),0))+(1-IFERROR(CORREL(AF903:AI903,AN903:AQ903),0))+(1-IFERROR(CORREL(AF903:AI903,AR903:AU903),0)))</f>
        <v>2.27272250352495</v>
      </c>
      <c r="BC903" s="0" t="n">
        <f aca="false">AX903*((1-IFERROR(CORREL(AJ903:AM903,AB903:AE903),0))+(1-IFERROR(CORREL(AJ903:AM903,AF903:AI903),0))+(1-IFERROR(CORREL(AJ903:AM903,AN903:AQ903),0))+(1-IFERROR(CORREL(AJ903:AM903,AR903:AU903),0)))</f>
        <v>0.975434233089201</v>
      </c>
      <c r="BD903" s="0" t="n">
        <f aca="false">AY903*((1-IFERROR(CORREL(AN903:AQ903,AB903:AE903),0))+(1-IFERROR(CORREL(AN903:AQ903,AF903:AI903),0))+(1-IFERROR(CORREL(AN903:AQ903,AJ903:AM903),0))+(1-IFERROR(CORREL(AN903:AQ903,AR903:AU903),0)))</f>
        <v>0.710790391951327</v>
      </c>
      <c r="BE903" s="0" t="n">
        <f aca="false">AZ903*((1-IFERROR(CORREL(AR903:AU903,AB903:AE903),0))+(1-IFERROR(CORREL(AR903:AU903,AF903:AI903),0))+(1-IFERROR(CORREL(AR903:AU903,AJ903:AM903),0))+(1-IFERROR(CORREL(AR903:AU903,AN903:AQ903),0)))</f>
        <v>0.914898757135706</v>
      </c>
      <c r="BF903" s="0" t="n">
        <f aca="false">IF(SUM(BA903:BE903)&gt;0,BA903/SUM(BA903:BE903),1/5)</f>
        <v>0.164664085409228</v>
      </c>
      <c r="BG903" s="0" t="n">
        <f aca="false">IF(SUM(BA903:BE903)&gt;0,BB903/SUM(BA903:BE903),1/5)</f>
        <v>0.389525392393468</v>
      </c>
      <c r="BH903" s="0" t="n">
        <f aca="false">IF(SUM(BA903:BE903)&gt;0,BC903/SUM(BA903:BE903),1/5)</f>
        <v>0.167181167876319</v>
      </c>
      <c r="BI903" s="0" t="n">
        <f aca="false">IF(SUM(BA903:BE903)&gt;0,BD903/SUM(BA903:BE903),1/5)</f>
        <v>0.121823454427422</v>
      </c>
      <c r="BJ903" s="0" t="n">
        <f aca="false">IF(SUM(BA903:BE903)&gt;0,BE903/SUM(BA903:BE903),1/5)</f>
        <v>0.156805899893563</v>
      </c>
      <c r="BK903" s="0" t="n">
        <f aca="false">BF903*AB903+BG903*AF903+BH903*AJ903+BI903*AN903+BJ903*AR903</f>
        <v>0.233270640146868</v>
      </c>
      <c r="BL903" s="0" t="n">
        <f aca="false">BF903*AC903+BG903*AG903+BH903*AK903+BI903*AO903+BJ903*AS903</f>
        <v>0.568312896035692</v>
      </c>
      <c r="BM903" s="0" t="n">
        <f aca="false">BF903*AD903+BG903*AH903+BH903*AL903+BI903*AP903+BJ903*AT903</f>
        <v>0.783422723073878</v>
      </c>
      <c r="BN903" s="0" t="n">
        <f aca="false">BF903*AE903+BG903*AI903+BH903*AM903+BI903*AQ903+BJ903*AU903</f>
        <v>0.610474607606532</v>
      </c>
      <c r="BO903" s="0" t="n">
        <f aca="false">RANK(BK903,$BK903:$BN903)</f>
        <v>4</v>
      </c>
      <c r="BP903" s="0" t="n">
        <f aca="false">RANK(BL903,$BK903:$BN903)</f>
        <v>3</v>
      </c>
      <c r="BQ903" s="0" t="n">
        <f aca="false">RANK(BM903,$BK903:$BN903)</f>
        <v>1</v>
      </c>
      <c r="BR903" s="0" t="n">
        <f aca="false">RANK(BN903,$BK903:$BN903)</f>
        <v>2</v>
      </c>
    </row>
    <row r="904" customFormat="false" ht="15" hidden="false" customHeight="false" outlineLevel="0" collapsed="false">
      <c r="A904" s="0" t="n">
        <v>881</v>
      </c>
      <c r="B904" s="0" t="n">
        <f aca="false">RANDBETWEEN(1,$B$5)</f>
        <v>4</v>
      </c>
      <c r="C904" s="0" t="n">
        <f aca="false">RANDBETWEEN(1,$B$5)</f>
        <v>5</v>
      </c>
      <c r="D904" s="0" t="n">
        <f aca="false">RANDBETWEEN(1,$B$5)</f>
        <v>4</v>
      </c>
      <c r="E904" s="0" t="n">
        <f aca="false">RANDBETWEEN(1,$B$5)</f>
        <v>6</v>
      </c>
      <c r="F904" s="0" t="n">
        <f aca="false">RANDBETWEEN(1,$B$5)</f>
        <v>3</v>
      </c>
      <c r="G904" s="0" t="n">
        <f aca="false">RANDBETWEEN(1,$B$5)</f>
        <v>6</v>
      </c>
      <c r="H904" s="0" t="n">
        <f aca="true">NORMINV(RAND(),$B$8,$B$13)</f>
        <v>46.900574325912</v>
      </c>
      <c r="I904" s="0" t="n">
        <f aca="true">NORMINV(RAND(),$C$8,$C$13)</f>
        <v>60.1988671352916</v>
      </c>
      <c r="J904" s="0" t="n">
        <f aca="true">NORMINV(RAND(),$D$8,$D$13)</f>
        <v>16.506968504928</v>
      </c>
      <c r="K904" s="0" t="n">
        <f aca="true">NORMINV(RAND(),$E$8,$E$13)</f>
        <v>3.4570880799043</v>
      </c>
      <c r="L904" s="0" t="n">
        <f aca="true">NORMINV(RAND(),$B$9,$B$14)</f>
        <v>55.094290165141</v>
      </c>
      <c r="M904" s="0" t="n">
        <f aca="true">NORMINV(RAND(),$C$9,$C$14)</f>
        <v>50.8093260859602</v>
      </c>
      <c r="N904" s="0" t="n">
        <f aca="true">NORMINV(RAND(),$D$9,$D$14)</f>
        <v>44.4777113869139</v>
      </c>
      <c r="O904" s="0" t="n">
        <f aca="true">NORMINV(RAND(),$E$9,$E$14)</f>
        <v>27.6301600108249</v>
      </c>
      <c r="P904" s="0" t="n">
        <f aca="true">NORMINV(RAND(),$B$10,$B$15)</f>
        <v>22.584673914075</v>
      </c>
      <c r="Q904" s="0" t="n">
        <f aca="true">NORMINV(RAND(),$C$10,$C$15)</f>
        <v>31.8421126242735</v>
      </c>
      <c r="R904" s="0" t="n">
        <f aca="true">NORMINV(RAND(),$D$10,$D$15)</f>
        <v>10.9298881334225</v>
      </c>
      <c r="S904" s="0" t="n">
        <f aca="true">NORMINV(RAND(),$E$10,$E$15)</f>
        <v>4.08144809129439</v>
      </c>
      <c r="T904" s="0" t="n">
        <f aca="false">MEDIAN(INDEX(Avaliadores!$B$17:$B$22,$B904),INDEX(Avaliadores!$B$17:$B$22,$C904),INDEX(Avaliadores!$B$17:$B$22,$D904),INDEX(Avaliadores!$B$17:$B$22,$E904),INDEX(Avaliadores!$B$17:$B$22,$F904),INDEX(Avaliadores!$B$17:$B$22,$G904))</f>
        <v>2.66666666666667</v>
      </c>
      <c r="U904" s="0" t="n">
        <f aca="false">MEDIAN(INDEX(Avaliadores!$C$17:$C$22,$B904),INDEX(Avaliadores!$C$17:$C$22,$C904),INDEX(Avaliadores!$C$17:$C$22,$D904),INDEX(Avaliadores!$C$17:$C$22,$E904),INDEX(Avaliadores!$C$17:$C$22,$F904),INDEX(Avaliadores!$C$17:$C$22,$G904))</f>
        <v>5.54166666666667</v>
      </c>
      <c r="V904" s="0" t="n">
        <f aca="false">MEDIAN(INDEX(Avaliadores!$D$17:$D$22,$B904),INDEX(Avaliadores!$D$17:$D$22,$C904),INDEX(Avaliadores!$D$17:$D$22,$D904),INDEX(Avaliadores!$D$17:$D$22,$E904),INDEX(Avaliadores!$D$17:$D$22,$F904),INDEX(Avaliadores!$D$17:$D$22,$G904))</f>
        <v>5.54166666666667</v>
      </c>
      <c r="W904" s="0" t="n">
        <f aca="false">MEDIAN(INDEX(Avaliadores!$E$17:$E$22,$B904),INDEX(Avaliadores!$E$17:$E$22,$C904),INDEX(Avaliadores!$E$17:$E$22,$D904),INDEX(Avaliadores!$E$17:$E$22,$E904),INDEX(Avaliadores!$E$17:$E$22,$F904),INDEX(Avaliadores!$E$17:$E$22,$G904))</f>
        <v>6.29166666666667</v>
      </c>
      <c r="X904" s="0" t="n">
        <f aca="false">MEDIAN(INDEX(Avaliadores!$F$17:$F$22,$B904),INDEX(Avaliadores!$F$17:$F$22,$C904),INDEX(Avaliadores!$F$17:$F$22,$D904),INDEX(Avaliadores!$F$17:$F$22,$E904),INDEX(Avaliadores!$F$17:$F$22,$F904),INDEX(Avaliadores!$F$17:$F$22,$G904))</f>
        <v>3.04166666666667</v>
      </c>
      <c r="Y904" s="0" t="n">
        <f aca="false">MEDIAN(INDEX(Avaliadores!$G$17:$G$22,$B904),INDEX(Avaliadores!$G$17:$G$22,$C904),INDEX(Avaliadores!$G$17:$G$22,$D904),INDEX(Avaliadores!$G$17:$G$22,$E904),INDEX(Avaliadores!$G$17:$G$22,$F904),INDEX(Avaliadores!$G$17:$G$22,$G904))</f>
        <v>4.79166666666667</v>
      </c>
      <c r="Z904" s="0" t="n">
        <f aca="false">MEDIAN(INDEX(Avaliadores!$H$17:$H$22,$B904),INDEX(Avaliadores!$H$17:$H$22,$C904),INDEX(Avaliadores!$H$17:$H$22,$D904),INDEX(Avaliadores!$H$17:$H$22,$E904),INDEX(Avaliadores!$H$17:$H$22,$F904),INDEX(Avaliadores!$H$17:$H$22,$G904))</f>
        <v>3.66666666666667</v>
      </c>
      <c r="AA904" s="0" t="n">
        <f aca="false">MEDIAN(INDEX(Avaliadores!$I$17:$I$22,$B904),INDEX(Avaliadores!$I$17:$I$22,$C904),INDEX(Avaliadores!$I$17:$I$22,$D904),INDEX(Avaliadores!$I$17:$I$22,$E904),INDEX(Avaliadores!$I$17:$I$22,$F904),INDEX(Avaliadores!$I$17:$I$22,$G904))</f>
        <v>6.66666666666667</v>
      </c>
      <c r="AB904" s="0" t="n">
        <f aca="false">IF(MAX(H904:K904)=MIN(H904:K904),0,IF($B$17="custo",(MAX(H904:K904)-H904)/(MAX(H904:K904)-MIN(H904:K904)),(H904-MIN(H904:K904))/(MAX(H904:K904)-MIN(H904:K904))))</f>
        <v>0.23436510153125</v>
      </c>
      <c r="AC904" s="0" t="n">
        <f aca="false">IF(MAX(H904:K904)=MIN(H904:K904),0,IF($B$17="custo",(MAX(H904:K904)-I904)/(MAX(H904:K904)-MIN(H904:K904)),(I904-MIN(H904:K904))/(MAX(H904:K904)-MIN(H904:K904))))</f>
        <v>0</v>
      </c>
      <c r="AD904" s="0" t="n">
        <f aca="false">IF(MAX(H904:K904)=MIN(H904:K904),0,IF($B$17="custo",(MAX(H904:K904)-J904)/(MAX(H904:K904)-MIN(H904:K904)),(J904-MIN(H904:K904))/(MAX(H904:K904)-MIN(H904:K904))))</f>
        <v>0.770012843406173</v>
      </c>
      <c r="AE904" s="0" t="n">
        <f aca="false">IF(MAX(H904:K904)=MIN(H904:K904),0,IF($B$17="custo",(MAX(H904:K904)-K904)/(MAX(H904:K904)-MIN(H904:K904)),(K904-MIN(H904:K904))/(MAX(H904:K904)-MIN(H904:K904))))</f>
        <v>1</v>
      </c>
      <c r="AF904" s="0" t="n">
        <f aca="false">IF(MAX(L904:O904)=MIN(L904:O904),0,IF($C$17="custo",(MAX(L904:O904)-L904)/(MAX(L904:O904)-MIN(L904:O904)),(L904-MIN(L904:O904))/(MAX(L904:O904)-MIN(L904:O904))))</f>
        <v>1</v>
      </c>
      <c r="AG904" s="0" t="n">
        <f aca="false">IF(MAX(L904:O904)=MIN(L904:O904),0,IF($C$17="custo",(MAX(L904:O904)-M904)/(MAX(L904:O904)-MIN(L904:O904)),(M904-MIN(L904:O904))/(MAX(L904:O904)-MIN(L904:O904))))</f>
        <v>0.843979617956064</v>
      </c>
      <c r="AH904" s="0" t="n">
        <f aca="false">IF(MAX(L904:O904)=MIN(L904:O904),0,IF($C$17="custo",(MAX(L904:O904)-N904)/(MAX(L904:O904)-MIN(L904:O904)),(N904-MIN(L904:O904))/(MAX(L904:O904)-MIN(L904:O904))))</f>
        <v>0.613438375125139</v>
      </c>
      <c r="AI904" s="0" t="n">
        <f aca="false">IF(MAX(L904:O904)=MIN(L904:O904),0,IF($C$17="custo",(MAX(L904:O904)-O904)/(MAX(L904:O904)-MIN(L904:O904)),(O904-MIN(L904:O904))/(MAX(L904:O904)-MIN(L904:O904))))</f>
        <v>0</v>
      </c>
      <c r="AJ904" s="0" t="n">
        <f aca="false">IF(MAX(P904:S904)=MIN(P904:S904),0,IF($D$17="custo",(MAX(P904:S904)-P904)/(MAX(P904:S904)-MIN(P904:S904)),(P904-MIN(P904:S904))/(MAX(P904:S904)-MIN(P904:S904))))</f>
        <v>0.333473238697182</v>
      </c>
      <c r="AK904" s="0" t="n">
        <f aca="false">IF(MAX(P904:S904)=MIN(P904:S904),0,IF($D$17="custo",(MAX(P904:S904)-Q904)/(MAX(P904:S904)-MIN(P904:S904)),(Q904-MIN(P904:S904))/(MAX(P904:S904)-MIN(P904:S904))))</f>
        <v>0</v>
      </c>
      <c r="AL904" s="0" t="n">
        <f aca="false">IF(MAX(P904:S904)=MIN(P904:S904),0,IF($D$17="custo",(MAX(P904:S904)-R904)/(MAX(P904:S904)-MIN(P904:S904)),(R904-MIN(P904:S904))/(MAX(P904:S904)-MIN(P904:S904))))</f>
        <v>0.753304174905746</v>
      </c>
      <c r="AM904" s="0" t="n">
        <f aca="false">IF(MAX(P904:S904)=MIN(P904:S904),0,IF($D$17="custo",(MAX(P904:S904)-S904)/(MAX(P904:S904)-MIN(P904:S904)),(S904-MIN(P904:S904))/(MAX(P904:S904)-MIN(P904:S904))))</f>
        <v>1</v>
      </c>
      <c r="AN904" s="0" t="n">
        <f aca="false">IF(MAX(T904:W904)=MIN(T904:W904),0,IF($E$17="custo",(MAX(T904:W904)-T904)/(MAX(T904:W904)-MIN(T904:W904)),(T904-MIN(T904:W904))/(MAX(T904:W904)-MIN(T904:W904))))</f>
        <v>0</v>
      </c>
      <c r="AO904" s="0" t="n">
        <f aca="false">IF(MAX(T904:W904)=MIN(T904:W904),0,IF($E$17="custo",(MAX(T904:W904)-U904)/(MAX(T904:W904)-MIN(T904:W904)),(U904-MIN(T904:W904))/(MAX(T904:W904)-MIN(T904:W904))))</f>
        <v>0.793103448275862</v>
      </c>
      <c r="AP904" s="0" t="n">
        <f aca="false">IF(MAX(T904:W904)=MIN(T904:W904),0,IF($E$17="custo",(MAX(T904:W904)-V904)/(MAX(T904:W904)-MIN(T904:W904)),(V904-MIN(T904:W904))/(MAX(T904:W904)-MIN(T904:W904))))</f>
        <v>0.793103448275862</v>
      </c>
      <c r="AQ904" s="0" t="n">
        <f aca="false">IF(MAX(T904:W904)=MIN(T904:W904),0,IF($E$17="custo",(MAX(T904:W904)-W904)/(MAX(T904:W904)-MIN(T904:W904)),(W904-MIN(T904:W904))/(MAX(T904:W904)-MIN(T904:W904))))</f>
        <v>1</v>
      </c>
      <c r="AR904" s="0" t="n">
        <f aca="false">IF(MAX(X904:AA904)=MIN(X904:AA904),0,IF($F$17="custo",(MAX(X904:AA904)-X904)/(MAX(X904:AA904)-MIN(X904:AA904)),(X904-MIN(X904:AA904))/(MAX(X904:AA904)-MIN(X904:AA904))))</f>
        <v>0</v>
      </c>
      <c r="AS904" s="0" t="n">
        <f aca="false">IF(MAX(X904:AA904)=MIN(X904:AA904),0,IF($F$17="custo",(MAX(X904:AA904)-Y904)/(MAX(X904:AA904)-MIN(X904:AA904)),(Y904-MIN(X904:AA904))/(MAX(X904:AA904)-MIN(X904:AA904))))</f>
        <v>0.482758620689655</v>
      </c>
      <c r="AT904" s="0" t="n">
        <f aca="false">IF(MAX(X904:AA904)=MIN(X904:AA904),0,IF($F$17="custo",(MAX(X904:AA904)-Z904)/(MAX(X904:AA904)-MIN(X904:AA904)),(Z904-MIN(X904:AA904))/(MAX(X904:AA904)-MIN(X904:AA904))))</f>
        <v>0.172413793103448</v>
      </c>
      <c r="AU904" s="0" t="n">
        <f aca="false">IF(MAX(X904:AA904)=MIN(X904:AA904),0,IF($F$17="custo",(MAX(X904:AA904)-AA904)/(MAX(X904:AA904)-MIN(X904:AA904)),(AA904-MIN(X904:AA904))/(MAX(X904:AA904)-MIN(X904:AA904))))</f>
        <v>1</v>
      </c>
      <c r="AV904" s="0" t="n">
        <f aca="false">STDEVP(AB904:AE904)</f>
        <v>0.401081052683968</v>
      </c>
      <c r="AW904" s="0" t="n">
        <f aca="false">STDEVP(AF904:AI904)</f>
        <v>0.380421620515193</v>
      </c>
      <c r="AX904" s="0" t="n">
        <f aca="false">STDEVP(AJ904:AM904)</f>
        <v>0.384061058744825</v>
      </c>
      <c r="AY904" s="0" t="n">
        <f aca="false">STDEVP(AN904:AQ904)</f>
        <v>0.382723670352123</v>
      </c>
      <c r="AZ904" s="0" t="n">
        <f aca="false">STDEVP(AR904:AU904)</f>
        <v>0.380093235949114</v>
      </c>
      <c r="BA904" s="0" t="n">
        <f aca="false">AV904*((1-IFERROR(CORREL(AB904:AE904,AF904:AI904),0))+(1-IFERROR(CORREL(AB904:AE904,AJ904:AM904),0))+(1-IFERROR(CORREL(AB904:AE904,AN904:AQ904),0))+(1-IFERROR(CORREL(AB904:AE904,AR904:AU904),0)))</f>
        <v>1.14526064003997</v>
      </c>
      <c r="BB904" s="0" t="n">
        <f aca="false">AW904*((1-IFERROR(CORREL(AF904:AI904,AB904:AE904),0))+(1-IFERROR(CORREL(AF904:AI904,AJ904:AM904),0))+(1-IFERROR(CORREL(AF904:AI904,AN904:AQ904),0))+(1-IFERROR(CORREL(AF904:AI904,AR904:AU904),0)))</f>
        <v>2.77946148964817</v>
      </c>
      <c r="BC904" s="0" t="n">
        <f aca="false">AX904*((1-IFERROR(CORREL(AJ904:AM904,AB904:AE904),0))+(1-IFERROR(CORREL(AJ904:AM904,AF904:AI904),0))+(1-IFERROR(CORREL(AJ904:AM904,AN904:AQ904),0))+(1-IFERROR(CORREL(AJ904:AM904,AR904:AU904),0)))</f>
        <v>1.13675078959564</v>
      </c>
      <c r="BD904" s="0" t="n">
        <f aca="false">AY904*((1-IFERROR(CORREL(AN904:AQ904,AB904:AE904),0))+(1-IFERROR(CORREL(AN904:AQ904,AF904:AI904),0))+(1-IFERROR(CORREL(AN904:AQ904,AJ904:AM904),0))+(1-IFERROR(CORREL(AN904:AQ904,AR904:AU904),0)))</f>
        <v>1.16200968059241</v>
      </c>
      <c r="BE904" s="0" t="n">
        <f aca="false">AZ904*((1-IFERROR(CORREL(AR904:AU904,AB904:AE904),0))+(1-IFERROR(CORREL(AR904:AU904,AF904:AI904),0))+(1-IFERROR(CORREL(AR904:AU904,AJ904:AM904),0))+(1-IFERROR(CORREL(AR904:AU904,AN904:AQ904),0)))</f>
        <v>1.19527239361769</v>
      </c>
      <c r="BF904" s="0" t="n">
        <f aca="false">IF(SUM(BA904:BE904)&gt;0,BA904/SUM(BA904:BE904),1/5)</f>
        <v>0.154373697614268</v>
      </c>
      <c r="BG904" s="0" t="n">
        <f aca="false">IF(SUM(BA904:BE904)&gt;0,BB904/SUM(BA904:BE904),1/5)</f>
        <v>0.374653360582161</v>
      </c>
      <c r="BH904" s="0" t="n">
        <f aca="false">IF(SUM(BA904:BE904)&gt;0,BC904/SUM(BA904:BE904),1/5)</f>
        <v>0.153226625032442</v>
      </c>
      <c r="BI904" s="0" t="n">
        <f aca="false">IF(SUM(BA904:BE904)&gt;0,BD904/SUM(BA904:BE904),1/5)</f>
        <v>0.156631359522113</v>
      </c>
      <c r="BJ904" s="0" t="n">
        <f aca="false">IF(SUM(BA904:BE904)&gt;0,BE904/SUM(BA904:BE904),1/5)</f>
        <v>0.161114957249015</v>
      </c>
      <c r="BK904" s="0" t="n">
        <f aca="false">BF904*AB904+BG904*AF904+BH904*AJ904+BI904*AN904+BJ904*AR904</f>
        <v>0.461930146801491</v>
      </c>
      <c r="BL904" s="0" t="n">
        <f aca="false">BF904*AC904+BG904*AG904+BH904*AK904+BI904*AO904+BJ904*AS904</f>
        <v>0.51820430600922</v>
      </c>
      <c r="BM904" s="0" t="n">
        <f aca="false">BF904*AD904+BG904*AH904+BH904*AL904+BI904*AP904+BJ904*AT904</f>
        <v>0.616126047191564</v>
      </c>
      <c r="BN904" s="0" t="n">
        <f aca="false">BF904*AE904+BG904*AI904+BH904*AM904+BI904*AQ904+BJ904*AU904</f>
        <v>0.625346639417839</v>
      </c>
      <c r="BO904" s="0" t="n">
        <f aca="false">RANK(BK904,$BK904:$BN904)</f>
        <v>4</v>
      </c>
      <c r="BP904" s="0" t="n">
        <f aca="false">RANK(BL904,$BK904:$BN904)</f>
        <v>3</v>
      </c>
      <c r="BQ904" s="0" t="n">
        <f aca="false">RANK(BM904,$BK904:$BN904)</f>
        <v>2</v>
      </c>
      <c r="BR904" s="0" t="n">
        <f aca="false">RANK(BN904,$BK904:$BN904)</f>
        <v>1</v>
      </c>
    </row>
    <row r="905" customFormat="false" ht="15" hidden="false" customHeight="false" outlineLevel="0" collapsed="false">
      <c r="A905" s="0" t="n">
        <v>882</v>
      </c>
      <c r="B905" s="0" t="n">
        <f aca="false">RANDBETWEEN(1,$B$5)</f>
        <v>2</v>
      </c>
      <c r="C905" s="0" t="n">
        <f aca="false">RANDBETWEEN(1,$B$5)</f>
        <v>5</v>
      </c>
      <c r="D905" s="0" t="n">
        <f aca="false">RANDBETWEEN(1,$B$5)</f>
        <v>1</v>
      </c>
      <c r="E905" s="0" t="n">
        <f aca="false">RANDBETWEEN(1,$B$5)</f>
        <v>3</v>
      </c>
      <c r="F905" s="0" t="n">
        <f aca="false">RANDBETWEEN(1,$B$5)</f>
        <v>3</v>
      </c>
      <c r="G905" s="0" t="n">
        <f aca="false">RANDBETWEEN(1,$B$5)</f>
        <v>6</v>
      </c>
      <c r="H905" s="0" t="n">
        <f aca="true">NORMINV(RAND(),$B$8,$B$13)</f>
        <v>49.6952488111078</v>
      </c>
      <c r="I905" s="0" t="n">
        <f aca="true">NORMINV(RAND(),$C$8,$C$13)</f>
        <v>70.0972043428275</v>
      </c>
      <c r="J905" s="0" t="n">
        <f aca="true">NORMINV(RAND(),$D$8,$D$13)</f>
        <v>13.5875579842409</v>
      </c>
      <c r="K905" s="0" t="n">
        <f aca="true">NORMINV(RAND(),$E$8,$E$13)</f>
        <v>2.98058759298825</v>
      </c>
      <c r="L905" s="0" t="n">
        <f aca="true">NORMINV(RAND(),$B$9,$B$14)</f>
        <v>48.9784396950571</v>
      </c>
      <c r="M905" s="0" t="n">
        <f aca="true">NORMINV(RAND(),$C$9,$C$14)</f>
        <v>46.3757720019935</v>
      </c>
      <c r="N905" s="0" t="n">
        <f aca="true">NORMINV(RAND(),$D$9,$D$14)</f>
        <v>51.442062437515</v>
      </c>
      <c r="O905" s="0" t="n">
        <f aca="true">NORMINV(RAND(),$E$9,$E$14)</f>
        <v>29.8521800662885</v>
      </c>
      <c r="P905" s="0" t="n">
        <f aca="true">NORMINV(RAND(),$B$10,$B$15)</f>
        <v>25.3463674743514</v>
      </c>
      <c r="Q905" s="0" t="n">
        <f aca="true">NORMINV(RAND(),$C$10,$C$15)</f>
        <v>30.2962865633755</v>
      </c>
      <c r="R905" s="0" t="n">
        <f aca="true">NORMINV(RAND(),$D$10,$D$15)</f>
        <v>10.2097768990336</v>
      </c>
      <c r="S905" s="0" t="n">
        <f aca="true">NORMINV(RAND(),$E$10,$E$15)</f>
        <v>3.57194988494074</v>
      </c>
      <c r="T905" s="0" t="n">
        <f aca="false">MEDIAN(INDEX(Avaliadores!$B$17:$B$22,$B905),INDEX(Avaliadores!$B$17:$B$22,$C905),INDEX(Avaliadores!$B$17:$B$22,$D905),INDEX(Avaliadores!$B$17:$B$22,$E905),INDEX(Avaliadores!$B$17:$B$22,$F905),INDEX(Avaliadores!$B$17:$B$22,$G905))</f>
        <v>2.66666666666667</v>
      </c>
      <c r="U905" s="0" t="n">
        <f aca="false">MEDIAN(INDEX(Avaliadores!$C$17:$C$22,$B905),INDEX(Avaliadores!$C$17:$C$22,$C905),INDEX(Avaliadores!$C$17:$C$22,$D905),INDEX(Avaliadores!$C$17:$C$22,$E905),INDEX(Avaliadores!$C$17:$C$22,$F905),INDEX(Avaliadores!$C$17:$C$22,$G905))</f>
        <v>4.91666666666667</v>
      </c>
      <c r="V905" s="0" t="n">
        <f aca="false">MEDIAN(INDEX(Avaliadores!$D$17:$D$22,$B905),INDEX(Avaliadores!$D$17:$D$22,$C905),INDEX(Avaliadores!$D$17:$D$22,$D905),INDEX(Avaliadores!$D$17:$D$22,$E905),INDEX(Avaliadores!$D$17:$D$22,$F905),INDEX(Avaliadores!$D$17:$D$22,$G905))</f>
        <v>5.79166666666667</v>
      </c>
      <c r="W905" s="0" t="n">
        <f aca="false">MEDIAN(INDEX(Avaliadores!$E$17:$E$22,$B905),INDEX(Avaliadores!$E$17:$E$22,$C905),INDEX(Avaliadores!$E$17:$E$22,$D905),INDEX(Avaliadores!$E$17:$E$22,$E905),INDEX(Avaliadores!$E$17:$E$22,$F905),INDEX(Avaliadores!$E$17:$E$22,$G905))</f>
        <v>6.04166666666667</v>
      </c>
      <c r="X905" s="0" t="n">
        <f aca="false">MEDIAN(INDEX(Avaliadores!$F$17:$F$22,$B905),INDEX(Avaliadores!$F$17:$F$22,$C905),INDEX(Avaliadores!$F$17:$F$22,$D905),INDEX(Avaliadores!$F$17:$F$22,$E905),INDEX(Avaliadores!$F$17:$F$22,$F905),INDEX(Avaliadores!$F$17:$F$22,$G905))</f>
        <v>2.66666666666667</v>
      </c>
      <c r="Y905" s="0" t="n">
        <f aca="false">MEDIAN(INDEX(Avaliadores!$G$17:$G$22,$B905),INDEX(Avaliadores!$G$17:$G$22,$C905),INDEX(Avaliadores!$G$17:$G$22,$D905),INDEX(Avaliadores!$G$17:$G$22,$E905),INDEX(Avaliadores!$G$17:$G$22,$F905),INDEX(Avaliadores!$G$17:$G$22,$G905))</f>
        <v>5.41666666666667</v>
      </c>
      <c r="Z905" s="0" t="n">
        <f aca="false">MEDIAN(INDEX(Avaliadores!$H$17:$H$22,$B905),INDEX(Avaliadores!$H$17:$H$22,$C905),INDEX(Avaliadores!$H$17:$H$22,$D905),INDEX(Avaliadores!$H$17:$H$22,$E905),INDEX(Avaliadores!$H$17:$H$22,$F905),INDEX(Avaliadores!$H$17:$H$22,$G905))</f>
        <v>3.91666666666667</v>
      </c>
      <c r="AA905" s="0" t="n">
        <f aca="false">MEDIAN(INDEX(Avaliadores!$I$17:$I$22,$B905),INDEX(Avaliadores!$I$17:$I$22,$C905),INDEX(Avaliadores!$I$17:$I$22,$D905),INDEX(Avaliadores!$I$17:$I$22,$E905),INDEX(Avaliadores!$I$17:$I$22,$F905),INDEX(Avaliadores!$I$17:$I$22,$G905))</f>
        <v>6.79166666666667</v>
      </c>
      <c r="AB905" s="0" t="n">
        <f aca="false">IF(MAX(H905:K905)=MIN(H905:K905),0,IF($B$17="custo",(MAX(H905:K905)-H905)/(MAX(H905:K905)-MIN(H905:K905)),(H905-MIN(H905:K905))/(MAX(H905:K905)-MIN(H905:K905))))</f>
        <v>0.303977711030384</v>
      </c>
      <c r="AC905" s="0" t="n">
        <f aca="false">IF(MAX(H905:K905)=MIN(H905:K905),0,IF($B$17="custo",(MAX(H905:K905)-I905)/(MAX(H905:K905)-MIN(H905:K905)),(I905-MIN(H905:K905))/(MAX(H905:K905)-MIN(H905:K905))))</f>
        <v>0</v>
      </c>
      <c r="AD905" s="0" t="n">
        <f aca="false">IF(MAX(H905:K905)=MIN(H905:K905),0,IF($B$17="custo",(MAX(H905:K905)-J905)/(MAX(H905:K905)-MIN(H905:K905)),(J905-MIN(H905:K905))/(MAX(H905:K905)-MIN(H905:K905))))</f>
        <v>0.841962081748138</v>
      </c>
      <c r="AE905" s="0" t="n">
        <f aca="false">IF(MAX(H905:K905)=MIN(H905:K905),0,IF($B$17="custo",(MAX(H905:K905)-K905)/(MAX(H905:K905)-MIN(H905:K905)),(K905-MIN(H905:K905))/(MAX(H905:K905)-MIN(H905:K905))))</f>
        <v>1</v>
      </c>
      <c r="AF905" s="0" t="n">
        <f aca="false">IF(MAX(L905:O905)=MIN(L905:O905),0,IF($C$17="custo",(MAX(L905:O905)-L905)/(MAX(L905:O905)-MIN(L905:O905)),(L905-MIN(L905:O905))/(MAX(L905:O905)-MIN(L905:O905))))</f>
        <v>0.885889941404164</v>
      </c>
      <c r="AG905" s="0" t="n">
        <f aca="false">IF(MAX(L905:O905)=MIN(L905:O905),0,IF($C$17="custo",(MAX(L905:O905)-M905)/(MAX(L905:O905)-MIN(L905:O905)),(M905-MIN(L905:O905))/(MAX(L905:O905)-MIN(L905:O905))))</f>
        <v>0.765339599891775</v>
      </c>
      <c r="AH905" s="0" t="n">
        <f aca="false">IF(MAX(L905:O905)=MIN(L905:O905),0,IF($C$17="custo",(MAX(L905:O905)-N905)/(MAX(L905:O905)-MIN(L905:O905)),(N905-MIN(L905:O905))/(MAX(L905:O905)-MIN(L905:O905))))</f>
        <v>1</v>
      </c>
      <c r="AI905" s="0" t="n">
        <f aca="false">IF(MAX(L905:O905)=MIN(L905:O905),0,IF($C$17="custo",(MAX(L905:O905)-O905)/(MAX(L905:O905)-MIN(L905:O905)),(O905-MIN(L905:O905))/(MAX(L905:O905)-MIN(L905:O905))))</f>
        <v>0</v>
      </c>
      <c r="AJ905" s="0" t="n">
        <f aca="false">IF(MAX(P905:S905)=MIN(P905:S905),0,IF($D$17="custo",(MAX(P905:S905)-P905)/(MAX(P905:S905)-MIN(P905:S905)),(P905-MIN(P905:S905))/(MAX(P905:S905)-MIN(P905:S905))))</f>
        <v>0.185221401323627</v>
      </c>
      <c r="AK905" s="0" t="n">
        <f aca="false">IF(MAX(P905:S905)=MIN(P905:S905),0,IF($D$17="custo",(MAX(P905:S905)-Q905)/(MAX(P905:S905)-MIN(P905:S905)),(Q905-MIN(P905:S905))/(MAX(P905:S905)-MIN(P905:S905))))</f>
        <v>0</v>
      </c>
      <c r="AL905" s="0" t="n">
        <f aca="false">IF(MAX(P905:S905)=MIN(P905:S905),0,IF($D$17="custo",(MAX(P905:S905)-R905)/(MAX(P905:S905)-MIN(P905:S905)),(R905-MIN(P905:S905))/(MAX(P905:S905)-MIN(P905:S905))))</f>
        <v>0.751618642813712</v>
      </c>
      <c r="AM905" s="0" t="n">
        <f aca="false">IF(MAX(P905:S905)=MIN(P905:S905),0,IF($D$17="custo",(MAX(P905:S905)-S905)/(MAX(P905:S905)-MIN(P905:S905)),(S905-MIN(P905:S905))/(MAX(P905:S905)-MIN(P905:S905))))</f>
        <v>1</v>
      </c>
      <c r="AN905" s="0" t="n">
        <f aca="false">IF(MAX(T905:W905)=MIN(T905:W905),0,IF($E$17="custo",(MAX(T905:W905)-T905)/(MAX(T905:W905)-MIN(T905:W905)),(T905-MIN(T905:W905))/(MAX(T905:W905)-MIN(T905:W905))))</f>
        <v>0</v>
      </c>
      <c r="AO905" s="0" t="n">
        <f aca="false">IF(MAX(T905:W905)=MIN(T905:W905),0,IF($E$17="custo",(MAX(T905:W905)-U905)/(MAX(T905:W905)-MIN(T905:W905)),(U905-MIN(T905:W905))/(MAX(T905:W905)-MIN(T905:W905))))</f>
        <v>0.666666666666667</v>
      </c>
      <c r="AP905" s="0" t="n">
        <f aca="false">IF(MAX(T905:W905)=MIN(T905:W905),0,IF($E$17="custo",(MAX(T905:W905)-V905)/(MAX(T905:W905)-MIN(T905:W905)),(V905-MIN(T905:W905))/(MAX(T905:W905)-MIN(T905:W905))))</f>
        <v>0.925925925925926</v>
      </c>
      <c r="AQ905" s="0" t="n">
        <f aca="false">IF(MAX(T905:W905)=MIN(T905:W905),0,IF($E$17="custo",(MAX(T905:W905)-W905)/(MAX(T905:W905)-MIN(T905:W905)),(W905-MIN(T905:W905))/(MAX(T905:W905)-MIN(T905:W905))))</f>
        <v>1</v>
      </c>
      <c r="AR905" s="0" t="n">
        <f aca="false">IF(MAX(X905:AA905)=MIN(X905:AA905),0,IF($F$17="custo",(MAX(X905:AA905)-X905)/(MAX(X905:AA905)-MIN(X905:AA905)),(X905-MIN(X905:AA905))/(MAX(X905:AA905)-MIN(X905:AA905))))</f>
        <v>0</v>
      </c>
      <c r="AS905" s="0" t="n">
        <f aca="false">IF(MAX(X905:AA905)=MIN(X905:AA905),0,IF($F$17="custo",(MAX(X905:AA905)-Y905)/(MAX(X905:AA905)-MIN(X905:AA905)),(Y905-MIN(X905:AA905))/(MAX(X905:AA905)-MIN(X905:AA905))))</f>
        <v>0.666666666666667</v>
      </c>
      <c r="AT905" s="0" t="n">
        <f aca="false">IF(MAX(X905:AA905)=MIN(X905:AA905),0,IF($F$17="custo",(MAX(X905:AA905)-Z905)/(MAX(X905:AA905)-MIN(X905:AA905)),(Z905-MIN(X905:AA905))/(MAX(X905:AA905)-MIN(X905:AA905))))</f>
        <v>0.303030303030303</v>
      </c>
      <c r="AU905" s="0" t="n">
        <f aca="false">IF(MAX(X905:AA905)=MIN(X905:AA905),0,IF($F$17="custo",(MAX(X905:AA905)-AA905)/(MAX(X905:AA905)-MIN(X905:AA905)),(AA905-MIN(X905:AA905))/(MAX(X905:AA905)-MIN(X905:AA905))))</f>
        <v>1</v>
      </c>
      <c r="AV905" s="0" t="n">
        <f aca="false">STDEVP(AB905:AE905)</f>
        <v>0.403124731735523</v>
      </c>
      <c r="AW905" s="0" t="n">
        <f aca="false">STDEVP(AF905:AI905)</f>
        <v>0.391564544897615</v>
      </c>
      <c r="AX905" s="0" t="n">
        <f aca="false">STDEVP(AJ905:AM905)</f>
        <v>0.406632577577699</v>
      </c>
      <c r="AY905" s="0" t="n">
        <f aca="false">STDEVP(AN905:AQ905)</f>
        <v>0.394144382477644</v>
      </c>
      <c r="AZ905" s="0" t="n">
        <f aca="false">STDEVP(AR905:AU905)</f>
        <v>0.376279573884474</v>
      </c>
      <c r="BA905" s="0" t="n">
        <f aca="false">AV905*((1-IFERROR(CORREL(AB905:AE905,AF905:AI905),0))+(1-IFERROR(CORREL(AB905:AE905,AJ905:AM905),0))+(1-IFERROR(CORREL(AB905:AE905,AN905:AQ905),0))+(1-IFERROR(CORREL(AB905:AE905,AR905:AU905),0)))</f>
        <v>1.03307780570411</v>
      </c>
      <c r="BB905" s="0" t="n">
        <f aca="false">AW905*((1-IFERROR(CORREL(AF905:AI905,AB905:AE905),0))+(1-IFERROR(CORREL(AF905:AI905,AJ905:AM905),0))+(1-IFERROR(CORREL(AF905:AI905,AN905:AQ905),0))+(1-IFERROR(CORREL(AF905:AI905,AR905:AU905),0)))</f>
        <v>2.49154604538206</v>
      </c>
      <c r="BC905" s="0" t="n">
        <f aca="false">AX905*((1-IFERROR(CORREL(AJ905:AM905,AB905:AE905),0))+(1-IFERROR(CORREL(AJ905:AM905,AF905:AI905),0))+(1-IFERROR(CORREL(AJ905:AM905,AN905:AQ905),0))+(1-IFERROR(CORREL(AJ905:AM905,AR905:AU905),0)))</f>
        <v>0.9968699933979</v>
      </c>
      <c r="BD905" s="0" t="n">
        <f aca="false">AY905*((1-IFERROR(CORREL(AN905:AQ905,AB905:AE905),0))+(1-IFERROR(CORREL(AN905:AQ905,AF905:AI905),0))+(1-IFERROR(CORREL(AN905:AQ905,AJ905:AM905),0))+(1-IFERROR(CORREL(AN905:AQ905,AR905:AU905),0)))</f>
        <v>0.946944712859068</v>
      </c>
      <c r="BE905" s="0" t="n">
        <f aca="false">AZ905*((1-IFERROR(CORREL(AR905:AU905,AB905:AE905),0))+(1-IFERROR(CORREL(AR905:AU905,AF905:AI905),0))+(1-IFERROR(CORREL(AR905:AU905,AJ905:AM905),0))+(1-IFERROR(CORREL(AR905:AU905,AN905:AQ905),0)))</f>
        <v>1.24349841375662</v>
      </c>
      <c r="BF905" s="0" t="n">
        <f aca="false">IF(SUM(BA905:BE905)&gt;0,BA905/SUM(BA905:BE905),1/5)</f>
        <v>0.153916493875365</v>
      </c>
      <c r="BG905" s="0" t="n">
        <f aca="false">IF(SUM(BA905:BE905)&gt;0,BB905/SUM(BA905:BE905),1/5)</f>
        <v>0.371211180335892</v>
      </c>
      <c r="BH905" s="0" t="n">
        <f aca="false">IF(SUM(BA905:BE905)&gt;0,BC905/SUM(BA905:BE905),1/5)</f>
        <v>0.148521953899481</v>
      </c>
      <c r="BI905" s="0" t="n">
        <f aca="false">IF(SUM(BA905:BE905)&gt;0,BD905/SUM(BA905:BE905),1/5)</f>
        <v>0.141083671812834</v>
      </c>
      <c r="BJ905" s="0" t="n">
        <f aca="false">IF(SUM(BA905:BE905)&gt;0,BE905/SUM(BA905:BE905),1/5)</f>
        <v>0.185266700076427</v>
      </c>
      <c r="BK905" s="0" t="n">
        <f aca="false">BF905*AB905+BG905*AF905+BH905*AJ905+BI905*AN905+BJ905*AR905</f>
        <v>0.403148878722975</v>
      </c>
      <c r="BL905" s="0" t="n">
        <f aca="false">BF905*AC905+BG905*AG905+BH905*AK905+BI905*AO905+BJ905*AS905</f>
        <v>0.501669530826467</v>
      </c>
      <c r="BM905" s="0" t="n">
        <f aca="false">BF905*AD905+BG905*AH905+BH905*AL905+BI905*AP905+BJ905*AT905</f>
        <v>0.79920935507445</v>
      </c>
      <c r="BN905" s="0" t="n">
        <f aca="false">BF905*AE905+BG905*AI905+BH905*AM905+BI905*AQ905+BJ905*AU905</f>
        <v>0.628788819664108</v>
      </c>
      <c r="BO905" s="0" t="n">
        <f aca="false">RANK(BK905,$BK905:$BN905)</f>
        <v>4</v>
      </c>
      <c r="BP905" s="0" t="n">
        <f aca="false">RANK(BL905,$BK905:$BN905)</f>
        <v>3</v>
      </c>
      <c r="BQ905" s="0" t="n">
        <f aca="false">RANK(BM905,$BK905:$BN905)</f>
        <v>1</v>
      </c>
      <c r="BR905" s="0" t="n">
        <f aca="false">RANK(BN905,$BK905:$BN905)</f>
        <v>2</v>
      </c>
    </row>
    <row r="906" customFormat="false" ht="15" hidden="false" customHeight="false" outlineLevel="0" collapsed="false">
      <c r="A906" s="0" t="n">
        <v>883</v>
      </c>
      <c r="B906" s="0" t="n">
        <f aca="false">RANDBETWEEN(1,$B$5)</f>
        <v>3</v>
      </c>
      <c r="C906" s="0" t="n">
        <f aca="false">RANDBETWEEN(1,$B$5)</f>
        <v>5</v>
      </c>
      <c r="D906" s="0" t="n">
        <f aca="false">RANDBETWEEN(1,$B$5)</f>
        <v>2</v>
      </c>
      <c r="E906" s="0" t="n">
        <f aca="false">RANDBETWEEN(1,$B$5)</f>
        <v>6</v>
      </c>
      <c r="F906" s="0" t="n">
        <f aca="false">RANDBETWEEN(1,$B$5)</f>
        <v>3</v>
      </c>
      <c r="G906" s="0" t="n">
        <f aca="false">RANDBETWEEN(1,$B$5)</f>
        <v>2</v>
      </c>
      <c r="H906" s="0" t="n">
        <f aca="true">NORMINV(RAND(),$B$8,$B$13)</f>
        <v>50.0998210391554</v>
      </c>
      <c r="I906" s="0" t="n">
        <f aca="true">NORMINV(RAND(),$C$8,$C$13)</f>
        <v>64.8816280196959</v>
      </c>
      <c r="J906" s="0" t="n">
        <f aca="true">NORMINV(RAND(),$D$8,$D$13)</f>
        <v>14.8225181213597</v>
      </c>
      <c r="K906" s="0" t="n">
        <f aca="true">NORMINV(RAND(),$E$8,$E$13)</f>
        <v>2.96223239897806</v>
      </c>
      <c r="L906" s="0" t="n">
        <f aca="true">NORMINV(RAND(),$B$9,$B$14)</f>
        <v>46.8435754127368</v>
      </c>
      <c r="M906" s="0" t="n">
        <f aca="true">NORMINV(RAND(),$C$9,$C$14)</f>
        <v>54.442550929012</v>
      </c>
      <c r="N906" s="0" t="n">
        <f aca="true">NORMINV(RAND(),$D$9,$D$14)</f>
        <v>48.6951584900023</v>
      </c>
      <c r="O906" s="0" t="n">
        <f aca="true">NORMINV(RAND(),$E$9,$E$14)</f>
        <v>26.1285166121289</v>
      </c>
      <c r="P906" s="0" t="n">
        <f aca="true">NORMINV(RAND(),$B$10,$B$15)</f>
        <v>24.7966824081428</v>
      </c>
      <c r="Q906" s="0" t="n">
        <f aca="true">NORMINV(RAND(),$C$10,$C$15)</f>
        <v>30.8721131935999</v>
      </c>
      <c r="R906" s="0" t="n">
        <f aca="true">NORMINV(RAND(),$D$10,$D$15)</f>
        <v>10.4439424371991</v>
      </c>
      <c r="S906" s="0" t="n">
        <f aca="true">NORMINV(RAND(),$E$10,$E$15)</f>
        <v>3.90555356257652</v>
      </c>
      <c r="T906" s="0" t="n">
        <f aca="false">MEDIAN(INDEX(Avaliadores!$B$17:$B$22,$B906),INDEX(Avaliadores!$B$17:$B$22,$C906),INDEX(Avaliadores!$B$17:$B$22,$D906),INDEX(Avaliadores!$B$17:$B$22,$E906),INDEX(Avaliadores!$B$17:$B$22,$F906),INDEX(Avaliadores!$B$17:$B$22,$G906))</f>
        <v>2.79166666666667</v>
      </c>
      <c r="U906" s="0" t="n">
        <f aca="false">MEDIAN(INDEX(Avaliadores!$C$17:$C$22,$B906),INDEX(Avaliadores!$C$17:$C$22,$C906),INDEX(Avaliadores!$C$17:$C$22,$D906),INDEX(Avaliadores!$C$17:$C$22,$E906),INDEX(Avaliadores!$C$17:$C$22,$F906),INDEX(Avaliadores!$C$17:$C$22,$G906))</f>
        <v>5.04166666666667</v>
      </c>
      <c r="V906" s="0" t="n">
        <f aca="false">MEDIAN(INDEX(Avaliadores!$D$17:$D$22,$B906),INDEX(Avaliadores!$D$17:$D$22,$C906),INDEX(Avaliadores!$D$17:$D$22,$D906),INDEX(Avaliadores!$D$17:$D$22,$E906),INDEX(Avaliadores!$D$17:$D$22,$F906),INDEX(Avaliadores!$D$17:$D$22,$G906))</f>
        <v>5.79166666666667</v>
      </c>
      <c r="W906" s="0" t="n">
        <f aca="false">MEDIAN(INDEX(Avaliadores!$E$17:$E$22,$B906),INDEX(Avaliadores!$E$17:$E$22,$C906),INDEX(Avaliadores!$E$17:$E$22,$D906),INDEX(Avaliadores!$E$17:$E$22,$E906),INDEX(Avaliadores!$E$17:$E$22,$F906),INDEX(Avaliadores!$E$17:$E$22,$G906))</f>
        <v>6.04166666666667</v>
      </c>
      <c r="X906" s="0" t="n">
        <f aca="false">MEDIAN(INDEX(Avaliadores!$F$17:$F$22,$B906),INDEX(Avaliadores!$F$17:$F$22,$C906),INDEX(Avaliadores!$F$17:$F$22,$D906),INDEX(Avaliadores!$F$17:$F$22,$E906),INDEX(Avaliadores!$F$17:$F$22,$F906),INDEX(Avaliadores!$F$17:$F$22,$G906))</f>
        <v>2.66666666666667</v>
      </c>
      <c r="Y906" s="0" t="n">
        <f aca="false">MEDIAN(INDEX(Avaliadores!$G$17:$G$22,$B906),INDEX(Avaliadores!$G$17:$G$22,$C906),INDEX(Avaliadores!$G$17:$G$22,$D906),INDEX(Avaliadores!$G$17:$G$22,$E906),INDEX(Avaliadores!$G$17:$G$22,$F906),INDEX(Avaliadores!$G$17:$G$22,$G906))</f>
        <v>5.79166666666667</v>
      </c>
      <c r="Z906" s="0" t="n">
        <f aca="false">MEDIAN(INDEX(Avaliadores!$H$17:$H$22,$B906),INDEX(Avaliadores!$H$17:$H$22,$C906),INDEX(Avaliadores!$H$17:$H$22,$D906),INDEX(Avaliadores!$H$17:$H$22,$E906),INDEX(Avaliadores!$H$17:$H$22,$F906),INDEX(Avaliadores!$H$17:$H$22,$G906))</f>
        <v>3.91666666666667</v>
      </c>
      <c r="AA906" s="0" t="n">
        <f aca="false">MEDIAN(INDEX(Avaliadores!$I$17:$I$22,$B906),INDEX(Avaliadores!$I$17:$I$22,$C906),INDEX(Avaliadores!$I$17:$I$22,$D906),INDEX(Avaliadores!$I$17:$I$22,$E906),INDEX(Avaliadores!$I$17:$I$22,$F906),INDEX(Avaliadores!$I$17:$I$22,$G906))</f>
        <v>6.66666666666667</v>
      </c>
      <c r="AB906" s="0" t="n">
        <f aca="false">IF(MAX(H906:K906)=MIN(H906:K906),0,IF($B$17="custo",(MAX(H906:K906)-H906)/(MAX(H906:K906)-MIN(H906:K906)),(H906-MIN(H906:K906))/(MAX(H906:K906)-MIN(H906:K906))))</f>
        <v>0.238726603067723</v>
      </c>
      <c r="AC906" s="0" t="n">
        <f aca="false">IF(MAX(H906:K906)=MIN(H906:K906),0,IF($B$17="custo",(MAX(H906:K906)-I906)/(MAX(H906:K906)-MIN(H906:K906)),(I906-MIN(H906:K906))/(MAX(H906:K906)-MIN(H906:K906))))</f>
        <v>0</v>
      </c>
      <c r="AD906" s="0" t="n">
        <f aca="false">IF(MAX(H906:K906)=MIN(H906:K906),0,IF($B$17="custo",(MAX(H906:K906)-J906)/(MAX(H906:K906)-MIN(H906:K906)),(J906-MIN(H906:K906))/(MAX(H906:K906)-MIN(H906:K906))))</f>
        <v>0.808456048327235</v>
      </c>
      <c r="AE906" s="0" t="n">
        <f aca="false">IF(MAX(H906:K906)=MIN(H906:K906),0,IF($B$17="custo",(MAX(H906:K906)-K906)/(MAX(H906:K906)-MIN(H906:K906)),(K906-MIN(H906:K906))/(MAX(H906:K906)-MIN(H906:K906))))</f>
        <v>1</v>
      </c>
      <c r="AF906" s="0" t="n">
        <f aca="false">IF(MAX(L906:O906)=MIN(L906:O906),0,IF($C$17="custo",(MAX(L906:O906)-L906)/(MAX(L906:O906)-MIN(L906:O906)),(L906-MIN(L906:O906))/(MAX(L906:O906)-MIN(L906:O906))))</f>
        <v>0.731618057983914</v>
      </c>
      <c r="AG906" s="0" t="n">
        <f aca="false">IF(MAX(L906:O906)=MIN(L906:O906),0,IF($C$17="custo",(MAX(L906:O906)-M906)/(MAX(L906:O906)-MIN(L906:O906)),(M906-MIN(L906:O906))/(MAX(L906:O906)-MIN(L906:O906))))</f>
        <v>1</v>
      </c>
      <c r="AH906" s="0" t="n">
        <f aca="false">IF(MAX(L906:O906)=MIN(L906:O906),0,IF($C$17="custo",(MAX(L906:O906)-N906)/(MAX(L906:O906)-MIN(L906:O906)),(N906-MIN(L906:O906))/(MAX(L906:O906)-MIN(L906:O906))))</f>
        <v>0.797012591893955</v>
      </c>
      <c r="AI906" s="0" t="n">
        <f aca="false">IF(MAX(L906:O906)=MIN(L906:O906),0,IF($C$17="custo",(MAX(L906:O906)-O906)/(MAX(L906:O906)-MIN(L906:O906)),(O906-MIN(L906:O906))/(MAX(L906:O906)-MIN(L906:O906))))</f>
        <v>0</v>
      </c>
      <c r="AJ906" s="0" t="n">
        <f aca="false">IF(MAX(P906:S906)=MIN(P906:S906),0,IF($D$17="custo",(MAX(P906:S906)-P906)/(MAX(P906:S906)-MIN(P906:S906)),(P906-MIN(P906:S906))/(MAX(P906:S906)-MIN(P906:S906))))</f>
        <v>0.22529499011315</v>
      </c>
      <c r="AK906" s="0" t="n">
        <f aca="false">IF(MAX(P906:S906)=MIN(P906:S906),0,IF($D$17="custo",(MAX(P906:S906)-Q906)/(MAX(P906:S906)-MIN(P906:S906)),(Q906-MIN(P906:S906))/(MAX(P906:S906)-MIN(P906:S906))))</f>
        <v>0</v>
      </c>
      <c r="AL906" s="0" t="n">
        <f aca="false">IF(MAX(P906:S906)=MIN(P906:S906),0,IF($D$17="custo",(MAX(P906:S906)-R906)/(MAX(P906:S906)-MIN(P906:S906)),(R906-MIN(P906:S906))/(MAX(P906:S906)-MIN(P906:S906))))</f>
        <v>0.75753715104612</v>
      </c>
      <c r="AM906" s="0" t="n">
        <f aca="false">IF(MAX(P906:S906)=MIN(P906:S906),0,IF($D$17="custo",(MAX(P906:S906)-S906)/(MAX(P906:S906)-MIN(P906:S906)),(S906-MIN(P906:S906))/(MAX(P906:S906)-MIN(P906:S906))))</f>
        <v>1</v>
      </c>
      <c r="AN906" s="0" t="n">
        <f aca="false">IF(MAX(T906:W906)=MIN(T906:W906),0,IF($E$17="custo",(MAX(T906:W906)-T906)/(MAX(T906:W906)-MIN(T906:W906)),(T906-MIN(T906:W906))/(MAX(T906:W906)-MIN(T906:W906))))</f>
        <v>0</v>
      </c>
      <c r="AO906" s="0" t="n">
        <f aca="false">IF(MAX(T906:W906)=MIN(T906:W906),0,IF($E$17="custo",(MAX(T906:W906)-U906)/(MAX(T906:W906)-MIN(T906:W906)),(U906-MIN(T906:W906))/(MAX(T906:W906)-MIN(T906:W906))))</f>
        <v>0.692307692307692</v>
      </c>
      <c r="AP906" s="0" t="n">
        <f aca="false">IF(MAX(T906:W906)=MIN(T906:W906),0,IF($E$17="custo",(MAX(T906:W906)-V906)/(MAX(T906:W906)-MIN(T906:W906)),(V906-MIN(T906:W906))/(MAX(T906:W906)-MIN(T906:W906))))</f>
        <v>0.923076923076923</v>
      </c>
      <c r="AQ906" s="0" t="n">
        <f aca="false">IF(MAX(T906:W906)=MIN(T906:W906),0,IF($E$17="custo",(MAX(T906:W906)-W906)/(MAX(T906:W906)-MIN(T906:W906)),(W906-MIN(T906:W906))/(MAX(T906:W906)-MIN(T906:W906))))</f>
        <v>1</v>
      </c>
      <c r="AR906" s="0" t="n">
        <f aca="false">IF(MAX(X906:AA906)=MIN(X906:AA906),0,IF($F$17="custo",(MAX(X906:AA906)-X906)/(MAX(X906:AA906)-MIN(X906:AA906)),(X906-MIN(X906:AA906))/(MAX(X906:AA906)-MIN(X906:AA906))))</f>
        <v>0</v>
      </c>
      <c r="AS906" s="0" t="n">
        <f aca="false">IF(MAX(X906:AA906)=MIN(X906:AA906),0,IF($F$17="custo",(MAX(X906:AA906)-Y906)/(MAX(X906:AA906)-MIN(X906:AA906)),(Y906-MIN(X906:AA906))/(MAX(X906:AA906)-MIN(X906:AA906))))</f>
        <v>0.78125</v>
      </c>
      <c r="AT906" s="0" t="n">
        <f aca="false">IF(MAX(X906:AA906)=MIN(X906:AA906),0,IF($F$17="custo",(MAX(X906:AA906)-Z906)/(MAX(X906:AA906)-MIN(X906:AA906)),(Z906-MIN(X906:AA906))/(MAX(X906:AA906)-MIN(X906:AA906))))</f>
        <v>0.3125</v>
      </c>
      <c r="AU906" s="0" t="n">
        <f aca="false">IF(MAX(X906:AA906)=MIN(X906:AA906),0,IF($F$17="custo",(MAX(X906:AA906)-AA906)/(MAX(X906:AA906)-MIN(X906:AA906)),(AA906-MIN(X906:AA906))/(MAX(X906:AA906)-MIN(X906:AA906))))</f>
        <v>1</v>
      </c>
      <c r="AV906" s="0" t="n">
        <f aca="false">STDEVP(AB906:AE906)</f>
        <v>0.407078730421408</v>
      </c>
      <c r="AW906" s="0" t="n">
        <f aca="false">STDEVP(AF906:AI906)</f>
        <v>0.378153676939095</v>
      </c>
      <c r="AX906" s="0" t="n">
        <f aca="false">STDEVP(AJ906:AM906)</f>
        <v>0.40053543625427</v>
      </c>
      <c r="AY906" s="0" t="n">
        <f aca="false">STDEVP(AN906:AQ906)</f>
        <v>0.394113490998446</v>
      </c>
      <c r="AZ906" s="0" t="n">
        <f aca="false">STDEVP(AR906:AU906)</f>
        <v>0.391171492722501</v>
      </c>
      <c r="BA906" s="0" t="n">
        <f aca="false">AV906*((1-IFERROR(CORREL(AB906:AE906,AF906:AI906),0))+(1-IFERROR(CORREL(AB906:AE906,AJ906:AM906),0))+(1-IFERROR(CORREL(AB906:AE906,AN906:AQ906),0))+(1-IFERROR(CORREL(AB906:AE906,AR906:AU906),0)))</f>
        <v>1.16148355904283</v>
      </c>
      <c r="BB906" s="0" t="n">
        <f aca="false">AW906*((1-IFERROR(CORREL(AF906:AI906,AB906:AE906),0))+(1-IFERROR(CORREL(AF906:AI906,AJ906:AM906),0))+(1-IFERROR(CORREL(AF906:AI906,AN906:AQ906),0))+(1-IFERROR(CORREL(AF906:AI906,AR906:AU906),0)))</f>
        <v>2.43740421759875</v>
      </c>
      <c r="BC906" s="0" t="n">
        <f aca="false">AX906*((1-IFERROR(CORREL(AJ906:AM906,AB906:AE906),0))+(1-IFERROR(CORREL(AJ906:AM906,AF906:AI906),0))+(1-IFERROR(CORREL(AJ906:AM906,AN906:AQ906),0))+(1-IFERROR(CORREL(AJ906:AM906,AR906:AU906),0)))</f>
        <v>1.14004592632518</v>
      </c>
      <c r="BD906" s="0" t="n">
        <f aca="false">AY906*((1-IFERROR(CORREL(AN906:AQ906,AB906:AE906),0))+(1-IFERROR(CORREL(AN906:AQ906,AF906:AI906),0))+(1-IFERROR(CORREL(AN906:AQ906,AJ906:AM906),0))+(1-IFERROR(CORREL(AN906:AQ906,AR906:AU906),0)))</f>
        <v>0.929404487828565</v>
      </c>
      <c r="BE906" s="0" t="n">
        <f aca="false">AZ906*((1-IFERROR(CORREL(AR906:AU906,AB906:AE906),0))+(1-IFERROR(CORREL(AR906:AU906,AF906:AI906),0))+(1-IFERROR(CORREL(AR906:AU906,AJ906:AM906),0))+(1-IFERROR(CORREL(AR906:AU906,AN906:AQ906),0)))</f>
        <v>1.23124603721257</v>
      </c>
      <c r="BF906" s="0" t="n">
        <f aca="false">IF(SUM(BA906:BE906)&gt;0,BA906/SUM(BA906:BE906),1/5)</f>
        <v>0.168341094283327</v>
      </c>
      <c r="BG906" s="0" t="n">
        <f aca="false">IF(SUM(BA906:BE906)&gt;0,BB906/SUM(BA906:BE906),1/5)</f>
        <v>0.353268274877267</v>
      </c>
      <c r="BH906" s="0" t="n">
        <f aca="false">IF(SUM(BA906:BE906)&gt;0,BC906/SUM(BA906:BE906),1/5)</f>
        <v>0.16523400376755</v>
      </c>
      <c r="BI906" s="0" t="n">
        <f aca="false">IF(SUM(BA906:BE906)&gt;0,BD906/SUM(BA906:BE906),1/5)</f>
        <v>0.134704419442519</v>
      </c>
      <c r="BJ906" s="0" t="n">
        <f aca="false">IF(SUM(BA906:BE906)&gt;0,BE906/SUM(BA906:BE906),1/5)</f>
        <v>0.178452207629338</v>
      </c>
      <c r="BK906" s="0" t="n">
        <f aca="false">BF906*AB906+BG906*AF906+BH906*AJ906+BI906*AN906+BJ906*AR906</f>
        <v>0.335871340053162</v>
      </c>
      <c r="BL906" s="0" t="n">
        <f aca="false">BF906*AC906+BG906*AG906+BH906*AK906+BI906*AO906+BJ906*AS906</f>
        <v>0.585940967855585</v>
      </c>
      <c r="BM906" s="0" t="n">
        <f aca="false">BF906*AD906+BG906*AH906+BH906*AL906+BI906*AP906+BJ906*AT906</f>
        <v>0.722935391627262</v>
      </c>
      <c r="BN906" s="0" t="n">
        <f aca="false">BF906*AE906+BG906*AI906+BH906*AM906+BI906*AQ906+BJ906*AU906</f>
        <v>0.646731725122733</v>
      </c>
      <c r="BO906" s="0" t="n">
        <f aca="false">RANK(BK906,$BK906:$BN906)</f>
        <v>4</v>
      </c>
      <c r="BP906" s="0" t="n">
        <f aca="false">RANK(BL906,$BK906:$BN906)</f>
        <v>3</v>
      </c>
      <c r="BQ906" s="0" t="n">
        <f aca="false">RANK(BM906,$BK906:$BN906)</f>
        <v>1</v>
      </c>
      <c r="BR906" s="0" t="n">
        <f aca="false">RANK(BN906,$BK906:$BN906)</f>
        <v>2</v>
      </c>
    </row>
    <row r="907" customFormat="false" ht="15" hidden="false" customHeight="false" outlineLevel="0" collapsed="false">
      <c r="A907" s="0" t="n">
        <v>884</v>
      </c>
      <c r="B907" s="0" t="n">
        <f aca="false">RANDBETWEEN(1,$B$5)</f>
        <v>3</v>
      </c>
      <c r="C907" s="0" t="n">
        <f aca="false">RANDBETWEEN(1,$B$5)</f>
        <v>1</v>
      </c>
      <c r="D907" s="0" t="n">
        <f aca="false">RANDBETWEEN(1,$B$5)</f>
        <v>6</v>
      </c>
      <c r="E907" s="0" t="n">
        <f aca="false">RANDBETWEEN(1,$B$5)</f>
        <v>3</v>
      </c>
      <c r="F907" s="0" t="n">
        <f aca="false">RANDBETWEEN(1,$B$5)</f>
        <v>3</v>
      </c>
      <c r="G907" s="0" t="n">
        <f aca="false">RANDBETWEEN(1,$B$5)</f>
        <v>6</v>
      </c>
      <c r="H907" s="0" t="n">
        <f aca="true">NORMINV(RAND(),$B$8,$B$13)</f>
        <v>46.724593581014</v>
      </c>
      <c r="I907" s="0" t="n">
        <f aca="true">NORMINV(RAND(),$C$8,$C$13)</f>
        <v>61.4827934423981</v>
      </c>
      <c r="J907" s="0" t="n">
        <f aca="true">NORMINV(RAND(),$D$8,$D$13)</f>
        <v>12.8242275454633</v>
      </c>
      <c r="K907" s="0" t="n">
        <f aca="true">NORMINV(RAND(),$E$8,$E$13)</f>
        <v>3.23438774493134</v>
      </c>
      <c r="L907" s="0" t="n">
        <f aca="true">NORMINV(RAND(),$B$9,$B$14)</f>
        <v>43.1605891386559</v>
      </c>
      <c r="M907" s="0" t="n">
        <f aca="true">NORMINV(RAND(),$C$9,$C$14)</f>
        <v>59.7480235175261</v>
      </c>
      <c r="N907" s="0" t="n">
        <f aca="true">NORMINV(RAND(),$D$9,$D$14)</f>
        <v>50.1485879549025</v>
      </c>
      <c r="O907" s="0" t="n">
        <f aca="true">NORMINV(RAND(),$E$9,$E$14)</f>
        <v>19.7586831475491</v>
      </c>
      <c r="P907" s="0" t="n">
        <f aca="true">NORMINV(RAND(),$B$10,$B$15)</f>
        <v>23.989694725301</v>
      </c>
      <c r="Q907" s="0" t="n">
        <f aca="true">NORMINV(RAND(),$C$10,$C$15)</f>
        <v>29.5497008955613</v>
      </c>
      <c r="R907" s="0" t="n">
        <f aca="true">NORMINV(RAND(),$D$10,$D$15)</f>
        <v>9.53297085250188</v>
      </c>
      <c r="S907" s="0" t="n">
        <f aca="true">NORMINV(RAND(),$E$10,$E$15)</f>
        <v>3.88037486007643</v>
      </c>
      <c r="T907" s="0" t="n">
        <f aca="false">MEDIAN(INDEX(Avaliadores!$B$17:$B$22,$B907),INDEX(Avaliadores!$B$17:$B$22,$C907),INDEX(Avaliadores!$B$17:$B$22,$D907),INDEX(Avaliadores!$B$17:$B$22,$E907),INDEX(Avaliadores!$B$17:$B$22,$F907),INDEX(Avaliadores!$B$17:$B$22,$G907))</f>
        <v>2.41666666666667</v>
      </c>
      <c r="U907" s="0" t="n">
        <f aca="false">MEDIAN(INDEX(Avaliadores!$C$17:$C$22,$B907),INDEX(Avaliadores!$C$17:$C$22,$C907),INDEX(Avaliadores!$C$17:$C$22,$D907),INDEX(Avaliadores!$C$17:$C$22,$E907),INDEX(Avaliadores!$C$17:$C$22,$F907),INDEX(Avaliadores!$C$17:$C$22,$G907))</f>
        <v>4.79166666666667</v>
      </c>
      <c r="V907" s="0" t="n">
        <f aca="false">MEDIAN(INDEX(Avaliadores!$D$17:$D$22,$B907),INDEX(Avaliadores!$D$17:$D$22,$C907),INDEX(Avaliadores!$D$17:$D$22,$D907),INDEX(Avaliadores!$D$17:$D$22,$E907),INDEX(Avaliadores!$D$17:$D$22,$F907),INDEX(Avaliadores!$D$17:$D$22,$G907))</f>
        <v>5.79166666666667</v>
      </c>
      <c r="W907" s="0" t="n">
        <f aca="false">MEDIAN(INDEX(Avaliadores!$E$17:$E$22,$B907),INDEX(Avaliadores!$E$17:$E$22,$C907),INDEX(Avaliadores!$E$17:$E$22,$D907),INDEX(Avaliadores!$E$17:$E$22,$E907),INDEX(Avaliadores!$E$17:$E$22,$F907),INDEX(Avaliadores!$E$17:$E$22,$G907))</f>
        <v>5.91666666666667</v>
      </c>
      <c r="X907" s="0" t="n">
        <f aca="false">MEDIAN(INDEX(Avaliadores!$F$17:$F$22,$B907),INDEX(Avaliadores!$F$17:$F$22,$C907),INDEX(Avaliadores!$F$17:$F$22,$D907),INDEX(Avaliadores!$F$17:$F$22,$E907),INDEX(Avaliadores!$F$17:$F$22,$F907),INDEX(Avaliadores!$F$17:$F$22,$G907))</f>
        <v>2.79166666666667</v>
      </c>
      <c r="Y907" s="0" t="n">
        <f aca="false">MEDIAN(INDEX(Avaliadores!$G$17:$G$22,$B907),INDEX(Avaliadores!$G$17:$G$22,$C907),INDEX(Avaliadores!$G$17:$G$22,$D907),INDEX(Avaliadores!$G$17:$G$22,$E907),INDEX(Avaliadores!$G$17:$G$22,$F907),INDEX(Avaliadores!$G$17:$G$22,$G907))</f>
        <v>5.41666666666667</v>
      </c>
      <c r="Z907" s="0" t="n">
        <f aca="false">MEDIAN(INDEX(Avaliadores!$H$17:$H$22,$B907),INDEX(Avaliadores!$H$17:$H$22,$C907),INDEX(Avaliadores!$H$17:$H$22,$D907),INDEX(Avaliadores!$H$17:$H$22,$E907),INDEX(Avaliadores!$H$17:$H$22,$F907),INDEX(Avaliadores!$H$17:$H$22,$G907))</f>
        <v>3.91666666666667</v>
      </c>
      <c r="AA907" s="0" t="n">
        <f aca="false">MEDIAN(INDEX(Avaliadores!$I$17:$I$22,$B907),INDEX(Avaliadores!$I$17:$I$22,$C907),INDEX(Avaliadores!$I$17:$I$22,$D907),INDEX(Avaliadores!$I$17:$I$22,$E907),INDEX(Avaliadores!$I$17:$I$22,$F907),INDEX(Avaliadores!$I$17:$I$22,$G907))</f>
        <v>6.91666666666667</v>
      </c>
      <c r="AB907" s="0" t="n">
        <f aca="false">IF(MAX(H907:K907)=MIN(H907:K907),0,IF($B$17="custo",(MAX(H907:K907)-H907)/(MAX(H907:K907)-MIN(H907:K907)),(H907-MIN(H907:K907))/(MAX(H907:K907)-MIN(H907:K907))))</f>
        <v>0.253366588916371</v>
      </c>
      <c r="AC907" s="0" t="n">
        <f aca="false">IF(MAX(H907:K907)=MIN(H907:K907),0,IF($B$17="custo",(MAX(H907:K907)-I907)/(MAX(H907:K907)-MIN(H907:K907)),(I907-MIN(H907:K907))/(MAX(H907:K907)-MIN(H907:K907))))</f>
        <v>0</v>
      </c>
      <c r="AD907" s="0" t="n">
        <f aca="false">IF(MAX(H907:K907)=MIN(H907:K907),0,IF($B$17="custo",(MAX(H907:K907)-J907)/(MAX(H907:K907)-MIN(H907:K907)),(J907-MIN(H907:K907))/(MAX(H907:K907)-MIN(H907:K907))))</f>
        <v>0.835363050959024</v>
      </c>
      <c r="AE907" s="0" t="n">
        <f aca="false">IF(MAX(H907:K907)=MIN(H907:K907),0,IF($B$17="custo",(MAX(H907:K907)-K907)/(MAX(H907:K907)-MIN(H907:K907)),(K907-MIN(H907:K907))/(MAX(H907:K907)-MIN(H907:K907))))</f>
        <v>1</v>
      </c>
      <c r="AF907" s="0" t="n">
        <f aca="false">IF(MAX(L907:O907)=MIN(L907:O907),0,IF($C$17="custo",(MAX(L907:O907)-L907)/(MAX(L907:O907)-MIN(L907:O907)),(L907-MIN(L907:O907))/(MAX(L907:O907)-MIN(L907:O907))))</f>
        <v>0.585203601124574</v>
      </c>
      <c r="AG907" s="0" t="n">
        <f aca="false">IF(MAX(L907:O907)=MIN(L907:O907),0,IF($C$17="custo",(MAX(L907:O907)-M907)/(MAX(L907:O907)-MIN(L907:O907)),(M907-MIN(L907:O907))/(MAX(L907:O907)-MIN(L907:O907))))</f>
        <v>1</v>
      </c>
      <c r="AH907" s="0" t="n">
        <f aca="false">IF(MAX(L907:O907)=MIN(L907:O907),0,IF($C$17="custo",(MAX(L907:O907)-N907)/(MAX(L907:O907)-MIN(L907:O907)),(N907-MIN(L907:O907))/(MAX(L907:O907)-MIN(L907:O907))))</f>
        <v>0.759950139867008</v>
      </c>
      <c r="AI907" s="0" t="n">
        <f aca="false">IF(MAX(L907:O907)=MIN(L907:O907),0,IF($C$17="custo",(MAX(L907:O907)-O907)/(MAX(L907:O907)-MIN(L907:O907)),(O907-MIN(L907:O907))/(MAX(L907:O907)-MIN(L907:O907))))</f>
        <v>0</v>
      </c>
      <c r="AJ907" s="0" t="n">
        <f aca="false">IF(MAX(P907:S907)=MIN(P907:S907),0,IF($D$17="custo",(MAX(P907:S907)-P907)/(MAX(P907:S907)-MIN(P907:S907)),(P907-MIN(P907:S907))/(MAX(P907:S907)-MIN(P907:S907))))</f>
        <v>0.216601174591582</v>
      </c>
      <c r="AK907" s="0" t="n">
        <f aca="false">IF(MAX(P907:S907)=MIN(P907:S907),0,IF($D$17="custo",(MAX(P907:S907)-Q907)/(MAX(P907:S907)-MIN(P907:S907)),(Q907-MIN(P907:S907))/(MAX(P907:S907)-MIN(P907:S907))))</f>
        <v>0</v>
      </c>
      <c r="AL907" s="0" t="n">
        <f aca="false">IF(MAX(P907:S907)=MIN(P907:S907),0,IF($D$17="custo",(MAX(P907:S907)-R907)/(MAX(P907:S907)-MIN(P907:S907)),(R907-MIN(P907:S907))/(MAX(P907:S907)-MIN(P907:S907))))</f>
        <v>0.779791803469581</v>
      </c>
      <c r="AM907" s="0" t="n">
        <f aca="false">IF(MAX(P907:S907)=MIN(P907:S907),0,IF($D$17="custo",(MAX(P907:S907)-S907)/(MAX(P907:S907)-MIN(P907:S907)),(S907-MIN(P907:S907))/(MAX(P907:S907)-MIN(P907:S907))))</f>
        <v>1</v>
      </c>
      <c r="AN907" s="0" t="n">
        <f aca="false">IF(MAX(T907:W907)=MIN(T907:W907),0,IF($E$17="custo",(MAX(T907:W907)-T907)/(MAX(T907:W907)-MIN(T907:W907)),(T907-MIN(T907:W907))/(MAX(T907:W907)-MIN(T907:W907))))</f>
        <v>0</v>
      </c>
      <c r="AO907" s="0" t="n">
        <f aca="false">IF(MAX(T907:W907)=MIN(T907:W907),0,IF($E$17="custo",(MAX(T907:W907)-U907)/(MAX(T907:W907)-MIN(T907:W907)),(U907-MIN(T907:W907))/(MAX(T907:W907)-MIN(T907:W907))))</f>
        <v>0.678571428571429</v>
      </c>
      <c r="AP907" s="0" t="n">
        <f aca="false">IF(MAX(T907:W907)=MIN(T907:W907),0,IF($E$17="custo",(MAX(T907:W907)-V907)/(MAX(T907:W907)-MIN(T907:W907)),(V907-MIN(T907:W907))/(MAX(T907:W907)-MIN(T907:W907))))</f>
        <v>0.964285714285714</v>
      </c>
      <c r="AQ907" s="0" t="n">
        <f aca="false">IF(MAX(T907:W907)=MIN(T907:W907),0,IF($E$17="custo",(MAX(T907:W907)-W907)/(MAX(T907:W907)-MIN(T907:W907)),(W907-MIN(T907:W907))/(MAX(T907:W907)-MIN(T907:W907))))</f>
        <v>1</v>
      </c>
      <c r="AR907" s="0" t="n">
        <f aca="false">IF(MAX(X907:AA907)=MIN(X907:AA907),0,IF($F$17="custo",(MAX(X907:AA907)-X907)/(MAX(X907:AA907)-MIN(X907:AA907)),(X907-MIN(X907:AA907))/(MAX(X907:AA907)-MIN(X907:AA907))))</f>
        <v>0</v>
      </c>
      <c r="AS907" s="0" t="n">
        <f aca="false">IF(MAX(X907:AA907)=MIN(X907:AA907),0,IF($F$17="custo",(MAX(X907:AA907)-Y907)/(MAX(X907:AA907)-MIN(X907:AA907)),(Y907-MIN(X907:AA907))/(MAX(X907:AA907)-MIN(X907:AA907))))</f>
        <v>0.636363636363636</v>
      </c>
      <c r="AT907" s="0" t="n">
        <f aca="false">IF(MAX(X907:AA907)=MIN(X907:AA907),0,IF($F$17="custo",(MAX(X907:AA907)-Z907)/(MAX(X907:AA907)-MIN(X907:AA907)),(Z907-MIN(X907:AA907))/(MAX(X907:AA907)-MIN(X907:AA907))))</f>
        <v>0.272727272727273</v>
      </c>
      <c r="AU907" s="0" t="n">
        <f aca="false">IF(MAX(X907:AA907)=MIN(X907:AA907),0,IF($F$17="custo",(MAX(X907:AA907)-AA907)/(MAX(X907:AA907)-MIN(X907:AA907)),(AA907-MIN(X907:AA907))/(MAX(X907:AA907)-MIN(X907:AA907))))</f>
        <v>1</v>
      </c>
      <c r="AV907" s="0" t="n">
        <f aca="false">STDEVP(AB907:AE907)</f>
        <v>0.40967309472407</v>
      </c>
      <c r="AW907" s="0" t="n">
        <f aca="false">STDEVP(AF907:AI907)</f>
        <v>0.369137830840782</v>
      </c>
      <c r="AX907" s="0" t="n">
        <f aca="false">STDEVP(AJ907:AM907)</f>
        <v>0.405769360252784</v>
      </c>
      <c r="AY907" s="0" t="n">
        <f aca="false">STDEVP(AN907:AQ907)</f>
        <v>0.401289375968647</v>
      </c>
      <c r="AZ907" s="0" t="n">
        <f aca="false">STDEVP(AR907:AU907)</f>
        <v>0.376889180722205</v>
      </c>
      <c r="BA907" s="0" t="n">
        <f aca="false">AV907*((1-IFERROR(CORREL(AB907:AE907,AF907:AI907),0))+(1-IFERROR(CORREL(AB907:AE907,AJ907:AM907),0))+(1-IFERROR(CORREL(AB907:AE907,AN907:AQ907),0))+(1-IFERROR(CORREL(AB907:AE907,AR907:AU907),0)))</f>
        <v>1.11046334455101</v>
      </c>
      <c r="BB907" s="0" t="n">
        <f aca="false">AW907*((1-IFERROR(CORREL(AF907:AI907,AB907:AE907),0))+(1-IFERROR(CORREL(AF907:AI907,AJ907:AM907),0))+(1-IFERROR(CORREL(AF907:AI907,AN907:AQ907),0))+(1-IFERROR(CORREL(AF907:AI907,AR907:AU907),0)))</f>
        <v>2.292781636313</v>
      </c>
      <c r="BC907" s="0" t="n">
        <f aca="false">AX907*((1-IFERROR(CORREL(AJ907:AM907,AB907:AE907),0))+(1-IFERROR(CORREL(AJ907:AM907,AF907:AI907),0))+(1-IFERROR(CORREL(AJ907:AM907,AN907:AQ907),0))+(1-IFERROR(CORREL(AJ907:AM907,AR907:AU907),0)))</f>
        <v>1.08145148363727</v>
      </c>
      <c r="BD907" s="0" t="n">
        <f aca="false">AY907*((1-IFERROR(CORREL(AN907:AQ907,AB907:AE907),0))+(1-IFERROR(CORREL(AN907:AQ907,AF907:AI907),0))+(1-IFERROR(CORREL(AN907:AQ907,AJ907:AM907),0))+(1-IFERROR(CORREL(AN907:AQ907,AR907:AU907),0)))</f>
        <v>0.884814372109358</v>
      </c>
      <c r="BE907" s="0" t="n">
        <f aca="false">AZ907*((1-IFERROR(CORREL(AR907:AU907,AB907:AE907),0))+(1-IFERROR(CORREL(AR907:AU907,AF907:AI907),0))+(1-IFERROR(CORREL(AR907:AU907,AJ907:AM907),0))+(1-IFERROR(CORREL(AR907:AU907,AN907:AQ907),0)))</f>
        <v>1.12319476542325</v>
      </c>
      <c r="BF907" s="0" t="n">
        <f aca="false">IF(SUM(BA907:BE907)&gt;0,BA907/SUM(BA907:BE907),1/5)</f>
        <v>0.171032449739157</v>
      </c>
      <c r="BG907" s="0" t="n">
        <f aca="false">IF(SUM(BA907:BE907)&gt;0,BB907/SUM(BA907:BE907),1/5)</f>
        <v>0.353131926325871</v>
      </c>
      <c r="BH907" s="0" t="n">
        <f aca="false">IF(SUM(BA907:BE907)&gt;0,BC907/SUM(BA907:BE907),1/5)</f>
        <v>0.166564072040861</v>
      </c>
      <c r="BI907" s="0" t="n">
        <f aca="false">IF(SUM(BA907:BE907)&gt;0,BD907/SUM(BA907:BE907),1/5)</f>
        <v>0.136278221490927</v>
      </c>
      <c r="BJ907" s="0" t="n">
        <f aca="false">IF(SUM(BA907:BE907)&gt;0,BE907/SUM(BA907:BE907),1/5)</f>
        <v>0.172993330403183</v>
      </c>
      <c r="BK907" s="0" t="n">
        <f aca="false">BF907*AB907+BG907*AF907+BH907*AJ907+BI907*AN907+BJ907*AR907</f>
        <v>0.286065956991186</v>
      </c>
      <c r="BL907" s="0" t="n">
        <f aca="false">BF907*AC907+BG907*AG907+BH907*AK907+BI907*AO907+BJ907*AS907</f>
        <v>0.555693098568169</v>
      </c>
      <c r="BM907" s="0" t="n">
        <f aca="false">BF907*AD907+BG907*AH907+BH907*AL907+BI907*AP907+BJ907*AT907</f>
        <v>0.719713285312764</v>
      </c>
      <c r="BN907" s="0" t="n">
        <f aca="false">BF907*AE907+BG907*AI907+BH907*AM907+BI907*AQ907+BJ907*AU907</f>
        <v>0.646868073674129</v>
      </c>
      <c r="BO907" s="0" t="n">
        <f aca="false">RANK(BK907,$BK907:$BN907)</f>
        <v>4</v>
      </c>
      <c r="BP907" s="0" t="n">
        <f aca="false">RANK(BL907,$BK907:$BN907)</f>
        <v>3</v>
      </c>
      <c r="BQ907" s="0" t="n">
        <f aca="false">RANK(BM907,$BK907:$BN907)</f>
        <v>1</v>
      </c>
      <c r="BR907" s="0" t="n">
        <f aca="false">RANK(BN907,$BK907:$BN907)</f>
        <v>2</v>
      </c>
    </row>
    <row r="908" customFormat="false" ht="15" hidden="false" customHeight="false" outlineLevel="0" collapsed="false">
      <c r="A908" s="0" t="n">
        <v>885</v>
      </c>
      <c r="B908" s="0" t="n">
        <f aca="false">RANDBETWEEN(1,$B$5)</f>
        <v>2</v>
      </c>
      <c r="C908" s="0" t="n">
        <f aca="false">RANDBETWEEN(1,$B$5)</f>
        <v>3</v>
      </c>
      <c r="D908" s="0" t="n">
        <f aca="false">RANDBETWEEN(1,$B$5)</f>
        <v>5</v>
      </c>
      <c r="E908" s="0" t="n">
        <f aca="false">RANDBETWEEN(1,$B$5)</f>
        <v>6</v>
      </c>
      <c r="F908" s="0" t="n">
        <f aca="false">RANDBETWEEN(1,$B$5)</f>
        <v>6</v>
      </c>
      <c r="G908" s="0" t="n">
        <f aca="false">RANDBETWEEN(1,$B$5)</f>
        <v>3</v>
      </c>
      <c r="H908" s="0" t="n">
        <f aca="true">NORMINV(RAND(),$B$8,$B$13)</f>
        <v>43.7240561402236</v>
      </c>
      <c r="I908" s="0" t="n">
        <f aca="true">NORMINV(RAND(),$C$8,$C$13)</f>
        <v>66.5416346861883</v>
      </c>
      <c r="J908" s="0" t="n">
        <f aca="true">NORMINV(RAND(),$D$8,$D$13)</f>
        <v>14.4627270614864</v>
      </c>
      <c r="K908" s="0" t="n">
        <f aca="true">NORMINV(RAND(),$E$8,$E$13)</f>
        <v>3.43952935975304</v>
      </c>
      <c r="L908" s="0" t="n">
        <f aca="true">NORMINV(RAND(),$B$9,$B$14)</f>
        <v>43.240941668298</v>
      </c>
      <c r="M908" s="0" t="n">
        <f aca="true">NORMINV(RAND(),$C$9,$C$14)</f>
        <v>53.4819933395175</v>
      </c>
      <c r="N908" s="0" t="n">
        <f aca="true">NORMINV(RAND(),$D$9,$D$14)</f>
        <v>38.2911562770693</v>
      </c>
      <c r="O908" s="0" t="n">
        <f aca="true">NORMINV(RAND(),$E$9,$E$14)</f>
        <v>31.195042649326</v>
      </c>
      <c r="P908" s="0" t="n">
        <f aca="true">NORMINV(RAND(),$B$10,$B$15)</f>
        <v>22.818908932154</v>
      </c>
      <c r="Q908" s="0" t="n">
        <f aca="true">NORMINV(RAND(),$C$10,$C$15)</f>
        <v>27.5807208016985</v>
      </c>
      <c r="R908" s="0" t="n">
        <f aca="true">NORMINV(RAND(),$D$10,$D$15)</f>
        <v>9.47377358777498</v>
      </c>
      <c r="S908" s="0" t="n">
        <f aca="true">NORMINV(RAND(),$E$10,$E$15)</f>
        <v>4.28720202982421</v>
      </c>
      <c r="T908" s="0" t="n">
        <f aca="false">MEDIAN(INDEX(Avaliadores!$B$17:$B$22,$B908),INDEX(Avaliadores!$B$17:$B$22,$C908),INDEX(Avaliadores!$B$17:$B$22,$D908),INDEX(Avaliadores!$B$17:$B$22,$E908),INDEX(Avaliadores!$B$17:$B$22,$F908),INDEX(Avaliadores!$B$17:$B$22,$G908))</f>
        <v>2.66666666666667</v>
      </c>
      <c r="U908" s="0" t="n">
        <f aca="false">MEDIAN(INDEX(Avaliadores!$C$17:$C$22,$B908),INDEX(Avaliadores!$C$17:$C$22,$C908),INDEX(Avaliadores!$C$17:$C$22,$D908),INDEX(Avaliadores!$C$17:$C$22,$E908),INDEX(Avaliadores!$C$17:$C$22,$F908),INDEX(Avaliadores!$C$17:$C$22,$G908))</f>
        <v>5.29166666666667</v>
      </c>
      <c r="V908" s="0" t="n">
        <f aca="false">MEDIAN(INDEX(Avaliadores!$D$17:$D$22,$B908),INDEX(Avaliadores!$D$17:$D$22,$C908),INDEX(Avaliadores!$D$17:$D$22,$D908),INDEX(Avaliadores!$D$17:$D$22,$E908),INDEX(Avaliadores!$D$17:$D$22,$F908),INDEX(Avaliadores!$D$17:$D$22,$G908))</f>
        <v>5.66666666666667</v>
      </c>
      <c r="W908" s="0" t="n">
        <f aca="false">MEDIAN(INDEX(Avaliadores!$E$17:$E$22,$B908),INDEX(Avaliadores!$E$17:$E$22,$C908),INDEX(Avaliadores!$E$17:$E$22,$D908),INDEX(Avaliadores!$E$17:$E$22,$E908),INDEX(Avaliadores!$E$17:$E$22,$F908),INDEX(Avaliadores!$E$17:$E$22,$G908))</f>
        <v>6.04166666666667</v>
      </c>
      <c r="X908" s="0" t="n">
        <f aca="false">MEDIAN(INDEX(Avaliadores!$F$17:$F$22,$B908),INDEX(Avaliadores!$F$17:$F$22,$C908),INDEX(Avaliadores!$F$17:$F$22,$D908),INDEX(Avaliadores!$F$17:$F$22,$E908),INDEX(Avaliadores!$F$17:$F$22,$F908),INDEX(Avaliadores!$F$17:$F$22,$G908))</f>
        <v>2.79166666666667</v>
      </c>
      <c r="Y908" s="0" t="n">
        <f aca="false">MEDIAN(INDEX(Avaliadores!$G$17:$G$22,$B908),INDEX(Avaliadores!$G$17:$G$22,$C908),INDEX(Avaliadores!$G$17:$G$22,$D908),INDEX(Avaliadores!$G$17:$G$22,$E908),INDEX(Avaliadores!$G$17:$G$22,$F908),INDEX(Avaliadores!$G$17:$G$22,$G908))</f>
        <v>5.41666666666667</v>
      </c>
      <c r="Z908" s="0" t="n">
        <f aca="false">MEDIAN(INDEX(Avaliadores!$H$17:$H$22,$B908),INDEX(Avaliadores!$H$17:$H$22,$C908),INDEX(Avaliadores!$H$17:$H$22,$D908),INDEX(Avaliadores!$H$17:$H$22,$E908),INDEX(Avaliadores!$H$17:$H$22,$F908),INDEX(Avaliadores!$H$17:$H$22,$G908))</f>
        <v>3.91666666666667</v>
      </c>
      <c r="AA908" s="0" t="n">
        <f aca="false">MEDIAN(INDEX(Avaliadores!$I$17:$I$22,$B908),INDEX(Avaliadores!$I$17:$I$22,$C908),INDEX(Avaliadores!$I$17:$I$22,$D908),INDEX(Avaliadores!$I$17:$I$22,$E908),INDEX(Avaliadores!$I$17:$I$22,$F908),INDEX(Avaliadores!$I$17:$I$22,$G908))</f>
        <v>6.79166666666667</v>
      </c>
      <c r="AB908" s="0" t="n">
        <f aca="false">IF(MAX(H908:K908)=MIN(H908:K908),0,IF($B$17="custo",(MAX(H908:K908)-H908)/(MAX(H908:K908)-MIN(H908:K908)),(H908-MIN(H908:K908))/(MAX(H908:K908)-MIN(H908:K908))))</f>
        <v>0.361597737950683</v>
      </c>
      <c r="AC908" s="0" t="n">
        <f aca="false">IF(MAX(H908:K908)=MIN(H908:K908),0,IF($B$17="custo",(MAX(H908:K908)-I908)/(MAX(H908:K908)-MIN(H908:K908)),(I908-MIN(H908:K908))/(MAX(H908:K908)-MIN(H908:K908))))</f>
        <v>0</v>
      </c>
      <c r="AD908" s="0" t="n">
        <f aca="false">IF(MAX(H908:K908)=MIN(H908:K908),0,IF($B$17="custo",(MAX(H908:K908)-J908)/(MAX(H908:K908)-MIN(H908:K908)),(J908-MIN(H908:K908))/(MAX(H908:K908)-MIN(H908:K908))))</f>
        <v>0.825311728591162</v>
      </c>
      <c r="AE908" s="0" t="n">
        <f aca="false">IF(MAX(H908:K908)=MIN(H908:K908),0,IF($B$17="custo",(MAX(H908:K908)-K908)/(MAX(H908:K908)-MIN(H908:K908)),(K908-MIN(H908:K908))/(MAX(H908:K908)-MIN(H908:K908))))</f>
        <v>1</v>
      </c>
      <c r="AF908" s="0" t="n">
        <f aca="false">IF(MAX(L908:O908)=MIN(L908:O908),0,IF($C$17="custo",(MAX(L908:O908)-L908)/(MAX(L908:O908)-MIN(L908:O908)),(L908-MIN(L908:O908))/(MAX(L908:O908)-MIN(L908:O908))))</f>
        <v>0.540491123546723</v>
      </c>
      <c r="AG908" s="0" t="n">
        <f aca="false">IF(MAX(L908:O908)=MIN(L908:O908),0,IF($C$17="custo",(MAX(L908:O908)-M908)/(MAX(L908:O908)-MIN(L908:O908)),(M908-MIN(L908:O908))/(MAX(L908:O908)-MIN(L908:O908))))</f>
        <v>1</v>
      </c>
      <c r="AH908" s="0" t="n">
        <f aca="false">IF(MAX(L908:O908)=MIN(L908:O908),0,IF($C$17="custo",(MAX(L908:O908)-N908)/(MAX(L908:O908)-MIN(L908:O908)),(N908-MIN(L908:O908))/(MAX(L908:O908)-MIN(L908:O908))))</f>
        <v>0.318397690486489</v>
      </c>
      <c r="AI908" s="0" t="n">
        <f aca="false">IF(MAX(L908:O908)=MIN(L908:O908),0,IF($C$17="custo",(MAX(L908:O908)-O908)/(MAX(L908:O908)-MIN(L908:O908)),(O908-MIN(L908:O908))/(MAX(L908:O908)-MIN(L908:O908))))</f>
        <v>0</v>
      </c>
      <c r="AJ908" s="0" t="n">
        <f aca="false">IF(MAX(P908:S908)=MIN(P908:S908),0,IF($D$17="custo",(MAX(P908:S908)-P908)/(MAX(P908:S908)-MIN(P908:S908)),(P908-MIN(P908:S908))/(MAX(P908:S908)-MIN(P908:S908))))</f>
        <v>0.204426472280959</v>
      </c>
      <c r="AK908" s="0" t="n">
        <f aca="false">IF(MAX(P908:S908)=MIN(P908:S908),0,IF($D$17="custo",(MAX(P908:S908)-Q908)/(MAX(P908:S908)-MIN(P908:S908)),(Q908-MIN(P908:S908))/(MAX(P908:S908)-MIN(P908:S908))))</f>
        <v>0</v>
      </c>
      <c r="AL908" s="0" t="n">
        <f aca="false">IF(MAX(P908:S908)=MIN(P908:S908),0,IF($D$17="custo",(MAX(P908:S908)-R908)/(MAX(P908:S908)-MIN(P908:S908)),(R908-MIN(P908:S908))/(MAX(P908:S908)-MIN(P908:S908))))</f>
        <v>0.777338425819405</v>
      </c>
      <c r="AM908" s="0" t="n">
        <f aca="false">IF(MAX(P908:S908)=MIN(P908:S908),0,IF($D$17="custo",(MAX(P908:S908)-S908)/(MAX(P908:S908)-MIN(P908:S908)),(S908-MIN(P908:S908))/(MAX(P908:S908)-MIN(P908:S908))))</f>
        <v>1</v>
      </c>
      <c r="AN908" s="0" t="n">
        <f aca="false">IF(MAX(T908:W908)=MIN(T908:W908),0,IF($E$17="custo",(MAX(T908:W908)-T908)/(MAX(T908:W908)-MIN(T908:W908)),(T908-MIN(T908:W908))/(MAX(T908:W908)-MIN(T908:W908))))</f>
        <v>0</v>
      </c>
      <c r="AO908" s="0" t="n">
        <f aca="false">IF(MAX(T908:W908)=MIN(T908:W908),0,IF($E$17="custo",(MAX(T908:W908)-U908)/(MAX(T908:W908)-MIN(T908:W908)),(U908-MIN(T908:W908))/(MAX(T908:W908)-MIN(T908:W908))))</f>
        <v>0.777777777777778</v>
      </c>
      <c r="AP908" s="0" t="n">
        <f aca="false">IF(MAX(T908:W908)=MIN(T908:W908),0,IF($E$17="custo",(MAX(T908:W908)-V908)/(MAX(T908:W908)-MIN(T908:W908)),(V908-MIN(T908:W908))/(MAX(T908:W908)-MIN(T908:W908))))</f>
        <v>0.888888888888889</v>
      </c>
      <c r="AQ908" s="0" t="n">
        <f aca="false">IF(MAX(T908:W908)=MIN(T908:W908),0,IF($E$17="custo",(MAX(T908:W908)-W908)/(MAX(T908:W908)-MIN(T908:W908)),(W908-MIN(T908:W908))/(MAX(T908:W908)-MIN(T908:W908))))</f>
        <v>1</v>
      </c>
      <c r="AR908" s="0" t="n">
        <f aca="false">IF(MAX(X908:AA908)=MIN(X908:AA908),0,IF($F$17="custo",(MAX(X908:AA908)-X908)/(MAX(X908:AA908)-MIN(X908:AA908)),(X908-MIN(X908:AA908))/(MAX(X908:AA908)-MIN(X908:AA908))))</f>
        <v>0</v>
      </c>
      <c r="AS908" s="0" t="n">
        <f aca="false">IF(MAX(X908:AA908)=MIN(X908:AA908),0,IF($F$17="custo",(MAX(X908:AA908)-Y908)/(MAX(X908:AA908)-MIN(X908:AA908)),(Y908-MIN(X908:AA908))/(MAX(X908:AA908)-MIN(X908:AA908))))</f>
        <v>0.65625</v>
      </c>
      <c r="AT908" s="0" t="n">
        <f aca="false">IF(MAX(X908:AA908)=MIN(X908:AA908),0,IF($F$17="custo",(MAX(X908:AA908)-Z908)/(MAX(X908:AA908)-MIN(X908:AA908)),(Z908-MIN(X908:AA908))/(MAX(X908:AA908)-MIN(X908:AA908))))</f>
        <v>0.28125</v>
      </c>
      <c r="AU908" s="0" t="n">
        <f aca="false">IF(MAX(X908:AA908)=MIN(X908:AA908),0,IF($F$17="custo",(MAX(X908:AA908)-AA908)/(MAX(X908:AA908)-MIN(X908:AA908)),(AA908-MIN(X908:AA908))/(MAX(X908:AA908)-MIN(X908:AA908))))</f>
        <v>1</v>
      </c>
      <c r="AV908" s="0" t="n">
        <f aca="false">STDEVP(AB908:AE908)</f>
        <v>0.392507681367065</v>
      </c>
      <c r="AW908" s="0" t="n">
        <f aca="false">STDEVP(AF908:AI908)</f>
        <v>0.363882136895135</v>
      </c>
      <c r="AX908" s="0" t="n">
        <f aca="false">STDEVP(AJ908:AM908)</f>
        <v>0.407491467085184</v>
      </c>
      <c r="AY908" s="0" t="n">
        <f aca="false">STDEVP(AN908:AQ908)</f>
        <v>0.392837100659193</v>
      </c>
      <c r="AZ908" s="0" t="n">
        <f aca="false">STDEVP(AR908:AU908)</f>
        <v>0.377918331951495</v>
      </c>
      <c r="BA908" s="0" t="n">
        <f aca="false">AV908*((1-IFERROR(CORREL(AB908:AE908,AF908:AI908),0))+(1-IFERROR(CORREL(AB908:AE908,AJ908:AM908),0))+(1-IFERROR(CORREL(AB908:AE908,AN908:AQ908),0))+(1-IFERROR(CORREL(AB908:AE908,AR908:AU908),0)))</f>
        <v>1.27596083476914</v>
      </c>
      <c r="BB908" s="0" t="n">
        <f aca="false">AW908*((1-IFERROR(CORREL(AF908:AI908,AB908:AE908),0))+(1-IFERROR(CORREL(AF908:AI908,AJ908:AM908),0))+(1-IFERROR(CORREL(AF908:AI908,AN908:AQ908),0))+(1-IFERROR(CORREL(AF908:AI908,AR908:AU908),0)))</f>
        <v>2.37222592512246</v>
      </c>
      <c r="BC908" s="0" t="n">
        <f aca="false">AX908*((1-IFERROR(CORREL(AJ908:AM908,AB908:AE908),0))+(1-IFERROR(CORREL(AJ908:AM908,AF908:AI908),0))+(1-IFERROR(CORREL(AJ908:AM908,AN908:AQ908),0))+(1-IFERROR(CORREL(AJ908:AM908,AR908:AU908),0)))</f>
        <v>1.20774844419409</v>
      </c>
      <c r="BD908" s="0" t="n">
        <f aca="false">AY908*((1-IFERROR(CORREL(AN908:AQ908,AB908:AE908),0))+(1-IFERROR(CORREL(AN908:AQ908,AF908:AI908),0))+(1-IFERROR(CORREL(AN908:AQ908,AJ908:AM908),0))+(1-IFERROR(CORREL(AN908:AQ908,AR908:AU908),0)))</f>
        <v>0.981417438917508</v>
      </c>
      <c r="BE908" s="0" t="n">
        <f aca="false">AZ908*((1-IFERROR(CORREL(AR908:AU908,AB908:AE908),0))+(1-IFERROR(CORREL(AR908:AU908,AF908:AI908),0))+(1-IFERROR(CORREL(AR908:AU908,AJ908:AM908),0))+(1-IFERROR(CORREL(AR908:AU908,AN908:AQ908),0)))</f>
        <v>1.05077416144591</v>
      </c>
      <c r="BF908" s="0" t="n">
        <f aca="false">IF(SUM(BA908:BE908)&gt;0,BA908/SUM(BA908:BE908),1/5)</f>
        <v>0.18524061344878</v>
      </c>
      <c r="BG908" s="0" t="n">
        <f aca="false">IF(SUM(BA908:BE908)&gt;0,BB908/SUM(BA908:BE908),1/5)</f>
        <v>0.34439347481092</v>
      </c>
      <c r="BH908" s="0" t="n">
        <f aca="false">IF(SUM(BA908:BE908)&gt;0,BC908/SUM(BA908:BE908),1/5)</f>
        <v>0.175337719307663</v>
      </c>
      <c r="BI908" s="0" t="n">
        <f aca="false">IF(SUM(BA908:BE908)&gt;0,BD908/SUM(BA908:BE908),1/5)</f>
        <v>0.142479583605169</v>
      </c>
      <c r="BJ908" s="0" t="n">
        <f aca="false">IF(SUM(BA908:BE908)&gt;0,BE908/SUM(BA908:BE908),1/5)</f>
        <v>0.152548608827468</v>
      </c>
      <c r="BK908" s="0" t="n">
        <f aca="false">BF908*AB908+BG908*AF908+BH908*AJ908+BI908*AN908+BJ908*AR908</f>
        <v>0.288967874358244</v>
      </c>
      <c r="BL908" s="0" t="n">
        <f aca="false">BF908*AC908+BG908*AG908+BH908*AK908+BI908*AO908+BJ908*AS908</f>
        <v>0.555320953269077</v>
      </c>
      <c r="BM908" s="0" t="n">
        <f aca="false">BF908*AD908+BG908*AH908+BH908*AL908+BI908*AP908+BJ908*AT908</f>
        <v>0.568384899595373</v>
      </c>
      <c r="BN908" s="0" t="n">
        <f aca="false">BF908*AE908+BG908*AI908+BH908*AM908+BI908*AQ908+BJ908*AU908</f>
        <v>0.65560652518908</v>
      </c>
      <c r="BO908" s="0" t="n">
        <f aca="false">RANK(BK908,$BK908:$BN908)</f>
        <v>4</v>
      </c>
      <c r="BP908" s="0" t="n">
        <f aca="false">RANK(BL908,$BK908:$BN908)</f>
        <v>3</v>
      </c>
      <c r="BQ908" s="0" t="n">
        <f aca="false">RANK(BM908,$BK908:$BN908)</f>
        <v>2</v>
      </c>
      <c r="BR908" s="0" t="n">
        <f aca="false">RANK(BN908,$BK908:$BN908)</f>
        <v>1</v>
      </c>
    </row>
    <row r="909" customFormat="false" ht="15" hidden="false" customHeight="false" outlineLevel="0" collapsed="false">
      <c r="A909" s="0" t="n">
        <v>886</v>
      </c>
      <c r="B909" s="0" t="n">
        <f aca="false">RANDBETWEEN(1,$B$5)</f>
        <v>5</v>
      </c>
      <c r="C909" s="0" t="n">
        <f aca="false">RANDBETWEEN(1,$B$5)</f>
        <v>1</v>
      </c>
      <c r="D909" s="0" t="n">
        <f aca="false">RANDBETWEEN(1,$B$5)</f>
        <v>6</v>
      </c>
      <c r="E909" s="0" t="n">
        <f aca="false">RANDBETWEEN(1,$B$5)</f>
        <v>1</v>
      </c>
      <c r="F909" s="0" t="n">
        <f aca="false">RANDBETWEEN(1,$B$5)</f>
        <v>2</v>
      </c>
      <c r="G909" s="0" t="n">
        <f aca="false">RANDBETWEEN(1,$B$5)</f>
        <v>3</v>
      </c>
      <c r="H909" s="0" t="n">
        <f aca="true">NORMINV(RAND(),$B$8,$B$13)</f>
        <v>40.0838099621663</v>
      </c>
      <c r="I909" s="0" t="n">
        <f aca="true">NORMINV(RAND(),$C$8,$C$13)</f>
        <v>68.5136908492114</v>
      </c>
      <c r="J909" s="0" t="n">
        <f aca="true">NORMINV(RAND(),$D$8,$D$13)</f>
        <v>13.5568112744211</v>
      </c>
      <c r="K909" s="0" t="n">
        <f aca="true">NORMINV(RAND(),$E$8,$E$13)</f>
        <v>3.14051211650118</v>
      </c>
      <c r="L909" s="0" t="n">
        <f aca="true">NORMINV(RAND(),$B$9,$B$14)</f>
        <v>53.5234592892976</v>
      </c>
      <c r="M909" s="0" t="n">
        <f aca="true">NORMINV(RAND(),$C$9,$C$14)</f>
        <v>57.5767220287092</v>
      </c>
      <c r="N909" s="0" t="n">
        <f aca="true">NORMINV(RAND(),$D$9,$D$14)</f>
        <v>47.1038830493112</v>
      </c>
      <c r="O909" s="0" t="n">
        <f aca="true">NORMINV(RAND(),$E$9,$E$14)</f>
        <v>27.0664609423159</v>
      </c>
      <c r="P909" s="0" t="n">
        <f aca="true">NORMINV(RAND(),$B$10,$B$15)</f>
        <v>21.6652144870975</v>
      </c>
      <c r="Q909" s="0" t="n">
        <f aca="true">NORMINV(RAND(),$C$10,$C$15)</f>
        <v>31.8499971211942</v>
      </c>
      <c r="R909" s="0" t="n">
        <f aca="true">NORMINV(RAND(),$D$10,$D$15)</f>
        <v>9.20761765773396</v>
      </c>
      <c r="S909" s="0" t="n">
        <f aca="true">NORMINV(RAND(),$E$10,$E$15)</f>
        <v>4.22534470302296</v>
      </c>
      <c r="T909" s="0" t="n">
        <f aca="false">MEDIAN(INDEX(Avaliadores!$B$17:$B$22,$B909),INDEX(Avaliadores!$B$17:$B$22,$C909),INDEX(Avaliadores!$B$17:$B$22,$D909),INDEX(Avaliadores!$B$17:$B$22,$E909),INDEX(Avaliadores!$B$17:$B$22,$F909),INDEX(Avaliadores!$B$17:$B$22,$G909))</f>
        <v>2.29166666666667</v>
      </c>
      <c r="U909" s="0" t="n">
        <f aca="false">MEDIAN(INDEX(Avaliadores!$C$17:$C$22,$B909),INDEX(Avaliadores!$C$17:$C$22,$C909),INDEX(Avaliadores!$C$17:$C$22,$D909),INDEX(Avaliadores!$C$17:$C$22,$E909),INDEX(Avaliadores!$C$17:$C$22,$F909),INDEX(Avaliadores!$C$17:$C$22,$G909))</f>
        <v>4.91666666666667</v>
      </c>
      <c r="V909" s="0" t="n">
        <f aca="false">MEDIAN(INDEX(Avaliadores!$D$17:$D$22,$B909),INDEX(Avaliadores!$D$17:$D$22,$C909),INDEX(Avaliadores!$D$17:$D$22,$D909),INDEX(Avaliadores!$D$17:$D$22,$E909),INDEX(Avaliadores!$D$17:$D$22,$F909),INDEX(Avaliadores!$D$17:$D$22,$G909))</f>
        <v>5.91666666666667</v>
      </c>
      <c r="W909" s="0" t="n">
        <f aca="false">MEDIAN(INDEX(Avaliadores!$E$17:$E$22,$B909),INDEX(Avaliadores!$E$17:$E$22,$C909),INDEX(Avaliadores!$E$17:$E$22,$D909),INDEX(Avaliadores!$E$17:$E$22,$E909),INDEX(Avaliadores!$E$17:$E$22,$F909),INDEX(Avaliadores!$E$17:$E$22,$G909))</f>
        <v>6.54166666666667</v>
      </c>
      <c r="X909" s="0" t="n">
        <f aca="false">MEDIAN(INDEX(Avaliadores!$F$17:$F$22,$B909),INDEX(Avaliadores!$F$17:$F$22,$C909),INDEX(Avaliadores!$F$17:$F$22,$D909),INDEX(Avaliadores!$F$17:$F$22,$E909),INDEX(Avaliadores!$F$17:$F$22,$F909),INDEX(Avaliadores!$F$17:$F$22,$G909))</f>
        <v>2.29166666666667</v>
      </c>
      <c r="Y909" s="0" t="n">
        <f aca="false">MEDIAN(INDEX(Avaliadores!$G$17:$G$22,$B909),INDEX(Avaliadores!$G$17:$G$22,$C909),INDEX(Avaliadores!$G$17:$G$22,$D909),INDEX(Avaliadores!$G$17:$G$22,$E909),INDEX(Avaliadores!$G$17:$G$22,$F909),INDEX(Avaliadores!$G$17:$G$22,$G909))</f>
        <v>5.04166666666667</v>
      </c>
      <c r="Z909" s="0" t="n">
        <f aca="false">MEDIAN(INDEX(Avaliadores!$H$17:$H$22,$B909),INDEX(Avaliadores!$H$17:$H$22,$C909),INDEX(Avaliadores!$H$17:$H$22,$D909),INDEX(Avaliadores!$H$17:$H$22,$E909),INDEX(Avaliadores!$H$17:$H$22,$F909),INDEX(Avaliadores!$H$17:$H$22,$G909))</f>
        <v>4.04166666666667</v>
      </c>
      <c r="AA909" s="0" t="n">
        <f aca="false">MEDIAN(INDEX(Avaliadores!$I$17:$I$22,$B909),INDEX(Avaliadores!$I$17:$I$22,$C909),INDEX(Avaliadores!$I$17:$I$22,$D909),INDEX(Avaliadores!$I$17:$I$22,$E909),INDEX(Avaliadores!$I$17:$I$22,$F909),INDEX(Avaliadores!$I$17:$I$22,$G909))</f>
        <v>6.91666666666667</v>
      </c>
      <c r="AB909" s="0" t="n">
        <f aca="false">IF(MAX(H909:K909)=MIN(H909:K909),0,IF($B$17="custo",(MAX(H909:K909)-H909)/(MAX(H909:K909)-MIN(H909:K909)),(H909-MIN(H909:K909))/(MAX(H909:K909)-MIN(H909:K909))))</f>
        <v>0.434886010412399</v>
      </c>
      <c r="AC909" s="0" t="n">
        <f aca="false">IF(MAX(H909:K909)=MIN(H909:K909),0,IF($B$17="custo",(MAX(H909:K909)-I909)/(MAX(H909:K909)-MIN(H909:K909)),(I909-MIN(H909:K909))/(MAX(H909:K909)-MIN(H909:K909))))</f>
        <v>0</v>
      </c>
      <c r="AD909" s="0" t="n">
        <f aca="false">IF(MAX(H909:K909)=MIN(H909:K909),0,IF($B$17="custo",(MAX(H909:K909)-J909)/(MAX(H909:K909)-MIN(H909:K909)),(J909-MIN(H909:K909))/(MAX(H909:K909)-MIN(H909:K909))))</f>
        <v>0.840664025218832</v>
      </c>
      <c r="AE909" s="0" t="n">
        <f aca="false">IF(MAX(H909:K909)=MIN(H909:K909),0,IF($B$17="custo",(MAX(H909:K909)-K909)/(MAX(H909:K909)-MIN(H909:K909)),(K909-MIN(H909:K909))/(MAX(H909:K909)-MIN(H909:K909))))</f>
        <v>1</v>
      </c>
      <c r="AF909" s="0" t="n">
        <f aca="false">IF(MAX(L909:O909)=MIN(L909:O909),0,IF($C$17="custo",(MAX(L909:O909)-L909)/(MAX(L909:O909)-MIN(L909:O909)),(L909-MIN(L909:O909))/(MAX(L909:O909)-MIN(L909:O909))))</f>
        <v>0.867150834011737</v>
      </c>
      <c r="AG909" s="0" t="n">
        <f aca="false">IF(MAX(L909:O909)=MIN(L909:O909),0,IF($C$17="custo",(MAX(L909:O909)-M909)/(MAX(L909:O909)-MIN(L909:O909)),(M909-MIN(L909:O909))/(MAX(L909:O909)-MIN(L909:O909))))</f>
        <v>1</v>
      </c>
      <c r="AH909" s="0" t="n">
        <f aca="false">IF(MAX(L909:O909)=MIN(L909:O909),0,IF($C$17="custo",(MAX(L909:O909)-N909)/(MAX(L909:O909)-MIN(L909:O909)),(N909-MIN(L909:O909))/(MAX(L909:O909)-MIN(L909:O909))))</f>
        <v>0.656743711574841</v>
      </c>
      <c r="AI909" s="0" t="n">
        <f aca="false">IF(MAX(L909:O909)=MIN(L909:O909),0,IF($C$17="custo",(MAX(L909:O909)-O909)/(MAX(L909:O909)-MIN(L909:O909)),(O909-MIN(L909:O909))/(MAX(L909:O909)-MIN(L909:O909))))</f>
        <v>0</v>
      </c>
      <c r="AJ909" s="0" t="n">
        <f aca="false">IF(MAX(P909:S909)=MIN(P909:S909),0,IF($D$17="custo",(MAX(P909:S909)-P909)/(MAX(P909:S909)-MIN(P909:S909)),(P909-MIN(P909:S909))/(MAX(P909:S909)-MIN(P909:S909))))</f>
        <v>0.368684553199928</v>
      </c>
      <c r="AK909" s="0" t="n">
        <f aca="false">IF(MAX(P909:S909)=MIN(P909:S909),0,IF($D$17="custo",(MAX(P909:S909)-Q909)/(MAX(P909:S909)-MIN(P909:S909)),(Q909-MIN(P909:S909))/(MAX(P909:S909)-MIN(P909:S909))))</f>
        <v>0</v>
      </c>
      <c r="AL909" s="0" t="n">
        <f aca="false">IF(MAX(P909:S909)=MIN(P909:S909),0,IF($D$17="custo",(MAX(P909:S909)-R909)/(MAX(P909:S909)-MIN(P909:S909)),(R909-MIN(P909:S909))/(MAX(P909:S909)-MIN(P909:S909))))</f>
        <v>0.819643958617423</v>
      </c>
      <c r="AM909" s="0" t="n">
        <f aca="false">IF(MAX(P909:S909)=MIN(P909:S909),0,IF($D$17="custo",(MAX(P909:S909)-S909)/(MAX(P909:S909)-MIN(P909:S909)),(S909-MIN(P909:S909))/(MAX(P909:S909)-MIN(P909:S909))))</f>
        <v>1</v>
      </c>
      <c r="AN909" s="0" t="n">
        <f aca="false">IF(MAX(T909:W909)=MIN(T909:W909),0,IF($E$17="custo",(MAX(T909:W909)-T909)/(MAX(T909:W909)-MIN(T909:W909)),(T909-MIN(T909:W909))/(MAX(T909:W909)-MIN(T909:W909))))</f>
        <v>0</v>
      </c>
      <c r="AO909" s="0" t="n">
        <f aca="false">IF(MAX(T909:W909)=MIN(T909:W909),0,IF($E$17="custo",(MAX(T909:W909)-U909)/(MAX(T909:W909)-MIN(T909:W909)),(U909-MIN(T909:W909))/(MAX(T909:W909)-MIN(T909:W909))))</f>
        <v>0.617647058823529</v>
      </c>
      <c r="AP909" s="0" t="n">
        <f aca="false">IF(MAX(T909:W909)=MIN(T909:W909),0,IF($E$17="custo",(MAX(T909:W909)-V909)/(MAX(T909:W909)-MIN(T909:W909)),(V909-MIN(T909:W909))/(MAX(T909:W909)-MIN(T909:W909))))</f>
        <v>0.852941176470588</v>
      </c>
      <c r="AQ909" s="0" t="n">
        <f aca="false">IF(MAX(T909:W909)=MIN(T909:W909),0,IF($E$17="custo",(MAX(T909:W909)-W909)/(MAX(T909:W909)-MIN(T909:W909)),(W909-MIN(T909:W909))/(MAX(T909:W909)-MIN(T909:W909))))</f>
        <v>1</v>
      </c>
      <c r="AR909" s="0" t="n">
        <f aca="false">IF(MAX(X909:AA909)=MIN(X909:AA909),0,IF($F$17="custo",(MAX(X909:AA909)-X909)/(MAX(X909:AA909)-MIN(X909:AA909)),(X909-MIN(X909:AA909))/(MAX(X909:AA909)-MIN(X909:AA909))))</f>
        <v>0</v>
      </c>
      <c r="AS909" s="0" t="n">
        <f aca="false">IF(MAX(X909:AA909)=MIN(X909:AA909),0,IF($F$17="custo",(MAX(X909:AA909)-Y909)/(MAX(X909:AA909)-MIN(X909:AA909)),(Y909-MIN(X909:AA909))/(MAX(X909:AA909)-MIN(X909:AA909))))</f>
        <v>0.594594594594595</v>
      </c>
      <c r="AT909" s="0" t="n">
        <f aca="false">IF(MAX(X909:AA909)=MIN(X909:AA909),0,IF($F$17="custo",(MAX(X909:AA909)-Z909)/(MAX(X909:AA909)-MIN(X909:AA909)),(Z909-MIN(X909:AA909))/(MAX(X909:AA909)-MIN(X909:AA909))))</f>
        <v>0.378378378378378</v>
      </c>
      <c r="AU909" s="0" t="n">
        <f aca="false">IF(MAX(X909:AA909)=MIN(X909:AA909),0,IF($F$17="custo",(MAX(X909:AA909)-AA909)/(MAX(X909:AA909)-MIN(X909:AA909)),(AA909-MIN(X909:AA909))/(MAX(X909:AA909)-MIN(X909:AA909))))</f>
        <v>1</v>
      </c>
      <c r="AV909" s="0" t="n">
        <f aca="false">STDEVP(AB909:AE909)</f>
        <v>0.387720857765035</v>
      </c>
      <c r="AW909" s="0" t="n">
        <f aca="false">STDEVP(AF909:AI909)</f>
        <v>0.384301949094045</v>
      </c>
      <c r="AX909" s="0" t="n">
        <f aca="false">STDEVP(AJ909:AM909)</f>
        <v>0.390688206808858</v>
      </c>
      <c r="AY909" s="0" t="n">
        <f aca="false">STDEVP(AN909:AQ909)</f>
        <v>0.381786911345505</v>
      </c>
      <c r="AZ909" s="0" t="n">
        <f aca="false">STDEVP(AR909:AU909)</f>
        <v>0.361786311627772</v>
      </c>
      <c r="BA909" s="0" t="n">
        <f aca="false">AV909*((1-IFERROR(CORREL(AB909:AE909,AF909:AI909),0))+(1-IFERROR(CORREL(AB909:AE909,AJ909:AM909),0))+(1-IFERROR(CORREL(AB909:AE909,AN909:AQ909),0))+(1-IFERROR(CORREL(AB909:AE909,AR909:AU909),0)))</f>
        <v>1.15441228369757</v>
      </c>
      <c r="BB909" s="0" t="n">
        <f aca="false">AW909*((1-IFERROR(CORREL(AF909:AI909,AB909:AE909),0))+(1-IFERROR(CORREL(AF909:AI909,AJ909:AM909),0))+(1-IFERROR(CORREL(AF909:AI909,AN909:AQ909),0))+(1-IFERROR(CORREL(AF909:AI909,AR909:AU909),0)))</f>
        <v>2.72556151869146</v>
      </c>
      <c r="BC909" s="0" t="n">
        <f aca="false">AX909*((1-IFERROR(CORREL(AJ909:AM909,AB909:AE909),0))+(1-IFERROR(CORREL(AJ909:AM909,AF909:AI909),0))+(1-IFERROR(CORREL(AJ909:AM909,AN909:AQ909),0))+(1-IFERROR(CORREL(AJ909:AM909,AR909:AU909),0)))</f>
        <v>1.12607635357937</v>
      </c>
      <c r="BD909" s="0" t="n">
        <f aca="false">AY909*((1-IFERROR(CORREL(AN909:AQ909,AB909:AE909),0))+(1-IFERROR(CORREL(AN909:AQ909,AF909:AI909),0))+(1-IFERROR(CORREL(AN909:AQ909,AJ909:AM909),0))+(1-IFERROR(CORREL(AN909:AQ909,AR909:AU909),0)))</f>
        <v>1.02606351181475</v>
      </c>
      <c r="BE909" s="0" t="n">
        <f aca="false">AZ909*((1-IFERROR(CORREL(AR909:AU909,AB909:AE909),0))+(1-IFERROR(CORREL(AR909:AU909,AF909:AI909),0))+(1-IFERROR(CORREL(AR909:AU909,AJ909:AM909),0))+(1-IFERROR(CORREL(AR909:AU909,AN909:AQ909),0)))</f>
        <v>1.12602026996437</v>
      </c>
      <c r="BF909" s="0" t="n">
        <f aca="false">IF(SUM(BA909:BE909)&gt;0,BA909/SUM(BA909:BE909),1/5)</f>
        <v>0.161272797315223</v>
      </c>
      <c r="BG909" s="0" t="n">
        <f aca="false">IF(SUM(BA909:BE909)&gt;0,BB909/SUM(BA909:BE909),1/5)</f>
        <v>0.380764252582443</v>
      </c>
      <c r="BH909" s="0" t="n">
        <f aca="false">IF(SUM(BA909:BE909)&gt;0,BC909/SUM(BA909:BE909),1/5)</f>
        <v>0.157314233482158</v>
      </c>
      <c r="BI909" s="0" t="n">
        <f aca="false">IF(SUM(BA909:BE909)&gt;0,BD909/SUM(BA909:BE909),1/5)</f>
        <v>0.143342318087111</v>
      </c>
      <c r="BJ909" s="0" t="n">
        <f aca="false">IF(SUM(BA909:BE909)&gt;0,BE909/SUM(BA909:BE909),1/5)</f>
        <v>0.157306398533065</v>
      </c>
      <c r="BK909" s="0" t="n">
        <f aca="false">BF909*AB909+BG909*AF909+BH909*AJ909+BI909*AN909+BJ909*AR909</f>
        <v>0.458314650484544</v>
      </c>
      <c r="BL909" s="0" t="n">
        <f aca="false">BF909*AC909+BG909*AG909+BH909*AK909+BI909*AO909+BJ909*AS909</f>
        <v>0.562832748016798</v>
      </c>
      <c r="BM909" s="0" t="n">
        <f aca="false">BF909*AD909+BG909*AH909+BH909*AL909+BI909*AP909+BJ909*AT909</f>
        <v>0.696366333916238</v>
      </c>
      <c r="BN909" s="0" t="n">
        <f aca="false">BF909*AE909+BG909*AI909+BH909*AM909+BI909*AQ909+BJ909*AU909</f>
        <v>0.619235747417557</v>
      </c>
      <c r="BO909" s="0" t="n">
        <f aca="false">RANK(BK909,$BK909:$BN909)</f>
        <v>4</v>
      </c>
      <c r="BP909" s="0" t="n">
        <f aca="false">RANK(BL909,$BK909:$BN909)</f>
        <v>3</v>
      </c>
      <c r="BQ909" s="0" t="n">
        <f aca="false">RANK(BM909,$BK909:$BN909)</f>
        <v>1</v>
      </c>
      <c r="BR909" s="0" t="n">
        <f aca="false">RANK(BN909,$BK909:$BN909)</f>
        <v>2</v>
      </c>
    </row>
    <row r="910" customFormat="false" ht="15" hidden="false" customHeight="false" outlineLevel="0" collapsed="false">
      <c r="A910" s="0" t="n">
        <v>887</v>
      </c>
      <c r="B910" s="0" t="n">
        <f aca="false">RANDBETWEEN(1,$B$5)</f>
        <v>2</v>
      </c>
      <c r="C910" s="0" t="n">
        <f aca="false">RANDBETWEEN(1,$B$5)</f>
        <v>2</v>
      </c>
      <c r="D910" s="0" t="n">
        <f aca="false">RANDBETWEEN(1,$B$5)</f>
        <v>5</v>
      </c>
      <c r="E910" s="0" t="n">
        <f aca="false">RANDBETWEEN(1,$B$5)</f>
        <v>1</v>
      </c>
      <c r="F910" s="0" t="n">
        <f aca="false">RANDBETWEEN(1,$B$5)</f>
        <v>6</v>
      </c>
      <c r="G910" s="0" t="n">
        <f aca="false">RANDBETWEEN(1,$B$5)</f>
        <v>3</v>
      </c>
      <c r="H910" s="0" t="n">
        <f aca="true">NORMINV(RAND(),$B$8,$B$13)</f>
        <v>53.6819361059834</v>
      </c>
      <c r="I910" s="0" t="n">
        <f aca="true">NORMINV(RAND(),$C$8,$C$13)</f>
        <v>60.4485558019101</v>
      </c>
      <c r="J910" s="0" t="n">
        <f aca="true">NORMINV(RAND(),$D$8,$D$13)</f>
        <v>15.7693240864008</v>
      </c>
      <c r="K910" s="0" t="n">
        <f aca="true">NORMINV(RAND(),$E$8,$E$13)</f>
        <v>3.57316689550376</v>
      </c>
      <c r="L910" s="0" t="n">
        <f aca="true">NORMINV(RAND(),$B$9,$B$14)</f>
        <v>44.4020557769842</v>
      </c>
      <c r="M910" s="0" t="n">
        <f aca="true">NORMINV(RAND(),$C$9,$C$14)</f>
        <v>58.495179745737</v>
      </c>
      <c r="N910" s="0" t="n">
        <f aca="true">NORMINV(RAND(),$D$9,$D$14)</f>
        <v>47.6881080238152</v>
      </c>
      <c r="O910" s="0" t="n">
        <f aca="true">NORMINV(RAND(),$E$9,$E$14)</f>
        <v>24.3035395671319</v>
      </c>
      <c r="P910" s="0" t="n">
        <f aca="true">NORMINV(RAND(),$B$10,$B$15)</f>
        <v>23.0276813542172</v>
      </c>
      <c r="Q910" s="0" t="n">
        <f aca="true">NORMINV(RAND(),$C$10,$C$15)</f>
        <v>30.4402304452489</v>
      </c>
      <c r="R910" s="0" t="n">
        <f aca="true">NORMINV(RAND(),$D$10,$D$15)</f>
        <v>10.9977390069997</v>
      </c>
      <c r="S910" s="0" t="n">
        <f aca="true">NORMINV(RAND(),$E$10,$E$15)</f>
        <v>4.02869461966648</v>
      </c>
      <c r="T910" s="0" t="n">
        <f aca="false">MEDIAN(INDEX(Avaliadores!$B$17:$B$22,$B910),INDEX(Avaliadores!$B$17:$B$22,$C910),INDEX(Avaliadores!$B$17:$B$22,$D910),INDEX(Avaliadores!$B$17:$B$22,$E910),INDEX(Avaliadores!$B$17:$B$22,$F910),INDEX(Avaliadores!$B$17:$B$22,$G910))</f>
        <v>2.66666666666667</v>
      </c>
      <c r="U910" s="0" t="n">
        <f aca="false">MEDIAN(INDEX(Avaliadores!$C$17:$C$22,$B910),INDEX(Avaliadores!$C$17:$C$22,$C910),INDEX(Avaliadores!$C$17:$C$22,$D910),INDEX(Avaliadores!$C$17:$C$22,$E910),INDEX(Avaliadores!$C$17:$C$22,$F910),INDEX(Avaliadores!$C$17:$C$22,$G910))</f>
        <v>5.04166666666667</v>
      </c>
      <c r="V910" s="0" t="n">
        <f aca="false">MEDIAN(INDEX(Avaliadores!$D$17:$D$22,$B910),INDEX(Avaliadores!$D$17:$D$22,$C910),INDEX(Avaliadores!$D$17:$D$22,$D910),INDEX(Avaliadores!$D$17:$D$22,$E910),INDEX(Avaliadores!$D$17:$D$22,$F910),INDEX(Avaliadores!$D$17:$D$22,$G910))</f>
        <v>5.91666666666667</v>
      </c>
      <c r="W910" s="0" t="n">
        <f aca="false">MEDIAN(INDEX(Avaliadores!$E$17:$E$22,$B910),INDEX(Avaliadores!$E$17:$E$22,$C910),INDEX(Avaliadores!$E$17:$E$22,$D910),INDEX(Avaliadores!$E$17:$E$22,$E910),INDEX(Avaliadores!$E$17:$E$22,$F910),INDEX(Avaliadores!$E$17:$E$22,$G910))</f>
        <v>6.04166666666667</v>
      </c>
      <c r="X910" s="0" t="n">
        <f aca="false">MEDIAN(INDEX(Avaliadores!$F$17:$F$22,$B910),INDEX(Avaliadores!$F$17:$F$22,$C910),INDEX(Avaliadores!$F$17:$F$22,$D910),INDEX(Avaliadores!$F$17:$F$22,$E910),INDEX(Avaliadores!$F$17:$F$22,$F910),INDEX(Avaliadores!$F$17:$F$22,$G910))</f>
        <v>2.29166666666667</v>
      </c>
      <c r="Y910" s="0" t="n">
        <f aca="false">MEDIAN(INDEX(Avaliadores!$G$17:$G$22,$B910),INDEX(Avaliadores!$G$17:$G$22,$C910),INDEX(Avaliadores!$G$17:$G$22,$D910),INDEX(Avaliadores!$G$17:$G$22,$E910),INDEX(Avaliadores!$G$17:$G$22,$F910),INDEX(Avaliadores!$G$17:$G$22,$G910))</f>
        <v>5.41666666666667</v>
      </c>
      <c r="Z910" s="0" t="n">
        <f aca="false">MEDIAN(INDEX(Avaliadores!$H$17:$H$22,$B910),INDEX(Avaliadores!$H$17:$H$22,$C910),INDEX(Avaliadores!$H$17:$H$22,$D910),INDEX(Avaliadores!$H$17:$H$22,$E910),INDEX(Avaliadores!$H$17:$H$22,$F910),INDEX(Avaliadores!$H$17:$H$22,$G910))</f>
        <v>4.04166666666667</v>
      </c>
      <c r="AA910" s="0" t="n">
        <f aca="false">MEDIAN(INDEX(Avaliadores!$I$17:$I$22,$B910),INDEX(Avaliadores!$I$17:$I$22,$C910),INDEX(Avaliadores!$I$17:$I$22,$D910),INDEX(Avaliadores!$I$17:$I$22,$E910),INDEX(Avaliadores!$I$17:$I$22,$F910),INDEX(Avaliadores!$I$17:$I$22,$G910))</f>
        <v>6.66666666666667</v>
      </c>
      <c r="AB910" s="0" t="n">
        <f aca="false">IF(MAX(H910:K910)=MIN(H910:K910),0,IF($B$17="custo",(MAX(H910:K910)-H910)/(MAX(H910:K910)-MIN(H910:K910)),(H910-MIN(H910:K910))/(MAX(H910:K910)-MIN(H910:K910))))</f>
        <v>0.118972719589871</v>
      </c>
      <c r="AC910" s="0" t="n">
        <f aca="false">IF(MAX(H910:K910)=MIN(H910:K910),0,IF($B$17="custo",(MAX(H910:K910)-I910)/(MAX(H910:K910)-MIN(H910:K910)),(I910-MIN(H910:K910))/(MAX(H910:K910)-MIN(H910:K910))))</f>
        <v>0</v>
      </c>
      <c r="AD910" s="0" t="n">
        <f aca="false">IF(MAX(H910:K910)=MIN(H910:K910),0,IF($B$17="custo",(MAX(H910:K910)-J910)/(MAX(H910:K910)-MIN(H910:K910)),(J910-MIN(H910:K910))/(MAX(H910:K910)-MIN(H910:K910))))</f>
        <v>0.785563537667111</v>
      </c>
      <c r="AE910" s="0" t="n">
        <f aca="false">IF(MAX(H910:K910)=MIN(H910:K910),0,IF($B$17="custo",(MAX(H910:K910)-K910)/(MAX(H910:K910)-MIN(H910:K910)),(K910-MIN(H910:K910))/(MAX(H910:K910)-MIN(H910:K910))))</f>
        <v>1</v>
      </c>
      <c r="AF910" s="0" t="n">
        <f aca="false">IF(MAX(L910:O910)=MIN(L910:O910),0,IF($C$17="custo",(MAX(L910:O910)-L910)/(MAX(L910:O910)-MIN(L910:O910)),(L910-MIN(L910:O910))/(MAX(L910:O910)-MIN(L910:O910))))</f>
        <v>0.587819598734214</v>
      </c>
      <c r="AG910" s="0" t="n">
        <f aca="false">IF(MAX(L910:O910)=MIN(L910:O910),0,IF($C$17="custo",(MAX(L910:O910)-M910)/(MAX(L910:O910)-MIN(L910:O910)),(M910-MIN(L910:O910))/(MAX(L910:O910)-MIN(L910:O910))))</f>
        <v>1</v>
      </c>
      <c r="AH910" s="0" t="n">
        <f aca="false">IF(MAX(L910:O910)=MIN(L910:O910),0,IF($C$17="custo",(MAX(L910:O910)-N910)/(MAX(L910:O910)-MIN(L910:O910)),(N910-MIN(L910:O910))/(MAX(L910:O910)-MIN(L910:O910))))</f>
        <v>0.683926490058112</v>
      </c>
      <c r="AI910" s="0" t="n">
        <f aca="false">IF(MAX(L910:O910)=MIN(L910:O910),0,IF($C$17="custo",(MAX(L910:O910)-O910)/(MAX(L910:O910)-MIN(L910:O910)),(O910-MIN(L910:O910))/(MAX(L910:O910)-MIN(L910:O910))))</f>
        <v>0</v>
      </c>
      <c r="AJ910" s="0" t="n">
        <f aca="false">IF(MAX(P910:S910)=MIN(P910:S910),0,IF($D$17="custo",(MAX(P910:S910)-P910)/(MAX(P910:S910)-MIN(P910:S910)),(P910-MIN(P910:S910))/(MAX(P910:S910)-MIN(P910:S910))))</f>
        <v>0.280655738461517</v>
      </c>
      <c r="AK910" s="0" t="n">
        <f aca="false">IF(MAX(P910:S910)=MIN(P910:S910),0,IF($D$17="custo",(MAX(P910:S910)-Q910)/(MAX(P910:S910)-MIN(P910:S910)),(Q910-MIN(P910:S910))/(MAX(P910:S910)-MIN(P910:S910))))</f>
        <v>0</v>
      </c>
      <c r="AL910" s="0" t="n">
        <f aca="false">IF(MAX(P910:S910)=MIN(P910:S910),0,IF($D$17="custo",(MAX(P910:S910)-R910)/(MAX(P910:S910)-MIN(P910:S910)),(R910-MIN(P910:S910))/(MAX(P910:S910)-MIN(P910:S910))))</f>
        <v>0.73613634461261</v>
      </c>
      <c r="AM910" s="0" t="n">
        <f aca="false">IF(MAX(P910:S910)=MIN(P910:S910),0,IF($D$17="custo",(MAX(P910:S910)-S910)/(MAX(P910:S910)-MIN(P910:S910)),(S910-MIN(P910:S910))/(MAX(P910:S910)-MIN(P910:S910))))</f>
        <v>1</v>
      </c>
      <c r="AN910" s="0" t="n">
        <f aca="false">IF(MAX(T910:W910)=MIN(T910:W910),0,IF($E$17="custo",(MAX(T910:W910)-T910)/(MAX(T910:W910)-MIN(T910:W910)),(T910-MIN(T910:W910))/(MAX(T910:W910)-MIN(T910:W910))))</f>
        <v>0</v>
      </c>
      <c r="AO910" s="0" t="n">
        <f aca="false">IF(MAX(T910:W910)=MIN(T910:W910),0,IF($E$17="custo",(MAX(T910:W910)-U910)/(MAX(T910:W910)-MIN(T910:W910)),(U910-MIN(T910:W910))/(MAX(T910:W910)-MIN(T910:W910))))</f>
        <v>0.703703703703704</v>
      </c>
      <c r="AP910" s="0" t="n">
        <f aca="false">IF(MAX(T910:W910)=MIN(T910:W910),0,IF($E$17="custo",(MAX(T910:W910)-V910)/(MAX(T910:W910)-MIN(T910:W910)),(V910-MIN(T910:W910))/(MAX(T910:W910)-MIN(T910:W910))))</f>
        <v>0.962962962962963</v>
      </c>
      <c r="AQ910" s="0" t="n">
        <f aca="false">IF(MAX(T910:W910)=MIN(T910:W910),0,IF($E$17="custo",(MAX(T910:W910)-W910)/(MAX(T910:W910)-MIN(T910:W910)),(W910-MIN(T910:W910))/(MAX(T910:W910)-MIN(T910:W910))))</f>
        <v>1</v>
      </c>
      <c r="AR910" s="0" t="n">
        <f aca="false">IF(MAX(X910:AA910)=MIN(X910:AA910),0,IF($F$17="custo",(MAX(X910:AA910)-X910)/(MAX(X910:AA910)-MIN(X910:AA910)),(X910-MIN(X910:AA910))/(MAX(X910:AA910)-MIN(X910:AA910))))</f>
        <v>0</v>
      </c>
      <c r="AS910" s="0" t="n">
        <f aca="false">IF(MAX(X910:AA910)=MIN(X910:AA910),0,IF($F$17="custo",(MAX(X910:AA910)-Y910)/(MAX(X910:AA910)-MIN(X910:AA910)),(Y910-MIN(X910:AA910))/(MAX(X910:AA910)-MIN(X910:AA910))))</f>
        <v>0.714285714285714</v>
      </c>
      <c r="AT910" s="0" t="n">
        <f aca="false">IF(MAX(X910:AA910)=MIN(X910:AA910),0,IF($F$17="custo",(MAX(X910:AA910)-Z910)/(MAX(X910:AA910)-MIN(X910:AA910)),(Z910-MIN(X910:AA910))/(MAX(X910:AA910)-MIN(X910:AA910))))</f>
        <v>0.4</v>
      </c>
      <c r="AU910" s="0" t="n">
        <f aca="false">IF(MAX(X910:AA910)=MIN(X910:AA910),0,IF($F$17="custo",(MAX(X910:AA910)-AA910)/(MAX(X910:AA910)-MIN(X910:AA910)),(AA910-MIN(X910:AA910))/(MAX(X910:AA910)-MIN(X910:AA910))))</f>
        <v>1</v>
      </c>
      <c r="AV910" s="0" t="n">
        <f aca="false">STDEVP(AB910:AE910)</f>
        <v>0.425573140281747</v>
      </c>
      <c r="AW910" s="0" t="n">
        <f aca="false">STDEVP(AF910:AI910)</f>
        <v>0.361621263020254</v>
      </c>
      <c r="AX910" s="0" t="n">
        <f aca="false">STDEVP(AJ910:AM910)</f>
        <v>0.38852341782812</v>
      </c>
      <c r="AY910" s="0" t="n">
        <f aca="false">STDEVP(AN910:AQ910)</f>
        <v>0.401471914605163</v>
      </c>
      <c r="AZ910" s="0" t="n">
        <f aca="false">STDEVP(AR910:AU910)</f>
        <v>0.371703195178791</v>
      </c>
      <c r="BA910" s="0" t="n">
        <f aca="false">AV910*((1-IFERROR(CORREL(AB910:AE910,AF910:AI910),0))+(1-IFERROR(CORREL(AB910:AE910,AJ910:AM910),0))+(1-IFERROR(CORREL(AB910:AE910,AN910:AQ910),0))+(1-IFERROR(CORREL(AB910:AE910,AR910:AU910),0)))</f>
        <v>1.10117310092672</v>
      </c>
      <c r="BB910" s="0" t="n">
        <f aca="false">AW910*((1-IFERROR(CORREL(AF910:AI910,AB910:AE910),0))+(1-IFERROR(CORREL(AF910:AI910,AJ910:AM910),0))+(1-IFERROR(CORREL(AF910:AI910,AN910:AQ910),0))+(1-IFERROR(CORREL(AF910:AI910,AR910:AU910),0)))</f>
        <v>2.27009569832644</v>
      </c>
      <c r="BC910" s="0" t="n">
        <f aca="false">AX910*((1-IFERROR(CORREL(AJ910:AM910,AB910:AE910),0))+(1-IFERROR(CORREL(AJ910:AM910,AF910:AI910),0))+(1-IFERROR(CORREL(AJ910:AM910,AN910:AQ910),0))+(1-IFERROR(CORREL(AJ910:AM910,AR910:AU910),0)))</f>
        <v>1.12065202376199</v>
      </c>
      <c r="BD910" s="0" t="n">
        <f aca="false">AY910*((1-IFERROR(CORREL(AN910:AQ910,AB910:AE910),0))+(1-IFERROR(CORREL(AN910:AQ910,AF910:AI910),0))+(1-IFERROR(CORREL(AN910:AQ910,AJ910:AM910),0))+(1-IFERROR(CORREL(AN910:AQ910,AR910:AU910),0)))</f>
        <v>0.869011578994572</v>
      </c>
      <c r="BE910" s="0" t="n">
        <f aca="false">AZ910*((1-IFERROR(CORREL(AR910:AU910,AB910:AE910),0))+(1-IFERROR(CORREL(AR910:AU910,AF910:AI910),0))+(1-IFERROR(CORREL(AR910:AU910,AJ910:AM910),0))+(1-IFERROR(CORREL(AR910:AU910,AN910:AQ910),0)))</f>
        <v>1.00851462857205</v>
      </c>
      <c r="BF910" s="0" t="n">
        <f aca="false">IF(SUM(BA910:BE910)&gt;0,BA910/SUM(BA910:BE910),1/5)</f>
        <v>0.172883626418374</v>
      </c>
      <c r="BG910" s="0" t="n">
        <f aca="false">IF(SUM(BA910:BE910)&gt;0,BB910/SUM(BA910:BE910),1/5)</f>
        <v>0.35640388991807</v>
      </c>
      <c r="BH910" s="0" t="n">
        <f aca="false">IF(SUM(BA910:BE910)&gt;0,BC910/SUM(BA910:BE910),1/5)</f>
        <v>0.17594180756687</v>
      </c>
      <c r="BI910" s="0" t="n">
        <f aca="false">IF(SUM(BA910:BE910)&gt;0,BD910/SUM(BA910:BE910),1/5)</f>
        <v>0.136434383522175</v>
      </c>
      <c r="BJ910" s="0" t="n">
        <f aca="false">IF(SUM(BA910:BE910)&gt;0,BE910/SUM(BA910:BE910),1/5)</f>
        <v>0.158336292574512</v>
      </c>
      <c r="BK910" s="0" t="n">
        <f aca="false">BF910*AB910+BG910*AF910+BH910*AJ910+BI910*AN910+BJ910*AR910</f>
        <v>0.27944870469544</v>
      </c>
      <c r="BL910" s="0" t="n">
        <f aca="false">BF910*AC910+BG910*AG910+BH910*AK910+BI910*AO910+BJ910*AS910</f>
        <v>0.565510622754093</v>
      </c>
      <c r="BM910" s="0" t="n">
        <f aca="false">BF910*AD910+BG910*AH910+BH910*AL910+BI910*AP910+BJ910*AT910</f>
        <v>0.703798068971814</v>
      </c>
      <c r="BN910" s="0" t="n">
        <f aca="false">BF910*AE910+BG910*AI910+BH910*AM910+BI910*AQ910+BJ910*AU910</f>
        <v>0.64359611008193</v>
      </c>
      <c r="BO910" s="0" t="n">
        <f aca="false">RANK(BK910,$BK910:$BN910)</f>
        <v>4</v>
      </c>
      <c r="BP910" s="0" t="n">
        <f aca="false">RANK(BL910,$BK910:$BN910)</f>
        <v>3</v>
      </c>
      <c r="BQ910" s="0" t="n">
        <f aca="false">RANK(BM910,$BK910:$BN910)</f>
        <v>1</v>
      </c>
      <c r="BR910" s="0" t="n">
        <f aca="false">RANK(BN910,$BK910:$BN910)</f>
        <v>2</v>
      </c>
    </row>
    <row r="911" customFormat="false" ht="15" hidden="false" customHeight="false" outlineLevel="0" collapsed="false">
      <c r="A911" s="0" t="n">
        <v>888</v>
      </c>
      <c r="B911" s="0" t="n">
        <f aca="false">RANDBETWEEN(1,$B$5)</f>
        <v>4</v>
      </c>
      <c r="C911" s="0" t="n">
        <f aca="false">RANDBETWEEN(1,$B$5)</f>
        <v>2</v>
      </c>
      <c r="D911" s="0" t="n">
        <f aca="false">RANDBETWEEN(1,$B$5)</f>
        <v>1</v>
      </c>
      <c r="E911" s="0" t="n">
        <f aca="false">RANDBETWEEN(1,$B$5)</f>
        <v>6</v>
      </c>
      <c r="F911" s="0" t="n">
        <f aca="false">RANDBETWEEN(1,$B$5)</f>
        <v>5</v>
      </c>
      <c r="G911" s="0" t="n">
        <f aca="false">RANDBETWEEN(1,$B$5)</f>
        <v>3</v>
      </c>
      <c r="H911" s="0" t="n">
        <f aca="true">NORMINV(RAND(),$B$8,$B$13)</f>
        <v>53.765218766743</v>
      </c>
      <c r="I911" s="0" t="n">
        <f aca="true">NORMINV(RAND(),$C$8,$C$13)</f>
        <v>63.5092353254525</v>
      </c>
      <c r="J911" s="0" t="n">
        <f aca="true">NORMINV(RAND(),$D$8,$D$13)</f>
        <v>14.7201810658992</v>
      </c>
      <c r="K911" s="0" t="n">
        <f aca="true">NORMINV(RAND(),$E$8,$E$13)</f>
        <v>3.17792896584673</v>
      </c>
      <c r="L911" s="0" t="n">
        <f aca="true">NORMINV(RAND(),$B$9,$B$14)</f>
        <v>51.3353678709952</v>
      </c>
      <c r="M911" s="0" t="n">
        <f aca="true">NORMINV(RAND(),$C$9,$C$14)</f>
        <v>53.8766277000729</v>
      </c>
      <c r="N911" s="0" t="n">
        <f aca="true">NORMINV(RAND(),$D$9,$D$14)</f>
        <v>50.3286987869544</v>
      </c>
      <c r="O911" s="0" t="n">
        <f aca="true">NORMINV(RAND(),$E$9,$E$14)</f>
        <v>23.9077601930999</v>
      </c>
      <c r="P911" s="0" t="n">
        <f aca="true">NORMINV(RAND(),$B$10,$B$15)</f>
        <v>21.6577926170924</v>
      </c>
      <c r="Q911" s="0" t="n">
        <f aca="true">NORMINV(RAND(),$C$10,$C$15)</f>
        <v>27.9076618077021</v>
      </c>
      <c r="R911" s="0" t="n">
        <f aca="true">NORMINV(RAND(),$D$10,$D$15)</f>
        <v>10.1674065114165</v>
      </c>
      <c r="S911" s="0" t="n">
        <f aca="true">NORMINV(RAND(),$E$10,$E$15)</f>
        <v>3.93141198251281</v>
      </c>
      <c r="T911" s="0" t="n">
        <f aca="false">MEDIAN(INDEX(Avaliadores!$B$17:$B$22,$B911),INDEX(Avaliadores!$B$17:$B$22,$C911),INDEX(Avaliadores!$B$17:$B$22,$D911),INDEX(Avaliadores!$B$17:$B$22,$E911),INDEX(Avaliadores!$B$17:$B$22,$F911),INDEX(Avaliadores!$B$17:$B$22,$G911))</f>
        <v>2.66666666666667</v>
      </c>
      <c r="U911" s="0" t="n">
        <f aca="false">MEDIAN(INDEX(Avaliadores!$C$17:$C$22,$B911),INDEX(Avaliadores!$C$17:$C$22,$C911),INDEX(Avaliadores!$C$17:$C$22,$D911),INDEX(Avaliadores!$C$17:$C$22,$E911),INDEX(Avaliadores!$C$17:$C$22,$F911),INDEX(Avaliadores!$C$17:$C$22,$G911))</f>
        <v>5.29166666666667</v>
      </c>
      <c r="V911" s="0" t="n">
        <f aca="false">MEDIAN(INDEX(Avaliadores!$D$17:$D$22,$B911),INDEX(Avaliadores!$D$17:$D$22,$C911),INDEX(Avaliadores!$D$17:$D$22,$D911),INDEX(Avaliadores!$D$17:$D$22,$E911),INDEX(Avaliadores!$D$17:$D$22,$F911),INDEX(Avaliadores!$D$17:$D$22,$G911))</f>
        <v>5.66666666666667</v>
      </c>
      <c r="W911" s="0" t="n">
        <f aca="false">MEDIAN(INDEX(Avaliadores!$E$17:$E$22,$B911),INDEX(Avaliadores!$E$17:$E$22,$C911),INDEX(Avaliadores!$E$17:$E$22,$D911),INDEX(Avaliadores!$E$17:$E$22,$E911),INDEX(Avaliadores!$E$17:$E$22,$F911),INDEX(Avaliadores!$E$17:$E$22,$G911))</f>
        <v>6.29166666666667</v>
      </c>
      <c r="X911" s="0" t="n">
        <f aca="false">MEDIAN(INDEX(Avaliadores!$F$17:$F$22,$B911),INDEX(Avaliadores!$F$17:$F$22,$C911),INDEX(Avaliadores!$F$17:$F$22,$D911),INDEX(Avaliadores!$F$17:$F$22,$E911),INDEX(Avaliadores!$F$17:$F$22,$F911),INDEX(Avaliadores!$F$17:$F$22,$G911))</f>
        <v>2.66666666666667</v>
      </c>
      <c r="Y911" s="0" t="n">
        <f aca="false">MEDIAN(INDEX(Avaliadores!$G$17:$G$22,$B911),INDEX(Avaliadores!$G$17:$G$22,$C911),INDEX(Avaliadores!$G$17:$G$22,$D911),INDEX(Avaliadores!$G$17:$G$22,$E911),INDEX(Avaliadores!$G$17:$G$22,$F911),INDEX(Avaliadores!$G$17:$G$22,$G911))</f>
        <v>5.04166666666667</v>
      </c>
      <c r="Z911" s="0" t="n">
        <f aca="false">MEDIAN(INDEX(Avaliadores!$H$17:$H$22,$B911),INDEX(Avaliadores!$H$17:$H$22,$C911),INDEX(Avaliadores!$H$17:$H$22,$D911),INDEX(Avaliadores!$H$17:$H$22,$E911),INDEX(Avaliadores!$H$17:$H$22,$F911),INDEX(Avaliadores!$H$17:$H$22,$G911))</f>
        <v>3.91666666666667</v>
      </c>
      <c r="AA911" s="0" t="n">
        <f aca="false">MEDIAN(INDEX(Avaliadores!$I$17:$I$22,$B911),INDEX(Avaliadores!$I$17:$I$22,$C911),INDEX(Avaliadores!$I$17:$I$22,$D911),INDEX(Avaliadores!$I$17:$I$22,$E911),INDEX(Avaliadores!$I$17:$I$22,$F911),INDEX(Avaliadores!$I$17:$I$22,$G911))</f>
        <v>6.66666666666667</v>
      </c>
      <c r="AB911" s="0" t="n">
        <f aca="false">IF(MAX(H911:K911)=MIN(H911:K911),0,IF($B$17="custo",(MAX(H911:K911)-H911)/(MAX(H911:K911)-MIN(H911:K911)),(H911-MIN(H911:K911))/(MAX(H911:K911)-MIN(H911:K911))))</f>
        <v>0.161508462963327</v>
      </c>
      <c r="AC911" s="0" t="n">
        <f aca="false">IF(MAX(H911:K911)=MIN(H911:K911),0,IF($B$17="custo",(MAX(H911:K911)-I911)/(MAX(H911:K911)-MIN(H911:K911)),(I911-MIN(H911:K911))/(MAX(H911:K911)-MIN(H911:K911))))</f>
        <v>0</v>
      </c>
      <c r="AD911" s="0" t="n">
        <f aca="false">IF(MAX(H911:K911)=MIN(H911:K911),0,IF($B$17="custo",(MAX(H911:K911)-J911)/(MAX(H911:K911)-MIN(H911:K911)),(J911-MIN(H911:K911))/(MAX(H911:K911)-MIN(H911:K911))))</f>
        <v>0.808685526693974</v>
      </c>
      <c r="AE911" s="0" t="n">
        <f aca="false">IF(MAX(H911:K911)=MIN(H911:K911),0,IF($B$17="custo",(MAX(H911:K911)-K911)/(MAX(H911:K911)-MIN(H911:K911)),(K911-MIN(H911:K911))/(MAX(H911:K911)-MIN(H911:K911))))</f>
        <v>1</v>
      </c>
      <c r="AF911" s="0" t="n">
        <f aca="false">IF(MAX(L911:O911)=MIN(L911:O911),0,IF($C$17="custo",(MAX(L911:O911)-L911)/(MAX(L911:O911)-MIN(L911:O911)),(L911-MIN(L911:O911))/(MAX(L911:O911)-MIN(L911:O911))))</f>
        <v>0.915203341317906</v>
      </c>
      <c r="AG911" s="0" t="n">
        <f aca="false">IF(MAX(L911:O911)=MIN(L911:O911),0,IF($C$17="custo",(MAX(L911:O911)-M911)/(MAX(L911:O911)-MIN(L911:O911)),(M911-MIN(L911:O911))/(MAX(L911:O911)-MIN(L911:O911))))</f>
        <v>1</v>
      </c>
      <c r="AH911" s="0" t="n">
        <f aca="false">IF(MAX(L911:O911)=MIN(L911:O911),0,IF($C$17="custo",(MAX(L911:O911)-N911)/(MAX(L911:O911)-MIN(L911:O911)),(N911-MIN(L911:O911))/(MAX(L911:O911)-MIN(L911:O911))))</f>
        <v>0.881612846655183</v>
      </c>
      <c r="AI911" s="0" t="n">
        <f aca="false">IF(MAX(L911:O911)=MIN(L911:O911),0,IF($C$17="custo",(MAX(L911:O911)-O911)/(MAX(L911:O911)-MIN(L911:O911)),(O911-MIN(L911:O911))/(MAX(L911:O911)-MIN(L911:O911))))</f>
        <v>0</v>
      </c>
      <c r="AJ911" s="0" t="n">
        <f aca="false">IF(MAX(P911:S911)=MIN(P911:S911),0,IF($D$17="custo",(MAX(P911:S911)-P911)/(MAX(P911:S911)-MIN(P911:S911)),(P911-MIN(P911:S911))/(MAX(P911:S911)-MIN(P911:S911))))</f>
        <v>0.260669172042228</v>
      </c>
      <c r="AK911" s="0" t="n">
        <f aca="false">IF(MAX(P911:S911)=MIN(P911:S911),0,IF($D$17="custo",(MAX(P911:S911)-Q911)/(MAX(P911:S911)-MIN(P911:S911)),(Q911-MIN(P911:S911))/(MAX(P911:S911)-MIN(P911:S911))))</f>
        <v>0</v>
      </c>
      <c r="AL911" s="0" t="n">
        <f aca="false">IF(MAX(P911:S911)=MIN(P911:S911),0,IF($D$17="custo",(MAX(P911:S911)-R911)/(MAX(P911:S911)-MIN(P911:S911)),(R911-MIN(P911:S911))/(MAX(P911:S911)-MIN(P911:S911))))</f>
        <v>0.739909511522013</v>
      </c>
      <c r="AM911" s="0" t="n">
        <f aca="false">IF(MAX(P911:S911)=MIN(P911:S911),0,IF($D$17="custo",(MAX(P911:S911)-S911)/(MAX(P911:S911)-MIN(P911:S911)),(S911-MIN(P911:S911))/(MAX(P911:S911)-MIN(P911:S911))))</f>
        <v>1</v>
      </c>
      <c r="AN911" s="0" t="n">
        <f aca="false">IF(MAX(T911:W911)=MIN(T911:W911),0,IF($E$17="custo",(MAX(T911:W911)-T911)/(MAX(T911:W911)-MIN(T911:W911)),(T911-MIN(T911:W911))/(MAX(T911:W911)-MIN(T911:W911))))</f>
        <v>0</v>
      </c>
      <c r="AO911" s="0" t="n">
        <f aca="false">IF(MAX(T911:W911)=MIN(T911:W911),0,IF($E$17="custo",(MAX(T911:W911)-U911)/(MAX(T911:W911)-MIN(T911:W911)),(U911-MIN(T911:W911))/(MAX(T911:W911)-MIN(T911:W911))))</f>
        <v>0.724137931034483</v>
      </c>
      <c r="AP911" s="0" t="n">
        <f aca="false">IF(MAX(T911:W911)=MIN(T911:W911),0,IF($E$17="custo",(MAX(T911:W911)-V911)/(MAX(T911:W911)-MIN(T911:W911)),(V911-MIN(T911:W911))/(MAX(T911:W911)-MIN(T911:W911))))</f>
        <v>0.827586206896552</v>
      </c>
      <c r="AQ911" s="0" t="n">
        <f aca="false">IF(MAX(T911:W911)=MIN(T911:W911),0,IF($E$17="custo",(MAX(T911:W911)-W911)/(MAX(T911:W911)-MIN(T911:W911)),(W911-MIN(T911:W911))/(MAX(T911:W911)-MIN(T911:W911))))</f>
        <v>1</v>
      </c>
      <c r="AR911" s="0" t="n">
        <f aca="false">IF(MAX(X911:AA911)=MIN(X911:AA911),0,IF($F$17="custo",(MAX(X911:AA911)-X911)/(MAX(X911:AA911)-MIN(X911:AA911)),(X911-MIN(X911:AA911))/(MAX(X911:AA911)-MIN(X911:AA911))))</f>
        <v>0</v>
      </c>
      <c r="AS911" s="0" t="n">
        <f aca="false">IF(MAX(X911:AA911)=MIN(X911:AA911),0,IF($F$17="custo",(MAX(X911:AA911)-Y911)/(MAX(X911:AA911)-MIN(X911:AA911)),(Y911-MIN(X911:AA911))/(MAX(X911:AA911)-MIN(X911:AA911))))</f>
        <v>0.59375</v>
      </c>
      <c r="AT911" s="0" t="n">
        <f aca="false">IF(MAX(X911:AA911)=MIN(X911:AA911),0,IF($F$17="custo",(MAX(X911:AA911)-Z911)/(MAX(X911:AA911)-MIN(X911:AA911)),(Z911-MIN(X911:AA911))/(MAX(X911:AA911)-MIN(X911:AA911))))</f>
        <v>0.3125</v>
      </c>
      <c r="AU911" s="0" t="n">
        <f aca="false">IF(MAX(X911:AA911)=MIN(X911:AA911),0,IF($F$17="custo",(MAX(X911:AA911)-AA911)/(MAX(X911:AA911)-MIN(X911:AA911)),(AA911-MIN(X911:AA911))/(MAX(X911:AA911)-MIN(X911:AA911))))</f>
        <v>1</v>
      </c>
      <c r="AV911" s="0" t="n">
        <f aca="false">STDEVP(AB911:AE911)</f>
        <v>0.421201013612458</v>
      </c>
      <c r="AW911" s="0" t="n">
        <f aca="false">STDEVP(AF911:AI911)</f>
        <v>0.405984350073939</v>
      </c>
      <c r="AX911" s="0" t="n">
        <f aca="false">STDEVP(AJ911:AM911)</f>
        <v>0.392057309334687</v>
      </c>
      <c r="AY911" s="0" t="n">
        <f aca="false">STDEVP(AN911:AQ911)</f>
        <v>0.381264558405103</v>
      </c>
      <c r="AZ911" s="0" t="n">
        <f aca="false">STDEVP(AR911:AU911)</f>
        <v>0.368017678541059</v>
      </c>
      <c r="BA911" s="0" t="n">
        <f aca="false">AV911*((1-IFERROR(CORREL(AB911:AE911,AF911:AI911),0))+(1-IFERROR(CORREL(AB911:AE911,AJ911:AM911),0))+(1-IFERROR(CORREL(AB911:AE911,AN911:AQ911),0))+(1-IFERROR(CORREL(AB911:AE911,AR911:AU911),0)))</f>
        <v>1.10174587876733</v>
      </c>
      <c r="BB911" s="0" t="n">
        <f aca="false">AW911*((1-IFERROR(CORREL(AF911:AI911,AB911:AE911),0))+(1-IFERROR(CORREL(AF911:AI911,AJ911:AM911),0))+(1-IFERROR(CORREL(AF911:AI911,AN911:AQ911),0))+(1-IFERROR(CORREL(AF911:AI911,AR911:AU911),0)))</f>
        <v>2.78617177980776</v>
      </c>
      <c r="BC911" s="0" t="n">
        <f aca="false">AX911*((1-IFERROR(CORREL(AJ911:AM911,AB911:AE911),0))+(1-IFERROR(CORREL(AJ911:AM911,AF911:AI911),0))+(1-IFERROR(CORREL(AJ911:AM911,AN911:AQ911),0))+(1-IFERROR(CORREL(AJ911:AM911,AR911:AU911),0)))</f>
        <v>1.08307809530068</v>
      </c>
      <c r="BD911" s="0" t="n">
        <f aca="false">AY911*((1-IFERROR(CORREL(AN911:AQ911,AB911:AE911),0))+(1-IFERROR(CORREL(AN911:AQ911,AF911:AI911),0))+(1-IFERROR(CORREL(AN911:AQ911,AJ911:AM911),0))+(1-IFERROR(CORREL(AN911:AQ911,AR911:AU911),0)))</f>
        <v>0.948435391588421</v>
      </c>
      <c r="BE911" s="0" t="n">
        <f aca="false">AZ911*((1-IFERROR(CORREL(AR911:AU911,AB911:AE911),0))+(1-IFERROR(CORREL(AR911:AU911,AF911:AI911),0))+(1-IFERROR(CORREL(AR911:AU911,AJ911:AM911),0))+(1-IFERROR(CORREL(AR911:AU911,AN911:AQ911),0)))</f>
        <v>1.08430843993813</v>
      </c>
      <c r="BF911" s="0" t="n">
        <f aca="false">IF(SUM(BA911:BE911)&gt;0,BA911/SUM(BA911:BE911),1/5)</f>
        <v>0.157308230172301</v>
      </c>
      <c r="BG911" s="0" t="n">
        <f aca="false">IF(SUM(BA911:BE911)&gt;0,BB911/SUM(BA911:BE911),1/5)</f>
        <v>0.397812018255917</v>
      </c>
      <c r="BH911" s="0" t="n">
        <f aca="false">IF(SUM(BA911:BE911)&gt;0,BC911/SUM(BA911:BE911),1/5)</f>
        <v>0.154642827891275</v>
      </c>
      <c r="BI911" s="0" t="n">
        <f aca="false">IF(SUM(BA911:BE911)&gt;0,BD911/SUM(BA911:BE911),1/5)</f>
        <v>0.135418426116987</v>
      </c>
      <c r="BJ911" s="0" t="n">
        <f aca="false">IF(SUM(BA911:BE911)&gt;0,BE911/SUM(BA911:BE911),1/5)</f>
        <v>0.154818497563519</v>
      </c>
      <c r="BK911" s="0" t="n">
        <f aca="false">BF911*AB911+BG911*AF911+BH911*AJ911+BI911*AN911+BJ911*AR911</f>
        <v>0.429796116699532</v>
      </c>
      <c r="BL911" s="0" t="n">
        <f aca="false">BF911*AC911+BG911*AG911+BH911*AK911+BI911*AO911+BJ911*AS911</f>
        <v>0.587797120096557</v>
      </c>
      <c r="BM911" s="0" t="n">
        <f aca="false">BF911*AD911+BG911*AH911+BH911*AL911+BI911*AP911+BJ911*AT911</f>
        <v>0.752801976166501</v>
      </c>
      <c r="BN911" s="0" t="n">
        <f aca="false">BF911*AE911+BG911*AI911+BH911*AM911+BI911*AQ911+BJ911*AU911</f>
        <v>0.602187981744083</v>
      </c>
      <c r="BO911" s="0" t="n">
        <f aca="false">RANK(BK911,$BK911:$BN911)</f>
        <v>4</v>
      </c>
      <c r="BP911" s="0" t="n">
        <f aca="false">RANK(BL911,$BK911:$BN911)</f>
        <v>3</v>
      </c>
      <c r="BQ911" s="0" t="n">
        <f aca="false">RANK(BM911,$BK911:$BN911)</f>
        <v>1</v>
      </c>
      <c r="BR911" s="0" t="n">
        <f aca="false">RANK(BN911,$BK911:$BN911)</f>
        <v>2</v>
      </c>
    </row>
    <row r="912" customFormat="false" ht="15" hidden="false" customHeight="false" outlineLevel="0" collapsed="false">
      <c r="A912" s="0" t="n">
        <v>889</v>
      </c>
      <c r="B912" s="0" t="n">
        <f aca="false">RANDBETWEEN(1,$B$5)</f>
        <v>2</v>
      </c>
      <c r="C912" s="0" t="n">
        <f aca="false">RANDBETWEEN(1,$B$5)</f>
        <v>3</v>
      </c>
      <c r="D912" s="0" t="n">
        <f aca="false">RANDBETWEEN(1,$B$5)</f>
        <v>1</v>
      </c>
      <c r="E912" s="0" t="n">
        <f aca="false">RANDBETWEEN(1,$B$5)</f>
        <v>2</v>
      </c>
      <c r="F912" s="0" t="n">
        <f aca="false">RANDBETWEEN(1,$B$5)</f>
        <v>4</v>
      </c>
      <c r="G912" s="0" t="n">
        <f aca="false">RANDBETWEEN(1,$B$5)</f>
        <v>2</v>
      </c>
      <c r="H912" s="0" t="n">
        <f aca="true">NORMINV(RAND(),$B$8,$B$13)</f>
        <v>46.1369528377384</v>
      </c>
      <c r="I912" s="0" t="n">
        <f aca="true">NORMINV(RAND(),$C$8,$C$13)</f>
        <v>61.853730438348</v>
      </c>
      <c r="J912" s="0" t="n">
        <f aca="true">NORMINV(RAND(),$D$8,$D$13)</f>
        <v>15.5946501153011</v>
      </c>
      <c r="K912" s="0" t="n">
        <f aca="true">NORMINV(RAND(),$E$8,$E$13)</f>
        <v>3.1681425870464</v>
      </c>
      <c r="L912" s="0" t="n">
        <f aca="true">NORMINV(RAND(),$B$9,$B$14)</f>
        <v>45.6230709265984</v>
      </c>
      <c r="M912" s="0" t="n">
        <f aca="true">NORMINV(RAND(),$C$9,$C$14)</f>
        <v>59.1230479019721</v>
      </c>
      <c r="N912" s="0" t="n">
        <f aca="true">NORMINV(RAND(),$D$9,$D$14)</f>
        <v>51.0806552924817</v>
      </c>
      <c r="O912" s="0" t="n">
        <f aca="true">NORMINV(RAND(),$E$9,$E$14)</f>
        <v>26.1363390467707</v>
      </c>
      <c r="P912" s="0" t="n">
        <f aca="true">NORMINV(RAND(),$B$10,$B$15)</f>
        <v>21.9640171208644</v>
      </c>
      <c r="Q912" s="0" t="n">
        <f aca="true">NORMINV(RAND(),$C$10,$C$15)</f>
        <v>28.6924482184509</v>
      </c>
      <c r="R912" s="0" t="n">
        <f aca="true">NORMINV(RAND(),$D$10,$D$15)</f>
        <v>9.86599042799426</v>
      </c>
      <c r="S912" s="0" t="n">
        <f aca="true">NORMINV(RAND(),$E$10,$E$15)</f>
        <v>3.70010312159902</v>
      </c>
      <c r="T912" s="0" t="n">
        <f aca="false">MEDIAN(INDEX(Avaliadores!$B$17:$B$22,$B912),INDEX(Avaliadores!$B$17:$B$22,$C912),INDEX(Avaliadores!$B$17:$B$22,$D912),INDEX(Avaliadores!$B$17:$B$22,$E912),INDEX(Avaliadores!$B$17:$B$22,$F912),INDEX(Avaliadores!$B$17:$B$22,$G912))</f>
        <v>3.04166666666667</v>
      </c>
      <c r="U912" s="0" t="n">
        <f aca="false">MEDIAN(INDEX(Avaliadores!$C$17:$C$22,$B912),INDEX(Avaliadores!$C$17:$C$22,$C912),INDEX(Avaliadores!$C$17:$C$22,$D912),INDEX(Avaliadores!$C$17:$C$22,$E912),INDEX(Avaliadores!$C$17:$C$22,$F912),INDEX(Avaliadores!$C$17:$C$22,$G912))</f>
        <v>5.04166666666667</v>
      </c>
      <c r="V912" s="0" t="n">
        <f aca="false">MEDIAN(INDEX(Avaliadores!$D$17:$D$22,$B912),INDEX(Avaliadores!$D$17:$D$22,$C912),INDEX(Avaliadores!$D$17:$D$22,$D912),INDEX(Avaliadores!$D$17:$D$22,$E912),INDEX(Avaliadores!$D$17:$D$22,$F912),INDEX(Avaliadores!$D$17:$D$22,$G912))</f>
        <v>6.04166666666667</v>
      </c>
      <c r="W912" s="0" t="n">
        <f aca="false">MEDIAN(INDEX(Avaliadores!$E$17:$E$22,$B912),INDEX(Avaliadores!$E$17:$E$22,$C912),INDEX(Avaliadores!$E$17:$E$22,$D912),INDEX(Avaliadores!$E$17:$E$22,$E912),INDEX(Avaliadores!$E$17:$E$22,$F912),INDEX(Avaliadores!$E$17:$E$22,$G912))</f>
        <v>6.04166666666667</v>
      </c>
      <c r="X912" s="0" t="n">
        <f aca="false">MEDIAN(INDEX(Avaliadores!$F$17:$F$22,$B912),INDEX(Avaliadores!$F$17:$F$22,$C912),INDEX(Avaliadores!$F$17:$F$22,$D912),INDEX(Avaliadores!$F$17:$F$22,$E912),INDEX(Avaliadores!$F$17:$F$22,$F912),INDEX(Avaliadores!$F$17:$F$22,$G912))</f>
        <v>2.04166666666667</v>
      </c>
      <c r="Y912" s="0" t="n">
        <f aca="false">MEDIAN(INDEX(Avaliadores!$G$17:$G$22,$B912),INDEX(Avaliadores!$G$17:$G$22,$C912),INDEX(Avaliadores!$G$17:$G$22,$D912),INDEX(Avaliadores!$G$17:$G$22,$E912),INDEX(Avaliadores!$G$17:$G$22,$F912),INDEX(Avaliadores!$G$17:$G$22,$G912))</f>
        <v>5.91666666666667</v>
      </c>
      <c r="Z912" s="0" t="n">
        <f aca="false">MEDIAN(INDEX(Avaliadores!$H$17:$H$22,$B912),INDEX(Avaliadores!$H$17:$H$22,$C912),INDEX(Avaliadores!$H$17:$H$22,$D912),INDEX(Avaliadores!$H$17:$H$22,$E912),INDEX(Avaliadores!$H$17:$H$22,$F912),INDEX(Avaliadores!$H$17:$H$22,$G912))</f>
        <v>4.04166666666667</v>
      </c>
      <c r="AA912" s="0" t="n">
        <f aca="false">MEDIAN(INDEX(Avaliadores!$I$17:$I$22,$B912),INDEX(Avaliadores!$I$17:$I$22,$C912),INDEX(Avaliadores!$I$17:$I$22,$D912),INDEX(Avaliadores!$I$17:$I$22,$E912),INDEX(Avaliadores!$I$17:$I$22,$F912),INDEX(Avaliadores!$I$17:$I$22,$G912))</f>
        <v>6.04166666666667</v>
      </c>
      <c r="AB912" s="0" t="n">
        <f aca="false">IF(MAX(H912:K912)=MIN(H912:K912),0,IF($B$17="custo",(MAX(H912:K912)-H912)/(MAX(H912:K912)-MIN(H912:K912)),(H912-MIN(H912:K912))/(MAX(H912:K912)-MIN(H912:K912))))</f>
        <v>0.26781324301348</v>
      </c>
      <c r="AC912" s="0" t="n">
        <f aca="false">IF(MAX(H912:K912)=MIN(H912:K912),0,IF($B$17="custo",(MAX(H912:K912)-I912)/(MAX(H912:K912)-MIN(H912:K912)),(I912-MIN(H912:K912))/(MAX(H912:K912)-MIN(H912:K912))))</f>
        <v>0</v>
      </c>
      <c r="AD912" s="0" t="n">
        <f aca="false">IF(MAX(H912:K912)=MIN(H912:K912),0,IF($B$17="custo",(MAX(H912:K912)-J912)/(MAX(H912:K912)-MIN(H912:K912)),(J912-MIN(H912:K912))/(MAX(H912:K912)-MIN(H912:K912))))</f>
        <v>0.788252823508539</v>
      </c>
      <c r="AE912" s="0" t="n">
        <f aca="false">IF(MAX(H912:K912)=MIN(H912:K912),0,IF($B$17="custo",(MAX(H912:K912)-K912)/(MAX(H912:K912)-MIN(H912:K912)),(K912-MIN(H912:K912))/(MAX(H912:K912)-MIN(H912:K912))))</f>
        <v>1</v>
      </c>
      <c r="AF912" s="0" t="n">
        <f aca="false">IF(MAX(L912:O912)=MIN(L912:O912),0,IF($C$17="custo",(MAX(L912:O912)-L912)/(MAX(L912:O912)-MIN(L912:O912)),(L912-MIN(L912:O912))/(MAX(L912:O912)-MIN(L912:O912))))</f>
        <v>0.590744956260013</v>
      </c>
      <c r="AG912" s="0" t="n">
        <f aca="false">IF(MAX(L912:O912)=MIN(L912:O912),0,IF($C$17="custo",(MAX(L912:O912)-M912)/(MAX(L912:O912)-MIN(L912:O912)),(M912-MIN(L912:O912))/(MAX(L912:O912)-MIN(L912:O912))))</f>
        <v>1</v>
      </c>
      <c r="AH912" s="0" t="n">
        <f aca="false">IF(MAX(L912:O912)=MIN(L912:O912),0,IF($C$17="custo",(MAX(L912:O912)-N912)/(MAX(L912:O912)-MIN(L912:O912)),(N912-MIN(L912:O912))/(MAX(L912:O912)-MIN(L912:O912))))</f>
        <v>0.756192936834246</v>
      </c>
      <c r="AI912" s="0" t="n">
        <f aca="false">IF(MAX(L912:O912)=MIN(L912:O912),0,IF($C$17="custo",(MAX(L912:O912)-O912)/(MAX(L912:O912)-MIN(L912:O912)),(O912-MIN(L912:O912))/(MAX(L912:O912)-MIN(L912:O912))))</f>
        <v>0</v>
      </c>
      <c r="AJ912" s="0" t="n">
        <f aca="false">IF(MAX(P912:S912)=MIN(P912:S912),0,IF($D$17="custo",(MAX(P912:S912)-P912)/(MAX(P912:S912)-MIN(P912:S912)),(P912-MIN(P912:S912))/(MAX(P912:S912)-MIN(P912:S912))))</f>
        <v>0.269219677925865</v>
      </c>
      <c r="AK912" s="0" t="n">
        <f aca="false">IF(MAX(P912:S912)=MIN(P912:S912),0,IF($D$17="custo",(MAX(P912:S912)-Q912)/(MAX(P912:S912)-MIN(P912:S912)),(Q912-MIN(P912:S912))/(MAX(P912:S912)-MIN(P912:S912))))</f>
        <v>0</v>
      </c>
      <c r="AL912" s="0" t="n">
        <f aca="false">IF(MAX(P912:S912)=MIN(P912:S912),0,IF($D$17="custo",(MAX(P912:S912)-R912)/(MAX(P912:S912)-MIN(P912:S912)),(R912-MIN(P912:S912))/(MAX(P912:S912)-MIN(P912:S912))))</f>
        <v>0.75328896578129</v>
      </c>
      <c r="AM912" s="0" t="n">
        <f aca="false">IF(MAX(P912:S912)=MIN(P912:S912),0,IF($D$17="custo",(MAX(P912:S912)-S912)/(MAX(P912:S912)-MIN(P912:S912)),(S912-MIN(P912:S912))/(MAX(P912:S912)-MIN(P912:S912))))</f>
        <v>1</v>
      </c>
      <c r="AN912" s="0" t="n">
        <f aca="false">IF(MAX(T912:W912)=MIN(T912:W912),0,IF($E$17="custo",(MAX(T912:W912)-T912)/(MAX(T912:W912)-MIN(T912:W912)),(T912-MIN(T912:W912))/(MAX(T912:W912)-MIN(T912:W912))))</f>
        <v>0</v>
      </c>
      <c r="AO912" s="0" t="n">
        <f aca="false">IF(MAX(T912:W912)=MIN(T912:W912),0,IF($E$17="custo",(MAX(T912:W912)-U912)/(MAX(T912:W912)-MIN(T912:W912)),(U912-MIN(T912:W912))/(MAX(T912:W912)-MIN(T912:W912))))</f>
        <v>0.666666666666667</v>
      </c>
      <c r="AP912" s="0" t="n">
        <f aca="false">IF(MAX(T912:W912)=MIN(T912:W912),0,IF($E$17="custo",(MAX(T912:W912)-V912)/(MAX(T912:W912)-MIN(T912:W912)),(V912-MIN(T912:W912))/(MAX(T912:W912)-MIN(T912:W912))))</f>
        <v>1</v>
      </c>
      <c r="AQ912" s="0" t="n">
        <f aca="false">IF(MAX(T912:W912)=MIN(T912:W912),0,IF($E$17="custo",(MAX(T912:W912)-W912)/(MAX(T912:W912)-MIN(T912:W912)),(W912-MIN(T912:W912))/(MAX(T912:W912)-MIN(T912:W912))))</f>
        <v>1</v>
      </c>
      <c r="AR912" s="0" t="n">
        <f aca="false">IF(MAX(X912:AA912)=MIN(X912:AA912),0,IF($F$17="custo",(MAX(X912:AA912)-X912)/(MAX(X912:AA912)-MIN(X912:AA912)),(X912-MIN(X912:AA912))/(MAX(X912:AA912)-MIN(X912:AA912))))</f>
        <v>0</v>
      </c>
      <c r="AS912" s="0" t="n">
        <f aca="false">IF(MAX(X912:AA912)=MIN(X912:AA912),0,IF($F$17="custo",(MAX(X912:AA912)-Y912)/(MAX(X912:AA912)-MIN(X912:AA912)),(Y912-MIN(X912:AA912))/(MAX(X912:AA912)-MIN(X912:AA912))))</f>
        <v>0.96875</v>
      </c>
      <c r="AT912" s="0" t="n">
        <f aca="false">IF(MAX(X912:AA912)=MIN(X912:AA912),0,IF($F$17="custo",(MAX(X912:AA912)-Z912)/(MAX(X912:AA912)-MIN(X912:AA912)),(Z912-MIN(X912:AA912))/(MAX(X912:AA912)-MIN(X912:AA912))))</f>
        <v>0.5</v>
      </c>
      <c r="AU912" s="0" t="n">
        <f aca="false">IF(MAX(X912:AA912)=MIN(X912:AA912),0,IF($F$17="custo",(MAX(X912:AA912)-AA912)/(MAX(X912:AA912)-MIN(X912:AA912)),(AA912-MIN(X912:AA912))/(MAX(X912:AA912)-MIN(X912:AA912))))</f>
        <v>1</v>
      </c>
      <c r="AV912" s="0" t="n">
        <f aca="false">STDEVP(AB912:AE912)</f>
        <v>0.398815286011817</v>
      </c>
      <c r="AW912" s="0" t="n">
        <f aca="false">STDEVP(AF912:AI912)</f>
        <v>0.36870652033637</v>
      </c>
      <c r="AX912" s="0" t="n">
        <f aca="false">STDEVP(AJ912:AM912)</f>
        <v>0.392838452001205</v>
      </c>
      <c r="AY912" s="0" t="n">
        <f aca="false">STDEVP(AN912:AQ912)</f>
        <v>0.408248290463863</v>
      </c>
      <c r="AZ912" s="0" t="n">
        <f aca="false">STDEVP(AR912:AU912)</f>
        <v>0.407674785176555</v>
      </c>
      <c r="BA912" s="0" t="n">
        <f aca="false">AV912*((1-IFERROR(CORREL(AB912:AE912,AF912:AI912),0))+(1-IFERROR(CORREL(AB912:AE912,AJ912:AM912),0))+(1-IFERROR(CORREL(AB912:AE912,AN912:AQ912),0))+(1-IFERROR(CORREL(AB912:AE912,AR912:AU912),0)))</f>
        <v>1.17079804034289</v>
      </c>
      <c r="BB912" s="0" t="n">
        <f aca="false">AW912*((1-IFERROR(CORREL(AF912:AI912,AB912:AE912),0))+(1-IFERROR(CORREL(AF912:AI912,AJ912:AM912),0))+(1-IFERROR(CORREL(AF912:AI912,AN912:AQ912),0))+(1-IFERROR(CORREL(AF912:AI912,AR912:AU912),0)))</f>
        <v>2.19884002910409</v>
      </c>
      <c r="BC912" s="0" t="n">
        <f aca="false">AX912*((1-IFERROR(CORREL(AJ912:AM912,AB912:AE912),0))+(1-IFERROR(CORREL(AJ912:AM912,AF912:AI912),0))+(1-IFERROR(CORREL(AJ912:AM912,AN912:AQ912),0))+(1-IFERROR(CORREL(AJ912:AM912,AR912:AU912),0)))</f>
        <v>1.16260809867041</v>
      </c>
      <c r="BD912" s="0" t="n">
        <f aca="false">AY912*((1-IFERROR(CORREL(AN912:AQ912,AB912:AE912),0))+(1-IFERROR(CORREL(AN912:AQ912,AF912:AI912),0))+(1-IFERROR(CORREL(AN912:AQ912,AJ912:AM912),0))+(1-IFERROR(CORREL(AN912:AQ912,AR912:AU912),0)))</f>
        <v>0.903053187131771</v>
      </c>
      <c r="BE912" s="0" t="n">
        <f aca="false">AZ912*((1-IFERROR(CORREL(AR912:AU912,AB912:AE912),0))+(1-IFERROR(CORREL(AR912:AU912,AF912:AI912),0))+(1-IFERROR(CORREL(AR912:AU912,AJ912:AM912),0))+(1-IFERROR(CORREL(AR912:AU912,AN912:AQ912),0)))</f>
        <v>1.2332906423043</v>
      </c>
      <c r="BF912" s="0" t="n">
        <f aca="false">IF(SUM(BA912:BE912)&gt;0,BA912/SUM(BA912:BE912),1/5)</f>
        <v>0.175569054443657</v>
      </c>
      <c r="BG912" s="0" t="n">
        <f aca="false">IF(SUM(BA912:BE912)&gt;0,BB912/SUM(BA912:BE912),1/5)</f>
        <v>0.329730877128567</v>
      </c>
      <c r="BH912" s="0" t="n">
        <f aca="false">IF(SUM(BA912:BE912)&gt;0,BC912/SUM(BA912:BE912),1/5)</f>
        <v>0.174340917509839</v>
      </c>
      <c r="BI912" s="0" t="n">
        <f aca="false">IF(SUM(BA912:BE912)&gt;0,BD912/SUM(BA912:BE912),1/5)</f>
        <v>0.135418909763995</v>
      </c>
      <c r="BJ912" s="0" t="n">
        <f aca="false">IF(SUM(BA912:BE912)&gt;0,BE912/SUM(BA912:BE912),1/5)</f>
        <v>0.184940241153942</v>
      </c>
      <c r="BK912" s="0" t="n">
        <f aca="false">BF912*AB912+BG912*AF912+BH912*AJ912+BI912*AN912+BJ912*AR912</f>
        <v>0.288742576091556</v>
      </c>
      <c r="BL912" s="0" t="n">
        <f aca="false">BF912*AC912+BG912*AG912+BH912*AK912+BI912*AO912+BJ912*AS912</f>
        <v>0.599171008922445</v>
      </c>
      <c r="BM912" s="0" t="n">
        <f aca="false">BF912*AD912+BG912*AH912+BH912*AL912+BI912*AP912+BJ912*AT912</f>
        <v>0.746951083012034</v>
      </c>
      <c r="BN912" s="0" t="n">
        <f aca="false">BF912*AE912+BG912*AI912+BH912*AM912+BI912*AQ912+BJ912*AU912</f>
        <v>0.670269122871433</v>
      </c>
      <c r="BO912" s="0" t="n">
        <f aca="false">RANK(BK912,$BK912:$BN912)</f>
        <v>4</v>
      </c>
      <c r="BP912" s="0" t="n">
        <f aca="false">RANK(BL912,$BK912:$BN912)</f>
        <v>3</v>
      </c>
      <c r="BQ912" s="0" t="n">
        <f aca="false">RANK(BM912,$BK912:$BN912)</f>
        <v>1</v>
      </c>
      <c r="BR912" s="0" t="n">
        <f aca="false">RANK(BN912,$BK912:$BN912)</f>
        <v>2</v>
      </c>
    </row>
    <row r="913" customFormat="false" ht="15" hidden="false" customHeight="false" outlineLevel="0" collapsed="false">
      <c r="A913" s="0" t="n">
        <v>890</v>
      </c>
      <c r="B913" s="0" t="n">
        <f aca="false">RANDBETWEEN(1,$B$5)</f>
        <v>1</v>
      </c>
      <c r="C913" s="0" t="n">
        <f aca="false">RANDBETWEEN(1,$B$5)</f>
        <v>5</v>
      </c>
      <c r="D913" s="0" t="n">
        <f aca="false">RANDBETWEEN(1,$B$5)</f>
        <v>6</v>
      </c>
      <c r="E913" s="0" t="n">
        <f aca="false">RANDBETWEEN(1,$B$5)</f>
        <v>6</v>
      </c>
      <c r="F913" s="0" t="n">
        <f aca="false">RANDBETWEEN(1,$B$5)</f>
        <v>3</v>
      </c>
      <c r="G913" s="0" t="n">
        <f aca="false">RANDBETWEEN(1,$B$5)</f>
        <v>2</v>
      </c>
      <c r="H913" s="0" t="n">
        <f aca="true">NORMINV(RAND(),$B$8,$B$13)</f>
        <v>51.7027571063311</v>
      </c>
      <c r="I913" s="0" t="n">
        <f aca="true">NORMINV(RAND(),$C$8,$C$13)</f>
        <v>64.5555930694558</v>
      </c>
      <c r="J913" s="0" t="n">
        <f aca="true">NORMINV(RAND(),$D$8,$D$13)</f>
        <v>15.3227826988648</v>
      </c>
      <c r="K913" s="0" t="n">
        <f aca="true">NORMINV(RAND(),$E$8,$E$13)</f>
        <v>2.84439987624567</v>
      </c>
      <c r="L913" s="0" t="n">
        <f aca="true">NORMINV(RAND(),$B$9,$B$14)</f>
        <v>47.3679361468115</v>
      </c>
      <c r="M913" s="0" t="n">
        <f aca="true">NORMINV(RAND(),$C$9,$C$14)</f>
        <v>55.502497150497</v>
      </c>
      <c r="N913" s="0" t="n">
        <f aca="true">NORMINV(RAND(),$D$9,$D$14)</f>
        <v>47.1709227074873</v>
      </c>
      <c r="O913" s="0" t="n">
        <f aca="true">NORMINV(RAND(),$E$9,$E$14)</f>
        <v>22.7999680677113</v>
      </c>
      <c r="P913" s="0" t="n">
        <f aca="true">NORMINV(RAND(),$B$10,$B$15)</f>
        <v>25.2214982239828</v>
      </c>
      <c r="Q913" s="0" t="n">
        <f aca="true">NORMINV(RAND(),$C$10,$C$15)</f>
        <v>30.2434334449572</v>
      </c>
      <c r="R913" s="0" t="n">
        <f aca="true">NORMINV(RAND(),$D$10,$D$15)</f>
        <v>9.9930870590704</v>
      </c>
      <c r="S913" s="0" t="n">
        <f aca="true">NORMINV(RAND(),$E$10,$E$15)</f>
        <v>4.12672367149882</v>
      </c>
      <c r="T913" s="0" t="n">
        <f aca="false">MEDIAN(INDEX(Avaliadores!$B$17:$B$22,$B913),INDEX(Avaliadores!$B$17:$B$22,$C913),INDEX(Avaliadores!$B$17:$B$22,$D913),INDEX(Avaliadores!$B$17:$B$22,$E913),INDEX(Avaliadores!$B$17:$B$22,$F913),INDEX(Avaliadores!$B$17:$B$22,$G913))</f>
        <v>2.29166666666667</v>
      </c>
      <c r="U913" s="0" t="n">
        <f aca="false">MEDIAN(INDEX(Avaliadores!$C$17:$C$22,$B913),INDEX(Avaliadores!$C$17:$C$22,$C913),INDEX(Avaliadores!$C$17:$C$22,$D913),INDEX(Avaliadores!$C$17:$C$22,$E913),INDEX(Avaliadores!$C$17:$C$22,$F913),INDEX(Avaliadores!$C$17:$C$22,$G913))</f>
        <v>5.29166666666667</v>
      </c>
      <c r="V913" s="0" t="n">
        <f aca="false">MEDIAN(INDEX(Avaliadores!$D$17:$D$22,$B913),INDEX(Avaliadores!$D$17:$D$22,$C913),INDEX(Avaliadores!$D$17:$D$22,$D913),INDEX(Avaliadores!$D$17:$D$22,$E913),INDEX(Avaliadores!$D$17:$D$22,$F913),INDEX(Avaliadores!$D$17:$D$22,$G913))</f>
        <v>5.66666666666667</v>
      </c>
      <c r="W913" s="0" t="n">
        <f aca="false">MEDIAN(INDEX(Avaliadores!$E$17:$E$22,$B913),INDEX(Avaliadores!$E$17:$E$22,$C913),INDEX(Avaliadores!$E$17:$E$22,$D913),INDEX(Avaliadores!$E$17:$E$22,$E913),INDEX(Avaliadores!$E$17:$E$22,$F913),INDEX(Avaliadores!$E$17:$E$22,$G913))</f>
        <v>6.04166666666667</v>
      </c>
      <c r="X913" s="0" t="n">
        <f aca="false">MEDIAN(INDEX(Avaliadores!$F$17:$F$22,$B913),INDEX(Avaliadores!$F$17:$F$22,$C913),INDEX(Avaliadores!$F$17:$F$22,$D913),INDEX(Avaliadores!$F$17:$F$22,$E913),INDEX(Avaliadores!$F$17:$F$22,$F913),INDEX(Avaliadores!$F$17:$F$22,$G913))</f>
        <v>2.66666666666667</v>
      </c>
      <c r="Y913" s="0" t="n">
        <f aca="false">MEDIAN(INDEX(Avaliadores!$G$17:$G$22,$B913),INDEX(Avaliadores!$G$17:$G$22,$C913),INDEX(Avaliadores!$G$17:$G$22,$D913),INDEX(Avaliadores!$G$17:$G$22,$E913),INDEX(Avaliadores!$G$17:$G$22,$F913),INDEX(Avaliadores!$G$17:$G$22,$G913))</f>
        <v>5.04166666666667</v>
      </c>
      <c r="Z913" s="0" t="n">
        <f aca="false">MEDIAN(INDEX(Avaliadores!$H$17:$H$22,$B913),INDEX(Avaliadores!$H$17:$H$22,$C913),INDEX(Avaliadores!$H$17:$H$22,$D913),INDEX(Avaliadores!$H$17:$H$22,$E913),INDEX(Avaliadores!$H$17:$H$22,$F913),INDEX(Avaliadores!$H$17:$H$22,$G913))</f>
        <v>4.04166666666667</v>
      </c>
      <c r="AA913" s="0" t="n">
        <f aca="false">MEDIAN(INDEX(Avaliadores!$I$17:$I$22,$B913),INDEX(Avaliadores!$I$17:$I$22,$C913),INDEX(Avaliadores!$I$17:$I$22,$D913),INDEX(Avaliadores!$I$17:$I$22,$E913),INDEX(Avaliadores!$I$17:$I$22,$F913),INDEX(Avaliadores!$I$17:$I$22,$G913))</f>
        <v>6.91666666666667</v>
      </c>
      <c r="AB913" s="0" t="n">
        <f aca="false">IF(MAX(H913:K913)=MIN(H913:K913),0,IF($B$17="custo",(MAX(H913:K913)-H913)/(MAX(H913:K913)-MIN(H913:K913)),(H913-MIN(H913:K913))/(MAX(H913:K913)-MIN(H913:K913))))</f>
        <v>0.208273982369521</v>
      </c>
      <c r="AC913" s="0" t="n">
        <f aca="false">IF(MAX(H913:K913)=MIN(H913:K913),0,IF($B$17="custo",(MAX(H913:K913)-I913)/(MAX(H913:K913)-MIN(H913:K913)),(I913-MIN(H913:K913))/(MAX(H913:K913)-MIN(H913:K913))))</f>
        <v>0</v>
      </c>
      <c r="AD913" s="0" t="n">
        <f aca="false">IF(MAX(H913:K913)=MIN(H913:K913),0,IF($B$17="custo",(MAX(H913:K913)-J913)/(MAX(H913:K913)-MIN(H913:K913)),(J913-MIN(H913:K913))/(MAX(H913:K913)-MIN(H913:K913))))</f>
        <v>0.797793849430996</v>
      </c>
      <c r="AE913" s="0" t="n">
        <f aca="false">IF(MAX(H913:K913)=MIN(H913:K913),0,IF($B$17="custo",(MAX(H913:K913)-K913)/(MAX(H913:K913)-MIN(H913:K913)),(K913-MIN(H913:K913))/(MAX(H913:K913)-MIN(H913:K913))))</f>
        <v>1</v>
      </c>
      <c r="AF913" s="0" t="n">
        <f aca="false">IF(MAX(L913:O913)=MIN(L913:O913),0,IF($C$17="custo",(MAX(L913:O913)-L913)/(MAX(L913:O913)-MIN(L913:O913)),(L913-MIN(L913:O913))/(MAX(L913:O913)-MIN(L913:O913))))</f>
        <v>0.751255904915089</v>
      </c>
      <c r="AG913" s="0" t="n">
        <f aca="false">IF(MAX(L913:O913)=MIN(L913:O913),0,IF($C$17="custo",(MAX(L913:O913)-M913)/(MAX(L913:O913)-MIN(L913:O913)),(M913-MIN(L913:O913))/(MAX(L913:O913)-MIN(L913:O913))))</f>
        <v>1</v>
      </c>
      <c r="AH913" s="0" t="n">
        <f aca="false">IF(MAX(L913:O913)=MIN(L913:O913),0,IF($C$17="custo",(MAX(L913:O913)-N913)/(MAX(L913:O913)-MIN(L913:O913)),(N913-MIN(L913:O913))/(MAX(L913:O913)-MIN(L913:O913))))</f>
        <v>0.745231495034572</v>
      </c>
      <c r="AI913" s="0" t="n">
        <f aca="false">IF(MAX(L913:O913)=MIN(L913:O913),0,IF($C$17="custo",(MAX(L913:O913)-O913)/(MAX(L913:O913)-MIN(L913:O913)),(O913-MIN(L913:O913))/(MAX(L913:O913)-MIN(L913:O913))))</f>
        <v>0</v>
      </c>
      <c r="AJ913" s="0" t="n">
        <f aca="false">IF(MAX(P913:S913)=MIN(P913:S913),0,IF($D$17="custo",(MAX(P913:S913)-P913)/(MAX(P913:S913)-MIN(P913:S913)),(P913-MIN(P913:S913))/(MAX(P913:S913)-MIN(P913:S913))))</f>
        <v>0.192288204162611</v>
      </c>
      <c r="AK913" s="0" t="n">
        <f aca="false">IF(MAX(P913:S913)=MIN(P913:S913),0,IF($D$17="custo",(MAX(P913:S913)-Q913)/(MAX(P913:S913)-MIN(P913:S913)),(Q913-MIN(P913:S913))/(MAX(P913:S913)-MIN(P913:S913))))</f>
        <v>0</v>
      </c>
      <c r="AL913" s="0" t="n">
        <f aca="false">IF(MAX(P913:S913)=MIN(P913:S913),0,IF($D$17="custo",(MAX(P913:S913)-R913)/(MAX(P913:S913)-MIN(P913:S913)),(R913-MIN(P913:S913))/(MAX(P913:S913)-MIN(P913:S913))))</f>
        <v>0.775378926424592</v>
      </c>
      <c r="AM913" s="0" t="n">
        <f aca="false">IF(MAX(P913:S913)=MIN(P913:S913),0,IF($D$17="custo",(MAX(P913:S913)-S913)/(MAX(P913:S913)-MIN(P913:S913)),(S913-MIN(P913:S913))/(MAX(P913:S913)-MIN(P913:S913))))</f>
        <v>1</v>
      </c>
      <c r="AN913" s="0" t="n">
        <f aca="false">IF(MAX(T913:W913)=MIN(T913:W913),0,IF($E$17="custo",(MAX(T913:W913)-T913)/(MAX(T913:W913)-MIN(T913:W913)),(T913-MIN(T913:W913))/(MAX(T913:W913)-MIN(T913:W913))))</f>
        <v>0</v>
      </c>
      <c r="AO913" s="0" t="n">
        <f aca="false">IF(MAX(T913:W913)=MIN(T913:W913),0,IF($E$17="custo",(MAX(T913:W913)-U913)/(MAX(T913:W913)-MIN(T913:W913)),(U913-MIN(T913:W913))/(MAX(T913:W913)-MIN(T913:W913))))</f>
        <v>0.8</v>
      </c>
      <c r="AP913" s="0" t="n">
        <f aca="false">IF(MAX(T913:W913)=MIN(T913:W913),0,IF($E$17="custo",(MAX(T913:W913)-V913)/(MAX(T913:W913)-MIN(T913:W913)),(V913-MIN(T913:W913))/(MAX(T913:W913)-MIN(T913:W913))))</f>
        <v>0.9</v>
      </c>
      <c r="AQ913" s="0" t="n">
        <f aca="false">IF(MAX(T913:W913)=MIN(T913:W913),0,IF($E$17="custo",(MAX(T913:W913)-W913)/(MAX(T913:W913)-MIN(T913:W913)),(W913-MIN(T913:W913))/(MAX(T913:W913)-MIN(T913:W913))))</f>
        <v>1</v>
      </c>
      <c r="AR913" s="0" t="n">
        <f aca="false">IF(MAX(X913:AA913)=MIN(X913:AA913),0,IF($F$17="custo",(MAX(X913:AA913)-X913)/(MAX(X913:AA913)-MIN(X913:AA913)),(X913-MIN(X913:AA913))/(MAX(X913:AA913)-MIN(X913:AA913))))</f>
        <v>0</v>
      </c>
      <c r="AS913" s="0" t="n">
        <f aca="false">IF(MAX(X913:AA913)=MIN(X913:AA913),0,IF($F$17="custo",(MAX(X913:AA913)-Y913)/(MAX(X913:AA913)-MIN(X913:AA913)),(Y913-MIN(X913:AA913))/(MAX(X913:AA913)-MIN(X913:AA913))))</f>
        <v>0.558823529411765</v>
      </c>
      <c r="AT913" s="0" t="n">
        <f aca="false">IF(MAX(X913:AA913)=MIN(X913:AA913),0,IF($F$17="custo",(MAX(X913:AA913)-Z913)/(MAX(X913:AA913)-MIN(X913:AA913)),(Z913-MIN(X913:AA913))/(MAX(X913:AA913)-MIN(X913:AA913))))</f>
        <v>0.323529411764706</v>
      </c>
      <c r="AU913" s="0" t="n">
        <f aca="false">IF(MAX(X913:AA913)=MIN(X913:AA913),0,IF($F$17="custo",(MAX(X913:AA913)-AA913)/(MAX(X913:AA913)-MIN(X913:AA913)),(AA913-MIN(X913:AA913))/(MAX(X913:AA913)-MIN(X913:AA913))))</f>
        <v>1</v>
      </c>
      <c r="AV913" s="0" t="n">
        <f aca="false">STDEVP(AB913:AE913)</f>
        <v>0.410419310424041</v>
      </c>
      <c r="AW913" s="0" t="n">
        <f aca="false">STDEVP(AF913:AI913)</f>
        <v>0.37471425157525</v>
      </c>
      <c r="AX913" s="0" t="n">
        <f aca="false">STDEVP(AJ913:AM913)</f>
        <v>0.409346658959468</v>
      </c>
      <c r="AY913" s="0" t="n">
        <f aca="false">STDEVP(AN913:AQ913)</f>
        <v>0.396074487943872</v>
      </c>
      <c r="AZ913" s="0" t="n">
        <f aca="false">STDEVP(AR913:AU913)</f>
        <v>0.364397402745996</v>
      </c>
      <c r="BA913" s="0" t="n">
        <f aca="false">AV913*((1-IFERROR(CORREL(AB913:AE913,AF913:AI913),0))+(1-IFERROR(CORREL(AB913:AE913,AJ913:AM913),0))+(1-IFERROR(CORREL(AB913:AE913,AN913:AQ913),0))+(1-IFERROR(CORREL(AB913:AE913,AR913:AU913),0)))</f>
        <v>1.12046419866507</v>
      </c>
      <c r="BB913" s="0" t="n">
        <f aca="false">AW913*((1-IFERROR(CORREL(AF913:AI913,AB913:AE913),0))+(1-IFERROR(CORREL(AF913:AI913,AJ913:AM913),0))+(1-IFERROR(CORREL(AF913:AI913,AN913:AQ913),0))+(1-IFERROR(CORREL(AF913:AI913,AR913:AU913),0)))</f>
        <v>2.50547433911126</v>
      </c>
      <c r="BC913" s="0" t="n">
        <f aca="false">AX913*((1-IFERROR(CORREL(AJ913:AM913,AB913:AE913),0))+(1-IFERROR(CORREL(AJ913:AM913,AF913:AI913),0))+(1-IFERROR(CORREL(AJ913:AM913,AN913:AQ913),0))+(1-IFERROR(CORREL(AJ913:AM913,AR913:AU913),0)))</f>
        <v>1.1093629664628</v>
      </c>
      <c r="BD913" s="0" t="n">
        <f aca="false">AY913*((1-IFERROR(CORREL(AN913:AQ913,AB913:AE913),0))+(1-IFERROR(CORREL(AN913:AQ913,AF913:AI913),0))+(1-IFERROR(CORREL(AN913:AQ913,AJ913:AM913),0))+(1-IFERROR(CORREL(AN913:AQ913,AR913:AU913),0)))</f>
        <v>0.959077558112513</v>
      </c>
      <c r="BE913" s="0" t="n">
        <f aca="false">AZ913*((1-IFERROR(CORREL(AR913:AU913,AB913:AE913),0))+(1-IFERROR(CORREL(AR913:AU913,AF913:AI913),0))+(1-IFERROR(CORREL(AR913:AU913,AJ913:AM913),0))+(1-IFERROR(CORREL(AR913:AU913,AN913:AQ913),0)))</f>
        <v>1.02279122646482</v>
      </c>
      <c r="BF913" s="0" t="n">
        <f aca="false">IF(SUM(BA913:BE913)&gt;0,BA913/SUM(BA913:BE913),1/5)</f>
        <v>0.166805983842713</v>
      </c>
      <c r="BG913" s="0" t="n">
        <f aca="false">IF(SUM(BA913:BE913)&gt;0,BB913/SUM(BA913:BE913),1/5)</f>
        <v>0.372995507242487</v>
      </c>
      <c r="BH913" s="0" t="n">
        <f aca="false">IF(SUM(BA913:BE913)&gt;0,BC913/SUM(BA913:BE913),1/5)</f>
        <v>0.16515331884764</v>
      </c>
      <c r="BI913" s="0" t="n">
        <f aca="false">IF(SUM(BA913:BE913)&gt;0,BD913/SUM(BA913:BE913),1/5)</f>
        <v>0.142779997659029</v>
      </c>
      <c r="BJ913" s="0" t="n">
        <f aca="false">IF(SUM(BA913:BE913)&gt;0,BE913/SUM(BA913:BE913),1/5)</f>
        <v>0.152265192408131</v>
      </c>
      <c r="BK913" s="0" t="n">
        <f aca="false">BF913*AB913+BG913*AF913+BH913*AJ913+BI913*AN913+BJ913*AR913</f>
        <v>0.346713458953413</v>
      </c>
      <c r="BL913" s="0" t="n">
        <f aca="false">BF913*AC913+BG913*AG913+BH913*AK913+BI913*AO913+BJ913*AS913</f>
        <v>0.572308877597784</v>
      </c>
      <c r="BM913" s="0" t="n">
        <f aca="false">BF913*AD913+BG913*AH913+BH913*AL913+BI913*AP913+BJ913*AT913</f>
        <v>0.71686545655021</v>
      </c>
      <c r="BN913" s="0" t="n">
        <f aca="false">BF913*AE913+BG913*AI913+BH913*AM913+BI913*AQ913+BJ913*AU913</f>
        <v>0.627004492757513</v>
      </c>
      <c r="BO913" s="0" t="n">
        <f aca="false">RANK(BK913,$BK913:$BN913)</f>
        <v>4</v>
      </c>
      <c r="BP913" s="0" t="n">
        <f aca="false">RANK(BL913,$BK913:$BN913)</f>
        <v>3</v>
      </c>
      <c r="BQ913" s="0" t="n">
        <f aca="false">RANK(BM913,$BK913:$BN913)</f>
        <v>1</v>
      </c>
      <c r="BR913" s="0" t="n">
        <f aca="false">RANK(BN913,$BK913:$BN913)</f>
        <v>2</v>
      </c>
    </row>
    <row r="914" customFormat="false" ht="15" hidden="false" customHeight="false" outlineLevel="0" collapsed="false">
      <c r="A914" s="0" t="n">
        <v>891</v>
      </c>
      <c r="B914" s="0" t="n">
        <f aca="false">RANDBETWEEN(1,$B$5)</f>
        <v>4</v>
      </c>
      <c r="C914" s="0" t="n">
        <f aca="false">RANDBETWEEN(1,$B$5)</f>
        <v>1</v>
      </c>
      <c r="D914" s="0" t="n">
        <f aca="false">RANDBETWEEN(1,$B$5)</f>
        <v>6</v>
      </c>
      <c r="E914" s="0" t="n">
        <f aca="false">RANDBETWEEN(1,$B$5)</f>
        <v>6</v>
      </c>
      <c r="F914" s="0" t="n">
        <f aca="false">RANDBETWEEN(1,$B$5)</f>
        <v>5</v>
      </c>
      <c r="G914" s="0" t="n">
        <f aca="false">RANDBETWEEN(1,$B$5)</f>
        <v>1</v>
      </c>
      <c r="H914" s="0" t="n">
        <f aca="true">NORMINV(RAND(),$B$8,$B$13)</f>
        <v>52.1070819015328</v>
      </c>
      <c r="I914" s="0" t="n">
        <f aca="true">NORMINV(RAND(),$C$8,$C$13)</f>
        <v>57.2931044575522</v>
      </c>
      <c r="J914" s="0" t="n">
        <f aca="true">NORMINV(RAND(),$D$8,$D$13)</f>
        <v>15.7155702728936</v>
      </c>
      <c r="K914" s="0" t="n">
        <f aca="true">NORMINV(RAND(),$E$8,$E$13)</f>
        <v>3.19158437762218</v>
      </c>
      <c r="L914" s="0" t="n">
        <f aca="true">NORMINV(RAND(),$B$9,$B$14)</f>
        <v>49.3143791743783</v>
      </c>
      <c r="M914" s="0" t="n">
        <f aca="true">NORMINV(RAND(),$C$9,$C$14)</f>
        <v>56.2290061000817</v>
      </c>
      <c r="N914" s="0" t="n">
        <f aca="true">NORMINV(RAND(),$D$9,$D$14)</f>
        <v>40.9057530504892</v>
      </c>
      <c r="O914" s="0" t="n">
        <f aca="true">NORMINV(RAND(),$E$9,$E$14)</f>
        <v>26.3115648338622</v>
      </c>
      <c r="P914" s="0" t="n">
        <f aca="true">NORMINV(RAND(),$B$10,$B$15)</f>
        <v>24.6770041518245</v>
      </c>
      <c r="Q914" s="0" t="n">
        <f aca="true">NORMINV(RAND(),$C$10,$C$15)</f>
        <v>30.5750389467035</v>
      </c>
      <c r="R914" s="0" t="n">
        <f aca="true">NORMINV(RAND(),$D$10,$D$15)</f>
        <v>10.5893236993798</v>
      </c>
      <c r="S914" s="0" t="n">
        <f aca="true">NORMINV(RAND(),$E$10,$E$15)</f>
        <v>4.29480074113346</v>
      </c>
      <c r="T914" s="0" t="n">
        <f aca="false">MEDIAN(INDEX(Avaliadores!$B$17:$B$22,$B914),INDEX(Avaliadores!$B$17:$B$22,$C914),INDEX(Avaliadores!$B$17:$B$22,$D914),INDEX(Avaliadores!$B$17:$B$22,$E914),INDEX(Avaliadores!$B$17:$B$22,$F914),INDEX(Avaliadores!$B$17:$B$22,$G914))</f>
        <v>2.04166666666667</v>
      </c>
      <c r="U914" s="0" t="n">
        <f aca="false">MEDIAN(INDEX(Avaliadores!$C$17:$C$22,$B914),INDEX(Avaliadores!$C$17:$C$22,$C914),INDEX(Avaliadores!$C$17:$C$22,$D914),INDEX(Avaliadores!$C$17:$C$22,$E914),INDEX(Avaliadores!$C$17:$C$22,$F914),INDEX(Avaliadores!$C$17:$C$22,$G914))</f>
        <v>5.54166666666667</v>
      </c>
      <c r="V914" s="0" t="n">
        <f aca="false">MEDIAN(INDEX(Avaliadores!$D$17:$D$22,$B914),INDEX(Avaliadores!$D$17:$D$22,$C914),INDEX(Avaliadores!$D$17:$D$22,$D914),INDEX(Avaliadores!$D$17:$D$22,$E914),INDEX(Avaliadores!$D$17:$D$22,$F914),INDEX(Avaliadores!$D$17:$D$22,$G914))</f>
        <v>5.54166666666667</v>
      </c>
      <c r="W914" s="0" t="n">
        <f aca="false">MEDIAN(INDEX(Avaliadores!$E$17:$E$22,$B914),INDEX(Avaliadores!$E$17:$E$22,$C914),INDEX(Avaliadores!$E$17:$E$22,$D914),INDEX(Avaliadores!$E$17:$E$22,$E914),INDEX(Avaliadores!$E$17:$E$22,$F914),INDEX(Avaliadores!$E$17:$E$22,$G914))</f>
        <v>6.79166666666667</v>
      </c>
      <c r="X914" s="0" t="n">
        <f aca="false">MEDIAN(INDEX(Avaliadores!$F$17:$F$22,$B914),INDEX(Avaliadores!$F$17:$F$22,$C914),INDEX(Avaliadores!$F$17:$F$22,$D914),INDEX(Avaliadores!$F$17:$F$22,$E914),INDEX(Avaliadores!$F$17:$F$22,$F914),INDEX(Avaliadores!$F$17:$F$22,$G914))</f>
        <v>2.79166666666667</v>
      </c>
      <c r="Y914" s="0" t="n">
        <f aca="false">MEDIAN(INDEX(Avaliadores!$G$17:$G$22,$B914),INDEX(Avaliadores!$G$17:$G$22,$C914),INDEX(Avaliadores!$G$17:$G$22,$D914),INDEX(Avaliadores!$G$17:$G$22,$E914),INDEX(Avaliadores!$G$17:$G$22,$F914),INDEX(Avaliadores!$G$17:$G$22,$G914))</f>
        <v>5.04166666666667</v>
      </c>
      <c r="Z914" s="0" t="n">
        <f aca="false">MEDIAN(INDEX(Avaliadores!$H$17:$H$22,$B914),INDEX(Avaliadores!$H$17:$H$22,$C914),INDEX(Avaliadores!$H$17:$H$22,$D914),INDEX(Avaliadores!$H$17:$H$22,$E914),INDEX(Avaliadores!$H$17:$H$22,$F914),INDEX(Avaliadores!$H$17:$H$22,$G914))</f>
        <v>4.04166666666667</v>
      </c>
      <c r="AA914" s="0" t="n">
        <f aca="false">MEDIAN(INDEX(Avaliadores!$I$17:$I$22,$B914),INDEX(Avaliadores!$I$17:$I$22,$C914),INDEX(Avaliadores!$I$17:$I$22,$D914),INDEX(Avaliadores!$I$17:$I$22,$E914),INDEX(Avaliadores!$I$17:$I$22,$F914),INDEX(Avaliadores!$I$17:$I$22,$G914))</f>
        <v>7.04166666666667</v>
      </c>
      <c r="AB914" s="0" t="n">
        <f aca="false">IF(MAX(H914:K914)=MIN(H914:K914),0,IF($B$17="custo",(MAX(H914:K914)-H914)/(MAX(H914:K914)-MIN(H914:K914)),(H914-MIN(H914:K914))/(MAX(H914:K914)-MIN(H914:K914))))</f>
        <v>0.0958572429824067</v>
      </c>
      <c r="AC914" s="0" t="n">
        <f aca="false">IF(MAX(H914:K914)=MIN(H914:K914),0,IF($B$17="custo",(MAX(H914:K914)-I914)/(MAX(H914:K914)-MIN(H914:K914)),(I914-MIN(H914:K914))/(MAX(H914:K914)-MIN(H914:K914))))</f>
        <v>0</v>
      </c>
      <c r="AD914" s="0" t="n">
        <f aca="false">IF(MAX(H914:K914)=MIN(H914:K914),0,IF($B$17="custo",(MAX(H914:K914)-J914)/(MAX(H914:K914)-MIN(H914:K914)),(J914-MIN(H914:K914))/(MAX(H914:K914)-MIN(H914:K914))))</f>
        <v>0.768509537684554</v>
      </c>
      <c r="AE914" s="0" t="n">
        <f aca="false">IF(MAX(H914:K914)=MIN(H914:K914),0,IF($B$17="custo",(MAX(H914:K914)-K914)/(MAX(H914:K914)-MIN(H914:K914)),(K914-MIN(H914:K914))/(MAX(H914:K914)-MIN(H914:K914))))</f>
        <v>1</v>
      </c>
      <c r="AF914" s="0" t="n">
        <f aca="false">IF(MAX(L914:O914)=MIN(L914:O914),0,IF($C$17="custo",(MAX(L914:O914)-L914)/(MAX(L914:O914)-MIN(L914:O914)),(L914-MIN(L914:O914))/(MAX(L914:O914)-MIN(L914:O914))))</f>
        <v>0.768876393399629</v>
      </c>
      <c r="AG914" s="0" t="n">
        <f aca="false">IF(MAX(L914:O914)=MIN(L914:O914),0,IF($C$17="custo",(MAX(L914:O914)-M914)/(MAX(L914:O914)-MIN(L914:O914)),(M914-MIN(L914:O914))/(MAX(L914:O914)-MIN(L914:O914))))</f>
        <v>1</v>
      </c>
      <c r="AH914" s="0" t="n">
        <f aca="false">IF(MAX(L914:O914)=MIN(L914:O914),0,IF($C$17="custo",(MAX(L914:O914)-N914)/(MAX(L914:O914)-MIN(L914:O914)),(N914-MIN(L914:O914))/(MAX(L914:O914)-MIN(L914:O914))))</f>
        <v>0.48781538791239</v>
      </c>
      <c r="AI914" s="0" t="n">
        <f aca="false">IF(MAX(L914:O914)=MIN(L914:O914),0,IF($C$17="custo",(MAX(L914:O914)-O914)/(MAX(L914:O914)-MIN(L914:O914)),(O914-MIN(L914:O914))/(MAX(L914:O914)-MIN(L914:O914))))</f>
        <v>0</v>
      </c>
      <c r="AJ914" s="0" t="n">
        <f aca="false">IF(MAX(P914:S914)=MIN(P914:S914),0,IF($D$17="custo",(MAX(P914:S914)-P914)/(MAX(P914:S914)-MIN(P914:S914)),(P914-MIN(P914:S914))/(MAX(P914:S914)-MIN(P914:S914))))</f>
        <v>0.224428513499124</v>
      </c>
      <c r="AK914" s="0" t="n">
        <f aca="false">IF(MAX(P914:S914)=MIN(P914:S914),0,IF($D$17="custo",(MAX(P914:S914)-Q914)/(MAX(P914:S914)-MIN(P914:S914)),(Q914-MIN(P914:S914))/(MAX(P914:S914)-MIN(P914:S914))))</f>
        <v>0</v>
      </c>
      <c r="AL914" s="0" t="n">
        <f aca="false">IF(MAX(P914:S914)=MIN(P914:S914),0,IF($D$17="custo",(MAX(P914:S914)-R914)/(MAX(P914:S914)-MIN(P914:S914)),(R914-MIN(P914:S914))/(MAX(P914:S914)-MIN(P914:S914))))</f>
        <v>0.760484554629636</v>
      </c>
      <c r="AM914" s="0" t="n">
        <f aca="false">IF(MAX(P914:S914)=MIN(P914:S914),0,IF($D$17="custo",(MAX(P914:S914)-S914)/(MAX(P914:S914)-MIN(P914:S914)),(S914-MIN(P914:S914))/(MAX(P914:S914)-MIN(P914:S914))))</f>
        <v>1</v>
      </c>
      <c r="AN914" s="0" t="n">
        <f aca="false">IF(MAX(T914:W914)=MIN(T914:W914),0,IF($E$17="custo",(MAX(T914:W914)-T914)/(MAX(T914:W914)-MIN(T914:W914)),(T914-MIN(T914:W914))/(MAX(T914:W914)-MIN(T914:W914))))</f>
        <v>0</v>
      </c>
      <c r="AO914" s="0" t="n">
        <f aca="false">IF(MAX(T914:W914)=MIN(T914:W914),0,IF($E$17="custo",(MAX(T914:W914)-U914)/(MAX(T914:W914)-MIN(T914:W914)),(U914-MIN(T914:W914))/(MAX(T914:W914)-MIN(T914:W914))))</f>
        <v>0.736842105263158</v>
      </c>
      <c r="AP914" s="0" t="n">
        <f aca="false">IF(MAX(T914:W914)=MIN(T914:W914),0,IF($E$17="custo",(MAX(T914:W914)-V914)/(MAX(T914:W914)-MIN(T914:W914)),(V914-MIN(T914:W914))/(MAX(T914:W914)-MIN(T914:W914))))</f>
        <v>0.736842105263158</v>
      </c>
      <c r="AQ914" s="0" t="n">
        <f aca="false">IF(MAX(T914:W914)=MIN(T914:W914),0,IF($E$17="custo",(MAX(T914:W914)-W914)/(MAX(T914:W914)-MIN(T914:W914)),(W914-MIN(T914:W914))/(MAX(T914:W914)-MIN(T914:W914))))</f>
        <v>1</v>
      </c>
      <c r="AR914" s="0" t="n">
        <f aca="false">IF(MAX(X914:AA914)=MIN(X914:AA914),0,IF($F$17="custo",(MAX(X914:AA914)-X914)/(MAX(X914:AA914)-MIN(X914:AA914)),(X914-MIN(X914:AA914))/(MAX(X914:AA914)-MIN(X914:AA914))))</f>
        <v>0</v>
      </c>
      <c r="AS914" s="0" t="n">
        <f aca="false">IF(MAX(X914:AA914)=MIN(X914:AA914),0,IF($F$17="custo",(MAX(X914:AA914)-Y914)/(MAX(X914:AA914)-MIN(X914:AA914)),(Y914-MIN(X914:AA914))/(MAX(X914:AA914)-MIN(X914:AA914))))</f>
        <v>0.529411764705882</v>
      </c>
      <c r="AT914" s="0" t="n">
        <f aca="false">IF(MAX(X914:AA914)=MIN(X914:AA914),0,IF($F$17="custo",(MAX(X914:AA914)-Z914)/(MAX(X914:AA914)-MIN(X914:AA914)),(Z914-MIN(X914:AA914))/(MAX(X914:AA914)-MIN(X914:AA914))))</f>
        <v>0.294117647058824</v>
      </c>
      <c r="AU914" s="0" t="n">
        <f aca="false">IF(MAX(X914:AA914)=MIN(X914:AA914),0,IF($F$17="custo",(MAX(X914:AA914)-AA914)/(MAX(X914:AA914)-MIN(X914:AA914)),(AA914-MIN(X914:AA914))/(MAX(X914:AA914)-MIN(X914:AA914))))</f>
        <v>1</v>
      </c>
      <c r="AV914" s="0" t="n">
        <f aca="false">STDEVP(AB914:AE914)</f>
        <v>0.427442875519844</v>
      </c>
      <c r="AW914" s="0" t="n">
        <f aca="false">STDEVP(AF914:AI914)</f>
        <v>0.372817083853139</v>
      </c>
      <c r="AX914" s="0" t="n">
        <f aca="false">STDEVP(AJ914:AM914)</f>
        <v>0.401165471936014</v>
      </c>
      <c r="AY914" s="0" t="n">
        <f aca="false">STDEVP(AN914:AQ914)</f>
        <v>0.372858613560651</v>
      </c>
      <c r="AZ914" s="0" t="n">
        <f aca="false">STDEVP(AR914:AU914)</f>
        <v>0.365878097194845</v>
      </c>
      <c r="BA914" s="0" t="n">
        <f aca="false">AV914*((1-IFERROR(CORREL(AB914:AE914,AF914:AI914),0))+(1-IFERROR(CORREL(AB914:AE914,AJ914:AM914),0))+(1-IFERROR(CORREL(AB914:AE914,AN914:AQ914),0))+(1-IFERROR(CORREL(AB914:AE914,AR914:AU914),0)))</f>
        <v>1.15591151788407</v>
      </c>
      <c r="BB914" s="0" t="n">
        <f aca="false">AW914*((1-IFERROR(CORREL(AF914:AI914,AB914:AE914),0))+(1-IFERROR(CORREL(AF914:AI914,AJ914:AM914),0))+(1-IFERROR(CORREL(AF914:AI914,AN914:AQ914),0))+(1-IFERROR(CORREL(AF914:AI914,AR914:AU914),0)))</f>
        <v>2.64708534849217</v>
      </c>
      <c r="BC914" s="0" t="n">
        <f aca="false">AX914*((1-IFERROR(CORREL(AJ914:AM914,AB914:AE914),0))+(1-IFERROR(CORREL(AJ914:AM914,AF914:AI914),0))+(1-IFERROR(CORREL(AJ914:AM914,AN914:AQ914),0))+(1-IFERROR(CORREL(AJ914:AM914,AR914:AU914),0)))</f>
        <v>1.15193614684051</v>
      </c>
      <c r="BD914" s="0" t="n">
        <f aca="false">AY914*((1-IFERROR(CORREL(AN914:AQ914,AB914:AE914),0))+(1-IFERROR(CORREL(AN914:AQ914,AF914:AI914),0))+(1-IFERROR(CORREL(AN914:AQ914,AJ914:AM914),0))+(1-IFERROR(CORREL(AN914:AQ914,AR914:AU914),0)))</f>
        <v>0.915616153910845</v>
      </c>
      <c r="BE914" s="0" t="n">
        <f aca="false">AZ914*((1-IFERROR(CORREL(AR914:AU914,AB914:AE914),0))+(1-IFERROR(CORREL(AR914:AU914,AF914:AI914),0))+(1-IFERROR(CORREL(AR914:AU914,AJ914:AM914),0))+(1-IFERROR(CORREL(AR914:AU914,AN914:AQ914),0)))</f>
        <v>0.962298929072095</v>
      </c>
      <c r="BF914" s="0" t="n">
        <f aca="false">IF(SUM(BA914:BE914)&gt;0,BA914/SUM(BA914:BE914),1/5)</f>
        <v>0.169169795905015</v>
      </c>
      <c r="BG914" s="0" t="n">
        <f aca="false">IF(SUM(BA914:BE914)&gt;0,BB914/SUM(BA914:BE914),1/5)</f>
        <v>0.387405853492402</v>
      </c>
      <c r="BH914" s="0" t="n">
        <f aca="false">IF(SUM(BA914:BE914)&gt;0,BC914/SUM(BA914:BE914),1/5)</f>
        <v>0.168587992974876</v>
      </c>
      <c r="BI914" s="0" t="n">
        <f aca="false">IF(SUM(BA914:BE914)&gt;0,BD914/SUM(BA914:BE914),1/5)</f>
        <v>0.134002123422017</v>
      </c>
      <c r="BJ914" s="0" t="n">
        <f aca="false">IF(SUM(BA914:BE914)&gt;0,BE914/SUM(BA914:BE914),1/5)</f>
        <v>0.140834234205691</v>
      </c>
      <c r="BK914" s="0" t="n">
        <f aca="false">BF914*AB914+BG914*AF914+BH914*AJ914+BI914*AN914+BJ914*AR914</f>
        <v>0.351919318303646</v>
      </c>
      <c r="BL914" s="0" t="n">
        <f aca="false">BF914*AC914+BG914*AG914+BH914*AK914+BI914*AO914+BJ914*AS914</f>
        <v>0.56070356068625</v>
      </c>
      <c r="BM914" s="0" t="n">
        <f aca="false">BF914*AD914+BG914*AH914+BH914*AL914+BI914*AP914+BJ914*AT914</f>
        <v>0.587359943417404</v>
      </c>
      <c r="BN914" s="0" t="n">
        <f aca="false">BF914*AE914+BG914*AI914+BH914*AM914+BI914*AQ914+BJ914*AU914</f>
        <v>0.612594146507599</v>
      </c>
      <c r="BO914" s="0" t="n">
        <f aca="false">RANK(BK914,$BK914:$BN914)</f>
        <v>4</v>
      </c>
      <c r="BP914" s="0" t="n">
        <f aca="false">RANK(BL914,$BK914:$BN914)</f>
        <v>3</v>
      </c>
      <c r="BQ914" s="0" t="n">
        <f aca="false">RANK(BM914,$BK914:$BN914)</f>
        <v>2</v>
      </c>
      <c r="BR914" s="0" t="n">
        <f aca="false">RANK(BN914,$BK914:$BN914)</f>
        <v>1</v>
      </c>
    </row>
    <row r="915" customFormat="false" ht="15" hidden="false" customHeight="false" outlineLevel="0" collapsed="false">
      <c r="A915" s="0" t="n">
        <v>892</v>
      </c>
      <c r="B915" s="0" t="n">
        <f aca="false">RANDBETWEEN(1,$B$5)</f>
        <v>4</v>
      </c>
      <c r="C915" s="0" t="n">
        <f aca="false">RANDBETWEEN(1,$B$5)</f>
        <v>3</v>
      </c>
      <c r="D915" s="0" t="n">
        <f aca="false">RANDBETWEEN(1,$B$5)</f>
        <v>5</v>
      </c>
      <c r="E915" s="0" t="n">
        <f aca="false">RANDBETWEEN(1,$B$5)</f>
        <v>2</v>
      </c>
      <c r="F915" s="0" t="n">
        <f aca="false">RANDBETWEEN(1,$B$5)</f>
        <v>2</v>
      </c>
      <c r="G915" s="0" t="n">
        <f aca="false">RANDBETWEEN(1,$B$5)</f>
        <v>6</v>
      </c>
      <c r="H915" s="0" t="n">
        <f aca="true">NORMINV(RAND(),$B$8,$B$13)</f>
        <v>48.3028115977111</v>
      </c>
      <c r="I915" s="0" t="n">
        <f aca="true">NORMINV(RAND(),$C$8,$C$13)</f>
        <v>71.5479285914886</v>
      </c>
      <c r="J915" s="0" t="n">
        <f aca="true">NORMINV(RAND(),$D$8,$D$13)</f>
        <v>16.7870659161871</v>
      </c>
      <c r="K915" s="0" t="n">
        <f aca="true">NORMINV(RAND(),$E$8,$E$13)</f>
        <v>3.4972777581863</v>
      </c>
      <c r="L915" s="0" t="n">
        <f aca="true">NORMINV(RAND(),$B$9,$B$14)</f>
        <v>43.1331081116606</v>
      </c>
      <c r="M915" s="0" t="n">
        <f aca="true">NORMINV(RAND(),$C$9,$C$14)</f>
        <v>50.3203697675346</v>
      </c>
      <c r="N915" s="0" t="n">
        <f aca="true">NORMINV(RAND(),$D$9,$D$14)</f>
        <v>39.8913533091317</v>
      </c>
      <c r="O915" s="0" t="n">
        <f aca="true">NORMINV(RAND(),$E$9,$E$14)</f>
        <v>24.1258551737337</v>
      </c>
      <c r="P915" s="0" t="n">
        <f aca="true">NORMINV(RAND(),$B$10,$B$15)</f>
        <v>22.5428453805579</v>
      </c>
      <c r="Q915" s="0" t="n">
        <f aca="true">NORMINV(RAND(),$C$10,$C$15)</f>
        <v>30.4302854872994</v>
      </c>
      <c r="R915" s="0" t="n">
        <f aca="true">NORMINV(RAND(),$D$10,$D$15)</f>
        <v>9.30979350251058</v>
      </c>
      <c r="S915" s="0" t="n">
        <f aca="true">NORMINV(RAND(),$E$10,$E$15)</f>
        <v>4.14203045080615</v>
      </c>
      <c r="T915" s="0" t="n">
        <f aca="false">MEDIAN(INDEX(Avaliadores!$B$17:$B$22,$B915),INDEX(Avaliadores!$B$17:$B$22,$C915),INDEX(Avaliadores!$B$17:$B$22,$D915),INDEX(Avaliadores!$B$17:$B$22,$E915),INDEX(Avaliadores!$B$17:$B$22,$F915),INDEX(Avaliadores!$B$17:$B$22,$G915))</f>
        <v>2.91666666666667</v>
      </c>
      <c r="U915" s="0" t="n">
        <f aca="false">MEDIAN(INDEX(Avaliadores!$C$17:$C$22,$B915),INDEX(Avaliadores!$C$17:$C$22,$C915),INDEX(Avaliadores!$C$17:$C$22,$D915),INDEX(Avaliadores!$C$17:$C$22,$E915),INDEX(Avaliadores!$C$17:$C$22,$F915),INDEX(Avaliadores!$C$17:$C$22,$G915))</f>
        <v>5.29166666666667</v>
      </c>
      <c r="V915" s="0" t="n">
        <f aca="false">MEDIAN(INDEX(Avaliadores!$D$17:$D$22,$B915),INDEX(Avaliadores!$D$17:$D$22,$C915),INDEX(Avaliadores!$D$17:$D$22,$D915),INDEX(Avaliadores!$D$17:$D$22,$E915),INDEX(Avaliadores!$D$17:$D$22,$F915),INDEX(Avaliadores!$D$17:$D$22,$G915))</f>
        <v>5.66666666666667</v>
      </c>
      <c r="W915" s="0" t="n">
        <f aca="false">MEDIAN(INDEX(Avaliadores!$E$17:$E$22,$B915),INDEX(Avaliadores!$E$17:$E$22,$C915),INDEX(Avaliadores!$E$17:$E$22,$D915),INDEX(Avaliadores!$E$17:$E$22,$E915),INDEX(Avaliadores!$E$17:$E$22,$F915),INDEX(Avaliadores!$E$17:$E$22,$G915))</f>
        <v>6.04166666666667</v>
      </c>
      <c r="X915" s="0" t="n">
        <f aca="false">MEDIAN(INDEX(Avaliadores!$F$17:$F$22,$B915),INDEX(Avaliadores!$F$17:$F$22,$C915),INDEX(Avaliadores!$F$17:$F$22,$D915),INDEX(Avaliadores!$F$17:$F$22,$E915),INDEX(Avaliadores!$F$17:$F$22,$F915),INDEX(Avaliadores!$F$17:$F$22,$G915))</f>
        <v>2.66666666666667</v>
      </c>
      <c r="Y915" s="0" t="n">
        <f aca="false">MEDIAN(INDEX(Avaliadores!$G$17:$G$22,$B915),INDEX(Avaliadores!$G$17:$G$22,$C915),INDEX(Avaliadores!$G$17:$G$22,$D915),INDEX(Avaliadores!$G$17:$G$22,$E915),INDEX(Avaliadores!$G$17:$G$22,$F915),INDEX(Avaliadores!$G$17:$G$22,$G915))</f>
        <v>5.41666666666667</v>
      </c>
      <c r="Z915" s="0" t="n">
        <f aca="false">MEDIAN(INDEX(Avaliadores!$H$17:$H$22,$B915),INDEX(Avaliadores!$H$17:$H$22,$C915),INDEX(Avaliadores!$H$17:$H$22,$D915),INDEX(Avaliadores!$H$17:$H$22,$E915),INDEX(Avaliadores!$H$17:$H$22,$F915),INDEX(Avaliadores!$H$17:$H$22,$G915))</f>
        <v>3.91666666666667</v>
      </c>
      <c r="AA915" s="0" t="n">
        <f aca="false">MEDIAN(INDEX(Avaliadores!$I$17:$I$22,$B915),INDEX(Avaliadores!$I$17:$I$22,$C915),INDEX(Avaliadores!$I$17:$I$22,$D915),INDEX(Avaliadores!$I$17:$I$22,$E915),INDEX(Avaliadores!$I$17:$I$22,$F915),INDEX(Avaliadores!$I$17:$I$22,$G915))</f>
        <v>6.29166666666667</v>
      </c>
      <c r="AB915" s="0" t="n">
        <f aca="false">IF(MAX(H915:K915)=MIN(H915:K915),0,IF($B$17="custo",(MAX(H915:K915)-H915)/(MAX(H915:K915)-MIN(H915:K915)),(H915-MIN(H915:K915))/(MAX(H915:K915)-MIN(H915:K915))))</f>
        <v>0.341585520625204</v>
      </c>
      <c r="AC915" s="0" t="n">
        <f aca="false">IF(MAX(H915:K915)=MIN(H915:K915),0,IF($B$17="custo",(MAX(H915:K915)-I915)/(MAX(H915:K915)-MIN(H915:K915)),(I915-MIN(H915:K915))/(MAX(H915:K915)-MIN(H915:K915))))</f>
        <v>0</v>
      </c>
      <c r="AD915" s="0" t="n">
        <f aca="false">IF(MAX(H915:K915)=MIN(H915:K915),0,IF($B$17="custo",(MAX(H915:K915)-J915)/(MAX(H915:K915)-MIN(H915:K915)),(J915-MIN(H915:K915))/(MAX(H915:K915)-MIN(H915:K915))))</f>
        <v>0.804707405509528</v>
      </c>
      <c r="AE915" s="0" t="n">
        <f aca="false">IF(MAX(H915:K915)=MIN(H915:K915),0,IF($B$17="custo",(MAX(H915:K915)-K915)/(MAX(H915:K915)-MIN(H915:K915)),(K915-MIN(H915:K915))/(MAX(H915:K915)-MIN(H915:K915))))</f>
        <v>1</v>
      </c>
      <c r="AF915" s="0" t="n">
        <f aca="false">IF(MAX(L915:O915)=MIN(L915:O915),0,IF($C$17="custo",(MAX(L915:O915)-L915)/(MAX(L915:O915)-MIN(L915:O915)),(L915-MIN(L915:O915))/(MAX(L915:O915)-MIN(L915:O915))))</f>
        <v>0.725619589928386</v>
      </c>
      <c r="AG915" s="0" t="n">
        <f aca="false">IF(MAX(L915:O915)=MIN(L915:O915),0,IF($C$17="custo",(MAX(L915:O915)-M915)/(MAX(L915:O915)-MIN(L915:O915)),(M915-MIN(L915:O915))/(MAX(L915:O915)-MIN(L915:O915))))</f>
        <v>1</v>
      </c>
      <c r="AH915" s="0" t="n">
        <f aca="false">IF(MAX(L915:O915)=MIN(L915:O915),0,IF($C$17="custo",(MAX(L915:O915)-N915)/(MAX(L915:O915)-MIN(L915:O915)),(N915-MIN(L915:O915))/(MAX(L915:O915)-MIN(L915:O915))))</f>
        <v>0.601862580004785</v>
      </c>
      <c r="AI915" s="0" t="n">
        <f aca="false">IF(MAX(L915:O915)=MIN(L915:O915),0,IF($C$17="custo",(MAX(L915:O915)-O915)/(MAX(L915:O915)-MIN(L915:O915)),(O915-MIN(L915:O915))/(MAX(L915:O915)-MIN(L915:O915))))</f>
        <v>0</v>
      </c>
      <c r="AJ915" s="0" t="n">
        <f aca="false">IF(MAX(P915:S915)=MIN(P915:S915),0,IF($D$17="custo",(MAX(P915:S915)-P915)/(MAX(P915:S915)-MIN(P915:S915)),(P915-MIN(P915:S915))/(MAX(P915:S915)-MIN(P915:S915))))</f>
        <v>0.30003665499259</v>
      </c>
      <c r="AK915" s="0" t="n">
        <f aca="false">IF(MAX(P915:S915)=MIN(P915:S915),0,IF($D$17="custo",(MAX(P915:S915)-Q915)/(MAX(P915:S915)-MIN(P915:S915)),(Q915-MIN(P915:S915))/(MAX(P915:S915)-MIN(P915:S915))))</f>
        <v>0</v>
      </c>
      <c r="AL915" s="0" t="n">
        <f aca="false">IF(MAX(P915:S915)=MIN(P915:S915),0,IF($D$17="custo",(MAX(P915:S915)-R915)/(MAX(P915:S915)-MIN(P915:S915)),(R915-MIN(P915:S915))/(MAX(P915:S915)-MIN(P915:S915))))</f>
        <v>0.803419319976524</v>
      </c>
      <c r="AM915" s="0" t="n">
        <f aca="false">IF(MAX(P915:S915)=MIN(P915:S915),0,IF($D$17="custo",(MAX(P915:S915)-S915)/(MAX(P915:S915)-MIN(P915:S915)),(S915-MIN(P915:S915))/(MAX(P915:S915)-MIN(P915:S915))))</f>
        <v>1</v>
      </c>
      <c r="AN915" s="0" t="n">
        <f aca="false">IF(MAX(T915:W915)=MIN(T915:W915),0,IF($E$17="custo",(MAX(T915:W915)-T915)/(MAX(T915:W915)-MIN(T915:W915)),(T915-MIN(T915:W915))/(MAX(T915:W915)-MIN(T915:W915))))</f>
        <v>0</v>
      </c>
      <c r="AO915" s="0" t="n">
        <f aca="false">IF(MAX(T915:W915)=MIN(T915:W915),0,IF($E$17="custo",(MAX(T915:W915)-U915)/(MAX(T915:W915)-MIN(T915:W915)),(U915-MIN(T915:W915))/(MAX(T915:W915)-MIN(T915:W915))))</f>
        <v>0.76</v>
      </c>
      <c r="AP915" s="0" t="n">
        <f aca="false">IF(MAX(T915:W915)=MIN(T915:W915),0,IF($E$17="custo",(MAX(T915:W915)-V915)/(MAX(T915:W915)-MIN(T915:W915)),(V915-MIN(T915:W915))/(MAX(T915:W915)-MIN(T915:W915))))</f>
        <v>0.88</v>
      </c>
      <c r="AQ915" s="0" t="n">
        <f aca="false">IF(MAX(T915:W915)=MIN(T915:W915),0,IF($E$17="custo",(MAX(T915:W915)-W915)/(MAX(T915:W915)-MIN(T915:W915)),(W915-MIN(T915:W915))/(MAX(T915:W915)-MIN(T915:W915))))</f>
        <v>1</v>
      </c>
      <c r="AR915" s="0" t="n">
        <f aca="false">IF(MAX(X915:AA915)=MIN(X915:AA915),0,IF($F$17="custo",(MAX(X915:AA915)-X915)/(MAX(X915:AA915)-MIN(X915:AA915)),(X915-MIN(X915:AA915))/(MAX(X915:AA915)-MIN(X915:AA915))))</f>
        <v>0</v>
      </c>
      <c r="AS915" s="0" t="n">
        <f aca="false">IF(MAX(X915:AA915)=MIN(X915:AA915),0,IF($F$17="custo",(MAX(X915:AA915)-Y915)/(MAX(X915:AA915)-MIN(X915:AA915)),(Y915-MIN(X915:AA915))/(MAX(X915:AA915)-MIN(X915:AA915))))</f>
        <v>0.758620689655172</v>
      </c>
      <c r="AT915" s="0" t="n">
        <f aca="false">IF(MAX(X915:AA915)=MIN(X915:AA915),0,IF($F$17="custo",(MAX(X915:AA915)-Z915)/(MAX(X915:AA915)-MIN(X915:AA915)),(Z915-MIN(X915:AA915))/(MAX(X915:AA915)-MIN(X915:AA915))))</f>
        <v>0.344827586206897</v>
      </c>
      <c r="AU915" s="0" t="n">
        <f aca="false">IF(MAX(X915:AA915)=MIN(X915:AA915),0,IF($F$17="custo",(MAX(X915:AA915)-AA915)/(MAX(X915:AA915)-MIN(X915:AA915)),(AA915-MIN(X915:AA915))/(MAX(X915:AA915)-MIN(X915:AA915))))</f>
        <v>1</v>
      </c>
      <c r="AV915" s="0" t="n">
        <f aca="false">STDEVP(AB915:AE915)</f>
        <v>0.39134107412482</v>
      </c>
      <c r="AW915" s="0" t="n">
        <f aca="false">STDEVP(AF915:AI915)</f>
        <v>0.365536948084133</v>
      </c>
      <c r="AX915" s="0" t="n">
        <f aca="false">STDEVP(AJ915:AM915)</f>
        <v>0.396665110134596</v>
      </c>
      <c r="AY915" s="0" t="n">
        <f aca="false">STDEVP(AN915:AQ915)</f>
        <v>0.390384425918863</v>
      </c>
      <c r="AZ915" s="0" t="n">
        <f aca="false">STDEVP(AR915:AU915)</f>
        <v>0.383499593440262</v>
      </c>
      <c r="BA915" s="0" t="n">
        <f aca="false">AV915*((1-IFERROR(CORREL(AB915:AE915,AF915:AI915),0))+(1-IFERROR(CORREL(AB915:AE915,AJ915:AM915),0))+(1-IFERROR(CORREL(AB915:AE915,AN915:AQ915),0))+(1-IFERROR(CORREL(AB915:AE915,AR915:AU915),0)))</f>
        <v>1.2440042960454</v>
      </c>
      <c r="BB915" s="0" t="n">
        <f aca="false">AW915*((1-IFERROR(CORREL(AF915:AI915,AB915:AE915),0))+(1-IFERROR(CORREL(AF915:AI915,AJ915:AM915),0))+(1-IFERROR(CORREL(AF915:AI915,AN915:AQ915),0))+(1-IFERROR(CORREL(AF915:AI915,AR915:AU915),0)))</f>
        <v>2.44753659847101</v>
      </c>
      <c r="BC915" s="0" t="n">
        <f aca="false">AX915*((1-IFERROR(CORREL(AJ915:AM915,AB915:AE915),0))+(1-IFERROR(CORREL(AJ915:AM915,AF915:AI915),0))+(1-IFERROR(CORREL(AJ915:AM915,AN915:AQ915),0))+(1-IFERROR(CORREL(AJ915:AM915,AR915:AU915),0)))</f>
        <v>1.23230904357168</v>
      </c>
      <c r="BD915" s="0" t="n">
        <f aca="false">AY915*((1-IFERROR(CORREL(AN915:AQ915,AB915:AE915),0))+(1-IFERROR(CORREL(AN915:AQ915,AF915:AI915),0))+(1-IFERROR(CORREL(AN915:AQ915,AJ915:AM915),0))+(1-IFERROR(CORREL(AN915:AQ915,AR915:AU915),0)))</f>
        <v>1.02241868968182</v>
      </c>
      <c r="BE915" s="0" t="n">
        <f aca="false">AZ915*((1-IFERROR(CORREL(AR915:AU915,AB915:AE915),0))+(1-IFERROR(CORREL(AR915:AU915,AF915:AI915),0))+(1-IFERROR(CORREL(AR915:AU915,AJ915:AM915),0))+(1-IFERROR(CORREL(AR915:AU915,AN915:AQ915),0)))</f>
        <v>1.19260321457846</v>
      </c>
      <c r="BF915" s="0" t="n">
        <f aca="false">IF(SUM(BA915:BE915)&gt;0,BA915/SUM(BA915:BE915),1/5)</f>
        <v>0.174257827219403</v>
      </c>
      <c r="BG915" s="0" t="n">
        <f aca="false">IF(SUM(BA915:BE915)&gt;0,BB915/SUM(BA915:BE915),1/5)</f>
        <v>0.34284641222329</v>
      </c>
      <c r="BH915" s="0" t="n">
        <f aca="false">IF(SUM(BA915:BE915)&gt;0,BC915/SUM(BA915:BE915),1/5)</f>
        <v>0.172619577824822</v>
      </c>
      <c r="BI915" s="0" t="n">
        <f aca="false">IF(SUM(BA915:BE915)&gt;0,BD915/SUM(BA915:BE915),1/5)</f>
        <v>0.143218524195482</v>
      </c>
      <c r="BJ915" s="0" t="n">
        <f aca="false">IF(SUM(BA915:BE915)&gt;0,BE915/SUM(BA915:BE915),1/5)</f>
        <v>0.167057658537003</v>
      </c>
      <c r="BK915" s="0" t="n">
        <f aca="false">BF915*AB915+BG915*AF915+BH915*AJ915+BI915*AN915+BJ915*AR915</f>
        <v>0.360092224396431</v>
      </c>
      <c r="BL915" s="0" t="n">
        <f aca="false">BF915*AC915+BG915*AG915+BH915*AK915+BI915*AO915+BJ915*AS915</f>
        <v>0.578425886743376</v>
      </c>
      <c r="BM915" s="0" t="n">
        <f aca="false">BF915*AD915+BG915*AH915+BH915*AL915+BI915*AP915+BJ915*AT915</f>
        <v>0.668897284510915</v>
      </c>
      <c r="BN915" s="0" t="n">
        <f aca="false">BF915*AE915+BG915*AI915+BH915*AM915+BI915*AQ915+BJ915*AU915</f>
        <v>0.65715358777671</v>
      </c>
      <c r="BO915" s="0" t="n">
        <f aca="false">RANK(BK915,$BK915:$BN915)</f>
        <v>4</v>
      </c>
      <c r="BP915" s="0" t="n">
        <f aca="false">RANK(BL915,$BK915:$BN915)</f>
        <v>3</v>
      </c>
      <c r="BQ915" s="0" t="n">
        <f aca="false">RANK(BM915,$BK915:$BN915)</f>
        <v>1</v>
      </c>
      <c r="BR915" s="0" t="n">
        <f aca="false">RANK(BN915,$BK915:$BN915)</f>
        <v>2</v>
      </c>
    </row>
    <row r="916" customFormat="false" ht="15" hidden="false" customHeight="false" outlineLevel="0" collapsed="false">
      <c r="A916" s="0" t="n">
        <v>893</v>
      </c>
      <c r="B916" s="0" t="n">
        <f aca="false">RANDBETWEEN(1,$B$5)</f>
        <v>5</v>
      </c>
      <c r="C916" s="0" t="n">
        <f aca="false">RANDBETWEEN(1,$B$5)</f>
        <v>6</v>
      </c>
      <c r="D916" s="0" t="n">
        <f aca="false">RANDBETWEEN(1,$B$5)</f>
        <v>2</v>
      </c>
      <c r="E916" s="0" t="n">
        <f aca="false">RANDBETWEEN(1,$B$5)</f>
        <v>6</v>
      </c>
      <c r="F916" s="0" t="n">
        <f aca="false">RANDBETWEEN(1,$B$5)</f>
        <v>5</v>
      </c>
      <c r="G916" s="0" t="n">
        <f aca="false">RANDBETWEEN(1,$B$5)</f>
        <v>4</v>
      </c>
      <c r="H916" s="0" t="n">
        <f aca="true">NORMINV(RAND(),$B$8,$B$13)</f>
        <v>45.574830256842</v>
      </c>
      <c r="I916" s="0" t="n">
        <f aca="true">NORMINV(RAND(),$C$8,$C$13)</f>
        <v>67.0919060376361</v>
      </c>
      <c r="J916" s="0" t="n">
        <f aca="true">NORMINV(RAND(),$D$8,$D$13)</f>
        <v>13.6118220070805</v>
      </c>
      <c r="K916" s="0" t="n">
        <f aca="true">NORMINV(RAND(),$E$8,$E$13)</f>
        <v>2.8632126410906</v>
      </c>
      <c r="L916" s="0" t="n">
        <f aca="true">NORMINV(RAND(),$B$9,$B$14)</f>
        <v>52.3895218791113</v>
      </c>
      <c r="M916" s="0" t="n">
        <f aca="true">NORMINV(RAND(),$C$9,$C$14)</f>
        <v>51.7252552991581</v>
      </c>
      <c r="N916" s="0" t="n">
        <f aca="true">NORMINV(RAND(),$D$9,$D$14)</f>
        <v>50.9924589194434</v>
      </c>
      <c r="O916" s="0" t="n">
        <f aca="true">NORMINV(RAND(),$E$9,$E$14)</f>
        <v>27.221377335908</v>
      </c>
      <c r="P916" s="0" t="n">
        <f aca="true">NORMINV(RAND(),$B$10,$B$15)</f>
        <v>23.6708215941001</v>
      </c>
      <c r="Q916" s="0" t="n">
        <f aca="true">NORMINV(RAND(),$C$10,$C$15)</f>
        <v>31.7057183048828</v>
      </c>
      <c r="R916" s="0" t="n">
        <f aca="true">NORMINV(RAND(),$D$10,$D$15)</f>
        <v>9.02012885695689</v>
      </c>
      <c r="S916" s="0" t="n">
        <f aca="true">NORMINV(RAND(),$E$10,$E$15)</f>
        <v>4.24866937928502</v>
      </c>
      <c r="T916" s="0" t="n">
        <f aca="false">MEDIAN(INDEX(Avaliadores!$B$17:$B$22,$B916),INDEX(Avaliadores!$B$17:$B$22,$C916),INDEX(Avaliadores!$B$17:$B$22,$D916),INDEX(Avaliadores!$B$17:$B$22,$E916),INDEX(Avaliadores!$B$17:$B$22,$F916),INDEX(Avaliadores!$B$17:$B$22,$G916))</f>
        <v>2.54166666666667</v>
      </c>
      <c r="U916" s="0" t="n">
        <f aca="false">MEDIAN(INDEX(Avaliadores!$C$17:$C$22,$B916),INDEX(Avaliadores!$C$17:$C$22,$C916),INDEX(Avaliadores!$C$17:$C$22,$D916),INDEX(Avaliadores!$C$17:$C$22,$E916),INDEX(Avaliadores!$C$17:$C$22,$F916),INDEX(Avaliadores!$C$17:$C$22,$G916))</f>
        <v>5.54166666666667</v>
      </c>
      <c r="V916" s="0" t="n">
        <f aca="false">MEDIAN(INDEX(Avaliadores!$D$17:$D$22,$B916),INDEX(Avaliadores!$D$17:$D$22,$C916),INDEX(Avaliadores!$D$17:$D$22,$D916),INDEX(Avaliadores!$D$17:$D$22,$E916),INDEX(Avaliadores!$D$17:$D$22,$F916),INDEX(Avaliadores!$D$17:$D$22,$G916))</f>
        <v>5.54166666666667</v>
      </c>
      <c r="W916" s="0" t="n">
        <f aca="false">MEDIAN(INDEX(Avaliadores!$E$17:$E$22,$B916),INDEX(Avaliadores!$E$17:$E$22,$C916),INDEX(Avaliadores!$E$17:$E$22,$D916),INDEX(Avaliadores!$E$17:$E$22,$E916),INDEX(Avaliadores!$E$17:$E$22,$F916),INDEX(Avaliadores!$E$17:$E$22,$G916))</f>
        <v>6.29166666666667</v>
      </c>
      <c r="X916" s="0" t="n">
        <f aca="false">MEDIAN(INDEX(Avaliadores!$F$17:$F$22,$B916),INDEX(Avaliadores!$F$17:$F$22,$C916),INDEX(Avaliadores!$F$17:$F$22,$D916),INDEX(Avaliadores!$F$17:$F$22,$E916),INDEX(Avaliadores!$F$17:$F$22,$F916),INDEX(Avaliadores!$F$17:$F$22,$G916))</f>
        <v>2.79166666666667</v>
      </c>
      <c r="Y916" s="0" t="n">
        <f aca="false">MEDIAN(INDEX(Avaliadores!$G$17:$G$22,$B916),INDEX(Avaliadores!$G$17:$G$22,$C916),INDEX(Avaliadores!$G$17:$G$22,$D916),INDEX(Avaliadores!$G$17:$G$22,$E916),INDEX(Avaliadores!$G$17:$G$22,$F916),INDEX(Avaliadores!$G$17:$G$22,$G916))</f>
        <v>4.79166666666667</v>
      </c>
      <c r="Z916" s="0" t="n">
        <f aca="false">MEDIAN(INDEX(Avaliadores!$H$17:$H$22,$B916),INDEX(Avaliadores!$H$17:$H$22,$C916),INDEX(Avaliadores!$H$17:$H$22,$D916),INDEX(Avaliadores!$H$17:$H$22,$E916),INDEX(Avaliadores!$H$17:$H$22,$F916),INDEX(Avaliadores!$H$17:$H$22,$G916))</f>
        <v>3.79166666666667</v>
      </c>
      <c r="AA916" s="0" t="n">
        <f aca="false">MEDIAN(INDEX(Avaliadores!$I$17:$I$22,$B916),INDEX(Avaliadores!$I$17:$I$22,$C916),INDEX(Avaliadores!$I$17:$I$22,$D916),INDEX(Avaliadores!$I$17:$I$22,$E916),INDEX(Avaliadores!$I$17:$I$22,$F916),INDEX(Avaliadores!$I$17:$I$22,$G916))</f>
        <v>6.54166666666667</v>
      </c>
      <c r="AB916" s="0" t="n">
        <f aca="false">IF(MAX(H916:K916)=MIN(H916:K916),0,IF($B$17="custo",(MAX(H916:K916)-H916)/(MAX(H916:K916)-MIN(H916:K916)),(H916-MIN(H916:K916))/(MAX(H916:K916)-MIN(H916:K916))))</f>
        <v>0.335007216291143</v>
      </c>
      <c r="AC916" s="0" t="n">
        <f aca="false">IF(MAX(H916:K916)=MIN(H916:K916),0,IF($B$17="custo",(MAX(H916:K916)-I916)/(MAX(H916:K916)-MIN(H916:K916)),(I916-MIN(H916:K916))/(MAX(H916:K916)-MIN(H916:K916))))</f>
        <v>0</v>
      </c>
      <c r="AD916" s="0" t="n">
        <f aca="false">IF(MAX(H916:K916)=MIN(H916:K916),0,IF($B$17="custo",(MAX(H916:K916)-J916)/(MAX(H916:K916)-MIN(H916:K916)),(J916-MIN(H916:K916))/(MAX(H916:K916)-MIN(H916:K916))))</f>
        <v>0.832650972679322</v>
      </c>
      <c r="AE916" s="0" t="n">
        <f aca="false">IF(MAX(H916:K916)=MIN(H916:K916),0,IF($B$17="custo",(MAX(H916:K916)-K916)/(MAX(H916:K916)-MIN(H916:K916)),(K916-MIN(H916:K916))/(MAX(H916:K916)-MIN(H916:K916))))</f>
        <v>1</v>
      </c>
      <c r="AF916" s="0" t="n">
        <f aca="false">IF(MAX(L916:O916)=MIN(L916:O916),0,IF($C$17="custo",(MAX(L916:O916)-L916)/(MAX(L916:O916)-MIN(L916:O916)),(L916-MIN(L916:O916))/(MAX(L916:O916)-MIN(L916:O916))))</f>
        <v>1</v>
      </c>
      <c r="AG916" s="0" t="n">
        <f aca="false">IF(MAX(L916:O916)=MIN(L916:O916),0,IF($C$17="custo",(MAX(L916:O916)-M916)/(MAX(L916:O916)-MIN(L916:O916)),(M916-MIN(L916:O916))/(MAX(L916:O916)-MIN(L916:O916))))</f>
        <v>0.97360685135875</v>
      </c>
      <c r="AH916" s="0" t="n">
        <f aca="false">IF(MAX(L916:O916)=MIN(L916:O916),0,IF($C$17="custo",(MAX(L916:O916)-N916)/(MAX(L916:O916)-MIN(L916:O916)),(N916-MIN(L916:O916))/(MAX(L916:O916)-MIN(L916:O916))))</f>
        <v>0.944490824213535</v>
      </c>
      <c r="AI916" s="0" t="n">
        <f aca="false">IF(MAX(L916:O916)=MIN(L916:O916),0,IF($C$17="custo",(MAX(L916:O916)-O916)/(MAX(L916:O916)-MIN(L916:O916)),(O916-MIN(L916:O916))/(MAX(L916:O916)-MIN(L916:O916))))</f>
        <v>0</v>
      </c>
      <c r="AJ916" s="0" t="n">
        <f aca="false">IF(MAX(P916:S916)=MIN(P916:S916),0,IF($D$17="custo",(MAX(P916:S916)-P916)/(MAX(P916:S916)-MIN(P916:S916)),(P916-MIN(P916:S916))/(MAX(P916:S916)-MIN(P916:S916))))</f>
        <v>0.292635116488865</v>
      </c>
      <c r="AK916" s="0" t="n">
        <f aca="false">IF(MAX(P916:S916)=MIN(P916:S916),0,IF($D$17="custo",(MAX(P916:S916)-Q916)/(MAX(P916:S916)-MIN(P916:S916)),(Q916-MIN(P916:S916))/(MAX(P916:S916)-MIN(P916:S916))))</f>
        <v>0</v>
      </c>
      <c r="AL916" s="0" t="n">
        <f aca="false">IF(MAX(P916:S916)=MIN(P916:S916),0,IF($D$17="custo",(MAX(P916:S916)-R916)/(MAX(P916:S916)-MIN(P916:S916)),(R916-MIN(P916:S916))/(MAX(P916:S916)-MIN(P916:S916))))</f>
        <v>0.826220964583579</v>
      </c>
      <c r="AM916" s="0" t="n">
        <f aca="false">IF(MAX(P916:S916)=MIN(P916:S916),0,IF($D$17="custo",(MAX(P916:S916)-S916)/(MAX(P916:S916)-MIN(P916:S916)),(S916-MIN(P916:S916))/(MAX(P916:S916)-MIN(P916:S916))))</f>
        <v>1</v>
      </c>
      <c r="AN916" s="0" t="n">
        <f aca="false">IF(MAX(T916:W916)=MIN(T916:W916),0,IF($E$17="custo",(MAX(T916:W916)-T916)/(MAX(T916:W916)-MIN(T916:W916)),(T916-MIN(T916:W916))/(MAX(T916:W916)-MIN(T916:W916))))</f>
        <v>0</v>
      </c>
      <c r="AO916" s="0" t="n">
        <f aca="false">IF(MAX(T916:W916)=MIN(T916:W916),0,IF($E$17="custo",(MAX(T916:W916)-U916)/(MAX(T916:W916)-MIN(T916:W916)),(U916-MIN(T916:W916))/(MAX(T916:W916)-MIN(T916:W916))))</f>
        <v>0.8</v>
      </c>
      <c r="AP916" s="0" t="n">
        <f aca="false">IF(MAX(T916:W916)=MIN(T916:W916),0,IF($E$17="custo",(MAX(T916:W916)-V916)/(MAX(T916:W916)-MIN(T916:W916)),(V916-MIN(T916:W916))/(MAX(T916:W916)-MIN(T916:W916))))</f>
        <v>0.8</v>
      </c>
      <c r="AQ916" s="0" t="n">
        <f aca="false">IF(MAX(T916:W916)=MIN(T916:W916),0,IF($E$17="custo",(MAX(T916:W916)-W916)/(MAX(T916:W916)-MIN(T916:W916)),(W916-MIN(T916:W916))/(MAX(T916:W916)-MIN(T916:W916))))</f>
        <v>1</v>
      </c>
      <c r="AR916" s="0" t="n">
        <f aca="false">IF(MAX(X916:AA916)=MIN(X916:AA916),0,IF($F$17="custo",(MAX(X916:AA916)-X916)/(MAX(X916:AA916)-MIN(X916:AA916)),(X916-MIN(X916:AA916))/(MAX(X916:AA916)-MIN(X916:AA916))))</f>
        <v>0</v>
      </c>
      <c r="AS916" s="0" t="n">
        <f aca="false">IF(MAX(X916:AA916)=MIN(X916:AA916),0,IF($F$17="custo",(MAX(X916:AA916)-Y916)/(MAX(X916:AA916)-MIN(X916:AA916)),(Y916-MIN(X916:AA916))/(MAX(X916:AA916)-MIN(X916:AA916))))</f>
        <v>0.533333333333333</v>
      </c>
      <c r="AT916" s="0" t="n">
        <f aca="false">IF(MAX(X916:AA916)=MIN(X916:AA916),0,IF($F$17="custo",(MAX(X916:AA916)-Z916)/(MAX(X916:AA916)-MIN(X916:AA916)),(Z916-MIN(X916:AA916))/(MAX(X916:AA916)-MIN(X916:AA916))))</f>
        <v>0.266666666666667</v>
      </c>
      <c r="AU916" s="0" t="n">
        <f aca="false">IF(MAX(X916:AA916)=MIN(X916:AA916),0,IF($F$17="custo",(MAX(X916:AA916)-AA916)/(MAX(X916:AA916)-MIN(X916:AA916)),(AA916-MIN(X916:AA916))/(MAX(X916:AA916)-MIN(X916:AA916))))</f>
        <v>1</v>
      </c>
      <c r="AV916" s="0" t="n">
        <f aca="false">STDEVP(AB916:AE916)</f>
        <v>0.397130951708087</v>
      </c>
      <c r="AW916" s="0" t="n">
        <f aca="false">STDEVP(AF916:AI916)</f>
        <v>0.4216484634714</v>
      </c>
      <c r="AX916" s="0" t="n">
        <f aca="false">STDEVP(AJ916:AM916)</f>
        <v>0.401835980421569</v>
      </c>
      <c r="AY916" s="0" t="n">
        <f aca="false">STDEVP(AN916:AQ916)</f>
        <v>0.38405728739343</v>
      </c>
      <c r="AZ916" s="0" t="n">
        <f aca="false">STDEVP(AR916:AU916)</f>
        <v>0.369308663436006</v>
      </c>
      <c r="BA916" s="0" t="n">
        <f aca="false">AV916*((1-IFERROR(CORREL(AB916:AE916,AF916:AI916),0))+(1-IFERROR(CORREL(AB916:AE916,AJ916:AM916),0))+(1-IFERROR(CORREL(AB916:AE916,AN916:AQ916),0))+(1-IFERROR(CORREL(AB916:AE916,AR916:AU916),0)))</f>
        <v>1.13012842649958</v>
      </c>
      <c r="BB916" s="0" t="n">
        <f aca="false">AW916*((1-IFERROR(CORREL(AF916:AI916,AB916:AE916),0))+(1-IFERROR(CORREL(AF916:AI916,AJ916:AM916),0))+(1-IFERROR(CORREL(AF916:AI916,AN916:AQ916),0))+(1-IFERROR(CORREL(AF916:AI916,AR916:AU916),0)))</f>
        <v>2.87299356534745</v>
      </c>
      <c r="BC916" s="0" t="n">
        <f aca="false">AX916*((1-IFERROR(CORREL(AJ916:AM916,AB916:AE916),0))+(1-IFERROR(CORREL(AJ916:AM916,AF916:AI916),0))+(1-IFERROR(CORREL(AJ916:AM916,AN916:AQ916),0))+(1-IFERROR(CORREL(AJ916:AM916,AR916:AU916),0)))</f>
        <v>1.12085651284992</v>
      </c>
      <c r="BD916" s="0" t="n">
        <f aca="false">AY916*((1-IFERROR(CORREL(AN916:AQ916,AB916:AE916),0))+(1-IFERROR(CORREL(AN916:AQ916,AF916:AI916),0))+(1-IFERROR(CORREL(AN916:AQ916,AJ916:AM916),0))+(1-IFERROR(CORREL(AN916:AQ916,AR916:AU916),0)))</f>
        <v>1.0944796392443</v>
      </c>
      <c r="BE916" s="0" t="n">
        <f aca="false">AZ916*((1-IFERROR(CORREL(AR916:AU916,AB916:AE916),0))+(1-IFERROR(CORREL(AR916:AU916,AF916:AI916),0))+(1-IFERROR(CORREL(AR916:AU916,AJ916:AM916),0))+(1-IFERROR(CORREL(AR916:AU916,AN916:AQ916),0)))</f>
        <v>1.17141398114069</v>
      </c>
      <c r="BF916" s="0" t="n">
        <f aca="false">IF(SUM(BA916:BE916)&gt;0,BA916/SUM(BA916:BE916),1/5)</f>
        <v>0.152929361614231</v>
      </c>
      <c r="BG916" s="0" t="n">
        <f aca="false">IF(SUM(BA916:BE916)&gt;0,BB916/SUM(BA916:BE916),1/5)</f>
        <v>0.388774462767256</v>
      </c>
      <c r="BH916" s="0" t="n">
        <f aca="false">IF(SUM(BA916:BE916)&gt;0,BC916/SUM(BA916:BE916),1/5)</f>
        <v>0.151674683117401</v>
      </c>
      <c r="BI916" s="0" t="n">
        <f aca="false">IF(SUM(BA916:BE916)&gt;0,BD916/SUM(BA916:BE916),1/5)</f>
        <v>0.148105355643372</v>
      </c>
      <c r="BJ916" s="0" t="n">
        <f aca="false">IF(SUM(BA916:BE916)&gt;0,BE916/SUM(BA916:BE916),1/5)</f>
        <v>0.15851613685774</v>
      </c>
      <c r="BK916" s="0" t="n">
        <f aca="false">BF916*AB916+BG916*AF916+BH916*AJ916+BI916*AN916+BJ916*AR916</f>
        <v>0.484392241053293</v>
      </c>
      <c r="BL916" s="0" t="n">
        <f aca="false">BF916*AC916+BG916*AG916+BH916*AK916+BI916*AO916+BJ916*AS916</f>
        <v>0.581539704755677</v>
      </c>
      <c r="BM916" s="0" t="n">
        <f aca="false">BF916*AD916+BG916*AH916+BH916*AL916+BI916*AP916+BJ916*AT916</f>
        <v>0.780602751803133</v>
      </c>
      <c r="BN916" s="0" t="n">
        <f aca="false">BF916*AE916+BG916*AI916+BH916*AM916+BI916*AQ916+BJ916*AU916</f>
        <v>0.611225537232745</v>
      </c>
      <c r="BO916" s="0" t="n">
        <f aca="false">RANK(BK916,$BK916:$BN916)</f>
        <v>4</v>
      </c>
      <c r="BP916" s="0" t="n">
        <f aca="false">RANK(BL916,$BK916:$BN916)</f>
        <v>3</v>
      </c>
      <c r="BQ916" s="0" t="n">
        <f aca="false">RANK(BM916,$BK916:$BN916)</f>
        <v>1</v>
      </c>
      <c r="BR916" s="0" t="n">
        <f aca="false">RANK(BN916,$BK916:$BN916)</f>
        <v>2</v>
      </c>
    </row>
    <row r="917" customFormat="false" ht="15" hidden="false" customHeight="false" outlineLevel="0" collapsed="false">
      <c r="A917" s="0" t="n">
        <v>894</v>
      </c>
      <c r="B917" s="0" t="n">
        <f aca="false">RANDBETWEEN(1,$B$5)</f>
        <v>3</v>
      </c>
      <c r="C917" s="0" t="n">
        <f aca="false">RANDBETWEEN(1,$B$5)</f>
        <v>3</v>
      </c>
      <c r="D917" s="0" t="n">
        <f aca="false">RANDBETWEEN(1,$B$5)</f>
        <v>6</v>
      </c>
      <c r="E917" s="0" t="n">
        <f aca="false">RANDBETWEEN(1,$B$5)</f>
        <v>5</v>
      </c>
      <c r="F917" s="0" t="n">
        <f aca="false">RANDBETWEEN(1,$B$5)</f>
        <v>3</v>
      </c>
      <c r="G917" s="0" t="n">
        <f aca="false">RANDBETWEEN(1,$B$5)</f>
        <v>4</v>
      </c>
      <c r="H917" s="0" t="n">
        <f aca="true">NORMINV(RAND(),$B$8,$B$13)</f>
        <v>50.76851416371</v>
      </c>
      <c r="I917" s="0" t="n">
        <f aca="true">NORMINV(RAND(),$C$8,$C$13)</f>
        <v>62.5355412723033</v>
      </c>
      <c r="J917" s="0" t="n">
        <f aca="true">NORMINV(RAND(),$D$8,$D$13)</f>
        <v>14.3596956021129</v>
      </c>
      <c r="K917" s="0" t="n">
        <f aca="true">NORMINV(RAND(),$E$8,$E$13)</f>
        <v>2.84771826530759</v>
      </c>
      <c r="L917" s="0" t="n">
        <f aca="true">NORMINV(RAND(),$B$9,$B$14)</f>
        <v>52.7635517515615</v>
      </c>
      <c r="M917" s="0" t="n">
        <f aca="true">NORMINV(RAND(),$C$9,$C$14)</f>
        <v>55.9366622394609</v>
      </c>
      <c r="N917" s="0" t="n">
        <f aca="true">NORMINV(RAND(),$D$9,$D$14)</f>
        <v>42.2785461484655</v>
      </c>
      <c r="O917" s="0" t="n">
        <f aca="true">NORMINV(RAND(),$E$9,$E$14)</f>
        <v>30.0772087059319</v>
      </c>
      <c r="P917" s="0" t="n">
        <f aca="true">NORMINV(RAND(),$B$10,$B$15)</f>
        <v>24.3323577225356</v>
      </c>
      <c r="Q917" s="0" t="n">
        <f aca="true">NORMINV(RAND(),$C$10,$C$15)</f>
        <v>28.3070967726942</v>
      </c>
      <c r="R917" s="0" t="n">
        <f aca="true">NORMINV(RAND(),$D$10,$D$15)</f>
        <v>9.75805814754505</v>
      </c>
      <c r="S917" s="0" t="n">
        <f aca="true">NORMINV(RAND(),$E$10,$E$15)</f>
        <v>4.04795669494163</v>
      </c>
      <c r="T917" s="0" t="n">
        <f aca="false">MEDIAN(INDEX(Avaliadores!$B$17:$B$22,$B917),INDEX(Avaliadores!$B$17:$B$22,$C917),INDEX(Avaliadores!$B$17:$B$22,$D917),INDEX(Avaliadores!$B$17:$B$22,$E917),INDEX(Avaliadores!$B$17:$B$22,$F917),INDEX(Avaliadores!$B$17:$B$22,$G917))</f>
        <v>2.79166666666667</v>
      </c>
      <c r="U917" s="0" t="n">
        <f aca="false">MEDIAN(INDEX(Avaliadores!$C$17:$C$22,$B917),INDEX(Avaliadores!$C$17:$C$22,$C917),INDEX(Avaliadores!$C$17:$C$22,$D917),INDEX(Avaliadores!$C$17:$C$22,$E917),INDEX(Avaliadores!$C$17:$C$22,$F917),INDEX(Avaliadores!$C$17:$C$22,$G917))</f>
        <v>5.16666666666667</v>
      </c>
      <c r="V917" s="0" t="n">
        <f aca="false">MEDIAN(INDEX(Avaliadores!$D$17:$D$22,$B917),INDEX(Avaliadores!$D$17:$D$22,$C917),INDEX(Avaliadores!$D$17:$D$22,$D917),INDEX(Avaliadores!$D$17:$D$22,$E917),INDEX(Avaliadores!$D$17:$D$22,$F917),INDEX(Avaliadores!$D$17:$D$22,$G917))</f>
        <v>5.66666666666667</v>
      </c>
      <c r="W917" s="0" t="n">
        <f aca="false">MEDIAN(INDEX(Avaliadores!$E$17:$E$22,$B917),INDEX(Avaliadores!$E$17:$E$22,$C917),INDEX(Avaliadores!$E$17:$E$22,$D917),INDEX(Avaliadores!$E$17:$E$22,$E917),INDEX(Avaliadores!$E$17:$E$22,$F917),INDEX(Avaliadores!$E$17:$E$22,$G917))</f>
        <v>5.91666666666667</v>
      </c>
      <c r="X917" s="0" t="n">
        <f aca="false">MEDIAN(INDEX(Avaliadores!$F$17:$F$22,$B917),INDEX(Avaliadores!$F$17:$F$22,$C917),INDEX(Avaliadores!$F$17:$F$22,$D917),INDEX(Avaliadores!$F$17:$F$22,$E917),INDEX(Avaliadores!$F$17:$F$22,$F917),INDEX(Avaliadores!$F$17:$F$22,$G917))</f>
        <v>2.79166666666667</v>
      </c>
      <c r="Y917" s="0" t="n">
        <f aca="false">MEDIAN(INDEX(Avaliadores!$G$17:$G$22,$B917),INDEX(Avaliadores!$G$17:$G$22,$C917),INDEX(Avaliadores!$G$17:$G$22,$D917),INDEX(Avaliadores!$G$17:$G$22,$E917),INDEX(Avaliadores!$G$17:$G$22,$F917),INDEX(Avaliadores!$G$17:$G$22,$G917))</f>
        <v>5.41666666666667</v>
      </c>
      <c r="Z917" s="0" t="n">
        <f aca="false">MEDIAN(INDEX(Avaliadores!$H$17:$H$22,$B917),INDEX(Avaliadores!$H$17:$H$22,$C917),INDEX(Avaliadores!$H$17:$H$22,$D917),INDEX(Avaliadores!$H$17:$H$22,$E917),INDEX(Avaliadores!$H$17:$H$22,$F917),INDEX(Avaliadores!$H$17:$H$22,$G917))</f>
        <v>3.79166666666667</v>
      </c>
      <c r="AA917" s="0" t="n">
        <f aca="false">MEDIAN(INDEX(Avaliadores!$I$17:$I$22,$B917),INDEX(Avaliadores!$I$17:$I$22,$C917),INDEX(Avaliadores!$I$17:$I$22,$D917),INDEX(Avaliadores!$I$17:$I$22,$E917),INDEX(Avaliadores!$I$17:$I$22,$F917),INDEX(Avaliadores!$I$17:$I$22,$G917))</f>
        <v>6.79166666666667</v>
      </c>
      <c r="AB917" s="0" t="n">
        <f aca="false">IF(MAX(H917:K917)=MIN(H917:K917),0,IF($B$17="custo",(MAX(H917:K917)-H917)/(MAX(H917:K917)-MIN(H917:K917)),(H917-MIN(H917:K917))/(MAX(H917:K917)-MIN(H917:K917))))</f>
        <v>0.197142842807555</v>
      </c>
      <c r="AC917" s="0" t="n">
        <f aca="false">IF(MAX(H917:K917)=MIN(H917:K917),0,IF($B$17="custo",(MAX(H917:K917)-I917)/(MAX(H917:K917)-MIN(H917:K917)),(I917-MIN(H917:K917))/(MAX(H917:K917)-MIN(H917:K917))))</f>
        <v>0</v>
      </c>
      <c r="AD917" s="0" t="n">
        <f aca="false">IF(MAX(H917:K917)=MIN(H917:K917),0,IF($B$17="custo",(MAX(H917:K917)-J917)/(MAX(H917:K917)-MIN(H917:K917)),(J917-MIN(H917:K917))/(MAX(H917:K917)-MIN(H917:K917))))</f>
        <v>0.80713021924998</v>
      </c>
      <c r="AE917" s="0" t="n">
        <f aca="false">IF(MAX(H917:K917)=MIN(H917:K917),0,IF($B$17="custo",(MAX(H917:K917)-K917)/(MAX(H917:K917)-MIN(H917:K917)),(K917-MIN(H917:K917))/(MAX(H917:K917)-MIN(H917:K917))))</f>
        <v>1</v>
      </c>
      <c r="AF917" s="0" t="n">
        <f aca="false">IF(MAX(L917:O917)=MIN(L917:O917),0,IF($C$17="custo",(MAX(L917:O917)-L917)/(MAX(L917:O917)-MIN(L917:O917)),(L917-MIN(L917:O917))/(MAX(L917:O917)-MIN(L917:O917))))</f>
        <v>0.877293985204089</v>
      </c>
      <c r="AG917" s="0" t="n">
        <f aca="false">IF(MAX(L917:O917)=MIN(L917:O917),0,IF($C$17="custo",(MAX(L917:O917)-M917)/(MAX(L917:O917)-MIN(L917:O917)),(M917-MIN(L917:O917))/(MAX(L917:O917)-MIN(L917:O917))))</f>
        <v>1</v>
      </c>
      <c r="AH917" s="0" t="n">
        <f aca="false">IF(MAX(L917:O917)=MIN(L917:O917),0,IF($C$17="custo",(MAX(L917:O917)-N917)/(MAX(L917:O917)-MIN(L917:O917)),(N917-MIN(L917:O917))/(MAX(L917:O917)-MIN(L917:O917))))</f>
        <v>0.471832764242814</v>
      </c>
      <c r="AI917" s="0" t="n">
        <f aca="false">IF(MAX(L917:O917)=MIN(L917:O917),0,IF($C$17="custo",(MAX(L917:O917)-O917)/(MAX(L917:O917)-MIN(L917:O917)),(O917-MIN(L917:O917))/(MAX(L917:O917)-MIN(L917:O917))))</f>
        <v>0</v>
      </c>
      <c r="AJ917" s="0" t="n">
        <f aca="false">IF(MAX(P917:S917)=MIN(P917:S917),0,IF($D$17="custo",(MAX(P917:S917)-P917)/(MAX(P917:S917)-MIN(P917:S917)),(P917-MIN(P917:S917))/(MAX(P917:S917)-MIN(P917:S917))))</f>
        <v>0.163845010062981</v>
      </c>
      <c r="AK917" s="0" t="n">
        <f aca="false">IF(MAX(P917:S917)=MIN(P917:S917),0,IF($D$17="custo",(MAX(P917:S917)-Q917)/(MAX(P917:S917)-MIN(P917:S917)),(Q917-MIN(P917:S917))/(MAX(P917:S917)-MIN(P917:S917))))</f>
        <v>0</v>
      </c>
      <c r="AL917" s="0" t="n">
        <f aca="false">IF(MAX(P917:S917)=MIN(P917:S917),0,IF($D$17="custo",(MAX(P917:S917)-R917)/(MAX(P917:S917)-MIN(P917:S917)),(R917-MIN(P917:S917))/(MAX(P917:S917)-MIN(P917:S917))))</f>
        <v>0.764620615804927</v>
      </c>
      <c r="AM917" s="0" t="n">
        <f aca="false">IF(MAX(P917:S917)=MIN(P917:S917),0,IF($D$17="custo",(MAX(P917:S917)-S917)/(MAX(P917:S917)-MIN(P917:S917)),(S917-MIN(P917:S917))/(MAX(P917:S917)-MIN(P917:S917))))</f>
        <v>1</v>
      </c>
      <c r="AN917" s="0" t="n">
        <f aca="false">IF(MAX(T917:W917)=MIN(T917:W917),0,IF($E$17="custo",(MAX(T917:W917)-T917)/(MAX(T917:W917)-MIN(T917:W917)),(T917-MIN(T917:W917))/(MAX(T917:W917)-MIN(T917:W917))))</f>
        <v>0</v>
      </c>
      <c r="AO917" s="0" t="n">
        <f aca="false">IF(MAX(T917:W917)=MIN(T917:W917),0,IF($E$17="custo",(MAX(T917:W917)-U917)/(MAX(T917:W917)-MIN(T917:W917)),(U917-MIN(T917:W917))/(MAX(T917:W917)-MIN(T917:W917))))</f>
        <v>0.76</v>
      </c>
      <c r="AP917" s="0" t="n">
        <f aca="false">IF(MAX(T917:W917)=MIN(T917:W917),0,IF($E$17="custo",(MAX(T917:W917)-V917)/(MAX(T917:W917)-MIN(T917:W917)),(V917-MIN(T917:W917))/(MAX(T917:W917)-MIN(T917:W917))))</f>
        <v>0.92</v>
      </c>
      <c r="AQ917" s="0" t="n">
        <f aca="false">IF(MAX(T917:W917)=MIN(T917:W917),0,IF($E$17="custo",(MAX(T917:W917)-W917)/(MAX(T917:W917)-MIN(T917:W917)),(W917-MIN(T917:W917))/(MAX(T917:W917)-MIN(T917:W917))))</f>
        <v>1</v>
      </c>
      <c r="AR917" s="0" t="n">
        <f aca="false">IF(MAX(X917:AA917)=MIN(X917:AA917),0,IF($F$17="custo",(MAX(X917:AA917)-X917)/(MAX(X917:AA917)-MIN(X917:AA917)),(X917-MIN(X917:AA917))/(MAX(X917:AA917)-MIN(X917:AA917))))</f>
        <v>0</v>
      </c>
      <c r="AS917" s="0" t="n">
        <f aca="false">IF(MAX(X917:AA917)=MIN(X917:AA917),0,IF($F$17="custo",(MAX(X917:AA917)-Y917)/(MAX(X917:AA917)-MIN(X917:AA917)),(Y917-MIN(X917:AA917))/(MAX(X917:AA917)-MIN(X917:AA917))))</f>
        <v>0.65625</v>
      </c>
      <c r="AT917" s="0" t="n">
        <f aca="false">IF(MAX(X917:AA917)=MIN(X917:AA917),0,IF($F$17="custo",(MAX(X917:AA917)-Z917)/(MAX(X917:AA917)-MIN(X917:AA917)),(Z917-MIN(X917:AA917))/(MAX(X917:AA917)-MIN(X917:AA917))))</f>
        <v>0.25</v>
      </c>
      <c r="AU917" s="0" t="n">
        <f aca="false">IF(MAX(X917:AA917)=MIN(X917:AA917),0,IF($F$17="custo",(MAX(X917:AA917)-AA917)/(MAX(X917:AA917)-MIN(X917:AA917)),(AA917-MIN(X917:AA917))/(MAX(X917:AA917)-MIN(X917:AA917))))</f>
        <v>1</v>
      </c>
      <c r="AV917" s="0" t="n">
        <f aca="false">STDEVP(AB917:AE917)</f>
        <v>0.414139730186079</v>
      </c>
      <c r="AW917" s="0" t="n">
        <f aca="false">STDEVP(AF917:AI917)</f>
        <v>0.391366762975136</v>
      </c>
      <c r="AX917" s="0" t="n">
        <f aca="false">STDEVP(AJ917:AM917)</f>
        <v>0.412839241078752</v>
      </c>
      <c r="AY917" s="0" t="n">
        <f aca="false">STDEVP(AN917:AQ917)</f>
        <v>0.396358423652128</v>
      </c>
      <c r="AZ917" s="0" t="n">
        <f aca="false">STDEVP(AR917:AU917)</f>
        <v>0.382333884476317</v>
      </c>
      <c r="BA917" s="0" t="n">
        <f aca="false">AV917*((1-IFERROR(CORREL(AB917:AE917,AF917:AI917),0))+(1-IFERROR(CORREL(AB917:AE917,AJ917:AM917),0))+(1-IFERROR(CORREL(AB917:AE917,AN917:AQ917),0))+(1-IFERROR(CORREL(AB917:AE917,AR917:AU917),0)))</f>
        <v>1.22764860876146</v>
      </c>
      <c r="BB917" s="0" t="n">
        <f aca="false">AW917*((1-IFERROR(CORREL(AF917:AI917,AB917:AE917),0))+(1-IFERROR(CORREL(AF917:AI917,AJ917:AM917),0))+(1-IFERROR(CORREL(AF917:AI917,AN917:AQ917),0))+(1-IFERROR(CORREL(AF917:AI917,AR917:AU917),0)))</f>
        <v>2.78739684297637</v>
      </c>
      <c r="BC917" s="0" t="n">
        <f aca="false">AX917*((1-IFERROR(CORREL(AJ917:AM917,AB917:AE917),0))+(1-IFERROR(CORREL(AJ917:AM917,AF917:AI917),0))+(1-IFERROR(CORREL(AJ917:AM917,AN917:AQ917),0))+(1-IFERROR(CORREL(AJ917:AM917,AR917:AU917),0)))</f>
        <v>1.20273734317981</v>
      </c>
      <c r="BD917" s="0" t="n">
        <f aca="false">AY917*((1-IFERROR(CORREL(AN917:AQ917,AB917:AE917),0))+(1-IFERROR(CORREL(AN917:AQ917,AF917:AI917),0))+(1-IFERROR(CORREL(AN917:AQ917,AJ917:AM917),0))+(1-IFERROR(CORREL(AN917:AQ917,AR917:AU917),0)))</f>
        <v>1.0423991326797</v>
      </c>
      <c r="BE917" s="0" t="n">
        <f aca="false">AZ917*((1-IFERROR(CORREL(AR917:AU917,AB917:AE917),0))+(1-IFERROR(CORREL(AR917:AU917,AF917:AI917),0))+(1-IFERROR(CORREL(AR917:AU917,AJ917:AM917),0))+(1-IFERROR(CORREL(AR917:AU917,AN917:AQ917),0)))</f>
        <v>1.15142583441563</v>
      </c>
      <c r="BF917" s="0" t="n">
        <f aca="false">IF(SUM(BA917:BE917)&gt;0,BA917/SUM(BA917:BE917),1/5)</f>
        <v>0.165638637146124</v>
      </c>
      <c r="BG917" s="0" t="n">
        <f aca="false">IF(SUM(BA917:BE917)&gt;0,BB917/SUM(BA917:BE917),1/5)</f>
        <v>0.376085315424102</v>
      </c>
      <c r="BH917" s="0" t="n">
        <f aca="false">IF(SUM(BA917:BE917)&gt;0,BC917/SUM(BA917:BE917),1/5)</f>
        <v>0.162277522205674</v>
      </c>
      <c r="BI917" s="0" t="n">
        <f aca="false">IF(SUM(BA917:BE917)&gt;0,BD917/SUM(BA917:BE917),1/5)</f>
        <v>0.140644130956627</v>
      </c>
      <c r="BJ917" s="0" t="n">
        <f aca="false">IF(SUM(BA917:BE917)&gt;0,BE917/SUM(BA917:BE917),1/5)</f>
        <v>0.155354394267473</v>
      </c>
      <c r="BK917" s="0" t="n">
        <f aca="false">BF917*AB917+BG917*AF917+BH917*AJ917+BI917*AN917+BJ917*AR917</f>
        <v>0.389180219209687</v>
      </c>
      <c r="BL917" s="0" t="n">
        <f aca="false">BF917*AC917+BG917*AG917+BH917*AK917+BI917*AO917+BJ917*AS917</f>
        <v>0.584926176189168</v>
      </c>
      <c r="BM917" s="0" t="n">
        <f aca="false">BF917*AD917+BG917*AH917+BH917*AL917+BI917*AP917+BJ917*AT917</f>
        <v>0.603453261490869</v>
      </c>
      <c r="BN917" s="0" t="n">
        <f aca="false">BF917*AE917+BG917*AI917+BH917*AM917+BI917*AQ917+BJ917*AU917</f>
        <v>0.623914684575898</v>
      </c>
      <c r="BO917" s="0" t="n">
        <f aca="false">RANK(BK917,$BK917:$BN917)</f>
        <v>4</v>
      </c>
      <c r="BP917" s="0" t="n">
        <f aca="false">RANK(BL917,$BK917:$BN917)</f>
        <v>3</v>
      </c>
      <c r="BQ917" s="0" t="n">
        <f aca="false">RANK(BM917,$BK917:$BN917)</f>
        <v>2</v>
      </c>
      <c r="BR917" s="0" t="n">
        <f aca="false">RANK(BN917,$BK917:$BN917)</f>
        <v>1</v>
      </c>
    </row>
    <row r="918" customFormat="false" ht="15" hidden="false" customHeight="false" outlineLevel="0" collapsed="false">
      <c r="A918" s="0" t="n">
        <v>895</v>
      </c>
      <c r="B918" s="0" t="n">
        <f aca="false">RANDBETWEEN(1,$B$5)</f>
        <v>5</v>
      </c>
      <c r="C918" s="0" t="n">
        <f aca="false">RANDBETWEEN(1,$B$5)</f>
        <v>3</v>
      </c>
      <c r="D918" s="0" t="n">
        <f aca="false">RANDBETWEEN(1,$B$5)</f>
        <v>3</v>
      </c>
      <c r="E918" s="0" t="n">
        <f aca="false">RANDBETWEEN(1,$B$5)</f>
        <v>3</v>
      </c>
      <c r="F918" s="0" t="n">
        <f aca="false">RANDBETWEEN(1,$B$5)</f>
        <v>2</v>
      </c>
      <c r="G918" s="0" t="n">
        <f aca="false">RANDBETWEEN(1,$B$5)</f>
        <v>6</v>
      </c>
      <c r="H918" s="0" t="n">
        <f aca="true">NORMINV(RAND(),$B$8,$B$13)</f>
        <v>47.389438399527</v>
      </c>
      <c r="I918" s="0" t="n">
        <f aca="true">NORMINV(RAND(),$C$8,$C$13)</f>
        <v>65.1535609431623</v>
      </c>
      <c r="J918" s="0" t="n">
        <f aca="true">NORMINV(RAND(),$D$8,$D$13)</f>
        <v>13.0447532883166</v>
      </c>
      <c r="K918" s="0" t="n">
        <f aca="true">NORMINV(RAND(),$E$8,$E$13)</f>
        <v>2.88029022403267</v>
      </c>
      <c r="L918" s="0" t="n">
        <f aca="true">NORMINV(RAND(),$B$9,$B$14)</f>
        <v>45.5011019497944</v>
      </c>
      <c r="M918" s="0" t="n">
        <f aca="true">NORMINV(RAND(),$C$9,$C$14)</f>
        <v>54.6777972777747</v>
      </c>
      <c r="N918" s="0" t="n">
        <f aca="true">NORMINV(RAND(),$D$9,$D$14)</f>
        <v>44.9140803630547</v>
      </c>
      <c r="O918" s="0" t="n">
        <f aca="true">NORMINV(RAND(),$E$9,$E$14)</f>
        <v>23.9689426111663</v>
      </c>
      <c r="P918" s="0" t="n">
        <f aca="true">NORMINV(RAND(),$B$10,$B$15)</f>
        <v>22.2367890375571</v>
      </c>
      <c r="Q918" s="0" t="n">
        <f aca="true">NORMINV(RAND(),$C$10,$C$15)</f>
        <v>28.4872590970311</v>
      </c>
      <c r="R918" s="0" t="n">
        <f aca="true">NORMINV(RAND(),$D$10,$D$15)</f>
        <v>10.3803237240649</v>
      </c>
      <c r="S918" s="0" t="n">
        <f aca="true">NORMINV(RAND(),$E$10,$E$15)</f>
        <v>4.18078920641378</v>
      </c>
      <c r="T918" s="0" t="n">
        <f aca="false">MEDIAN(INDEX(Avaliadores!$B$17:$B$22,$B918),INDEX(Avaliadores!$B$17:$B$22,$C918),INDEX(Avaliadores!$B$17:$B$22,$D918),INDEX(Avaliadores!$B$17:$B$22,$E918),INDEX(Avaliadores!$B$17:$B$22,$F918),INDEX(Avaliadores!$B$17:$B$22,$G918))</f>
        <v>2.79166666666667</v>
      </c>
      <c r="U918" s="0" t="n">
        <f aca="false">MEDIAN(INDEX(Avaliadores!$C$17:$C$22,$B918),INDEX(Avaliadores!$C$17:$C$22,$C918),INDEX(Avaliadores!$C$17:$C$22,$D918),INDEX(Avaliadores!$C$17:$C$22,$E918),INDEX(Avaliadores!$C$17:$C$22,$F918),INDEX(Avaliadores!$C$17:$C$22,$G918))</f>
        <v>4.91666666666667</v>
      </c>
      <c r="V918" s="0" t="n">
        <f aca="false">MEDIAN(INDEX(Avaliadores!$D$17:$D$22,$B918),INDEX(Avaliadores!$D$17:$D$22,$C918),INDEX(Avaliadores!$D$17:$D$22,$D918),INDEX(Avaliadores!$D$17:$D$22,$E918),INDEX(Avaliadores!$D$17:$D$22,$F918),INDEX(Avaliadores!$D$17:$D$22,$G918))</f>
        <v>5.79166666666667</v>
      </c>
      <c r="W918" s="0" t="n">
        <f aca="false">MEDIAN(INDEX(Avaliadores!$E$17:$E$22,$B918),INDEX(Avaliadores!$E$17:$E$22,$C918),INDEX(Avaliadores!$E$17:$E$22,$D918),INDEX(Avaliadores!$E$17:$E$22,$E918),INDEX(Avaliadores!$E$17:$E$22,$F918),INDEX(Avaliadores!$E$17:$E$22,$G918))</f>
        <v>5.91666666666667</v>
      </c>
      <c r="X918" s="0" t="n">
        <f aca="false">MEDIAN(INDEX(Avaliadores!$F$17:$F$22,$B918),INDEX(Avaliadores!$F$17:$F$22,$C918),INDEX(Avaliadores!$F$17:$F$22,$D918),INDEX(Avaliadores!$F$17:$F$22,$E918),INDEX(Avaliadores!$F$17:$F$22,$F918),INDEX(Avaliadores!$F$17:$F$22,$G918))</f>
        <v>2.79166666666667</v>
      </c>
      <c r="Y918" s="0" t="n">
        <f aca="false">MEDIAN(INDEX(Avaliadores!$G$17:$G$22,$B918),INDEX(Avaliadores!$G$17:$G$22,$C918),INDEX(Avaliadores!$G$17:$G$22,$D918),INDEX(Avaliadores!$G$17:$G$22,$E918),INDEX(Avaliadores!$G$17:$G$22,$F918),INDEX(Avaliadores!$G$17:$G$22,$G918))</f>
        <v>5.79166666666667</v>
      </c>
      <c r="Z918" s="0" t="n">
        <f aca="false">MEDIAN(INDEX(Avaliadores!$H$17:$H$22,$B918),INDEX(Avaliadores!$H$17:$H$22,$C918),INDEX(Avaliadores!$H$17:$H$22,$D918),INDEX(Avaliadores!$H$17:$H$22,$E918),INDEX(Avaliadores!$H$17:$H$22,$F918),INDEX(Avaliadores!$H$17:$H$22,$G918))</f>
        <v>3.79166666666667</v>
      </c>
      <c r="AA918" s="0" t="n">
        <f aca="false">MEDIAN(INDEX(Avaliadores!$I$17:$I$22,$B918),INDEX(Avaliadores!$I$17:$I$22,$C918),INDEX(Avaliadores!$I$17:$I$22,$D918),INDEX(Avaliadores!$I$17:$I$22,$E918),INDEX(Avaliadores!$I$17:$I$22,$F918),INDEX(Avaliadores!$I$17:$I$22,$G918))</f>
        <v>6.79166666666667</v>
      </c>
      <c r="AB918" s="0" t="n">
        <f aca="false">IF(MAX(H918:K918)=MIN(H918:K918),0,IF($B$17="custo",(MAX(H918:K918)-H918)/(MAX(H918:K918)-MIN(H918:K918)),(H918-MIN(H918:K918))/(MAX(H918:K918)-MIN(H918:K918))))</f>
        <v>0.285260792286897</v>
      </c>
      <c r="AC918" s="0" t="n">
        <f aca="false">IF(MAX(H918:K918)=MIN(H918:K918),0,IF($B$17="custo",(MAX(H918:K918)-I918)/(MAX(H918:K918)-MIN(H918:K918)),(I918-MIN(H918:K918))/(MAX(H918:K918)-MIN(H918:K918))))</f>
        <v>0</v>
      </c>
      <c r="AD918" s="0" t="n">
        <f aca="false">IF(MAX(H918:K918)=MIN(H918:K918),0,IF($B$17="custo",(MAX(H918:K918)-J918)/(MAX(H918:K918)-MIN(H918:K918)),(J918-MIN(H918:K918))/(MAX(H918:K918)-MIN(H918:K918))))</f>
        <v>0.836776470114624</v>
      </c>
      <c r="AE918" s="0" t="n">
        <f aca="false">IF(MAX(H918:K918)=MIN(H918:K918),0,IF($B$17="custo",(MAX(H918:K918)-K918)/(MAX(H918:K918)-MIN(H918:K918)),(K918-MIN(H918:K918))/(MAX(H918:K918)-MIN(H918:K918))))</f>
        <v>1</v>
      </c>
      <c r="AF918" s="0" t="n">
        <f aca="false">IF(MAX(L918:O918)=MIN(L918:O918),0,IF($C$17="custo",(MAX(L918:O918)-L918)/(MAX(L918:O918)-MIN(L918:O918)),(L918-MIN(L918:O918))/(MAX(L918:O918)-MIN(L918:O918))))</f>
        <v>0.7011710326677</v>
      </c>
      <c r="AG918" s="0" t="n">
        <f aca="false">IF(MAX(L918:O918)=MIN(L918:O918),0,IF($C$17="custo",(MAX(L918:O918)-M918)/(MAX(L918:O918)-MIN(L918:O918)),(M918-MIN(L918:O918))/(MAX(L918:O918)-MIN(L918:O918))))</f>
        <v>1</v>
      </c>
      <c r="AH918" s="0" t="n">
        <f aca="false">IF(MAX(L918:O918)=MIN(L918:O918),0,IF($C$17="custo",(MAX(L918:O918)-N918)/(MAX(L918:O918)-MIN(L918:O918)),(N918-MIN(L918:O918))/(MAX(L918:O918)-MIN(L918:O918))))</f>
        <v>0.682055321804733</v>
      </c>
      <c r="AI918" s="0" t="n">
        <f aca="false">IF(MAX(L918:O918)=MIN(L918:O918),0,IF($C$17="custo",(MAX(L918:O918)-O918)/(MAX(L918:O918)-MIN(L918:O918)),(O918-MIN(L918:O918))/(MAX(L918:O918)-MIN(L918:O918))))</f>
        <v>0</v>
      </c>
      <c r="AJ918" s="0" t="n">
        <f aca="false">IF(MAX(P918:S918)=MIN(P918:S918),0,IF($D$17="custo",(MAX(P918:S918)-P918)/(MAX(P918:S918)-MIN(P918:S918)),(P918-MIN(P918:S918))/(MAX(P918:S918)-MIN(P918:S918))))</f>
        <v>0.257152523077274</v>
      </c>
      <c r="AK918" s="0" t="n">
        <f aca="false">IF(MAX(P918:S918)=MIN(P918:S918),0,IF($D$17="custo",(MAX(P918:S918)-Q918)/(MAX(P918:S918)-MIN(P918:S918)),(Q918-MIN(P918:S918))/(MAX(P918:S918)-MIN(P918:S918))))</f>
        <v>0</v>
      </c>
      <c r="AL918" s="0" t="n">
        <f aca="false">IF(MAX(P918:S918)=MIN(P918:S918),0,IF($D$17="custo",(MAX(P918:S918)-R918)/(MAX(P918:S918)-MIN(P918:S918)),(R918-MIN(P918:S918))/(MAX(P918:S918)-MIN(P918:S918))))</f>
        <v>0.744943031812109</v>
      </c>
      <c r="AM918" s="0" t="n">
        <f aca="false">IF(MAX(P918:S918)=MIN(P918:S918),0,IF($D$17="custo",(MAX(P918:S918)-S918)/(MAX(P918:S918)-MIN(P918:S918)),(S918-MIN(P918:S918))/(MAX(P918:S918)-MIN(P918:S918))))</f>
        <v>1</v>
      </c>
      <c r="AN918" s="0" t="n">
        <f aca="false">IF(MAX(T918:W918)=MIN(T918:W918),0,IF($E$17="custo",(MAX(T918:W918)-T918)/(MAX(T918:W918)-MIN(T918:W918)),(T918-MIN(T918:W918))/(MAX(T918:W918)-MIN(T918:W918))))</f>
        <v>0</v>
      </c>
      <c r="AO918" s="0" t="n">
        <f aca="false">IF(MAX(T918:W918)=MIN(T918:W918),0,IF($E$17="custo",(MAX(T918:W918)-U918)/(MAX(T918:W918)-MIN(T918:W918)),(U918-MIN(T918:W918))/(MAX(T918:W918)-MIN(T918:W918))))</f>
        <v>0.68</v>
      </c>
      <c r="AP918" s="0" t="n">
        <f aca="false">IF(MAX(T918:W918)=MIN(T918:W918),0,IF($E$17="custo",(MAX(T918:W918)-V918)/(MAX(T918:W918)-MIN(T918:W918)),(V918-MIN(T918:W918))/(MAX(T918:W918)-MIN(T918:W918))))</f>
        <v>0.96</v>
      </c>
      <c r="AQ918" s="0" t="n">
        <f aca="false">IF(MAX(T918:W918)=MIN(T918:W918),0,IF($E$17="custo",(MAX(T918:W918)-W918)/(MAX(T918:W918)-MIN(T918:W918)),(W918-MIN(T918:W918))/(MAX(T918:W918)-MIN(T918:W918))))</f>
        <v>1</v>
      </c>
      <c r="AR918" s="0" t="n">
        <f aca="false">IF(MAX(X918:AA918)=MIN(X918:AA918),0,IF($F$17="custo",(MAX(X918:AA918)-X918)/(MAX(X918:AA918)-MIN(X918:AA918)),(X918-MIN(X918:AA918))/(MAX(X918:AA918)-MIN(X918:AA918))))</f>
        <v>0</v>
      </c>
      <c r="AS918" s="0" t="n">
        <f aca="false">IF(MAX(X918:AA918)=MIN(X918:AA918),0,IF($F$17="custo",(MAX(X918:AA918)-Y918)/(MAX(X918:AA918)-MIN(X918:AA918)),(Y918-MIN(X918:AA918))/(MAX(X918:AA918)-MIN(X918:AA918))))</f>
        <v>0.75</v>
      </c>
      <c r="AT918" s="0" t="n">
        <f aca="false">IF(MAX(X918:AA918)=MIN(X918:AA918),0,IF($F$17="custo",(MAX(X918:AA918)-Z918)/(MAX(X918:AA918)-MIN(X918:AA918)),(Z918-MIN(X918:AA918))/(MAX(X918:AA918)-MIN(X918:AA918))))</f>
        <v>0.25</v>
      </c>
      <c r="AU918" s="0" t="n">
        <f aca="false">IF(MAX(X918:AA918)=MIN(X918:AA918),0,IF($F$17="custo",(MAX(X918:AA918)-AA918)/(MAX(X918:AA918)-MIN(X918:AA918)),(AA918-MIN(X918:AA918))/(MAX(X918:AA918)-MIN(X918:AA918))))</f>
        <v>1</v>
      </c>
      <c r="AV918" s="0" t="n">
        <f aca="false">STDEVP(AB918:AE918)</f>
        <v>0.4049098803433</v>
      </c>
      <c r="AW918" s="0" t="n">
        <f aca="false">STDEVP(AF918:AI918)</f>
        <v>0.366366727095767</v>
      </c>
      <c r="AX918" s="0" t="n">
        <f aca="false">STDEVP(AJ918:AM918)</f>
        <v>0.393373514628104</v>
      </c>
      <c r="AY918" s="0" t="n">
        <f aca="false">STDEVP(AN918:AQ918)</f>
        <v>0.400499687890016</v>
      </c>
      <c r="AZ918" s="0" t="n">
        <f aca="false">STDEVP(AR918:AU918)</f>
        <v>0.395284707521047</v>
      </c>
      <c r="BA918" s="0" t="n">
        <f aca="false">AV918*((1-IFERROR(CORREL(AB918:AE918,AF918:AI918),0))+(1-IFERROR(CORREL(AB918:AE918,AJ918:AM918),0))+(1-IFERROR(CORREL(AB918:AE918,AN918:AQ918),0))+(1-IFERROR(CORREL(AB918:AE918,AR918:AU918),0)))</f>
        <v>1.20802955071439</v>
      </c>
      <c r="BB918" s="0" t="n">
        <f aca="false">AW918*((1-IFERROR(CORREL(AF918:AI918,AB918:AE918),0))+(1-IFERROR(CORREL(AF918:AI918,AJ918:AM918),0))+(1-IFERROR(CORREL(AF918:AI918,AN918:AQ918),0))+(1-IFERROR(CORREL(AF918:AI918,AR918:AU918),0)))</f>
        <v>2.41093310375983</v>
      </c>
      <c r="BC918" s="0" t="n">
        <f aca="false">AX918*((1-IFERROR(CORREL(AJ918:AM918,AB918:AE918),0))+(1-IFERROR(CORREL(AJ918:AM918,AF918:AI918),0))+(1-IFERROR(CORREL(AJ918:AM918,AN918:AQ918),0))+(1-IFERROR(CORREL(AJ918:AM918,AR918:AU918),0)))</f>
        <v>1.16300837301645</v>
      </c>
      <c r="BD918" s="0" t="n">
        <f aca="false">AY918*((1-IFERROR(CORREL(AN918:AQ918,AB918:AE918),0))+(1-IFERROR(CORREL(AN918:AQ918,AF918:AI918),0))+(1-IFERROR(CORREL(AN918:AQ918,AJ918:AM918),0))+(1-IFERROR(CORREL(AN918:AQ918,AR918:AU918),0)))</f>
        <v>0.99363492394419</v>
      </c>
      <c r="BE918" s="0" t="n">
        <f aca="false">AZ918*((1-IFERROR(CORREL(AR918:AU918,AB918:AE918),0))+(1-IFERROR(CORREL(AR918:AU918,AF918:AI918),0))+(1-IFERROR(CORREL(AR918:AU918,AJ918:AM918),0))+(1-IFERROR(CORREL(AR918:AU918,AN918:AQ918),0)))</f>
        <v>1.2885370202108</v>
      </c>
      <c r="BF918" s="0" t="n">
        <f aca="false">IF(SUM(BA918:BE918)&gt;0,BA918/SUM(BA918:BE918),1/5)</f>
        <v>0.171008649678132</v>
      </c>
      <c r="BG918" s="0" t="n">
        <f aca="false">IF(SUM(BA918:BE918)&gt;0,BB918/SUM(BA918:BE918),1/5)</f>
        <v>0.34129166318362</v>
      </c>
      <c r="BH918" s="0" t="n">
        <f aca="false">IF(SUM(BA918:BE918)&gt;0,BC918/SUM(BA918:BE918),1/5)</f>
        <v>0.164635452267116</v>
      </c>
      <c r="BI918" s="0" t="n">
        <f aca="false">IF(SUM(BA918:BE918)&gt;0,BD918/SUM(BA918:BE918),1/5)</f>
        <v>0.140658948712177</v>
      </c>
      <c r="BJ918" s="0" t="n">
        <f aca="false">IF(SUM(BA918:BE918)&gt;0,BE918/SUM(BA918:BE918),1/5)</f>
        <v>0.182405286158955</v>
      </c>
      <c r="BK918" s="0" t="n">
        <f aca="false">BF918*AB918+BG918*AF918+BH918*AJ918+BI918*AN918+BJ918*AR918</f>
        <v>0.330422312748889</v>
      </c>
      <c r="BL918" s="0" t="n">
        <f aca="false">BF918*AC918+BG918*AG918+BH918*AK918+BI918*AO918+BJ918*AS918</f>
        <v>0.573743712927117</v>
      </c>
      <c r="BM918" s="0" t="n">
        <f aca="false">BF918*AD918+BG918*AH918+BH918*AL918+BI918*AP918+BJ918*AT918</f>
        <v>0.679153754657764</v>
      </c>
      <c r="BN918" s="0" t="n">
        <f aca="false">BF918*AE918+BG918*AI918+BH918*AM918+BI918*AQ918+BJ918*AU918</f>
        <v>0.65870833681638</v>
      </c>
      <c r="BO918" s="0" t="n">
        <f aca="false">RANK(BK918,$BK918:$BN918)</f>
        <v>4</v>
      </c>
      <c r="BP918" s="0" t="n">
        <f aca="false">RANK(BL918,$BK918:$BN918)</f>
        <v>3</v>
      </c>
      <c r="BQ918" s="0" t="n">
        <f aca="false">RANK(BM918,$BK918:$BN918)</f>
        <v>1</v>
      </c>
      <c r="BR918" s="0" t="n">
        <f aca="false">RANK(BN918,$BK918:$BN918)</f>
        <v>2</v>
      </c>
    </row>
    <row r="919" customFormat="false" ht="15" hidden="false" customHeight="false" outlineLevel="0" collapsed="false">
      <c r="A919" s="0" t="n">
        <v>896</v>
      </c>
      <c r="B919" s="0" t="n">
        <f aca="false">RANDBETWEEN(1,$B$5)</f>
        <v>5</v>
      </c>
      <c r="C919" s="0" t="n">
        <f aca="false">RANDBETWEEN(1,$B$5)</f>
        <v>5</v>
      </c>
      <c r="D919" s="0" t="n">
        <f aca="false">RANDBETWEEN(1,$B$5)</f>
        <v>3</v>
      </c>
      <c r="E919" s="0" t="n">
        <f aca="false">RANDBETWEEN(1,$B$5)</f>
        <v>3</v>
      </c>
      <c r="F919" s="0" t="n">
        <f aca="false">RANDBETWEEN(1,$B$5)</f>
        <v>3</v>
      </c>
      <c r="G919" s="0" t="n">
        <f aca="false">RANDBETWEEN(1,$B$5)</f>
        <v>1</v>
      </c>
      <c r="H919" s="0" t="n">
        <f aca="true">NORMINV(RAND(),$B$8,$B$13)</f>
        <v>51.2158656490766</v>
      </c>
      <c r="I919" s="0" t="n">
        <f aca="true">NORMINV(RAND(),$C$8,$C$13)</f>
        <v>67.0011264137378</v>
      </c>
      <c r="J919" s="0" t="n">
        <f aca="true">NORMINV(RAND(),$D$8,$D$13)</f>
        <v>14.1359260817742</v>
      </c>
      <c r="K919" s="0" t="n">
        <f aca="true">NORMINV(RAND(),$E$8,$E$13)</f>
        <v>3.37247319398323</v>
      </c>
      <c r="L919" s="0" t="n">
        <f aca="true">NORMINV(RAND(),$B$9,$B$14)</f>
        <v>46.9091651209767</v>
      </c>
      <c r="M919" s="0" t="n">
        <f aca="true">NORMINV(RAND(),$C$9,$C$14)</f>
        <v>47.3667040975586</v>
      </c>
      <c r="N919" s="0" t="n">
        <f aca="true">NORMINV(RAND(),$D$9,$D$14)</f>
        <v>38.9945068105423</v>
      </c>
      <c r="O919" s="0" t="n">
        <f aca="true">NORMINV(RAND(),$E$9,$E$14)</f>
        <v>22.6195516889228</v>
      </c>
      <c r="P919" s="0" t="n">
        <f aca="true">NORMINV(RAND(),$B$10,$B$15)</f>
        <v>23.5986843129168</v>
      </c>
      <c r="Q919" s="0" t="n">
        <f aca="true">NORMINV(RAND(),$C$10,$C$15)</f>
        <v>30.6059238903081</v>
      </c>
      <c r="R919" s="0" t="n">
        <f aca="true">NORMINV(RAND(),$D$10,$D$15)</f>
        <v>8.99195203859752</v>
      </c>
      <c r="S919" s="0" t="n">
        <f aca="true">NORMINV(RAND(),$E$10,$E$15)</f>
        <v>3.62794475077261</v>
      </c>
      <c r="T919" s="0" t="n">
        <f aca="false">MEDIAN(INDEX(Avaliadores!$B$17:$B$22,$B919),INDEX(Avaliadores!$B$17:$B$22,$C919),INDEX(Avaliadores!$B$17:$B$22,$D919),INDEX(Avaliadores!$B$17:$B$22,$E919),INDEX(Avaliadores!$B$17:$B$22,$F919),INDEX(Avaliadores!$B$17:$B$22,$G919))</f>
        <v>2.66666666666667</v>
      </c>
      <c r="U919" s="0" t="n">
        <f aca="false">MEDIAN(INDEX(Avaliadores!$C$17:$C$22,$B919),INDEX(Avaliadores!$C$17:$C$22,$C919),INDEX(Avaliadores!$C$17:$C$22,$D919),INDEX(Avaliadores!$C$17:$C$22,$E919),INDEX(Avaliadores!$C$17:$C$22,$F919),INDEX(Avaliadores!$C$17:$C$22,$G919))</f>
        <v>4.79166666666667</v>
      </c>
      <c r="V919" s="0" t="n">
        <f aca="false">MEDIAN(INDEX(Avaliadores!$D$17:$D$22,$B919),INDEX(Avaliadores!$D$17:$D$22,$C919),INDEX(Avaliadores!$D$17:$D$22,$D919),INDEX(Avaliadores!$D$17:$D$22,$E919),INDEX(Avaliadores!$D$17:$D$22,$F919),INDEX(Avaliadores!$D$17:$D$22,$G919))</f>
        <v>5.79166666666667</v>
      </c>
      <c r="W919" s="0" t="n">
        <f aca="false">MEDIAN(INDEX(Avaliadores!$E$17:$E$22,$B919),INDEX(Avaliadores!$E$17:$E$22,$C919),INDEX(Avaliadores!$E$17:$E$22,$D919),INDEX(Avaliadores!$E$17:$E$22,$E919),INDEX(Avaliadores!$E$17:$E$22,$F919),INDEX(Avaliadores!$E$17:$E$22,$G919))</f>
        <v>6.41666666666667</v>
      </c>
      <c r="X919" s="0" t="n">
        <f aca="false">MEDIAN(INDEX(Avaliadores!$F$17:$F$22,$B919),INDEX(Avaliadores!$F$17:$F$22,$C919),INDEX(Avaliadores!$F$17:$F$22,$D919),INDEX(Avaliadores!$F$17:$F$22,$E919),INDEX(Avaliadores!$F$17:$F$22,$F919),INDEX(Avaliadores!$F$17:$F$22,$G919))</f>
        <v>2.66666666666667</v>
      </c>
      <c r="Y919" s="0" t="n">
        <f aca="false">MEDIAN(INDEX(Avaliadores!$G$17:$G$22,$B919),INDEX(Avaliadores!$G$17:$G$22,$C919),INDEX(Avaliadores!$G$17:$G$22,$D919),INDEX(Avaliadores!$G$17:$G$22,$E919),INDEX(Avaliadores!$G$17:$G$22,$F919),INDEX(Avaliadores!$G$17:$G$22,$G919))</f>
        <v>5.41666666666667</v>
      </c>
      <c r="Z919" s="0" t="n">
        <f aca="false">MEDIAN(INDEX(Avaliadores!$H$17:$H$22,$B919),INDEX(Avaliadores!$H$17:$H$22,$C919),INDEX(Avaliadores!$H$17:$H$22,$D919),INDEX(Avaliadores!$H$17:$H$22,$E919),INDEX(Avaliadores!$H$17:$H$22,$F919),INDEX(Avaliadores!$H$17:$H$22,$G919))</f>
        <v>3.79166666666667</v>
      </c>
      <c r="AA919" s="0" t="n">
        <f aca="false">MEDIAN(INDEX(Avaliadores!$I$17:$I$22,$B919),INDEX(Avaliadores!$I$17:$I$22,$C919),INDEX(Avaliadores!$I$17:$I$22,$D919),INDEX(Avaliadores!$I$17:$I$22,$E919),INDEX(Avaliadores!$I$17:$I$22,$F919),INDEX(Avaliadores!$I$17:$I$22,$G919))</f>
        <v>6.79166666666667</v>
      </c>
      <c r="AB919" s="0" t="n">
        <f aca="false">IF(MAX(H919:K919)=MIN(H919:K919),0,IF($B$17="custo",(MAX(H919:K919)-H919)/(MAX(H919:K919)-MIN(H919:K919)),(H919-MIN(H919:K919))/(MAX(H919:K919)-MIN(H919:K919))))</f>
        <v>0.248084156522119</v>
      </c>
      <c r="AC919" s="0" t="n">
        <f aca="false">IF(MAX(H919:K919)=MIN(H919:K919),0,IF($B$17="custo",(MAX(H919:K919)-I919)/(MAX(H919:K919)-MIN(H919:K919)),(I919-MIN(H919:K919))/(MAX(H919:K919)-MIN(H919:K919))))</f>
        <v>0</v>
      </c>
      <c r="AD919" s="0" t="n">
        <f aca="false">IF(MAX(H919:K919)=MIN(H919:K919),0,IF($B$17="custo",(MAX(H919:K919)-J919)/(MAX(H919:K919)-MIN(H919:K919)),(J919-MIN(H919:K919))/(MAX(H919:K919)-MIN(H919:K919))))</f>
        <v>0.830839529942317</v>
      </c>
      <c r="AE919" s="0" t="n">
        <f aca="false">IF(MAX(H919:K919)=MIN(H919:K919),0,IF($B$17="custo",(MAX(H919:K919)-K919)/(MAX(H919:K919)-MIN(H919:K919)),(K919-MIN(H919:K919))/(MAX(H919:K919)-MIN(H919:K919))))</f>
        <v>1</v>
      </c>
      <c r="AF919" s="0" t="n">
        <f aca="false">IF(MAX(L919:O919)=MIN(L919:O919),0,IF($C$17="custo",(MAX(L919:O919)-L919)/(MAX(L919:O919)-MIN(L919:O919)),(L919-MIN(L919:O919))/(MAX(L919:O919)-MIN(L919:O919))))</f>
        <v>0.981511449518441</v>
      </c>
      <c r="AG919" s="0" t="n">
        <f aca="false">IF(MAX(L919:O919)=MIN(L919:O919),0,IF($C$17="custo",(MAX(L919:O919)-M919)/(MAX(L919:O919)-MIN(L919:O919)),(M919-MIN(L919:O919))/(MAX(L919:O919)-MIN(L919:O919))))</f>
        <v>1</v>
      </c>
      <c r="AH919" s="0" t="n">
        <f aca="false">IF(MAX(L919:O919)=MIN(L919:O919),0,IF($C$17="custo",(MAX(L919:O919)-N919)/(MAX(L919:O919)-MIN(L919:O919)),(N919-MIN(L919:O919))/(MAX(L919:O919)-MIN(L919:O919))))</f>
        <v>0.661690478614633</v>
      </c>
      <c r="AI919" s="0" t="n">
        <f aca="false">IF(MAX(L919:O919)=MIN(L919:O919),0,IF($C$17="custo",(MAX(L919:O919)-O919)/(MAX(L919:O919)-MIN(L919:O919)),(O919-MIN(L919:O919))/(MAX(L919:O919)-MIN(L919:O919))))</f>
        <v>0</v>
      </c>
      <c r="AJ919" s="0" t="n">
        <f aca="false">IF(MAX(P919:S919)=MIN(P919:S919),0,IF($D$17="custo",(MAX(P919:S919)-P919)/(MAX(P919:S919)-MIN(P919:S919)),(P919-MIN(P919:S919))/(MAX(P919:S919)-MIN(P919:S919))))</f>
        <v>0.259739231806372</v>
      </c>
      <c r="AK919" s="0" t="n">
        <f aca="false">IF(MAX(P919:S919)=MIN(P919:S919),0,IF($D$17="custo",(MAX(P919:S919)-Q919)/(MAX(P919:S919)-MIN(P919:S919)),(Q919-MIN(P919:S919))/(MAX(P919:S919)-MIN(P919:S919))))</f>
        <v>0</v>
      </c>
      <c r="AL919" s="0" t="n">
        <f aca="false">IF(MAX(P919:S919)=MIN(P919:S919),0,IF($D$17="custo",(MAX(P919:S919)-R919)/(MAX(P919:S919)-MIN(P919:S919)),(R919-MIN(P919:S919))/(MAX(P919:S919)-MIN(P919:S919))))</f>
        <v>0.80117090090102</v>
      </c>
      <c r="AM919" s="0" t="n">
        <f aca="false">IF(MAX(P919:S919)=MIN(P919:S919),0,IF($D$17="custo",(MAX(P919:S919)-S919)/(MAX(P919:S919)-MIN(P919:S919)),(S919-MIN(P919:S919))/(MAX(P919:S919)-MIN(P919:S919))))</f>
        <v>1</v>
      </c>
      <c r="AN919" s="0" t="n">
        <f aca="false">IF(MAX(T919:W919)=MIN(T919:W919),0,IF($E$17="custo",(MAX(T919:W919)-T919)/(MAX(T919:W919)-MIN(T919:W919)),(T919-MIN(T919:W919))/(MAX(T919:W919)-MIN(T919:W919))))</f>
        <v>0</v>
      </c>
      <c r="AO919" s="0" t="n">
        <f aca="false">IF(MAX(T919:W919)=MIN(T919:W919),0,IF($E$17="custo",(MAX(T919:W919)-U919)/(MAX(T919:W919)-MIN(T919:W919)),(U919-MIN(T919:W919))/(MAX(T919:W919)-MIN(T919:W919))))</f>
        <v>0.566666666666667</v>
      </c>
      <c r="AP919" s="0" t="n">
        <f aca="false">IF(MAX(T919:W919)=MIN(T919:W919),0,IF($E$17="custo",(MAX(T919:W919)-V919)/(MAX(T919:W919)-MIN(T919:W919)),(V919-MIN(T919:W919))/(MAX(T919:W919)-MIN(T919:W919))))</f>
        <v>0.833333333333333</v>
      </c>
      <c r="AQ919" s="0" t="n">
        <f aca="false">IF(MAX(T919:W919)=MIN(T919:W919),0,IF($E$17="custo",(MAX(T919:W919)-W919)/(MAX(T919:W919)-MIN(T919:W919)),(W919-MIN(T919:W919))/(MAX(T919:W919)-MIN(T919:W919))))</f>
        <v>1</v>
      </c>
      <c r="AR919" s="0" t="n">
        <f aca="false">IF(MAX(X919:AA919)=MIN(X919:AA919),0,IF($F$17="custo",(MAX(X919:AA919)-X919)/(MAX(X919:AA919)-MIN(X919:AA919)),(X919-MIN(X919:AA919))/(MAX(X919:AA919)-MIN(X919:AA919))))</f>
        <v>0</v>
      </c>
      <c r="AS919" s="0" t="n">
        <f aca="false">IF(MAX(X919:AA919)=MIN(X919:AA919),0,IF($F$17="custo",(MAX(X919:AA919)-Y919)/(MAX(X919:AA919)-MIN(X919:AA919)),(Y919-MIN(X919:AA919))/(MAX(X919:AA919)-MIN(X919:AA919))))</f>
        <v>0.666666666666667</v>
      </c>
      <c r="AT919" s="0" t="n">
        <f aca="false">IF(MAX(X919:AA919)=MIN(X919:AA919),0,IF($F$17="custo",(MAX(X919:AA919)-Z919)/(MAX(X919:AA919)-MIN(X919:AA919)),(Z919-MIN(X919:AA919))/(MAX(X919:AA919)-MIN(X919:AA919))))</f>
        <v>0.272727272727273</v>
      </c>
      <c r="AU919" s="0" t="n">
        <f aca="false">IF(MAX(X919:AA919)=MIN(X919:AA919),0,IF($F$17="custo",(MAX(X919:AA919)-AA919)/(MAX(X919:AA919)-MIN(X919:AA919)),(AA919-MIN(X919:AA919))/(MAX(X919:AA919)-MIN(X919:AA919))))</f>
        <v>1</v>
      </c>
      <c r="AV919" s="0" t="n">
        <f aca="false">STDEVP(AB919:AE919)</f>
        <v>0.409682544690502</v>
      </c>
      <c r="AW919" s="0" t="n">
        <f aca="false">STDEVP(AF919:AI919)</f>
        <v>0.404527473357327</v>
      </c>
      <c r="AX919" s="0" t="n">
        <f aca="false">STDEVP(AJ919:AM919)</f>
        <v>0.402337432143691</v>
      </c>
      <c r="AY919" s="0" t="n">
        <f aca="false">STDEVP(AN919:AQ919)</f>
        <v>0.379326889224701</v>
      </c>
      <c r="AZ919" s="0" t="n">
        <f aca="false">STDEVP(AR919:AU919)</f>
        <v>0.380300012060943</v>
      </c>
      <c r="BA919" s="0" t="n">
        <f aca="false">AV919*((1-IFERROR(CORREL(AB919:AE919,AF919:AI919),0))+(1-IFERROR(CORREL(AB919:AE919,AJ919:AM919),0))+(1-IFERROR(CORREL(AB919:AE919,AN919:AQ919),0))+(1-IFERROR(CORREL(AB919:AE919,AR919:AU919),0)))</f>
        <v>1.15100915095801</v>
      </c>
      <c r="BB919" s="0" t="n">
        <f aca="false">AW919*((1-IFERROR(CORREL(AF919:AI919,AB919:AE919),0))+(1-IFERROR(CORREL(AF919:AI919,AJ919:AM919),0))+(1-IFERROR(CORREL(AF919:AI919,AN919:AQ919),0))+(1-IFERROR(CORREL(AF919:AI919,AR919:AU919),0)))</f>
        <v>2.92466299041163</v>
      </c>
      <c r="BC919" s="0" t="n">
        <f aca="false">AX919*((1-IFERROR(CORREL(AJ919:AM919,AB919:AE919),0))+(1-IFERROR(CORREL(AJ919:AM919,AF919:AI919),0))+(1-IFERROR(CORREL(AJ919:AM919,AN919:AQ919),0))+(1-IFERROR(CORREL(AJ919:AM919,AR919:AU919),0)))</f>
        <v>1.13542510845729</v>
      </c>
      <c r="BD919" s="0" t="n">
        <f aca="false">AY919*((1-IFERROR(CORREL(AN919:AQ919,AB919:AE919),0))+(1-IFERROR(CORREL(AN919:AQ919,AF919:AI919),0))+(1-IFERROR(CORREL(AN919:AQ919,AJ919:AM919),0))+(1-IFERROR(CORREL(AN919:AQ919,AR919:AU919),0)))</f>
        <v>0.97683465359423</v>
      </c>
      <c r="BE919" s="0" t="n">
        <f aca="false">AZ919*((1-IFERROR(CORREL(AR919:AU919,AB919:AE919),0))+(1-IFERROR(CORREL(AR919:AU919,AF919:AI919),0))+(1-IFERROR(CORREL(AR919:AU919,AJ919:AM919),0))+(1-IFERROR(CORREL(AR919:AU919,AN919:AQ919),0)))</f>
        <v>1.22909450179558</v>
      </c>
      <c r="BF919" s="0" t="n">
        <f aca="false">IF(SUM(BA919:BE919)&gt;0,BA919/SUM(BA919:BE919),1/5)</f>
        <v>0.15518471798192</v>
      </c>
      <c r="BG919" s="0" t="n">
        <f aca="false">IF(SUM(BA919:BE919)&gt;0,BB919/SUM(BA919:BE919),1/5)</f>
        <v>0.39431745697367</v>
      </c>
      <c r="BH919" s="0" t="n">
        <f aca="false">IF(SUM(BA919:BE919)&gt;0,BC919/SUM(BA919:BE919),1/5)</f>
        <v>0.153083600681088</v>
      </c>
      <c r="BI919" s="0" t="n">
        <f aca="false">IF(SUM(BA919:BE919)&gt;0,BD919/SUM(BA919:BE919),1/5)</f>
        <v>0.131701655114397</v>
      </c>
      <c r="BJ919" s="0" t="n">
        <f aca="false">IF(SUM(BA919:BE919)&gt;0,BE919/SUM(BA919:BE919),1/5)</f>
        <v>0.165712569248924</v>
      </c>
      <c r="BK919" s="0" t="n">
        <f aca="false">BF919*AB919+BG919*AF919+BH919*AJ919+BI919*AN919+BJ919*AR919</f>
        <v>0.465287785473379</v>
      </c>
      <c r="BL919" s="0" t="n">
        <f aca="false">BF919*AC919+BG919*AG919+BH919*AK919+BI919*AO919+BJ919*AS919</f>
        <v>0.579423441037778</v>
      </c>
      <c r="BM919" s="0" t="n">
        <f aca="false">BF919*AD919+BG919*AH919+BH919*AL919+BI919*AP919+BJ919*AT919</f>
        <v>0.667441547574068</v>
      </c>
      <c r="BN919" s="0" t="n">
        <f aca="false">BF919*AE919+BG919*AI919+BH919*AM919+BI919*AQ919+BJ919*AU919</f>
        <v>0.60568254302633</v>
      </c>
      <c r="BO919" s="0" t="n">
        <f aca="false">RANK(BK919,$BK919:$BN919)</f>
        <v>4</v>
      </c>
      <c r="BP919" s="0" t="n">
        <f aca="false">RANK(BL919,$BK919:$BN919)</f>
        <v>3</v>
      </c>
      <c r="BQ919" s="0" t="n">
        <f aca="false">RANK(BM919,$BK919:$BN919)</f>
        <v>1</v>
      </c>
      <c r="BR919" s="0" t="n">
        <f aca="false">RANK(BN919,$BK919:$BN919)</f>
        <v>2</v>
      </c>
    </row>
    <row r="920" customFormat="false" ht="15" hidden="false" customHeight="false" outlineLevel="0" collapsed="false">
      <c r="A920" s="0" t="n">
        <v>897</v>
      </c>
      <c r="B920" s="0" t="n">
        <f aca="false">RANDBETWEEN(1,$B$5)</f>
        <v>1</v>
      </c>
      <c r="C920" s="0" t="n">
        <f aca="false">RANDBETWEEN(1,$B$5)</f>
        <v>1</v>
      </c>
      <c r="D920" s="0" t="n">
        <f aca="false">RANDBETWEEN(1,$B$5)</f>
        <v>5</v>
      </c>
      <c r="E920" s="0" t="n">
        <f aca="false">RANDBETWEEN(1,$B$5)</f>
        <v>1</v>
      </c>
      <c r="F920" s="0" t="n">
        <f aca="false">RANDBETWEEN(1,$B$5)</f>
        <v>6</v>
      </c>
      <c r="G920" s="0" t="n">
        <f aca="false">RANDBETWEEN(1,$B$5)</f>
        <v>4</v>
      </c>
      <c r="H920" s="0" t="n">
        <f aca="true">NORMINV(RAND(),$B$8,$B$13)</f>
        <v>50.0381539084275</v>
      </c>
      <c r="I920" s="0" t="n">
        <f aca="true">NORMINV(RAND(),$C$8,$C$13)</f>
        <v>74.4704851814693</v>
      </c>
      <c r="J920" s="0" t="n">
        <f aca="true">NORMINV(RAND(),$D$8,$D$13)</f>
        <v>15.8374925318266</v>
      </c>
      <c r="K920" s="0" t="n">
        <f aca="true">NORMINV(RAND(),$E$8,$E$13)</f>
        <v>2.99528634564701</v>
      </c>
      <c r="L920" s="0" t="n">
        <f aca="true">NORMINV(RAND(),$B$9,$B$14)</f>
        <v>48.4917190513403</v>
      </c>
      <c r="M920" s="0" t="n">
        <f aca="true">NORMINV(RAND(),$C$9,$C$14)</f>
        <v>51.7881971562124</v>
      </c>
      <c r="N920" s="0" t="n">
        <f aca="true">NORMINV(RAND(),$D$9,$D$14)</f>
        <v>45.4952330584611</v>
      </c>
      <c r="O920" s="0" t="n">
        <f aca="true">NORMINV(RAND(),$E$9,$E$14)</f>
        <v>25.4408180147672</v>
      </c>
      <c r="P920" s="0" t="n">
        <f aca="true">NORMINV(RAND(),$B$10,$B$15)</f>
        <v>22.1131192580136</v>
      </c>
      <c r="Q920" s="0" t="n">
        <f aca="true">NORMINV(RAND(),$C$10,$C$15)</f>
        <v>31.2838740972578</v>
      </c>
      <c r="R920" s="0" t="n">
        <f aca="true">NORMINV(RAND(),$D$10,$D$15)</f>
        <v>10.1041901002698</v>
      </c>
      <c r="S920" s="0" t="n">
        <f aca="true">NORMINV(RAND(),$E$10,$E$15)</f>
        <v>4.130864076661</v>
      </c>
      <c r="T920" s="0" t="n">
        <f aca="false">MEDIAN(INDEX(Avaliadores!$B$17:$B$22,$B920),INDEX(Avaliadores!$B$17:$B$22,$C920),INDEX(Avaliadores!$B$17:$B$22,$D920),INDEX(Avaliadores!$B$17:$B$22,$E920),INDEX(Avaliadores!$B$17:$B$22,$F920),INDEX(Avaliadores!$B$17:$B$22,$G920))</f>
        <v>2.04166666666667</v>
      </c>
      <c r="U920" s="0" t="n">
        <f aca="false">MEDIAN(INDEX(Avaliadores!$C$17:$C$22,$B920),INDEX(Avaliadores!$C$17:$C$22,$C920),INDEX(Avaliadores!$C$17:$C$22,$D920),INDEX(Avaliadores!$C$17:$C$22,$E920),INDEX(Avaliadores!$C$17:$C$22,$F920),INDEX(Avaliadores!$C$17:$C$22,$G920))</f>
        <v>4.79166666666667</v>
      </c>
      <c r="V920" s="0" t="n">
        <f aca="false">MEDIAN(INDEX(Avaliadores!$D$17:$D$22,$B920),INDEX(Avaliadores!$D$17:$D$22,$C920),INDEX(Avaliadores!$D$17:$D$22,$D920),INDEX(Avaliadores!$D$17:$D$22,$E920),INDEX(Avaliadores!$D$17:$D$22,$F920),INDEX(Avaliadores!$D$17:$D$22,$G920))</f>
        <v>6.29166666666667</v>
      </c>
      <c r="W920" s="0" t="n">
        <f aca="false">MEDIAN(INDEX(Avaliadores!$E$17:$E$22,$B920),INDEX(Avaliadores!$E$17:$E$22,$C920),INDEX(Avaliadores!$E$17:$E$22,$D920),INDEX(Avaliadores!$E$17:$E$22,$E920),INDEX(Avaliadores!$E$17:$E$22,$F920),INDEX(Avaliadores!$E$17:$E$22,$G920))</f>
        <v>7.04166666666667</v>
      </c>
      <c r="X920" s="0" t="n">
        <f aca="false">MEDIAN(INDEX(Avaliadores!$F$17:$F$22,$B920),INDEX(Avaliadores!$F$17:$F$22,$C920),INDEX(Avaliadores!$F$17:$F$22,$D920),INDEX(Avaliadores!$F$17:$F$22,$E920),INDEX(Avaliadores!$F$17:$F$22,$F920),INDEX(Avaliadores!$F$17:$F$22,$G920))</f>
        <v>2.29166666666667</v>
      </c>
      <c r="Y920" s="0" t="n">
        <f aca="false">MEDIAN(INDEX(Avaliadores!$G$17:$G$22,$B920),INDEX(Avaliadores!$G$17:$G$22,$C920),INDEX(Avaliadores!$G$17:$G$22,$D920),INDEX(Avaliadores!$G$17:$G$22,$E920),INDEX(Avaliadores!$G$17:$G$22,$F920),INDEX(Avaliadores!$G$17:$G$22,$G920))</f>
        <v>5.04166666666667</v>
      </c>
      <c r="Z920" s="0" t="n">
        <f aca="false">MEDIAN(INDEX(Avaliadores!$H$17:$H$22,$B920),INDEX(Avaliadores!$H$17:$H$22,$C920),INDEX(Avaliadores!$H$17:$H$22,$D920),INDEX(Avaliadores!$H$17:$H$22,$E920),INDEX(Avaliadores!$H$17:$H$22,$F920),INDEX(Avaliadores!$H$17:$H$22,$G920))</f>
        <v>4.04166666666667</v>
      </c>
      <c r="AA920" s="0" t="n">
        <f aca="false">MEDIAN(INDEX(Avaliadores!$I$17:$I$22,$B920),INDEX(Avaliadores!$I$17:$I$22,$C920),INDEX(Avaliadores!$I$17:$I$22,$D920),INDEX(Avaliadores!$I$17:$I$22,$E920),INDEX(Avaliadores!$I$17:$I$22,$F920),INDEX(Avaliadores!$I$17:$I$22,$G920))</f>
        <v>7.04166666666667</v>
      </c>
      <c r="AB920" s="0" t="n">
        <f aca="false">IF(MAX(H920:K920)=MIN(H920:K920),0,IF($B$17="custo",(MAX(H920:K920)-H920)/(MAX(H920:K920)-MIN(H920:K920)),(H920-MIN(H920:K920))/(MAX(H920:K920)-MIN(H920:K920))))</f>
        <v>0.341829497098183</v>
      </c>
      <c r="AC920" s="0" t="n">
        <f aca="false">IF(MAX(H920:K920)=MIN(H920:K920),0,IF($B$17="custo",(MAX(H920:K920)-I920)/(MAX(H920:K920)-MIN(H920:K920)),(I920-MIN(H920:K920))/(MAX(H920:K920)-MIN(H920:K920))))</f>
        <v>0</v>
      </c>
      <c r="AD920" s="0" t="n">
        <f aca="false">IF(MAX(H920:K920)=MIN(H920:K920),0,IF($B$17="custo",(MAX(H920:K920)-J920)/(MAX(H920:K920)-MIN(H920:K920)),(J920-MIN(H920:K920))/(MAX(H920:K920)-MIN(H920:K920))))</f>
        <v>0.82032640139025</v>
      </c>
      <c r="AE920" s="0" t="n">
        <f aca="false">IF(MAX(H920:K920)=MIN(H920:K920),0,IF($B$17="custo",(MAX(H920:K920)-K920)/(MAX(H920:K920)-MIN(H920:K920)),(K920-MIN(H920:K920))/(MAX(H920:K920)-MIN(H920:K920))))</f>
        <v>1</v>
      </c>
      <c r="AF920" s="0" t="n">
        <f aca="false">IF(MAX(L920:O920)=MIN(L920:O920),0,IF($C$17="custo",(MAX(L920:O920)-L920)/(MAX(L920:O920)-MIN(L920:O920)),(L920-MIN(L920:O920))/(MAX(L920:O920)-MIN(L920:O920))))</f>
        <v>0.874884022157383</v>
      </c>
      <c r="AG920" s="0" t="n">
        <f aca="false">IF(MAX(L920:O920)=MIN(L920:O920),0,IF($C$17="custo",(MAX(L920:O920)-M920)/(MAX(L920:O920)-MIN(L920:O920)),(M920-MIN(L920:O920))/(MAX(L920:O920)-MIN(L920:O920))))</f>
        <v>1</v>
      </c>
      <c r="AH920" s="0" t="n">
        <f aca="false">IF(MAX(L920:O920)=MIN(L920:O920),0,IF($C$17="custo",(MAX(L920:O920)-N920)/(MAX(L920:O920)-MIN(L920:O920)),(N920-MIN(L920:O920))/(MAX(L920:O920)-MIN(L920:O920))))</f>
        <v>0.761154076693256</v>
      </c>
      <c r="AI920" s="0" t="n">
        <f aca="false">IF(MAX(L920:O920)=MIN(L920:O920),0,IF($C$17="custo",(MAX(L920:O920)-O920)/(MAX(L920:O920)-MIN(L920:O920)),(O920-MIN(L920:O920))/(MAX(L920:O920)-MIN(L920:O920))))</f>
        <v>0</v>
      </c>
      <c r="AJ920" s="0" t="n">
        <f aca="false">IF(MAX(P920:S920)=MIN(P920:S920),0,IF($D$17="custo",(MAX(P920:S920)-P920)/(MAX(P920:S920)-MIN(P920:S920)),(P920-MIN(P920:S920))/(MAX(P920:S920)-MIN(P920:S920))))</f>
        <v>0.337743580998487</v>
      </c>
      <c r="AK920" s="0" t="n">
        <f aca="false">IF(MAX(P920:S920)=MIN(P920:S920),0,IF($D$17="custo",(MAX(P920:S920)-Q920)/(MAX(P920:S920)-MIN(P920:S920)),(Q920-MIN(P920:S920))/(MAX(P920:S920)-MIN(P920:S920))))</f>
        <v>0</v>
      </c>
      <c r="AL920" s="0" t="n">
        <f aca="false">IF(MAX(P920:S920)=MIN(P920:S920),0,IF($D$17="custo",(MAX(P920:S920)-R920)/(MAX(P920:S920)-MIN(P920:S920)),(R920-MIN(P920:S920))/(MAX(P920:S920)-MIN(P920:S920))))</f>
        <v>0.780012380981785</v>
      </c>
      <c r="AM920" s="0" t="n">
        <f aca="false">IF(MAX(P920:S920)=MIN(P920:S920),0,IF($D$17="custo",(MAX(P920:S920)-S920)/(MAX(P920:S920)-MIN(P920:S920)),(S920-MIN(P920:S920))/(MAX(P920:S920)-MIN(P920:S920))))</f>
        <v>1</v>
      </c>
      <c r="AN920" s="0" t="n">
        <f aca="false">IF(MAX(T920:W920)=MIN(T920:W920),0,IF($E$17="custo",(MAX(T920:W920)-T920)/(MAX(T920:W920)-MIN(T920:W920)),(T920-MIN(T920:W920))/(MAX(T920:W920)-MIN(T920:W920))))</f>
        <v>0</v>
      </c>
      <c r="AO920" s="0" t="n">
        <f aca="false">IF(MAX(T920:W920)=MIN(T920:W920),0,IF($E$17="custo",(MAX(T920:W920)-U920)/(MAX(T920:W920)-MIN(T920:W920)),(U920-MIN(T920:W920))/(MAX(T920:W920)-MIN(T920:W920))))</f>
        <v>0.55</v>
      </c>
      <c r="AP920" s="0" t="n">
        <f aca="false">IF(MAX(T920:W920)=MIN(T920:W920),0,IF($E$17="custo",(MAX(T920:W920)-V920)/(MAX(T920:W920)-MIN(T920:W920)),(V920-MIN(T920:W920))/(MAX(T920:W920)-MIN(T920:W920))))</f>
        <v>0.85</v>
      </c>
      <c r="AQ920" s="0" t="n">
        <f aca="false">IF(MAX(T920:W920)=MIN(T920:W920),0,IF($E$17="custo",(MAX(T920:W920)-W920)/(MAX(T920:W920)-MIN(T920:W920)),(W920-MIN(T920:W920))/(MAX(T920:W920)-MIN(T920:W920))))</f>
        <v>1</v>
      </c>
      <c r="AR920" s="0" t="n">
        <f aca="false">IF(MAX(X920:AA920)=MIN(X920:AA920),0,IF($F$17="custo",(MAX(X920:AA920)-X920)/(MAX(X920:AA920)-MIN(X920:AA920)),(X920-MIN(X920:AA920))/(MAX(X920:AA920)-MIN(X920:AA920))))</f>
        <v>0</v>
      </c>
      <c r="AS920" s="0" t="n">
        <f aca="false">IF(MAX(X920:AA920)=MIN(X920:AA920),0,IF($F$17="custo",(MAX(X920:AA920)-Y920)/(MAX(X920:AA920)-MIN(X920:AA920)),(Y920-MIN(X920:AA920))/(MAX(X920:AA920)-MIN(X920:AA920))))</f>
        <v>0.578947368421053</v>
      </c>
      <c r="AT920" s="0" t="n">
        <f aca="false">IF(MAX(X920:AA920)=MIN(X920:AA920),0,IF($F$17="custo",(MAX(X920:AA920)-Z920)/(MAX(X920:AA920)-MIN(X920:AA920)),(Z920-MIN(X920:AA920))/(MAX(X920:AA920)-MIN(X920:AA920))))</f>
        <v>0.368421052631579</v>
      </c>
      <c r="AU920" s="0" t="n">
        <f aca="false">IF(MAX(X920:AA920)=MIN(X920:AA920),0,IF($F$17="custo",(MAX(X920:AA920)-AA920)/(MAX(X920:AA920)-MIN(X920:AA920)),(AA920-MIN(X920:AA920))/(MAX(X920:AA920)-MIN(X920:AA920))))</f>
        <v>1</v>
      </c>
      <c r="AV920" s="0" t="n">
        <f aca="false">STDEVP(AB920:AE920)</f>
        <v>0.394034667752151</v>
      </c>
      <c r="AW920" s="0" t="n">
        <f aca="false">STDEVP(AF920:AI920)</f>
        <v>0.3897445849672</v>
      </c>
      <c r="AX920" s="0" t="n">
        <f aca="false">STDEVP(AJ920:AM920)</f>
        <v>0.387707190533271</v>
      </c>
      <c r="AY920" s="0" t="n">
        <f aca="false">STDEVP(AN920:AQ920)</f>
        <v>0.382426463519459</v>
      </c>
      <c r="AZ920" s="0" t="n">
        <f aca="false">STDEVP(AR920:AU920)</f>
        <v>0.361542938527213</v>
      </c>
      <c r="BA920" s="0" t="n">
        <f aca="false">AV920*((1-IFERROR(CORREL(AB920:AE920,AF920:AI920),0))+(1-IFERROR(CORREL(AB920:AE920,AJ920:AM920),0))+(1-IFERROR(CORREL(AB920:AE920,AN920:AQ920),0))+(1-IFERROR(CORREL(AB920:AE920,AR920:AU920),0)))</f>
        <v>1.06999083131238</v>
      </c>
      <c r="BB920" s="0" t="n">
        <f aca="false">AW920*((1-IFERROR(CORREL(AF920:AI920,AB920:AE920),0))+(1-IFERROR(CORREL(AF920:AI920,AJ920:AM920),0))+(1-IFERROR(CORREL(AF920:AI920,AN920:AQ920),0))+(1-IFERROR(CORREL(AF920:AI920,AR920:AU920),0)))</f>
        <v>2.74827475228535</v>
      </c>
      <c r="BC920" s="0" t="n">
        <f aca="false">AX920*((1-IFERROR(CORREL(AJ920:AM920,AB920:AE920),0))+(1-IFERROR(CORREL(AJ920:AM920,AF920:AI920),0))+(1-IFERROR(CORREL(AJ920:AM920,AN920:AQ920),0))+(1-IFERROR(CORREL(AJ920:AM920,AR920:AU920),0)))</f>
        <v>1.05451970259644</v>
      </c>
      <c r="BD920" s="0" t="n">
        <f aca="false">AY920*((1-IFERROR(CORREL(AN920:AQ920,AB920:AE920),0))+(1-IFERROR(CORREL(AN920:AQ920,AF920:AI920),0))+(1-IFERROR(CORREL(AN920:AQ920,AJ920:AM920),0))+(1-IFERROR(CORREL(AN920:AQ920,AR920:AU920),0)))</f>
        <v>0.949395161410219</v>
      </c>
      <c r="BE920" s="0" t="n">
        <f aca="false">AZ920*((1-IFERROR(CORREL(AR920:AU920,AB920:AE920),0))+(1-IFERROR(CORREL(AR920:AU920,AF920:AI920),0))+(1-IFERROR(CORREL(AR920:AU920,AJ920:AM920),0))+(1-IFERROR(CORREL(AR920:AU920,AN920:AQ920),0)))</f>
        <v>1.0916793549765</v>
      </c>
      <c r="BF920" s="0" t="n">
        <f aca="false">IF(SUM(BA920:BE920)&gt;0,BA920/SUM(BA920:BE920),1/5)</f>
        <v>0.154760273112996</v>
      </c>
      <c r="BG920" s="0" t="n">
        <f aca="false">IF(SUM(BA920:BE920)&gt;0,BB920/SUM(BA920:BE920),1/5)</f>
        <v>0.397502239090738</v>
      </c>
      <c r="BH920" s="0" t="n">
        <f aca="false">IF(SUM(BA920:BE920)&gt;0,BC920/SUM(BA920:BE920),1/5)</f>
        <v>0.152522575335241</v>
      </c>
      <c r="BI920" s="0" t="n">
        <f aca="false">IF(SUM(BA920:BE920)&gt;0,BD920/SUM(BA920:BE920),1/5)</f>
        <v>0.137317676163439</v>
      </c>
      <c r="BJ920" s="0" t="n">
        <f aca="false">IF(SUM(BA920:BE920)&gt;0,BE920/SUM(BA920:BE920),1/5)</f>
        <v>0.157897236297586</v>
      </c>
      <c r="BK920" s="0" t="n">
        <f aca="false">BF920*AB920+BG920*AF920+BH920*AJ920+BI920*AN920+BJ920*AR920</f>
        <v>0.452183504858099</v>
      </c>
      <c r="BL920" s="0" t="n">
        <f aca="false">BF920*AC920+BG920*AG920+BH920*AK920+BI920*AO920+BJ920*AS920</f>
        <v>0.564441150416074</v>
      </c>
      <c r="BM920" s="0" t="n">
        <f aca="false">BF920*AD920+BG920*AH920+BH920*AL920+BI920*AP920+BJ920*AT920</f>
        <v>0.723376575583581</v>
      </c>
      <c r="BN920" s="0" t="n">
        <f aca="false">BF920*AE920+BG920*AI920+BH920*AM920+BI920*AQ920+BJ920*AU920</f>
        <v>0.602497760909262</v>
      </c>
      <c r="BO920" s="0" t="n">
        <f aca="false">RANK(BK920,$BK920:$BN920)</f>
        <v>4</v>
      </c>
      <c r="BP920" s="0" t="n">
        <f aca="false">RANK(BL920,$BK920:$BN920)</f>
        <v>3</v>
      </c>
      <c r="BQ920" s="0" t="n">
        <f aca="false">RANK(BM920,$BK920:$BN920)</f>
        <v>1</v>
      </c>
      <c r="BR920" s="0" t="n">
        <f aca="false">RANK(BN920,$BK920:$BN920)</f>
        <v>2</v>
      </c>
    </row>
    <row r="921" customFormat="false" ht="15" hidden="false" customHeight="false" outlineLevel="0" collapsed="false">
      <c r="A921" s="0" t="n">
        <v>898</v>
      </c>
      <c r="B921" s="0" t="n">
        <f aca="false">RANDBETWEEN(1,$B$5)</f>
        <v>3</v>
      </c>
      <c r="C921" s="0" t="n">
        <f aca="false">RANDBETWEEN(1,$B$5)</f>
        <v>1</v>
      </c>
      <c r="D921" s="0" t="n">
        <f aca="false">RANDBETWEEN(1,$B$5)</f>
        <v>4</v>
      </c>
      <c r="E921" s="0" t="n">
        <f aca="false">RANDBETWEEN(1,$B$5)</f>
        <v>3</v>
      </c>
      <c r="F921" s="0" t="n">
        <f aca="false">RANDBETWEEN(1,$B$5)</f>
        <v>2</v>
      </c>
      <c r="G921" s="0" t="n">
        <f aca="false">RANDBETWEEN(1,$B$5)</f>
        <v>5</v>
      </c>
      <c r="H921" s="0" t="n">
        <f aca="true">NORMINV(RAND(),$B$8,$B$13)</f>
        <v>52.7396678711442</v>
      </c>
      <c r="I921" s="0" t="n">
        <f aca="true">NORMINV(RAND(),$C$8,$C$13)</f>
        <v>58.8588839270425</v>
      </c>
      <c r="J921" s="0" t="n">
        <f aca="true">NORMINV(RAND(),$D$8,$D$13)</f>
        <v>16.2513530475919</v>
      </c>
      <c r="K921" s="0" t="n">
        <f aca="true">NORMINV(RAND(),$E$8,$E$13)</f>
        <v>2.51655781642387</v>
      </c>
      <c r="L921" s="0" t="n">
        <f aca="true">NORMINV(RAND(),$B$9,$B$14)</f>
        <v>43.8103223936064</v>
      </c>
      <c r="M921" s="0" t="n">
        <f aca="true">NORMINV(RAND(),$C$9,$C$14)</f>
        <v>51.2451496355994</v>
      </c>
      <c r="N921" s="0" t="n">
        <f aca="true">NORMINV(RAND(),$D$9,$D$14)</f>
        <v>50.5560766827406</v>
      </c>
      <c r="O921" s="0" t="n">
        <f aca="true">NORMINV(RAND(),$E$9,$E$14)</f>
        <v>25.3816963434493</v>
      </c>
      <c r="P921" s="0" t="n">
        <f aca="true">NORMINV(RAND(),$B$10,$B$15)</f>
        <v>22.2997646163713</v>
      </c>
      <c r="Q921" s="0" t="n">
        <f aca="true">NORMINV(RAND(),$C$10,$C$15)</f>
        <v>31.9116914412731</v>
      </c>
      <c r="R921" s="0" t="n">
        <f aca="true">NORMINV(RAND(),$D$10,$D$15)</f>
        <v>9.76692522036064</v>
      </c>
      <c r="S921" s="0" t="n">
        <f aca="true">NORMINV(RAND(),$E$10,$E$15)</f>
        <v>4.0165366713825</v>
      </c>
      <c r="T921" s="0" t="n">
        <f aca="false">MEDIAN(INDEX(Avaliadores!$B$17:$B$22,$B921),INDEX(Avaliadores!$B$17:$B$22,$C921),INDEX(Avaliadores!$B$17:$B$22,$D921),INDEX(Avaliadores!$B$17:$B$22,$E921),INDEX(Avaliadores!$B$17:$B$22,$F921),INDEX(Avaliadores!$B$17:$B$22,$G921))</f>
        <v>2.79166666666667</v>
      </c>
      <c r="U921" s="0" t="n">
        <f aca="false">MEDIAN(INDEX(Avaliadores!$C$17:$C$22,$B921),INDEX(Avaliadores!$C$17:$C$22,$C921),INDEX(Avaliadores!$C$17:$C$22,$D921),INDEX(Avaliadores!$C$17:$C$22,$E921),INDEX(Avaliadores!$C$17:$C$22,$F921),INDEX(Avaliadores!$C$17:$C$22,$G921))</f>
        <v>4.91666666666667</v>
      </c>
      <c r="V921" s="0" t="n">
        <f aca="false">MEDIAN(INDEX(Avaliadores!$D$17:$D$22,$B921),INDEX(Avaliadores!$D$17:$D$22,$C921),INDEX(Avaliadores!$D$17:$D$22,$D921),INDEX(Avaliadores!$D$17:$D$22,$E921),INDEX(Avaliadores!$D$17:$D$22,$F921),INDEX(Avaliadores!$D$17:$D$22,$G921))</f>
        <v>5.79166666666667</v>
      </c>
      <c r="W921" s="0" t="n">
        <f aca="false">MEDIAN(INDEX(Avaliadores!$E$17:$E$22,$B921),INDEX(Avaliadores!$E$17:$E$22,$C921),INDEX(Avaliadores!$E$17:$E$22,$D921),INDEX(Avaliadores!$E$17:$E$22,$E921),INDEX(Avaliadores!$E$17:$E$22,$F921),INDEX(Avaliadores!$E$17:$E$22,$G921))</f>
        <v>6.29166666666667</v>
      </c>
      <c r="X921" s="0" t="n">
        <f aca="false">MEDIAN(INDEX(Avaliadores!$F$17:$F$22,$B921),INDEX(Avaliadores!$F$17:$F$22,$C921),INDEX(Avaliadores!$F$17:$F$22,$D921),INDEX(Avaliadores!$F$17:$F$22,$E921),INDEX(Avaliadores!$F$17:$F$22,$F921),INDEX(Avaliadores!$F$17:$F$22,$G921))</f>
        <v>2.66666666666667</v>
      </c>
      <c r="Y921" s="0" t="n">
        <f aca="false">MEDIAN(INDEX(Avaliadores!$G$17:$G$22,$B921),INDEX(Avaliadores!$G$17:$G$22,$C921),INDEX(Avaliadores!$G$17:$G$22,$D921),INDEX(Avaliadores!$G$17:$G$22,$E921),INDEX(Avaliadores!$G$17:$G$22,$F921),INDEX(Avaliadores!$G$17:$G$22,$G921))</f>
        <v>5.41666666666667</v>
      </c>
      <c r="Z921" s="0" t="n">
        <f aca="false">MEDIAN(INDEX(Avaliadores!$H$17:$H$22,$B921),INDEX(Avaliadores!$H$17:$H$22,$C921),INDEX(Avaliadores!$H$17:$H$22,$D921),INDEX(Avaliadores!$H$17:$H$22,$E921),INDEX(Avaliadores!$H$17:$H$22,$F921),INDEX(Avaliadores!$H$17:$H$22,$G921))</f>
        <v>3.79166666666667</v>
      </c>
      <c r="AA921" s="0" t="n">
        <f aca="false">MEDIAN(INDEX(Avaliadores!$I$17:$I$22,$B921),INDEX(Avaliadores!$I$17:$I$22,$C921),INDEX(Avaliadores!$I$17:$I$22,$D921),INDEX(Avaliadores!$I$17:$I$22,$E921),INDEX(Avaliadores!$I$17:$I$22,$F921),INDEX(Avaliadores!$I$17:$I$22,$G921))</f>
        <v>6.66666666666667</v>
      </c>
      <c r="AB921" s="0" t="n">
        <f aca="false">IF(MAX(H921:K921)=MIN(H921:K921),0,IF($B$17="custo",(MAX(H921:K921)-H921)/(MAX(H921:K921)-MIN(H921:K921)),(H921-MIN(H921:K921))/(MAX(H921:K921)-MIN(H921:K921))))</f>
        <v>0.108607799470052</v>
      </c>
      <c r="AC921" s="0" t="n">
        <f aca="false">IF(MAX(H921:K921)=MIN(H921:K921),0,IF($B$17="custo",(MAX(H921:K921)-I921)/(MAX(H921:K921)-MIN(H921:K921)),(I921-MIN(H921:K921))/(MAX(H921:K921)-MIN(H921:K921))))</f>
        <v>0</v>
      </c>
      <c r="AD921" s="0" t="n">
        <f aca="false">IF(MAX(H921:K921)=MIN(H921:K921),0,IF($B$17="custo",(MAX(H921:K921)-J921)/(MAX(H921:K921)-MIN(H921:K921)),(J921-MIN(H921:K921))/(MAX(H921:K921)-MIN(H921:K921))))</f>
        <v>0.756225981792053</v>
      </c>
      <c r="AE921" s="0" t="n">
        <f aca="false">IF(MAX(H921:K921)=MIN(H921:K921),0,IF($B$17="custo",(MAX(H921:K921)-K921)/(MAX(H921:K921)-MIN(H921:K921)),(K921-MIN(H921:K921))/(MAX(H921:K921)-MIN(H921:K921))))</f>
        <v>1</v>
      </c>
      <c r="AF921" s="0" t="n">
        <f aca="false">IF(MAX(L921:O921)=MIN(L921:O921),0,IF($C$17="custo",(MAX(L921:O921)-L921)/(MAX(L921:O921)-MIN(L921:O921)),(L921-MIN(L921:O921))/(MAX(L921:O921)-MIN(L921:O921))))</f>
        <v>0.712535400512445</v>
      </c>
      <c r="AG921" s="0" t="n">
        <f aca="false">IF(MAX(L921:O921)=MIN(L921:O921),0,IF($C$17="custo",(MAX(L921:O921)-M921)/(MAX(L921:O921)-MIN(L921:O921)),(M921-MIN(L921:O921))/(MAX(L921:O921)-MIN(L921:O921))))</f>
        <v>1</v>
      </c>
      <c r="AH921" s="0" t="n">
        <f aca="false">IF(MAX(L921:O921)=MIN(L921:O921),0,IF($C$17="custo",(MAX(L921:O921)-N921)/(MAX(L921:O921)-MIN(L921:O921)),(N921-MIN(L921:O921))/(MAX(L921:O921)-MIN(L921:O921))))</f>
        <v>0.973357271935998</v>
      </c>
      <c r="AI921" s="0" t="n">
        <f aca="false">IF(MAX(L921:O921)=MIN(L921:O921),0,IF($C$17="custo",(MAX(L921:O921)-O921)/(MAX(L921:O921)-MIN(L921:O921)),(O921-MIN(L921:O921))/(MAX(L921:O921)-MIN(L921:O921))))</f>
        <v>0</v>
      </c>
      <c r="AJ921" s="0" t="n">
        <f aca="false">IF(MAX(P921:S921)=MIN(P921:S921),0,IF($D$17="custo",(MAX(P921:S921)-P921)/(MAX(P921:S921)-MIN(P921:S921)),(P921-MIN(P921:S921))/(MAX(P921:S921)-MIN(P921:S921))))</f>
        <v>0.344573346310188</v>
      </c>
      <c r="AK921" s="0" t="n">
        <f aca="false">IF(MAX(P921:S921)=MIN(P921:S921),0,IF($D$17="custo",(MAX(P921:S921)-Q921)/(MAX(P921:S921)-MIN(P921:S921)),(Q921-MIN(P921:S921))/(MAX(P921:S921)-MIN(P921:S921))))</f>
        <v>0</v>
      </c>
      <c r="AL921" s="0" t="n">
        <f aca="false">IF(MAX(P921:S921)=MIN(P921:S921),0,IF($D$17="custo",(MAX(P921:S921)-R921)/(MAX(P921:S921)-MIN(P921:S921)),(R921-MIN(P921:S921))/(MAX(P921:S921)-MIN(P921:S921))))</f>
        <v>0.793857083912472</v>
      </c>
      <c r="AM921" s="0" t="n">
        <f aca="false">IF(MAX(P921:S921)=MIN(P921:S921),0,IF($D$17="custo",(MAX(P921:S921)-S921)/(MAX(P921:S921)-MIN(P921:S921)),(S921-MIN(P921:S921))/(MAX(P921:S921)-MIN(P921:S921))))</f>
        <v>1</v>
      </c>
      <c r="AN921" s="0" t="n">
        <f aca="false">IF(MAX(T921:W921)=MIN(T921:W921),0,IF($E$17="custo",(MAX(T921:W921)-T921)/(MAX(T921:W921)-MIN(T921:W921)),(T921-MIN(T921:W921))/(MAX(T921:W921)-MIN(T921:W921))))</f>
        <v>0</v>
      </c>
      <c r="AO921" s="0" t="n">
        <f aca="false">IF(MAX(T921:W921)=MIN(T921:W921),0,IF($E$17="custo",(MAX(T921:W921)-U921)/(MAX(T921:W921)-MIN(T921:W921)),(U921-MIN(T921:W921))/(MAX(T921:W921)-MIN(T921:W921))))</f>
        <v>0.607142857142857</v>
      </c>
      <c r="AP921" s="0" t="n">
        <f aca="false">IF(MAX(T921:W921)=MIN(T921:W921),0,IF($E$17="custo",(MAX(T921:W921)-V921)/(MAX(T921:W921)-MIN(T921:W921)),(V921-MIN(T921:W921))/(MAX(T921:W921)-MIN(T921:W921))))</f>
        <v>0.857142857142857</v>
      </c>
      <c r="AQ921" s="0" t="n">
        <f aca="false">IF(MAX(T921:W921)=MIN(T921:W921),0,IF($E$17="custo",(MAX(T921:W921)-W921)/(MAX(T921:W921)-MIN(T921:W921)),(W921-MIN(T921:W921))/(MAX(T921:W921)-MIN(T921:W921))))</f>
        <v>1</v>
      </c>
      <c r="AR921" s="0" t="n">
        <f aca="false">IF(MAX(X921:AA921)=MIN(X921:AA921),0,IF($F$17="custo",(MAX(X921:AA921)-X921)/(MAX(X921:AA921)-MIN(X921:AA921)),(X921-MIN(X921:AA921))/(MAX(X921:AA921)-MIN(X921:AA921))))</f>
        <v>0</v>
      </c>
      <c r="AS921" s="0" t="n">
        <f aca="false">IF(MAX(X921:AA921)=MIN(X921:AA921),0,IF($F$17="custo",(MAX(X921:AA921)-Y921)/(MAX(X921:AA921)-MIN(X921:AA921)),(Y921-MIN(X921:AA921))/(MAX(X921:AA921)-MIN(X921:AA921))))</f>
        <v>0.6875</v>
      </c>
      <c r="AT921" s="0" t="n">
        <f aca="false">IF(MAX(X921:AA921)=MIN(X921:AA921),0,IF($F$17="custo",(MAX(X921:AA921)-Z921)/(MAX(X921:AA921)-MIN(X921:AA921)),(Z921-MIN(X921:AA921))/(MAX(X921:AA921)-MIN(X921:AA921))))</f>
        <v>0.28125</v>
      </c>
      <c r="AU921" s="0" t="n">
        <f aca="false">IF(MAX(X921:AA921)=MIN(X921:AA921),0,IF($F$17="custo",(MAX(X921:AA921)-AA921)/(MAX(X921:AA921)-MIN(X921:AA921)),(AA921-MIN(X921:AA921))/(MAX(X921:AA921)-MIN(X921:AA921))))</f>
        <v>1</v>
      </c>
      <c r="AV921" s="0" t="n">
        <f aca="false">STDEVP(AB921:AE921)</f>
        <v>0.422573109564783</v>
      </c>
      <c r="AW921" s="0" t="n">
        <f aca="false">STDEVP(AF921:AI921)</f>
        <v>0.403616839910099</v>
      </c>
      <c r="AX921" s="0" t="n">
        <f aca="false">STDEVP(AJ921:AM921)</f>
        <v>0.389139655021127</v>
      </c>
      <c r="AY921" s="0" t="n">
        <f aca="false">STDEVP(AN921:AQ921)</f>
        <v>0.382472321260784</v>
      </c>
      <c r="AZ921" s="0" t="n">
        <f aca="false">STDEVP(AR921:AU921)</f>
        <v>0.381694796884566</v>
      </c>
      <c r="BA921" s="0" t="n">
        <f aca="false">AV921*((1-IFERROR(CORREL(AB921:AE921,AF921:AI921),0))+(1-IFERROR(CORREL(AB921:AE921,AJ921:AM921),0))+(1-IFERROR(CORREL(AB921:AE921,AN921:AQ921),0))+(1-IFERROR(CORREL(AB921:AE921,AR921:AU921),0)))</f>
        <v>1.03086435541015</v>
      </c>
      <c r="BB921" s="0" t="n">
        <f aca="false">AW921*((1-IFERROR(CORREL(AF921:AI921,AB921:AE921),0))+(1-IFERROR(CORREL(AF921:AI921,AJ921:AM921),0))+(1-IFERROR(CORREL(AF921:AI921,AN921:AQ921),0))+(1-IFERROR(CORREL(AF921:AI921,AR921:AU921),0)))</f>
        <v>2.51799444720746</v>
      </c>
      <c r="BC921" s="0" t="n">
        <f aca="false">AX921*((1-IFERROR(CORREL(AJ921:AM921,AB921:AE921),0))+(1-IFERROR(CORREL(AJ921:AM921,AF921:AI921),0))+(1-IFERROR(CORREL(AJ921:AM921,AN921:AQ921),0))+(1-IFERROR(CORREL(AJ921:AM921,AR921:AU921),0)))</f>
        <v>1.08702264761821</v>
      </c>
      <c r="BD921" s="0" t="n">
        <f aca="false">AY921*((1-IFERROR(CORREL(AN921:AQ921,AB921:AE921),0))+(1-IFERROR(CORREL(AN921:AQ921,AF921:AI921),0))+(1-IFERROR(CORREL(AN921:AQ921,AJ921:AM921),0))+(1-IFERROR(CORREL(AN921:AQ921,AR921:AU921),0)))</f>
        <v>0.841499389407958</v>
      </c>
      <c r="BE921" s="0" t="n">
        <f aca="false">AZ921*((1-IFERROR(CORREL(AR921:AU921,AB921:AE921),0))+(1-IFERROR(CORREL(AR921:AU921,AF921:AI921),0))+(1-IFERROR(CORREL(AR921:AU921,AJ921:AM921),0))+(1-IFERROR(CORREL(AR921:AU921,AN921:AQ921),0)))</f>
        <v>1.17480531951914</v>
      </c>
      <c r="BF921" s="0" t="n">
        <f aca="false">IF(SUM(BA921:BE921)&gt;0,BA921/SUM(BA921:BE921),1/5)</f>
        <v>0.154966251807341</v>
      </c>
      <c r="BG921" s="0" t="n">
        <f aca="false">IF(SUM(BA921:BE921)&gt;0,BB921/SUM(BA921:BE921),1/5)</f>
        <v>0.378521344255993</v>
      </c>
      <c r="BH921" s="0" t="n">
        <f aca="false">IF(SUM(BA921:BE921)&gt;0,BC921/SUM(BA921:BE921),1/5)</f>
        <v>0.163408332480431</v>
      </c>
      <c r="BI921" s="0" t="n">
        <f aca="false">IF(SUM(BA921:BE921)&gt;0,BD921/SUM(BA921:BE921),1/5)</f>
        <v>0.126499675335882</v>
      </c>
      <c r="BJ921" s="0" t="n">
        <f aca="false">IF(SUM(BA921:BE921)&gt;0,BE921/SUM(BA921:BE921),1/5)</f>
        <v>0.176604396120354</v>
      </c>
      <c r="BK921" s="0" t="n">
        <f aca="false">BF921*AB921+BG921*AF921+BH921*AJ921+BI921*AN921+BJ921*AR921</f>
        <v>0.34284655717062</v>
      </c>
      <c r="BL921" s="0" t="n">
        <f aca="false">BF921*AC921+BG921*AG921+BH921*AK921+BI921*AO921+BJ921*AS921</f>
        <v>0.576740240899807</v>
      </c>
      <c r="BM921" s="0" t="n">
        <f aca="false">BF921*AD921+BG921*AH921+BH921*AL921+BI921*AP921+BJ921*AT921</f>
        <v>0.773447150796007</v>
      </c>
      <c r="BN921" s="0" t="n">
        <f aca="false">BF921*AE921+BG921*AI921+BH921*AM921+BI921*AQ921+BJ921*AU921</f>
        <v>0.621478655744007</v>
      </c>
      <c r="BO921" s="0" t="n">
        <f aca="false">RANK(BK921,$BK921:$BN921)</f>
        <v>4</v>
      </c>
      <c r="BP921" s="0" t="n">
        <f aca="false">RANK(BL921,$BK921:$BN921)</f>
        <v>3</v>
      </c>
      <c r="BQ921" s="0" t="n">
        <f aca="false">RANK(BM921,$BK921:$BN921)</f>
        <v>1</v>
      </c>
      <c r="BR921" s="0" t="n">
        <f aca="false">RANK(BN921,$BK921:$BN921)</f>
        <v>2</v>
      </c>
    </row>
    <row r="922" customFormat="false" ht="15" hidden="false" customHeight="false" outlineLevel="0" collapsed="false">
      <c r="A922" s="0" t="n">
        <v>899</v>
      </c>
      <c r="B922" s="0" t="n">
        <f aca="false">RANDBETWEEN(1,$B$5)</f>
        <v>5</v>
      </c>
      <c r="C922" s="0" t="n">
        <f aca="false">RANDBETWEEN(1,$B$5)</f>
        <v>2</v>
      </c>
      <c r="D922" s="0" t="n">
        <f aca="false">RANDBETWEEN(1,$B$5)</f>
        <v>4</v>
      </c>
      <c r="E922" s="0" t="n">
        <f aca="false">RANDBETWEEN(1,$B$5)</f>
        <v>2</v>
      </c>
      <c r="F922" s="0" t="n">
        <f aca="false">RANDBETWEEN(1,$B$5)</f>
        <v>2</v>
      </c>
      <c r="G922" s="0" t="n">
        <f aca="false">RANDBETWEEN(1,$B$5)</f>
        <v>5</v>
      </c>
      <c r="H922" s="0" t="n">
        <f aca="true">NORMINV(RAND(),$B$8,$B$13)</f>
        <v>47.5058931068997</v>
      </c>
      <c r="I922" s="0" t="n">
        <f aca="true">NORMINV(RAND(),$C$8,$C$13)</f>
        <v>69.1979089468357</v>
      </c>
      <c r="J922" s="0" t="n">
        <f aca="true">NORMINV(RAND(),$D$8,$D$13)</f>
        <v>13.8316860157918</v>
      </c>
      <c r="K922" s="0" t="n">
        <f aca="true">NORMINV(RAND(),$E$8,$E$13)</f>
        <v>2.88161076274892</v>
      </c>
      <c r="L922" s="0" t="n">
        <f aca="true">NORMINV(RAND(),$B$9,$B$14)</f>
        <v>50.327649017796</v>
      </c>
      <c r="M922" s="0" t="n">
        <f aca="true">NORMINV(RAND(),$C$9,$C$14)</f>
        <v>55.1433110847653</v>
      </c>
      <c r="N922" s="0" t="n">
        <f aca="true">NORMINV(RAND(),$D$9,$D$14)</f>
        <v>42.0775327987216</v>
      </c>
      <c r="O922" s="0" t="n">
        <f aca="true">NORMINV(RAND(),$E$9,$E$14)</f>
        <v>28.5043377886275</v>
      </c>
      <c r="P922" s="0" t="n">
        <f aca="true">NORMINV(RAND(),$B$10,$B$15)</f>
        <v>23.1149521699717</v>
      </c>
      <c r="Q922" s="0" t="n">
        <f aca="true">NORMINV(RAND(),$C$10,$C$15)</f>
        <v>29.6805281490301</v>
      </c>
      <c r="R922" s="0" t="n">
        <f aca="true">NORMINV(RAND(),$D$10,$D$15)</f>
        <v>10.1229781913549</v>
      </c>
      <c r="S922" s="0" t="n">
        <f aca="true">NORMINV(RAND(),$E$10,$E$15)</f>
        <v>4.14268482430678</v>
      </c>
      <c r="T922" s="0" t="n">
        <f aca="false">MEDIAN(INDEX(Avaliadores!$B$17:$B$22,$B922),INDEX(Avaliadores!$B$17:$B$22,$C922),INDEX(Avaliadores!$B$17:$B$22,$D922),INDEX(Avaliadores!$B$17:$B$22,$E922),INDEX(Avaliadores!$B$17:$B$22,$F922),INDEX(Avaliadores!$B$17:$B$22,$G922))</f>
        <v>3.04166666666667</v>
      </c>
      <c r="U922" s="0" t="n">
        <f aca="false">MEDIAN(INDEX(Avaliadores!$C$17:$C$22,$B922),INDEX(Avaliadores!$C$17:$C$22,$C922),INDEX(Avaliadores!$C$17:$C$22,$D922),INDEX(Avaliadores!$C$17:$C$22,$E922),INDEX(Avaliadores!$C$17:$C$22,$F922),INDEX(Avaliadores!$C$17:$C$22,$G922))</f>
        <v>5.29166666666667</v>
      </c>
      <c r="V922" s="0" t="n">
        <f aca="false">MEDIAN(INDEX(Avaliadores!$D$17:$D$22,$B922),INDEX(Avaliadores!$D$17:$D$22,$C922),INDEX(Avaliadores!$D$17:$D$22,$D922),INDEX(Avaliadores!$D$17:$D$22,$E922),INDEX(Avaliadores!$D$17:$D$22,$F922),INDEX(Avaliadores!$D$17:$D$22,$G922))</f>
        <v>5.79166666666667</v>
      </c>
      <c r="W922" s="0" t="n">
        <f aca="false">MEDIAN(INDEX(Avaliadores!$E$17:$E$22,$B922),INDEX(Avaliadores!$E$17:$E$22,$C922),INDEX(Avaliadores!$E$17:$E$22,$D922),INDEX(Avaliadores!$E$17:$E$22,$E922),INDEX(Avaliadores!$E$17:$E$22,$F922),INDEX(Avaliadores!$E$17:$E$22,$G922))</f>
        <v>6.29166666666667</v>
      </c>
      <c r="X922" s="0" t="n">
        <f aca="false">MEDIAN(INDEX(Avaliadores!$F$17:$F$22,$B922),INDEX(Avaliadores!$F$17:$F$22,$C922),INDEX(Avaliadores!$F$17:$F$22,$D922),INDEX(Avaliadores!$F$17:$F$22,$E922),INDEX(Avaliadores!$F$17:$F$22,$F922),INDEX(Avaliadores!$F$17:$F$22,$G922))</f>
        <v>2.29166666666667</v>
      </c>
      <c r="Y922" s="0" t="n">
        <f aca="false">MEDIAN(INDEX(Avaliadores!$G$17:$G$22,$B922),INDEX(Avaliadores!$G$17:$G$22,$C922),INDEX(Avaliadores!$G$17:$G$22,$D922),INDEX(Avaliadores!$G$17:$G$22,$E922),INDEX(Avaliadores!$G$17:$G$22,$F922),INDEX(Avaliadores!$G$17:$G$22,$G922))</f>
        <v>5.29166666666667</v>
      </c>
      <c r="Z922" s="0" t="n">
        <f aca="false">MEDIAN(INDEX(Avaliadores!$H$17:$H$22,$B922),INDEX(Avaliadores!$H$17:$H$22,$C922),INDEX(Avaliadores!$H$17:$H$22,$D922),INDEX(Avaliadores!$H$17:$H$22,$E922),INDEX(Avaliadores!$H$17:$H$22,$F922),INDEX(Avaliadores!$H$17:$H$22,$G922))</f>
        <v>3.79166666666667</v>
      </c>
      <c r="AA922" s="0" t="n">
        <f aca="false">MEDIAN(INDEX(Avaliadores!$I$17:$I$22,$B922),INDEX(Avaliadores!$I$17:$I$22,$C922),INDEX(Avaliadores!$I$17:$I$22,$D922),INDEX(Avaliadores!$I$17:$I$22,$E922),INDEX(Avaliadores!$I$17:$I$22,$F922),INDEX(Avaliadores!$I$17:$I$22,$G922))</f>
        <v>6.04166666666667</v>
      </c>
      <c r="AB922" s="0" t="n">
        <f aca="false">IF(MAX(H922:K922)=MIN(H922:K922),0,IF($B$17="custo",(MAX(H922:K922)-H922)/(MAX(H922:K922)-MIN(H922:K922)),(H922-MIN(H922:K922))/(MAX(H922:K922)-MIN(H922:K922))))</f>
        <v>0.327099316969131</v>
      </c>
      <c r="AC922" s="0" t="n">
        <f aca="false">IF(MAX(H922:K922)=MIN(H922:K922),0,IF($B$17="custo",(MAX(H922:K922)-I922)/(MAX(H922:K922)-MIN(H922:K922)),(I922-MIN(H922:K922))/(MAX(H922:K922)-MIN(H922:K922))))</f>
        <v>0</v>
      </c>
      <c r="AD922" s="0" t="n">
        <f aca="false">IF(MAX(H922:K922)=MIN(H922:K922),0,IF($B$17="custo",(MAX(H922:K922)-J922)/(MAX(H922:K922)-MIN(H922:K922)),(J922-MIN(H922:K922))/(MAX(H922:K922)-MIN(H922:K922))))</f>
        <v>0.834881084244983</v>
      </c>
      <c r="AE922" s="0" t="n">
        <f aca="false">IF(MAX(H922:K922)=MIN(H922:K922),0,IF($B$17="custo",(MAX(H922:K922)-K922)/(MAX(H922:K922)-MIN(H922:K922)),(K922-MIN(H922:K922))/(MAX(H922:K922)-MIN(H922:K922))))</f>
        <v>1</v>
      </c>
      <c r="AF922" s="0" t="n">
        <f aca="false">IF(MAX(L922:O922)=MIN(L922:O922),0,IF($C$17="custo",(MAX(L922:O922)-L922)/(MAX(L922:O922)-MIN(L922:O922)),(L922-MIN(L922:O922))/(MAX(L922:O922)-MIN(L922:O922))))</f>
        <v>0.819224937333922</v>
      </c>
      <c r="AG922" s="0" t="n">
        <f aca="false">IF(MAX(L922:O922)=MIN(L922:O922),0,IF($C$17="custo",(MAX(L922:O922)-M922)/(MAX(L922:O922)-MIN(L922:O922)),(M922-MIN(L922:O922))/(MAX(L922:O922)-MIN(L922:O922))))</f>
        <v>1</v>
      </c>
      <c r="AH922" s="0" t="n">
        <f aca="false">IF(MAX(L922:O922)=MIN(L922:O922),0,IF($C$17="custo",(MAX(L922:O922)-N922)/(MAX(L922:O922)-MIN(L922:O922)),(N922-MIN(L922:O922))/(MAX(L922:O922)-MIN(L922:O922))))</f>
        <v>0.50952395421568</v>
      </c>
      <c r="AI922" s="0" t="n">
        <f aca="false">IF(MAX(L922:O922)=MIN(L922:O922),0,IF($C$17="custo",(MAX(L922:O922)-O922)/(MAX(L922:O922)-MIN(L922:O922)),(O922-MIN(L922:O922))/(MAX(L922:O922)-MIN(L922:O922))))</f>
        <v>0</v>
      </c>
      <c r="AJ922" s="0" t="n">
        <f aca="false">IF(MAX(P922:S922)=MIN(P922:S922),0,IF($D$17="custo",(MAX(P922:S922)-P922)/(MAX(P922:S922)-MIN(P922:S922)),(P922-MIN(P922:S922))/(MAX(P922:S922)-MIN(P922:S922))))</f>
        <v>0.25709202987796</v>
      </c>
      <c r="AK922" s="0" t="n">
        <f aca="false">IF(MAX(P922:S922)=MIN(P922:S922),0,IF($D$17="custo",(MAX(P922:S922)-Q922)/(MAX(P922:S922)-MIN(P922:S922)),(Q922-MIN(P922:S922))/(MAX(P922:S922)-MIN(P922:S922))))</f>
        <v>0</v>
      </c>
      <c r="AL922" s="0" t="n">
        <f aca="false">IF(MAX(P922:S922)=MIN(P922:S922),0,IF($D$17="custo",(MAX(P922:S922)-R922)/(MAX(P922:S922)-MIN(P922:S922)),(R922-MIN(P922:S922))/(MAX(P922:S922)-MIN(P922:S922))))</f>
        <v>0.765826217546784</v>
      </c>
      <c r="AM922" s="0" t="n">
        <f aca="false">IF(MAX(P922:S922)=MIN(P922:S922),0,IF($D$17="custo",(MAX(P922:S922)-S922)/(MAX(P922:S922)-MIN(P922:S922)),(S922-MIN(P922:S922))/(MAX(P922:S922)-MIN(P922:S922))))</f>
        <v>1</v>
      </c>
      <c r="AN922" s="0" t="n">
        <f aca="false">IF(MAX(T922:W922)=MIN(T922:W922),0,IF($E$17="custo",(MAX(T922:W922)-T922)/(MAX(T922:W922)-MIN(T922:W922)),(T922-MIN(T922:W922))/(MAX(T922:W922)-MIN(T922:W922))))</f>
        <v>0</v>
      </c>
      <c r="AO922" s="0" t="n">
        <f aca="false">IF(MAX(T922:W922)=MIN(T922:W922),0,IF($E$17="custo",(MAX(T922:W922)-U922)/(MAX(T922:W922)-MIN(T922:W922)),(U922-MIN(T922:W922))/(MAX(T922:W922)-MIN(T922:W922))))</f>
        <v>0.692307692307692</v>
      </c>
      <c r="AP922" s="0" t="n">
        <f aca="false">IF(MAX(T922:W922)=MIN(T922:W922),0,IF($E$17="custo",(MAX(T922:W922)-V922)/(MAX(T922:W922)-MIN(T922:W922)),(V922-MIN(T922:W922))/(MAX(T922:W922)-MIN(T922:W922))))</f>
        <v>0.846153846153846</v>
      </c>
      <c r="AQ922" s="0" t="n">
        <f aca="false">IF(MAX(T922:W922)=MIN(T922:W922),0,IF($E$17="custo",(MAX(T922:W922)-W922)/(MAX(T922:W922)-MIN(T922:W922)),(W922-MIN(T922:W922))/(MAX(T922:W922)-MIN(T922:W922))))</f>
        <v>1</v>
      </c>
      <c r="AR922" s="0" t="n">
        <f aca="false">IF(MAX(X922:AA922)=MIN(X922:AA922),0,IF($F$17="custo",(MAX(X922:AA922)-X922)/(MAX(X922:AA922)-MIN(X922:AA922)),(X922-MIN(X922:AA922))/(MAX(X922:AA922)-MIN(X922:AA922))))</f>
        <v>0</v>
      </c>
      <c r="AS922" s="0" t="n">
        <f aca="false">IF(MAX(X922:AA922)=MIN(X922:AA922),0,IF($F$17="custo",(MAX(X922:AA922)-Y922)/(MAX(X922:AA922)-MIN(X922:AA922)),(Y922-MIN(X922:AA922))/(MAX(X922:AA922)-MIN(X922:AA922))))</f>
        <v>0.8</v>
      </c>
      <c r="AT922" s="0" t="n">
        <f aca="false">IF(MAX(X922:AA922)=MIN(X922:AA922),0,IF($F$17="custo",(MAX(X922:AA922)-Z922)/(MAX(X922:AA922)-MIN(X922:AA922)),(Z922-MIN(X922:AA922))/(MAX(X922:AA922)-MIN(X922:AA922))))</f>
        <v>0.4</v>
      </c>
      <c r="AU922" s="0" t="n">
        <f aca="false">IF(MAX(X922:AA922)=MIN(X922:AA922),0,IF($F$17="custo",(MAX(X922:AA922)-AA922)/(MAX(X922:AA922)-MIN(X922:AA922)),(AA922-MIN(X922:AA922))/(MAX(X922:AA922)-MIN(X922:AA922))))</f>
        <v>1</v>
      </c>
      <c r="AV922" s="0" t="n">
        <f aca="false">STDEVP(AB922:AE922)</f>
        <v>0.398585177278102</v>
      </c>
      <c r="AW922" s="0" t="n">
        <f aca="false">STDEVP(AF922:AI922)</f>
        <v>0.379135961066731</v>
      </c>
      <c r="AX922" s="0" t="n">
        <f aca="false">STDEVP(AJ922:AM922)</f>
        <v>0.396716696260626</v>
      </c>
      <c r="AY922" s="0" t="n">
        <f aca="false">STDEVP(AN922:AQ922)</f>
        <v>0.38220397912215</v>
      </c>
      <c r="AZ922" s="0" t="n">
        <f aca="false">STDEVP(AR922:AU922)</f>
        <v>0.38405728739343</v>
      </c>
      <c r="BA922" s="0" t="n">
        <f aca="false">AV922*((1-IFERROR(CORREL(AB922:AE922,AF922:AI922),0))+(1-IFERROR(CORREL(AB922:AE922,AJ922:AM922),0))+(1-IFERROR(CORREL(AB922:AE922,AN922:AQ922),0))+(1-IFERROR(CORREL(AB922:AE922,AR922:AU922),0)))</f>
        <v>1.25700458741522</v>
      </c>
      <c r="BB922" s="0" t="n">
        <f aca="false">AW922*((1-IFERROR(CORREL(AF922:AI922,AB922:AE922),0))+(1-IFERROR(CORREL(AF922:AI922,AJ922:AM922),0))+(1-IFERROR(CORREL(AF922:AI922,AN922:AQ922),0))+(1-IFERROR(CORREL(AF922:AI922,AR922:AU922),0)))</f>
        <v>2.64680171045177</v>
      </c>
      <c r="BC922" s="0" t="n">
        <f aca="false">AX922*((1-IFERROR(CORREL(AJ922:AM922,AB922:AE922),0))+(1-IFERROR(CORREL(AJ922:AM922,AF922:AI922),0))+(1-IFERROR(CORREL(AJ922:AM922,AN922:AQ922),0))+(1-IFERROR(CORREL(AJ922:AM922,AR922:AU922),0)))</f>
        <v>1.20771371387714</v>
      </c>
      <c r="BD922" s="0" t="n">
        <f aca="false">AY922*((1-IFERROR(CORREL(AN922:AQ922,AB922:AE922),0))+(1-IFERROR(CORREL(AN922:AQ922,AF922:AI922),0))+(1-IFERROR(CORREL(AN922:AQ922,AJ922:AM922),0))+(1-IFERROR(CORREL(AN922:AQ922,AR922:AU922),0)))</f>
        <v>1.00026926262953</v>
      </c>
      <c r="BE922" s="0" t="n">
        <f aca="false">AZ922*((1-IFERROR(CORREL(AR922:AU922,AB922:AE922),0))+(1-IFERROR(CORREL(AR922:AU922,AF922:AI922),0))+(1-IFERROR(CORREL(AR922:AU922,AJ922:AM922),0))+(1-IFERROR(CORREL(AR922:AU922,AN922:AQ922),0)))</f>
        <v>1.18140674223021</v>
      </c>
      <c r="BF922" s="0" t="n">
        <f aca="false">IF(SUM(BA922:BE922)&gt;0,BA922/SUM(BA922:BE922),1/5)</f>
        <v>0.172353051330788</v>
      </c>
      <c r="BG922" s="0" t="n">
        <f aca="false">IF(SUM(BA922:BE922)&gt;0,BB922/SUM(BA922:BE922),1/5)</f>
        <v>0.362913831525438</v>
      </c>
      <c r="BH922" s="0" t="n">
        <f aca="false">IF(SUM(BA922:BE922)&gt;0,BC922/SUM(BA922:BE922),1/5)</f>
        <v>0.165594577621063</v>
      </c>
      <c r="BI922" s="0" t="n">
        <f aca="false">IF(SUM(BA922:BE922)&gt;0,BD922/SUM(BA922:BE922),1/5)</f>
        <v>0.137151018614102</v>
      </c>
      <c r="BJ922" s="0" t="n">
        <f aca="false">IF(SUM(BA922:BE922)&gt;0,BE922/SUM(BA922:BE922),1/5)</f>
        <v>0.16198752090861</v>
      </c>
      <c r="BK922" s="0" t="n">
        <f aca="false">BF922*AB922+BG922*AF922+BH922*AJ922+BI922*AN922+BJ922*AR922</f>
        <v>0.396257672354269</v>
      </c>
      <c r="BL922" s="0" t="n">
        <f aca="false">BF922*AC922+BG922*AG922+BH922*AK922+BI922*AO922+BJ922*AS922</f>
        <v>0.587454553446704</v>
      </c>
      <c r="BM922" s="0" t="n">
        <f aca="false">BF922*AD922+BG922*AH922+BH922*AL922+BI922*AP922+BJ922*AT922</f>
        <v>0.636470132139863</v>
      </c>
      <c r="BN922" s="0" t="n">
        <f aca="false">BF922*AE922+BG922*AI922+BH922*AM922+BI922*AQ922+BJ922*AU922</f>
        <v>0.637086168474562</v>
      </c>
      <c r="BO922" s="0" t="n">
        <f aca="false">RANK(BK922,$BK922:$BN922)</f>
        <v>4</v>
      </c>
      <c r="BP922" s="0" t="n">
        <f aca="false">RANK(BL922,$BK922:$BN922)</f>
        <v>3</v>
      </c>
      <c r="BQ922" s="0" t="n">
        <f aca="false">RANK(BM922,$BK922:$BN922)</f>
        <v>2</v>
      </c>
      <c r="BR922" s="0" t="n">
        <f aca="false">RANK(BN922,$BK922:$BN922)</f>
        <v>1</v>
      </c>
    </row>
    <row r="923" customFormat="false" ht="15" hidden="false" customHeight="false" outlineLevel="0" collapsed="false">
      <c r="A923" s="0" t="n">
        <v>900</v>
      </c>
      <c r="B923" s="0" t="n">
        <f aca="false">RANDBETWEEN(1,$B$5)</f>
        <v>1</v>
      </c>
      <c r="C923" s="0" t="n">
        <f aca="false">RANDBETWEEN(1,$B$5)</f>
        <v>3</v>
      </c>
      <c r="D923" s="0" t="n">
        <f aca="false">RANDBETWEEN(1,$B$5)</f>
        <v>1</v>
      </c>
      <c r="E923" s="0" t="n">
        <f aca="false">RANDBETWEEN(1,$B$5)</f>
        <v>6</v>
      </c>
      <c r="F923" s="0" t="n">
        <f aca="false">RANDBETWEEN(1,$B$5)</f>
        <v>2</v>
      </c>
      <c r="G923" s="0" t="n">
        <f aca="false">RANDBETWEEN(1,$B$5)</f>
        <v>5</v>
      </c>
      <c r="H923" s="0" t="n">
        <f aca="true">NORMINV(RAND(),$B$8,$B$13)</f>
        <v>56.391601704726</v>
      </c>
      <c r="I923" s="0" t="n">
        <f aca="true">NORMINV(RAND(),$C$8,$C$13)</f>
        <v>57.9819990861949</v>
      </c>
      <c r="J923" s="0" t="n">
        <f aca="true">NORMINV(RAND(),$D$8,$D$13)</f>
        <v>14.784230328759</v>
      </c>
      <c r="K923" s="0" t="n">
        <f aca="true">NORMINV(RAND(),$E$8,$E$13)</f>
        <v>3.15876826200748</v>
      </c>
      <c r="L923" s="0" t="n">
        <f aca="true">NORMINV(RAND(),$B$9,$B$14)</f>
        <v>48.8459644752913</v>
      </c>
      <c r="M923" s="0" t="n">
        <f aca="true">NORMINV(RAND(),$C$9,$C$14)</f>
        <v>60.7756377820231</v>
      </c>
      <c r="N923" s="0" t="n">
        <f aca="true">NORMINV(RAND(),$D$9,$D$14)</f>
        <v>46.0868463533226</v>
      </c>
      <c r="O923" s="0" t="n">
        <f aca="true">NORMINV(RAND(),$E$9,$E$14)</f>
        <v>28.1730920855417</v>
      </c>
      <c r="P923" s="0" t="n">
        <f aca="true">NORMINV(RAND(),$B$10,$B$15)</f>
        <v>22.3953119164968</v>
      </c>
      <c r="Q923" s="0" t="n">
        <f aca="true">NORMINV(RAND(),$C$10,$C$15)</f>
        <v>29.3831874548797</v>
      </c>
      <c r="R923" s="0" t="n">
        <f aca="true">NORMINV(RAND(),$D$10,$D$15)</f>
        <v>9.21942272840276</v>
      </c>
      <c r="S923" s="0" t="n">
        <f aca="true">NORMINV(RAND(),$E$10,$E$15)</f>
        <v>4.00893845466965</v>
      </c>
      <c r="T923" s="0" t="n">
        <f aca="false">MEDIAN(INDEX(Avaliadores!$B$17:$B$22,$B923),INDEX(Avaliadores!$B$17:$B$22,$C923),INDEX(Avaliadores!$B$17:$B$22,$D923),INDEX(Avaliadores!$B$17:$B$22,$E923),INDEX(Avaliadores!$B$17:$B$22,$F923),INDEX(Avaliadores!$B$17:$B$22,$G923))</f>
        <v>2.29166666666667</v>
      </c>
      <c r="U923" s="0" t="n">
        <f aca="false">MEDIAN(INDEX(Avaliadores!$C$17:$C$22,$B923),INDEX(Avaliadores!$C$17:$C$22,$C923),INDEX(Avaliadores!$C$17:$C$22,$D923),INDEX(Avaliadores!$C$17:$C$22,$E923),INDEX(Avaliadores!$C$17:$C$22,$F923),INDEX(Avaliadores!$C$17:$C$22,$G923))</f>
        <v>4.91666666666667</v>
      </c>
      <c r="V923" s="0" t="n">
        <f aca="false">MEDIAN(INDEX(Avaliadores!$D$17:$D$22,$B923),INDEX(Avaliadores!$D$17:$D$22,$C923),INDEX(Avaliadores!$D$17:$D$22,$D923),INDEX(Avaliadores!$D$17:$D$22,$E923),INDEX(Avaliadores!$D$17:$D$22,$F923),INDEX(Avaliadores!$D$17:$D$22,$G923))</f>
        <v>5.91666666666667</v>
      </c>
      <c r="W923" s="0" t="n">
        <f aca="false">MEDIAN(INDEX(Avaliadores!$E$17:$E$22,$B923),INDEX(Avaliadores!$E$17:$E$22,$C923),INDEX(Avaliadores!$E$17:$E$22,$D923),INDEX(Avaliadores!$E$17:$E$22,$E923),INDEX(Avaliadores!$E$17:$E$22,$F923),INDEX(Avaliadores!$E$17:$E$22,$G923))</f>
        <v>6.54166666666667</v>
      </c>
      <c r="X923" s="0" t="n">
        <f aca="false">MEDIAN(INDEX(Avaliadores!$F$17:$F$22,$B923),INDEX(Avaliadores!$F$17:$F$22,$C923),INDEX(Avaliadores!$F$17:$F$22,$D923),INDEX(Avaliadores!$F$17:$F$22,$E923),INDEX(Avaliadores!$F$17:$F$22,$F923),INDEX(Avaliadores!$F$17:$F$22,$G923))</f>
        <v>2.29166666666667</v>
      </c>
      <c r="Y923" s="0" t="n">
        <f aca="false">MEDIAN(INDEX(Avaliadores!$G$17:$G$22,$B923),INDEX(Avaliadores!$G$17:$G$22,$C923),INDEX(Avaliadores!$G$17:$G$22,$D923),INDEX(Avaliadores!$G$17:$G$22,$E923),INDEX(Avaliadores!$G$17:$G$22,$F923),INDEX(Avaliadores!$G$17:$G$22,$G923))</f>
        <v>5.04166666666667</v>
      </c>
      <c r="Z923" s="0" t="n">
        <f aca="false">MEDIAN(INDEX(Avaliadores!$H$17:$H$22,$B923),INDEX(Avaliadores!$H$17:$H$22,$C923),INDEX(Avaliadores!$H$17:$H$22,$D923),INDEX(Avaliadores!$H$17:$H$22,$E923),INDEX(Avaliadores!$H$17:$H$22,$F923),INDEX(Avaliadores!$H$17:$H$22,$G923))</f>
        <v>4.04166666666667</v>
      </c>
      <c r="AA923" s="0" t="n">
        <f aca="false">MEDIAN(INDEX(Avaliadores!$I$17:$I$22,$B923),INDEX(Avaliadores!$I$17:$I$22,$C923),INDEX(Avaliadores!$I$17:$I$22,$D923),INDEX(Avaliadores!$I$17:$I$22,$E923),INDEX(Avaliadores!$I$17:$I$22,$F923),INDEX(Avaliadores!$I$17:$I$22,$G923))</f>
        <v>6.91666666666667</v>
      </c>
      <c r="AB923" s="0" t="n">
        <f aca="false">IF(MAX(H923:K923)=MIN(H923:K923),0,IF($B$17="custo",(MAX(H923:K923)-H923)/(MAX(H923:K923)-MIN(H923:K923)),(H923-MIN(H923:K923))/(MAX(H923:K923)-MIN(H923:K923))))</f>
        <v>0.0290095522930614</v>
      </c>
      <c r="AC923" s="0" t="n">
        <f aca="false">IF(MAX(H923:K923)=MIN(H923:K923),0,IF($B$17="custo",(MAX(H923:K923)-I923)/(MAX(H923:K923)-MIN(H923:K923)),(I923-MIN(H923:K923))/(MAX(H923:K923)-MIN(H923:K923))))</f>
        <v>0</v>
      </c>
      <c r="AD923" s="0" t="n">
        <f aca="false">IF(MAX(H923:K923)=MIN(H923:K923),0,IF($B$17="custo",(MAX(H923:K923)-J923)/(MAX(H923:K923)-MIN(H923:K923)),(J923-MIN(H923:K923))/(MAX(H923:K923)-MIN(H923:K923))))</f>
        <v>0.787946425411644</v>
      </c>
      <c r="AE923" s="0" t="n">
        <f aca="false">IF(MAX(H923:K923)=MIN(H923:K923),0,IF($B$17="custo",(MAX(H923:K923)-K923)/(MAX(H923:K923)-MIN(H923:K923)),(K923-MIN(H923:K923))/(MAX(H923:K923)-MIN(H923:K923))))</f>
        <v>1</v>
      </c>
      <c r="AF923" s="0" t="n">
        <f aca="false">IF(MAX(L923:O923)=MIN(L923:O923),0,IF($C$17="custo",(MAX(L923:O923)-L923)/(MAX(L923:O923)-MIN(L923:O923)),(L923-MIN(L923:O923))/(MAX(L923:O923)-MIN(L923:O923))))</f>
        <v>0.63408767469286</v>
      </c>
      <c r="AG923" s="0" t="n">
        <f aca="false">IF(MAX(L923:O923)=MIN(L923:O923),0,IF($C$17="custo",(MAX(L923:O923)-M923)/(MAX(L923:O923)-MIN(L923:O923)),(M923-MIN(L923:O923))/(MAX(L923:O923)-MIN(L923:O923))))</f>
        <v>1</v>
      </c>
      <c r="AH923" s="0" t="n">
        <f aca="false">IF(MAX(L923:O923)=MIN(L923:O923),0,IF($C$17="custo",(MAX(L923:O923)-N923)/(MAX(L923:O923)-MIN(L923:O923)),(N923-MIN(L923:O923))/(MAX(L923:O923)-MIN(L923:O923))))</f>
        <v>0.549458758053801</v>
      </c>
      <c r="AI923" s="0" t="n">
        <f aca="false">IF(MAX(L923:O923)=MIN(L923:O923),0,IF($C$17="custo",(MAX(L923:O923)-O923)/(MAX(L923:O923)-MIN(L923:O923)),(O923-MIN(L923:O923))/(MAX(L923:O923)-MIN(L923:O923))))</f>
        <v>0</v>
      </c>
      <c r="AJ923" s="0" t="n">
        <f aca="false">IF(MAX(P923:S923)=MIN(P923:S923),0,IF($D$17="custo",(MAX(P923:S923)-P923)/(MAX(P923:S923)-MIN(P923:S923)),(P923-MIN(P923:S923))/(MAX(P923:S923)-MIN(P923:S923))))</f>
        <v>0.275392408197974</v>
      </c>
      <c r="AK923" s="0" t="n">
        <f aca="false">IF(MAX(P923:S923)=MIN(P923:S923),0,IF($D$17="custo",(MAX(P923:S923)-Q923)/(MAX(P923:S923)-MIN(P923:S923)),(Q923-MIN(P923:S923))/(MAX(P923:S923)-MIN(P923:S923))))</f>
        <v>0</v>
      </c>
      <c r="AL923" s="0" t="n">
        <f aca="false">IF(MAX(P923:S923)=MIN(P923:S923),0,IF($D$17="custo",(MAX(P923:S923)-R923)/(MAX(P923:S923)-MIN(P923:S923)),(R923-MIN(P923:S923))/(MAX(P923:S923)-MIN(P923:S923))))</f>
        <v>0.79465464086484</v>
      </c>
      <c r="AM923" s="0" t="n">
        <f aca="false">IF(MAX(P923:S923)=MIN(P923:S923),0,IF($D$17="custo",(MAX(P923:S923)-S923)/(MAX(P923:S923)-MIN(P923:S923)),(S923-MIN(P923:S923))/(MAX(P923:S923)-MIN(P923:S923))))</f>
        <v>1</v>
      </c>
      <c r="AN923" s="0" t="n">
        <f aca="false">IF(MAX(T923:W923)=MIN(T923:W923),0,IF($E$17="custo",(MAX(T923:W923)-T923)/(MAX(T923:W923)-MIN(T923:W923)),(T923-MIN(T923:W923))/(MAX(T923:W923)-MIN(T923:W923))))</f>
        <v>0</v>
      </c>
      <c r="AO923" s="0" t="n">
        <f aca="false">IF(MAX(T923:W923)=MIN(T923:W923),0,IF($E$17="custo",(MAX(T923:W923)-U923)/(MAX(T923:W923)-MIN(T923:W923)),(U923-MIN(T923:W923))/(MAX(T923:W923)-MIN(T923:W923))))</f>
        <v>0.617647058823529</v>
      </c>
      <c r="AP923" s="0" t="n">
        <f aca="false">IF(MAX(T923:W923)=MIN(T923:W923),0,IF($E$17="custo",(MAX(T923:W923)-V923)/(MAX(T923:W923)-MIN(T923:W923)),(V923-MIN(T923:W923))/(MAX(T923:W923)-MIN(T923:W923))))</f>
        <v>0.852941176470588</v>
      </c>
      <c r="AQ923" s="0" t="n">
        <f aca="false">IF(MAX(T923:W923)=MIN(T923:W923),0,IF($E$17="custo",(MAX(T923:W923)-W923)/(MAX(T923:W923)-MIN(T923:W923)),(W923-MIN(T923:W923))/(MAX(T923:W923)-MIN(T923:W923))))</f>
        <v>1</v>
      </c>
      <c r="AR923" s="0" t="n">
        <f aca="false">IF(MAX(X923:AA923)=MIN(X923:AA923),0,IF($F$17="custo",(MAX(X923:AA923)-X923)/(MAX(X923:AA923)-MIN(X923:AA923)),(X923-MIN(X923:AA923))/(MAX(X923:AA923)-MIN(X923:AA923))))</f>
        <v>0</v>
      </c>
      <c r="AS923" s="0" t="n">
        <f aca="false">IF(MAX(X923:AA923)=MIN(X923:AA923),0,IF($F$17="custo",(MAX(X923:AA923)-Y923)/(MAX(X923:AA923)-MIN(X923:AA923)),(Y923-MIN(X923:AA923))/(MAX(X923:AA923)-MIN(X923:AA923))))</f>
        <v>0.594594594594595</v>
      </c>
      <c r="AT923" s="0" t="n">
        <f aca="false">IF(MAX(X923:AA923)=MIN(X923:AA923),0,IF($F$17="custo",(MAX(X923:AA923)-Z923)/(MAX(X923:AA923)-MIN(X923:AA923)),(Z923-MIN(X923:AA923))/(MAX(X923:AA923)-MIN(X923:AA923))))</f>
        <v>0.378378378378378</v>
      </c>
      <c r="AU923" s="0" t="n">
        <f aca="false">IF(MAX(X923:AA923)=MIN(X923:AA923),0,IF($F$17="custo",(MAX(X923:AA923)-AA923)/(MAX(X923:AA923)-MIN(X923:AA923)),(AA923-MIN(X923:AA923))/(MAX(X923:AA923)-MIN(X923:AA923))))</f>
        <v>1</v>
      </c>
      <c r="AV923" s="0" t="n">
        <f aca="false">STDEVP(AB923:AE923)</f>
        <v>0.446197508737447</v>
      </c>
      <c r="AW923" s="0" t="n">
        <f aca="false">STDEVP(AF923:AI923)</f>
        <v>0.357772046843118</v>
      </c>
      <c r="AX923" s="0" t="n">
        <f aca="false">STDEVP(AJ923:AM923)</f>
        <v>0.39876160810931</v>
      </c>
      <c r="AY923" s="0" t="n">
        <f aca="false">STDEVP(AN923:AQ923)</f>
        <v>0.381786911345505</v>
      </c>
      <c r="AZ923" s="0" t="n">
        <f aca="false">STDEVP(AR923:AU923)</f>
        <v>0.361786311627772</v>
      </c>
      <c r="BA923" s="0" t="n">
        <f aca="false">AV923*((1-IFERROR(CORREL(AB923:AE923,AF923:AI923),0))+(1-IFERROR(CORREL(AB923:AE923,AJ923:AM923),0))+(1-IFERROR(CORREL(AB923:AE923,AN923:AQ923),0))+(1-IFERROR(CORREL(AB923:AE923,AR923:AU923),0)))</f>
        <v>1.08970092287179</v>
      </c>
      <c r="BB923" s="0" t="n">
        <f aca="false">AW923*((1-IFERROR(CORREL(AF923:AI923,AB923:AE923),0))+(1-IFERROR(CORREL(AF923:AI923,AJ923:AM923),0))+(1-IFERROR(CORREL(AF923:AI923,AN923:AQ923),0))+(1-IFERROR(CORREL(AF923:AI923,AR923:AU923),0)))</f>
        <v>2.42065787947356</v>
      </c>
      <c r="BC923" s="0" t="n">
        <f aca="false">AX923*((1-IFERROR(CORREL(AJ923:AM923,AB923:AE923),0))+(1-IFERROR(CORREL(AJ923:AM923,AF923:AI923),0))+(1-IFERROR(CORREL(AJ923:AM923,AN923:AQ923),0))+(1-IFERROR(CORREL(AJ923:AM923,AR923:AU923),0)))</f>
        <v>1.11412449105315</v>
      </c>
      <c r="BD923" s="0" t="n">
        <f aca="false">AY923*((1-IFERROR(CORREL(AN923:AQ923,AB923:AE923),0))+(1-IFERROR(CORREL(AN923:AQ923,AF923:AI923),0))+(1-IFERROR(CORREL(AN923:AQ923,AJ923:AM923),0))+(1-IFERROR(CORREL(AN923:AQ923,AR923:AU923),0)))</f>
        <v>0.826378482141834</v>
      </c>
      <c r="BE923" s="0" t="n">
        <f aca="false">AZ923*((1-IFERROR(CORREL(AR923:AU923,AB923:AE923),0))+(1-IFERROR(CORREL(AR923:AU923,AF923:AI923),0))+(1-IFERROR(CORREL(AR923:AU923,AJ923:AM923),0))+(1-IFERROR(CORREL(AR923:AU923,AN923:AQ923),0)))</f>
        <v>0.929780187007486</v>
      </c>
      <c r="BF923" s="0" t="n">
        <f aca="false">IF(SUM(BA923:BE923)&gt;0,BA923/SUM(BA923:BE923),1/5)</f>
        <v>0.170782333387136</v>
      </c>
      <c r="BG923" s="0" t="n">
        <f aca="false">IF(SUM(BA923:BE923)&gt;0,BB923/SUM(BA923:BE923),1/5)</f>
        <v>0.379375287577957</v>
      </c>
      <c r="BH923" s="0" t="n">
        <f aca="false">IF(SUM(BA923:BE923)&gt;0,BC923/SUM(BA923:BE923),1/5)</f>
        <v>0.174610093716695</v>
      </c>
      <c r="BI923" s="0" t="n">
        <f aca="false">IF(SUM(BA923:BE923)&gt;0,BD923/SUM(BA923:BE923),1/5)</f>
        <v>0.12951337608228</v>
      </c>
      <c r="BJ923" s="0" t="n">
        <f aca="false">IF(SUM(BA923:BE923)&gt;0,BE923/SUM(BA923:BE923),1/5)</f>
        <v>0.145718909235932</v>
      </c>
      <c r="BK923" s="0" t="n">
        <f aca="false">BF923*AB923+BG923*AF923+BH923*AJ923+BI923*AN923+BJ923*AR923</f>
        <v>0.293597807171681</v>
      </c>
      <c r="BL923" s="0" t="n">
        <f aca="false">BF923*AC923+BG923*AG923+BH923*AK923+BI923*AO923+BJ923*AS923</f>
        <v>0.546012519155389</v>
      </c>
      <c r="BM923" s="0" t="n">
        <f aca="false">BF923*AD923+BG923*AH923+BH923*AL923+BI923*AP923+BJ923*AT923</f>
        <v>0.647377300718613</v>
      </c>
      <c r="BN923" s="0" t="n">
        <f aca="false">BF923*AE923+BG923*AI923+BH923*AM923+BI923*AQ923+BJ923*AU923</f>
        <v>0.620624712422043</v>
      </c>
      <c r="BO923" s="0" t="n">
        <f aca="false">RANK(BK923,$BK923:$BN923)</f>
        <v>4</v>
      </c>
      <c r="BP923" s="0" t="n">
        <f aca="false">RANK(BL923,$BK923:$BN923)</f>
        <v>3</v>
      </c>
      <c r="BQ923" s="0" t="n">
        <f aca="false">RANK(BM923,$BK923:$BN923)</f>
        <v>1</v>
      </c>
      <c r="BR923" s="0" t="n">
        <f aca="false">RANK(BN923,$BK923:$BN923)</f>
        <v>2</v>
      </c>
    </row>
    <row r="924" customFormat="false" ht="15" hidden="false" customHeight="false" outlineLevel="0" collapsed="false">
      <c r="A924" s="0" t="n">
        <v>901</v>
      </c>
      <c r="B924" s="0" t="n">
        <f aca="false">RANDBETWEEN(1,$B$5)</f>
        <v>2</v>
      </c>
      <c r="C924" s="0" t="n">
        <f aca="false">RANDBETWEEN(1,$B$5)</f>
        <v>5</v>
      </c>
      <c r="D924" s="0" t="n">
        <f aca="false">RANDBETWEEN(1,$B$5)</f>
        <v>2</v>
      </c>
      <c r="E924" s="0" t="n">
        <f aca="false">RANDBETWEEN(1,$B$5)</f>
        <v>2</v>
      </c>
      <c r="F924" s="0" t="n">
        <f aca="false">RANDBETWEEN(1,$B$5)</f>
        <v>5</v>
      </c>
      <c r="G924" s="0" t="n">
        <f aca="false">RANDBETWEEN(1,$B$5)</f>
        <v>4</v>
      </c>
      <c r="H924" s="0" t="n">
        <f aca="true">NORMINV(RAND(),$B$8,$B$13)</f>
        <v>49.8600472946679</v>
      </c>
      <c r="I924" s="0" t="n">
        <f aca="true">NORMINV(RAND(),$C$8,$C$13)</f>
        <v>57.1438536087548</v>
      </c>
      <c r="J924" s="0" t="n">
        <f aca="true">NORMINV(RAND(),$D$8,$D$13)</f>
        <v>15.1748061346237</v>
      </c>
      <c r="K924" s="0" t="n">
        <f aca="true">NORMINV(RAND(),$E$8,$E$13)</f>
        <v>3.06398059123418</v>
      </c>
      <c r="L924" s="0" t="n">
        <f aca="true">NORMINV(RAND(),$B$9,$B$14)</f>
        <v>41.3578853777285</v>
      </c>
      <c r="M924" s="0" t="n">
        <f aca="true">NORMINV(RAND(),$C$9,$C$14)</f>
        <v>52.9413376580009</v>
      </c>
      <c r="N924" s="0" t="n">
        <f aca="true">NORMINV(RAND(),$D$9,$D$14)</f>
        <v>41.2888728851164</v>
      </c>
      <c r="O924" s="0" t="n">
        <f aca="true">NORMINV(RAND(),$E$9,$E$14)</f>
        <v>25.9481699350324</v>
      </c>
      <c r="P924" s="0" t="n">
        <f aca="true">NORMINV(RAND(),$B$10,$B$15)</f>
        <v>24.7303210034</v>
      </c>
      <c r="Q924" s="0" t="n">
        <f aca="true">NORMINV(RAND(),$C$10,$C$15)</f>
        <v>31.0947108130286</v>
      </c>
      <c r="R924" s="0" t="n">
        <f aca="true">NORMINV(RAND(),$D$10,$D$15)</f>
        <v>10.3421189211118</v>
      </c>
      <c r="S924" s="0" t="n">
        <f aca="true">NORMINV(RAND(),$E$10,$E$15)</f>
        <v>3.69002427702219</v>
      </c>
      <c r="T924" s="0" t="n">
        <f aca="false">MEDIAN(INDEX(Avaliadores!$B$17:$B$22,$B924),INDEX(Avaliadores!$B$17:$B$22,$C924),INDEX(Avaliadores!$B$17:$B$22,$D924),INDEX(Avaliadores!$B$17:$B$22,$E924),INDEX(Avaliadores!$B$17:$B$22,$F924),INDEX(Avaliadores!$B$17:$B$22,$G924))</f>
        <v>3.04166666666667</v>
      </c>
      <c r="U924" s="0" t="n">
        <f aca="false">MEDIAN(INDEX(Avaliadores!$C$17:$C$22,$B924),INDEX(Avaliadores!$C$17:$C$22,$C924),INDEX(Avaliadores!$C$17:$C$22,$D924),INDEX(Avaliadores!$C$17:$C$22,$E924),INDEX(Avaliadores!$C$17:$C$22,$F924),INDEX(Avaliadores!$C$17:$C$22,$G924))</f>
        <v>5.29166666666667</v>
      </c>
      <c r="V924" s="0" t="n">
        <f aca="false">MEDIAN(INDEX(Avaliadores!$D$17:$D$22,$B924),INDEX(Avaliadores!$D$17:$D$22,$C924),INDEX(Avaliadores!$D$17:$D$22,$D924),INDEX(Avaliadores!$D$17:$D$22,$E924),INDEX(Avaliadores!$D$17:$D$22,$F924),INDEX(Avaliadores!$D$17:$D$22,$G924))</f>
        <v>5.79166666666667</v>
      </c>
      <c r="W924" s="0" t="n">
        <f aca="false">MEDIAN(INDEX(Avaliadores!$E$17:$E$22,$B924),INDEX(Avaliadores!$E$17:$E$22,$C924),INDEX(Avaliadores!$E$17:$E$22,$D924),INDEX(Avaliadores!$E$17:$E$22,$E924),INDEX(Avaliadores!$E$17:$E$22,$F924),INDEX(Avaliadores!$E$17:$E$22,$G924))</f>
        <v>6.29166666666667</v>
      </c>
      <c r="X924" s="0" t="n">
        <f aca="false">MEDIAN(INDEX(Avaliadores!$F$17:$F$22,$B924),INDEX(Avaliadores!$F$17:$F$22,$C924),INDEX(Avaliadores!$F$17:$F$22,$D924),INDEX(Avaliadores!$F$17:$F$22,$E924),INDEX(Avaliadores!$F$17:$F$22,$F924),INDEX(Avaliadores!$F$17:$F$22,$G924))</f>
        <v>2.29166666666667</v>
      </c>
      <c r="Y924" s="0" t="n">
        <f aca="false">MEDIAN(INDEX(Avaliadores!$G$17:$G$22,$B924),INDEX(Avaliadores!$G$17:$G$22,$C924),INDEX(Avaliadores!$G$17:$G$22,$D924),INDEX(Avaliadores!$G$17:$G$22,$E924),INDEX(Avaliadores!$G$17:$G$22,$F924),INDEX(Avaliadores!$G$17:$G$22,$G924))</f>
        <v>5.29166666666667</v>
      </c>
      <c r="Z924" s="0" t="n">
        <f aca="false">MEDIAN(INDEX(Avaliadores!$H$17:$H$22,$B924),INDEX(Avaliadores!$H$17:$H$22,$C924),INDEX(Avaliadores!$H$17:$H$22,$D924),INDEX(Avaliadores!$H$17:$H$22,$E924),INDEX(Avaliadores!$H$17:$H$22,$F924),INDEX(Avaliadores!$H$17:$H$22,$G924))</f>
        <v>3.79166666666667</v>
      </c>
      <c r="AA924" s="0" t="n">
        <f aca="false">MEDIAN(INDEX(Avaliadores!$I$17:$I$22,$B924),INDEX(Avaliadores!$I$17:$I$22,$C924),INDEX(Avaliadores!$I$17:$I$22,$D924),INDEX(Avaliadores!$I$17:$I$22,$E924),INDEX(Avaliadores!$I$17:$I$22,$F924),INDEX(Avaliadores!$I$17:$I$22,$G924))</f>
        <v>6.04166666666667</v>
      </c>
      <c r="AB924" s="0" t="n">
        <f aca="false">IF(MAX(H924:K924)=MIN(H924:K924),0,IF($B$17="custo",(MAX(H924:K924)-H924)/(MAX(H924:K924)-MIN(H924:K924)),(H924-MIN(H924:K924))/(MAX(H924:K924)-MIN(H924:K924))))</f>
        <v>0.134686083891639</v>
      </c>
      <c r="AC924" s="0" t="n">
        <f aca="false">IF(MAX(H924:K924)=MIN(H924:K924),0,IF($B$17="custo",(MAX(H924:K924)-I924)/(MAX(H924:K924)-MIN(H924:K924)),(I924-MIN(H924:K924))/(MAX(H924:K924)-MIN(H924:K924))))</f>
        <v>0</v>
      </c>
      <c r="AD924" s="0" t="n">
        <f aca="false">IF(MAX(H924:K924)=MIN(H924:K924),0,IF($B$17="custo",(MAX(H924:K924)-J924)/(MAX(H924:K924)-MIN(H924:K924)),(J924-MIN(H924:K924))/(MAX(H924:K924)-MIN(H924:K924))))</f>
        <v>0.776056694151891</v>
      </c>
      <c r="AE924" s="0" t="n">
        <f aca="false">IF(MAX(H924:K924)=MIN(H924:K924),0,IF($B$17="custo",(MAX(H924:K924)-K924)/(MAX(H924:K924)-MIN(H924:K924)),(K924-MIN(H924:K924))/(MAX(H924:K924)-MIN(H924:K924))))</f>
        <v>1</v>
      </c>
      <c r="AF924" s="0" t="n">
        <f aca="false">IF(MAX(L924:O924)=MIN(L924:O924),0,IF($C$17="custo",(MAX(L924:O924)-L924)/(MAX(L924:O924)-MIN(L924:O924)),(L924-MIN(L924:O924))/(MAX(L924:O924)-MIN(L924:O924))))</f>
        <v>0.570874659871208</v>
      </c>
      <c r="AG924" s="0" t="n">
        <f aca="false">IF(MAX(L924:O924)=MIN(L924:O924),0,IF($C$17="custo",(MAX(L924:O924)-M924)/(MAX(L924:O924)-MIN(L924:O924)),(M924-MIN(L924:O924))/(MAX(L924:O924)-MIN(L924:O924))))</f>
        <v>1</v>
      </c>
      <c r="AH924" s="0" t="n">
        <f aca="false">IF(MAX(L924:O924)=MIN(L924:O924),0,IF($C$17="custo",(MAX(L924:O924)-N924)/(MAX(L924:O924)-MIN(L924:O924)),(N924-MIN(L924:O924))/(MAX(L924:O924)-MIN(L924:O924))))</f>
        <v>0.568317994669094</v>
      </c>
      <c r="AI924" s="0" t="n">
        <f aca="false">IF(MAX(L924:O924)=MIN(L924:O924),0,IF($C$17="custo",(MAX(L924:O924)-O924)/(MAX(L924:O924)-MIN(L924:O924)),(O924-MIN(L924:O924))/(MAX(L924:O924)-MIN(L924:O924))))</f>
        <v>0</v>
      </c>
      <c r="AJ924" s="0" t="n">
        <f aca="false">IF(MAX(P924:S924)=MIN(P924:S924),0,IF($D$17="custo",(MAX(P924:S924)-P924)/(MAX(P924:S924)-MIN(P924:S924)),(P924-MIN(P924:S924))/(MAX(P924:S924)-MIN(P924:S924))))</f>
        <v>0.232237278148269</v>
      </c>
      <c r="AK924" s="0" t="n">
        <f aca="false">IF(MAX(P924:S924)=MIN(P924:S924),0,IF($D$17="custo",(MAX(P924:S924)-Q924)/(MAX(P924:S924)-MIN(P924:S924)),(Q924-MIN(P924:S924))/(MAX(P924:S924)-MIN(P924:S924))))</f>
        <v>0</v>
      </c>
      <c r="AL924" s="0" t="n">
        <f aca="false">IF(MAX(P924:S924)=MIN(P924:S924),0,IF($D$17="custo",(MAX(P924:S924)-R924)/(MAX(P924:S924)-MIN(P924:S924)),(R924-MIN(P924:S924))/(MAX(P924:S924)-MIN(P924:S924))))</f>
        <v>0.757264341069927</v>
      </c>
      <c r="AM924" s="0" t="n">
        <f aca="false">IF(MAX(P924:S924)=MIN(P924:S924),0,IF($D$17="custo",(MAX(P924:S924)-S924)/(MAX(P924:S924)-MIN(P924:S924)),(S924-MIN(P924:S924))/(MAX(P924:S924)-MIN(P924:S924))))</f>
        <v>1</v>
      </c>
      <c r="AN924" s="0" t="n">
        <f aca="false">IF(MAX(T924:W924)=MIN(T924:W924),0,IF($E$17="custo",(MAX(T924:W924)-T924)/(MAX(T924:W924)-MIN(T924:W924)),(T924-MIN(T924:W924))/(MAX(T924:W924)-MIN(T924:W924))))</f>
        <v>0</v>
      </c>
      <c r="AO924" s="0" t="n">
        <f aca="false">IF(MAX(T924:W924)=MIN(T924:W924),0,IF($E$17="custo",(MAX(T924:W924)-U924)/(MAX(T924:W924)-MIN(T924:W924)),(U924-MIN(T924:W924))/(MAX(T924:W924)-MIN(T924:W924))))</f>
        <v>0.692307692307692</v>
      </c>
      <c r="AP924" s="0" t="n">
        <f aca="false">IF(MAX(T924:W924)=MIN(T924:W924),0,IF($E$17="custo",(MAX(T924:W924)-V924)/(MAX(T924:W924)-MIN(T924:W924)),(V924-MIN(T924:W924))/(MAX(T924:W924)-MIN(T924:W924))))</f>
        <v>0.846153846153846</v>
      </c>
      <c r="AQ924" s="0" t="n">
        <f aca="false">IF(MAX(T924:W924)=MIN(T924:W924),0,IF($E$17="custo",(MAX(T924:W924)-W924)/(MAX(T924:W924)-MIN(T924:W924)),(W924-MIN(T924:W924))/(MAX(T924:W924)-MIN(T924:W924))))</f>
        <v>1</v>
      </c>
      <c r="AR924" s="0" t="n">
        <f aca="false">IF(MAX(X924:AA924)=MIN(X924:AA924),0,IF($F$17="custo",(MAX(X924:AA924)-X924)/(MAX(X924:AA924)-MIN(X924:AA924)),(X924-MIN(X924:AA924))/(MAX(X924:AA924)-MIN(X924:AA924))))</f>
        <v>0</v>
      </c>
      <c r="AS924" s="0" t="n">
        <f aca="false">IF(MAX(X924:AA924)=MIN(X924:AA924),0,IF($F$17="custo",(MAX(X924:AA924)-Y924)/(MAX(X924:AA924)-MIN(X924:AA924)),(Y924-MIN(X924:AA924))/(MAX(X924:AA924)-MIN(X924:AA924))))</f>
        <v>0.8</v>
      </c>
      <c r="AT924" s="0" t="n">
        <f aca="false">IF(MAX(X924:AA924)=MIN(X924:AA924),0,IF($F$17="custo",(MAX(X924:AA924)-Z924)/(MAX(X924:AA924)-MIN(X924:AA924)),(Z924-MIN(X924:AA924))/(MAX(X924:AA924)-MIN(X924:AA924))))</f>
        <v>0.4</v>
      </c>
      <c r="AU924" s="0" t="n">
        <f aca="false">IF(MAX(X924:AA924)=MIN(X924:AA924),0,IF($F$17="custo",(MAX(X924:AA924)-AA924)/(MAX(X924:AA924)-MIN(X924:AA924)),(AA924-MIN(X924:AA924))/(MAX(X924:AA924)-MIN(X924:AA924))))</f>
        <v>1</v>
      </c>
      <c r="AV924" s="0" t="n">
        <f aca="false">STDEVP(AB924:AE924)</f>
        <v>0.420615573526068</v>
      </c>
      <c r="AW924" s="0" t="n">
        <f aca="false">STDEVP(AF924:AI924)</f>
        <v>0.355262901608785</v>
      </c>
      <c r="AX924" s="0" t="n">
        <f aca="false">STDEVP(AJ924:AM924)</f>
        <v>0.399328894020903</v>
      </c>
      <c r="AY924" s="0" t="n">
        <f aca="false">STDEVP(AN924:AQ924)</f>
        <v>0.38220397912215</v>
      </c>
      <c r="AZ924" s="0" t="n">
        <f aca="false">STDEVP(AR924:AU924)</f>
        <v>0.38405728739343</v>
      </c>
      <c r="BA924" s="0" t="n">
        <f aca="false">AV924*((1-IFERROR(CORREL(AB924:AE924,AF924:AI924),0))+(1-IFERROR(CORREL(AB924:AE924,AJ924:AM924),0))+(1-IFERROR(CORREL(AB924:AE924,AN924:AQ924),0))+(1-IFERROR(CORREL(AB924:AE924,AR924:AU924),0)))</f>
        <v>1.1590978096983</v>
      </c>
      <c r="BB924" s="0" t="n">
        <f aca="false">AW924*((1-IFERROR(CORREL(AF924:AI924,AB924:AE924),0))+(1-IFERROR(CORREL(AF924:AI924,AJ924:AM924),0))+(1-IFERROR(CORREL(AF924:AI924,AN924:AQ924),0))+(1-IFERROR(CORREL(AF924:AI924,AR924:AU924),0)))</f>
        <v>2.25198040113123</v>
      </c>
      <c r="BC924" s="0" t="n">
        <f aca="false">AX924*((1-IFERROR(CORREL(AJ924:AM924,AB924:AE924),0))+(1-IFERROR(CORREL(AJ924:AM924,AF924:AI924),0))+(1-IFERROR(CORREL(AJ924:AM924,AN924:AQ924),0))+(1-IFERROR(CORREL(AJ924:AM924,AR924:AU924),0)))</f>
        <v>1.16928574147439</v>
      </c>
      <c r="BD924" s="0" t="n">
        <f aca="false">AY924*((1-IFERROR(CORREL(AN924:AQ924,AB924:AE924),0))+(1-IFERROR(CORREL(AN924:AQ924,AF924:AI924),0))+(1-IFERROR(CORREL(AN924:AQ924,AJ924:AM924),0))+(1-IFERROR(CORREL(AN924:AQ924,AR924:AU924),0)))</f>
        <v>0.834878098742416</v>
      </c>
      <c r="BE924" s="0" t="n">
        <f aca="false">AZ924*((1-IFERROR(CORREL(AR924:AU924,AB924:AE924),0))+(1-IFERROR(CORREL(AR924:AU924,AF924:AI924),0))+(1-IFERROR(CORREL(AR924:AU924,AJ924:AM924),0))+(1-IFERROR(CORREL(AR924:AU924,AN924:AQ924),0)))</f>
        <v>1.03181660729609</v>
      </c>
      <c r="BF924" s="0" t="n">
        <f aca="false">IF(SUM(BA924:BE924)&gt;0,BA924/SUM(BA924:BE924),1/5)</f>
        <v>0.179787073629064</v>
      </c>
      <c r="BG924" s="0" t="n">
        <f aca="false">IF(SUM(BA924:BE924)&gt;0,BB924/SUM(BA924:BE924),1/5)</f>
        <v>0.349303538322424</v>
      </c>
      <c r="BH924" s="0" t="n">
        <f aca="false">IF(SUM(BA924:BE924)&gt;0,BC924/SUM(BA924:BE924),1/5)</f>
        <v>0.18136731856183</v>
      </c>
      <c r="BI924" s="0" t="n">
        <f aca="false">IF(SUM(BA924:BE924)&gt;0,BD924/SUM(BA924:BE924),1/5)</f>
        <v>0.12949751863388</v>
      </c>
      <c r="BJ924" s="0" t="n">
        <f aca="false">IF(SUM(BA924:BE924)&gt;0,BE924/SUM(BA924:BE924),1/5)</f>
        <v>0.160044550852803</v>
      </c>
      <c r="BK924" s="0" t="n">
        <f aca="false">BF924*AB924+BG924*AF924+BH924*AJ924+BI924*AN924+BJ924*AR924</f>
        <v>0.265743607920909</v>
      </c>
      <c r="BL924" s="0" t="n">
        <f aca="false">BF924*AC924+BG924*AG924+BH924*AK924+BI924*AO924+BJ924*AS924</f>
        <v>0.56699130728966</v>
      </c>
      <c r="BM924" s="0" t="n">
        <f aca="false">BF924*AD924+BG924*AH924+BH924*AL924+BI924*AP924+BJ924*AT924</f>
        <v>0.648976095224934</v>
      </c>
      <c r="BN924" s="0" t="n">
        <f aca="false">BF924*AE924+BG924*AI924+BH924*AM924+BI924*AQ924+BJ924*AU924</f>
        <v>0.650696461677576</v>
      </c>
      <c r="BO924" s="0" t="n">
        <f aca="false">RANK(BK924,$BK924:$BN924)</f>
        <v>4</v>
      </c>
      <c r="BP924" s="0" t="n">
        <f aca="false">RANK(BL924,$BK924:$BN924)</f>
        <v>3</v>
      </c>
      <c r="BQ924" s="0" t="n">
        <f aca="false">RANK(BM924,$BK924:$BN924)</f>
        <v>2</v>
      </c>
      <c r="BR924" s="0" t="n">
        <f aca="false">RANK(BN924,$BK924:$BN924)</f>
        <v>1</v>
      </c>
    </row>
    <row r="925" customFormat="false" ht="15" hidden="false" customHeight="false" outlineLevel="0" collapsed="false">
      <c r="A925" s="0" t="n">
        <v>902</v>
      </c>
      <c r="B925" s="0" t="n">
        <f aca="false">RANDBETWEEN(1,$B$5)</f>
        <v>4</v>
      </c>
      <c r="C925" s="0" t="n">
        <f aca="false">RANDBETWEEN(1,$B$5)</f>
        <v>6</v>
      </c>
      <c r="D925" s="0" t="n">
        <f aca="false">RANDBETWEEN(1,$B$5)</f>
        <v>1</v>
      </c>
      <c r="E925" s="0" t="n">
        <f aca="false">RANDBETWEEN(1,$B$5)</f>
        <v>6</v>
      </c>
      <c r="F925" s="0" t="n">
        <f aca="false">RANDBETWEEN(1,$B$5)</f>
        <v>3</v>
      </c>
      <c r="G925" s="0" t="n">
        <f aca="false">RANDBETWEEN(1,$B$5)</f>
        <v>5</v>
      </c>
      <c r="H925" s="0" t="n">
        <f aca="true">NORMINV(RAND(),$B$8,$B$13)</f>
        <v>51.4372773986095</v>
      </c>
      <c r="I925" s="0" t="n">
        <f aca="true">NORMINV(RAND(),$C$8,$C$13)</f>
        <v>58.7520399816996</v>
      </c>
      <c r="J925" s="0" t="n">
        <f aca="true">NORMINV(RAND(),$D$8,$D$13)</f>
        <v>13.6425568885019</v>
      </c>
      <c r="K925" s="0" t="n">
        <f aca="true">NORMINV(RAND(),$E$8,$E$13)</f>
        <v>3.13270734602527</v>
      </c>
      <c r="L925" s="0" t="n">
        <f aca="true">NORMINV(RAND(),$B$9,$B$14)</f>
        <v>47.7745924720283</v>
      </c>
      <c r="M925" s="0" t="n">
        <f aca="true">NORMINV(RAND(),$C$9,$C$14)</f>
        <v>57.4125201755096</v>
      </c>
      <c r="N925" s="0" t="n">
        <f aca="true">NORMINV(RAND(),$D$9,$D$14)</f>
        <v>49.6465764803427</v>
      </c>
      <c r="O925" s="0" t="n">
        <f aca="true">NORMINV(RAND(),$E$9,$E$14)</f>
        <v>20.2829297640546</v>
      </c>
      <c r="P925" s="0" t="n">
        <f aca="true">NORMINV(RAND(),$B$10,$B$15)</f>
        <v>23.2776929951903</v>
      </c>
      <c r="Q925" s="0" t="n">
        <f aca="true">NORMINV(RAND(),$C$10,$C$15)</f>
        <v>32.3883088227215</v>
      </c>
      <c r="R925" s="0" t="n">
        <f aca="true">NORMINV(RAND(),$D$10,$D$15)</f>
        <v>9.85475521283549</v>
      </c>
      <c r="S925" s="0" t="n">
        <f aca="true">NORMINV(RAND(),$E$10,$E$15)</f>
        <v>4.03097390059412</v>
      </c>
      <c r="T925" s="0" t="n">
        <f aca="false">MEDIAN(INDEX(Avaliadores!$B$17:$B$22,$B925),INDEX(Avaliadores!$B$17:$B$22,$C925),INDEX(Avaliadores!$B$17:$B$22,$D925),INDEX(Avaliadores!$B$17:$B$22,$E925),INDEX(Avaliadores!$B$17:$B$22,$F925),INDEX(Avaliadores!$B$17:$B$22,$G925))</f>
        <v>2.29166666666667</v>
      </c>
      <c r="U925" s="0" t="n">
        <f aca="false">MEDIAN(INDEX(Avaliadores!$C$17:$C$22,$B925),INDEX(Avaliadores!$C$17:$C$22,$C925),INDEX(Avaliadores!$C$17:$C$22,$D925),INDEX(Avaliadores!$C$17:$C$22,$E925),INDEX(Avaliadores!$C$17:$C$22,$F925),INDEX(Avaliadores!$C$17:$C$22,$G925))</f>
        <v>5.54166666666667</v>
      </c>
      <c r="V925" s="0" t="n">
        <f aca="false">MEDIAN(INDEX(Avaliadores!$D$17:$D$22,$B925),INDEX(Avaliadores!$D$17:$D$22,$C925),INDEX(Avaliadores!$D$17:$D$22,$D925),INDEX(Avaliadores!$D$17:$D$22,$E925),INDEX(Avaliadores!$D$17:$D$22,$F925),INDEX(Avaliadores!$D$17:$D$22,$G925))</f>
        <v>5.54166666666667</v>
      </c>
      <c r="W925" s="0" t="n">
        <f aca="false">MEDIAN(INDEX(Avaliadores!$E$17:$E$22,$B925),INDEX(Avaliadores!$E$17:$E$22,$C925),INDEX(Avaliadores!$E$17:$E$22,$D925),INDEX(Avaliadores!$E$17:$E$22,$E925),INDEX(Avaliadores!$E$17:$E$22,$F925),INDEX(Avaliadores!$E$17:$E$22,$G925))</f>
        <v>6.29166666666667</v>
      </c>
      <c r="X925" s="0" t="n">
        <f aca="false">MEDIAN(INDEX(Avaliadores!$F$17:$F$22,$B925),INDEX(Avaliadores!$F$17:$F$22,$C925),INDEX(Avaliadores!$F$17:$F$22,$D925),INDEX(Avaliadores!$F$17:$F$22,$E925),INDEX(Avaliadores!$F$17:$F$22,$F925),INDEX(Avaliadores!$F$17:$F$22,$G925))</f>
        <v>2.91666666666667</v>
      </c>
      <c r="Y925" s="0" t="n">
        <f aca="false">MEDIAN(INDEX(Avaliadores!$G$17:$G$22,$B925),INDEX(Avaliadores!$G$17:$G$22,$C925),INDEX(Avaliadores!$G$17:$G$22,$D925),INDEX(Avaliadores!$G$17:$G$22,$E925),INDEX(Avaliadores!$G$17:$G$22,$F925),INDEX(Avaliadores!$G$17:$G$22,$G925))</f>
        <v>5.04166666666667</v>
      </c>
      <c r="Z925" s="0" t="n">
        <f aca="false">MEDIAN(INDEX(Avaliadores!$H$17:$H$22,$B925),INDEX(Avaliadores!$H$17:$H$22,$C925),INDEX(Avaliadores!$H$17:$H$22,$D925),INDEX(Avaliadores!$H$17:$H$22,$E925),INDEX(Avaliadores!$H$17:$H$22,$F925),INDEX(Avaliadores!$H$17:$H$22,$G925))</f>
        <v>3.91666666666667</v>
      </c>
      <c r="AA925" s="0" t="n">
        <f aca="false">MEDIAN(INDEX(Avaliadores!$I$17:$I$22,$B925),INDEX(Avaliadores!$I$17:$I$22,$C925),INDEX(Avaliadores!$I$17:$I$22,$D925),INDEX(Avaliadores!$I$17:$I$22,$E925),INDEX(Avaliadores!$I$17:$I$22,$F925),INDEX(Avaliadores!$I$17:$I$22,$G925))</f>
        <v>6.91666666666667</v>
      </c>
      <c r="AB925" s="0" t="n">
        <f aca="false">IF(MAX(H925:K925)=MIN(H925:K925),0,IF($B$17="custo",(MAX(H925:K925)-H925)/(MAX(H925:K925)-MIN(H925:K925)),(H925-MIN(H925:K925))/(MAX(H925:K925)-MIN(H925:K925))))</f>
        <v>0.131514749215066</v>
      </c>
      <c r="AC925" s="0" t="n">
        <f aca="false">IF(MAX(H925:K925)=MIN(H925:K925),0,IF($B$17="custo",(MAX(H925:K925)-I925)/(MAX(H925:K925)-MIN(H925:K925)),(I925-MIN(H925:K925))/(MAX(H925:K925)-MIN(H925:K925))))</f>
        <v>0</v>
      </c>
      <c r="AD925" s="0" t="n">
        <f aca="false">IF(MAX(H925:K925)=MIN(H925:K925),0,IF($B$17="custo",(MAX(H925:K925)-J925)/(MAX(H925:K925)-MIN(H925:K925)),(J925-MIN(H925:K925))/(MAX(H925:K925)-MIN(H925:K925))))</f>
        <v>0.811039632364529</v>
      </c>
      <c r="AE925" s="0" t="n">
        <f aca="false">IF(MAX(H925:K925)=MIN(H925:K925),0,IF($B$17="custo",(MAX(H925:K925)-K925)/(MAX(H925:K925)-MIN(H925:K925)),(K925-MIN(H925:K925))/(MAX(H925:K925)-MIN(H925:K925))))</f>
        <v>1</v>
      </c>
      <c r="AF925" s="0" t="n">
        <f aca="false">IF(MAX(L925:O925)=MIN(L925:O925),0,IF($C$17="custo",(MAX(L925:O925)-L925)/(MAX(L925:O925)-MIN(L925:O925)),(L925-MIN(L925:O925))/(MAX(L925:O925)-MIN(L925:O925))))</f>
        <v>0.740424615605029</v>
      </c>
      <c r="AG925" s="0" t="n">
        <f aca="false">IF(MAX(L925:O925)=MIN(L925:O925),0,IF($C$17="custo",(MAX(L925:O925)-M925)/(MAX(L925:O925)-MIN(L925:O925)),(M925-MIN(L925:O925))/(MAX(L925:O925)-MIN(L925:O925))))</f>
        <v>1</v>
      </c>
      <c r="AH925" s="0" t="n">
        <f aca="false">IF(MAX(L925:O925)=MIN(L925:O925),0,IF($C$17="custo",(MAX(L925:O925)-N925)/(MAX(L925:O925)-MIN(L925:O925)),(N925-MIN(L925:O925))/(MAX(L925:O925)-MIN(L925:O925))))</f>
        <v>0.790842193272055</v>
      </c>
      <c r="AI925" s="0" t="n">
        <f aca="false">IF(MAX(L925:O925)=MIN(L925:O925),0,IF($C$17="custo",(MAX(L925:O925)-O925)/(MAX(L925:O925)-MIN(L925:O925)),(O925-MIN(L925:O925))/(MAX(L925:O925)-MIN(L925:O925))))</f>
        <v>0</v>
      </c>
      <c r="AJ925" s="0" t="n">
        <f aca="false">IF(MAX(P925:S925)=MIN(P925:S925),0,IF($D$17="custo",(MAX(P925:S925)-P925)/(MAX(P925:S925)-MIN(P925:S925)),(P925-MIN(P925:S925))/(MAX(P925:S925)-MIN(P925:S925))))</f>
        <v>0.32127898663785</v>
      </c>
      <c r="AK925" s="0" t="n">
        <f aca="false">IF(MAX(P925:S925)=MIN(P925:S925),0,IF($D$17="custo",(MAX(P925:S925)-Q925)/(MAX(P925:S925)-MIN(P925:S925)),(Q925-MIN(P925:S925))/(MAX(P925:S925)-MIN(P925:S925))))</f>
        <v>0</v>
      </c>
      <c r="AL925" s="0" t="n">
        <f aca="false">IF(MAX(P925:S925)=MIN(P925:S925),0,IF($D$17="custo",(MAX(P925:S925)-R925)/(MAX(P925:S925)-MIN(P925:S925)),(R925-MIN(P925:S925))/(MAX(P925:S925)-MIN(P925:S925))))</f>
        <v>0.794628750260412</v>
      </c>
      <c r="AM925" s="0" t="n">
        <f aca="false">IF(MAX(P925:S925)=MIN(P925:S925),0,IF($D$17="custo",(MAX(P925:S925)-S925)/(MAX(P925:S925)-MIN(P925:S925)),(S925-MIN(P925:S925))/(MAX(P925:S925)-MIN(P925:S925))))</f>
        <v>1</v>
      </c>
      <c r="AN925" s="0" t="n">
        <f aca="false">IF(MAX(T925:W925)=MIN(T925:W925),0,IF($E$17="custo",(MAX(T925:W925)-T925)/(MAX(T925:W925)-MIN(T925:W925)),(T925-MIN(T925:W925))/(MAX(T925:W925)-MIN(T925:W925))))</f>
        <v>0</v>
      </c>
      <c r="AO925" s="0" t="n">
        <f aca="false">IF(MAX(T925:W925)=MIN(T925:W925),0,IF($E$17="custo",(MAX(T925:W925)-U925)/(MAX(T925:W925)-MIN(T925:W925)),(U925-MIN(T925:W925))/(MAX(T925:W925)-MIN(T925:W925))))</f>
        <v>0.8125</v>
      </c>
      <c r="AP925" s="0" t="n">
        <f aca="false">IF(MAX(T925:W925)=MIN(T925:W925),0,IF($E$17="custo",(MAX(T925:W925)-V925)/(MAX(T925:W925)-MIN(T925:W925)),(V925-MIN(T925:W925))/(MAX(T925:W925)-MIN(T925:W925))))</f>
        <v>0.8125</v>
      </c>
      <c r="AQ925" s="0" t="n">
        <f aca="false">IF(MAX(T925:W925)=MIN(T925:W925),0,IF($E$17="custo",(MAX(T925:W925)-W925)/(MAX(T925:W925)-MIN(T925:W925)),(W925-MIN(T925:W925))/(MAX(T925:W925)-MIN(T925:W925))))</f>
        <v>1</v>
      </c>
      <c r="AR925" s="0" t="n">
        <f aca="false">IF(MAX(X925:AA925)=MIN(X925:AA925),0,IF($F$17="custo",(MAX(X925:AA925)-X925)/(MAX(X925:AA925)-MIN(X925:AA925)),(X925-MIN(X925:AA925))/(MAX(X925:AA925)-MIN(X925:AA925))))</f>
        <v>0</v>
      </c>
      <c r="AS925" s="0" t="n">
        <f aca="false">IF(MAX(X925:AA925)=MIN(X925:AA925),0,IF($F$17="custo",(MAX(X925:AA925)-Y925)/(MAX(X925:AA925)-MIN(X925:AA925)),(Y925-MIN(X925:AA925))/(MAX(X925:AA925)-MIN(X925:AA925))))</f>
        <v>0.53125</v>
      </c>
      <c r="AT925" s="0" t="n">
        <f aca="false">IF(MAX(X925:AA925)=MIN(X925:AA925),0,IF($F$17="custo",(MAX(X925:AA925)-Z925)/(MAX(X925:AA925)-MIN(X925:AA925)),(Z925-MIN(X925:AA925))/(MAX(X925:AA925)-MIN(X925:AA925))))</f>
        <v>0.25</v>
      </c>
      <c r="AU925" s="0" t="n">
        <f aca="false">IF(MAX(X925:AA925)=MIN(X925:AA925),0,IF($F$17="custo",(MAX(X925:AA925)-AA925)/(MAX(X925:AA925)-MIN(X925:AA925)),(AA925-MIN(X925:AA925))/(MAX(X925:AA925)-MIN(X925:AA925))))</f>
        <v>1</v>
      </c>
      <c r="AV925" s="0" t="n">
        <f aca="false">STDEVP(AB925:AE925)</f>
        <v>0.427697917103466</v>
      </c>
      <c r="AW925" s="0" t="n">
        <f aca="false">STDEVP(AF925:AI925)</f>
        <v>0.378097894606184</v>
      </c>
      <c r="AX925" s="0" t="n">
        <f aca="false">STDEVP(AJ925:AM925)</f>
        <v>0.392233556133647</v>
      </c>
      <c r="AY925" s="0" t="n">
        <f aca="false">STDEVP(AN925:AQ925)</f>
        <v>0.386541152401656</v>
      </c>
      <c r="AZ925" s="0" t="n">
        <f aca="false">STDEVP(AR925:AU925)</f>
        <v>0.37131983244738</v>
      </c>
      <c r="BA925" s="0" t="n">
        <f aca="false">AV925*((1-IFERROR(CORREL(AB925:AE925,AF925:AI925),0))+(1-IFERROR(CORREL(AB925:AE925,AJ925:AM925),0))+(1-IFERROR(CORREL(AB925:AE925,AN925:AQ925),0))+(1-IFERROR(CORREL(AB925:AE925,AR925:AU925),0)))</f>
        <v>1.13913782768</v>
      </c>
      <c r="BB925" s="0" t="n">
        <f aca="false">AW925*((1-IFERROR(CORREL(AF925:AI925,AB925:AE925),0))+(1-IFERROR(CORREL(AF925:AI925,AJ925:AM925),0))+(1-IFERROR(CORREL(AF925:AI925,AN925:AQ925),0))+(1-IFERROR(CORREL(AF925:AI925,AR925:AU925),0)))</f>
        <v>2.50178595004561</v>
      </c>
      <c r="BC925" s="0" t="n">
        <f aca="false">AX925*((1-IFERROR(CORREL(AJ925:AM925,AB925:AE925),0))+(1-IFERROR(CORREL(AJ925:AM925,AF925:AI925),0))+(1-IFERROR(CORREL(AJ925:AM925,AN925:AQ925),0))+(1-IFERROR(CORREL(AJ925:AM925,AR925:AU925),0)))</f>
        <v>1.15726840832712</v>
      </c>
      <c r="BD925" s="0" t="n">
        <f aca="false">AY925*((1-IFERROR(CORREL(AN925:AQ925,AB925:AE925),0))+(1-IFERROR(CORREL(AN925:AQ925,AF925:AI925),0))+(1-IFERROR(CORREL(AN925:AQ925,AJ925:AM925),0))+(1-IFERROR(CORREL(AN925:AQ925,AR925:AU925),0)))</f>
        <v>0.980397020838591</v>
      </c>
      <c r="BE925" s="0" t="n">
        <f aca="false">AZ925*((1-IFERROR(CORREL(AR925:AU925,AB925:AE925),0))+(1-IFERROR(CORREL(AR925:AU925,AF925:AI925),0))+(1-IFERROR(CORREL(AR925:AU925,AJ925:AM925),0))+(1-IFERROR(CORREL(AR925:AU925,AN925:AQ925),0)))</f>
        <v>1.08648810618808</v>
      </c>
      <c r="BF925" s="0" t="n">
        <f aca="false">IF(SUM(BA925:BE925)&gt;0,BA925/SUM(BA925:BE925),1/5)</f>
        <v>0.165932264959304</v>
      </c>
      <c r="BG925" s="0" t="n">
        <f aca="false">IF(SUM(BA925:BE925)&gt;0,BB925/SUM(BA925:BE925),1/5)</f>
        <v>0.364422108587064</v>
      </c>
      <c r="BH925" s="0" t="n">
        <f aca="false">IF(SUM(BA925:BE925)&gt;0,BC925/SUM(BA925:BE925),1/5)</f>
        <v>0.168573252062622</v>
      </c>
      <c r="BI925" s="0" t="n">
        <f aca="false">IF(SUM(BA925:BE925)&gt;0,BD925/SUM(BA925:BE925),1/5)</f>
        <v>0.14280931971017</v>
      </c>
      <c r="BJ925" s="0" t="n">
        <f aca="false">IF(SUM(BA925:BE925)&gt;0,BE925/SUM(BA925:BE925),1/5)</f>
        <v>0.15826305468084</v>
      </c>
      <c r="BK925" s="0" t="n">
        <f aca="false">BF925*AB925+BG925*AF925+BH925*AJ925+BI925*AN925+BJ925*AR925</f>
        <v>0.345808683478288</v>
      </c>
      <c r="BL925" s="0" t="n">
        <f aca="false">BF925*AC925+BG925*AG925+BH925*AK925+BI925*AO925+BJ925*AS925</f>
        <v>0.564531928650773</v>
      </c>
      <c r="BM925" s="0" t="n">
        <f aca="false">BF925*AD925+BG925*AH925+BH925*AL925+BI925*AP925+BJ925*AT925</f>
        <v>0.712329511350406</v>
      </c>
      <c r="BN925" s="0" t="n">
        <f aca="false">BF925*AE925+BG925*AI925+BH925*AM925+BI925*AQ925+BJ925*AU925</f>
        <v>0.635577891412936</v>
      </c>
      <c r="BO925" s="0" t="n">
        <f aca="false">RANK(BK925,$BK925:$BN925)</f>
        <v>4</v>
      </c>
      <c r="BP925" s="0" t="n">
        <f aca="false">RANK(BL925,$BK925:$BN925)</f>
        <v>3</v>
      </c>
      <c r="BQ925" s="0" t="n">
        <f aca="false">RANK(BM925,$BK925:$BN925)</f>
        <v>1</v>
      </c>
      <c r="BR925" s="0" t="n">
        <f aca="false">RANK(BN925,$BK925:$BN925)</f>
        <v>2</v>
      </c>
    </row>
    <row r="926" customFormat="false" ht="15" hidden="false" customHeight="false" outlineLevel="0" collapsed="false">
      <c r="A926" s="0" t="n">
        <v>903</v>
      </c>
      <c r="B926" s="0" t="n">
        <f aca="false">RANDBETWEEN(1,$B$5)</f>
        <v>5</v>
      </c>
      <c r="C926" s="0" t="n">
        <f aca="false">RANDBETWEEN(1,$B$5)</f>
        <v>2</v>
      </c>
      <c r="D926" s="0" t="n">
        <f aca="false">RANDBETWEEN(1,$B$5)</f>
        <v>4</v>
      </c>
      <c r="E926" s="0" t="n">
        <f aca="false">RANDBETWEEN(1,$B$5)</f>
        <v>4</v>
      </c>
      <c r="F926" s="0" t="n">
        <f aca="false">RANDBETWEEN(1,$B$5)</f>
        <v>4</v>
      </c>
      <c r="G926" s="0" t="n">
        <f aca="false">RANDBETWEEN(1,$B$5)</f>
        <v>2</v>
      </c>
      <c r="H926" s="0" t="n">
        <f aca="true">NORMINV(RAND(),$B$8,$B$13)</f>
        <v>48.8357239565347</v>
      </c>
      <c r="I926" s="0" t="n">
        <f aca="true">NORMINV(RAND(),$C$8,$C$13)</f>
        <v>58.8441697388175</v>
      </c>
      <c r="J926" s="0" t="n">
        <f aca="true">NORMINV(RAND(),$D$8,$D$13)</f>
        <v>14.6454315392866</v>
      </c>
      <c r="K926" s="0" t="n">
        <f aca="true">NORMINV(RAND(),$E$8,$E$13)</f>
        <v>3.00864702266579</v>
      </c>
      <c r="L926" s="0" t="n">
        <f aca="true">NORMINV(RAND(),$B$9,$B$14)</f>
        <v>36.3363994761716</v>
      </c>
      <c r="M926" s="0" t="n">
        <f aca="true">NORMINV(RAND(),$C$9,$C$14)</f>
        <v>41.6019773969992</v>
      </c>
      <c r="N926" s="0" t="n">
        <f aca="true">NORMINV(RAND(),$D$9,$D$14)</f>
        <v>42.4899085701703</v>
      </c>
      <c r="O926" s="0" t="n">
        <f aca="true">NORMINV(RAND(),$E$9,$E$14)</f>
        <v>25.4970218707121</v>
      </c>
      <c r="P926" s="0" t="n">
        <f aca="true">NORMINV(RAND(),$B$10,$B$15)</f>
        <v>24.0696864865336</v>
      </c>
      <c r="Q926" s="0" t="n">
        <f aca="true">NORMINV(RAND(),$C$10,$C$15)</f>
        <v>31.8983332124512</v>
      </c>
      <c r="R926" s="0" t="n">
        <f aca="true">NORMINV(RAND(),$D$10,$D$15)</f>
        <v>10.2157526955546</v>
      </c>
      <c r="S926" s="0" t="n">
        <f aca="true">NORMINV(RAND(),$E$10,$E$15)</f>
        <v>4.02394387715697</v>
      </c>
      <c r="T926" s="0" t="n">
        <f aca="false">MEDIAN(INDEX(Avaliadores!$B$17:$B$22,$B926),INDEX(Avaliadores!$B$17:$B$22,$C926),INDEX(Avaliadores!$B$17:$B$22,$D926),INDEX(Avaliadores!$B$17:$B$22,$E926),INDEX(Avaliadores!$B$17:$B$22,$F926),INDEX(Avaliadores!$B$17:$B$22,$G926))</f>
        <v>3.29166666666667</v>
      </c>
      <c r="U926" s="0" t="n">
        <f aca="false">MEDIAN(INDEX(Avaliadores!$C$17:$C$22,$B926),INDEX(Avaliadores!$C$17:$C$22,$C926),INDEX(Avaliadores!$C$17:$C$22,$D926),INDEX(Avaliadores!$C$17:$C$22,$E926),INDEX(Avaliadores!$C$17:$C$22,$F926),INDEX(Avaliadores!$C$17:$C$22,$G926))</f>
        <v>5.54166666666667</v>
      </c>
      <c r="V926" s="0" t="n">
        <f aca="false">MEDIAN(INDEX(Avaliadores!$D$17:$D$22,$B926),INDEX(Avaliadores!$D$17:$D$22,$C926),INDEX(Avaliadores!$D$17:$D$22,$D926),INDEX(Avaliadores!$D$17:$D$22,$E926),INDEX(Avaliadores!$D$17:$D$22,$F926),INDEX(Avaliadores!$D$17:$D$22,$G926))</f>
        <v>5.54166666666667</v>
      </c>
      <c r="W926" s="0" t="n">
        <f aca="false">MEDIAN(INDEX(Avaliadores!$E$17:$E$22,$B926),INDEX(Avaliadores!$E$17:$E$22,$C926),INDEX(Avaliadores!$E$17:$E$22,$D926),INDEX(Avaliadores!$E$17:$E$22,$E926),INDEX(Avaliadores!$E$17:$E$22,$F926),INDEX(Avaliadores!$E$17:$E$22,$G926))</f>
        <v>6.54166666666667</v>
      </c>
      <c r="X926" s="0" t="n">
        <f aca="false">MEDIAN(INDEX(Avaliadores!$F$17:$F$22,$B926),INDEX(Avaliadores!$F$17:$F$22,$C926),INDEX(Avaliadores!$F$17:$F$22,$D926),INDEX(Avaliadores!$F$17:$F$22,$E926),INDEX(Avaliadores!$F$17:$F$22,$F926),INDEX(Avaliadores!$F$17:$F$22,$G926))</f>
        <v>3.04166666666667</v>
      </c>
      <c r="Y926" s="0" t="n">
        <f aca="false">MEDIAN(INDEX(Avaliadores!$G$17:$G$22,$B926),INDEX(Avaliadores!$G$17:$G$22,$C926),INDEX(Avaliadores!$G$17:$G$22,$D926),INDEX(Avaliadores!$G$17:$G$22,$E926),INDEX(Avaliadores!$G$17:$G$22,$F926),INDEX(Avaliadores!$G$17:$G$22,$G926))</f>
        <v>4.54166666666667</v>
      </c>
      <c r="Z926" s="0" t="n">
        <f aca="false">MEDIAN(INDEX(Avaliadores!$H$17:$H$22,$B926),INDEX(Avaliadores!$H$17:$H$22,$C926),INDEX(Avaliadores!$H$17:$H$22,$D926),INDEX(Avaliadores!$H$17:$H$22,$E926),INDEX(Avaliadores!$H$17:$H$22,$F926),INDEX(Avaliadores!$H$17:$H$22,$G926))</f>
        <v>3.54166666666667</v>
      </c>
      <c r="AA926" s="0" t="n">
        <f aca="false">MEDIAN(INDEX(Avaliadores!$I$17:$I$22,$B926),INDEX(Avaliadores!$I$17:$I$22,$C926),INDEX(Avaliadores!$I$17:$I$22,$D926),INDEX(Avaliadores!$I$17:$I$22,$E926),INDEX(Avaliadores!$I$17:$I$22,$F926),INDEX(Avaliadores!$I$17:$I$22,$G926))</f>
        <v>5.79166666666667</v>
      </c>
      <c r="AB926" s="0" t="n">
        <f aca="false">IF(MAX(H926:K926)=MIN(H926:K926),0,IF($B$17="custo",(MAX(H926:K926)-H926)/(MAX(H926:K926)-MIN(H926:K926)),(H926-MIN(H926:K926))/(MAX(H926:K926)-MIN(H926:K926))))</f>
        <v>0.179248716505479</v>
      </c>
      <c r="AC926" s="0" t="n">
        <f aca="false">IF(MAX(H926:K926)=MIN(H926:K926),0,IF($B$17="custo",(MAX(H926:K926)-I926)/(MAX(H926:K926)-MIN(H926:K926)),(I926-MIN(H926:K926))/(MAX(H926:K926)-MIN(H926:K926))))</f>
        <v>0</v>
      </c>
      <c r="AD926" s="0" t="n">
        <f aca="false">IF(MAX(H926:K926)=MIN(H926:K926),0,IF($B$17="custo",(MAX(H926:K926)-J926)/(MAX(H926:K926)-MIN(H926:K926)),(J926-MIN(H926:K926))/(MAX(H926:K926)-MIN(H926:K926))))</f>
        <v>0.791588151224478</v>
      </c>
      <c r="AE926" s="0" t="n">
        <f aca="false">IF(MAX(H926:K926)=MIN(H926:K926),0,IF($B$17="custo",(MAX(H926:K926)-K926)/(MAX(H926:K926)-MIN(H926:K926)),(K926-MIN(H926:K926))/(MAX(H926:K926)-MIN(H926:K926))))</f>
        <v>1</v>
      </c>
      <c r="AF926" s="0" t="n">
        <f aca="false">IF(MAX(L926:O926)=MIN(L926:O926),0,IF($C$17="custo",(MAX(L926:O926)-L926)/(MAX(L926:O926)-MIN(L926:O926)),(L926-MIN(L926:O926))/(MAX(L926:O926)-MIN(L926:O926))))</f>
        <v>0.637877354046332</v>
      </c>
      <c r="AG926" s="0" t="n">
        <f aca="false">IF(MAX(L926:O926)=MIN(L926:O926),0,IF($C$17="custo",(MAX(L926:O926)-M926)/(MAX(L926:O926)-MIN(L926:O926)),(M926-MIN(L926:O926))/(MAX(L926:O926)-MIN(L926:O926))))</f>
        <v>0.947746890279716</v>
      </c>
      <c r="AH926" s="0" t="n">
        <f aca="false">IF(MAX(L926:O926)=MIN(L926:O926),0,IF($C$17="custo",(MAX(L926:O926)-N926)/(MAX(L926:O926)-MIN(L926:O926)),(N926-MIN(L926:O926))/(MAX(L926:O926)-MIN(L926:O926))))</f>
        <v>1</v>
      </c>
      <c r="AI926" s="0" t="n">
        <f aca="false">IF(MAX(L926:O926)=MIN(L926:O926),0,IF($C$17="custo",(MAX(L926:O926)-O926)/(MAX(L926:O926)-MIN(L926:O926)),(O926-MIN(L926:O926))/(MAX(L926:O926)-MIN(L926:O926))))</f>
        <v>0</v>
      </c>
      <c r="AJ926" s="0" t="n">
        <f aca="false">IF(MAX(P926:S926)=MIN(P926:S926),0,IF($D$17="custo",(MAX(P926:S926)-P926)/(MAX(P926:S926)-MIN(P926:S926)),(P926-MIN(P926:S926))/(MAX(P926:S926)-MIN(P926:S926))))</f>
        <v>0.280854465787528</v>
      </c>
      <c r="AK926" s="0" t="n">
        <f aca="false">IF(MAX(P926:S926)=MIN(P926:S926),0,IF($D$17="custo",(MAX(P926:S926)-Q926)/(MAX(P926:S926)-MIN(P926:S926)),(Q926-MIN(P926:S926))/(MAX(P926:S926)-MIN(P926:S926))))</f>
        <v>0</v>
      </c>
      <c r="AL926" s="0" t="n">
        <f aca="false">IF(MAX(P926:S926)=MIN(P926:S926),0,IF($D$17="custo",(MAX(P926:S926)-R926)/(MAX(P926:S926)-MIN(P926:S926)),(R926-MIN(P926:S926))/(MAX(P926:S926)-MIN(P926:S926))))</f>
        <v>0.777867463070926</v>
      </c>
      <c r="AM926" s="0" t="n">
        <f aca="false">IF(MAX(P926:S926)=MIN(P926:S926),0,IF($D$17="custo",(MAX(P926:S926)-S926)/(MAX(P926:S926)-MIN(P926:S926)),(S926-MIN(P926:S926))/(MAX(P926:S926)-MIN(P926:S926))))</f>
        <v>1</v>
      </c>
      <c r="AN926" s="0" t="n">
        <f aca="false">IF(MAX(T926:W926)=MIN(T926:W926),0,IF($E$17="custo",(MAX(T926:W926)-T926)/(MAX(T926:W926)-MIN(T926:W926)),(T926-MIN(T926:W926))/(MAX(T926:W926)-MIN(T926:W926))))</f>
        <v>0</v>
      </c>
      <c r="AO926" s="0" t="n">
        <f aca="false">IF(MAX(T926:W926)=MIN(T926:W926),0,IF($E$17="custo",(MAX(T926:W926)-U926)/(MAX(T926:W926)-MIN(T926:W926)),(U926-MIN(T926:W926))/(MAX(T926:W926)-MIN(T926:W926))))</f>
        <v>0.692307692307692</v>
      </c>
      <c r="AP926" s="0" t="n">
        <f aca="false">IF(MAX(T926:W926)=MIN(T926:W926),0,IF($E$17="custo",(MAX(T926:W926)-V926)/(MAX(T926:W926)-MIN(T926:W926)),(V926-MIN(T926:W926))/(MAX(T926:W926)-MIN(T926:W926))))</f>
        <v>0.692307692307692</v>
      </c>
      <c r="AQ926" s="0" t="n">
        <f aca="false">IF(MAX(T926:W926)=MIN(T926:W926),0,IF($E$17="custo",(MAX(T926:W926)-W926)/(MAX(T926:W926)-MIN(T926:W926)),(W926-MIN(T926:W926))/(MAX(T926:W926)-MIN(T926:W926))))</f>
        <v>1</v>
      </c>
      <c r="AR926" s="0" t="n">
        <f aca="false">IF(MAX(X926:AA926)=MIN(X926:AA926),0,IF($F$17="custo",(MAX(X926:AA926)-X926)/(MAX(X926:AA926)-MIN(X926:AA926)),(X926-MIN(X926:AA926))/(MAX(X926:AA926)-MIN(X926:AA926))))</f>
        <v>0</v>
      </c>
      <c r="AS926" s="0" t="n">
        <f aca="false">IF(MAX(X926:AA926)=MIN(X926:AA926),0,IF($F$17="custo",(MAX(X926:AA926)-Y926)/(MAX(X926:AA926)-MIN(X926:AA926)),(Y926-MIN(X926:AA926))/(MAX(X926:AA926)-MIN(X926:AA926))))</f>
        <v>0.545454545454545</v>
      </c>
      <c r="AT926" s="0" t="n">
        <f aca="false">IF(MAX(X926:AA926)=MIN(X926:AA926),0,IF($F$17="custo",(MAX(X926:AA926)-Z926)/(MAX(X926:AA926)-MIN(X926:AA926)),(Z926-MIN(X926:AA926))/(MAX(X926:AA926)-MIN(X926:AA926))))</f>
        <v>0.181818181818182</v>
      </c>
      <c r="AU926" s="0" t="n">
        <f aca="false">IF(MAX(X926:AA926)=MIN(X926:AA926),0,IF($F$17="custo",(MAX(X926:AA926)-AA926)/(MAX(X926:AA926)-MIN(X926:AA926)),(AA926-MIN(X926:AA926))/(MAX(X926:AA926)-MIN(X926:AA926))))</f>
        <v>1</v>
      </c>
      <c r="AV926" s="0" t="n">
        <f aca="false">STDEVP(AB926:AE926)</f>
        <v>0.414636109657294</v>
      </c>
      <c r="AW926" s="0" t="n">
        <f aca="false">STDEVP(AF926:AI926)</f>
        <v>0.398041613285709</v>
      </c>
      <c r="AX926" s="0" t="n">
        <f aca="false">STDEVP(AJ926:AM926)</f>
        <v>0.395086391174933</v>
      </c>
      <c r="AY926" s="0" t="n">
        <f aca="false">STDEVP(AN926:AQ926)</f>
        <v>0.36639536313957</v>
      </c>
      <c r="AZ926" s="0" t="n">
        <f aca="false">STDEVP(AR926:AU926)</f>
        <v>0.382331905483198</v>
      </c>
      <c r="BA926" s="0" t="n">
        <f aca="false">AV926*((1-IFERROR(CORREL(AB926:AE926,AF926:AI926),0))+(1-IFERROR(CORREL(AB926:AE926,AJ926:AM926),0))+(1-IFERROR(CORREL(AB926:AE926,AN926:AQ926),0))+(1-IFERROR(CORREL(AB926:AE926,AR926:AU926),0)))</f>
        <v>1.03120718504838</v>
      </c>
      <c r="BB926" s="0" t="n">
        <f aca="false">AW926*((1-IFERROR(CORREL(AF926:AI926,AB926:AE926),0))+(1-IFERROR(CORREL(AF926:AI926,AJ926:AM926),0))+(1-IFERROR(CORREL(AF926:AI926,AN926:AQ926),0))+(1-IFERROR(CORREL(AF926:AI926,AR926:AU926),0)))</f>
        <v>2.45540816867324</v>
      </c>
      <c r="BC926" s="0" t="n">
        <f aca="false">AX926*((1-IFERROR(CORREL(AJ926:AM926,AB926:AE926),0))+(1-IFERROR(CORREL(AJ926:AM926,AF926:AI926),0))+(1-IFERROR(CORREL(AJ926:AM926,AN926:AQ926),0))+(1-IFERROR(CORREL(AJ926:AM926,AR926:AU926),0)))</f>
        <v>1.04472083028357</v>
      </c>
      <c r="BD926" s="0" t="n">
        <f aca="false">AY926*((1-IFERROR(CORREL(AN926:AQ926,AB926:AE926),0))+(1-IFERROR(CORREL(AN926:AQ926,AF926:AI926),0))+(1-IFERROR(CORREL(AN926:AQ926,AJ926:AM926),0))+(1-IFERROR(CORREL(AN926:AQ926,AR926:AU926),0)))</f>
        <v>0.85511858804228</v>
      </c>
      <c r="BE926" s="0" t="n">
        <f aca="false">AZ926*((1-IFERROR(CORREL(AR926:AU926,AB926:AE926),0))+(1-IFERROR(CORREL(AR926:AU926,AF926:AI926),0))+(1-IFERROR(CORREL(AR926:AU926,AJ926:AM926),0))+(1-IFERROR(CORREL(AR926:AU926,AN926:AQ926),0)))</f>
        <v>1.1321116252032</v>
      </c>
      <c r="BF926" s="0" t="n">
        <f aca="false">IF(SUM(BA926:BE926)&gt;0,BA926/SUM(BA926:BE926),1/5)</f>
        <v>0.158195394846835</v>
      </c>
      <c r="BG926" s="0" t="n">
        <f aca="false">IF(SUM(BA926:BE926)&gt;0,BB926/SUM(BA926:BE926),1/5)</f>
        <v>0.376679168246082</v>
      </c>
      <c r="BH926" s="0" t="n">
        <f aca="false">IF(SUM(BA926:BE926)&gt;0,BC926/SUM(BA926:BE926),1/5)</f>
        <v>0.16026849565024</v>
      </c>
      <c r="BI926" s="0" t="n">
        <f aca="false">IF(SUM(BA926:BE926)&gt;0,BD926/SUM(BA926:BE926),1/5)</f>
        <v>0.13118200167493</v>
      </c>
      <c r="BJ926" s="0" t="n">
        <f aca="false">IF(SUM(BA926:BE926)&gt;0,BE926/SUM(BA926:BE926),1/5)</f>
        <v>0.173674939581914</v>
      </c>
      <c r="BK926" s="0" t="n">
        <f aca="false">BF926*AB926+BG926*AF926+BH926*AJ926+BI926*AN926+BJ926*AR926</f>
        <v>0.313643555376975</v>
      </c>
      <c r="BL926" s="0" t="n">
        <f aca="false">BF926*AC926+BG926*AG926+BH926*AK926+BI926*AO926+BJ926*AS926</f>
        <v>0.542546604416747</v>
      </c>
      <c r="BM926" s="0" t="n">
        <f aca="false">BF926*AD926+BG926*AH926+BH926*AL926+BI926*AP926+BJ926*AT926</f>
        <v>0.748967987100801</v>
      </c>
      <c r="BN926" s="0" t="n">
        <f aca="false">BF926*AE926+BG926*AI926+BH926*AM926+BI926*AQ926+BJ926*AU926</f>
        <v>0.623320831753918</v>
      </c>
      <c r="BO926" s="0" t="n">
        <f aca="false">RANK(BK926,$BK926:$BN926)</f>
        <v>4</v>
      </c>
      <c r="BP926" s="0" t="n">
        <f aca="false">RANK(BL926,$BK926:$BN926)</f>
        <v>3</v>
      </c>
      <c r="BQ926" s="0" t="n">
        <f aca="false">RANK(BM926,$BK926:$BN926)</f>
        <v>1</v>
      </c>
      <c r="BR926" s="0" t="n">
        <f aca="false">RANK(BN926,$BK926:$BN926)</f>
        <v>2</v>
      </c>
    </row>
    <row r="927" customFormat="false" ht="15" hidden="false" customHeight="false" outlineLevel="0" collapsed="false">
      <c r="A927" s="0" t="n">
        <v>904</v>
      </c>
      <c r="B927" s="0" t="n">
        <f aca="false">RANDBETWEEN(1,$B$5)</f>
        <v>4</v>
      </c>
      <c r="C927" s="0" t="n">
        <f aca="false">RANDBETWEEN(1,$B$5)</f>
        <v>3</v>
      </c>
      <c r="D927" s="0" t="n">
        <f aca="false">RANDBETWEEN(1,$B$5)</f>
        <v>2</v>
      </c>
      <c r="E927" s="0" t="n">
        <f aca="false">RANDBETWEEN(1,$B$5)</f>
        <v>3</v>
      </c>
      <c r="F927" s="0" t="n">
        <f aca="false">RANDBETWEEN(1,$B$5)</f>
        <v>4</v>
      </c>
      <c r="G927" s="0" t="n">
        <f aca="false">RANDBETWEEN(1,$B$5)</f>
        <v>3</v>
      </c>
      <c r="H927" s="0" t="n">
        <f aca="true">NORMINV(RAND(),$B$8,$B$13)</f>
        <v>48.8844251570642</v>
      </c>
      <c r="I927" s="0" t="n">
        <f aca="true">NORMINV(RAND(),$C$8,$C$13)</f>
        <v>64.7402653315693</v>
      </c>
      <c r="J927" s="0" t="n">
        <f aca="true">NORMINV(RAND(),$D$8,$D$13)</f>
        <v>12.2394107000597</v>
      </c>
      <c r="K927" s="0" t="n">
        <f aca="true">NORMINV(RAND(),$E$8,$E$13)</f>
        <v>3.21533914335508</v>
      </c>
      <c r="L927" s="0" t="n">
        <f aca="true">NORMINV(RAND(),$B$9,$B$14)</f>
        <v>47.9623407324789</v>
      </c>
      <c r="M927" s="0" t="n">
        <f aca="true">NORMINV(RAND(),$C$9,$C$14)</f>
        <v>52.2313570693447</v>
      </c>
      <c r="N927" s="0" t="n">
        <f aca="true">NORMINV(RAND(),$D$9,$D$14)</f>
        <v>41.9025014500345</v>
      </c>
      <c r="O927" s="0" t="n">
        <f aca="true">NORMINV(RAND(),$E$9,$E$14)</f>
        <v>26.6838522013638</v>
      </c>
      <c r="P927" s="0" t="n">
        <f aca="true">NORMINV(RAND(),$B$10,$B$15)</f>
        <v>24.182259927346</v>
      </c>
      <c r="Q927" s="0" t="n">
        <f aca="true">NORMINV(RAND(),$C$10,$C$15)</f>
        <v>31.8838575219451</v>
      </c>
      <c r="R927" s="0" t="n">
        <f aca="true">NORMINV(RAND(),$D$10,$D$15)</f>
        <v>9.17153668010211</v>
      </c>
      <c r="S927" s="0" t="n">
        <f aca="true">NORMINV(RAND(),$E$10,$E$15)</f>
        <v>3.96665780168791</v>
      </c>
      <c r="T927" s="0" t="n">
        <f aca="false">MEDIAN(INDEX(Avaliadores!$B$17:$B$22,$B927),INDEX(Avaliadores!$B$17:$B$22,$C927),INDEX(Avaliadores!$B$17:$B$22,$D927),INDEX(Avaliadores!$B$17:$B$22,$E927),INDEX(Avaliadores!$B$17:$B$22,$F927),INDEX(Avaliadores!$B$17:$B$22,$G927))</f>
        <v>2.91666666666667</v>
      </c>
      <c r="U927" s="0" t="n">
        <f aca="false">MEDIAN(INDEX(Avaliadores!$C$17:$C$22,$B927),INDEX(Avaliadores!$C$17:$C$22,$C927),INDEX(Avaliadores!$C$17:$C$22,$D927),INDEX(Avaliadores!$C$17:$C$22,$E927),INDEX(Avaliadores!$C$17:$C$22,$F927),INDEX(Avaliadores!$C$17:$C$22,$G927))</f>
        <v>4.91666666666667</v>
      </c>
      <c r="V927" s="0" t="n">
        <f aca="false">MEDIAN(INDEX(Avaliadores!$D$17:$D$22,$B927),INDEX(Avaliadores!$D$17:$D$22,$C927),INDEX(Avaliadores!$D$17:$D$22,$D927),INDEX(Avaliadores!$D$17:$D$22,$E927),INDEX(Avaliadores!$D$17:$D$22,$F927),INDEX(Avaliadores!$D$17:$D$22,$G927))</f>
        <v>5.79166666666667</v>
      </c>
      <c r="W927" s="0" t="n">
        <f aca="false">MEDIAN(INDEX(Avaliadores!$E$17:$E$22,$B927),INDEX(Avaliadores!$E$17:$E$22,$C927),INDEX(Avaliadores!$E$17:$E$22,$D927),INDEX(Avaliadores!$E$17:$E$22,$E927),INDEX(Avaliadores!$E$17:$E$22,$F927),INDEX(Avaliadores!$E$17:$E$22,$G927))</f>
        <v>5.91666666666667</v>
      </c>
      <c r="X927" s="0" t="n">
        <f aca="false">MEDIAN(INDEX(Avaliadores!$F$17:$F$22,$B927),INDEX(Avaliadores!$F$17:$F$22,$C927),INDEX(Avaliadores!$F$17:$F$22,$D927),INDEX(Avaliadores!$F$17:$F$22,$E927),INDEX(Avaliadores!$F$17:$F$22,$F927),INDEX(Avaliadores!$F$17:$F$22,$G927))</f>
        <v>2.79166666666667</v>
      </c>
      <c r="Y927" s="0" t="n">
        <f aca="false">MEDIAN(INDEX(Avaliadores!$G$17:$G$22,$B927),INDEX(Avaliadores!$G$17:$G$22,$C927),INDEX(Avaliadores!$G$17:$G$22,$D927),INDEX(Avaliadores!$G$17:$G$22,$E927),INDEX(Avaliadores!$G$17:$G$22,$F927),INDEX(Avaliadores!$G$17:$G$22,$G927))</f>
        <v>5.79166666666667</v>
      </c>
      <c r="Z927" s="0" t="n">
        <f aca="false">MEDIAN(INDEX(Avaliadores!$H$17:$H$22,$B927),INDEX(Avaliadores!$H$17:$H$22,$C927),INDEX(Avaliadores!$H$17:$H$22,$D927),INDEX(Avaliadores!$H$17:$H$22,$E927),INDEX(Avaliadores!$H$17:$H$22,$F927),INDEX(Avaliadores!$H$17:$H$22,$G927))</f>
        <v>3.79166666666667</v>
      </c>
      <c r="AA927" s="0" t="n">
        <f aca="false">MEDIAN(INDEX(Avaliadores!$I$17:$I$22,$B927),INDEX(Avaliadores!$I$17:$I$22,$C927),INDEX(Avaliadores!$I$17:$I$22,$D927),INDEX(Avaliadores!$I$17:$I$22,$E927),INDEX(Avaliadores!$I$17:$I$22,$F927),INDEX(Avaliadores!$I$17:$I$22,$G927))</f>
        <v>6.41666666666667</v>
      </c>
      <c r="AB927" s="0" t="n">
        <f aca="false">IF(MAX(H927:K927)=MIN(H927:K927),0,IF($B$17="custo",(MAX(H927:K927)-H927)/(MAX(H927:K927)-MIN(H927:K927)),(H927-MIN(H927:K927))/(MAX(H927:K927)-MIN(H927:K927))))</f>
        <v>0.257714086905194</v>
      </c>
      <c r="AC927" s="0" t="n">
        <f aca="false">IF(MAX(H927:K927)=MIN(H927:K927),0,IF($B$17="custo",(MAX(H927:K927)-I927)/(MAX(H927:K927)-MIN(H927:K927)),(I927-MIN(H927:K927))/(MAX(H927:K927)-MIN(H927:K927))))</f>
        <v>0</v>
      </c>
      <c r="AD927" s="0" t="n">
        <f aca="false">IF(MAX(H927:K927)=MIN(H927:K927),0,IF($B$17="custo",(MAX(H927:K927)-J927)/(MAX(H927:K927)-MIN(H927:K927)),(J927-MIN(H927:K927))/(MAX(H927:K927)-MIN(H927:K927))))</f>
        <v>0.853326576465957</v>
      </c>
      <c r="AE927" s="0" t="n">
        <f aca="false">IF(MAX(H927:K927)=MIN(H927:K927),0,IF($B$17="custo",(MAX(H927:K927)-K927)/(MAX(H927:K927)-MIN(H927:K927)),(K927-MIN(H927:K927))/(MAX(H927:K927)-MIN(H927:K927))))</f>
        <v>1</v>
      </c>
      <c r="AF927" s="0" t="n">
        <f aca="false">IF(MAX(L927:O927)=MIN(L927:O927),0,IF($C$17="custo",(MAX(L927:O927)-L927)/(MAX(L927:O927)-MIN(L927:O927)),(L927-MIN(L927:O927))/(MAX(L927:O927)-MIN(L927:O927))))</f>
        <v>0.832898893299898</v>
      </c>
      <c r="AG927" s="0" t="n">
        <f aca="false">IF(MAX(L927:O927)=MIN(L927:O927),0,IF($C$17="custo",(MAX(L927:O927)-M927)/(MAX(L927:O927)-MIN(L927:O927)),(M927-MIN(L927:O927))/(MAX(L927:O927)-MIN(L927:O927))))</f>
        <v>1</v>
      </c>
      <c r="AH927" s="0" t="n">
        <f aca="false">IF(MAX(L927:O927)=MIN(L927:O927),0,IF($C$17="custo",(MAX(L927:O927)-N927)/(MAX(L927:O927)-MIN(L927:O927)),(N927-MIN(L927:O927))/(MAX(L927:O927)-MIN(L927:O927))))</f>
        <v>0.595700023439254</v>
      </c>
      <c r="AI927" s="0" t="n">
        <f aca="false">IF(MAX(L927:O927)=MIN(L927:O927),0,IF($C$17="custo",(MAX(L927:O927)-O927)/(MAX(L927:O927)-MIN(L927:O927)),(O927-MIN(L927:O927))/(MAX(L927:O927)-MIN(L927:O927))))</f>
        <v>0</v>
      </c>
      <c r="AJ927" s="0" t="n">
        <f aca="false">IF(MAX(P927:S927)=MIN(P927:S927),0,IF($D$17="custo",(MAX(P927:S927)-P927)/(MAX(P927:S927)-MIN(P927:S927)),(P927-MIN(P927:S927))/(MAX(P927:S927)-MIN(P927:S927))))</f>
        <v>0.275872855149247</v>
      </c>
      <c r="AK927" s="0" t="n">
        <f aca="false">IF(MAX(P927:S927)=MIN(P927:S927),0,IF($D$17="custo",(MAX(P927:S927)-Q927)/(MAX(P927:S927)-MIN(P927:S927)),(Q927-MIN(P927:S927))/(MAX(P927:S927)-MIN(P927:S927))))</f>
        <v>0</v>
      </c>
      <c r="AL927" s="0" t="n">
        <f aca="false">IF(MAX(P927:S927)=MIN(P927:S927),0,IF($D$17="custo",(MAX(P927:S927)-R927)/(MAX(P927:S927)-MIN(P927:S927)),(R927-MIN(P927:S927))/(MAX(P927:S927)-MIN(P927:S927))))</f>
        <v>0.813560137457574</v>
      </c>
      <c r="AM927" s="0" t="n">
        <f aca="false">IF(MAX(P927:S927)=MIN(P927:S927),0,IF($D$17="custo",(MAX(P927:S927)-S927)/(MAX(P927:S927)-MIN(P927:S927)),(S927-MIN(P927:S927))/(MAX(P927:S927)-MIN(P927:S927))))</f>
        <v>1</v>
      </c>
      <c r="AN927" s="0" t="n">
        <f aca="false">IF(MAX(T927:W927)=MIN(T927:W927),0,IF($E$17="custo",(MAX(T927:W927)-T927)/(MAX(T927:W927)-MIN(T927:W927)),(T927-MIN(T927:W927))/(MAX(T927:W927)-MIN(T927:W927))))</f>
        <v>0</v>
      </c>
      <c r="AO927" s="0" t="n">
        <f aca="false">IF(MAX(T927:W927)=MIN(T927:W927),0,IF($E$17="custo",(MAX(T927:W927)-U927)/(MAX(T927:W927)-MIN(T927:W927)),(U927-MIN(T927:W927))/(MAX(T927:W927)-MIN(T927:W927))))</f>
        <v>0.666666666666667</v>
      </c>
      <c r="AP927" s="0" t="n">
        <f aca="false">IF(MAX(T927:W927)=MIN(T927:W927),0,IF($E$17="custo",(MAX(T927:W927)-V927)/(MAX(T927:W927)-MIN(T927:W927)),(V927-MIN(T927:W927))/(MAX(T927:W927)-MIN(T927:W927))))</f>
        <v>0.958333333333333</v>
      </c>
      <c r="AQ927" s="0" t="n">
        <f aca="false">IF(MAX(T927:W927)=MIN(T927:W927),0,IF($E$17="custo",(MAX(T927:W927)-W927)/(MAX(T927:W927)-MIN(T927:W927)),(W927-MIN(T927:W927))/(MAX(T927:W927)-MIN(T927:W927))))</f>
        <v>1</v>
      </c>
      <c r="AR927" s="0" t="n">
        <f aca="false">IF(MAX(X927:AA927)=MIN(X927:AA927),0,IF($F$17="custo",(MAX(X927:AA927)-X927)/(MAX(X927:AA927)-MIN(X927:AA927)),(X927-MIN(X927:AA927))/(MAX(X927:AA927)-MIN(X927:AA927))))</f>
        <v>0</v>
      </c>
      <c r="AS927" s="0" t="n">
        <f aca="false">IF(MAX(X927:AA927)=MIN(X927:AA927),0,IF($F$17="custo",(MAX(X927:AA927)-Y927)/(MAX(X927:AA927)-MIN(X927:AA927)),(Y927-MIN(X927:AA927))/(MAX(X927:AA927)-MIN(X927:AA927))))</f>
        <v>0.827586206896552</v>
      </c>
      <c r="AT927" s="0" t="n">
        <f aca="false">IF(MAX(X927:AA927)=MIN(X927:AA927),0,IF($F$17="custo",(MAX(X927:AA927)-Z927)/(MAX(X927:AA927)-MIN(X927:AA927)),(Z927-MIN(X927:AA927))/(MAX(X927:AA927)-MIN(X927:AA927))))</f>
        <v>0.275862068965517</v>
      </c>
      <c r="AU927" s="0" t="n">
        <f aca="false">IF(MAX(X927:AA927)=MIN(X927:AA927),0,IF($F$17="custo",(MAX(X927:AA927)-AA927)/(MAX(X927:AA927)-MIN(X927:AA927)),(AA927-MIN(X927:AA927))/(MAX(X927:AA927)-MIN(X927:AA927))))</f>
        <v>1</v>
      </c>
      <c r="AV927" s="0" t="n">
        <f aca="false">STDEVP(AB927:AE927)</f>
        <v>0.412449883649778</v>
      </c>
      <c r="AW927" s="0" t="n">
        <f aca="false">STDEVP(AF927:AI927)</f>
        <v>0.378832387009439</v>
      </c>
      <c r="AX927" s="0" t="n">
        <f aca="false">STDEVP(AJ927:AM927)</f>
        <v>0.402042712848931</v>
      </c>
      <c r="AY927" s="0" t="n">
        <f aca="false">STDEVP(AN927:AQ927)</f>
        <v>0.400059674368157</v>
      </c>
      <c r="AZ927" s="0" t="n">
        <f aca="false">STDEVP(AR927:AU927)</f>
        <v>0.40462178285177</v>
      </c>
      <c r="BA927" s="0" t="n">
        <f aca="false">AV927*((1-IFERROR(CORREL(AB927:AE927,AF927:AI927),0))+(1-IFERROR(CORREL(AB927:AE927,AJ927:AM927),0))+(1-IFERROR(CORREL(AB927:AE927,AN927:AQ927),0))+(1-IFERROR(CORREL(AB927:AE927,AR927:AU927),0)))</f>
        <v>1.25888033946617</v>
      </c>
      <c r="BB927" s="0" t="n">
        <f aca="false">AW927*((1-IFERROR(CORREL(AF927:AI927,AB927:AE927),0))+(1-IFERROR(CORREL(AF927:AI927,AJ927:AM927),0))+(1-IFERROR(CORREL(AF927:AI927,AN927:AQ927),0))+(1-IFERROR(CORREL(AF927:AI927,AR927:AU927),0)))</f>
        <v>2.59742256581264</v>
      </c>
      <c r="BC927" s="0" t="n">
        <f aca="false">AX927*((1-IFERROR(CORREL(AJ927:AM927,AB927:AE927),0))+(1-IFERROR(CORREL(AJ927:AM927,AF927:AI927),0))+(1-IFERROR(CORREL(AJ927:AM927,AN927:AQ927),0))+(1-IFERROR(CORREL(AJ927:AM927,AR927:AU927),0)))</f>
        <v>1.23935355324161</v>
      </c>
      <c r="BD927" s="0" t="n">
        <f aca="false">AY927*((1-IFERROR(CORREL(AN927:AQ927,AB927:AE927),0))+(1-IFERROR(CORREL(AN927:AQ927,AF927:AI927),0))+(1-IFERROR(CORREL(AN927:AQ927,AJ927:AM927),0))+(1-IFERROR(CORREL(AN927:AQ927,AR927:AU927),0)))</f>
        <v>1.05002272627188</v>
      </c>
      <c r="BE927" s="0" t="n">
        <f aca="false">AZ927*((1-IFERROR(CORREL(AR927:AU927,AB927:AE927),0))+(1-IFERROR(CORREL(AR927:AU927,AF927:AI927),0))+(1-IFERROR(CORREL(AR927:AU927,AJ927:AM927),0))+(1-IFERROR(CORREL(AR927:AU927,AN927:AQ927),0)))</f>
        <v>1.38032856663193</v>
      </c>
      <c r="BF927" s="0" t="n">
        <f aca="false">IF(SUM(BA927:BE927)&gt;0,BA927/SUM(BA927:BE927),1/5)</f>
        <v>0.167270667403703</v>
      </c>
      <c r="BG927" s="0" t="n">
        <f aca="false">IF(SUM(BA927:BE927)&gt;0,BB927/SUM(BA927:BE927),1/5)</f>
        <v>0.345126214535336</v>
      </c>
      <c r="BH927" s="0" t="n">
        <f aca="false">IF(SUM(BA927:BE927)&gt;0,BC927/SUM(BA927:BE927),1/5)</f>
        <v>0.164676093112856</v>
      </c>
      <c r="BI927" s="0" t="n">
        <f aca="false">IF(SUM(BA927:BE927)&gt;0,BD927/SUM(BA927:BE927),1/5)</f>
        <v>0.139519219346163</v>
      </c>
      <c r="BJ927" s="0" t="n">
        <f aca="false">IF(SUM(BA927:BE927)&gt;0,BE927/SUM(BA927:BE927),1/5)</f>
        <v>0.183407805601943</v>
      </c>
      <c r="BK927" s="0" t="n">
        <f aca="false">BF927*AB927+BG927*AF927+BH927*AJ927+BI927*AN927+BJ927*AR927</f>
        <v>0.375992913433099</v>
      </c>
      <c r="BL927" s="0" t="n">
        <f aca="false">BF927*AC927+BG927*AG927+BH927*AK927+BI927*AO927+BJ927*AS927</f>
        <v>0.58992479758611</v>
      </c>
      <c r="BM927" s="0" t="n">
        <f aca="false">BF927*AD927+BG927*AH927+BH927*AL927+BI927*AP927+BJ927*AT927</f>
        <v>0.666603280253699</v>
      </c>
      <c r="BN927" s="0" t="n">
        <f aca="false">BF927*AE927+BG927*AI927+BH927*AM927+BI927*AQ927+BJ927*AU927</f>
        <v>0.654873785464665</v>
      </c>
      <c r="BO927" s="0" t="n">
        <f aca="false">RANK(BK927,$BK927:$BN927)</f>
        <v>4</v>
      </c>
      <c r="BP927" s="0" t="n">
        <f aca="false">RANK(BL927,$BK927:$BN927)</f>
        <v>3</v>
      </c>
      <c r="BQ927" s="0" t="n">
        <f aca="false">RANK(BM927,$BK927:$BN927)</f>
        <v>1</v>
      </c>
      <c r="BR927" s="0" t="n">
        <f aca="false">RANK(BN927,$BK927:$BN927)</f>
        <v>2</v>
      </c>
    </row>
    <row r="928" customFormat="false" ht="15" hidden="false" customHeight="false" outlineLevel="0" collapsed="false">
      <c r="A928" s="0" t="n">
        <v>905</v>
      </c>
      <c r="B928" s="0" t="n">
        <f aca="false">RANDBETWEEN(1,$B$5)</f>
        <v>5</v>
      </c>
      <c r="C928" s="0" t="n">
        <f aca="false">RANDBETWEEN(1,$B$5)</f>
        <v>6</v>
      </c>
      <c r="D928" s="0" t="n">
        <f aca="false">RANDBETWEEN(1,$B$5)</f>
        <v>1</v>
      </c>
      <c r="E928" s="0" t="n">
        <f aca="false">RANDBETWEEN(1,$B$5)</f>
        <v>1</v>
      </c>
      <c r="F928" s="0" t="n">
        <f aca="false">RANDBETWEEN(1,$B$5)</f>
        <v>2</v>
      </c>
      <c r="G928" s="0" t="n">
        <f aca="false">RANDBETWEEN(1,$B$5)</f>
        <v>1</v>
      </c>
      <c r="H928" s="0" t="n">
        <f aca="true">NORMINV(RAND(),$B$8,$B$13)</f>
        <v>49.1965724072785</v>
      </c>
      <c r="I928" s="0" t="n">
        <f aca="true">NORMINV(RAND(),$C$8,$C$13)</f>
        <v>59.1280126223135</v>
      </c>
      <c r="J928" s="0" t="n">
        <f aca="true">NORMINV(RAND(),$D$8,$D$13)</f>
        <v>15.1377191849578</v>
      </c>
      <c r="K928" s="0" t="n">
        <f aca="true">NORMINV(RAND(),$E$8,$E$13)</f>
        <v>2.97546635550276</v>
      </c>
      <c r="L928" s="0" t="n">
        <f aca="true">NORMINV(RAND(),$B$9,$B$14)</f>
        <v>52.5431582098983</v>
      </c>
      <c r="M928" s="0" t="n">
        <f aca="true">NORMINV(RAND(),$C$9,$C$14)</f>
        <v>57.7978445432179</v>
      </c>
      <c r="N928" s="0" t="n">
        <f aca="true">NORMINV(RAND(),$D$9,$D$14)</f>
        <v>47.7381333179614</v>
      </c>
      <c r="O928" s="0" t="n">
        <f aca="true">NORMINV(RAND(),$E$9,$E$14)</f>
        <v>27.6540974442512</v>
      </c>
      <c r="P928" s="0" t="n">
        <f aca="true">NORMINV(RAND(),$B$10,$B$15)</f>
        <v>23.3135705506117</v>
      </c>
      <c r="Q928" s="0" t="n">
        <f aca="true">NORMINV(RAND(),$C$10,$C$15)</f>
        <v>29.7243382025447</v>
      </c>
      <c r="R928" s="0" t="n">
        <f aca="true">NORMINV(RAND(),$D$10,$D$15)</f>
        <v>9.4110996093262</v>
      </c>
      <c r="S928" s="0" t="n">
        <f aca="true">NORMINV(RAND(),$E$10,$E$15)</f>
        <v>3.91407793265178</v>
      </c>
      <c r="T928" s="0" t="n">
        <f aca="false">MEDIAN(INDEX(Avaliadores!$B$17:$B$22,$B928),INDEX(Avaliadores!$B$17:$B$22,$C928),INDEX(Avaliadores!$B$17:$B$22,$D928),INDEX(Avaliadores!$B$17:$B$22,$E928),INDEX(Avaliadores!$B$17:$B$22,$F928),INDEX(Avaliadores!$B$17:$B$22,$G928))</f>
        <v>2.04166666666667</v>
      </c>
      <c r="U928" s="0" t="n">
        <f aca="false">MEDIAN(INDEX(Avaliadores!$C$17:$C$22,$B928),INDEX(Avaliadores!$C$17:$C$22,$C928),INDEX(Avaliadores!$C$17:$C$22,$D928),INDEX(Avaliadores!$C$17:$C$22,$E928),INDEX(Avaliadores!$C$17:$C$22,$F928),INDEX(Avaliadores!$C$17:$C$22,$G928))</f>
        <v>4.54166666666667</v>
      </c>
      <c r="V928" s="0" t="n">
        <f aca="false">MEDIAN(INDEX(Avaliadores!$D$17:$D$22,$B928),INDEX(Avaliadores!$D$17:$D$22,$C928),INDEX(Avaliadores!$D$17:$D$22,$D928),INDEX(Avaliadores!$D$17:$D$22,$E928),INDEX(Avaliadores!$D$17:$D$22,$F928),INDEX(Avaliadores!$D$17:$D$22,$G928))</f>
        <v>6.54166666666667</v>
      </c>
      <c r="W928" s="0" t="n">
        <f aca="false">MEDIAN(INDEX(Avaliadores!$E$17:$E$22,$B928),INDEX(Avaliadores!$E$17:$E$22,$C928),INDEX(Avaliadores!$E$17:$E$22,$D928),INDEX(Avaliadores!$E$17:$E$22,$E928),INDEX(Avaliadores!$E$17:$E$22,$F928),INDEX(Avaliadores!$E$17:$E$22,$G928))</f>
        <v>7.04166666666667</v>
      </c>
      <c r="X928" s="0" t="n">
        <f aca="false">MEDIAN(INDEX(Avaliadores!$F$17:$F$22,$B928),INDEX(Avaliadores!$F$17:$F$22,$C928),INDEX(Avaliadores!$F$17:$F$22,$D928),INDEX(Avaliadores!$F$17:$F$22,$E928),INDEX(Avaliadores!$F$17:$F$22,$F928),INDEX(Avaliadores!$F$17:$F$22,$G928))</f>
        <v>2.04166666666667</v>
      </c>
      <c r="Y928" s="0" t="n">
        <f aca="false">MEDIAN(INDEX(Avaliadores!$G$17:$G$22,$B928),INDEX(Avaliadores!$G$17:$G$22,$C928),INDEX(Avaliadores!$G$17:$G$22,$D928),INDEX(Avaliadores!$G$17:$G$22,$E928),INDEX(Avaliadores!$G$17:$G$22,$F928),INDEX(Avaliadores!$G$17:$G$22,$G928))</f>
        <v>5.04166666666667</v>
      </c>
      <c r="Z928" s="0" t="n">
        <f aca="false">MEDIAN(INDEX(Avaliadores!$H$17:$H$22,$B928),INDEX(Avaliadores!$H$17:$H$22,$C928),INDEX(Avaliadores!$H$17:$H$22,$D928),INDEX(Avaliadores!$H$17:$H$22,$E928),INDEX(Avaliadores!$H$17:$H$22,$F928),INDEX(Avaliadores!$H$17:$H$22,$G928))</f>
        <v>4.04166666666667</v>
      </c>
      <c r="AA928" s="0" t="n">
        <f aca="false">MEDIAN(INDEX(Avaliadores!$I$17:$I$22,$B928),INDEX(Avaliadores!$I$17:$I$22,$C928),INDEX(Avaliadores!$I$17:$I$22,$D928),INDEX(Avaliadores!$I$17:$I$22,$E928),INDEX(Avaliadores!$I$17:$I$22,$F928),INDEX(Avaliadores!$I$17:$I$22,$G928))</f>
        <v>7.04166666666667</v>
      </c>
      <c r="AB928" s="0" t="n">
        <f aca="false">IF(MAX(H928:K928)=MIN(H928:K928),0,IF($B$17="custo",(MAX(H928:K928)-H928)/(MAX(H928:K928)-MIN(H928:K928)),(H928-MIN(H928:K928))/(MAX(H928:K928)-MIN(H928:K928))))</f>
        <v>0.17686535830175</v>
      </c>
      <c r="AC928" s="0" t="n">
        <f aca="false">IF(MAX(H928:K928)=MIN(H928:K928),0,IF($B$17="custo",(MAX(H928:K928)-I928)/(MAX(H928:K928)-MIN(H928:K928)),(I928-MIN(H928:K928))/(MAX(H928:K928)-MIN(H928:K928))))</f>
        <v>0</v>
      </c>
      <c r="AD928" s="0" t="n">
        <f aca="false">IF(MAX(H928:K928)=MIN(H928:K928),0,IF($B$17="custo",(MAX(H928:K928)-J928)/(MAX(H928:K928)-MIN(H928:K928)),(J928-MIN(H928:K928))/(MAX(H928:K928)-MIN(H928:K928))))</f>
        <v>0.783406922071428</v>
      </c>
      <c r="AE928" s="0" t="n">
        <f aca="false">IF(MAX(H928:K928)=MIN(H928:K928),0,IF($B$17="custo",(MAX(H928:K928)-K928)/(MAX(H928:K928)-MIN(H928:K928)),(K928-MIN(H928:K928))/(MAX(H928:K928)-MIN(H928:K928))))</f>
        <v>1</v>
      </c>
      <c r="AF928" s="0" t="n">
        <f aca="false">IF(MAX(L928:O928)=MIN(L928:O928),0,IF($C$17="custo",(MAX(L928:O928)-L928)/(MAX(L928:O928)-MIN(L928:O928)),(L928-MIN(L928:O928))/(MAX(L928:O928)-MIN(L928:O928))))</f>
        <v>0.825679059870438</v>
      </c>
      <c r="AG928" s="0" t="n">
        <f aca="false">IF(MAX(L928:O928)=MIN(L928:O928),0,IF($C$17="custo",(MAX(L928:O928)-M928)/(MAX(L928:O928)-MIN(L928:O928)),(M928-MIN(L928:O928))/(MAX(L928:O928)-MIN(L928:O928))))</f>
        <v>1</v>
      </c>
      <c r="AH928" s="0" t="n">
        <f aca="false">IF(MAX(L928:O928)=MIN(L928:O928),0,IF($C$17="custo",(MAX(L928:O928)-N928)/(MAX(L928:O928)-MIN(L928:O928)),(N928-MIN(L928:O928))/(MAX(L928:O928)-MIN(L928:O928))))</f>
        <v>0.666275357465386</v>
      </c>
      <c r="AI928" s="0" t="n">
        <f aca="false">IF(MAX(L928:O928)=MIN(L928:O928),0,IF($C$17="custo",(MAX(L928:O928)-O928)/(MAX(L928:O928)-MIN(L928:O928)),(O928-MIN(L928:O928))/(MAX(L928:O928)-MIN(L928:O928))))</f>
        <v>0</v>
      </c>
      <c r="AJ928" s="0" t="n">
        <f aca="false">IF(MAX(P928:S928)=MIN(P928:S928),0,IF($D$17="custo",(MAX(P928:S928)-P928)/(MAX(P928:S928)-MIN(P928:S928)),(P928-MIN(P928:S928))/(MAX(P928:S928)-MIN(P928:S928))))</f>
        <v>0.248380589149309</v>
      </c>
      <c r="AK928" s="0" t="n">
        <f aca="false">IF(MAX(P928:S928)=MIN(P928:S928),0,IF($D$17="custo",(MAX(P928:S928)-Q928)/(MAX(P928:S928)-MIN(P928:S928)),(Q928-MIN(P928:S928))/(MAX(P928:S928)-MIN(P928:S928))))</f>
        <v>0</v>
      </c>
      <c r="AL928" s="0" t="n">
        <f aca="false">IF(MAX(P928:S928)=MIN(P928:S928),0,IF($D$17="custo",(MAX(P928:S928)-R928)/(MAX(P928:S928)-MIN(P928:S928)),(R928-MIN(P928:S928))/(MAX(P928:S928)-MIN(P928:S928))))</f>
        <v>0.787021842507859</v>
      </c>
      <c r="AM928" s="0" t="n">
        <f aca="false">IF(MAX(P928:S928)=MIN(P928:S928),0,IF($D$17="custo",(MAX(P928:S928)-S928)/(MAX(P928:S928)-MIN(P928:S928)),(S928-MIN(P928:S928))/(MAX(P928:S928)-MIN(P928:S928))))</f>
        <v>1</v>
      </c>
      <c r="AN928" s="0" t="n">
        <f aca="false">IF(MAX(T928:W928)=MIN(T928:W928),0,IF($E$17="custo",(MAX(T928:W928)-T928)/(MAX(T928:W928)-MIN(T928:W928)),(T928-MIN(T928:W928))/(MAX(T928:W928)-MIN(T928:W928))))</f>
        <v>0</v>
      </c>
      <c r="AO928" s="0" t="n">
        <f aca="false">IF(MAX(T928:W928)=MIN(T928:W928),0,IF($E$17="custo",(MAX(T928:W928)-U928)/(MAX(T928:W928)-MIN(T928:W928)),(U928-MIN(T928:W928))/(MAX(T928:W928)-MIN(T928:W928))))</f>
        <v>0.5</v>
      </c>
      <c r="AP928" s="0" t="n">
        <f aca="false">IF(MAX(T928:W928)=MIN(T928:W928),0,IF($E$17="custo",(MAX(T928:W928)-V928)/(MAX(T928:W928)-MIN(T928:W928)),(V928-MIN(T928:W928))/(MAX(T928:W928)-MIN(T928:W928))))</f>
        <v>0.9</v>
      </c>
      <c r="AQ928" s="0" t="n">
        <f aca="false">IF(MAX(T928:W928)=MIN(T928:W928),0,IF($E$17="custo",(MAX(T928:W928)-W928)/(MAX(T928:W928)-MIN(T928:W928)),(W928-MIN(T928:W928))/(MAX(T928:W928)-MIN(T928:W928))))</f>
        <v>1</v>
      </c>
      <c r="AR928" s="0" t="n">
        <f aca="false">IF(MAX(X928:AA928)=MIN(X928:AA928),0,IF($F$17="custo",(MAX(X928:AA928)-X928)/(MAX(X928:AA928)-MIN(X928:AA928)),(X928-MIN(X928:AA928))/(MAX(X928:AA928)-MIN(X928:AA928))))</f>
        <v>0</v>
      </c>
      <c r="AS928" s="0" t="n">
        <f aca="false">IF(MAX(X928:AA928)=MIN(X928:AA928),0,IF($F$17="custo",(MAX(X928:AA928)-Y928)/(MAX(X928:AA928)-MIN(X928:AA928)),(Y928-MIN(X928:AA928))/(MAX(X928:AA928)-MIN(X928:AA928))))</f>
        <v>0.6</v>
      </c>
      <c r="AT928" s="0" t="n">
        <f aca="false">IF(MAX(X928:AA928)=MIN(X928:AA928),0,IF($F$17="custo",(MAX(X928:AA928)-Z928)/(MAX(X928:AA928)-MIN(X928:AA928)),(Z928-MIN(X928:AA928))/(MAX(X928:AA928)-MIN(X928:AA928))))</f>
        <v>0.4</v>
      </c>
      <c r="AU928" s="0" t="n">
        <f aca="false">IF(MAX(X928:AA928)=MIN(X928:AA928),0,IF($F$17="custo",(MAX(X928:AA928)-AA928)/(MAX(X928:AA928)-MIN(X928:AA928)),(AA928-MIN(X928:AA928))/(MAX(X928:AA928)-MIN(X928:AA928))))</f>
        <v>1</v>
      </c>
      <c r="AV928" s="0" t="n">
        <f aca="false">STDEVP(AB928:AE928)</f>
        <v>0.413624499763001</v>
      </c>
      <c r="AW928" s="0" t="n">
        <f aca="false">STDEVP(AF928:AI928)</f>
        <v>0.37855302051175</v>
      </c>
      <c r="AX928" s="0" t="n">
        <f aca="false">STDEVP(AJ928:AM928)</f>
        <v>0.401677897372897</v>
      </c>
      <c r="AY928" s="0" t="n">
        <f aca="false">STDEVP(AN928:AQ928)</f>
        <v>0.393700393700591</v>
      </c>
      <c r="AZ928" s="0" t="n">
        <f aca="false">STDEVP(AR928:AU928)</f>
        <v>0.360555127546399</v>
      </c>
      <c r="BA928" s="0" t="n">
        <f aca="false">AV928*((1-IFERROR(CORREL(AB928:AE928,AF928:AI928),0))+(1-IFERROR(CORREL(AB928:AE928,AJ928:AM928),0))+(1-IFERROR(CORREL(AB928:AE928,AN928:AQ928),0))+(1-IFERROR(CORREL(AB928:AE928,AR928:AU928),0)))</f>
        <v>1.04030497495089</v>
      </c>
      <c r="BB928" s="0" t="n">
        <f aca="false">AW928*((1-IFERROR(CORREL(AF928:AI928,AB928:AE928),0))+(1-IFERROR(CORREL(AF928:AI928,AJ928:AM928),0))+(1-IFERROR(CORREL(AF928:AI928,AN928:AQ928),0))+(1-IFERROR(CORREL(AF928:AI928,AR928:AU928),0)))</f>
        <v>2.69806644381661</v>
      </c>
      <c r="BC928" s="0" t="n">
        <f aca="false">AX928*((1-IFERROR(CORREL(AJ928:AM928,AB928:AE928),0))+(1-IFERROR(CORREL(AJ928:AM928,AF928:AI928),0))+(1-IFERROR(CORREL(AJ928:AM928,AN928:AQ928),0))+(1-IFERROR(CORREL(AJ928:AM928,AR928:AU928),0)))</f>
        <v>1.04636340269983</v>
      </c>
      <c r="BD928" s="0" t="n">
        <f aca="false">AY928*((1-IFERROR(CORREL(AN928:AQ928,AB928:AE928),0))+(1-IFERROR(CORREL(AN928:AQ928,AF928:AI928),0))+(1-IFERROR(CORREL(AN928:AQ928,AJ928:AM928),0))+(1-IFERROR(CORREL(AN928:AQ928,AR928:AU928),0)))</f>
        <v>0.894229342476642</v>
      </c>
      <c r="BE928" s="0" t="n">
        <f aca="false">AZ928*((1-IFERROR(CORREL(AR928:AU928,AB928:AE928),0))+(1-IFERROR(CORREL(AR928:AU928,AF928:AI928),0))+(1-IFERROR(CORREL(AR928:AU928,AJ928:AM928),0))+(1-IFERROR(CORREL(AR928:AU928,AN928:AQ928),0)))</f>
        <v>1.01440085247229</v>
      </c>
      <c r="BF928" s="0" t="n">
        <f aca="false">IF(SUM(BA928:BE928)&gt;0,BA928/SUM(BA928:BE928),1/5)</f>
        <v>0.155423314341803</v>
      </c>
      <c r="BG928" s="0" t="n">
        <f aca="false">IF(SUM(BA928:BE928)&gt;0,BB928/SUM(BA928:BE928),1/5)</f>
        <v>0.403095668202658</v>
      </c>
      <c r="BH928" s="0" t="n">
        <f aca="false">IF(SUM(BA928:BE928)&gt;0,BC928/SUM(BA928:BE928),1/5)</f>
        <v>0.15632845364529</v>
      </c>
      <c r="BI928" s="0" t="n">
        <f aca="false">IF(SUM(BA928:BE928)&gt;0,BD928/SUM(BA928:BE928),1/5)</f>
        <v>0.133599368969635</v>
      </c>
      <c r="BJ928" s="0" t="n">
        <f aca="false">IF(SUM(BA928:BE928)&gt;0,BE928/SUM(BA928:BE928),1/5)</f>
        <v>0.151553194840615</v>
      </c>
      <c r="BK928" s="0" t="n">
        <f aca="false">BF928*AB928+BG928*AF928+BH928*AJ928+BI928*AN928+BJ928*AR928</f>
        <v>0.399145605956143</v>
      </c>
      <c r="BL928" s="0" t="n">
        <f aca="false">BF928*AC928+BG928*AG928+BH928*AK928+BI928*AO928+BJ928*AS928</f>
        <v>0.560827269591845</v>
      </c>
      <c r="BM928" s="0" t="n">
        <f aca="false">BF928*AD928+BG928*AH928+BH928*AL928+BI928*AP928+BJ928*AT928</f>
        <v>0.694227028364364</v>
      </c>
      <c r="BN928" s="0" t="n">
        <f aca="false">BF928*AE928+BG928*AI928+BH928*AM928+BI928*AQ928+BJ928*AU928</f>
        <v>0.596904331797342</v>
      </c>
      <c r="BO928" s="0" t="n">
        <f aca="false">RANK(BK928,$BK928:$BN928)</f>
        <v>4</v>
      </c>
      <c r="BP928" s="0" t="n">
        <f aca="false">RANK(BL928,$BK928:$BN928)</f>
        <v>3</v>
      </c>
      <c r="BQ928" s="0" t="n">
        <f aca="false">RANK(BM928,$BK928:$BN928)</f>
        <v>1</v>
      </c>
      <c r="BR928" s="0" t="n">
        <f aca="false">RANK(BN928,$BK928:$BN928)</f>
        <v>2</v>
      </c>
    </row>
    <row r="929" customFormat="false" ht="15" hidden="false" customHeight="false" outlineLevel="0" collapsed="false">
      <c r="A929" s="0" t="n">
        <v>906</v>
      </c>
      <c r="B929" s="0" t="n">
        <f aca="false">RANDBETWEEN(1,$B$5)</f>
        <v>4</v>
      </c>
      <c r="C929" s="0" t="n">
        <f aca="false">RANDBETWEEN(1,$B$5)</f>
        <v>6</v>
      </c>
      <c r="D929" s="0" t="n">
        <f aca="false">RANDBETWEEN(1,$B$5)</f>
        <v>6</v>
      </c>
      <c r="E929" s="0" t="n">
        <f aca="false">RANDBETWEEN(1,$B$5)</f>
        <v>3</v>
      </c>
      <c r="F929" s="0" t="n">
        <f aca="false">RANDBETWEEN(1,$B$5)</f>
        <v>3</v>
      </c>
      <c r="G929" s="0" t="n">
        <f aca="false">RANDBETWEEN(1,$B$5)</f>
        <v>2</v>
      </c>
      <c r="H929" s="0" t="n">
        <f aca="true">NORMINV(RAND(),$B$8,$B$13)</f>
        <v>48.0708352694809</v>
      </c>
      <c r="I929" s="0" t="n">
        <f aca="true">NORMINV(RAND(),$C$8,$C$13)</f>
        <v>62.3563331713676</v>
      </c>
      <c r="J929" s="0" t="n">
        <f aca="true">NORMINV(RAND(),$D$8,$D$13)</f>
        <v>13.714074578359</v>
      </c>
      <c r="K929" s="0" t="n">
        <f aca="true">NORMINV(RAND(),$E$8,$E$13)</f>
        <v>3.7667867886198</v>
      </c>
      <c r="L929" s="0" t="n">
        <f aca="true">NORMINV(RAND(),$B$9,$B$14)</f>
        <v>49.3850015436744</v>
      </c>
      <c r="M929" s="0" t="n">
        <f aca="true">NORMINV(RAND(),$C$9,$C$14)</f>
        <v>50.3619758271855</v>
      </c>
      <c r="N929" s="0" t="n">
        <f aca="true">NORMINV(RAND(),$D$9,$D$14)</f>
        <v>43.9595901494451</v>
      </c>
      <c r="O929" s="0" t="n">
        <f aca="true">NORMINV(RAND(),$E$9,$E$14)</f>
        <v>26.1854672708588</v>
      </c>
      <c r="P929" s="0" t="n">
        <f aca="true">NORMINV(RAND(),$B$10,$B$15)</f>
        <v>24.0661204926661</v>
      </c>
      <c r="Q929" s="0" t="n">
        <f aca="true">NORMINV(RAND(),$C$10,$C$15)</f>
        <v>29.3696317979469</v>
      </c>
      <c r="R929" s="0" t="n">
        <f aca="true">NORMINV(RAND(),$D$10,$D$15)</f>
        <v>9.42024662014098</v>
      </c>
      <c r="S929" s="0" t="n">
        <f aca="true">NORMINV(RAND(),$E$10,$E$15)</f>
        <v>3.87606657797908</v>
      </c>
      <c r="T929" s="0" t="n">
        <f aca="false">MEDIAN(INDEX(Avaliadores!$B$17:$B$22,$B929),INDEX(Avaliadores!$B$17:$B$22,$C929),INDEX(Avaliadores!$B$17:$B$22,$D929),INDEX(Avaliadores!$B$17:$B$22,$E929),INDEX(Avaliadores!$B$17:$B$22,$F929),INDEX(Avaliadores!$B$17:$B$22,$G929))</f>
        <v>2.79166666666667</v>
      </c>
      <c r="U929" s="0" t="n">
        <f aca="false">MEDIAN(INDEX(Avaliadores!$C$17:$C$22,$B929),INDEX(Avaliadores!$C$17:$C$22,$C929),INDEX(Avaliadores!$C$17:$C$22,$D929),INDEX(Avaliadores!$C$17:$C$22,$E929),INDEX(Avaliadores!$C$17:$C$22,$F929),INDEX(Avaliadores!$C$17:$C$22,$G929))</f>
        <v>5.29166666666667</v>
      </c>
      <c r="V929" s="0" t="n">
        <f aca="false">MEDIAN(INDEX(Avaliadores!$D$17:$D$22,$B929),INDEX(Avaliadores!$D$17:$D$22,$C929),INDEX(Avaliadores!$D$17:$D$22,$D929),INDEX(Avaliadores!$D$17:$D$22,$E929),INDEX(Avaliadores!$D$17:$D$22,$F929),INDEX(Avaliadores!$D$17:$D$22,$G929))</f>
        <v>5.66666666666667</v>
      </c>
      <c r="W929" s="0" t="n">
        <f aca="false">MEDIAN(INDEX(Avaliadores!$E$17:$E$22,$B929),INDEX(Avaliadores!$E$17:$E$22,$C929),INDEX(Avaliadores!$E$17:$E$22,$D929),INDEX(Avaliadores!$E$17:$E$22,$E929),INDEX(Avaliadores!$E$17:$E$22,$F929),INDEX(Avaliadores!$E$17:$E$22,$G929))</f>
        <v>6.04166666666667</v>
      </c>
      <c r="X929" s="0" t="n">
        <f aca="false">MEDIAN(INDEX(Avaliadores!$F$17:$F$22,$B929),INDEX(Avaliadores!$F$17:$F$22,$C929),INDEX(Avaliadores!$F$17:$F$22,$D929),INDEX(Avaliadores!$F$17:$F$22,$E929),INDEX(Avaliadores!$F$17:$F$22,$F929),INDEX(Avaliadores!$F$17:$F$22,$G929))</f>
        <v>2.91666666666667</v>
      </c>
      <c r="Y929" s="0" t="n">
        <f aca="false">MEDIAN(INDEX(Avaliadores!$G$17:$G$22,$B929),INDEX(Avaliadores!$G$17:$G$22,$C929),INDEX(Avaliadores!$G$17:$G$22,$D929),INDEX(Avaliadores!$G$17:$G$22,$E929),INDEX(Avaliadores!$G$17:$G$22,$F929),INDEX(Avaliadores!$G$17:$G$22,$G929))</f>
        <v>5.41666666666667</v>
      </c>
      <c r="Z929" s="0" t="n">
        <f aca="false">MEDIAN(INDEX(Avaliadores!$H$17:$H$22,$B929),INDEX(Avaliadores!$H$17:$H$22,$C929),INDEX(Avaliadores!$H$17:$H$22,$D929),INDEX(Avaliadores!$H$17:$H$22,$E929),INDEX(Avaliadores!$H$17:$H$22,$F929),INDEX(Avaliadores!$H$17:$H$22,$G929))</f>
        <v>3.91666666666667</v>
      </c>
      <c r="AA929" s="0" t="n">
        <f aca="false">MEDIAN(INDEX(Avaliadores!$I$17:$I$22,$B929),INDEX(Avaliadores!$I$17:$I$22,$C929),INDEX(Avaliadores!$I$17:$I$22,$D929),INDEX(Avaliadores!$I$17:$I$22,$E929),INDEX(Avaliadores!$I$17:$I$22,$F929),INDEX(Avaliadores!$I$17:$I$22,$G929))</f>
        <v>6.79166666666667</v>
      </c>
      <c r="AB929" s="0" t="n">
        <f aca="false">IF(MAX(H929:K929)=MIN(H929:K929),0,IF($B$17="custo",(MAX(H929:K929)-H929)/(MAX(H929:K929)-MIN(H929:K929)),(H929-MIN(H929:K929))/(MAX(H929:K929)-MIN(H929:K929))))</f>
        <v>0.243823323166967</v>
      </c>
      <c r="AC929" s="0" t="n">
        <f aca="false">IF(MAX(H929:K929)=MIN(H929:K929),0,IF($B$17="custo",(MAX(H929:K929)-I929)/(MAX(H929:K929)-MIN(H929:K929)),(I929-MIN(H929:K929))/(MAX(H929:K929)-MIN(H929:K929))))</f>
        <v>0</v>
      </c>
      <c r="AD929" s="0" t="n">
        <f aca="false">IF(MAX(H929:K929)=MIN(H929:K929),0,IF($B$17="custo",(MAX(H929:K929)-J929)/(MAX(H929:K929)-MIN(H929:K929)),(J929-MIN(H929:K929))/(MAX(H929:K929)-MIN(H929:K929))))</f>
        <v>0.830220774799031</v>
      </c>
      <c r="AE929" s="0" t="n">
        <f aca="false">IF(MAX(H929:K929)=MIN(H929:K929),0,IF($B$17="custo",(MAX(H929:K929)-K929)/(MAX(H929:K929)-MIN(H929:K929)),(K929-MIN(H929:K929))/(MAX(H929:K929)-MIN(H929:K929))))</f>
        <v>1</v>
      </c>
      <c r="AF929" s="0" t="n">
        <f aca="false">IF(MAX(L929:O929)=MIN(L929:O929),0,IF($C$17="custo",(MAX(L929:O929)-L929)/(MAX(L929:O929)-MIN(L929:O929)),(L929-MIN(L929:O929))/(MAX(L929:O929)-MIN(L929:O929))))</f>
        <v>0.959589934947184</v>
      </c>
      <c r="AG929" s="0" t="n">
        <f aca="false">IF(MAX(L929:O929)=MIN(L929:O929),0,IF($C$17="custo",(MAX(L929:O929)-M929)/(MAX(L929:O929)-MIN(L929:O929)),(M929-MIN(L929:O929))/(MAX(L929:O929)-MIN(L929:O929))))</f>
        <v>1</v>
      </c>
      <c r="AH929" s="0" t="n">
        <f aca="false">IF(MAX(L929:O929)=MIN(L929:O929),0,IF($C$17="custo",(MAX(L929:O929)-N929)/(MAX(L929:O929)-MIN(L929:O929)),(N929-MIN(L929:O929))/(MAX(L929:O929)-MIN(L929:O929))))</f>
        <v>0.735181543570523</v>
      </c>
      <c r="AI929" s="0" t="n">
        <f aca="false">IF(MAX(L929:O929)=MIN(L929:O929),0,IF($C$17="custo",(MAX(L929:O929)-O929)/(MAX(L929:O929)-MIN(L929:O929)),(O929-MIN(L929:O929))/(MAX(L929:O929)-MIN(L929:O929))))</f>
        <v>0</v>
      </c>
      <c r="AJ929" s="0" t="n">
        <f aca="false">IF(MAX(P929:S929)=MIN(P929:S929),0,IF($D$17="custo",(MAX(P929:S929)-P929)/(MAX(P929:S929)-MIN(P929:S929)),(P929-MIN(P929:S929))/(MAX(P929:S929)-MIN(P929:S929))))</f>
        <v>0.208033331529746</v>
      </c>
      <c r="AK929" s="0" t="n">
        <f aca="false">IF(MAX(P929:S929)=MIN(P929:S929),0,IF($D$17="custo",(MAX(P929:S929)-Q929)/(MAX(P929:S929)-MIN(P929:S929)),(Q929-MIN(P929:S929))/(MAX(P929:S929)-MIN(P929:S929))))</f>
        <v>0</v>
      </c>
      <c r="AL929" s="0" t="n">
        <f aca="false">IF(MAX(P929:S929)=MIN(P929:S929),0,IF($D$17="custo",(MAX(P929:S929)-R929)/(MAX(P929:S929)-MIN(P929:S929)),(R929-MIN(P929:S929))/(MAX(P929:S929)-MIN(P929:S929))))</f>
        <v>0.782526296564459</v>
      </c>
      <c r="AM929" s="0" t="n">
        <f aca="false">IF(MAX(P929:S929)=MIN(P929:S929),0,IF($D$17="custo",(MAX(P929:S929)-S929)/(MAX(P929:S929)-MIN(P929:S929)),(S929-MIN(P929:S929))/(MAX(P929:S929)-MIN(P929:S929))))</f>
        <v>1</v>
      </c>
      <c r="AN929" s="0" t="n">
        <f aca="false">IF(MAX(T929:W929)=MIN(T929:W929),0,IF($E$17="custo",(MAX(T929:W929)-T929)/(MAX(T929:W929)-MIN(T929:W929)),(T929-MIN(T929:W929))/(MAX(T929:W929)-MIN(T929:W929))))</f>
        <v>0</v>
      </c>
      <c r="AO929" s="0" t="n">
        <f aca="false">IF(MAX(T929:W929)=MIN(T929:W929),0,IF($E$17="custo",(MAX(T929:W929)-U929)/(MAX(T929:W929)-MIN(T929:W929)),(U929-MIN(T929:W929))/(MAX(T929:W929)-MIN(T929:W929))))</f>
        <v>0.769230769230769</v>
      </c>
      <c r="AP929" s="0" t="n">
        <f aca="false">IF(MAX(T929:W929)=MIN(T929:W929),0,IF($E$17="custo",(MAX(T929:W929)-V929)/(MAX(T929:W929)-MIN(T929:W929)),(V929-MIN(T929:W929))/(MAX(T929:W929)-MIN(T929:W929))))</f>
        <v>0.884615384615385</v>
      </c>
      <c r="AQ929" s="0" t="n">
        <f aca="false">IF(MAX(T929:W929)=MIN(T929:W929),0,IF($E$17="custo",(MAX(T929:W929)-W929)/(MAX(T929:W929)-MIN(T929:W929)),(W929-MIN(T929:W929))/(MAX(T929:W929)-MIN(T929:W929))))</f>
        <v>1</v>
      </c>
      <c r="AR929" s="0" t="n">
        <f aca="false">IF(MAX(X929:AA929)=MIN(X929:AA929),0,IF($F$17="custo",(MAX(X929:AA929)-X929)/(MAX(X929:AA929)-MIN(X929:AA929)),(X929-MIN(X929:AA929))/(MAX(X929:AA929)-MIN(X929:AA929))))</f>
        <v>0</v>
      </c>
      <c r="AS929" s="0" t="n">
        <f aca="false">IF(MAX(X929:AA929)=MIN(X929:AA929),0,IF($F$17="custo",(MAX(X929:AA929)-Y929)/(MAX(X929:AA929)-MIN(X929:AA929)),(Y929-MIN(X929:AA929))/(MAX(X929:AA929)-MIN(X929:AA929))))</f>
        <v>0.645161290322581</v>
      </c>
      <c r="AT929" s="0" t="n">
        <f aca="false">IF(MAX(X929:AA929)=MIN(X929:AA929),0,IF($F$17="custo",(MAX(X929:AA929)-Z929)/(MAX(X929:AA929)-MIN(X929:AA929)),(Z929-MIN(X929:AA929))/(MAX(X929:AA929)-MIN(X929:AA929))))</f>
        <v>0.258064516129032</v>
      </c>
      <c r="AU929" s="0" t="n">
        <f aca="false">IF(MAX(X929:AA929)=MIN(X929:AA929),0,IF($F$17="custo",(MAX(X929:AA929)-AA929)/(MAX(X929:AA929)-MIN(X929:AA929)),(AA929-MIN(X929:AA929))/(MAX(X929:AA929)-MIN(X929:AA929))))</f>
        <v>1</v>
      </c>
      <c r="AV929" s="0" t="n">
        <f aca="false">STDEVP(AB929:AE929)</f>
        <v>0.410274791374997</v>
      </c>
      <c r="AW929" s="0" t="n">
        <f aca="false">STDEVP(AF929:AI929)</f>
        <v>0.401825961984959</v>
      </c>
      <c r="AX929" s="0" t="n">
        <f aca="false">STDEVP(AJ929:AM929)</f>
        <v>0.407750954503058</v>
      </c>
      <c r="AY929" s="0" t="n">
        <f aca="false">STDEVP(AN929:AQ929)</f>
        <v>0.391642535661852</v>
      </c>
      <c r="AZ929" s="0" t="n">
        <f aca="false">STDEVP(AR929:AU929)</f>
        <v>0.379889216558512</v>
      </c>
      <c r="BA929" s="0" t="n">
        <f aca="false">AV929*((1-IFERROR(CORREL(AB929:AE929,AF929:AI929),0))+(1-IFERROR(CORREL(AB929:AE929,AJ929:AM929),0))+(1-IFERROR(CORREL(AB929:AE929,AN929:AQ929),0))+(1-IFERROR(CORREL(AB929:AE929,AR929:AU929),0)))</f>
        <v>1.19696741028455</v>
      </c>
      <c r="BB929" s="0" t="n">
        <f aca="false">AW929*((1-IFERROR(CORREL(AF929:AI929,AB929:AE929),0))+(1-IFERROR(CORREL(AF929:AI929,AJ929:AM929),0))+(1-IFERROR(CORREL(AF929:AI929,AN929:AQ929),0))+(1-IFERROR(CORREL(AF929:AI929,AR929:AU929),0)))</f>
        <v>2.82078103589963</v>
      </c>
      <c r="BC929" s="0" t="n">
        <f aca="false">AX929*((1-IFERROR(CORREL(AJ929:AM929,AB929:AE929),0))+(1-IFERROR(CORREL(AJ929:AM929,AF929:AI929),0))+(1-IFERROR(CORREL(AJ929:AM929,AN929:AQ929),0))+(1-IFERROR(CORREL(AJ929:AM929,AR929:AU929),0)))</f>
        <v>1.17111786716883</v>
      </c>
      <c r="BD929" s="0" t="n">
        <f aca="false">AY929*((1-IFERROR(CORREL(AN929:AQ929,AB929:AE929),0))+(1-IFERROR(CORREL(AN929:AQ929,AF929:AI929),0))+(1-IFERROR(CORREL(AN929:AQ929,AJ929:AM929),0))+(1-IFERROR(CORREL(AN929:AQ929,AR929:AU929),0)))</f>
        <v>1.0455748245607</v>
      </c>
      <c r="BE929" s="0" t="n">
        <f aca="false">AZ929*((1-IFERROR(CORREL(AR929:AU929,AB929:AE929),0))+(1-IFERROR(CORREL(AR929:AU929,AF929:AI929),0))+(1-IFERROR(CORREL(AR929:AU929,AJ929:AM929),0))+(1-IFERROR(CORREL(AR929:AU929,AN929:AQ929),0)))</f>
        <v>1.20823068259347</v>
      </c>
      <c r="BF929" s="0" t="n">
        <f aca="false">IF(SUM(BA929:BE929)&gt;0,BA929/SUM(BA929:BE929),1/5)</f>
        <v>0.160824961673909</v>
      </c>
      <c r="BG929" s="0" t="n">
        <f aca="false">IF(SUM(BA929:BE929)&gt;0,BB929/SUM(BA929:BE929),1/5)</f>
        <v>0.379001130766963</v>
      </c>
      <c r="BH929" s="0" t="n">
        <f aca="false">IF(SUM(BA929:BE929)&gt;0,BC929/SUM(BA929:BE929),1/5)</f>
        <v>0.157351807981374</v>
      </c>
      <c r="BI929" s="0" t="n">
        <f aca="false">IF(SUM(BA929:BE929)&gt;0,BD929/SUM(BA929:BE929),1/5)</f>
        <v>0.140483800680258</v>
      </c>
      <c r="BJ929" s="0" t="n">
        <f aca="false">IF(SUM(BA929:BE929)&gt;0,BE929/SUM(BA929:BE929),1/5)</f>
        <v>0.162338298897496</v>
      </c>
      <c r="BK929" s="0" t="n">
        <f aca="false">BF929*AB929+BG929*AF929+BH929*AJ929+BI929*AN929+BJ929*AR929</f>
        <v>0.435632967857706</v>
      </c>
      <c r="BL929" s="0" t="n">
        <f aca="false">BF929*AC929+BG929*AG929+BH929*AK929+BI929*AO929+BJ929*AS929</f>
        <v>0.591799979214181</v>
      </c>
      <c r="BM929" s="0" t="n">
        <f aca="false">BF929*AD929+BG929*AH929+BH929*AL929+BI929*AP929+BJ929*AT929</f>
        <v>0.701454674102743</v>
      </c>
      <c r="BN929" s="0" t="n">
        <f aca="false">BF929*AE929+BG929*AI929+BH929*AM929+BI929*AQ929+BJ929*AU929</f>
        <v>0.620998869233037</v>
      </c>
      <c r="BO929" s="0" t="n">
        <f aca="false">RANK(BK929,$BK929:$BN929)</f>
        <v>4</v>
      </c>
      <c r="BP929" s="0" t="n">
        <f aca="false">RANK(BL929,$BK929:$BN929)</f>
        <v>3</v>
      </c>
      <c r="BQ929" s="0" t="n">
        <f aca="false">RANK(BM929,$BK929:$BN929)</f>
        <v>1</v>
      </c>
      <c r="BR929" s="0" t="n">
        <f aca="false">RANK(BN929,$BK929:$BN929)</f>
        <v>2</v>
      </c>
    </row>
    <row r="930" customFormat="false" ht="15" hidden="false" customHeight="false" outlineLevel="0" collapsed="false">
      <c r="A930" s="0" t="n">
        <v>907</v>
      </c>
      <c r="B930" s="0" t="n">
        <f aca="false">RANDBETWEEN(1,$B$5)</f>
        <v>5</v>
      </c>
      <c r="C930" s="0" t="n">
        <f aca="false">RANDBETWEEN(1,$B$5)</f>
        <v>6</v>
      </c>
      <c r="D930" s="0" t="n">
        <f aca="false">RANDBETWEEN(1,$B$5)</f>
        <v>3</v>
      </c>
      <c r="E930" s="0" t="n">
        <f aca="false">RANDBETWEEN(1,$B$5)</f>
        <v>5</v>
      </c>
      <c r="F930" s="0" t="n">
        <f aca="false">RANDBETWEEN(1,$B$5)</f>
        <v>4</v>
      </c>
      <c r="G930" s="0" t="n">
        <f aca="false">RANDBETWEEN(1,$B$5)</f>
        <v>3</v>
      </c>
      <c r="H930" s="0" t="n">
        <f aca="true">NORMINV(RAND(),$B$8,$B$13)</f>
        <v>50.29915317628</v>
      </c>
      <c r="I930" s="0" t="n">
        <f aca="true">NORMINV(RAND(),$C$8,$C$13)</f>
        <v>65.8753908912421</v>
      </c>
      <c r="J930" s="0" t="n">
        <f aca="true">NORMINV(RAND(),$D$8,$D$13)</f>
        <v>13.3345987756933</v>
      </c>
      <c r="K930" s="0" t="n">
        <f aca="true">NORMINV(RAND(),$E$8,$E$13)</f>
        <v>3.21203920244722</v>
      </c>
      <c r="L930" s="0" t="n">
        <f aca="true">NORMINV(RAND(),$B$9,$B$14)</f>
        <v>46.0099199819488</v>
      </c>
      <c r="M930" s="0" t="n">
        <f aca="true">NORMINV(RAND(),$C$9,$C$14)</f>
        <v>52.4308553566728</v>
      </c>
      <c r="N930" s="0" t="n">
        <f aca="true">NORMINV(RAND(),$D$9,$D$14)</f>
        <v>44.4883817751422</v>
      </c>
      <c r="O930" s="0" t="n">
        <f aca="true">NORMINV(RAND(),$E$9,$E$14)</f>
        <v>27.2860135079925</v>
      </c>
      <c r="P930" s="0" t="n">
        <f aca="true">NORMINV(RAND(),$B$10,$B$15)</f>
        <v>24.0082846693869</v>
      </c>
      <c r="Q930" s="0" t="n">
        <f aca="true">NORMINV(RAND(),$C$10,$C$15)</f>
        <v>30.5298961379094</v>
      </c>
      <c r="R930" s="0" t="n">
        <f aca="true">NORMINV(RAND(),$D$10,$D$15)</f>
        <v>9.95901970644942</v>
      </c>
      <c r="S930" s="0" t="n">
        <f aca="true">NORMINV(RAND(),$E$10,$E$15)</f>
        <v>3.8155719193312</v>
      </c>
      <c r="T930" s="0" t="n">
        <f aca="false">MEDIAN(INDEX(Avaliadores!$B$17:$B$22,$B930),INDEX(Avaliadores!$B$17:$B$22,$C930),INDEX(Avaliadores!$B$17:$B$22,$D930),INDEX(Avaliadores!$B$17:$B$22,$E930),INDEX(Avaliadores!$B$17:$B$22,$F930),INDEX(Avaliadores!$B$17:$B$22,$G930))</f>
        <v>2.66666666666667</v>
      </c>
      <c r="U930" s="0" t="n">
        <f aca="false">MEDIAN(INDEX(Avaliadores!$C$17:$C$22,$B930),INDEX(Avaliadores!$C$17:$C$22,$C930),INDEX(Avaliadores!$C$17:$C$22,$D930),INDEX(Avaliadores!$C$17:$C$22,$E930),INDEX(Avaliadores!$C$17:$C$22,$F930),INDEX(Avaliadores!$C$17:$C$22,$G930))</f>
        <v>5.54166666666667</v>
      </c>
      <c r="V930" s="0" t="n">
        <f aca="false">MEDIAN(INDEX(Avaliadores!$D$17:$D$22,$B930),INDEX(Avaliadores!$D$17:$D$22,$C930),INDEX(Avaliadores!$D$17:$D$22,$D930),INDEX(Avaliadores!$D$17:$D$22,$E930),INDEX(Avaliadores!$D$17:$D$22,$F930),INDEX(Avaliadores!$D$17:$D$22,$G930))</f>
        <v>5.54166666666667</v>
      </c>
      <c r="W930" s="0" t="n">
        <f aca="false">MEDIAN(INDEX(Avaliadores!$E$17:$E$22,$B930),INDEX(Avaliadores!$E$17:$E$22,$C930),INDEX(Avaliadores!$E$17:$E$22,$D930),INDEX(Avaliadores!$E$17:$E$22,$E930),INDEX(Avaliadores!$E$17:$E$22,$F930),INDEX(Avaliadores!$E$17:$E$22,$G930))</f>
        <v>6.29166666666667</v>
      </c>
      <c r="X930" s="0" t="n">
        <f aca="false">MEDIAN(INDEX(Avaliadores!$F$17:$F$22,$B930),INDEX(Avaliadores!$F$17:$F$22,$C930),INDEX(Avaliadores!$F$17:$F$22,$D930),INDEX(Avaliadores!$F$17:$F$22,$E930),INDEX(Avaliadores!$F$17:$F$22,$F930),INDEX(Avaliadores!$F$17:$F$22,$G930))</f>
        <v>2.79166666666667</v>
      </c>
      <c r="Y930" s="0" t="n">
        <f aca="false">MEDIAN(INDEX(Avaliadores!$G$17:$G$22,$B930),INDEX(Avaliadores!$G$17:$G$22,$C930),INDEX(Avaliadores!$G$17:$G$22,$D930),INDEX(Avaliadores!$G$17:$G$22,$E930),INDEX(Avaliadores!$G$17:$G$22,$F930),INDEX(Avaliadores!$G$17:$G$22,$G930))</f>
        <v>4.79166666666667</v>
      </c>
      <c r="Z930" s="0" t="n">
        <f aca="false">MEDIAN(INDEX(Avaliadores!$H$17:$H$22,$B930),INDEX(Avaliadores!$H$17:$H$22,$C930),INDEX(Avaliadores!$H$17:$H$22,$D930),INDEX(Avaliadores!$H$17:$H$22,$E930),INDEX(Avaliadores!$H$17:$H$22,$F930),INDEX(Avaliadores!$H$17:$H$22,$G930))</f>
        <v>3.66666666666667</v>
      </c>
      <c r="AA930" s="0" t="n">
        <f aca="false">MEDIAN(INDEX(Avaliadores!$I$17:$I$22,$B930),INDEX(Avaliadores!$I$17:$I$22,$C930),INDEX(Avaliadores!$I$17:$I$22,$D930),INDEX(Avaliadores!$I$17:$I$22,$E930),INDEX(Avaliadores!$I$17:$I$22,$F930),INDEX(Avaliadores!$I$17:$I$22,$G930))</f>
        <v>6.66666666666667</v>
      </c>
      <c r="AB930" s="0" t="n">
        <f aca="false">IF(MAX(H930:K930)=MIN(H930:K930),0,IF($B$17="custo",(MAX(H930:K930)-H930)/(MAX(H930:K930)-MIN(H930:K930)),(H930-MIN(H930:K930))/(MAX(H930:K930)-MIN(H930:K930))))</f>
        <v>0.248570133821096</v>
      </c>
      <c r="AC930" s="0" t="n">
        <f aca="false">IF(MAX(H930:K930)=MIN(H930:K930),0,IF($B$17="custo",(MAX(H930:K930)-I930)/(MAX(H930:K930)-MIN(H930:K930)),(I930-MIN(H930:K930))/(MAX(H930:K930)-MIN(H930:K930))))</f>
        <v>0</v>
      </c>
      <c r="AD930" s="0" t="n">
        <f aca="false">IF(MAX(H930:K930)=MIN(H930:K930),0,IF($B$17="custo",(MAX(H930:K930)-J930)/(MAX(H930:K930)-MIN(H930:K930)),(J930-MIN(H930:K930))/(MAX(H930:K930)-MIN(H930:K930))))</f>
        <v>0.838461248872901</v>
      </c>
      <c r="AE930" s="0" t="n">
        <f aca="false">IF(MAX(H930:K930)=MIN(H930:K930),0,IF($B$17="custo",(MAX(H930:K930)-K930)/(MAX(H930:K930)-MIN(H930:K930)),(K930-MIN(H930:K930))/(MAX(H930:K930)-MIN(H930:K930))))</f>
        <v>1</v>
      </c>
      <c r="AF930" s="0" t="n">
        <f aca="false">IF(MAX(L930:O930)=MIN(L930:O930),0,IF($C$17="custo",(MAX(L930:O930)-L930)/(MAX(L930:O930)-MIN(L930:O930)),(L930-MIN(L930:O930))/(MAX(L930:O930)-MIN(L930:O930))))</f>
        <v>0.74464204573786</v>
      </c>
      <c r="AG930" s="0" t="n">
        <f aca="false">IF(MAX(L930:O930)=MIN(L930:O930),0,IF($C$17="custo",(MAX(L930:O930)-M930)/(MAX(L930:O930)-MIN(L930:O930)),(M930-MIN(L930:O930))/(MAX(L930:O930)-MIN(L930:O930))))</f>
        <v>1</v>
      </c>
      <c r="AH930" s="0" t="n">
        <f aca="false">IF(MAX(L930:O930)=MIN(L930:O930),0,IF($C$17="custo",(MAX(L930:O930)-N930)/(MAX(L930:O930)-MIN(L930:O930)),(N930-MIN(L930:O930))/(MAX(L930:O930)-MIN(L930:O930))))</f>
        <v>0.684131098166065</v>
      </c>
      <c r="AI930" s="0" t="n">
        <f aca="false">IF(MAX(L930:O930)=MIN(L930:O930),0,IF($C$17="custo",(MAX(L930:O930)-O930)/(MAX(L930:O930)-MIN(L930:O930)),(O930-MIN(L930:O930))/(MAX(L930:O930)-MIN(L930:O930))))</f>
        <v>0</v>
      </c>
      <c r="AJ930" s="0" t="n">
        <f aca="false">IF(MAX(P930:S930)=MIN(P930:S930),0,IF($D$17="custo",(MAX(P930:S930)-P930)/(MAX(P930:S930)-MIN(P930:S930)),(P930-MIN(P930:S930))/(MAX(P930:S930)-MIN(P930:S930))))</f>
        <v>0.24412414160891</v>
      </c>
      <c r="AK930" s="0" t="n">
        <f aca="false">IF(MAX(P930:S930)=MIN(P930:S930),0,IF($D$17="custo",(MAX(P930:S930)-Q930)/(MAX(P930:S930)-MIN(P930:S930)),(Q930-MIN(P930:S930))/(MAX(P930:S930)-MIN(P930:S930))))</f>
        <v>0</v>
      </c>
      <c r="AL930" s="0" t="n">
        <f aca="false">IF(MAX(P930:S930)=MIN(P930:S930),0,IF($D$17="custo",(MAX(P930:S930)-R930)/(MAX(P930:S930)-MIN(P930:S930)),(R930-MIN(P930:S930))/(MAX(P930:S930)-MIN(P930:S930))))</f>
        <v>0.770031697719465</v>
      </c>
      <c r="AM930" s="0" t="n">
        <f aca="false">IF(MAX(P930:S930)=MIN(P930:S930),0,IF($D$17="custo",(MAX(P930:S930)-S930)/(MAX(P930:S930)-MIN(P930:S930)),(S930-MIN(P930:S930))/(MAX(P930:S930)-MIN(P930:S930))))</f>
        <v>1</v>
      </c>
      <c r="AN930" s="0" t="n">
        <f aca="false">IF(MAX(T930:W930)=MIN(T930:W930),0,IF($E$17="custo",(MAX(T930:W930)-T930)/(MAX(T930:W930)-MIN(T930:W930)),(T930-MIN(T930:W930))/(MAX(T930:W930)-MIN(T930:W930))))</f>
        <v>0</v>
      </c>
      <c r="AO930" s="0" t="n">
        <f aca="false">IF(MAX(T930:W930)=MIN(T930:W930),0,IF($E$17="custo",(MAX(T930:W930)-U930)/(MAX(T930:W930)-MIN(T930:W930)),(U930-MIN(T930:W930))/(MAX(T930:W930)-MIN(T930:W930))))</f>
        <v>0.793103448275862</v>
      </c>
      <c r="AP930" s="0" t="n">
        <f aca="false">IF(MAX(T930:W930)=MIN(T930:W930),0,IF($E$17="custo",(MAX(T930:W930)-V930)/(MAX(T930:W930)-MIN(T930:W930)),(V930-MIN(T930:W930))/(MAX(T930:W930)-MIN(T930:W930))))</f>
        <v>0.793103448275862</v>
      </c>
      <c r="AQ930" s="0" t="n">
        <f aca="false">IF(MAX(T930:W930)=MIN(T930:W930),0,IF($E$17="custo",(MAX(T930:W930)-W930)/(MAX(T930:W930)-MIN(T930:W930)),(W930-MIN(T930:W930))/(MAX(T930:W930)-MIN(T930:W930))))</f>
        <v>1</v>
      </c>
      <c r="AR930" s="0" t="n">
        <f aca="false">IF(MAX(X930:AA930)=MIN(X930:AA930),0,IF($F$17="custo",(MAX(X930:AA930)-X930)/(MAX(X930:AA930)-MIN(X930:AA930)),(X930-MIN(X930:AA930))/(MAX(X930:AA930)-MIN(X930:AA930))))</f>
        <v>0</v>
      </c>
      <c r="AS930" s="0" t="n">
        <f aca="false">IF(MAX(X930:AA930)=MIN(X930:AA930),0,IF($F$17="custo",(MAX(X930:AA930)-Y930)/(MAX(X930:AA930)-MIN(X930:AA930)),(Y930-MIN(X930:AA930))/(MAX(X930:AA930)-MIN(X930:AA930))))</f>
        <v>0.516129032258065</v>
      </c>
      <c r="AT930" s="0" t="n">
        <f aca="false">IF(MAX(X930:AA930)=MIN(X930:AA930),0,IF($F$17="custo",(MAX(X930:AA930)-Z930)/(MAX(X930:AA930)-MIN(X930:AA930)),(Z930-MIN(X930:AA930))/(MAX(X930:AA930)-MIN(X930:AA930))))</f>
        <v>0.225806451612903</v>
      </c>
      <c r="AU930" s="0" t="n">
        <f aca="false">IF(MAX(X930:AA930)=MIN(X930:AA930),0,IF($F$17="custo",(MAX(X930:AA930)-AA930)/(MAX(X930:AA930)-MIN(X930:AA930)),(AA930-MIN(X930:AA930))/(MAX(X930:AA930)-MIN(X930:AA930))))</f>
        <v>1</v>
      </c>
      <c r="AV930" s="0" t="n">
        <f aca="false">STDEVP(AB930:AE930)</f>
        <v>0.411059417603446</v>
      </c>
      <c r="AW930" s="0" t="n">
        <f aca="false">STDEVP(AF930:AI930)</f>
        <v>0.370064990785853</v>
      </c>
      <c r="AX930" s="0" t="n">
        <f aca="false">STDEVP(AJ930:AM930)</f>
        <v>0.399480749140012</v>
      </c>
      <c r="AY930" s="0" t="n">
        <f aca="false">STDEVP(AN930:AQ930)</f>
        <v>0.382723670352123</v>
      </c>
      <c r="AZ930" s="0" t="n">
        <f aca="false">STDEVP(AR930:AU930)</f>
        <v>0.373762265363112</v>
      </c>
      <c r="BA930" s="0" t="n">
        <f aca="false">AV930*((1-IFERROR(CORREL(AB930:AE930,AF930:AI930),0))+(1-IFERROR(CORREL(AB930:AE930,AJ930:AM930),0))+(1-IFERROR(CORREL(AB930:AE930,AN930:AQ930),0))+(1-IFERROR(CORREL(AB930:AE930,AR930:AU930),0)))</f>
        <v>1.18384369985701</v>
      </c>
      <c r="BB930" s="0" t="n">
        <f aca="false">AW930*((1-IFERROR(CORREL(AF930:AI930,AB930:AE930),0))+(1-IFERROR(CORREL(AF930:AI930,AJ930:AM930),0))+(1-IFERROR(CORREL(AF930:AI930,AN930:AQ930),0))+(1-IFERROR(CORREL(AF930:AI930,AR930:AU930),0)))</f>
        <v>2.52362399347982</v>
      </c>
      <c r="BC930" s="0" t="n">
        <f aca="false">AX930*((1-IFERROR(CORREL(AJ930:AM930,AB930:AE930),0))+(1-IFERROR(CORREL(AJ930:AM930,AF930:AI930),0))+(1-IFERROR(CORREL(AJ930:AM930,AN930:AQ930),0))+(1-IFERROR(CORREL(AJ930:AM930,AR930:AU930),0)))</f>
        <v>1.1468330716397</v>
      </c>
      <c r="BD930" s="0" t="n">
        <f aca="false">AY930*((1-IFERROR(CORREL(AN930:AQ930,AB930:AE930),0))+(1-IFERROR(CORREL(AN930:AQ930,AF930:AI930),0))+(1-IFERROR(CORREL(AN930:AQ930,AJ930:AM930),0))+(1-IFERROR(CORREL(AN930:AQ930,AR930:AU930),0)))</f>
        <v>0.995276855635543</v>
      </c>
      <c r="BE930" s="0" t="n">
        <f aca="false">AZ930*((1-IFERROR(CORREL(AR930:AU930,AB930:AE930),0))+(1-IFERROR(CORREL(AR930:AU930,AF930:AI930),0))+(1-IFERROR(CORREL(AR930:AU930,AJ930:AM930),0))+(1-IFERROR(CORREL(AR930:AU930,AN930:AQ930),0)))</f>
        <v>1.09836302089592</v>
      </c>
      <c r="BF930" s="0" t="n">
        <f aca="false">IF(SUM(BA930:BE930)&gt;0,BA930/SUM(BA930:BE930),1/5)</f>
        <v>0.170387710681429</v>
      </c>
      <c r="BG930" s="0" t="n">
        <f aca="false">IF(SUM(BA930:BE930)&gt;0,BB930/SUM(BA930:BE930),1/5)</f>
        <v>0.363218991596349</v>
      </c>
      <c r="BH930" s="0" t="n">
        <f aca="false">IF(SUM(BA930:BE930)&gt;0,BC930/SUM(BA930:BE930),1/5)</f>
        <v>0.165060862032752</v>
      </c>
      <c r="BI930" s="0" t="n">
        <f aca="false">IF(SUM(BA930:BE930)&gt;0,BD930/SUM(BA930:BE930),1/5)</f>
        <v>0.143247748791867</v>
      </c>
      <c r="BJ930" s="0" t="n">
        <f aca="false">IF(SUM(BA930:BE930)&gt;0,BE930/SUM(BA930:BE930),1/5)</f>
        <v>0.158084686897603</v>
      </c>
      <c r="BK930" s="0" t="n">
        <f aca="false">BF930*AB930+BG930*AF930+BH930*AJ930+BI930*AN930+BJ930*AR930</f>
        <v>0.353116770255673</v>
      </c>
      <c r="BL930" s="0" t="n">
        <f aca="false">BF930*AC930+BG930*AG930+BH930*AK930+BI930*AO930+BJ930*AS930</f>
        <v>0.558421371584212</v>
      </c>
      <c r="BM930" s="0" t="n">
        <f aca="false">BF930*AD930+BG930*AH930+BH930*AL930+BI930*AP930+BJ930*AT930</f>
        <v>0.667761821831514</v>
      </c>
      <c r="BN930" s="0" t="n">
        <f aca="false">BF930*AE930+BG930*AI930+BH930*AM930+BI930*AQ930+BJ930*AU930</f>
        <v>0.636781008403651</v>
      </c>
      <c r="BO930" s="0" t="n">
        <f aca="false">RANK(BK930,$BK930:$BN930)</f>
        <v>4</v>
      </c>
      <c r="BP930" s="0" t="n">
        <f aca="false">RANK(BL930,$BK930:$BN930)</f>
        <v>3</v>
      </c>
      <c r="BQ930" s="0" t="n">
        <f aca="false">RANK(BM930,$BK930:$BN930)</f>
        <v>1</v>
      </c>
      <c r="BR930" s="0" t="n">
        <f aca="false">RANK(BN930,$BK930:$BN930)</f>
        <v>2</v>
      </c>
    </row>
    <row r="931" customFormat="false" ht="15" hidden="false" customHeight="false" outlineLevel="0" collapsed="false">
      <c r="A931" s="0" t="n">
        <v>908</v>
      </c>
      <c r="B931" s="0" t="n">
        <f aca="false">RANDBETWEEN(1,$B$5)</f>
        <v>5</v>
      </c>
      <c r="C931" s="0" t="n">
        <f aca="false">RANDBETWEEN(1,$B$5)</f>
        <v>2</v>
      </c>
      <c r="D931" s="0" t="n">
        <f aca="false">RANDBETWEEN(1,$B$5)</f>
        <v>4</v>
      </c>
      <c r="E931" s="0" t="n">
        <f aca="false">RANDBETWEEN(1,$B$5)</f>
        <v>2</v>
      </c>
      <c r="F931" s="0" t="n">
        <f aca="false">RANDBETWEEN(1,$B$5)</f>
        <v>1</v>
      </c>
      <c r="G931" s="0" t="n">
        <f aca="false">RANDBETWEEN(1,$B$5)</f>
        <v>1</v>
      </c>
      <c r="H931" s="0" t="n">
        <f aca="true">NORMINV(RAND(),$B$8,$B$13)</f>
        <v>45.0188577780615</v>
      </c>
      <c r="I931" s="0" t="n">
        <f aca="true">NORMINV(RAND(),$C$8,$C$13)</f>
        <v>63.457150877413</v>
      </c>
      <c r="J931" s="0" t="n">
        <f aca="true">NORMINV(RAND(),$D$8,$D$13)</f>
        <v>14.0436686522155</v>
      </c>
      <c r="K931" s="0" t="n">
        <f aca="true">NORMINV(RAND(),$E$8,$E$13)</f>
        <v>3.20596140259264</v>
      </c>
      <c r="L931" s="0" t="n">
        <f aca="true">NORMINV(RAND(),$B$9,$B$14)</f>
        <v>56.2060823748221</v>
      </c>
      <c r="M931" s="0" t="n">
        <f aca="true">NORMINV(RAND(),$C$9,$C$14)</f>
        <v>50.3063778301659</v>
      </c>
      <c r="N931" s="0" t="n">
        <f aca="true">NORMINV(RAND(),$D$9,$D$14)</f>
        <v>53.6456204175063</v>
      </c>
      <c r="O931" s="0" t="n">
        <f aca="true">NORMINV(RAND(),$E$9,$E$14)</f>
        <v>28.0679493656475</v>
      </c>
      <c r="P931" s="0" t="n">
        <f aca="true">NORMINV(RAND(),$B$10,$B$15)</f>
        <v>22.1408515873311</v>
      </c>
      <c r="Q931" s="0" t="n">
        <f aca="true">NORMINV(RAND(),$C$10,$C$15)</f>
        <v>30.4458598481514</v>
      </c>
      <c r="R931" s="0" t="n">
        <f aca="true">NORMINV(RAND(),$D$10,$D$15)</f>
        <v>9.62788127969522</v>
      </c>
      <c r="S931" s="0" t="n">
        <f aca="true">NORMINV(RAND(),$E$10,$E$15)</f>
        <v>4.35804724745513</v>
      </c>
      <c r="T931" s="0" t="n">
        <f aca="false">MEDIAN(INDEX(Avaliadores!$B$17:$B$22,$B931),INDEX(Avaliadores!$B$17:$B$22,$C931),INDEX(Avaliadores!$B$17:$B$22,$D931),INDEX(Avaliadores!$B$17:$B$22,$E931),INDEX(Avaliadores!$B$17:$B$22,$F931),INDEX(Avaliadores!$B$17:$B$22,$G931))</f>
        <v>2.79166666666667</v>
      </c>
      <c r="U931" s="0" t="n">
        <f aca="false">MEDIAN(INDEX(Avaliadores!$C$17:$C$22,$B931),INDEX(Avaliadores!$C$17:$C$22,$C931),INDEX(Avaliadores!$C$17:$C$22,$D931),INDEX(Avaliadores!$C$17:$C$22,$E931),INDEX(Avaliadores!$C$17:$C$22,$F931),INDEX(Avaliadores!$C$17:$C$22,$G931))</f>
        <v>5.04166666666667</v>
      </c>
      <c r="V931" s="0" t="n">
        <f aca="false">MEDIAN(INDEX(Avaliadores!$D$17:$D$22,$B931),INDEX(Avaliadores!$D$17:$D$22,$C931),INDEX(Avaliadores!$D$17:$D$22,$D931),INDEX(Avaliadores!$D$17:$D$22,$E931),INDEX(Avaliadores!$D$17:$D$22,$F931),INDEX(Avaliadores!$D$17:$D$22,$G931))</f>
        <v>6.04166666666667</v>
      </c>
      <c r="W931" s="0" t="n">
        <f aca="false">MEDIAN(INDEX(Avaliadores!$E$17:$E$22,$B931),INDEX(Avaliadores!$E$17:$E$22,$C931),INDEX(Avaliadores!$E$17:$E$22,$D931),INDEX(Avaliadores!$E$17:$E$22,$E931),INDEX(Avaliadores!$E$17:$E$22,$F931),INDEX(Avaliadores!$E$17:$E$22,$G931))</f>
        <v>6.79166666666667</v>
      </c>
      <c r="X931" s="0" t="n">
        <f aca="false">MEDIAN(INDEX(Avaliadores!$F$17:$F$22,$B931),INDEX(Avaliadores!$F$17:$F$22,$C931),INDEX(Avaliadores!$F$17:$F$22,$D931),INDEX(Avaliadores!$F$17:$F$22,$E931),INDEX(Avaliadores!$F$17:$F$22,$F931),INDEX(Avaliadores!$F$17:$F$22,$G931))</f>
        <v>2.04166666666667</v>
      </c>
      <c r="Y931" s="0" t="n">
        <f aca="false">MEDIAN(INDEX(Avaliadores!$G$17:$G$22,$B931),INDEX(Avaliadores!$G$17:$G$22,$C931),INDEX(Avaliadores!$G$17:$G$22,$D931),INDEX(Avaliadores!$G$17:$G$22,$E931),INDEX(Avaliadores!$G$17:$G$22,$F931),INDEX(Avaliadores!$G$17:$G$22,$G931))</f>
        <v>5.04166666666667</v>
      </c>
      <c r="Z931" s="0" t="n">
        <f aca="false">MEDIAN(INDEX(Avaliadores!$H$17:$H$22,$B931),INDEX(Avaliadores!$H$17:$H$22,$C931),INDEX(Avaliadores!$H$17:$H$22,$D931),INDEX(Avaliadores!$H$17:$H$22,$E931),INDEX(Avaliadores!$H$17:$H$22,$F931),INDEX(Avaliadores!$H$17:$H$22,$G931))</f>
        <v>4.04166666666667</v>
      </c>
      <c r="AA931" s="0" t="n">
        <f aca="false">MEDIAN(INDEX(Avaliadores!$I$17:$I$22,$B931),INDEX(Avaliadores!$I$17:$I$22,$C931),INDEX(Avaliadores!$I$17:$I$22,$D931),INDEX(Avaliadores!$I$17:$I$22,$E931),INDEX(Avaliadores!$I$17:$I$22,$F931),INDEX(Avaliadores!$I$17:$I$22,$G931))</f>
        <v>6.29166666666667</v>
      </c>
      <c r="AB931" s="0" t="n">
        <f aca="false">IF(MAX(H931:K931)=MIN(H931:K931),0,IF($B$17="custo",(MAX(H931:K931)-H931)/(MAX(H931:K931)-MIN(H931:K931)),(H931-MIN(H931:K931))/(MAX(H931:K931)-MIN(H931:K931))))</f>
        <v>0.306023719366686</v>
      </c>
      <c r="AC931" s="0" t="n">
        <f aca="false">IF(MAX(H931:K931)=MIN(H931:K931),0,IF($B$17="custo",(MAX(H931:K931)-I931)/(MAX(H931:K931)-MIN(H931:K931)),(I931-MIN(H931:K931))/(MAX(H931:K931)-MIN(H931:K931))))</f>
        <v>0</v>
      </c>
      <c r="AD931" s="0" t="n">
        <f aca="false">IF(MAX(H931:K931)=MIN(H931:K931),0,IF($B$17="custo",(MAX(H931:K931)-J931)/(MAX(H931:K931)-MIN(H931:K931)),(J931-MIN(H931:K931))/(MAX(H931:K931)-MIN(H931:K931))))</f>
        <v>0.820124592658007</v>
      </c>
      <c r="AE931" s="0" t="n">
        <f aca="false">IF(MAX(H931:K931)=MIN(H931:K931),0,IF($B$17="custo",(MAX(H931:K931)-K931)/(MAX(H931:K931)-MIN(H931:K931)),(K931-MIN(H931:K931))/(MAX(H931:K931)-MIN(H931:K931))))</f>
        <v>1</v>
      </c>
      <c r="AF931" s="0" t="n">
        <f aca="false">IF(MAX(L931:O931)=MIN(L931:O931),0,IF($C$17="custo",(MAX(L931:O931)-L931)/(MAX(L931:O931)-MIN(L931:O931)),(L931-MIN(L931:O931))/(MAX(L931:O931)-MIN(L931:O931))))</f>
        <v>1</v>
      </c>
      <c r="AG931" s="0" t="n">
        <f aca="false">IF(MAX(L931:O931)=MIN(L931:O931),0,IF($C$17="custo",(MAX(L931:O931)-M931)/(MAX(L931:O931)-MIN(L931:O931)),(M931-MIN(L931:O931))/(MAX(L931:O931)-MIN(L931:O931))))</f>
        <v>0.79033063271353</v>
      </c>
      <c r="AH931" s="0" t="n">
        <f aca="false">IF(MAX(L931:O931)=MIN(L931:O931),0,IF($C$17="custo",(MAX(L931:O931)-N931)/(MAX(L931:O931)-MIN(L931:O931)),(N931-MIN(L931:O931))/(MAX(L931:O931)-MIN(L931:O931))))</f>
        <v>0.90900384341488</v>
      </c>
      <c r="AI931" s="0" t="n">
        <f aca="false">IF(MAX(L931:O931)=MIN(L931:O931),0,IF($C$17="custo",(MAX(L931:O931)-O931)/(MAX(L931:O931)-MIN(L931:O931)),(O931-MIN(L931:O931))/(MAX(L931:O931)-MIN(L931:O931))))</f>
        <v>0</v>
      </c>
      <c r="AJ931" s="0" t="n">
        <f aca="false">IF(MAX(P931:S931)=MIN(P931:S931),0,IF($D$17="custo",(MAX(P931:S931)-P931)/(MAX(P931:S931)-MIN(P931:S931)),(P931-MIN(P931:S931))/(MAX(P931:S931)-MIN(P931:S931))))</f>
        <v>0.31834820296887</v>
      </c>
      <c r="AK931" s="0" t="n">
        <f aca="false">IF(MAX(P931:S931)=MIN(P931:S931),0,IF($D$17="custo",(MAX(P931:S931)-Q931)/(MAX(P931:S931)-MIN(P931:S931)),(Q931-MIN(P931:S931))/(MAX(P931:S931)-MIN(P931:S931))))</f>
        <v>0</v>
      </c>
      <c r="AL931" s="0" t="n">
        <f aca="false">IF(MAX(P931:S931)=MIN(P931:S931),0,IF($D$17="custo",(MAX(P931:S931)-R931)/(MAX(P931:S931)-MIN(P931:S931)),(R931-MIN(P931:S931))/(MAX(P931:S931)-MIN(P931:S931))))</f>
        <v>0.79799632445614</v>
      </c>
      <c r="AM931" s="0" t="n">
        <f aca="false">IF(MAX(P931:S931)=MIN(P931:S931),0,IF($D$17="custo",(MAX(P931:S931)-S931)/(MAX(P931:S931)-MIN(P931:S931)),(S931-MIN(P931:S931))/(MAX(P931:S931)-MIN(P931:S931))))</f>
        <v>1</v>
      </c>
      <c r="AN931" s="0" t="n">
        <f aca="false">IF(MAX(T931:W931)=MIN(T931:W931),0,IF($E$17="custo",(MAX(T931:W931)-T931)/(MAX(T931:W931)-MIN(T931:W931)),(T931-MIN(T931:W931))/(MAX(T931:W931)-MIN(T931:W931))))</f>
        <v>0</v>
      </c>
      <c r="AO931" s="0" t="n">
        <f aca="false">IF(MAX(T931:W931)=MIN(T931:W931),0,IF($E$17="custo",(MAX(T931:W931)-U931)/(MAX(T931:W931)-MIN(T931:W931)),(U931-MIN(T931:W931))/(MAX(T931:W931)-MIN(T931:W931))))</f>
        <v>0.5625</v>
      </c>
      <c r="AP931" s="0" t="n">
        <f aca="false">IF(MAX(T931:W931)=MIN(T931:W931),0,IF($E$17="custo",(MAX(T931:W931)-V931)/(MAX(T931:W931)-MIN(T931:W931)),(V931-MIN(T931:W931))/(MAX(T931:W931)-MIN(T931:W931))))</f>
        <v>0.8125</v>
      </c>
      <c r="AQ931" s="0" t="n">
        <f aca="false">IF(MAX(T931:W931)=MIN(T931:W931),0,IF($E$17="custo",(MAX(T931:W931)-W931)/(MAX(T931:W931)-MIN(T931:W931)),(W931-MIN(T931:W931))/(MAX(T931:W931)-MIN(T931:W931))))</f>
        <v>1</v>
      </c>
      <c r="AR931" s="0" t="n">
        <f aca="false">IF(MAX(X931:AA931)=MIN(X931:AA931),0,IF($F$17="custo",(MAX(X931:AA931)-X931)/(MAX(X931:AA931)-MIN(X931:AA931)),(X931-MIN(X931:AA931))/(MAX(X931:AA931)-MIN(X931:AA931))))</f>
        <v>0</v>
      </c>
      <c r="AS931" s="0" t="n">
        <f aca="false">IF(MAX(X931:AA931)=MIN(X931:AA931),0,IF($F$17="custo",(MAX(X931:AA931)-Y931)/(MAX(X931:AA931)-MIN(X931:AA931)),(Y931-MIN(X931:AA931))/(MAX(X931:AA931)-MIN(X931:AA931))))</f>
        <v>0.705882352941177</v>
      </c>
      <c r="AT931" s="0" t="n">
        <f aca="false">IF(MAX(X931:AA931)=MIN(X931:AA931),0,IF($F$17="custo",(MAX(X931:AA931)-Z931)/(MAX(X931:AA931)-MIN(X931:AA931)),(Z931-MIN(X931:AA931))/(MAX(X931:AA931)-MIN(X931:AA931))))</f>
        <v>0.470588235294118</v>
      </c>
      <c r="AU931" s="0" t="n">
        <f aca="false">IF(MAX(X931:AA931)=MIN(X931:AA931),0,IF($F$17="custo",(MAX(X931:AA931)-AA931)/(MAX(X931:AA931)-MIN(X931:AA931)),(AA931-MIN(X931:AA931))/(MAX(X931:AA931)-MIN(X931:AA931))))</f>
        <v>1</v>
      </c>
      <c r="AV931" s="0" t="n">
        <f aca="false">STDEVP(AB931:AE931)</f>
        <v>0.398788227984515</v>
      </c>
      <c r="AW931" s="0" t="n">
        <f aca="false">STDEVP(AF931:AI931)</f>
        <v>0.396644942878556</v>
      </c>
      <c r="AX931" s="0" t="n">
        <f aca="false">STDEVP(AJ931:AM931)</f>
        <v>0.393196888494991</v>
      </c>
      <c r="AY931" s="0" t="n">
        <f aca="false">STDEVP(AN931:AQ931)</f>
        <v>0.376299830587259</v>
      </c>
      <c r="AZ931" s="0" t="n">
        <f aca="false">STDEVP(AR931:AU931)</f>
        <v>0.365878097194845</v>
      </c>
      <c r="BA931" s="0" t="n">
        <f aca="false">AV931*((1-IFERROR(CORREL(AB931:AE931,AF931:AI931),0))+(1-IFERROR(CORREL(AB931:AE931,AJ931:AM931),0))+(1-IFERROR(CORREL(AB931:AE931,AN931:AQ931),0))+(1-IFERROR(CORREL(AB931:AE931,AR931:AU931),0)))</f>
        <v>1.01320681435655</v>
      </c>
      <c r="BB931" s="0" t="n">
        <f aca="false">AW931*((1-IFERROR(CORREL(AF931:AI931,AB931:AE931),0))+(1-IFERROR(CORREL(AF931:AI931,AJ931:AM931),0))+(1-IFERROR(CORREL(AF931:AI931,AN931:AQ931),0))+(1-IFERROR(CORREL(AF931:AI931,AR931:AU931),0)))</f>
        <v>2.68016560041026</v>
      </c>
      <c r="BC931" s="0" t="n">
        <f aca="false">AX931*((1-IFERROR(CORREL(AJ931:AM931,AB931:AE931),0))+(1-IFERROR(CORREL(AJ931:AM931,AF931:AI931),0))+(1-IFERROR(CORREL(AJ931:AM931,AN931:AQ931),0))+(1-IFERROR(CORREL(AJ931:AM931,AR931:AU931),0)))</f>
        <v>1.00871855543768</v>
      </c>
      <c r="BD931" s="0" t="n">
        <f aca="false">AY931*((1-IFERROR(CORREL(AN931:AQ931,AB931:AE931),0))+(1-IFERROR(CORREL(AN931:AQ931,AF931:AI931),0))+(1-IFERROR(CORREL(AN931:AQ931,AJ931:AM931),0))+(1-IFERROR(CORREL(AN931:AQ931,AR931:AU931),0)))</f>
        <v>0.934474720183657</v>
      </c>
      <c r="BE931" s="0" t="n">
        <f aca="false">AZ931*((1-IFERROR(CORREL(AR931:AU931,AB931:AE931),0))+(1-IFERROR(CORREL(AR931:AU931,AF931:AI931),0))+(1-IFERROR(CORREL(AR931:AU931,AJ931:AM931),0))+(1-IFERROR(CORREL(AR931:AU931,AN931:AQ931),0)))</f>
        <v>1.15836054841002</v>
      </c>
      <c r="BF931" s="0" t="n">
        <f aca="false">IF(SUM(BA931:BE931)&gt;0,BA931/SUM(BA931:BE931),1/5)</f>
        <v>0.149112260935412</v>
      </c>
      <c r="BG931" s="0" t="n">
        <f aca="false">IF(SUM(BA931:BE931)&gt;0,BB931/SUM(BA931:BE931),1/5)</f>
        <v>0.394436305298924</v>
      </c>
      <c r="BH931" s="0" t="n">
        <f aca="false">IF(SUM(BA931:BE931)&gt;0,BC931/SUM(BA931:BE931),1/5)</f>
        <v>0.148451730009669</v>
      </c>
      <c r="BI931" s="0" t="n">
        <f aca="false">IF(SUM(BA931:BE931)&gt;0,BD931/SUM(BA931:BE931),1/5)</f>
        <v>0.13752536633112</v>
      </c>
      <c r="BJ931" s="0" t="n">
        <f aca="false">IF(SUM(BA931:BE931)&gt;0,BE931/SUM(BA931:BE931),1/5)</f>
        <v>0.170474337424875</v>
      </c>
      <c r="BK931" s="0" t="n">
        <f aca="false">BF931*AB931+BG931*AF931+BH931*AJ931+BI931*AN931+BJ931*AR931</f>
        <v>0.487327535469752</v>
      </c>
      <c r="BL931" s="0" t="n">
        <f aca="false">BF931*AC931+BG931*AG931+BH931*AK931+BI931*AO931+BJ931*AS931</f>
        <v>0.509427939710899</v>
      </c>
      <c r="BM931" s="0" t="n">
        <f aca="false">BF931*AD931+BG931*AH931+BH931*AL931+BI931*AP931+BJ931*AT931</f>
        <v>0.791261262421668</v>
      </c>
      <c r="BN931" s="0" t="n">
        <f aca="false">BF931*AE931+BG931*AI931+BH931*AM931+BI931*AQ931+BJ931*AU931</f>
        <v>0.605563694701077</v>
      </c>
      <c r="BO931" s="0" t="n">
        <f aca="false">RANK(BK931,$BK931:$BN931)</f>
        <v>4</v>
      </c>
      <c r="BP931" s="0" t="n">
        <f aca="false">RANK(BL931,$BK931:$BN931)</f>
        <v>3</v>
      </c>
      <c r="BQ931" s="0" t="n">
        <f aca="false">RANK(BM931,$BK931:$BN931)</f>
        <v>1</v>
      </c>
      <c r="BR931" s="0" t="n">
        <f aca="false">RANK(BN931,$BK931:$BN931)</f>
        <v>2</v>
      </c>
    </row>
    <row r="932" customFormat="false" ht="15" hidden="false" customHeight="false" outlineLevel="0" collapsed="false">
      <c r="A932" s="0" t="n">
        <v>909</v>
      </c>
      <c r="B932" s="0" t="n">
        <f aca="false">RANDBETWEEN(1,$B$5)</f>
        <v>4</v>
      </c>
      <c r="C932" s="0" t="n">
        <f aca="false">RANDBETWEEN(1,$B$5)</f>
        <v>2</v>
      </c>
      <c r="D932" s="0" t="n">
        <f aca="false">RANDBETWEEN(1,$B$5)</f>
        <v>5</v>
      </c>
      <c r="E932" s="0" t="n">
        <f aca="false">RANDBETWEEN(1,$B$5)</f>
        <v>4</v>
      </c>
      <c r="F932" s="0" t="n">
        <f aca="false">RANDBETWEEN(1,$B$5)</f>
        <v>1</v>
      </c>
      <c r="G932" s="0" t="n">
        <f aca="false">RANDBETWEEN(1,$B$5)</f>
        <v>1</v>
      </c>
      <c r="H932" s="0" t="n">
        <f aca="true">NORMINV(RAND(),$B$8,$B$13)</f>
        <v>48.9705231255444</v>
      </c>
      <c r="I932" s="0" t="n">
        <f aca="true">NORMINV(RAND(),$C$8,$C$13)</f>
        <v>57.4552675831007</v>
      </c>
      <c r="J932" s="0" t="n">
        <f aca="true">NORMINV(RAND(),$D$8,$D$13)</f>
        <v>13.0725662797793</v>
      </c>
      <c r="K932" s="0" t="n">
        <f aca="true">NORMINV(RAND(),$E$8,$E$13)</f>
        <v>3.74750491508725</v>
      </c>
      <c r="L932" s="0" t="n">
        <f aca="true">NORMINV(RAND(),$B$9,$B$14)</f>
        <v>44.7609738437941</v>
      </c>
      <c r="M932" s="0" t="n">
        <f aca="true">NORMINV(RAND(),$C$9,$C$14)</f>
        <v>48.57656820322</v>
      </c>
      <c r="N932" s="0" t="n">
        <f aca="true">NORMINV(RAND(),$D$9,$D$14)</f>
        <v>48.6631876486705</v>
      </c>
      <c r="O932" s="0" t="n">
        <f aca="true">NORMINV(RAND(),$E$9,$E$14)</f>
        <v>25.3877195520138</v>
      </c>
      <c r="P932" s="0" t="n">
        <f aca="true">NORMINV(RAND(),$B$10,$B$15)</f>
        <v>23.3899942323963</v>
      </c>
      <c r="Q932" s="0" t="n">
        <f aca="true">NORMINV(RAND(),$C$10,$C$15)</f>
        <v>32.4992055309369</v>
      </c>
      <c r="R932" s="0" t="n">
        <f aca="true">NORMINV(RAND(),$D$10,$D$15)</f>
        <v>9.08955586450923</v>
      </c>
      <c r="S932" s="0" t="n">
        <f aca="true">NORMINV(RAND(),$E$10,$E$15)</f>
        <v>4.14882588772018</v>
      </c>
      <c r="T932" s="0" t="n">
        <f aca="false">MEDIAN(INDEX(Avaliadores!$B$17:$B$22,$B932),INDEX(Avaliadores!$B$17:$B$22,$C932),INDEX(Avaliadores!$B$17:$B$22,$D932),INDEX(Avaliadores!$B$17:$B$22,$E932),INDEX(Avaliadores!$B$17:$B$22,$F932),INDEX(Avaliadores!$B$17:$B$22,$G932))</f>
        <v>2.79166666666667</v>
      </c>
      <c r="U932" s="0" t="n">
        <f aca="false">MEDIAN(INDEX(Avaliadores!$C$17:$C$22,$B932),INDEX(Avaliadores!$C$17:$C$22,$C932),INDEX(Avaliadores!$C$17:$C$22,$D932),INDEX(Avaliadores!$C$17:$C$22,$E932),INDEX(Avaliadores!$C$17:$C$22,$F932),INDEX(Avaliadores!$C$17:$C$22,$G932))</f>
        <v>5.29166666666667</v>
      </c>
      <c r="V932" s="0" t="n">
        <f aca="false">MEDIAN(INDEX(Avaliadores!$D$17:$D$22,$B932),INDEX(Avaliadores!$D$17:$D$22,$C932),INDEX(Avaliadores!$D$17:$D$22,$D932),INDEX(Avaliadores!$D$17:$D$22,$E932),INDEX(Avaliadores!$D$17:$D$22,$F932),INDEX(Avaliadores!$D$17:$D$22,$G932))</f>
        <v>5.79166666666667</v>
      </c>
      <c r="W932" s="0" t="n">
        <f aca="false">MEDIAN(INDEX(Avaliadores!$E$17:$E$22,$B932),INDEX(Avaliadores!$E$17:$E$22,$C932),INDEX(Avaliadores!$E$17:$E$22,$D932),INDEX(Avaliadores!$E$17:$E$22,$E932),INDEX(Avaliadores!$E$17:$E$22,$F932),INDEX(Avaliadores!$E$17:$E$22,$G932))</f>
        <v>6.79166666666667</v>
      </c>
      <c r="X932" s="0" t="n">
        <f aca="false">MEDIAN(INDEX(Avaliadores!$F$17:$F$22,$B932),INDEX(Avaliadores!$F$17:$F$22,$C932),INDEX(Avaliadores!$F$17:$F$22,$D932),INDEX(Avaliadores!$F$17:$F$22,$E932),INDEX(Avaliadores!$F$17:$F$22,$F932),INDEX(Avaliadores!$F$17:$F$22,$G932))</f>
        <v>2.29166666666667</v>
      </c>
      <c r="Y932" s="0" t="n">
        <f aca="false">MEDIAN(INDEX(Avaliadores!$G$17:$G$22,$B932),INDEX(Avaliadores!$G$17:$G$22,$C932),INDEX(Avaliadores!$G$17:$G$22,$D932),INDEX(Avaliadores!$G$17:$G$22,$E932),INDEX(Avaliadores!$G$17:$G$22,$F932),INDEX(Avaliadores!$G$17:$G$22,$G932))</f>
        <v>4.79166666666667</v>
      </c>
      <c r="Z932" s="0" t="n">
        <f aca="false">MEDIAN(INDEX(Avaliadores!$H$17:$H$22,$B932),INDEX(Avaliadores!$H$17:$H$22,$C932),INDEX(Avaliadores!$H$17:$H$22,$D932),INDEX(Avaliadores!$H$17:$H$22,$E932),INDEX(Avaliadores!$H$17:$H$22,$F932),INDEX(Avaliadores!$H$17:$H$22,$G932))</f>
        <v>3.79166666666667</v>
      </c>
      <c r="AA932" s="0" t="n">
        <f aca="false">MEDIAN(INDEX(Avaliadores!$I$17:$I$22,$B932),INDEX(Avaliadores!$I$17:$I$22,$C932),INDEX(Avaliadores!$I$17:$I$22,$D932),INDEX(Avaliadores!$I$17:$I$22,$E932),INDEX(Avaliadores!$I$17:$I$22,$F932),INDEX(Avaliadores!$I$17:$I$22,$G932))</f>
        <v>6.29166666666667</v>
      </c>
      <c r="AB932" s="0" t="n">
        <f aca="false">IF(MAX(H932:K932)=MIN(H932:K932),0,IF($B$17="custo",(MAX(H932:K932)-H932)/(MAX(H932:K932)-MIN(H932:K932)),(H932-MIN(H932:K932))/(MAX(H932:K932)-MIN(H932:K932))))</f>
        <v>0.157979853117387</v>
      </c>
      <c r="AC932" s="0" t="n">
        <f aca="false">IF(MAX(H932:K932)=MIN(H932:K932),0,IF($B$17="custo",(MAX(H932:K932)-I932)/(MAX(H932:K932)-MIN(H932:K932)),(I932-MIN(H932:K932))/(MAX(H932:K932)-MIN(H932:K932))))</f>
        <v>0</v>
      </c>
      <c r="AD932" s="0" t="n">
        <f aca="false">IF(MAX(H932:K932)=MIN(H932:K932),0,IF($B$17="custo",(MAX(H932:K932)-J932)/(MAX(H932:K932)-MIN(H932:K932)),(J932-MIN(H932:K932))/(MAX(H932:K932)-MIN(H932:K932))))</f>
        <v>0.826374049086097</v>
      </c>
      <c r="AE932" s="0" t="n">
        <f aca="false">IF(MAX(H932:K932)=MIN(H932:K932),0,IF($B$17="custo",(MAX(H932:K932)-K932)/(MAX(H932:K932)-MIN(H932:K932)),(K932-MIN(H932:K932))/(MAX(H932:K932)-MIN(H932:K932))))</f>
        <v>1</v>
      </c>
      <c r="AF932" s="0" t="n">
        <f aca="false">IF(MAX(L932:O932)=MIN(L932:O932),0,IF($C$17="custo",(MAX(L932:O932)-L932)/(MAX(L932:O932)-MIN(L932:O932)),(L932-MIN(L932:O932))/(MAX(L932:O932)-MIN(L932:O932))))</f>
        <v>0.832346495087809</v>
      </c>
      <c r="AG932" s="0" t="n">
        <f aca="false">IF(MAX(L932:O932)=MIN(L932:O932),0,IF($C$17="custo",(MAX(L932:O932)-M932)/(MAX(L932:O932)-MIN(L932:O932)),(M932-MIN(L932:O932))/(MAX(L932:O932)-MIN(L932:O932))))</f>
        <v>0.996278508982471</v>
      </c>
      <c r="AH932" s="0" t="n">
        <f aca="false">IF(MAX(L932:O932)=MIN(L932:O932),0,IF($C$17="custo",(MAX(L932:O932)-N932)/(MAX(L932:O932)-MIN(L932:O932)),(N932-MIN(L932:O932))/(MAX(L932:O932)-MIN(L932:O932))))</f>
        <v>1</v>
      </c>
      <c r="AI932" s="0" t="n">
        <f aca="false">IF(MAX(L932:O932)=MIN(L932:O932),0,IF($C$17="custo",(MAX(L932:O932)-O932)/(MAX(L932:O932)-MIN(L932:O932)),(O932-MIN(L932:O932))/(MAX(L932:O932)-MIN(L932:O932))))</f>
        <v>0</v>
      </c>
      <c r="AJ932" s="0" t="n">
        <f aca="false">IF(MAX(P932:S932)=MIN(P932:S932),0,IF($D$17="custo",(MAX(P932:S932)-P932)/(MAX(P932:S932)-MIN(P932:S932)),(P932-MIN(P932:S932))/(MAX(P932:S932)-MIN(P932:S932))))</f>
        <v>0.321308265115953</v>
      </c>
      <c r="AK932" s="0" t="n">
        <f aca="false">IF(MAX(P932:S932)=MIN(P932:S932),0,IF($D$17="custo",(MAX(P932:S932)-Q932)/(MAX(P932:S932)-MIN(P932:S932)),(Q932-MIN(P932:S932))/(MAX(P932:S932)-MIN(P932:S932))))</f>
        <v>0</v>
      </c>
      <c r="AL932" s="0" t="n">
        <f aca="false">IF(MAX(P932:S932)=MIN(P932:S932),0,IF($D$17="custo",(MAX(P932:S932)-R932)/(MAX(P932:S932)-MIN(P932:S932)),(R932-MIN(P932:S932))/(MAX(P932:S932)-MIN(P932:S932))))</f>
        <v>0.825726144095175</v>
      </c>
      <c r="AM932" s="0" t="n">
        <f aca="false">IF(MAX(P932:S932)=MIN(P932:S932),0,IF($D$17="custo",(MAX(P932:S932)-S932)/(MAX(P932:S932)-MIN(P932:S932)),(S932-MIN(P932:S932))/(MAX(P932:S932)-MIN(P932:S932))))</f>
        <v>1</v>
      </c>
      <c r="AN932" s="0" t="n">
        <f aca="false">IF(MAX(T932:W932)=MIN(T932:W932),0,IF($E$17="custo",(MAX(T932:W932)-T932)/(MAX(T932:W932)-MIN(T932:W932)),(T932-MIN(T932:W932))/(MAX(T932:W932)-MIN(T932:W932))))</f>
        <v>0</v>
      </c>
      <c r="AO932" s="0" t="n">
        <f aca="false">IF(MAX(T932:W932)=MIN(T932:W932),0,IF($E$17="custo",(MAX(T932:W932)-U932)/(MAX(T932:W932)-MIN(T932:W932)),(U932-MIN(T932:W932))/(MAX(T932:W932)-MIN(T932:W932))))</f>
        <v>0.625</v>
      </c>
      <c r="AP932" s="0" t="n">
        <f aca="false">IF(MAX(T932:W932)=MIN(T932:W932),0,IF($E$17="custo",(MAX(T932:W932)-V932)/(MAX(T932:W932)-MIN(T932:W932)),(V932-MIN(T932:W932))/(MAX(T932:W932)-MIN(T932:W932))))</f>
        <v>0.75</v>
      </c>
      <c r="AQ932" s="0" t="n">
        <f aca="false">IF(MAX(T932:W932)=MIN(T932:W932),0,IF($E$17="custo",(MAX(T932:W932)-W932)/(MAX(T932:W932)-MIN(T932:W932)),(W932-MIN(T932:W932))/(MAX(T932:W932)-MIN(T932:W932))))</f>
        <v>1</v>
      </c>
      <c r="AR932" s="0" t="n">
        <f aca="false">IF(MAX(X932:AA932)=MIN(X932:AA932),0,IF($F$17="custo",(MAX(X932:AA932)-X932)/(MAX(X932:AA932)-MIN(X932:AA932)),(X932-MIN(X932:AA932))/(MAX(X932:AA932)-MIN(X932:AA932))))</f>
        <v>0</v>
      </c>
      <c r="AS932" s="0" t="n">
        <f aca="false">IF(MAX(X932:AA932)=MIN(X932:AA932),0,IF($F$17="custo",(MAX(X932:AA932)-Y932)/(MAX(X932:AA932)-MIN(X932:AA932)),(Y932-MIN(X932:AA932))/(MAX(X932:AA932)-MIN(X932:AA932))))</f>
        <v>0.625</v>
      </c>
      <c r="AT932" s="0" t="n">
        <f aca="false">IF(MAX(X932:AA932)=MIN(X932:AA932),0,IF($F$17="custo",(MAX(X932:AA932)-Z932)/(MAX(X932:AA932)-MIN(X932:AA932)),(Z932-MIN(X932:AA932))/(MAX(X932:AA932)-MIN(X932:AA932))))</f>
        <v>0.375</v>
      </c>
      <c r="AU932" s="0" t="n">
        <f aca="false">IF(MAX(X932:AA932)=MIN(X932:AA932),0,IF($F$17="custo",(MAX(X932:AA932)-AA932)/(MAX(X932:AA932)-MIN(X932:AA932)),(AA932-MIN(X932:AA932))/(MAX(X932:AA932)-MIN(X932:AA932))))</f>
        <v>1</v>
      </c>
      <c r="AV932" s="0" t="n">
        <f aca="false">STDEVP(AB932:AE932)</f>
        <v>0.425275381575396</v>
      </c>
      <c r="AW932" s="0" t="n">
        <f aca="false">STDEVP(AF932:AI932)</f>
        <v>0.413851332585869</v>
      </c>
      <c r="AX932" s="0" t="n">
        <f aca="false">STDEVP(AJ932:AM932)</f>
        <v>0.397688155999762</v>
      </c>
      <c r="AY932" s="0" t="n">
        <f aca="false">STDEVP(AN932:AQ932)</f>
        <v>0.368432066329737</v>
      </c>
      <c r="AZ932" s="0" t="n">
        <f aca="false">STDEVP(AR932:AU932)</f>
        <v>0.364434493427831</v>
      </c>
      <c r="BA932" s="0" t="n">
        <f aca="false">AV932*((1-IFERROR(CORREL(AB932:AE932,AF932:AI932),0))+(1-IFERROR(CORREL(AB932:AE932,AJ932:AM932),0))+(1-IFERROR(CORREL(AB932:AE932,AN932:AQ932),0))+(1-IFERROR(CORREL(AB932:AE932,AR932:AU932),0)))</f>
        <v>1.03264299047282</v>
      </c>
      <c r="BB932" s="0" t="n">
        <f aca="false">AW932*((1-IFERROR(CORREL(AF932:AI932,AB932:AE932),0))+(1-IFERROR(CORREL(AF932:AI932,AJ932:AM932),0))+(1-IFERROR(CORREL(AF932:AI932,AN932:AQ932),0))+(1-IFERROR(CORREL(AF932:AI932,AR932:AU932),0)))</f>
        <v>2.67847646720813</v>
      </c>
      <c r="BC932" s="0" t="n">
        <f aca="false">AX932*((1-IFERROR(CORREL(AJ932:AM932,AB932:AE932),0))+(1-IFERROR(CORREL(AJ932:AM932,AF932:AI932),0))+(1-IFERROR(CORREL(AJ932:AM932,AN932:AQ932),0))+(1-IFERROR(CORREL(AJ932:AM932,AR932:AU932),0)))</f>
        <v>1.0591349080571</v>
      </c>
      <c r="BD932" s="0" t="n">
        <f aca="false">AY932*((1-IFERROR(CORREL(AN932:AQ932,AB932:AE932),0))+(1-IFERROR(CORREL(AN932:AQ932,AF932:AI932),0))+(1-IFERROR(CORREL(AN932:AQ932,AJ932:AM932),0))+(1-IFERROR(CORREL(AN932:AQ932,AR932:AU932),0)))</f>
        <v>0.850656503775616</v>
      </c>
      <c r="BE932" s="0" t="n">
        <f aca="false">AZ932*((1-IFERROR(CORREL(AR932:AU932,AB932:AE932),0))+(1-IFERROR(CORREL(AR932:AU932,AF932:AI932),0))+(1-IFERROR(CORREL(AR932:AU932,AJ932:AM932),0))+(1-IFERROR(CORREL(AR932:AU932,AN932:AQ932),0)))</f>
        <v>1.0455399989161</v>
      </c>
      <c r="BF932" s="0" t="n">
        <f aca="false">IF(SUM(BA932:BE932)&gt;0,BA932/SUM(BA932:BE932),1/5)</f>
        <v>0.154901462690304</v>
      </c>
      <c r="BG932" s="0" t="n">
        <f aca="false">IF(SUM(BA932:BE932)&gt;0,BB932/SUM(BA932:BE932),1/5)</f>
        <v>0.401784475738442</v>
      </c>
      <c r="BH932" s="0" t="n">
        <f aca="false">IF(SUM(BA932:BE932)&gt;0,BC932/SUM(BA932:BE932),1/5)</f>
        <v>0.158875378962565</v>
      </c>
      <c r="BI932" s="0" t="n">
        <f aca="false">IF(SUM(BA932:BE932)&gt;0,BD932/SUM(BA932:BE932),1/5)</f>
        <v>0.127602606028953</v>
      </c>
      <c r="BJ932" s="0" t="n">
        <f aca="false">IF(SUM(BA932:BE932)&gt;0,BE932/SUM(BA932:BE932),1/5)</f>
        <v>0.156836076579736</v>
      </c>
      <c r="BK932" s="0" t="n">
        <f aca="false">BF932*AB932+BG932*AF932+BH932*AJ932+BI932*AN932+BJ932*AR932</f>
        <v>0.409943182869169</v>
      </c>
      <c r="BL932" s="0" t="n">
        <f aca="false">BF932*AC932+BG932*AG932+BH932*AK932+BI932*AO932+BJ932*AS932</f>
        <v>0.57806341505143</v>
      </c>
      <c r="BM932" s="0" t="n">
        <f aca="false">BF932*AD932+BG932*AH932+BH932*AL932+BI932*AP932+BJ932*AT932</f>
        <v>0.815494061972722</v>
      </c>
      <c r="BN932" s="0" t="n">
        <f aca="false">BF932*AE932+BG932*AI932+BH932*AM932+BI932*AQ932+BJ932*AU932</f>
        <v>0.598215524261558</v>
      </c>
      <c r="BO932" s="0" t="n">
        <f aca="false">RANK(BK932,$BK932:$BN932)</f>
        <v>4</v>
      </c>
      <c r="BP932" s="0" t="n">
        <f aca="false">RANK(BL932,$BK932:$BN932)</f>
        <v>3</v>
      </c>
      <c r="BQ932" s="0" t="n">
        <f aca="false">RANK(BM932,$BK932:$BN932)</f>
        <v>1</v>
      </c>
      <c r="BR932" s="0" t="n">
        <f aca="false">RANK(BN932,$BK932:$BN932)</f>
        <v>2</v>
      </c>
    </row>
    <row r="933" customFormat="false" ht="15" hidden="false" customHeight="false" outlineLevel="0" collapsed="false">
      <c r="A933" s="0" t="n">
        <v>910</v>
      </c>
      <c r="B933" s="0" t="n">
        <f aca="false">RANDBETWEEN(1,$B$5)</f>
        <v>1</v>
      </c>
      <c r="C933" s="0" t="n">
        <f aca="false">RANDBETWEEN(1,$B$5)</f>
        <v>6</v>
      </c>
      <c r="D933" s="0" t="n">
        <f aca="false">RANDBETWEEN(1,$B$5)</f>
        <v>6</v>
      </c>
      <c r="E933" s="0" t="n">
        <f aca="false">RANDBETWEEN(1,$B$5)</f>
        <v>6</v>
      </c>
      <c r="F933" s="0" t="n">
        <f aca="false">RANDBETWEEN(1,$B$5)</f>
        <v>5</v>
      </c>
      <c r="G933" s="0" t="n">
        <f aca="false">RANDBETWEEN(1,$B$5)</f>
        <v>2</v>
      </c>
      <c r="H933" s="0" t="n">
        <f aca="true">NORMINV(RAND(),$B$8,$B$13)</f>
        <v>55.0656988579309</v>
      </c>
      <c r="I933" s="0" t="n">
        <f aca="true">NORMINV(RAND(),$C$8,$C$13)</f>
        <v>53.9156175234336</v>
      </c>
      <c r="J933" s="0" t="n">
        <f aca="true">NORMINV(RAND(),$D$8,$D$13)</f>
        <v>14.070866588605</v>
      </c>
      <c r="K933" s="0" t="n">
        <f aca="true">NORMINV(RAND(),$E$8,$E$13)</f>
        <v>2.93620785478095</v>
      </c>
      <c r="L933" s="0" t="n">
        <f aca="true">NORMINV(RAND(),$B$9,$B$14)</f>
        <v>48.2513022099896</v>
      </c>
      <c r="M933" s="0" t="n">
        <f aca="true">NORMINV(RAND(),$C$9,$C$14)</f>
        <v>54.137623310003</v>
      </c>
      <c r="N933" s="0" t="n">
        <f aca="true">NORMINV(RAND(),$D$9,$D$14)</f>
        <v>46.5858893331553</v>
      </c>
      <c r="O933" s="0" t="n">
        <f aca="true">NORMINV(RAND(),$E$9,$E$14)</f>
        <v>25.0174411540551</v>
      </c>
      <c r="P933" s="0" t="n">
        <f aca="true">NORMINV(RAND(),$B$10,$B$15)</f>
        <v>22.9773619101672</v>
      </c>
      <c r="Q933" s="0" t="n">
        <f aca="true">NORMINV(RAND(),$C$10,$C$15)</f>
        <v>27.6829096514418</v>
      </c>
      <c r="R933" s="0" t="n">
        <f aca="true">NORMINV(RAND(),$D$10,$D$15)</f>
        <v>10.1364503451349</v>
      </c>
      <c r="S933" s="0" t="n">
        <f aca="true">NORMINV(RAND(),$E$10,$E$15)</f>
        <v>3.86723498536618</v>
      </c>
      <c r="T933" s="0" t="n">
        <f aca="false">MEDIAN(INDEX(Avaliadores!$B$17:$B$22,$B933),INDEX(Avaliadores!$B$17:$B$22,$C933),INDEX(Avaliadores!$B$17:$B$22,$D933),INDEX(Avaliadores!$B$17:$B$22,$E933),INDEX(Avaliadores!$B$17:$B$22,$F933),INDEX(Avaliadores!$B$17:$B$22,$G933))</f>
        <v>2.04166666666667</v>
      </c>
      <c r="U933" s="0" t="n">
        <f aca="false">MEDIAN(INDEX(Avaliadores!$C$17:$C$22,$B933),INDEX(Avaliadores!$C$17:$C$22,$C933),INDEX(Avaliadores!$C$17:$C$22,$D933),INDEX(Avaliadores!$C$17:$C$22,$E933),INDEX(Avaliadores!$C$17:$C$22,$F933),INDEX(Avaliadores!$C$17:$C$22,$G933))</f>
        <v>5.79166666666667</v>
      </c>
      <c r="V933" s="0" t="n">
        <f aca="false">MEDIAN(INDEX(Avaliadores!$D$17:$D$22,$B933),INDEX(Avaliadores!$D$17:$D$22,$C933),INDEX(Avaliadores!$D$17:$D$22,$D933),INDEX(Avaliadores!$D$17:$D$22,$E933),INDEX(Avaliadores!$D$17:$D$22,$F933),INDEX(Avaliadores!$D$17:$D$22,$G933))</f>
        <v>5.29166666666667</v>
      </c>
      <c r="W933" s="0" t="n">
        <f aca="false">MEDIAN(INDEX(Avaliadores!$E$17:$E$22,$B933),INDEX(Avaliadores!$E$17:$E$22,$C933),INDEX(Avaliadores!$E$17:$E$22,$D933),INDEX(Avaliadores!$E$17:$E$22,$E933),INDEX(Avaliadores!$E$17:$E$22,$F933),INDEX(Avaliadores!$E$17:$E$22,$G933))</f>
        <v>6.04166666666667</v>
      </c>
      <c r="X933" s="0" t="n">
        <f aca="false">MEDIAN(INDEX(Avaliadores!$F$17:$F$22,$B933),INDEX(Avaliadores!$F$17:$F$22,$C933),INDEX(Avaliadores!$F$17:$F$22,$D933),INDEX(Avaliadores!$F$17:$F$22,$E933),INDEX(Avaliadores!$F$17:$F$22,$F933),INDEX(Avaliadores!$F$17:$F$22,$G933))</f>
        <v>2.79166666666667</v>
      </c>
      <c r="Y933" s="0" t="n">
        <f aca="false">MEDIAN(INDEX(Avaliadores!$G$17:$G$22,$B933),INDEX(Avaliadores!$G$17:$G$22,$C933),INDEX(Avaliadores!$G$17:$G$22,$D933),INDEX(Avaliadores!$G$17:$G$22,$E933),INDEX(Avaliadores!$G$17:$G$22,$F933),INDEX(Avaliadores!$G$17:$G$22,$G933))</f>
        <v>5.04166666666667</v>
      </c>
      <c r="Z933" s="0" t="n">
        <f aca="false">MEDIAN(INDEX(Avaliadores!$H$17:$H$22,$B933),INDEX(Avaliadores!$H$17:$H$22,$C933),INDEX(Avaliadores!$H$17:$H$22,$D933),INDEX(Avaliadores!$H$17:$H$22,$E933),INDEX(Avaliadores!$H$17:$H$22,$F933),INDEX(Avaliadores!$H$17:$H$22,$G933))</f>
        <v>4.04166666666667</v>
      </c>
      <c r="AA933" s="0" t="n">
        <f aca="false">MEDIAN(INDEX(Avaliadores!$I$17:$I$22,$B933),INDEX(Avaliadores!$I$17:$I$22,$C933),INDEX(Avaliadores!$I$17:$I$22,$D933),INDEX(Avaliadores!$I$17:$I$22,$E933),INDEX(Avaliadores!$I$17:$I$22,$F933),INDEX(Avaliadores!$I$17:$I$22,$G933))</f>
        <v>7.04166666666667</v>
      </c>
      <c r="AB933" s="0" t="n">
        <f aca="false">IF(MAX(H933:K933)=MIN(H933:K933),0,IF($B$17="custo",(MAX(H933:K933)-H933)/(MAX(H933:K933)-MIN(H933:K933)),(H933-MIN(H933:K933))/(MAX(H933:K933)-MIN(H933:K933))))</f>
        <v>0</v>
      </c>
      <c r="AC933" s="0" t="n">
        <f aca="false">IF(MAX(H933:K933)=MIN(H933:K933),0,IF($B$17="custo",(MAX(H933:K933)-I933)/(MAX(H933:K933)-MIN(H933:K933)),(I933-MIN(H933:K933))/(MAX(H933:K933)-MIN(H933:K933))))</f>
        <v>0.0220620096679595</v>
      </c>
      <c r="AD933" s="0" t="n">
        <f aca="false">IF(MAX(H933:K933)=MIN(H933:K933),0,IF($B$17="custo",(MAX(H933:K933)-J933)/(MAX(H933:K933)-MIN(H933:K933)),(J933-MIN(H933:K933))/(MAX(H933:K933)-MIN(H933:K933))))</f>
        <v>0.786403847044062</v>
      </c>
      <c r="AE933" s="0" t="n">
        <f aca="false">IF(MAX(H933:K933)=MIN(H933:K933),0,IF($B$17="custo",(MAX(H933:K933)-K933)/(MAX(H933:K933)-MIN(H933:K933)),(K933-MIN(H933:K933))/(MAX(H933:K933)-MIN(H933:K933))))</f>
        <v>1</v>
      </c>
      <c r="AF933" s="0" t="n">
        <f aca="false">IF(MAX(L933:O933)=MIN(L933:O933),0,IF($C$17="custo",(MAX(L933:O933)-L933)/(MAX(L933:O933)-MIN(L933:O933)),(L933-MIN(L933:O933))/(MAX(L933:O933)-MIN(L933:O933))))</f>
        <v>0.797861116785251</v>
      </c>
      <c r="AG933" s="0" t="n">
        <f aca="false">IF(MAX(L933:O933)=MIN(L933:O933),0,IF($C$17="custo",(MAX(L933:O933)-M933)/(MAX(L933:O933)-MIN(L933:O933)),(M933-MIN(L933:O933))/(MAX(L933:O933)-MIN(L933:O933))))</f>
        <v>1</v>
      </c>
      <c r="AH933" s="0" t="n">
        <f aca="false">IF(MAX(L933:O933)=MIN(L933:O933),0,IF($C$17="custo",(MAX(L933:O933)-N933)/(MAX(L933:O933)-MIN(L933:O933)),(N933-MIN(L933:O933))/(MAX(L933:O933)-MIN(L933:O933))))</f>
        <v>0.740670098270479</v>
      </c>
      <c r="AI933" s="0" t="n">
        <f aca="false">IF(MAX(L933:O933)=MIN(L933:O933),0,IF($C$17="custo",(MAX(L933:O933)-O933)/(MAX(L933:O933)-MIN(L933:O933)),(O933-MIN(L933:O933))/(MAX(L933:O933)-MIN(L933:O933))))</f>
        <v>0</v>
      </c>
      <c r="AJ933" s="0" t="n">
        <f aca="false">IF(MAX(P933:S933)=MIN(P933:S933),0,IF($D$17="custo",(MAX(P933:S933)-P933)/(MAX(P933:S933)-MIN(P933:S933)),(P933-MIN(P933:S933))/(MAX(P933:S933)-MIN(P933:S933))))</f>
        <v>0.197581962604547</v>
      </c>
      <c r="AK933" s="0" t="n">
        <f aca="false">IF(MAX(P933:S933)=MIN(P933:S933),0,IF($D$17="custo",(MAX(P933:S933)-Q933)/(MAX(P933:S933)-MIN(P933:S933)),(Q933-MIN(P933:S933))/(MAX(P933:S933)-MIN(P933:S933))))</f>
        <v>0</v>
      </c>
      <c r="AL933" s="0" t="n">
        <f aca="false">IF(MAX(P933:S933)=MIN(P933:S933),0,IF($D$17="custo",(MAX(P933:S933)-R933)/(MAX(P933:S933)-MIN(P933:S933)),(R933-MIN(P933:S933))/(MAX(P933:S933)-MIN(P933:S933))))</f>
        <v>0.736760959004076</v>
      </c>
      <c r="AM933" s="0" t="n">
        <f aca="false">IF(MAX(P933:S933)=MIN(P933:S933),0,IF($D$17="custo",(MAX(P933:S933)-S933)/(MAX(P933:S933)-MIN(P933:S933)),(S933-MIN(P933:S933))/(MAX(P933:S933)-MIN(P933:S933))))</f>
        <v>1</v>
      </c>
      <c r="AN933" s="0" t="n">
        <f aca="false">IF(MAX(T933:W933)=MIN(T933:W933),0,IF($E$17="custo",(MAX(T933:W933)-T933)/(MAX(T933:W933)-MIN(T933:W933)),(T933-MIN(T933:W933))/(MAX(T933:W933)-MIN(T933:W933))))</f>
        <v>0</v>
      </c>
      <c r="AO933" s="0" t="n">
        <f aca="false">IF(MAX(T933:W933)=MIN(T933:W933),0,IF($E$17="custo",(MAX(T933:W933)-U933)/(MAX(T933:W933)-MIN(T933:W933)),(U933-MIN(T933:W933))/(MAX(T933:W933)-MIN(T933:W933))))</f>
        <v>0.9375</v>
      </c>
      <c r="AP933" s="0" t="n">
        <f aca="false">IF(MAX(T933:W933)=MIN(T933:W933),0,IF($E$17="custo",(MAX(T933:W933)-V933)/(MAX(T933:W933)-MIN(T933:W933)),(V933-MIN(T933:W933))/(MAX(T933:W933)-MIN(T933:W933))))</f>
        <v>0.8125</v>
      </c>
      <c r="AQ933" s="0" t="n">
        <f aca="false">IF(MAX(T933:W933)=MIN(T933:W933),0,IF($E$17="custo",(MAX(T933:W933)-W933)/(MAX(T933:W933)-MIN(T933:W933)),(W933-MIN(T933:W933))/(MAX(T933:W933)-MIN(T933:W933))))</f>
        <v>1</v>
      </c>
      <c r="AR933" s="0" t="n">
        <f aca="false">IF(MAX(X933:AA933)=MIN(X933:AA933),0,IF($F$17="custo",(MAX(X933:AA933)-X933)/(MAX(X933:AA933)-MIN(X933:AA933)),(X933-MIN(X933:AA933))/(MAX(X933:AA933)-MIN(X933:AA933))))</f>
        <v>0</v>
      </c>
      <c r="AS933" s="0" t="n">
        <f aca="false">IF(MAX(X933:AA933)=MIN(X933:AA933),0,IF($F$17="custo",(MAX(X933:AA933)-Y933)/(MAX(X933:AA933)-MIN(X933:AA933)),(Y933-MIN(X933:AA933))/(MAX(X933:AA933)-MIN(X933:AA933))))</f>
        <v>0.529411764705882</v>
      </c>
      <c r="AT933" s="0" t="n">
        <f aca="false">IF(MAX(X933:AA933)=MIN(X933:AA933),0,IF($F$17="custo",(MAX(X933:AA933)-Z933)/(MAX(X933:AA933)-MIN(X933:AA933)),(Z933-MIN(X933:AA933))/(MAX(X933:AA933)-MIN(X933:AA933))))</f>
        <v>0.294117647058824</v>
      </c>
      <c r="AU933" s="0" t="n">
        <f aca="false">IF(MAX(X933:AA933)=MIN(X933:AA933),0,IF($F$17="custo",(MAX(X933:AA933)-AA933)/(MAX(X933:AA933)-MIN(X933:AA933)),(AA933-MIN(X933:AA933))/(MAX(X933:AA933)-MIN(X933:AA933))))</f>
        <v>1</v>
      </c>
      <c r="AV933" s="0" t="n">
        <f aca="false">STDEVP(AB933:AE933)</f>
        <v>0.447571378160234</v>
      </c>
      <c r="AW933" s="0" t="n">
        <f aca="false">STDEVP(AF933:AI933)</f>
        <v>0.378859925862029</v>
      </c>
      <c r="AX933" s="0" t="n">
        <f aca="false">STDEVP(AJ933:AM933)</f>
        <v>0.402005817142279</v>
      </c>
      <c r="AY933" s="0" t="n">
        <f aca="false">STDEVP(AN933:AQ933)</f>
        <v>0.40262808521016</v>
      </c>
      <c r="AZ933" s="0" t="n">
        <f aca="false">STDEVP(AR933:AU933)</f>
        <v>0.365878097194845</v>
      </c>
      <c r="BA933" s="0" t="n">
        <f aca="false">AV933*((1-IFERROR(CORREL(AB933:AE933,AF933:AI933),0))+(1-IFERROR(CORREL(AB933:AE933,AJ933:AM933),0))+(1-IFERROR(CORREL(AB933:AE933,AN933:AQ933),0))+(1-IFERROR(CORREL(AB933:AE933,AR933:AU933),0)))</f>
        <v>1.16591588484966</v>
      </c>
      <c r="BB933" s="0" t="n">
        <f aca="false">AW933*((1-IFERROR(CORREL(AF933:AI933,AB933:AE933),0))+(1-IFERROR(CORREL(AF933:AI933,AJ933:AM933),0))+(1-IFERROR(CORREL(AF933:AI933,AN933:AQ933),0))+(1-IFERROR(CORREL(AF933:AI933,AR933:AU933),0)))</f>
        <v>2.55290679343916</v>
      </c>
      <c r="BC933" s="0" t="n">
        <f aca="false">AX933*((1-IFERROR(CORREL(AJ933:AM933,AB933:AE933),0))+(1-IFERROR(CORREL(AJ933:AM933,AF933:AI933),0))+(1-IFERROR(CORREL(AJ933:AM933,AN933:AQ933),0))+(1-IFERROR(CORREL(AJ933:AM933,AR933:AU933),0)))</f>
        <v>1.16457925837804</v>
      </c>
      <c r="BD933" s="0" t="n">
        <f aca="false">AY933*((1-IFERROR(CORREL(AN933:AQ933,AB933:AE933),0))+(1-IFERROR(CORREL(AN933:AQ933,AF933:AI933),0))+(1-IFERROR(CORREL(AN933:AQ933,AJ933:AM933),0))+(1-IFERROR(CORREL(AN933:AQ933,AR933:AU933),0)))</f>
        <v>1.01765026805802</v>
      </c>
      <c r="BE933" s="0" t="n">
        <f aca="false">AZ933*((1-IFERROR(CORREL(AR933:AU933,AB933:AE933),0))+(1-IFERROR(CORREL(AR933:AU933,AF933:AI933),0))+(1-IFERROR(CORREL(AR933:AU933,AJ933:AM933),0))+(1-IFERROR(CORREL(AR933:AU933,AN933:AQ933),0)))</f>
        <v>0.993003851636524</v>
      </c>
      <c r="BF933" s="0" t="n">
        <f aca="false">IF(SUM(BA933:BE933)&gt;0,BA933/SUM(BA933:BE933),1/5)</f>
        <v>0.169119002705791</v>
      </c>
      <c r="BG933" s="0" t="n">
        <f aca="false">IF(SUM(BA933:BE933)&gt;0,BB933/SUM(BA933:BE933),1/5)</f>
        <v>0.370305488172452</v>
      </c>
      <c r="BH933" s="0" t="n">
        <f aca="false">IF(SUM(BA933:BE933)&gt;0,BC933/SUM(BA933:BE933),1/5)</f>
        <v>0.168925121707336</v>
      </c>
      <c r="BI933" s="0" t="n">
        <f aca="false">IF(SUM(BA933:BE933)&gt;0,BD933/SUM(BA933:BE933),1/5)</f>
        <v>0.147612705748018</v>
      </c>
      <c r="BJ933" s="0" t="n">
        <f aca="false">IF(SUM(BA933:BE933)&gt;0,BE933/SUM(BA933:BE933),1/5)</f>
        <v>0.144037681666403</v>
      </c>
      <c r="BK933" s="0" t="n">
        <f aca="false">BF933*AB933+BG933*AF933+BH933*AJ933+BI933*AN933+BJ933*AR933</f>
        <v>0.328828907425127</v>
      </c>
      <c r="BL933" s="0" t="n">
        <f aca="false">BF933*AC933+BG933*AG933+BH933*AK933+BI933*AO933+BJ933*AS933</f>
        <v>0.588678748119104</v>
      </c>
      <c r="BM933" s="0" t="n">
        <f aca="false">BF933*AD933+BG933*AH933+BH933*AL933+BI933*AP933+BJ933*AT933</f>
        <v>0.694026818759649</v>
      </c>
      <c r="BN933" s="0" t="n">
        <f aca="false">BF933*AE933+BG933*AI933+BH933*AM933+BI933*AQ933+BJ933*AU933</f>
        <v>0.629694511827548</v>
      </c>
      <c r="BO933" s="0" t="n">
        <f aca="false">RANK(BK933,$BK933:$BN933)</f>
        <v>4</v>
      </c>
      <c r="BP933" s="0" t="n">
        <f aca="false">RANK(BL933,$BK933:$BN933)</f>
        <v>3</v>
      </c>
      <c r="BQ933" s="0" t="n">
        <f aca="false">RANK(BM933,$BK933:$BN933)</f>
        <v>1</v>
      </c>
      <c r="BR933" s="0" t="n">
        <f aca="false">RANK(BN933,$BK933:$BN933)</f>
        <v>2</v>
      </c>
    </row>
    <row r="934" customFormat="false" ht="15" hidden="false" customHeight="false" outlineLevel="0" collapsed="false">
      <c r="A934" s="0" t="n">
        <v>911</v>
      </c>
      <c r="B934" s="0" t="n">
        <f aca="false">RANDBETWEEN(1,$B$5)</f>
        <v>3</v>
      </c>
      <c r="C934" s="0" t="n">
        <f aca="false">RANDBETWEEN(1,$B$5)</f>
        <v>3</v>
      </c>
      <c r="D934" s="0" t="n">
        <f aca="false">RANDBETWEEN(1,$B$5)</f>
        <v>1</v>
      </c>
      <c r="E934" s="0" t="n">
        <f aca="false">RANDBETWEEN(1,$B$5)</f>
        <v>6</v>
      </c>
      <c r="F934" s="0" t="n">
        <f aca="false">RANDBETWEEN(1,$B$5)</f>
        <v>5</v>
      </c>
      <c r="G934" s="0" t="n">
        <f aca="false">RANDBETWEEN(1,$B$5)</f>
        <v>2</v>
      </c>
      <c r="H934" s="0" t="n">
        <f aca="true">NORMINV(RAND(),$B$8,$B$13)</f>
        <v>54.6888919841766</v>
      </c>
      <c r="I934" s="0" t="n">
        <f aca="true">NORMINV(RAND(),$C$8,$C$13)</f>
        <v>64.2826497256023</v>
      </c>
      <c r="J934" s="0" t="n">
        <f aca="true">NORMINV(RAND(),$D$8,$D$13)</f>
        <v>16.3968506948869</v>
      </c>
      <c r="K934" s="0" t="n">
        <f aca="true">NORMINV(RAND(),$E$8,$E$13)</f>
        <v>2.89793328985227</v>
      </c>
      <c r="L934" s="0" t="n">
        <f aca="true">NORMINV(RAND(),$B$9,$B$14)</f>
        <v>60.2807195262416</v>
      </c>
      <c r="M934" s="0" t="n">
        <f aca="true">NORMINV(RAND(),$C$9,$C$14)</f>
        <v>46.6483341932282</v>
      </c>
      <c r="N934" s="0" t="n">
        <f aca="true">NORMINV(RAND(),$D$9,$D$14)</f>
        <v>51.4138295407374</v>
      </c>
      <c r="O934" s="0" t="n">
        <f aca="true">NORMINV(RAND(),$E$9,$E$14)</f>
        <v>27.8472373419175</v>
      </c>
      <c r="P934" s="0" t="n">
        <f aca="true">NORMINV(RAND(),$B$10,$B$15)</f>
        <v>23.2303262093923</v>
      </c>
      <c r="Q934" s="0" t="n">
        <f aca="true">NORMINV(RAND(),$C$10,$C$15)</f>
        <v>30.5555072438722</v>
      </c>
      <c r="R934" s="0" t="n">
        <f aca="true">NORMINV(RAND(),$D$10,$D$15)</f>
        <v>9.79625131711673</v>
      </c>
      <c r="S934" s="0" t="n">
        <f aca="true">NORMINV(RAND(),$E$10,$E$15)</f>
        <v>4.3458429345509</v>
      </c>
      <c r="T934" s="0" t="n">
        <f aca="false">MEDIAN(INDEX(Avaliadores!$B$17:$B$22,$B934),INDEX(Avaliadores!$B$17:$B$22,$C934),INDEX(Avaliadores!$B$17:$B$22,$D934),INDEX(Avaliadores!$B$17:$B$22,$E934),INDEX(Avaliadores!$B$17:$B$22,$F934),INDEX(Avaliadores!$B$17:$B$22,$G934))</f>
        <v>2.66666666666667</v>
      </c>
      <c r="U934" s="0" t="n">
        <f aca="false">MEDIAN(INDEX(Avaliadores!$C$17:$C$22,$B934),INDEX(Avaliadores!$C$17:$C$22,$C934),INDEX(Avaliadores!$C$17:$C$22,$D934),INDEX(Avaliadores!$C$17:$C$22,$E934),INDEX(Avaliadores!$C$17:$C$22,$F934),INDEX(Avaliadores!$C$17:$C$22,$G934))</f>
        <v>4.91666666666667</v>
      </c>
      <c r="V934" s="0" t="n">
        <f aca="false">MEDIAN(INDEX(Avaliadores!$D$17:$D$22,$B934),INDEX(Avaliadores!$D$17:$D$22,$C934),INDEX(Avaliadores!$D$17:$D$22,$D934),INDEX(Avaliadores!$D$17:$D$22,$E934),INDEX(Avaliadores!$D$17:$D$22,$F934),INDEX(Avaliadores!$D$17:$D$22,$G934))</f>
        <v>5.79166666666667</v>
      </c>
      <c r="W934" s="0" t="n">
        <f aca="false">MEDIAN(INDEX(Avaliadores!$E$17:$E$22,$B934),INDEX(Avaliadores!$E$17:$E$22,$C934),INDEX(Avaliadores!$E$17:$E$22,$D934),INDEX(Avaliadores!$E$17:$E$22,$E934),INDEX(Avaliadores!$E$17:$E$22,$F934),INDEX(Avaliadores!$E$17:$E$22,$G934))</f>
        <v>6.04166666666667</v>
      </c>
      <c r="X934" s="0" t="n">
        <f aca="false">MEDIAN(INDEX(Avaliadores!$F$17:$F$22,$B934),INDEX(Avaliadores!$F$17:$F$22,$C934),INDEX(Avaliadores!$F$17:$F$22,$D934),INDEX(Avaliadores!$F$17:$F$22,$E934),INDEX(Avaliadores!$F$17:$F$22,$F934),INDEX(Avaliadores!$F$17:$F$22,$G934))</f>
        <v>2.66666666666667</v>
      </c>
      <c r="Y934" s="0" t="n">
        <f aca="false">MEDIAN(INDEX(Avaliadores!$G$17:$G$22,$B934),INDEX(Avaliadores!$G$17:$G$22,$C934),INDEX(Avaliadores!$G$17:$G$22,$D934),INDEX(Avaliadores!$G$17:$G$22,$E934),INDEX(Avaliadores!$G$17:$G$22,$F934),INDEX(Avaliadores!$G$17:$G$22,$G934))</f>
        <v>5.41666666666667</v>
      </c>
      <c r="Z934" s="0" t="n">
        <f aca="false">MEDIAN(INDEX(Avaliadores!$H$17:$H$22,$B934),INDEX(Avaliadores!$H$17:$H$22,$C934),INDEX(Avaliadores!$H$17:$H$22,$D934),INDEX(Avaliadores!$H$17:$H$22,$E934),INDEX(Avaliadores!$H$17:$H$22,$F934),INDEX(Avaliadores!$H$17:$H$22,$G934))</f>
        <v>3.91666666666667</v>
      </c>
      <c r="AA934" s="0" t="n">
        <f aca="false">MEDIAN(INDEX(Avaliadores!$I$17:$I$22,$B934),INDEX(Avaliadores!$I$17:$I$22,$C934),INDEX(Avaliadores!$I$17:$I$22,$D934),INDEX(Avaliadores!$I$17:$I$22,$E934),INDEX(Avaliadores!$I$17:$I$22,$F934),INDEX(Avaliadores!$I$17:$I$22,$G934))</f>
        <v>6.79166666666667</v>
      </c>
      <c r="AB934" s="0" t="n">
        <f aca="false">IF(MAX(H934:K934)=MIN(H934:K934),0,IF($B$17="custo",(MAX(H934:K934)-H934)/(MAX(H934:K934)-MIN(H934:K934)),(H934-MIN(H934:K934))/(MAX(H934:K934)-MIN(H934:K934))))</f>
        <v>0.156289029232013</v>
      </c>
      <c r="AC934" s="0" t="n">
        <f aca="false">IF(MAX(H934:K934)=MIN(H934:K934),0,IF($B$17="custo",(MAX(H934:K934)-I934)/(MAX(H934:K934)-MIN(H934:K934)),(I934-MIN(H934:K934))/(MAX(H934:K934)-MIN(H934:K934))))</f>
        <v>0</v>
      </c>
      <c r="AD934" s="0" t="n">
        <f aca="false">IF(MAX(H934:K934)=MIN(H934:K934),0,IF($B$17="custo",(MAX(H934:K934)-J934)/(MAX(H934:K934)-MIN(H934:K934)),(J934-MIN(H934:K934))/(MAX(H934:K934)-MIN(H934:K934))))</f>
        <v>0.780093186238571</v>
      </c>
      <c r="AE934" s="0" t="n">
        <f aca="false">IF(MAX(H934:K934)=MIN(H934:K934),0,IF($B$17="custo",(MAX(H934:K934)-K934)/(MAX(H934:K934)-MIN(H934:K934)),(K934-MIN(H934:K934))/(MAX(H934:K934)-MIN(H934:K934))))</f>
        <v>1</v>
      </c>
      <c r="AF934" s="0" t="n">
        <f aca="false">IF(MAX(L934:O934)=MIN(L934:O934),0,IF($C$17="custo",(MAX(L934:O934)-L934)/(MAX(L934:O934)-MIN(L934:O934)),(L934-MIN(L934:O934))/(MAX(L934:O934)-MIN(L934:O934))))</f>
        <v>1</v>
      </c>
      <c r="AG934" s="0" t="n">
        <f aca="false">IF(MAX(L934:O934)=MIN(L934:O934),0,IF($C$17="custo",(MAX(L934:O934)-M934)/(MAX(L934:O934)-MIN(L934:O934)),(M934-MIN(L934:O934))/(MAX(L934:O934)-MIN(L934:O934))))</f>
        <v>0.579681723487519</v>
      </c>
      <c r="AH934" s="0" t="n">
        <f aca="false">IF(MAX(L934:O934)=MIN(L934:O934),0,IF($C$17="custo",(MAX(L934:O934)-N934)/(MAX(L934:O934)-MIN(L934:O934)),(N934-MIN(L934:O934))/(MAX(L934:O934)-MIN(L934:O934))))</f>
        <v>0.726613074257263</v>
      </c>
      <c r="AI934" s="0" t="n">
        <f aca="false">IF(MAX(L934:O934)=MIN(L934:O934),0,IF($C$17="custo",(MAX(L934:O934)-O934)/(MAX(L934:O934)-MIN(L934:O934)),(O934-MIN(L934:O934))/(MAX(L934:O934)-MIN(L934:O934))))</f>
        <v>0</v>
      </c>
      <c r="AJ934" s="0" t="n">
        <f aca="false">IF(MAX(P934:S934)=MIN(P934:S934),0,IF($D$17="custo",(MAX(P934:S934)-P934)/(MAX(P934:S934)-MIN(P934:S934)),(P934-MIN(P934:S934))/(MAX(P934:S934)-MIN(P934:S934))))</f>
        <v>0.279483970035997</v>
      </c>
      <c r="AK934" s="0" t="n">
        <f aca="false">IF(MAX(P934:S934)=MIN(P934:S934),0,IF($D$17="custo",(MAX(P934:S934)-Q934)/(MAX(P934:S934)-MIN(P934:S934)),(Q934-MIN(P934:S934))/(MAX(P934:S934)-MIN(P934:S934))))</f>
        <v>0</v>
      </c>
      <c r="AL934" s="0" t="n">
        <f aca="false">IF(MAX(P934:S934)=MIN(P934:S934),0,IF($D$17="custo",(MAX(P934:S934)-R934)/(MAX(P934:S934)-MIN(P934:S934)),(R934-MIN(P934:S934))/(MAX(P934:S934)-MIN(P934:S934))))</f>
        <v>0.79204585307766</v>
      </c>
      <c r="AM934" s="0" t="n">
        <f aca="false">IF(MAX(P934:S934)=MIN(P934:S934),0,IF($D$17="custo",(MAX(P934:S934)-S934)/(MAX(P934:S934)-MIN(P934:S934)),(S934-MIN(P934:S934))/(MAX(P934:S934)-MIN(P934:S934))))</f>
        <v>1</v>
      </c>
      <c r="AN934" s="0" t="n">
        <f aca="false">IF(MAX(T934:W934)=MIN(T934:W934),0,IF($E$17="custo",(MAX(T934:W934)-T934)/(MAX(T934:W934)-MIN(T934:W934)),(T934-MIN(T934:W934))/(MAX(T934:W934)-MIN(T934:W934))))</f>
        <v>0</v>
      </c>
      <c r="AO934" s="0" t="n">
        <f aca="false">IF(MAX(T934:W934)=MIN(T934:W934),0,IF($E$17="custo",(MAX(T934:W934)-U934)/(MAX(T934:W934)-MIN(T934:W934)),(U934-MIN(T934:W934))/(MAX(T934:W934)-MIN(T934:W934))))</f>
        <v>0.666666666666667</v>
      </c>
      <c r="AP934" s="0" t="n">
        <f aca="false">IF(MAX(T934:W934)=MIN(T934:W934),0,IF($E$17="custo",(MAX(T934:W934)-V934)/(MAX(T934:W934)-MIN(T934:W934)),(V934-MIN(T934:W934))/(MAX(T934:W934)-MIN(T934:W934))))</f>
        <v>0.925925925925926</v>
      </c>
      <c r="AQ934" s="0" t="n">
        <f aca="false">IF(MAX(T934:W934)=MIN(T934:W934),0,IF($E$17="custo",(MAX(T934:W934)-W934)/(MAX(T934:W934)-MIN(T934:W934)),(W934-MIN(T934:W934))/(MAX(T934:W934)-MIN(T934:W934))))</f>
        <v>1</v>
      </c>
      <c r="AR934" s="0" t="n">
        <f aca="false">IF(MAX(X934:AA934)=MIN(X934:AA934),0,IF($F$17="custo",(MAX(X934:AA934)-X934)/(MAX(X934:AA934)-MIN(X934:AA934)),(X934-MIN(X934:AA934))/(MAX(X934:AA934)-MIN(X934:AA934))))</f>
        <v>0</v>
      </c>
      <c r="AS934" s="0" t="n">
        <f aca="false">IF(MAX(X934:AA934)=MIN(X934:AA934),0,IF($F$17="custo",(MAX(X934:AA934)-Y934)/(MAX(X934:AA934)-MIN(X934:AA934)),(Y934-MIN(X934:AA934))/(MAX(X934:AA934)-MIN(X934:AA934))))</f>
        <v>0.666666666666667</v>
      </c>
      <c r="AT934" s="0" t="n">
        <f aca="false">IF(MAX(X934:AA934)=MIN(X934:AA934),0,IF($F$17="custo",(MAX(X934:AA934)-Z934)/(MAX(X934:AA934)-MIN(X934:AA934)),(Z934-MIN(X934:AA934))/(MAX(X934:AA934)-MIN(X934:AA934))))</f>
        <v>0.303030303030303</v>
      </c>
      <c r="AU934" s="0" t="n">
        <f aca="false">IF(MAX(X934:AA934)=MIN(X934:AA934),0,IF($F$17="custo",(MAX(X934:AA934)-AA934)/(MAX(X934:AA934)-MIN(X934:AA934)),(AA934-MIN(X934:AA934))/(MAX(X934:AA934)-MIN(X934:AA934))))</f>
        <v>1</v>
      </c>
      <c r="AV934" s="0" t="n">
        <f aca="false">STDEVP(AB934:AE934)</f>
        <v>0.417006480398219</v>
      </c>
      <c r="AW934" s="0" t="n">
        <f aca="false">STDEVP(AF934:AI934)</f>
        <v>0.365461535835473</v>
      </c>
      <c r="AX934" s="0" t="n">
        <f aca="false">STDEVP(AJ934:AM934)</f>
        <v>0.397693025734761</v>
      </c>
      <c r="AY934" s="0" t="n">
        <f aca="false">STDEVP(AN934:AQ934)</f>
        <v>0.394144382477644</v>
      </c>
      <c r="AZ934" s="0" t="n">
        <f aca="false">STDEVP(AR934:AU934)</f>
        <v>0.376279573884474</v>
      </c>
      <c r="BA934" s="0" t="n">
        <f aca="false">AV934*((1-IFERROR(CORREL(AB934:AE934,AF934:AI934),0))+(1-IFERROR(CORREL(AB934:AE934,AJ934:AM934),0))+(1-IFERROR(CORREL(AB934:AE934,AN934:AQ934),0))+(1-IFERROR(CORREL(AB934:AE934,AR934:AU934),0)))</f>
        <v>1.03870330381879</v>
      </c>
      <c r="BB934" s="0" t="n">
        <f aca="false">AW934*((1-IFERROR(CORREL(AF934:AI934,AB934:AE934),0))+(1-IFERROR(CORREL(AF934:AI934,AJ934:AM934),0))+(1-IFERROR(CORREL(AF934:AI934,AN934:AQ934),0))+(1-IFERROR(CORREL(AF934:AI934,AR934:AU934),0)))</f>
        <v>2.53878778203626</v>
      </c>
      <c r="BC934" s="0" t="n">
        <f aca="false">AX934*((1-IFERROR(CORREL(AJ934:AM934,AB934:AE934),0))+(1-IFERROR(CORREL(AJ934:AM934,AF934:AI934),0))+(1-IFERROR(CORREL(AJ934:AM934,AN934:AQ934),0))+(1-IFERROR(CORREL(AJ934:AM934,AR934:AU934),0)))</f>
        <v>1.03406783153589</v>
      </c>
      <c r="BD934" s="0" t="n">
        <f aca="false">AY934*((1-IFERROR(CORREL(AN934:AQ934,AB934:AE934),0))+(1-IFERROR(CORREL(AN934:AQ934,AF934:AI934),0))+(1-IFERROR(CORREL(AN934:AQ934,AJ934:AM934),0))+(1-IFERROR(CORREL(AN934:AQ934,AR934:AU934),0)))</f>
        <v>1.05090795503044</v>
      </c>
      <c r="BE934" s="0" t="n">
        <f aca="false">AZ934*((1-IFERROR(CORREL(AR934:AU934,AB934:AE934),0))+(1-IFERROR(CORREL(AR934:AU934,AF934:AI934),0))+(1-IFERROR(CORREL(AR934:AU934,AJ934:AM934),0))+(1-IFERROR(CORREL(AR934:AU934,AN934:AQ934),0)))</f>
        <v>1.27477209307703</v>
      </c>
      <c r="BF934" s="0" t="n">
        <f aca="false">IF(SUM(BA934:BE934)&gt;0,BA934/SUM(BA934:BE934),1/5)</f>
        <v>0.149728632527244</v>
      </c>
      <c r="BG934" s="0" t="n">
        <f aca="false">IF(SUM(BA934:BE934)&gt;0,BB934/SUM(BA934:BE934),1/5)</f>
        <v>0.365965162028098</v>
      </c>
      <c r="BH934" s="0" t="n">
        <f aca="false">IF(SUM(BA934:BE934)&gt;0,BC934/SUM(BA934:BE934),1/5)</f>
        <v>0.149060431200181</v>
      </c>
      <c r="BI934" s="0" t="n">
        <f aca="false">IF(SUM(BA934:BE934)&gt;0,BD934/SUM(BA934:BE934),1/5)</f>
        <v>0.151487927727013</v>
      </c>
      <c r="BJ934" s="0" t="n">
        <f aca="false">IF(SUM(BA934:BE934)&gt;0,BE934/SUM(BA934:BE934),1/5)</f>
        <v>0.183757846517464</v>
      </c>
      <c r="BK934" s="0" t="n">
        <f aca="false">BF934*AB934+BG934*AF934+BH934*AJ934+BI934*AN934+BJ934*AR934</f>
        <v>0.431026105741121</v>
      </c>
      <c r="BL934" s="0" t="n">
        <f aca="false">BF934*AC934+BG934*AG934+BH934*AK934+BI934*AO934+BJ934*AS934</f>
        <v>0.435640498690488</v>
      </c>
      <c r="BM934" s="0" t="n">
        <f aca="false">BF934*AD934+BG934*AH934+BH934*AL934+BI934*AP934+BJ934*AT934</f>
        <v>0.696730849523304</v>
      </c>
      <c r="BN934" s="0" t="n">
        <f aca="false">BF934*AE934+BG934*AI934+BH934*AM934+BI934*AQ934+BJ934*AU934</f>
        <v>0.634034837971903</v>
      </c>
      <c r="BO934" s="0" t="n">
        <f aca="false">RANK(BK934,$BK934:$BN934)</f>
        <v>4</v>
      </c>
      <c r="BP934" s="0" t="n">
        <f aca="false">RANK(BL934,$BK934:$BN934)</f>
        <v>3</v>
      </c>
      <c r="BQ934" s="0" t="n">
        <f aca="false">RANK(BM934,$BK934:$BN934)</f>
        <v>1</v>
      </c>
      <c r="BR934" s="0" t="n">
        <f aca="false">RANK(BN934,$BK934:$BN934)</f>
        <v>2</v>
      </c>
    </row>
    <row r="935" customFormat="false" ht="15" hidden="false" customHeight="false" outlineLevel="0" collapsed="false">
      <c r="A935" s="0" t="n">
        <v>912</v>
      </c>
      <c r="B935" s="0" t="n">
        <f aca="false">RANDBETWEEN(1,$B$5)</f>
        <v>4</v>
      </c>
      <c r="C935" s="0" t="n">
        <f aca="false">RANDBETWEEN(1,$B$5)</f>
        <v>6</v>
      </c>
      <c r="D935" s="0" t="n">
        <f aca="false">RANDBETWEEN(1,$B$5)</f>
        <v>6</v>
      </c>
      <c r="E935" s="0" t="n">
        <f aca="false">RANDBETWEEN(1,$B$5)</f>
        <v>1</v>
      </c>
      <c r="F935" s="0" t="n">
        <f aca="false">RANDBETWEEN(1,$B$5)</f>
        <v>1</v>
      </c>
      <c r="G935" s="0" t="n">
        <f aca="false">RANDBETWEEN(1,$B$5)</f>
        <v>6</v>
      </c>
      <c r="H935" s="0" t="n">
        <f aca="true">NORMINV(RAND(),$B$8,$B$13)</f>
        <v>53.6282445875626</v>
      </c>
      <c r="I935" s="0" t="n">
        <f aca="true">NORMINV(RAND(),$C$8,$C$13)</f>
        <v>58.3201426127569</v>
      </c>
      <c r="J935" s="0" t="n">
        <f aca="true">NORMINV(RAND(),$D$8,$D$13)</f>
        <v>15.2051564723552</v>
      </c>
      <c r="K935" s="0" t="n">
        <f aca="true">NORMINV(RAND(),$E$8,$E$13)</f>
        <v>3.58470719670791</v>
      </c>
      <c r="L935" s="0" t="n">
        <f aca="true">NORMINV(RAND(),$B$9,$B$14)</f>
        <v>44.2380946440258</v>
      </c>
      <c r="M935" s="0" t="n">
        <f aca="true">NORMINV(RAND(),$C$9,$C$14)</f>
        <v>52.2586703293473</v>
      </c>
      <c r="N935" s="0" t="n">
        <f aca="true">NORMINV(RAND(),$D$9,$D$14)</f>
        <v>49.3219614453945</v>
      </c>
      <c r="O935" s="0" t="n">
        <f aca="true">NORMINV(RAND(),$E$9,$E$14)</f>
        <v>22.4024249930842</v>
      </c>
      <c r="P935" s="0" t="n">
        <f aca="true">NORMINV(RAND(),$B$10,$B$15)</f>
        <v>23.9145113655565</v>
      </c>
      <c r="Q935" s="0" t="n">
        <f aca="true">NORMINV(RAND(),$C$10,$C$15)</f>
        <v>33.3823073740732</v>
      </c>
      <c r="R935" s="0" t="n">
        <f aca="true">NORMINV(RAND(),$D$10,$D$15)</f>
        <v>9.63546409213177</v>
      </c>
      <c r="S935" s="0" t="n">
        <f aca="true">NORMINV(RAND(),$E$10,$E$15)</f>
        <v>4.34844754118476</v>
      </c>
      <c r="T935" s="0" t="n">
        <f aca="false">MEDIAN(INDEX(Avaliadores!$B$17:$B$22,$B935),INDEX(Avaliadores!$B$17:$B$22,$C935),INDEX(Avaliadores!$B$17:$B$22,$D935),INDEX(Avaliadores!$B$17:$B$22,$E935),INDEX(Avaliadores!$B$17:$B$22,$F935),INDEX(Avaliadores!$B$17:$B$22,$G935))</f>
        <v>2.04166666666667</v>
      </c>
      <c r="U935" s="0" t="n">
        <f aca="false">MEDIAN(INDEX(Avaliadores!$C$17:$C$22,$B935),INDEX(Avaliadores!$C$17:$C$22,$C935),INDEX(Avaliadores!$C$17:$C$22,$D935),INDEX(Avaliadores!$C$17:$C$22,$E935),INDEX(Avaliadores!$C$17:$C$22,$F935),INDEX(Avaliadores!$C$17:$C$22,$G935))</f>
        <v>5.79166666666667</v>
      </c>
      <c r="V935" s="0" t="n">
        <f aca="false">MEDIAN(INDEX(Avaliadores!$D$17:$D$22,$B935),INDEX(Avaliadores!$D$17:$D$22,$C935),INDEX(Avaliadores!$D$17:$D$22,$D935),INDEX(Avaliadores!$D$17:$D$22,$E935),INDEX(Avaliadores!$D$17:$D$22,$F935),INDEX(Avaliadores!$D$17:$D$22,$G935))</f>
        <v>5.29166666666667</v>
      </c>
      <c r="W935" s="0" t="n">
        <f aca="false">MEDIAN(INDEX(Avaliadores!$E$17:$E$22,$B935),INDEX(Avaliadores!$E$17:$E$22,$C935),INDEX(Avaliadores!$E$17:$E$22,$D935),INDEX(Avaliadores!$E$17:$E$22,$E935),INDEX(Avaliadores!$E$17:$E$22,$F935),INDEX(Avaliadores!$E$17:$E$22,$G935))</f>
        <v>6.29166666666667</v>
      </c>
      <c r="X935" s="0" t="n">
        <f aca="false">MEDIAN(INDEX(Avaliadores!$F$17:$F$22,$B935),INDEX(Avaliadores!$F$17:$F$22,$C935),INDEX(Avaliadores!$F$17:$F$22,$D935),INDEX(Avaliadores!$F$17:$F$22,$E935),INDEX(Avaliadores!$F$17:$F$22,$F935),INDEX(Avaliadores!$F$17:$F$22,$G935))</f>
        <v>3.04166666666667</v>
      </c>
      <c r="Y935" s="0" t="n">
        <f aca="false">MEDIAN(INDEX(Avaliadores!$G$17:$G$22,$B935),INDEX(Avaliadores!$G$17:$G$22,$C935),INDEX(Avaliadores!$G$17:$G$22,$D935),INDEX(Avaliadores!$G$17:$G$22,$E935),INDEX(Avaliadores!$G$17:$G$22,$F935),INDEX(Avaliadores!$G$17:$G$22,$G935))</f>
        <v>5.04166666666667</v>
      </c>
      <c r="Z935" s="0" t="n">
        <f aca="false">MEDIAN(INDEX(Avaliadores!$H$17:$H$22,$B935),INDEX(Avaliadores!$H$17:$H$22,$C935),INDEX(Avaliadores!$H$17:$H$22,$D935),INDEX(Avaliadores!$H$17:$H$22,$E935),INDEX(Avaliadores!$H$17:$H$22,$F935),INDEX(Avaliadores!$H$17:$H$22,$G935))</f>
        <v>4.04166666666667</v>
      </c>
      <c r="AA935" s="0" t="n">
        <f aca="false">MEDIAN(INDEX(Avaliadores!$I$17:$I$22,$B935),INDEX(Avaliadores!$I$17:$I$22,$C935),INDEX(Avaliadores!$I$17:$I$22,$D935),INDEX(Avaliadores!$I$17:$I$22,$E935),INDEX(Avaliadores!$I$17:$I$22,$F935),INDEX(Avaliadores!$I$17:$I$22,$G935))</f>
        <v>7.04166666666667</v>
      </c>
      <c r="AB935" s="0" t="n">
        <f aca="false">IF(MAX(H935:K935)=MIN(H935:K935),0,IF($B$17="custo",(MAX(H935:K935)-H935)/(MAX(H935:K935)-MIN(H935:K935)),(H935-MIN(H935:K935))/(MAX(H935:K935)-MIN(H935:K935))))</f>
        <v>0.0857195706863531</v>
      </c>
      <c r="AC935" s="0" t="n">
        <f aca="false">IF(MAX(H935:K935)=MIN(H935:K935),0,IF($B$17="custo",(MAX(H935:K935)-I935)/(MAX(H935:K935)-MIN(H935:K935)),(I935-MIN(H935:K935))/(MAX(H935:K935)-MIN(H935:K935))))</f>
        <v>0</v>
      </c>
      <c r="AD935" s="0" t="n">
        <f aca="false">IF(MAX(H935:K935)=MIN(H935:K935),0,IF($B$17="custo",(MAX(H935:K935)-J935)/(MAX(H935:K935)-MIN(H935:K935)),(J935-MIN(H935:K935))/(MAX(H935:K935)-MIN(H935:K935))))</f>
        <v>0.787697874561164</v>
      </c>
      <c r="AE935" s="0" t="n">
        <f aca="false">IF(MAX(H935:K935)=MIN(H935:K935),0,IF($B$17="custo",(MAX(H935:K935)-K935)/(MAX(H935:K935)-MIN(H935:K935)),(K935-MIN(H935:K935))/(MAX(H935:K935)-MIN(H935:K935))))</f>
        <v>1</v>
      </c>
      <c r="AF935" s="0" t="n">
        <f aca="false">IF(MAX(L935:O935)=MIN(L935:O935),0,IF($C$17="custo",(MAX(L935:O935)-L935)/(MAX(L935:O935)-MIN(L935:O935)),(L935-MIN(L935:O935))/(MAX(L935:O935)-MIN(L935:O935))))</f>
        <v>0.731360203033308</v>
      </c>
      <c r="AG935" s="0" t="n">
        <f aca="false">IF(MAX(L935:O935)=MIN(L935:O935),0,IF($C$17="custo",(MAX(L935:O935)-M935)/(MAX(L935:O935)-MIN(L935:O935)),(M935-MIN(L935:O935))/(MAX(L935:O935)-MIN(L935:O935))))</f>
        <v>1</v>
      </c>
      <c r="AH935" s="0" t="n">
        <f aca="false">IF(MAX(L935:O935)=MIN(L935:O935),0,IF($C$17="custo",(MAX(L935:O935)-N935)/(MAX(L935:O935)-MIN(L935:O935)),(N935-MIN(L935:O935))/(MAX(L935:O935)-MIN(L935:O935))))</f>
        <v>0.901638372445115</v>
      </c>
      <c r="AI935" s="0" t="n">
        <f aca="false">IF(MAX(L935:O935)=MIN(L935:O935),0,IF($C$17="custo",(MAX(L935:O935)-O935)/(MAX(L935:O935)-MIN(L935:O935)),(O935-MIN(L935:O935))/(MAX(L935:O935)-MIN(L935:O935))))</f>
        <v>0</v>
      </c>
      <c r="AJ935" s="0" t="n">
        <f aca="false">IF(MAX(P935:S935)=MIN(P935:S935),0,IF($D$17="custo",(MAX(P935:S935)-P935)/(MAX(P935:S935)-MIN(P935:S935)),(P935-MIN(P935:S935))/(MAX(P935:S935)-MIN(P935:S935))))</f>
        <v>0.326094982307242</v>
      </c>
      <c r="AK935" s="0" t="n">
        <f aca="false">IF(MAX(P935:S935)=MIN(P935:S935),0,IF($D$17="custo",(MAX(P935:S935)-Q935)/(MAX(P935:S935)-MIN(P935:S935)),(Q935-MIN(P935:S935))/(MAX(P935:S935)-MIN(P935:S935))))</f>
        <v>0</v>
      </c>
      <c r="AL935" s="0" t="n">
        <f aca="false">IF(MAX(P935:S935)=MIN(P935:S935),0,IF($D$17="custo",(MAX(P935:S935)-R935)/(MAX(P935:S935)-MIN(P935:S935)),(R935-MIN(P935:S935))/(MAX(P935:S935)-MIN(P935:S935))))</f>
        <v>0.817901698865471</v>
      </c>
      <c r="AM935" s="0" t="n">
        <f aca="false">IF(MAX(P935:S935)=MIN(P935:S935),0,IF($D$17="custo",(MAX(P935:S935)-S935)/(MAX(P935:S935)-MIN(P935:S935)),(S935-MIN(P935:S935))/(MAX(P935:S935)-MIN(P935:S935))))</f>
        <v>1</v>
      </c>
      <c r="AN935" s="0" t="n">
        <f aca="false">IF(MAX(T935:W935)=MIN(T935:W935),0,IF($E$17="custo",(MAX(T935:W935)-T935)/(MAX(T935:W935)-MIN(T935:W935)),(T935-MIN(T935:W935))/(MAX(T935:W935)-MIN(T935:W935))))</f>
        <v>0</v>
      </c>
      <c r="AO935" s="0" t="n">
        <f aca="false">IF(MAX(T935:W935)=MIN(T935:W935),0,IF($E$17="custo",(MAX(T935:W935)-U935)/(MAX(T935:W935)-MIN(T935:W935)),(U935-MIN(T935:W935))/(MAX(T935:W935)-MIN(T935:W935))))</f>
        <v>0.882352941176471</v>
      </c>
      <c r="AP935" s="0" t="n">
        <f aca="false">IF(MAX(T935:W935)=MIN(T935:W935),0,IF($E$17="custo",(MAX(T935:W935)-V935)/(MAX(T935:W935)-MIN(T935:W935)),(V935-MIN(T935:W935))/(MAX(T935:W935)-MIN(T935:W935))))</f>
        <v>0.764705882352941</v>
      </c>
      <c r="AQ935" s="0" t="n">
        <f aca="false">IF(MAX(T935:W935)=MIN(T935:W935),0,IF($E$17="custo",(MAX(T935:W935)-W935)/(MAX(T935:W935)-MIN(T935:W935)),(W935-MIN(T935:W935))/(MAX(T935:W935)-MIN(T935:W935))))</f>
        <v>1</v>
      </c>
      <c r="AR935" s="0" t="n">
        <f aca="false">IF(MAX(X935:AA935)=MIN(X935:AA935),0,IF($F$17="custo",(MAX(X935:AA935)-X935)/(MAX(X935:AA935)-MIN(X935:AA935)),(X935-MIN(X935:AA935))/(MAX(X935:AA935)-MIN(X935:AA935))))</f>
        <v>0</v>
      </c>
      <c r="AS935" s="0" t="n">
        <f aca="false">IF(MAX(X935:AA935)=MIN(X935:AA935),0,IF($F$17="custo",(MAX(X935:AA935)-Y935)/(MAX(X935:AA935)-MIN(X935:AA935)),(Y935-MIN(X935:AA935))/(MAX(X935:AA935)-MIN(X935:AA935))))</f>
        <v>0.5</v>
      </c>
      <c r="AT935" s="0" t="n">
        <f aca="false">IF(MAX(X935:AA935)=MIN(X935:AA935),0,IF($F$17="custo",(MAX(X935:AA935)-Z935)/(MAX(X935:AA935)-MIN(X935:AA935)),(Z935-MIN(X935:AA935))/(MAX(X935:AA935)-MIN(X935:AA935))))</f>
        <v>0.25</v>
      </c>
      <c r="AU935" s="0" t="n">
        <f aca="false">IF(MAX(X935:AA935)=MIN(X935:AA935),0,IF($F$17="custo",(MAX(X935:AA935)-AA935)/(MAX(X935:AA935)-MIN(X935:AA935)),(AA935-MIN(X935:AA935))/(MAX(X935:AA935)-MIN(X935:AA935))))</f>
        <v>1</v>
      </c>
      <c r="AV935" s="0" t="n">
        <f aca="false">STDEVP(AB935:AE935)</f>
        <v>0.433126008035593</v>
      </c>
      <c r="AW935" s="0" t="n">
        <f aca="false">STDEVP(AF935:AI935)</f>
        <v>0.392004185764816</v>
      </c>
      <c r="AX935" s="0" t="n">
        <f aca="false">STDEVP(AJ935:AM935)</f>
        <v>0.395638940283019</v>
      </c>
      <c r="AY935" s="0" t="n">
        <f aca="false">STDEVP(AN935:AQ935)</f>
        <v>0.391021641185539</v>
      </c>
      <c r="AZ935" s="0" t="n">
        <f aca="false">STDEVP(AR935:AU935)</f>
        <v>0.369754986443726</v>
      </c>
      <c r="BA935" s="0" t="n">
        <f aca="false">AV935*((1-IFERROR(CORREL(AB935:AE935,AF935:AI935),0))+(1-IFERROR(CORREL(AB935:AE935,AJ935:AM935),0))+(1-IFERROR(CORREL(AB935:AE935,AN935:AQ935),0))+(1-IFERROR(CORREL(AB935:AE935,AR935:AU935),0)))</f>
        <v>1.11696650092519</v>
      </c>
      <c r="BB935" s="0" t="n">
        <f aca="false">AW935*((1-IFERROR(CORREL(AF935:AI935,AB935:AE935),0))+(1-IFERROR(CORREL(AF935:AI935,AJ935:AM935),0))+(1-IFERROR(CORREL(AF935:AI935,AN935:AQ935),0))+(1-IFERROR(CORREL(AF935:AI935,AR935:AU935),0)))</f>
        <v>2.50621726006949</v>
      </c>
      <c r="BC935" s="0" t="n">
        <f aca="false">AX935*((1-IFERROR(CORREL(AJ935:AM935,AB935:AE935),0))+(1-IFERROR(CORREL(AJ935:AM935,AF935:AI935),0))+(1-IFERROR(CORREL(AJ935:AM935,AN935:AQ935),0))+(1-IFERROR(CORREL(AJ935:AM935,AR935:AU935),0)))</f>
        <v>1.16230647035492</v>
      </c>
      <c r="BD935" s="0" t="n">
        <f aca="false">AY935*((1-IFERROR(CORREL(AN935:AQ935,AB935:AE935),0))+(1-IFERROR(CORREL(AN935:AQ935,AF935:AI935),0))+(1-IFERROR(CORREL(AN935:AQ935,AJ935:AM935),0))+(1-IFERROR(CORREL(AN935:AQ935,AR935:AU935),0)))</f>
        <v>1.01235597005272</v>
      </c>
      <c r="BE935" s="0" t="n">
        <f aca="false">AZ935*((1-IFERROR(CORREL(AR935:AU935,AB935:AE935),0))+(1-IFERROR(CORREL(AR935:AU935,AF935:AI935),0))+(1-IFERROR(CORREL(AR935:AU935,AJ935:AM935),0))+(1-IFERROR(CORREL(AR935:AU935,AN935:AQ935),0)))</f>
        <v>1.06165182012197</v>
      </c>
      <c r="BF935" s="0" t="n">
        <f aca="false">IF(SUM(BA935:BE935)&gt;0,BA935/SUM(BA935:BE935),1/5)</f>
        <v>0.162835020495711</v>
      </c>
      <c r="BG935" s="0" t="n">
        <f aca="false">IF(SUM(BA935:BE935)&gt;0,BB935/SUM(BA935:BE935),1/5)</f>
        <v>0.3653645284546</v>
      </c>
      <c r="BH935" s="0" t="n">
        <f aca="false">IF(SUM(BA935:BE935)&gt;0,BC935/SUM(BA935:BE935),1/5)</f>
        <v>0.169444829156265</v>
      </c>
      <c r="BI935" s="0" t="n">
        <f aca="false">IF(SUM(BA935:BE935)&gt;0,BD935/SUM(BA935:BE935),1/5)</f>
        <v>0.147584556023789</v>
      </c>
      <c r="BJ935" s="0" t="n">
        <f aca="false">IF(SUM(BA935:BE935)&gt;0,BE935/SUM(BA935:BE935),1/5)</f>
        <v>0.154771065869636</v>
      </c>
      <c r="BK935" s="0" t="n">
        <f aca="false">BF935*AB935+BG935*AF935+BH935*AJ935+BI935*AN935+BJ935*AR935</f>
        <v>0.336426332327087</v>
      </c>
      <c r="BL935" s="0" t="n">
        <f aca="false">BF935*AC935+BG935*AG935+BH935*AK935+BI935*AO935+BJ935*AS935</f>
        <v>0.572971728469232</v>
      </c>
      <c r="BM935" s="0" t="n">
        <f aca="false">BF935*AD935+BG935*AH935+BH935*AL935+BI935*AP935+BJ935*AT935</f>
        <v>0.747832236567703</v>
      </c>
      <c r="BN935" s="0" t="n">
        <f aca="false">BF935*AE935+BG935*AI935+BH935*AM935+BI935*AQ935+BJ935*AU935</f>
        <v>0.6346354715454</v>
      </c>
      <c r="BO935" s="0" t="n">
        <f aca="false">RANK(BK935,$BK935:$BN935)</f>
        <v>4</v>
      </c>
      <c r="BP935" s="0" t="n">
        <f aca="false">RANK(BL935,$BK935:$BN935)</f>
        <v>3</v>
      </c>
      <c r="BQ935" s="0" t="n">
        <f aca="false">RANK(BM935,$BK935:$BN935)</f>
        <v>1</v>
      </c>
      <c r="BR935" s="0" t="n">
        <f aca="false">RANK(BN935,$BK935:$BN935)</f>
        <v>2</v>
      </c>
    </row>
    <row r="936" customFormat="false" ht="15" hidden="false" customHeight="false" outlineLevel="0" collapsed="false">
      <c r="A936" s="0" t="n">
        <v>913</v>
      </c>
      <c r="B936" s="0" t="n">
        <f aca="false">RANDBETWEEN(1,$B$5)</f>
        <v>3</v>
      </c>
      <c r="C936" s="0" t="n">
        <f aca="false">RANDBETWEEN(1,$B$5)</f>
        <v>3</v>
      </c>
      <c r="D936" s="0" t="n">
        <f aca="false">RANDBETWEEN(1,$B$5)</f>
        <v>6</v>
      </c>
      <c r="E936" s="0" t="n">
        <f aca="false">RANDBETWEEN(1,$B$5)</f>
        <v>2</v>
      </c>
      <c r="F936" s="0" t="n">
        <f aca="false">RANDBETWEEN(1,$B$5)</f>
        <v>1</v>
      </c>
      <c r="G936" s="0" t="n">
        <f aca="false">RANDBETWEEN(1,$B$5)</f>
        <v>3</v>
      </c>
      <c r="H936" s="0" t="n">
        <f aca="true">NORMINV(RAND(),$B$8,$B$13)</f>
        <v>53.3471488311528</v>
      </c>
      <c r="I936" s="0" t="n">
        <f aca="true">NORMINV(RAND(),$C$8,$C$13)</f>
        <v>60.9883809383847</v>
      </c>
      <c r="J936" s="0" t="n">
        <f aca="true">NORMINV(RAND(),$D$8,$D$13)</f>
        <v>14.0144780385789</v>
      </c>
      <c r="K936" s="0" t="n">
        <f aca="true">NORMINV(RAND(),$E$8,$E$13)</f>
        <v>3.28285961468069</v>
      </c>
      <c r="L936" s="0" t="n">
        <f aca="true">NORMINV(RAND(),$B$9,$B$14)</f>
        <v>49.8246035839357</v>
      </c>
      <c r="M936" s="0" t="n">
        <f aca="true">NORMINV(RAND(),$C$9,$C$14)</f>
        <v>51.6851030160819</v>
      </c>
      <c r="N936" s="0" t="n">
        <f aca="true">NORMINV(RAND(),$D$9,$D$14)</f>
        <v>46.1828788345286</v>
      </c>
      <c r="O936" s="0" t="n">
        <f aca="true">NORMINV(RAND(),$E$9,$E$14)</f>
        <v>24.627067226957</v>
      </c>
      <c r="P936" s="0" t="n">
        <f aca="true">NORMINV(RAND(),$B$10,$B$15)</f>
        <v>23.6341989856793</v>
      </c>
      <c r="Q936" s="0" t="n">
        <f aca="true">NORMINV(RAND(),$C$10,$C$15)</f>
        <v>29.2586719328111</v>
      </c>
      <c r="R936" s="0" t="n">
        <f aca="true">NORMINV(RAND(),$D$10,$D$15)</f>
        <v>9.47946182867565</v>
      </c>
      <c r="S936" s="0" t="n">
        <f aca="true">NORMINV(RAND(),$E$10,$E$15)</f>
        <v>3.57005675161782</v>
      </c>
      <c r="T936" s="0" t="n">
        <f aca="false">MEDIAN(INDEX(Avaliadores!$B$17:$B$22,$B936),INDEX(Avaliadores!$B$17:$B$22,$C936),INDEX(Avaliadores!$B$17:$B$22,$D936),INDEX(Avaliadores!$B$17:$B$22,$E936),INDEX(Avaliadores!$B$17:$B$22,$F936),INDEX(Avaliadores!$B$17:$B$22,$G936))</f>
        <v>2.79166666666667</v>
      </c>
      <c r="U936" s="0" t="n">
        <f aca="false">MEDIAN(INDEX(Avaliadores!$C$17:$C$22,$B936),INDEX(Avaliadores!$C$17:$C$22,$C936),INDEX(Avaliadores!$C$17:$C$22,$D936),INDEX(Avaliadores!$C$17:$C$22,$E936),INDEX(Avaliadores!$C$17:$C$22,$F936),INDEX(Avaliadores!$C$17:$C$22,$G936))</f>
        <v>4.79166666666667</v>
      </c>
      <c r="V936" s="0" t="n">
        <f aca="false">MEDIAN(INDEX(Avaliadores!$D$17:$D$22,$B936),INDEX(Avaliadores!$D$17:$D$22,$C936),INDEX(Avaliadores!$D$17:$D$22,$D936),INDEX(Avaliadores!$D$17:$D$22,$E936),INDEX(Avaliadores!$D$17:$D$22,$F936),INDEX(Avaliadores!$D$17:$D$22,$G936))</f>
        <v>5.79166666666667</v>
      </c>
      <c r="W936" s="0" t="n">
        <f aca="false">MEDIAN(INDEX(Avaliadores!$E$17:$E$22,$B936),INDEX(Avaliadores!$E$17:$E$22,$C936),INDEX(Avaliadores!$E$17:$E$22,$D936),INDEX(Avaliadores!$E$17:$E$22,$E936),INDEX(Avaliadores!$E$17:$E$22,$F936),INDEX(Avaliadores!$E$17:$E$22,$G936))</f>
        <v>5.91666666666667</v>
      </c>
      <c r="X936" s="0" t="n">
        <f aca="false">MEDIAN(INDEX(Avaliadores!$F$17:$F$22,$B936),INDEX(Avaliadores!$F$17:$F$22,$C936),INDEX(Avaliadores!$F$17:$F$22,$D936),INDEX(Avaliadores!$F$17:$F$22,$E936),INDEX(Avaliadores!$F$17:$F$22,$F936),INDEX(Avaliadores!$F$17:$F$22,$G936))</f>
        <v>2.79166666666667</v>
      </c>
      <c r="Y936" s="0" t="n">
        <f aca="false">MEDIAN(INDEX(Avaliadores!$G$17:$G$22,$B936),INDEX(Avaliadores!$G$17:$G$22,$C936),INDEX(Avaliadores!$G$17:$G$22,$D936),INDEX(Avaliadores!$G$17:$G$22,$E936),INDEX(Avaliadores!$G$17:$G$22,$F936),INDEX(Avaliadores!$G$17:$G$22,$G936))</f>
        <v>5.79166666666667</v>
      </c>
      <c r="Z936" s="0" t="n">
        <f aca="false">MEDIAN(INDEX(Avaliadores!$H$17:$H$22,$B936),INDEX(Avaliadores!$H$17:$H$22,$C936),INDEX(Avaliadores!$H$17:$H$22,$D936),INDEX(Avaliadores!$H$17:$H$22,$E936),INDEX(Avaliadores!$H$17:$H$22,$F936),INDEX(Avaliadores!$H$17:$H$22,$G936))</f>
        <v>3.91666666666667</v>
      </c>
      <c r="AA936" s="0" t="n">
        <f aca="false">MEDIAN(INDEX(Avaliadores!$I$17:$I$22,$B936),INDEX(Avaliadores!$I$17:$I$22,$C936),INDEX(Avaliadores!$I$17:$I$22,$D936),INDEX(Avaliadores!$I$17:$I$22,$E936),INDEX(Avaliadores!$I$17:$I$22,$F936),INDEX(Avaliadores!$I$17:$I$22,$G936))</f>
        <v>6.79166666666667</v>
      </c>
      <c r="AB936" s="0" t="n">
        <f aca="false">IF(MAX(H936:K936)=MIN(H936:K936),0,IF($B$17="custo",(MAX(H936:K936)-H936)/(MAX(H936:K936)-MIN(H936:K936)),(H936-MIN(H936:K936))/(MAX(H936:K936)-MIN(H936:K936))))</f>
        <v>0.132417694736137</v>
      </c>
      <c r="AC936" s="0" t="n">
        <f aca="false">IF(MAX(H936:K936)=MIN(H936:K936),0,IF($B$17="custo",(MAX(H936:K936)-I936)/(MAX(H936:K936)-MIN(H936:K936)),(I936-MIN(H936:K936))/(MAX(H936:K936)-MIN(H936:K936))))</f>
        <v>0</v>
      </c>
      <c r="AD936" s="0" t="n">
        <f aca="false">IF(MAX(H936:K936)=MIN(H936:K936),0,IF($B$17="custo",(MAX(H936:K936)-J936)/(MAX(H936:K936)-MIN(H936:K936)),(J936-MIN(H936:K936))/(MAX(H936:K936)-MIN(H936:K936))))</f>
        <v>0.814027875015663</v>
      </c>
      <c r="AE936" s="0" t="n">
        <f aca="false">IF(MAX(H936:K936)=MIN(H936:K936),0,IF($B$17="custo",(MAX(H936:K936)-K936)/(MAX(H936:K936)-MIN(H936:K936)),(K936-MIN(H936:K936))/(MAX(H936:K936)-MIN(H936:K936))))</f>
        <v>1</v>
      </c>
      <c r="AF936" s="0" t="n">
        <f aca="false">IF(MAX(L936:O936)=MIN(L936:O936),0,IF($C$17="custo",(MAX(L936:O936)-L936)/(MAX(L936:O936)-MIN(L936:O936)),(L936-MIN(L936:O936))/(MAX(L936:O936)-MIN(L936:O936))))</f>
        <v>0.931240410551384</v>
      </c>
      <c r="AG936" s="0" t="n">
        <f aca="false">IF(MAX(L936:O936)=MIN(L936:O936),0,IF($C$17="custo",(MAX(L936:O936)-M936)/(MAX(L936:O936)-MIN(L936:O936)),(M936-MIN(L936:O936))/(MAX(L936:O936)-MIN(L936:O936))))</f>
        <v>1</v>
      </c>
      <c r="AH936" s="0" t="n">
        <f aca="false">IF(MAX(L936:O936)=MIN(L936:O936),0,IF($C$17="custo",(MAX(L936:O936)-N936)/(MAX(L936:O936)-MIN(L936:O936)),(N936-MIN(L936:O936))/(MAX(L936:O936)-MIN(L936:O936))))</f>
        <v>0.796651012496455</v>
      </c>
      <c r="AI936" s="0" t="n">
        <f aca="false">IF(MAX(L936:O936)=MIN(L936:O936),0,IF($C$17="custo",(MAX(L936:O936)-O936)/(MAX(L936:O936)-MIN(L936:O936)),(O936-MIN(L936:O936))/(MAX(L936:O936)-MIN(L936:O936))))</f>
        <v>0</v>
      </c>
      <c r="AJ936" s="0" t="n">
        <f aca="false">IF(MAX(P936:S936)=MIN(P936:S936),0,IF($D$17="custo",(MAX(P936:S936)-P936)/(MAX(P936:S936)-MIN(P936:S936)),(P936-MIN(P936:S936))/(MAX(P936:S936)-MIN(P936:S936))))</f>
        <v>0.218948079040459</v>
      </c>
      <c r="AK936" s="0" t="n">
        <f aca="false">IF(MAX(P936:S936)=MIN(P936:S936),0,IF($D$17="custo",(MAX(P936:S936)-Q936)/(MAX(P936:S936)-MIN(P936:S936)),(Q936-MIN(P936:S936))/(MAX(P936:S936)-MIN(P936:S936))))</f>
        <v>0</v>
      </c>
      <c r="AL936" s="0" t="n">
        <f aca="false">IF(MAX(P936:S936)=MIN(P936:S936),0,IF($D$17="custo",(MAX(P936:S936)-R936)/(MAX(P936:S936)-MIN(P936:S936)),(R936-MIN(P936:S936))/(MAX(P936:S936)-MIN(P936:S936))))</f>
        <v>0.769960154123679</v>
      </c>
      <c r="AM936" s="0" t="n">
        <f aca="false">IF(MAX(P936:S936)=MIN(P936:S936),0,IF($D$17="custo",(MAX(P936:S936)-S936)/(MAX(P936:S936)-MIN(P936:S936)),(S936-MIN(P936:S936))/(MAX(P936:S936)-MIN(P936:S936))))</f>
        <v>1</v>
      </c>
      <c r="AN936" s="0" t="n">
        <f aca="false">IF(MAX(T936:W936)=MIN(T936:W936),0,IF($E$17="custo",(MAX(T936:W936)-T936)/(MAX(T936:W936)-MIN(T936:W936)),(T936-MIN(T936:W936))/(MAX(T936:W936)-MIN(T936:W936))))</f>
        <v>0</v>
      </c>
      <c r="AO936" s="0" t="n">
        <f aca="false">IF(MAX(T936:W936)=MIN(T936:W936),0,IF($E$17="custo",(MAX(T936:W936)-U936)/(MAX(T936:W936)-MIN(T936:W936)),(U936-MIN(T936:W936))/(MAX(T936:W936)-MIN(T936:W936))))</f>
        <v>0.64</v>
      </c>
      <c r="AP936" s="0" t="n">
        <f aca="false">IF(MAX(T936:W936)=MIN(T936:W936),0,IF($E$17="custo",(MAX(T936:W936)-V936)/(MAX(T936:W936)-MIN(T936:W936)),(V936-MIN(T936:W936))/(MAX(T936:W936)-MIN(T936:W936))))</f>
        <v>0.96</v>
      </c>
      <c r="AQ936" s="0" t="n">
        <f aca="false">IF(MAX(T936:W936)=MIN(T936:W936),0,IF($E$17="custo",(MAX(T936:W936)-W936)/(MAX(T936:W936)-MIN(T936:W936)),(W936-MIN(T936:W936))/(MAX(T936:W936)-MIN(T936:W936))))</f>
        <v>1</v>
      </c>
      <c r="AR936" s="0" t="n">
        <f aca="false">IF(MAX(X936:AA936)=MIN(X936:AA936),0,IF($F$17="custo",(MAX(X936:AA936)-X936)/(MAX(X936:AA936)-MIN(X936:AA936)),(X936-MIN(X936:AA936))/(MAX(X936:AA936)-MIN(X936:AA936))))</f>
        <v>0</v>
      </c>
      <c r="AS936" s="0" t="n">
        <f aca="false">IF(MAX(X936:AA936)=MIN(X936:AA936),0,IF($F$17="custo",(MAX(X936:AA936)-Y936)/(MAX(X936:AA936)-MIN(X936:AA936)),(Y936-MIN(X936:AA936))/(MAX(X936:AA936)-MIN(X936:AA936))))</f>
        <v>0.75</v>
      </c>
      <c r="AT936" s="0" t="n">
        <f aca="false">IF(MAX(X936:AA936)=MIN(X936:AA936),0,IF($F$17="custo",(MAX(X936:AA936)-Z936)/(MAX(X936:AA936)-MIN(X936:AA936)),(Z936-MIN(X936:AA936))/(MAX(X936:AA936)-MIN(X936:AA936))))</f>
        <v>0.28125</v>
      </c>
      <c r="AU936" s="0" t="n">
        <f aca="false">IF(MAX(X936:AA936)=MIN(X936:AA936),0,IF($F$17="custo",(MAX(X936:AA936)-AA936)/(MAX(X936:AA936)-MIN(X936:AA936)),(AA936-MIN(X936:AA936))/(MAX(X936:AA936)-MIN(X936:AA936))))</f>
        <v>1</v>
      </c>
      <c r="AV936" s="0" t="n">
        <f aca="false">STDEVP(AB936:AE936)</f>
        <v>0.428080961437246</v>
      </c>
      <c r="AW936" s="0" t="n">
        <f aca="false">STDEVP(AF936:AI936)</f>
        <v>0.400472731272382</v>
      </c>
      <c r="AX936" s="0" t="n">
        <f aca="false">STDEVP(AJ936:AM936)</f>
        <v>0.403682396899668</v>
      </c>
      <c r="AY936" s="0" t="n">
        <f aca="false">STDEVP(AN936:AQ936)</f>
        <v>0.400374824383352</v>
      </c>
      <c r="AZ936" s="0" t="n">
        <f aca="false">STDEVP(AR936:AU936)</f>
        <v>0.390546867185937</v>
      </c>
      <c r="BA936" s="0" t="n">
        <f aca="false">AV936*((1-IFERROR(CORREL(AB936:AE936,AF936:AI936),0))+(1-IFERROR(CORREL(AB936:AE936,AJ936:AM936),0))+(1-IFERROR(CORREL(AB936:AE936,AN936:AQ936),0))+(1-IFERROR(CORREL(AB936:AE936,AR936:AU936),0)))</f>
        <v>1.15680263754678</v>
      </c>
      <c r="BB936" s="0" t="n">
        <f aca="false">AW936*((1-IFERROR(CORREL(AF936:AI936,AB936:AE936),0))+(1-IFERROR(CORREL(AF936:AI936,AJ936:AM936),0))+(1-IFERROR(CORREL(AF936:AI936,AN936:AQ936),0))+(1-IFERROR(CORREL(AF936:AI936,AR936:AU936),0)))</f>
        <v>2.75345357121935</v>
      </c>
      <c r="BC936" s="0" t="n">
        <f aca="false">AX936*((1-IFERROR(CORREL(AJ936:AM936,AB936:AE936),0))+(1-IFERROR(CORREL(AJ936:AM936,AF936:AI936),0))+(1-IFERROR(CORREL(AJ936:AM936,AN936:AQ936),0))+(1-IFERROR(CORREL(AJ936:AM936,AR936:AU936),0)))</f>
        <v>1.13856752389448</v>
      </c>
      <c r="BD936" s="0" t="n">
        <f aca="false">AY936*((1-IFERROR(CORREL(AN936:AQ936,AB936:AE936),0))+(1-IFERROR(CORREL(AN936:AQ936,AF936:AI936),0))+(1-IFERROR(CORREL(AN936:AQ936,AJ936:AM936),0))+(1-IFERROR(CORREL(AN936:AQ936,AR936:AU936),0)))</f>
        <v>0.978443850644929</v>
      </c>
      <c r="BE936" s="0" t="n">
        <f aca="false">AZ936*((1-IFERROR(CORREL(AR936:AU936,AB936:AE936),0))+(1-IFERROR(CORREL(AR936:AU936,AF936:AI936),0))+(1-IFERROR(CORREL(AR936:AU936,AJ936:AM936),0))+(1-IFERROR(CORREL(AR936:AU936,AN936:AQ936),0)))</f>
        <v>1.28219702633973</v>
      </c>
      <c r="BF936" s="0" t="n">
        <f aca="false">IF(SUM(BA936:BE936)&gt;0,BA936/SUM(BA936:BE936),1/5)</f>
        <v>0.158260925980859</v>
      </c>
      <c r="BG936" s="0" t="n">
        <f aca="false">IF(SUM(BA936:BE936)&gt;0,BB936/SUM(BA936:BE936),1/5)</f>
        <v>0.376697024784279</v>
      </c>
      <c r="BH936" s="0" t="n">
        <f aca="false">IF(SUM(BA936:BE936)&gt;0,BC936/SUM(BA936:BE936),1/5)</f>
        <v>0.155766199673786</v>
      </c>
      <c r="BI936" s="0" t="n">
        <f aca="false">IF(SUM(BA936:BE936)&gt;0,BD936/SUM(BA936:BE936),1/5)</f>
        <v>0.133859851972443</v>
      </c>
      <c r="BJ936" s="0" t="n">
        <f aca="false">IF(SUM(BA936:BE936)&gt;0,BE936/SUM(BA936:BE936),1/5)</f>
        <v>0.175415997588633</v>
      </c>
      <c r="BK936" s="0" t="n">
        <f aca="false">BF936*AB936+BG936*AF936+BH936*AJ936+BI936*AN936+BJ936*AR936</f>
        <v>0.405856749196796</v>
      </c>
      <c r="BL936" s="0" t="n">
        <f aca="false">BF936*AC936+BG936*AG936+BH936*AK936+BI936*AO936+BJ936*AS936</f>
        <v>0.593929328238117</v>
      </c>
      <c r="BM936" s="0" t="n">
        <f aca="false">BF936*AD936+BG936*AH936+BH936*AL936+BI936*AP936+BJ936*AT936</f>
        <v>0.726699845796444</v>
      </c>
      <c r="BN936" s="0" t="n">
        <f aca="false">BF936*AE936+BG936*AI936+BH936*AM936+BI936*AQ936+BJ936*AU936</f>
        <v>0.623302975215722</v>
      </c>
      <c r="BO936" s="0" t="n">
        <f aca="false">RANK(BK936,$BK936:$BN936)</f>
        <v>4</v>
      </c>
      <c r="BP936" s="0" t="n">
        <f aca="false">RANK(BL936,$BK936:$BN936)</f>
        <v>3</v>
      </c>
      <c r="BQ936" s="0" t="n">
        <f aca="false">RANK(BM936,$BK936:$BN936)</f>
        <v>1</v>
      </c>
      <c r="BR936" s="0" t="n">
        <f aca="false">RANK(BN936,$BK936:$BN936)</f>
        <v>2</v>
      </c>
    </row>
    <row r="937" customFormat="false" ht="15" hidden="false" customHeight="false" outlineLevel="0" collapsed="false">
      <c r="A937" s="0" t="n">
        <v>914</v>
      </c>
      <c r="B937" s="0" t="n">
        <f aca="false">RANDBETWEEN(1,$B$5)</f>
        <v>3</v>
      </c>
      <c r="C937" s="0" t="n">
        <f aca="false">RANDBETWEEN(1,$B$5)</f>
        <v>5</v>
      </c>
      <c r="D937" s="0" t="n">
        <f aca="false">RANDBETWEEN(1,$B$5)</f>
        <v>5</v>
      </c>
      <c r="E937" s="0" t="n">
        <f aca="false">RANDBETWEEN(1,$B$5)</f>
        <v>2</v>
      </c>
      <c r="F937" s="0" t="n">
        <f aca="false">RANDBETWEEN(1,$B$5)</f>
        <v>3</v>
      </c>
      <c r="G937" s="0" t="n">
        <f aca="false">RANDBETWEEN(1,$B$5)</f>
        <v>4</v>
      </c>
      <c r="H937" s="0" t="n">
        <f aca="true">NORMINV(RAND(),$B$8,$B$13)</f>
        <v>47.7101597425749</v>
      </c>
      <c r="I937" s="0" t="n">
        <f aca="true">NORMINV(RAND(),$C$8,$C$13)</f>
        <v>70.9158808907078</v>
      </c>
      <c r="J937" s="0" t="n">
        <f aca="true">NORMINV(RAND(),$D$8,$D$13)</f>
        <v>15.1229979989419</v>
      </c>
      <c r="K937" s="0" t="n">
        <f aca="true">NORMINV(RAND(),$E$8,$E$13)</f>
        <v>3.49458110531831</v>
      </c>
      <c r="L937" s="0" t="n">
        <f aca="true">NORMINV(RAND(),$B$9,$B$14)</f>
        <v>46.0640620701335</v>
      </c>
      <c r="M937" s="0" t="n">
        <f aca="true">NORMINV(RAND(),$C$9,$C$14)</f>
        <v>55.1005092094221</v>
      </c>
      <c r="N937" s="0" t="n">
        <f aca="true">NORMINV(RAND(),$D$9,$D$14)</f>
        <v>38.3629748513143</v>
      </c>
      <c r="O937" s="0" t="n">
        <f aca="true">NORMINV(RAND(),$E$9,$E$14)</f>
        <v>23.9731224994067</v>
      </c>
      <c r="P937" s="0" t="n">
        <f aca="true">NORMINV(RAND(),$B$10,$B$15)</f>
        <v>23.4255134392862</v>
      </c>
      <c r="Q937" s="0" t="n">
        <f aca="true">NORMINV(RAND(),$C$10,$C$15)</f>
        <v>29.5667246668006</v>
      </c>
      <c r="R937" s="0" t="n">
        <f aca="true">NORMINV(RAND(),$D$10,$D$15)</f>
        <v>9.27154637134669</v>
      </c>
      <c r="S937" s="0" t="n">
        <f aca="true">NORMINV(RAND(),$E$10,$E$15)</f>
        <v>4.21927446989253</v>
      </c>
      <c r="T937" s="0" t="n">
        <f aca="false">MEDIAN(INDEX(Avaliadores!$B$17:$B$22,$B937),INDEX(Avaliadores!$B$17:$B$22,$C937),INDEX(Avaliadores!$B$17:$B$22,$D937),INDEX(Avaliadores!$B$17:$B$22,$E937),INDEX(Avaliadores!$B$17:$B$22,$F937),INDEX(Avaliadores!$B$17:$B$22,$G937))</f>
        <v>2.79166666666667</v>
      </c>
      <c r="U937" s="0" t="n">
        <f aca="false">MEDIAN(INDEX(Avaliadores!$C$17:$C$22,$B937),INDEX(Avaliadores!$C$17:$C$22,$C937),INDEX(Avaliadores!$C$17:$C$22,$D937),INDEX(Avaliadores!$C$17:$C$22,$E937),INDEX(Avaliadores!$C$17:$C$22,$F937),INDEX(Avaliadores!$C$17:$C$22,$G937))</f>
        <v>5.29166666666667</v>
      </c>
      <c r="V937" s="0" t="n">
        <f aca="false">MEDIAN(INDEX(Avaliadores!$D$17:$D$22,$B937),INDEX(Avaliadores!$D$17:$D$22,$C937),INDEX(Avaliadores!$D$17:$D$22,$D937),INDEX(Avaliadores!$D$17:$D$22,$E937),INDEX(Avaliadores!$D$17:$D$22,$F937),INDEX(Avaliadores!$D$17:$D$22,$G937))</f>
        <v>5.66666666666667</v>
      </c>
      <c r="W937" s="0" t="n">
        <f aca="false">MEDIAN(INDEX(Avaliadores!$E$17:$E$22,$B937),INDEX(Avaliadores!$E$17:$E$22,$C937),INDEX(Avaliadores!$E$17:$E$22,$D937),INDEX(Avaliadores!$E$17:$E$22,$E937),INDEX(Avaliadores!$E$17:$E$22,$F937),INDEX(Avaliadores!$E$17:$E$22,$G937))</f>
        <v>6.29166666666667</v>
      </c>
      <c r="X937" s="0" t="n">
        <f aca="false">MEDIAN(INDEX(Avaliadores!$F$17:$F$22,$B937),INDEX(Avaliadores!$F$17:$F$22,$C937),INDEX(Avaliadores!$F$17:$F$22,$D937),INDEX(Avaliadores!$F$17:$F$22,$E937),INDEX(Avaliadores!$F$17:$F$22,$F937),INDEX(Avaliadores!$F$17:$F$22,$G937))</f>
        <v>2.66666666666667</v>
      </c>
      <c r="Y937" s="0" t="n">
        <f aca="false">MEDIAN(INDEX(Avaliadores!$G$17:$G$22,$B937),INDEX(Avaliadores!$G$17:$G$22,$C937),INDEX(Avaliadores!$G$17:$G$22,$D937),INDEX(Avaliadores!$G$17:$G$22,$E937),INDEX(Avaliadores!$G$17:$G$22,$F937),INDEX(Avaliadores!$G$17:$G$22,$G937))</f>
        <v>5.16666666666667</v>
      </c>
      <c r="Z937" s="0" t="n">
        <f aca="false">MEDIAN(INDEX(Avaliadores!$H$17:$H$22,$B937),INDEX(Avaliadores!$H$17:$H$22,$C937),INDEX(Avaliadores!$H$17:$H$22,$D937),INDEX(Avaliadores!$H$17:$H$22,$E937),INDEX(Avaliadores!$H$17:$H$22,$F937),INDEX(Avaliadores!$H$17:$H$22,$G937))</f>
        <v>3.66666666666667</v>
      </c>
      <c r="AA937" s="0" t="n">
        <f aca="false">MEDIAN(INDEX(Avaliadores!$I$17:$I$22,$B937),INDEX(Avaliadores!$I$17:$I$22,$C937),INDEX(Avaliadores!$I$17:$I$22,$D937),INDEX(Avaliadores!$I$17:$I$22,$E937),INDEX(Avaliadores!$I$17:$I$22,$F937),INDEX(Avaliadores!$I$17:$I$22,$G937))</f>
        <v>6.54166666666667</v>
      </c>
      <c r="AB937" s="0" t="n">
        <f aca="false">IF(MAX(H937:K937)=MIN(H937:K937),0,IF($B$17="custo",(MAX(H937:K937)-H937)/(MAX(H937:K937)-MIN(H937:K937)),(H937-MIN(H937:K937))/(MAX(H937:K937)-MIN(H937:K937))))</f>
        <v>0.344189762315465</v>
      </c>
      <c r="AC937" s="0" t="n">
        <f aca="false">IF(MAX(H937:K937)=MIN(H937:K937),0,IF($B$17="custo",(MAX(H937:K937)-I937)/(MAX(H937:K937)-MIN(H937:K937)),(I937-MIN(H937:K937))/(MAX(H937:K937)-MIN(H937:K937))))</f>
        <v>0</v>
      </c>
      <c r="AD937" s="0" t="n">
        <f aca="false">IF(MAX(H937:K937)=MIN(H937:K937),0,IF($B$17="custo",(MAX(H937:K937)-J937)/(MAX(H937:K937)-MIN(H937:K937)),(J937-MIN(H937:K937))/(MAX(H937:K937)-MIN(H937:K937))))</f>
        <v>0.827526064750482</v>
      </c>
      <c r="AE937" s="0" t="n">
        <f aca="false">IF(MAX(H937:K937)=MIN(H937:K937),0,IF($B$17="custo",(MAX(H937:K937)-K937)/(MAX(H937:K937)-MIN(H937:K937)),(K937-MIN(H937:K937))/(MAX(H937:K937)-MIN(H937:K937))))</f>
        <v>1</v>
      </c>
      <c r="AF937" s="0" t="n">
        <f aca="false">IF(MAX(L937:O937)=MIN(L937:O937),0,IF($C$17="custo",(MAX(L937:O937)-L937)/(MAX(L937:O937)-MIN(L937:O937)),(L937-MIN(L937:O937))/(MAX(L937:O937)-MIN(L937:O937))))</f>
        <v>0.709694642101736</v>
      </c>
      <c r="AG937" s="0" t="n">
        <f aca="false">IF(MAX(L937:O937)=MIN(L937:O937),0,IF($C$17="custo",(MAX(L937:O937)-M937)/(MAX(L937:O937)-MIN(L937:O937)),(M937-MIN(L937:O937))/(MAX(L937:O937)-MIN(L937:O937))))</f>
        <v>1</v>
      </c>
      <c r="AH937" s="0" t="n">
        <f aca="false">IF(MAX(L937:O937)=MIN(L937:O937),0,IF($C$17="custo",(MAX(L937:O937)-N937)/(MAX(L937:O937)-MIN(L937:O937)),(N937-MIN(L937:O937))/(MAX(L937:O937)-MIN(L937:O937))))</f>
        <v>0.462289124556595</v>
      </c>
      <c r="AI937" s="0" t="n">
        <f aca="false">IF(MAX(L937:O937)=MIN(L937:O937),0,IF($C$17="custo",(MAX(L937:O937)-O937)/(MAX(L937:O937)-MIN(L937:O937)),(O937-MIN(L937:O937))/(MAX(L937:O937)-MIN(L937:O937))))</f>
        <v>0</v>
      </c>
      <c r="AJ937" s="0" t="n">
        <f aca="false">IF(MAX(P937:S937)=MIN(P937:S937),0,IF($D$17="custo",(MAX(P937:S937)-P937)/(MAX(P937:S937)-MIN(P937:S937)),(P937-MIN(P937:S937))/(MAX(P937:S937)-MIN(P937:S937))))</f>
        <v>0.242281222758397</v>
      </c>
      <c r="AK937" s="0" t="n">
        <f aca="false">IF(MAX(P937:S937)=MIN(P937:S937),0,IF($D$17="custo",(MAX(P937:S937)-Q937)/(MAX(P937:S937)-MIN(P937:S937)),(Q937-MIN(P937:S937))/(MAX(P937:S937)-MIN(P937:S937))))</f>
        <v>0</v>
      </c>
      <c r="AL937" s="0" t="n">
        <f aca="false">IF(MAX(P937:S937)=MIN(P937:S937),0,IF($D$17="custo",(MAX(P937:S937)-R937)/(MAX(P937:S937)-MIN(P937:S937)),(R937-MIN(P937:S937))/(MAX(P937:S937)-MIN(P937:S937))))</f>
        <v>0.800679284811439</v>
      </c>
      <c r="AM937" s="0" t="n">
        <f aca="false">IF(MAX(P937:S937)=MIN(P937:S937),0,IF($D$17="custo",(MAX(P937:S937)-S937)/(MAX(P937:S937)-MIN(P937:S937)),(S937-MIN(P937:S937))/(MAX(P937:S937)-MIN(P937:S937))))</f>
        <v>1</v>
      </c>
      <c r="AN937" s="0" t="n">
        <f aca="false">IF(MAX(T937:W937)=MIN(T937:W937),0,IF($E$17="custo",(MAX(T937:W937)-T937)/(MAX(T937:W937)-MIN(T937:W937)),(T937-MIN(T937:W937))/(MAX(T937:W937)-MIN(T937:W937))))</f>
        <v>0</v>
      </c>
      <c r="AO937" s="0" t="n">
        <f aca="false">IF(MAX(T937:W937)=MIN(T937:W937),0,IF($E$17="custo",(MAX(T937:W937)-U937)/(MAX(T937:W937)-MIN(T937:W937)),(U937-MIN(T937:W937))/(MAX(T937:W937)-MIN(T937:W937))))</f>
        <v>0.714285714285714</v>
      </c>
      <c r="AP937" s="0" t="n">
        <f aca="false">IF(MAX(T937:W937)=MIN(T937:W937),0,IF($E$17="custo",(MAX(T937:W937)-V937)/(MAX(T937:W937)-MIN(T937:W937)),(V937-MIN(T937:W937))/(MAX(T937:W937)-MIN(T937:W937))))</f>
        <v>0.821428571428571</v>
      </c>
      <c r="AQ937" s="0" t="n">
        <f aca="false">IF(MAX(T937:W937)=MIN(T937:W937),0,IF($E$17="custo",(MAX(T937:W937)-W937)/(MAX(T937:W937)-MIN(T937:W937)),(W937-MIN(T937:W937))/(MAX(T937:W937)-MIN(T937:W937))))</f>
        <v>1</v>
      </c>
      <c r="AR937" s="0" t="n">
        <f aca="false">IF(MAX(X937:AA937)=MIN(X937:AA937),0,IF($F$17="custo",(MAX(X937:AA937)-X937)/(MAX(X937:AA937)-MIN(X937:AA937)),(X937-MIN(X937:AA937))/(MAX(X937:AA937)-MIN(X937:AA937))))</f>
        <v>0</v>
      </c>
      <c r="AS937" s="0" t="n">
        <f aca="false">IF(MAX(X937:AA937)=MIN(X937:AA937),0,IF($F$17="custo",(MAX(X937:AA937)-Y937)/(MAX(X937:AA937)-MIN(X937:AA937)),(Y937-MIN(X937:AA937))/(MAX(X937:AA937)-MIN(X937:AA937))))</f>
        <v>0.645161290322581</v>
      </c>
      <c r="AT937" s="0" t="n">
        <f aca="false">IF(MAX(X937:AA937)=MIN(X937:AA937),0,IF($F$17="custo",(MAX(X937:AA937)-Z937)/(MAX(X937:AA937)-MIN(X937:AA937)),(Z937-MIN(X937:AA937))/(MAX(X937:AA937)-MIN(X937:AA937))))</f>
        <v>0.258064516129032</v>
      </c>
      <c r="AU937" s="0" t="n">
        <f aca="false">IF(MAX(X937:AA937)=MIN(X937:AA937),0,IF($F$17="custo",(MAX(X937:AA937)-AA937)/(MAX(X937:AA937)-MIN(X937:AA937)),(AA937-MIN(X937:AA937))/(MAX(X937:AA937)-MIN(X937:AA937))))</f>
        <v>1</v>
      </c>
      <c r="AV937" s="0" t="n">
        <f aca="false">STDEVP(AB937:AE937)</f>
        <v>0.395024863756072</v>
      </c>
      <c r="AW937" s="0" t="n">
        <f aca="false">STDEVP(AF937:AI937)</f>
        <v>0.366742194550336</v>
      </c>
      <c r="AX937" s="0" t="n">
        <f aca="false">STDEVP(AJ937:AM937)</f>
        <v>0.405081966753323</v>
      </c>
      <c r="AY937" s="0" t="n">
        <f aca="false">STDEVP(AN937:AQ937)</f>
        <v>0.379962907695593</v>
      </c>
      <c r="AZ937" s="0" t="n">
        <f aca="false">STDEVP(AR937:AU937)</f>
        <v>0.379889216558512</v>
      </c>
      <c r="BA937" s="0" t="n">
        <f aca="false">AV937*((1-IFERROR(CORREL(AB937:AE937,AF937:AI937),0))+(1-IFERROR(CORREL(AB937:AE937,AJ937:AM937),0))+(1-IFERROR(CORREL(AB937:AE937,AN937:AQ937),0))+(1-IFERROR(CORREL(AB937:AE937,AR937:AU937),0)))</f>
        <v>1.2456603773309</v>
      </c>
      <c r="BB937" s="0" t="n">
        <f aca="false">AW937*((1-IFERROR(CORREL(AF937:AI937,AB937:AE937),0))+(1-IFERROR(CORREL(AF937:AI937,AJ937:AM937),0))+(1-IFERROR(CORREL(AF937:AI937,AN937:AQ937),0))+(1-IFERROR(CORREL(AF937:AI937,AR937:AU937),0)))</f>
        <v>2.52976488606361</v>
      </c>
      <c r="BC937" s="0" t="n">
        <f aca="false">AX937*((1-IFERROR(CORREL(AJ937:AM937,AB937:AE937),0))+(1-IFERROR(CORREL(AJ937:AM937,AF937:AI937),0))+(1-IFERROR(CORREL(AJ937:AM937,AN937:AQ937),0))+(1-IFERROR(CORREL(AJ937:AM937,AR937:AU937),0)))</f>
        <v>1.21103587231066</v>
      </c>
      <c r="BD937" s="0" t="n">
        <f aca="false">AY937*((1-IFERROR(CORREL(AN937:AQ937,AB937:AE937),0))+(1-IFERROR(CORREL(AN937:AQ937,AF937:AI937),0))+(1-IFERROR(CORREL(AN937:AQ937,AJ937:AM937),0))+(1-IFERROR(CORREL(AN937:AQ937,AR937:AU937),0)))</f>
        <v>0.990229724408234</v>
      </c>
      <c r="BE937" s="0" t="n">
        <f aca="false">AZ937*((1-IFERROR(CORREL(AR937:AU937,AB937:AE937),0))+(1-IFERROR(CORREL(AR937:AU937,AF937:AI937),0))+(1-IFERROR(CORREL(AR937:AU937,AJ937:AM937),0))+(1-IFERROR(CORREL(AR937:AU937,AN937:AQ937),0)))</f>
        <v>1.13727168283113</v>
      </c>
      <c r="BF937" s="0" t="n">
        <f aca="false">IF(SUM(BA937:BE937)&gt;0,BA937/SUM(BA937:BE937),1/5)</f>
        <v>0.175100778196578</v>
      </c>
      <c r="BG937" s="0" t="n">
        <f aca="false">IF(SUM(BA937:BE937)&gt;0,BB937/SUM(BA937:BE937),1/5)</f>
        <v>0.355605595445899</v>
      </c>
      <c r="BH937" s="0" t="n">
        <f aca="false">IF(SUM(BA937:BE937)&gt;0,BC937/SUM(BA937:BE937),1/5)</f>
        <v>0.170233658808302</v>
      </c>
      <c r="BI937" s="0" t="n">
        <f aca="false">IF(SUM(BA937:BE937)&gt;0,BD937/SUM(BA937:BE937),1/5)</f>
        <v>0.139195240125396</v>
      </c>
      <c r="BJ937" s="0" t="n">
        <f aca="false">IF(SUM(BA937:BE937)&gt;0,BE937/SUM(BA937:BE937),1/5)</f>
        <v>0.159864727423825</v>
      </c>
      <c r="BK937" s="0" t="n">
        <f aca="false">BF937*AB937+BG937*AF937+BH937*AJ937+BI937*AN937+BJ937*AR937</f>
        <v>0.353883700028796</v>
      </c>
      <c r="BL937" s="0" t="n">
        <f aca="false">BF937*AC937+BG937*AG937+BH937*AK937+BI937*AO937+BJ937*AS937</f>
        <v>0.558169300785862</v>
      </c>
      <c r="BM937" s="0" t="n">
        <f aca="false">BF937*AD937+BG937*AH937+BH937*AL937+BI937*AP937+BJ937*AT937</f>
        <v>0.601189982281928</v>
      </c>
      <c r="BN937" s="0" t="n">
        <f aca="false">BF937*AE937+BG937*AI937+BH937*AM937+BI937*AQ937+BJ937*AU937</f>
        <v>0.644394404554101</v>
      </c>
      <c r="BO937" s="0" t="n">
        <f aca="false">RANK(BK937,$BK937:$BN937)</f>
        <v>4</v>
      </c>
      <c r="BP937" s="0" t="n">
        <f aca="false">RANK(BL937,$BK937:$BN937)</f>
        <v>3</v>
      </c>
      <c r="BQ937" s="0" t="n">
        <f aca="false">RANK(BM937,$BK937:$BN937)</f>
        <v>2</v>
      </c>
      <c r="BR937" s="0" t="n">
        <f aca="false">RANK(BN937,$BK937:$BN937)</f>
        <v>1</v>
      </c>
    </row>
    <row r="938" customFormat="false" ht="15" hidden="false" customHeight="false" outlineLevel="0" collapsed="false">
      <c r="A938" s="0" t="n">
        <v>915</v>
      </c>
      <c r="B938" s="0" t="n">
        <f aca="false">RANDBETWEEN(1,$B$5)</f>
        <v>2</v>
      </c>
      <c r="C938" s="0" t="n">
        <f aca="false">RANDBETWEEN(1,$B$5)</f>
        <v>3</v>
      </c>
      <c r="D938" s="0" t="n">
        <f aca="false">RANDBETWEEN(1,$B$5)</f>
        <v>3</v>
      </c>
      <c r="E938" s="0" t="n">
        <f aca="false">RANDBETWEEN(1,$B$5)</f>
        <v>5</v>
      </c>
      <c r="F938" s="0" t="n">
        <f aca="false">RANDBETWEEN(1,$B$5)</f>
        <v>1</v>
      </c>
      <c r="G938" s="0" t="n">
        <f aca="false">RANDBETWEEN(1,$B$5)</f>
        <v>2</v>
      </c>
      <c r="H938" s="0" t="n">
        <f aca="true">NORMINV(RAND(),$B$8,$B$13)</f>
        <v>50.6613445595801</v>
      </c>
      <c r="I938" s="0" t="n">
        <f aca="true">NORMINV(RAND(),$C$8,$C$13)</f>
        <v>64.2828149354008</v>
      </c>
      <c r="J938" s="0" t="n">
        <f aca="true">NORMINV(RAND(),$D$8,$D$13)</f>
        <v>15.1772602399938</v>
      </c>
      <c r="K938" s="0" t="n">
        <f aca="true">NORMINV(RAND(),$E$8,$E$13)</f>
        <v>3.11492805380565</v>
      </c>
      <c r="L938" s="0" t="n">
        <f aca="true">NORMINV(RAND(),$B$9,$B$14)</f>
        <v>42.1356672255505</v>
      </c>
      <c r="M938" s="0" t="n">
        <f aca="true">NORMINV(RAND(),$C$9,$C$14)</f>
        <v>56.3393669785409</v>
      </c>
      <c r="N938" s="0" t="n">
        <f aca="true">NORMINV(RAND(),$D$9,$D$14)</f>
        <v>45.1199059615654</v>
      </c>
      <c r="O938" s="0" t="n">
        <f aca="true">NORMINV(RAND(),$E$9,$E$14)</f>
        <v>24.2594540400227</v>
      </c>
      <c r="P938" s="0" t="n">
        <f aca="true">NORMINV(RAND(),$B$10,$B$15)</f>
        <v>24.015069337787</v>
      </c>
      <c r="Q938" s="0" t="n">
        <f aca="true">NORMINV(RAND(),$C$10,$C$15)</f>
        <v>28.1849718126132</v>
      </c>
      <c r="R938" s="0" t="n">
        <f aca="true">NORMINV(RAND(),$D$10,$D$15)</f>
        <v>10.1605840336348</v>
      </c>
      <c r="S938" s="0" t="n">
        <f aca="true">NORMINV(RAND(),$E$10,$E$15)</f>
        <v>3.93432648002046</v>
      </c>
      <c r="T938" s="0" t="n">
        <f aca="false">MEDIAN(INDEX(Avaliadores!$B$17:$B$22,$B938),INDEX(Avaliadores!$B$17:$B$22,$C938),INDEX(Avaliadores!$B$17:$B$22,$D938),INDEX(Avaliadores!$B$17:$B$22,$E938),INDEX(Avaliadores!$B$17:$B$22,$F938),INDEX(Avaliadores!$B$17:$B$22,$G938))</f>
        <v>2.79166666666667</v>
      </c>
      <c r="U938" s="0" t="n">
        <f aca="false">MEDIAN(INDEX(Avaliadores!$C$17:$C$22,$B938),INDEX(Avaliadores!$C$17:$C$22,$C938),INDEX(Avaliadores!$C$17:$C$22,$D938),INDEX(Avaliadores!$C$17:$C$22,$E938),INDEX(Avaliadores!$C$17:$C$22,$F938),INDEX(Avaliadores!$C$17:$C$22,$G938))</f>
        <v>4.91666666666667</v>
      </c>
      <c r="V938" s="0" t="n">
        <f aca="false">MEDIAN(INDEX(Avaliadores!$D$17:$D$22,$B938),INDEX(Avaliadores!$D$17:$D$22,$C938),INDEX(Avaliadores!$D$17:$D$22,$D938),INDEX(Avaliadores!$D$17:$D$22,$E938),INDEX(Avaliadores!$D$17:$D$22,$F938),INDEX(Avaliadores!$D$17:$D$22,$G938))</f>
        <v>5.91666666666667</v>
      </c>
      <c r="W938" s="0" t="n">
        <f aca="false">MEDIAN(INDEX(Avaliadores!$E$17:$E$22,$B938),INDEX(Avaliadores!$E$17:$E$22,$C938),INDEX(Avaliadores!$E$17:$E$22,$D938),INDEX(Avaliadores!$E$17:$E$22,$E938),INDEX(Avaliadores!$E$17:$E$22,$F938),INDEX(Avaliadores!$E$17:$E$22,$G938))</f>
        <v>6.04166666666667</v>
      </c>
      <c r="X938" s="0" t="n">
        <f aca="false">MEDIAN(INDEX(Avaliadores!$F$17:$F$22,$B938),INDEX(Avaliadores!$F$17:$F$22,$C938),INDEX(Avaliadores!$F$17:$F$22,$D938),INDEX(Avaliadores!$F$17:$F$22,$E938),INDEX(Avaliadores!$F$17:$F$22,$F938),INDEX(Avaliadores!$F$17:$F$22,$G938))</f>
        <v>2.29166666666667</v>
      </c>
      <c r="Y938" s="0" t="n">
        <f aca="false">MEDIAN(INDEX(Avaliadores!$G$17:$G$22,$B938),INDEX(Avaliadores!$G$17:$G$22,$C938),INDEX(Avaliadores!$G$17:$G$22,$D938),INDEX(Avaliadores!$G$17:$G$22,$E938),INDEX(Avaliadores!$G$17:$G$22,$F938),INDEX(Avaliadores!$G$17:$G$22,$G938))</f>
        <v>5.79166666666667</v>
      </c>
      <c r="Z938" s="0" t="n">
        <f aca="false">MEDIAN(INDEX(Avaliadores!$H$17:$H$22,$B938),INDEX(Avaliadores!$H$17:$H$22,$C938),INDEX(Avaliadores!$H$17:$H$22,$D938),INDEX(Avaliadores!$H$17:$H$22,$E938),INDEX(Avaliadores!$H$17:$H$22,$F938),INDEX(Avaliadores!$H$17:$H$22,$G938))</f>
        <v>3.91666666666667</v>
      </c>
      <c r="AA938" s="0" t="n">
        <f aca="false">MEDIAN(INDEX(Avaliadores!$I$17:$I$22,$B938),INDEX(Avaliadores!$I$17:$I$22,$C938),INDEX(Avaliadores!$I$17:$I$22,$D938),INDEX(Avaliadores!$I$17:$I$22,$E938),INDEX(Avaliadores!$I$17:$I$22,$F938),INDEX(Avaliadores!$I$17:$I$22,$G938))</f>
        <v>6.66666666666667</v>
      </c>
      <c r="AB938" s="0" t="n">
        <f aca="false">IF(MAX(H938:K938)=MIN(H938:K938),0,IF($B$17="custo",(MAX(H938:K938)-H938)/(MAX(H938:K938)-MIN(H938:K938)),(H938-MIN(H938:K938))/(MAX(H938:K938)-MIN(H938:K938))))</f>
        <v>0.222689896124551</v>
      </c>
      <c r="AC938" s="0" t="n">
        <f aca="false">IF(MAX(H938:K938)=MIN(H938:K938),0,IF($B$17="custo",(MAX(H938:K938)-I938)/(MAX(H938:K938)-MIN(H938:K938)),(I938-MIN(H938:K938))/(MAX(H938:K938)-MIN(H938:K938))))</f>
        <v>0</v>
      </c>
      <c r="AD938" s="0" t="n">
        <f aca="false">IF(MAX(H938:K938)=MIN(H938:K938),0,IF($B$17="custo",(MAX(H938:K938)-J938)/(MAX(H938:K938)-MIN(H938:K938)),(J938-MIN(H938:K938))/(MAX(H938:K938)-MIN(H938:K938))))</f>
        <v>0.802799593035842</v>
      </c>
      <c r="AE938" s="0" t="n">
        <f aca="false">IF(MAX(H938:K938)=MIN(H938:K938),0,IF($B$17="custo",(MAX(H938:K938)-K938)/(MAX(H938:K938)-MIN(H938:K938)),(K938-MIN(H938:K938))/(MAX(H938:K938)-MIN(H938:K938))))</f>
        <v>1</v>
      </c>
      <c r="AF938" s="0" t="n">
        <f aca="false">IF(MAX(L938:O938)=MIN(L938:O938),0,IF($C$17="custo",(MAX(L938:O938)-L938)/(MAX(L938:O938)-MIN(L938:O938)),(L938-MIN(L938:O938))/(MAX(L938:O938)-MIN(L938:O938))))</f>
        <v>0.557240077920033</v>
      </c>
      <c r="AG938" s="0" t="n">
        <f aca="false">IF(MAX(L938:O938)=MIN(L938:O938),0,IF($C$17="custo",(MAX(L938:O938)-M938)/(MAX(L938:O938)-MIN(L938:O938)),(M938-MIN(L938:O938))/(MAX(L938:O938)-MIN(L938:O938))))</f>
        <v>1</v>
      </c>
      <c r="AH938" s="0" t="n">
        <f aca="false">IF(MAX(L938:O938)=MIN(L938:O938),0,IF($C$17="custo",(MAX(L938:O938)-N938)/(MAX(L938:O938)-MIN(L938:O938)),(N938-MIN(L938:O938))/(MAX(L938:O938)-MIN(L938:O938))))</f>
        <v>0.650265228634569</v>
      </c>
      <c r="AI938" s="0" t="n">
        <f aca="false">IF(MAX(L938:O938)=MIN(L938:O938),0,IF($C$17="custo",(MAX(L938:O938)-O938)/(MAX(L938:O938)-MIN(L938:O938)),(O938-MIN(L938:O938))/(MAX(L938:O938)-MIN(L938:O938))))</f>
        <v>0</v>
      </c>
      <c r="AJ938" s="0" t="n">
        <f aca="false">IF(MAX(P938:S938)=MIN(P938:S938),0,IF($D$17="custo",(MAX(P938:S938)-P938)/(MAX(P938:S938)-MIN(P938:S938)),(P938-MIN(P938:S938))/(MAX(P938:S938)-MIN(P938:S938))))</f>
        <v>0.171950165351757</v>
      </c>
      <c r="AK938" s="0" t="n">
        <f aca="false">IF(MAX(P938:S938)=MIN(P938:S938),0,IF($D$17="custo",(MAX(P938:S938)-Q938)/(MAX(P938:S938)-MIN(P938:S938)),(Q938-MIN(P938:S938))/(MAX(P938:S938)-MIN(P938:S938))))</f>
        <v>0</v>
      </c>
      <c r="AL938" s="0" t="n">
        <f aca="false">IF(MAX(P938:S938)=MIN(P938:S938),0,IF($D$17="custo",(MAX(P938:S938)-R938)/(MAX(P938:S938)-MIN(P938:S938)),(R938-MIN(P938:S938))/(MAX(P938:S938)-MIN(P938:S938))))</f>
        <v>0.743253943628203</v>
      </c>
      <c r="AM938" s="0" t="n">
        <f aca="false">IF(MAX(P938:S938)=MIN(P938:S938),0,IF($D$17="custo",(MAX(P938:S938)-S938)/(MAX(P938:S938)-MIN(P938:S938)),(S938-MIN(P938:S938))/(MAX(P938:S938)-MIN(P938:S938))))</f>
        <v>1</v>
      </c>
      <c r="AN938" s="0" t="n">
        <f aca="false">IF(MAX(T938:W938)=MIN(T938:W938),0,IF($E$17="custo",(MAX(T938:W938)-T938)/(MAX(T938:W938)-MIN(T938:W938)),(T938-MIN(T938:W938))/(MAX(T938:W938)-MIN(T938:W938))))</f>
        <v>0</v>
      </c>
      <c r="AO938" s="0" t="n">
        <f aca="false">IF(MAX(T938:W938)=MIN(T938:W938),0,IF($E$17="custo",(MAX(T938:W938)-U938)/(MAX(T938:W938)-MIN(T938:W938)),(U938-MIN(T938:W938))/(MAX(T938:W938)-MIN(T938:W938))))</f>
        <v>0.653846153846154</v>
      </c>
      <c r="AP938" s="0" t="n">
        <f aca="false">IF(MAX(T938:W938)=MIN(T938:W938),0,IF($E$17="custo",(MAX(T938:W938)-V938)/(MAX(T938:W938)-MIN(T938:W938)),(V938-MIN(T938:W938))/(MAX(T938:W938)-MIN(T938:W938))))</f>
        <v>0.961538461538462</v>
      </c>
      <c r="AQ938" s="0" t="n">
        <f aca="false">IF(MAX(T938:W938)=MIN(T938:W938),0,IF($E$17="custo",(MAX(T938:W938)-W938)/(MAX(T938:W938)-MIN(T938:W938)),(W938-MIN(T938:W938))/(MAX(T938:W938)-MIN(T938:W938))))</f>
        <v>1</v>
      </c>
      <c r="AR938" s="0" t="n">
        <f aca="false">IF(MAX(X938:AA938)=MIN(X938:AA938),0,IF($F$17="custo",(MAX(X938:AA938)-X938)/(MAX(X938:AA938)-MIN(X938:AA938)),(X938-MIN(X938:AA938))/(MAX(X938:AA938)-MIN(X938:AA938))))</f>
        <v>0</v>
      </c>
      <c r="AS938" s="0" t="n">
        <f aca="false">IF(MAX(X938:AA938)=MIN(X938:AA938),0,IF($F$17="custo",(MAX(X938:AA938)-Y938)/(MAX(X938:AA938)-MIN(X938:AA938)),(Y938-MIN(X938:AA938))/(MAX(X938:AA938)-MIN(X938:AA938))))</f>
        <v>0.8</v>
      </c>
      <c r="AT938" s="0" t="n">
        <f aca="false">IF(MAX(X938:AA938)=MIN(X938:AA938),0,IF($F$17="custo",(MAX(X938:AA938)-Z938)/(MAX(X938:AA938)-MIN(X938:AA938)),(Z938-MIN(X938:AA938))/(MAX(X938:AA938)-MIN(X938:AA938))))</f>
        <v>0.371428571428571</v>
      </c>
      <c r="AU938" s="0" t="n">
        <f aca="false">IF(MAX(X938:AA938)=MIN(X938:AA938),0,IF($F$17="custo",(MAX(X938:AA938)-AA938)/(MAX(X938:AA938)-MIN(X938:AA938)),(AA938-MIN(X938:AA938))/(MAX(X938:AA938)-MIN(X938:AA938))))</f>
        <v>1</v>
      </c>
      <c r="AV938" s="0" t="n">
        <f aca="false">STDEVP(AB938:AE938)</f>
        <v>0.408786637116378</v>
      </c>
      <c r="AW938" s="0" t="n">
        <f aca="false">STDEVP(AF938:AI938)</f>
        <v>0.358849359897301</v>
      </c>
      <c r="AX938" s="0" t="n">
        <f aca="false">STDEVP(AJ938:AM938)</f>
        <v>0.407735082289942</v>
      </c>
      <c r="AY938" s="0" t="n">
        <f aca="false">STDEVP(AN938:AQ938)</f>
        <v>0.40062820492307</v>
      </c>
      <c r="AZ938" s="0" t="n">
        <f aca="false">STDEVP(AR938:AU938)</f>
        <v>0.387034776689831</v>
      </c>
      <c r="BA938" s="0" t="n">
        <f aca="false">AV938*((1-IFERROR(CORREL(AB938:AE938,AF938:AI938),0))+(1-IFERROR(CORREL(AB938:AE938,AJ938:AM938),0))+(1-IFERROR(CORREL(AB938:AE938,AN938:AQ938),0))+(1-IFERROR(CORREL(AB938:AE938,AR938:AU938),0)))</f>
        <v>1.14832692788148</v>
      </c>
      <c r="BB938" s="0" t="n">
        <f aca="false">AW938*((1-IFERROR(CORREL(AF938:AI938,AB938:AE938),0))+(1-IFERROR(CORREL(AF938:AI938,AJ938:AM938),0))+(1-IFERROR(CORREL(AF938:AI938,AN938:AQ938),0))+(1-IFERROR(CORREL(AF938:AI938,AR938:AU938),0)))</f>
        <v>2.22065653749895</v>
      </c>
      <c r="BC938" s="0" t="n">
        <f aca="false">AX938*((1-IFERROR(CORREL(AJ938:AM938,AB938:AE938),0))+(1-IFERROR(CORREL(AJ938:AM938,AF938:AI938),0))+(1-IFERROR(CORREL(AJ938:AM938,AN938:AQ938),0))+(1-IFERROR(CORREL(AJ938:AM938,AR938:AU938),0)))</f>
        <v>1.11578607067236</v>
      </c>
      <c r="BD938" s="0" t="n">
        <f aca="false">AY938*((1-IFERROR(CORREL(AN938:AQ938,AB938:AE938),0))+(1-IFERROR(CORREL(AN938:AQ938,AF938:AI938),0))+(1-IFERROR(CORREL(AN938:AQ938,AJ938:AM938),0))+(1-IFERROR(CORREL(AN938:AQ938,AR938:AU938),0)))</f>
        <v>0.862294784569708</v>
      </c>
      <c r="BE938" s="0" t="n">
        <f aca="false">AZ938*((1-IFERROR(CORREL(AR938:AU938,AB938:AE938),0))+(1-IFERROR(CORREL(AR938:AU938,AF938:AI938),0))+(1-IFERROR(CORREL(AR938:AU938,AJ938:AM938),0))+(1-IFERROR(CORREL(AR938:AU938,AN938:AQ938),0)))</f>
        <v>1.10366353356668</v>
      </c>
      <c r="BF938" s="0" t="n">
        <f aca="false">IF(SUM(BA938:BE938)&gt;0,BA938/SUM(BA938:BE938),1/5)</f>
        <v>0.178015094395239</v>
      </c>
      <c r="BG938" s="0" t="n">
        <f aca="false">IF(SUM(BA938:BE938)&gt;0,BB938/SUM(BA938:BE938),1/5)</f>
        <v>0.344248988283831</v>
      </c>
      <c r="BH938" s="0" t="n">
        <f aca="false">IF(SUM(BA938:BE938)&gt;0,BC938/SUM(BA938:BE938),1/5)</f>
        <v>0.172970569506781</v>
      </c>
      <c r="BI938" s="0" t="n">
        <f aca="false">IF(SUM(BA938:BE938)&gt;0,BD938/SUM(BA938:BE938),1/5)</f>
        <v>0.133674029359295</v>
      </c>
      <c r="BJ938" s="0" t="n">
        <f aca="false">IF(SUM(BA938:BE938)&gt;0,BE938/SUM(BA938:BE938),1/5)</f>
        <v>0.171091318454854</v>
      </c>
      <c r="BK938" s="0" t="n">
        <f aca="false">BF938*AB938+BG938*AF938+BH938*AJ938+BI938*AN938+BJ938*AR938</f>
        <v>0.261213813962331</v>
      </c>
      <c r="BL938" s="0" t="n">
        <f aca="false">BF938*AC938+BG938*AG938+BH938*AK938+BI938*AO938+BJ938*AS938</f>
        <v>0.568524293013407</v>
      </c>
      <c r="BM938" s="0" t="n">
        <f aca="false">BF938*AD938+BG938*AH938+BH938*AL938+BI938*AP938+BJ938*AT938</f>
        <v>0.687405574861172</v>
      </c>
      <c r="BN938" s="0" t="n">
        <f aca="false">BF938*AE938+BG938*AI938+BH938*AM938+BI938*AQ938+BJ938*AU938</f>
        <v>0.655751011716169</v>
      </c>
      <c r="BO938" s="0" t="n">
        <f aca="false">RANK(BK938,$BK938:$BN938)</f>
        <v>4</v>
      </c>
      <c r="BP938" s="0" t="n">
        <f aca="false">RANK(BL938,$BK938:$BN938)</f>
        <v>3</v>
      </c>
      <c r="BQ938" s="0" t="n">
        <f aca="false">RANK(BM938,$BK938:$BN938)</f>
        <v>1</v>
      </c>
      <c r="BR938" s="0" t="n">
        <f aca="false">RANK(BN938,$BK938:$BN938)</f>
        <v>2</v>
      </c>
    </row>
    <row r="939" customFormat="false" ht="15" hidden="false" customHeight="false" outlineLevel="0" collapsed="false">
      <c r="A939" s="0" t="n">
        <v>916</v>
      </c>
      <c r="B939" s="0" t="n">
        <f aca="false">RANDBETWEEN(1,$B$5)</f>
        <v>2</v>
      </c>
      <c r="C939" s="0" t="n">
        <f aca="false">RANDBETWEEN(1,$B$5)</f>
        <v>5</v>
      </c>
      <c r="D939" s="0" t="n">
        <f aca="false">RANDBETWEEN(1,$B$5)</f>
        <v>2</v>
      </c>
      <c r="E939" s="0" t="n">
        <f aca="false">RANDBETWEEN(1,$B$5)</f>
        <v>6</v>
      </c>
      <c r="F939" s="0" t="n">
        <f aca="false">RANDBETWEEN(1,$B$5)</f>
        <v>5</v>
      </c>
      <c r="G939" s="0" t="n">
        <f aca="false">RANDBETWEEN(1,$B$5)</f>
        <v>6</v>
      </c>
      <c r="H939" s="0" t="n">
        <f aca="true">NORMINV(RAND(),$B$8,$B$13)</f>
        <v>50.3118000044055</v>
      </c>
      <c r="I939" s="0" t="n">
        <f aca="true">NORMINV(RAND(),$C$8,$C$13)</f>
        <v>60.7720351126089</v>
      </c>
      <c r="J939" s="0" t="n">
        <f aca="true">NORMINV(RAND(),$D$8,$D$13)</f>
        <v>12.0402869979332</v>
      </c>
      <c r="K939" s="0" t="n">
        <f aca="true">NORMINV(RAND(),$E$8,$E$13)</f>
        <v>3.15164043481146</v>
      </c>
      <c r="L939" s="0" t="n">
        <f aca="true">NORMINV(RAND(),$B$9,$B$14)</f>
        <v>51.8351925711396</v>
      </c>
      <c r="M939" s="0" t="n">
        <f aca="true">NORMINV(RAND(),$C$9,$C$14)</f>
        <v>56.7881220056317</v>
      </c>
      <c r="N939" s="0" t="n">
        <f aca="true">NORMINV(RAND(),$D$9,$D$14)</f>
        <v>40.7594833473438</v>
      </c>
      <c r="O939" s="0" t="n">
        <f aca="true">NORMINV(RAND(),$E$9,$E$14)</f>
        <v>28.1415862513359</v>
      </c>
      <c r="P939" s="0" t="n">
        <f aca="true">NORMINV(RAND(),$B$10,$B$15)</f>
        <v>24.5845621535225</v>
      </c>
      <c r="Q939" s="0" t="n">
        <f aca="true">NORMINV(RAND(),$C$10,$C$15)</f>
        <v>30.6328515080352</v>
      </c>
      <c r="R939" s="0" t="n">
        <f aca="true">NORMINV(RAND(),$D$10,$D$15)</f>
        <v>10.0094165419185</v>
      </c>
      <c r="S939" s="0" t="n">
        <f aca="true">NORMINV(RAND(),$E$10,$E$15)</f>
        <v>3.8380781887338</v>
      </c>
      <c r="T939" s="0" t="n">
        <f aca="false">MEDIAN(INDEX(Avaliadores!$B$17:$B$22,$B939),INDEX(Avaliadores!$B$17:$B$22,$C939),INDEX(Avaliadores!$B$17:$B$22,$D939),INDEX(Avaliadores!$B$17:$B$22,$E939),INDEX(Avaliadores!$B$17:$B$22,$F939),INDEX(Avaliadores!$B$17:$B$22,$G939))</f>
        <v>2.54166666666667</v>
      </c>
      <c r="U939" s="0" t="n">
        <f aca="false">MEDIAN(INDEX(Avaliadores!$C$17:$C$22,$B939),INDEX(Avaliadores!$C$17:$C$22,$C939),INDEX(Avaliadores!$C$17:$C$22,$D939),INDEX(Avaliadores!$C$17:$C$22,$E939),INDEX(Avaliadores!$C$17:$C$22,$F939),INDEX(Avaliadores!$C$17:$C$22,$G939))</f>
        <v>5.54166666666667</v>
      </c>
      <c r="V939" s="0" t="n">
        <f aca="false">MEDIAN(INDEX(Avaliadores!$D$17:$D$22,$B939),INDEX(Avaliadores!$D$17:$D$22,$C939),INDEX(Avaliadores!$D$17:$D$22,$D939),INDEX(Avaliadores!$D$17:$D$22,$E939),INDEX(Avaliadores!$D$17:$D$22,$F939),INDEX(Avaliadores!$D$17:$D$22,$G939))</f>
        <v>5.54166666666667</v>
      </c>
      <c r="W939" s="0" t="n">
        <f aca="false">MEDIAN(INDEX(Avaliadores!$E$17:$E$22,$B939),INDEX(Avaliadores!$E$17:$E$22,$C939),INDEX(Avaliadores!$E$17:$E$22,$D939),INDEX(Avaliadores!$E$17:$E$22,$E939),INDEX(Avaliadores!$E$17:$E$22,$F939),INDEX(Avaliadores!$E$17:$E$22,$G939))</f>
        <v>6.04166666666667</v>
      </c>
      <c r="X939" s="0" t="n">
        <f aca="false">MEDIAN(INDEX(Avaliadores!$F$17:$F$22,$B939),INDEX(Avaliadores!$F$17:$F$22,$C939),INDEX(Avaliadores!$F$17:$F$22,$D939),INDEX(Avaliadores!$F$17:$F$22,$E939),INDEX(Avaliadores!$F$17:$F$22,$F939),INDEX(Avaliadores!$F$17:$F$22,$G939))</f>
        <v>2.54166666666667</v>
      </c>
      <c r="Y939" s="0" t="n">
        <f aca="false">MEDIAN(INDEX(Avaliadores!$G$17:$G$22,$B939),INDEX(Avaliadores!$G$17:$G$22,$C939),INDEX(Avaliadores!$G$17:$G$22,$D939),INDEX(Avaliadores!$G$17:$G$22,$E939),INDEX(Avaliadores!$G$17:$G$22,$F939),INDEX(Avaliadores!$G$17:$G$22,$G939))</f>
        <v>5.04166666666667</v>
      </c>
      <c r="Z939" s="0" t="n">
        <f aca="false">MEDIAN(INDEX(Avaliadores!$H$17:$H$22,$B939),INDEX(Avaliadores!$H$17:$H$22,$C939),INDEX(Avaliadores!$H$17:$H$22,$D939),INDEX(Avaliadores!$H$17:$H$22,$E939),INDEX(Avaliadores!$H$17:$H$22,$F939),INDEX(Avaliadores!$H$17:$H$22,$G939))</f>
        <v>4.04166666666667</v>
      </c>
      <c r="AA939" s="0" t="n">
        <f aca="false">MEDIAN(INDEX(Avaliadores!$I$17:$I$22,$B939),INDEX(Avaliadores!$I$17:$I$22,$C939),INDEX(Avaliadores!$I$17:$I$22,$D939),INDEX(Avaliadores!$I$17:$I$22,$E939),INDEX(Avaliadores!$I$17:$I$22,$F939),INDEX(Avaliadores!$I$17:$I$22,$G939))</f>
        <v>6.54166666666667</v>
      </c>
      <c r="AB939" s="0" t="n">
        <f aca="false">IF(MAX(H939:K939)=MIN(H939:K939),0,IF($B$17="custo",(MAX(H939:K939)-H939)/(MAX(H939:K939)-MIN(H939:K939)),(H939-MIN(H939:K939))/(MAX(H939:K939)-MIN(H939:K939))))</f>
        <v>0.181537026372261</v>
      </c>
      <c r="AC939" s="0" t="n">
        <f aca="false">IF(MAX(H939:K939)=MIN(H939:K939),0,IF($B$17="custo",(MAX(H939:K939)-I939)/(MAX(H939:K939)-MIN(H939:K939)),(I939-MIN(H939:K939))/(MAX(H939:K939)-MIN(H939:K939))))</f>
        <v>0</v>
      </c>
      <c r="AD939" s="0" t="n">
        <f aca="false">IF(MAX(H939:K939)=MIN(H939:K939),0,IF($B$17="custo",(MAX(H939:K939)-J939)/(MAX(H939:K939)-MIN(H939:K939)),(J939-MIN(H939:K939))/(MAX(H939:K939)-MIN(H939:K939))))</f>
        <v>0.845737839651647</v>
      </c>
      <c r="AE939" s="0" t="n">
        <f aca="false">IF(MAX(H939:K939)=MIN(H939:K939),0,IF($B$17="custo",(MAX(H939:K939)-K939)/(MAX(H939:K939)-MIN(H939:K939)),(K939-MIN(H939:K939))/(MAX(H939:K939)-MIN(H939:K939))))</f>
        <v>1</v>
      </c>
      <c r="AF939" s="0" t="n">
        <f aca="false">IF(MAX(L939:O939)=MIN(L939:O939),0,IF($C$17="custo",(MAX(L939:O939)-L939)/(MAX(L939:O939)-MIN(L939:O939)),(L939-MIN(L939:O939))/(MAX(L939:O939)-MIN(L939:O939))))</f>
        <v>0.827101975716231</v>
      </c>
      <c r="AG939" s="0" t="n">
        <f aca="false">IF(MAX(L939:O939)=MIN(L939:O939),0,IF($C$17="custo",(MAX(L939:O939)-M939)/(MAX(L939:O939)-MIN(L939:O939)),(M939-MIN(L939:O939))/(MAX(L939:O939)-MIN(L939:O939))))</f>
        <v>1</v>
      </c>
      <c r="AH939" s="0" t="n">
        <f aca="false">IF(MAX(L939:O939)=MIN(L939:O939),0,IF($C$17="custo",(MAX(L939:O939)-N939)/(MAX(L939:O939)-MIN(L939:O939)),(N939-MIN(L939:O939))/(MAX(L939:O939)-MIN(L939:O939))))</f>
        <v>0.440468516131685</v>
      </c>
      <c r="AI939" s="0" t="n">
        <f aca="false">IF(MAX(L939:O939)=MIN(L939:O939),0,IF($C$17="custo",(MAX(L939:O939)-O939)/(MAX(L939:O939)-MIN(L939:O939)),(O939-MIN(L939:O939))/(MAX(L939:O939)-MIN(L939:O939))))</f>
        <v>0</v>
      </c>
      <c r="AJ939" s="0" t="n">
        <f aca="false">IF(MAX(P939:S939)=MIN(P939:S939),0,IF($D$17="custo",(MAX(P939:S939)-P939)/(MAX(P939:S939)-MIN(P939:S939)),(P939-MIN(P939:S939))/(MAX(P939:S939)-MIN(P939:S939))))</f>
        <v>0.225726460994387</v>
      </c>
      <c r="AK939" s="0" t="n">
        <f aca="false">IF(MAX(P939:S939)=MIN(P939:S939),0,IF($D$17="custo",(MAX(P939:S939)-Q939)/(MAX(P939:S939)-MIN(P939:S939)),(Q939-MIN(P939:S939))/(MAX(P939:S939)-MIN(P939:S939))))</f>
        <v>0</v>
      </c>
      <c r="AL939" s="0" t="n">
        <f aca="false">IF(MAX(P939:S939)=MIN(P939:S939),0,IF($D$17="custo",(MAX(P939:S939)-R939)/(MAX(P939:S939)-MIN(P939:S939)),(R939-MIN(P939:S939))/(MAX(P939:S939)-MIN(P939:S939))))</f>
        <v>0.769681262847659</v>
      </c>
      <c r="AM939" s="0" t="n">
        <f aca="false">IF(MAX(P939:S939)=MIN(P939:S939),0,IF($D$17="custo",(MAX(P939:S939)-S939)/(MAX(P939:S939)-MIN(P939:S939)),(S939-MIN(P939:S939))/(MAX(P939:S939)-MIN(P939:S939))))</f>
        <v>1</v>
      </c>
      <c r="AN939" s="0" t="n">
        <f aca="false">IF(MAX(T939:W939)=MIN(T939:W939),0,IF($E$17="custo",(MAX(T939:W939)-T939)/(MAX(T939:W939)-MIN(T939:W939)),(T939-MIN(T939:W939))/(MAX(T939:W939)-MIN(T939:W939))))</f>
        <v>0</v>
      </c>
      <c r="AO939" s="0" t="n">
        <f aca="false">IF(MAX(T939:W939)=MIN(T939:W939),0,IF($E$17="custo",(MAX(T939:W939)-U939)/(MAX(T939:W939)-MIN(T939:W939)),(U939-MIN(T939:W939))/(MAX(T939:W939)-MIN(T939:W939))))</f>
        <v>0.857142857142857</v>
      </c>
      <c r="AP939" s="0" t="n">
        <f aca="false">IF(MAX(T939:W939)=MIN(T939:W939),0,IF($E$17="custo",(MAX(T939:W939)-V939)/(MAX(T939:W939)-MIN(T939:W939)),(V939-MIN(T939:W939))/(MAX(T939:W939)-MIN(T939:W939))))</f>
        <v>0.857142857142857</v>
      </c>
      <c r="AQ939" s="0" t="n">
        <f aca="false">IF(MAX(T939:W939)=MIN(T939:W939),0,IF($E$17="custo",(MAX(T939:W939)-W939)/(MAX(T939:W939)-MIN(T939:W939)),(W939-MIN(T939:W939))/(MAX(T939:W939)-MIN(T939:W939))))</f>
        <v>1</v>
      </c>
      <c r="AR939" s="0" t="n">
        <f aca="false">IF(MAX(X939:AA939)=MIN(X939:AA939),0,IF($F$17="custo",(MAX(X939:AA939)-X939)/(MAX(X939:AA939)-MIN(X939:AA939)),(X939-MIN(X939:AA939))/(MAX(X939:AA939)-MIN(X939:AA939))))</f>
        <v>0</v>
      </c>
      <c r="AS939" s="0" t="n">
        <f aca="false">IF(MAX(X939:AA939)=MIN(X939:AA939),0,IF($F$17="custo",(MAX(X939:AA939)-Y939)/(MAX(X939:AA939)-MIN(X939:AA939)),(Y939-MIN(X939:AA939))/(MAX(X939:AA939)-MIN(X939:AA939))))</f>
        <v>0.625</v>
      </c>
      <c r="AT939" s="0" t="n">
        <f aca="false">IF(MAX(X939:AA939)=MIN(X939:AA939),0,IF($F$17="custo",(MAX(X939:AA939)-Z939)/(MAX(X939:AA939)-MIN(X939:AA939)),(Z939-MIN(X939:AA939))/(MAX(X939:AA939)-MIN(X939:AA939))))</f>
        <v>0.375</v>
      </c>
      <c r="AU939" s="0" t="n">
        <f aca="false">IF(MAX(X939:AA939)=MIN(X939:AA939),0,IF($F$17="custo",(MAX(X939:AA939)-AA939)/(MAX(X939:AA939)-MIN(X939:AA939)),(AA939-MIN(X939:AA939))/(MAX(X939:AA939)-MIN(X939:AA939))))</f>
        <v>1</v>
      </c>
      <c r="AV939" s="0" t="n">
        <f aca="false">STDEVP(AB939:AE939)</f>
        <v>0.424490088152731</v>
      </c>
      <c r="AW939" s="0" t="n">
        <f aca="false">STDEVP(AF939:AI939)</f>
        <v>0.384915967472802</v>
      </c>
      <c r="AX939" s="0" t="n">
        <f aca="false">STDEVP(AJ939:AM939)</f>
        <v>0.402476299140612</v>
      </c>
      <c r="AY939" s="0" t="n">
        <f aca="false">STDEVP(AN939:AQ939)</f>
        <v>0.396090589514622</v>
      </c>
      <c r="AZ939" s="0" t="n">
        <f aca="false">STDEVP(AR939:AU939)</f>
        <v>0.364434493427831</v>
      </c>
      <c r="BA939" s="0" t="n">
        <f aca="false">AV939*((1-IFERROR(CORREL(AB939:AE939,AF939:AI939),0))+(1-IFERROR(CORREL(AB939:AE939,AJ939:AM939),0))+(1-IFERROR(CORREL(AB939:AE939,AN939:AQ939),0))+(1-IFERROR(CORREL(AB939:AE939,AR939:AU939),0)))</f>
        <v>1.2534934956939</v>
      </c>
      <c r="BB939" s="0" t="n">
        <f aca="false">AW939*((1-IFERROR(CORREL(AF939:AI939,AB939:AE939),0))+(1-IFERROR(CORREL(AF939:AI939,AJ939:AM939),0))+(1-IFERROR(CORREL(AF939:AI939,AN939:AQ939),0))+(1-IFERROR(CORREL(AF939:AI939,AR939:AU939),0)))</f>
        <v>2.71236999430137</v>
      </c>
      <c r="BC939" s="0" t="n">
        <f aca="false">AX939*((1-IFERROR(CORREL(AJ939:AM939,AB939:AE939),0))+(1-IFERROR(CORREL(AJ939:AM939,AF939:AI939),0))+(1-IFERROR(CORREL(AJ939:AM939,AN939:AQ939),0))+(1-IFERROR(CORREL(AJ939:AM939,AR939:AU939),0)))</f>
        <v>1.20978282877782</v>
      </c>
      <c r="BD939" s="0" t="n">
        <f aca="false">AY939*((1-IFERROR(CORREL(AN939:AQ939,AB939:AE939),0))+(1-IFERROR(CORREL(AN939:AQ939,AF939:AI939),0))+(1-IFERROR(CORREL(AN939:AQ939,AJ939:AM939),0))+(1-IFERROR(CORREL(AN939:AQ939,AR939:AU939),0)))</f>
        <v>1.04323946972182</v>
      </c>
      <c r="BE939" s="0" t="n">
        <f aca="false">AZ939*((1-IFERROR(CORREL(AR939:AU939,AB939:AE939),0))+(1-IFERROR(CORREL(AR939:AU939,AF939:AI939),0))+(1-IFERROR(CORREL(AR939:AU939,AJ939:AM939),0))+(1-IFERROR(CORREL(AR939:AU939,AN939:AQ939),0)))</f>
        <v>1.00586273486687</v>
      </c>
      <c r="BF939" s="0" t="n">
        <f aca="false">IF(SUM(BA939:BE939)&gt;0,BA939/SUM(BA939:BE939),1/5)</f>
        <v>0.173499948356767</v>
      </c>
      <c r="BG939" s="0" t="n">
        <f aca="false">IF(SUM(BA939:BE939)&gt;0,BB939/SUM(BA939:BE939),1/5)</f>
        <v>0.375427599387122</v>
      </c>
      <c r="BH939" s="0" t="n">
        <f aca="false">IF(SUM(BA939:BE939)&gt;0,BC939/SUM(BA939:BE939),1/5)</f>
        <v>0.167449818476851</v>
      </c>
      <c r="BI939" s="0" t="n">
        <f aca="false">IF(SUM(BA939:BE939)&gt;0,BD939/SUM(BA939:BE939),1/5)</f>
        <v>0.144398032173497</v>
      </c>
      <c r="BJ939" s="0" t="n">
        <f aca="false">IF(SUM(BA939:BE939)&gt;0,BE939/SUM(BA939:BE939),1/5)</f>
        <v>0.139224601605764</v>
      </c>
      <c r="BK939" s="0" t="n">
        <f aca="false">BF939*AB939+BG939*AF939+BH939*AJ939+BI939*AN939+BJ939*AR939</f>
        <v>0.379811428810851</v>
      </c>
      <c r="BL939" s="0" t="n">
        <f aca="false">BF939*AC939+BG939*AG939+BH939*AK939+BI939*AO939+BJ939*AS939</f>
        <v>0.586212717253722</v>
      </c>
      <c r="BM939" s="0" t="n">
        <f aca="false">BF939*AD939+BG939*AH939+BH939*AL939+BI939*AP939+BJ939*AT939</f>
        <v>0.616961464333883</v>
      </c>
      <c r="BN939" s="0" t="n">
        <f aca="false">BF939*AE939+BG939*AI939+BH939*AM939+BI939*AQ939+BJ939*AU939</f>
        <v>0.624572400612878</v>
      </c>
      <c r="BO939" s="0" t="n">
        <f aca="false">RANK(BK939,$BK939:$BN939)</f>
        <v>4</v>
      </c>
      <c r="BP939" s="0" t="n">
        <f aca="false">RANK(BL939,$BK939:$BN939)</f>
        <v>3</v>
      </c>
      <c r="BQ939" s="0" t="n">
        <f aca="false">RANK(BM939,$BK939:$BN939)</f>
        <v>2</v>
      </c>
      <c r="BR939" s="0" t="n">
        <f aca="false">RANK(BN939,$BK939:$BN939)</f>
        <v>1</v>
      </c>
    </row>
    <row r="940" customFormat="false" ht="15" hidden="false" customHeight="false" outlineLevel="0" collapsed="false">
      <c r="A940" s="0" t="n">
        <v>917</v>
      </c>
      <c r="B940" s="0" t="n">
        <f aca="false">RANDBETWEEN(1,$B$5)</f>
        <v>2</v>
      </c>
      <c r="C940" s="0" t="n">
        <f aca="false">RANDBETWEEN(1,$B$5)</f>
        <v>2</v>
      </c>
      <c r="D940" s="0" t="n">
        <f aca="false">RANDBETWEEN(1,$B$5)</f>
        <v>6</v>
      </c>
      <c r="E940" s="0" t="n">
        <f aca="false">RANDBETWEEN(1,$B$5)</f>
        <v>2</v>
      </c>
      <c r="F940" s="0" t="n">
        <f aca="false">RANDBETWEEN(1,$B$5)</f>
        <v>3</v>
      </c>
      <c r="G940" s="0" t="n">
        <f aca="false">RANDBETWEEN(1,$B$5)</f>
        <v>2</v>
      </c>
      <c r="H940" s="0" t="n">
        <f aca="true">NORMINV(RAND(),$B$8,$B$13)</f>
        <v>50.1421561870513</v>
      </c>
      <c r="I940" s="0" t="n">
        <f aca="true">NORMINV(RAND(),$C$8,$C$13)</f>
        <v>63.1239086058355</v>
      </c>
      <c r="J940" s="0" t="n">
        <f aca="true">NORMINV(RAND(),$D$8,$D$13)</f>
        <v>14.299982478721</v>
      </c>
      <c r="K940" s="0" t="n">
        <f aca="true">NORMINV(RAND(),$E$8,$E$13)</f>
        <v>2.9651153195733</v>
      </c>
      <c r="L940" s="0" t="n">
        <f aca="true">NORMINV(RAND(),$B$9,$B$14)</f>
        <v>45.5337295217803</v>
      </c>
      <c r="M940" s="0" t="n">
        <f aca="true">NORMINV(RAND(),$C$9,$C$14)</f>
        <v>52.1233403776617</v>
      </c>
      <c r="N940" s="0" t="n">
        <f aca="true">NORMINV(RAND(),$D$9,$D$14)</f>
        <v>49.5471043415332</v>
      </c>
      <c r="O940" s="0" t="n">
        <f aca="true">NORMINV(RAND(),$E$9,$E$14)</f>
        <v>24.0950167491433</v>
      </c>
      <c r="P940" s="0" t="n">
        <f aca="true">NORMINV(RAND(),$B$10,$B$15)</f>
        <v>23.6171418068348</v>
      </c>
      <c r="Q940" s="0" t="n">
        <f aca="true">NORMINV(RAND(),$C$10,$C$15)</f>
        <v>30.353162364391</v>
      </c>
      <c r="R940" s="0" t="n">
        <f aca="true">NORMINV(RAND(),$D$10,$D$15)</f>
        <v>9.75933881814471</v>
      </c>
      <c r="S940" s="0" t="n">
        <f aca="true">NORMINV(RAND(),$E$10,$E$15)</f>
        <v>3.91285786738219</v>
      </c>
      <c r="T940" s="0" t="n">
        <f aca="false">MEDIAN(INDEX(Avaliadores!$B$17:$B$22,$B940),INDEX(Avaliadores!$B$17:$B$22,$C940),INDEX(Avaliadores!$B$17:$B$22,$D940),INDEX(Avaliadores!$B$17:$B$22,$E940),INDEX(Avaliadores!$B$17:$B$22,$F940),INDEX(Avaliadores!$B$17:$B$22,$G940))</f>
        <v>3.04166666666667</v>
      </c>
      <c r="U940" s="0" t="n">
        <f aca="false">MEDIAN(INDEX(Avaliadores!$C$17:$C$22,$B940),INDEX(Avaliadores!$C$17:$C$22,$C940),INDEX(Avaliadores!$C$17:$C$22,$D940),INDEX(Avaliadores!$C$17:$C$22,$E940),INDEX(Avaliadores!$C$17:$C$22,$F940),INDEX(Avaliadores!$C$17:$C$22,$G940))</f>
        <v>5.04166666666667</v>
      </c>
      <c r="V940" s="0" t="n">
        <f aca="false">MEDIAN(INDEX(Avaliadores!$D$17:$D$22,$B940),INDEX(Avaliadores!$D$17:$D$22,$C940),INDEX(Avaliadores!$D$17:$D$22,$D940),INDEX(Avaliadores!$D$17:$D$22,$E940),INDEX(Avaliadores!$D$17:$D$22,$F940),INDEX(Avaliadores!$D$17:$D$22,$G940))</f>
        <v>6.04166666666667</v>
      </c>
      <c r="W940" s="0" t="n">
        <f aca="false">MEDIAN(INDEX(Avaliadores!$E$17:$E$22,$B940),INDEX(Avaliadores!$E$17:$E$22,$C940),INDEX(Avaliadores!$E$17:$E$22,$D940),INDEX(Avaliadores!$E$17:$E$22,$E940),INDEX(Avaliadores!$E$17:$E$22,$F940),INDEX(Avaliadores!$E$17:$E$22,$G940))</f>
        <v>6.04166666666667</v>
      </c>
      <c r="X940" s="0" t="n">
        <f aca="false">MEDIAN(INDEX(Avaliadores!$F$17:$F$22,$B940),INDEX(Avaliadores!$F$17:$F$22,$C940),INDEX(Avaliadores!$F$17:$F$22,$D940),INDEX(Avaliadores!$F$17:$F$22,$E940),INDEX(Avaliadores!$F$17:$F$22,$F940),INDEX(Avaliadores!$F$17:$F$22,$G940))</f>
        <v>2.04166666666667</v>
      </c>
      <c r="Y940" s="0" t="n">
        <f aca="false">MEDIAN(INDEX(Avaliadores!$G$17:$G$22,$B940),INDEX(Avaliadores!$G$17:$G$22,$C940),INDEX(Avaliadores!$G$17:$G$22,$D940),INDEX(Avaliadores!$G$17:$G$22,$E940),INDEX(Avaliadores!$G$17:$G$22,$F940),INDEX(Avaliadores!$G$17:$G$22,$G940))</f>
        <v>6.04166666666667</v>
      </c>
      <c r="Z940" s="0" t="n">
        <f aca="false">MEDIAN(INDEX(Avaliadores!$H$17:$H$22,$B940),INDEX(Avaliadores!$H$17:$H$22,$C940),INDEX(Avaliadores!$H$17:$H$22,$D940),INDEX(Avaliadores!$H$17:$H$22,$E940),INDEX(Avaliadores!$H$17:$H$22,$F940),INDEX(Avaliadores!$H$17:$H$22,$G940))</f>
        <v>4.04166666666667</v>
      </c>
      <c r="AA940" s="0" t="n">
        <f aca="false">MEDIAN(INDEX(Avaliadores!$I$17:$I$22,$B940),INDEX(Avaliadores!$I$17:$I$22,$C940),INDEX(Avaliadores!$I$17:$I$22,$D940),INDEX(Avaliadores!$I$17:$I$22,$E940),INDEX(Avaliadores!$I$17:$I$22,$F940),INDEX(Avaliadores!$I$17:$I$22,$G940))</f>
        <v>6.04166666666667</v>
      </c>
      <c r="AB940" s="0" t="n">
        <f aca="false">IF(MAX(H940:K940)=MIN(H940:K940),0,IF($B$17="custo",(MAX(H940:K940)-H940)/(MAX(H940:K940)-MIN(H940:K940)),(H940-MIN(H940:K940))/(MAX(H940:K940)-MIN(H940:K940))))</f>
        <v>0.215791436457365</v>
      </c>
      <c r="AC940" s="0" t="n">
        <f aca="false">IF(MAX(H940:K940)=MIN(H940:K940),0,IF($B$17="custo",(MAX(H940:K940)-I940)/(MAX(H940:K940)-MIN(H940:K940)),(I940-MIN(H940:K940))/(MAX(H940:K940)-MIN(H940:K940))))</f>
        <v>0</v>
      </c>
      <c r="AD940" s="0" t="n">
        <f aca="false">IF(MAX(H940:K940)=MIN(H940:K940),0,IF($B$17="custo",(MAX(H940:K940)-J940)/(MAX(H940:K940)-MIN(H940:K940)),(J940-MIN(H940:K940))/(MAX(H940:K940)-MIN(H940:K940))))</f>
        <v>0.81158420008175</v>
      </c>
      <c r="AE940" s="0" t="n">
        <f aca="false">IF(MAX(H940:K940)=MIN(H940:K940),0,IF($B$17="custo",(MAX(H940:K940)-K940)/(MAX(H940:K940)-MIN(H940:K940)),(K940-MIN(H940:K940))/(MAX(H940:K940)-MIN(H940:K940))))</f>
        <v>1</v>
      </c>
      <c r="AF940" s="0" t="n">
        <f aca="false">IF(MAX(L940:O940)=MIN(L940:O940),0,IF($C$17="custo",(MAX(L940:O940)-L940)/(MAX(L940:O940)-MIN(L940:O940)),(L940-MIN(L940:O940))/(MAX(L940:O940)-MIN(L940:O940))))</f>
        <v>0.764894577955544</v>
      </c>
      <c r="AG940" s="0" t="n">
        <f aca="false">IF(MAX(L940:O940)=MIN(L940:O940),0,IF($C$17="custo",(MAX(L940:O940)-M940)/(MAX(L940:O940)-MIN(L940:O940)),(M940-MIN(L940:O940))/(MAX(L940:O940)-MIN(L940:O940))))</f>
        <v>1</v>
      </c>
      <c r="AH940" s="0" t="n">
        <f aca="false">IF(MAX(L940:O940)=MIN(L940:O940),0,IF($C$17="custo",(MAX(L940:O940)-N940)/(MAX(L940:O940)-MIN(L940:O940)),(N940-MIN(L940:O940))/(MAX(L940:O940)-MIN(L940:O940))))</f>
        <v>0.908084547963933</v>
      </c>
      <c r="AI940" s="0" t="n">
        <f aca="false">IF(MAX(L940:O940)=MIN(L940:O940),0,IF($C$17="custo",(MAX(L940:O940)-O940)/(MAX(L940:O940)-MIN(L940:O940)),(O940-MIN(L940:O940))/(MAX(L940:O940)-MIN(L940:O940))))</f>
        <v>0</v>
      </c>
      <c r="AJ940" s="0" t="n">
        <f aca="false">IF(MAX(P940:S940)=MIN(P940:S940),0,IF($D$17="custo",(MAX(P940:S940)-P940)/(MAX(P940:S940)-MIN(P940:S940)),(P940-MIN(P940:S940))/(MAX(P940:S940)-MIN(P940:S940))))</f>
        <v>0.25476335033578</v>
      </c>
      <c r="AK940" s="0" t="n">
        <f aca="false">IF(MAX(P940:S940)=MIN(P940:S940),0,IF($D$17="custo",(MAX(P940:S940)-Q940)/(MAX(P940:S940)-MIN(P940:S940)),(Q940-MIN(P940:S940))/(MAX(P940:S940)-MIN(P940:S940))))</f>
        <v>0</v>
      </c>
      <c r="AL940" s="0" t="n">
        <f aca="false">IF(MAX(P940:S940)=MIN(P940:S940),0,IF($D$17="custo",(MAX(P940:S940)-R940)/(MAX(P940:S940)-MIN(P940:S940)),(R940-MIN(P940:S940))/(MAX(P940:S940)-MIN(P940:S940))))</f>
        <v>0.778879968972221</v>
      </c>
      <c r="AM940" s="0" t="n">
        <f aca="false">IF(MAX(P940:S940)=MIN(P940:S940),0,IF($D$17="custo",(MAX(P940:S940)-S940)/(MAX(P940:S940)-MIN(P940:S940)),(S940-MIN(P940:S940))/(MAX(P940:S940)-MIN(P940:S940))))</f>
        <v>1</v>
      </c>
      <c r="AN940" s="0" t="n">
        <f aca="false">IF(MAX(T940:W940)=MIN(T940:W940),0,IF($E$17="custo",(MAX(T940:W940)-T940)/(MAX(T940:W940)-MIN(T940:W940)),(T940-MIN(T940:W940))/(MAX(T940:W940)-MIN(T940:W940))))</f>
        <v>0</v>
      </c>
      <c r="AO940" s="0" t="n">
        <f aca="false">IF(MAX(T940:W940)=MIN(T940:W940),0,IF($E$17="custo",(MAX(T940:W940)-U940)/(MAX(T940:W940)-MIN(T940:W940)),(U940-MIN(T940:W940))/(MAX(T940:W940)-MIN(T940:W940))))</f>
        <v>0.666666666666667</v>
      </c>
      <c r="AP940" s="0" t="n">
        <f aca="false">IF(MAX(T940:W940)=MIN(T940:W940),0,IF($E$17="custo",(MAX(T940:W940)-V940)/(MAX(T940:W940)-MIN(T940:W940)),(V940-MIN(T940:W940))/(MAX(T940:W940)-MIN(T940:W940))))</f>
        <v>1</v>
      </c>
      <c r="AQ940" s="0" t="n">
        <f aca="false">IF(MAX(T940:W940)=MIN(T940:W940),0,IF($E$17="custo",(MAX(T940:W940)-W940)/(MAX(T940:W940)-MIN(T940:W940)),(W940-MIN(T940:W940))/(MAX(T940:W940)-MIN(T940:W940))))</f>
        <v>1</v>
      </c>
      <c r="AR940" s="0" t="n">
        <f aca="false">IF(MAX(X940:AA940)=MIN(X940:AA940),0,IF($F$17="custo",(MAX(X940:AA940)-X940)/(MAX(X940:AA940)-MIN(X940:AA940)),(X940-MIN(X940:AA940))/(MAX(X940:AA940)-MIN(X940:AA940))))</f>
        <v>0</v>
      </c>
      <c r="AS940" s="0" t="n">
        <f aca="false">IF(MAX(X940:AA940)=MIN(X940:AA940),0,IF($F$17="custo",(MAX(X940:AA940)-Y940)/(MAX(X940:AA940)-MIN(X940:AA940)),(Y940-MIN(X940:AA940))/(MAX(X940:AA940)-MIN(X940:AA940))))</f>
        <v>1</v>
      </c>
      <c r="AT940" s="0" t="n">
        <f aca="false">IF(MAX(X940:AA940)=MIN(X940:AA940),0,IF($F$17="custo",(MAX(X940:AA940)-Z940)/(MAX(X940:AA940)-MIN(X940:AA940)),(Z940-MIN(X940:AA940))/(MAX(X940:AA940)-MIN(X940:AA940))))</f>
        <v>0.5</v>
      </c>
      <c r="AU940" s="0" t="n">
        <f aca="false">IF(MAX(X940:AA940)=MIN(X940:AA940),0,IF($F$17="custo",(MAX(X940:AA940)-AA940)/(MAX(X940:AA940)-MIN(X940:AA940)),(AA940-MIN(X940:AA940))/(MAX(X940:AA940)-MIN(X940:AA940))))</f>
        <v>1</v>
      </c>
      <c r="AV940" s="0" t="n">
        <f aca="false">STDEVP(AB940:AE940)</f>
        <v>0.411604137783676</v>
      </c>
      <c r="AW940" s="0" t="n">
        <f aca="false">STDEVP(AF940:AI940)</f>
        <v>0.394802770296872</v>
      </c>
      <c r="AX940" s="0" t="n">
        <f aca="false">STDEVP(AJ940:AM940)</f>
        <v>0.399259340278647</v>
      </c>
      <c r="AY940" s="0" t="n">
        <f aca="false">STDEVP(AN940:AQ940)</f>
        <v>0.408248290463863</v>
      </c>
      <c r="AZ940" s="0" t="n">
        <f aca="false">STDEVP(AR940:AU940)</f>
        <v>0.414578098794425</v>
      </c>
      <c r="BA940" s="0" t="n">
        <f aca="false">AV940*((1-IFERROR(CORREL(AB940:AE940,AF940:AI940),0))+(1-IFERROR(CORREL(AB940:AE940,AJ940:AM940),0))+(1-IFERROR(CORREL(AB940:AE940,AN940:AQ940),0))+(1-IFERROR(CORREL(AB940:AE940,AR940:AU940),0)))</f>
        <v>1.15679512934932</v>
      </c>
      <c r="BB940" s="0" t="n">
        <f aca="false">AW940*((1-IFERROR(CORREL(AF940:AI940,AB940:AE940),0))+(1-IFERROR(CORREL(AF940:AI940,AJ940:AM940),0))+(1-IFERROR(CORREL(AF940:AI940,AN940:AQ940),0))+(1-IFERROR(CORREL(AF940:AI940,AR940:AU940),0)))</f>
        <v>2.39773593368351</v>
      </c>
      <c r="BC940" s="0" t="n">
        <f aca="false">AX940*((1-IFERROR(CORREL(AJ940:AM940,AB940:AE940),0))+(1-IFERROR(CORREL(AJ940:AM940,AF940:AI940),0))+(1-IFERROR(CORREL(AJ940:AM940,AN940:AQ940),0))+(1-IFERROR(CORREL(AJ940:AM940,AR940:AU940),0)))</f>
        <v>1.1571328696286</v>
      </c>
      <c r="BD940" s="0" t="n">
        <f aca="false">AY940*((1-IFERROR(CORREL(AN940:AQ940,AB940:AE940),0))+(1-IFERROR(CORREL(AN940:AQ940,AF940:AI940),0))+(1-IFERROR(CORREL(AN940:AQ940,AJ940:AM940),0))+(1-IFERROR(CORREL(AN940:AQ940,AR940:AU940),0)))</f>
        <v>0.918374545354261</v>
      </c>
      <c r="BE940" s="0" t="n">
        <f aca="false">AZ940*((1-IFERROR(CORREL(AR940:AU940,AB940:AE940),0))+(1-IFERROR(CORREL(AR940:AU940,AF940:AI940),0))+(1-IFERROR(CORREL(AR940:AU940,AJ940:AM940),0))+(1-IFERROR(CORREL(AR940:AU940,AN940:AQ940),0)))</f>
        <v>1.33088587901427</v>
      </c>
      <c r="BF940" s="0" t="n">
        <f aca="false">IF(SUM(BA940:BE940)&gt;0,BA940/SUM(BA940:BE940),1/5)</f>
        <v>0.166184125845449</v>
      </c>
      <c r="BG940" s="0" t="n">
        <f aca="false">IF(SUM(BA940:BE940)&gt;0,BB940/SUM(BA940:BE940),1/5)</f>
        <v>0.344456542077201</v>
      </c>
      <c r="BH940" s="0" t="n">
        <f aca="false">IF(SUM(BA940:BE940)&gt;0,BC940/SUM(BA940:BE940),1/5)</f>
        <v>0.16623264530378</v>
      </c>
      <c r="BI940" s="0" t="n">
        <f aca="false">IF(SUM(BA940:BE940)&gt;0,BD940/SUM(BA940:BE940),1/5)</f>
        <v>0.13193284372165</v>
      </c>
      <c r="BJ940" s="0" t="n">
        <f aca="false">IF(SUM(BA940:BE940)&gt;0,BE940/SUM(BA940:BE940),1/5)</f>
        <v>0.191193843051919</v>
      </c>
      <c r="BK940" s="0" t="n">
        <f aca="false">BF940*AB940+BG940*AF940+BH940*AJ940+BI940*AN940+BJ940*AR940</f>
        <v>0.341684038261539</v>
      </c>
      <c r="BL940" s="0" t="n">
        <f aca="false">BF940*AC940+BG940*AG940+BH940*AK940+BI940*AO940+BJ940*AS940</f>
        <v>0.623605614276887</v>
      </c>
      <c r="BM940" s="0" t="n">
        <f aca="false">BF940*AD940+BG940*AH940+BH940*AL940+BI940*AP940+BJ940*AT940</f>
        <v>0.804673117009947</v>
      </c>
      <c r="BN940" s="0" t="n">
        <f aca="false">BF940*AE940+BG940*AI940+BH940*AM940+BI940*AQ940+BJ940*AU940</f>
        <v>0.655543457922799</v>
      </c>
      <c r="BO940" s="0" t="n">
        <f aca="false">RANK(BK940,$BK940:$BN940)</f>
        <v>4</v>
      </c>
      <c r="BP940" s="0" t="n">
        <f aca="false">RANK(BL940,$BK940:$BN940)</f>
        <v>3</v>
      </c>
      <c r="BQ940" s="0" t="n">
        <f aca="false">RANK(BM940,$BK940:$BN940)</f>
        <v>1</v>
      </c>
      <c r="BR940" s="0" t="n">
        <f aca="false">RANK(BN940,$BK940:$BN940)</f>
        <v>2</v>
      </c>
    </row>
    <row r="941" customFormat="false" ht="15" hidden="false" customHeight="false" outlineLevel="0" collapsed="false">
      <c r="A941" s="0" t="n">
        <v>918</v>
      </c>
      <c r="B941" s="0" t="n">
        <f aca="false">RANDBETWEEN(1,$B$5)</f>
        <v>2</v>
      </c>
      <c r="C941" s="0" t="n">
        <f aca="false">RANDBETWEEN(1,$B$5)</f>
        <v>1</v>
      </c>
      <c r="D941" s="0" t="n">
        <f aca="false">RANDBETWEEN(1,$B$5)</f>
        <v>3</v>
      </c>
      <c r="E941" s="0" t="n">
        <f aca="false">RANDBETWEEN(1,$B$5)</f>
        <v>5</v>
      </c>
      <c r="F941" s="0" t="n">
        <f aca="false">RANDBETWEEN(1,$B$5)</f>
        <v>5</v>
      </c>
      <c r="G941" s="0" t="n">
        <f aca="false">RANDBETWEEN(1,$B$5)</f>
        <v>4</v>
      </c>
      <c r="H941" s="0" t="n">
        <f aca="true">NORMINV(RAND(),$B$8,$B$13)</f>
        <v>55.0717280897044</v>
      </c>
      <c r="I941" s="0" t="n">
        <f aca="true">NORMINV(RAND(),$C$8,$C$13)</f>
        <v>61.6997609629716</v>
      </c>
      <c r="J941" s="0" t="n">
        <f aca="true">NORMINV(RAND(),$D$8,$D$13)</f>
        <v>14.9391806993029</v>
      </c>
      <c r="K941" s="0" t="n">
        <f aca="true">NORMINV(RAND(),$E$8,$E$13)</f>
        <v>2.88904936843732</v>
      </c>
      <c r="L941" s="0" t="n">
        <f aca="true">NORMINV(RAND(),$B$9,$B$14)</f>
        <v>48.1678448528709</v>
      </c>
      <c r="M941" s="0" t="n">
        <f aca="true">NORMINV(RAND(),$C$9,$C$14)</f>
        <v>41.1680583814239</v>
      </c>
      <c r="N941" s="0" t="n">
        <f aca="true">NORMINV(RAND(),$D$9,$D$14)</f>
        <v>43.0450098655805</v>
      </c>
      <c r="O941" s="0" t="n">
        <f aca="true">NORMINV(RAND(),$E$9,$E$14)</f>
        <v>21.9403833691845</v>
      </c>
      <c r="P941" s="0" t="n">
        <f aca="true">NORMINV(RAND(),$B$10,$B$15)</f>
        <v>26.5390323819039</v>
      </c>
      <c r="Q941" s="0" t="n">
        <f aca="true">NORMINV(RAND(),$C$10,$C$15)</f>
        <v>30.8857731355841</v>
      </c>
      <c r="R941" s="0" t="n">
        <f aca="true">NORMINV(RAND(),$D$10,$D$15)</f>
        <v>9.91379288041127</v>
      </c>
      <c r="S941" s="0" t="n">
        <f aca="true">NORMINV(RAND(),$E$10,$E$15)</f>
        <v>3.65442019605569</v>
      </c>
      <c r="T941" s="0" t="n">
        <f aca="false">MEDIAN(INDEX(Avaliadores!$B$17:$B$22,$B941),INDEX(Avaliadores!$B$17:$B$22,$C941),INDEX(Avaliadores!$B$17:$B$22,$D941),INDEX(Avaliadores!$B$17:$B$22,$E941),INDEX(Avaliadores!$B$17:$B$22,$F941),INDEX(Avaliadores!$B$17:$B$22,$G941))</f>
        <v>2.66666666666667</v>
      </c>
      <c r="U941" s="0" t="n">
        <f aca="false">MEDIAN(INDEX(Avaliadores!$C$17:$C$22,$B941),INDEX(Avaliadores!$C$17:$C$22,$C941),INDEX(Avaliadores!$C$17:$C$22,$D941),INDEX(Avaliadores!$C$17:$C$22,$E941),INDEX(Avaliadores!$C$17:$C$22,$F941),INDEX(Avaliadores!$C$17:$C$22,$G941))</f>
        <v>5.29166666666667</v>
      </c>
      <c r="V941" s="0" t="n">
        <f aca="false">MEDIAN(INDEX(Avaliadores!$D$17:$D$22,$B941),INDEX(Avaliadores!$D$17:$D$22,$C941),INDEX(Avaliadores!$D$17:$D$22,$D941),INDEX(Avaliadores!$D$17:$D$22,$E941),INDEX(Avaliadores!$D$17:$D$22,$F941),INDEX(Avaliadores!$D$17:$D$22,$G941))</f>
        <v>5.66666666666667</v>
      </c>
      <c r="W941" s="0" t="n">
        <f aca="false">MEDIAN(INDEX(Avaliadores!$E$17:$E$22,$B941),INDEX(Avaliadores!$E$17:$E$22,$C941),INDEX(Avaliadores!$E$17:$E$22,$D941),INDEX(Avaliadores!$E$17:$E$22,$E941),INDEX(Avaliadores!$E$17:$E$22,$F941),INDEX(Avaliadores!$E$17:$E$22,$G941))</f>
        <v>6.79166666666667</v>
      </c>
      <c r="X941" s="0" t="n">
        <f aca="false">MEDIAN(INDEX(Avaliadores!$F$17:$F$22,$B941),INDEX(Avaliadores!$F$17:$F$22,$C941),INDEX(Avaliadores!$F$17:$F$22,$D941),INDEX(Avaliadores!$F$17:$F$22,$E941),INDEX(Avaliadores!$F$17:$F$22,$F941),INDEX(Avaliadores!$F$17:$F$22,$G941))</f>
        <v>2.54166666666667</v>
      </c>
      <c r="Y941" s="0" t="n">
        <f aca="false">MEDIAN(INDEX(Avaliadores!$G$17:$G$22,$B941),INDEX(Avaliadores!$G$17:$G$22,$C941),INDEX(Avaliadores!$G$17:$G$22,$D941),INDEX(Avaliadores!$G$17:$G$22,$E941),INDEX(Avaliadores!$G$17:$G$22,$F941),INDEX(Avaliadores!$G$17:$G$22,$G941))</f>
        <v>4.79166666666667</v>
      </c>
      <c r="Z941" s="0" t="n">
        <f aca="false">MEDIAN(INDEX(Avaliadores!$H$17:$H$22,$B941),INDEX(Avaliadores!$H$17:$H$22,$C941),INDEX(Avaliadores!$H$17:$H$22,$D941),INDEX(Avaliadores!$H$17:$H$22,$E941),INDEX(Avaliadores!$H$17:$H$22,$F941),INDEX(Avaliadores!$H$17:$H$22,$G941))</f>
        <v>3.66666666666667</v>
      </c>
      <c r="AA941" s="0" t="n">
        <f aca="false">MEDIAN(INDEX(Avaliadores!$I$17:$I$22,$B941),INDEX(Avaliadores!$I$17:$I$22,$C941),INDEX(Avaliadores!$I$17:$I$22,$D941),INDEX(Avaliadores!$I$17:$I$22,$E941),INDEX(Avaliadores!$I$17:$I$22,$F941),INDEX(Avaliadores!$I$17:$I$22,$G941))</f>
        <v>6.54166666666667</v>
      </c>
      <c r="AB941" s="0" t="n">
        <f aca="false">IF(MAX(H941:K941)=MIN(H941:K941),0,IF($B$17="custo",(MAX(H941:K941)-H941)/(MAX(H941:K941)-MIN(H941:K941)),(H941-MIN(H941:K941))/(MAX(H941:K941)-MIN(H941:K941))))</f>
        <v>0.112701116744916</v>
      </c>
      <c r="AC941" s="0" t="n">
        <f aca="false">IF(MAX(H941:K941)=MIN(H941:K941),0,IF($B$17="custo",(MAX(H941:K941)-I941)/(MAX(H941:K941)-MIN(H941:K941)),(I941-MIN(H941:K941))/(MAX(H941:K941)-MIN(H941:K941))))</f>
        <v>0</v>
      </c>
      <c r="AD941" s="0" t="n">
        <f aca="false">IF(MAX(H941:K941)=MIN(H941:K941),0,IF($B$17="custo",(MAX(H941:K941)-J941)/(MAX(H941:K941)-MIN(H941:K941)),(J941-MIN(H941:K941))/(MAX(H941:K941)-MIN(H941:K941))))</f>
        <v>0.79510311975233</v>
      </c>
      <c r="AE941" s="0" t="n">
        <f aca="false">IF(MAX(H941:K941)=MIN(H941:K941),0,IF($B$17="custo",(MAX(H941:K941)-K941)/(MAX(H941:K941)-MIN(H941:K941)),(K941-MIN(H941:K941))/(MAX(H941:K941)-MIN(H941:K941))))</f>
        <v>1</v>
      </c>
      <c r="AF941" s="0" t="n">
        <f aca="false">IF(MAX(L941:O941)=MIN(L941:O941),0,IF($C$17="custo",(MAX(L941:O941)-L941)/(MAX(L941:O941)-MIN(L941:O941)),(L941-MIN(L941:O941))/(MAX(L941:O941)-MIN(L941:O941))))</f>
        <v>1</v>
      </c>
      <c r="AG941" s="0" t="n">
        <f aca="false">IF(MAX(L941:O941)=MIN(L941:O941),0,IF($C$17="custo",(MAX(L941:O941)-M941)/(MAX(L941:O941)-MIN(L941:O941)),(M941-MIN(L941:O941))/(MAX(L941:O941)-MIN(L941:O941))))</f>
        <v>0.733112315280647</v>
      </c>
      <c r="AH941" s="0" t="n">
        <f aca="false">IF(MAX(L941:O941)=MIN(L941:O941),0,IF($C$17="custo",(MAX(L941:O941)-N941)/(MAX(L941:O941)-MIN(L941:O941)),(N941-MIN(L941:O941))/(MAX(L941:O941)-MIN(L941:O941))))</f>
        <v>0.80467667484797</v>
      </c>
      <c r="AI941" s="0" t="n">
        <f aca="false">IF(MAX(L941:O941)=MIN(L941:O941),0,IF($C$17="custo",(MAX(L941:O941)-O941)/(MAX(L941:O941)-MIN(L941:O941)),(O941-MIN(L941:O941))/(MAX(L941:O941)-MIN(L941:O941))))</f>
        <v>0</v>
      </c>
      <c r="AJ941" s="0" t="n">
        <f aca="false">IF(MAX(P941:S941)=MIN(P941:S941),0,IF($D$17="custo",(MAX(P941:S941)-P941)/(MAX(P941:S941)-MIN(P941:S941)),(P941-MIN(P941:S941))/(MAX(P941:S941)-MIN(P941:S941))))</f>
        <v>0.159622651262787</v>
      </c>
      <c r="AK941" s="0" t="n">
        <f aca="false">IF(MAX(P941:S941)=MIN(P941:S941),0,IF($D$17="custo",(MAX(P941:S941)-Q941)/(MAX(P941:S941)-MIN(P941:S941)),(Q941-MIN(P941:S941))/(MAX(P941:S941)-MIN(P941:S941))))</f>
        <v>0</v>
      </c>
      <c r="AL941" s="0" t="n">
        <f aca="false">IF(MAX(P941:S941)=MIN(P941:S941),0,IF($D$17="custo",(MAX(P941:S941)-R941)/(MAX(P941:S941)-MIN(P941:S941)),(R941-MIN(P941:S941))/(MAX(P941:S941)-MIN(P941:S941))))</f>
        <v>0.770140958539389</v>
      </c>
      <c r="AM941" s="0" t="n">
        <f aca="false">IF(MAX(P941:S941)=MIN(P941:S941),0,IF($D$17="custo",(MAX(P941:S941)-S941)/(MAX(P941:S941)-MIN(P941:S941)),(S941-MIN(P941:S941))/(MAX(P941:S941)-MIN(P941:S941))))</f>
        <v>1</v>
      </c>
      <c r="AN941" s="0" t="n">
        <f aca="false">IF(MAX(T941:W941)=MIN(T941:W941),0,IF($E$17="custo",(MAX(T941:W941)-T941)/(MAX(T941:W941)-MIN(T941:W941)),(T941-MIN(T941:W941))/(MAX(T941:W941)-MIN(T941:W941))))</f>
        <v>0</v>
      </c>
      <c r="AO941" s="0" t="n">
        <f aca="false">IF(MAX(T941:W941)=MIN(T941:W941),0,IF($E$17="custo",(MAX(T941:W941)-U941)/(MAX(T941:W941)-MIN(T941:W941)),(U941-MIN(T941:W941))/(MAX(T941:W941)-MIN(T941:W941))))</f>
        <v>0.636363636363636</v>
      </c>
      <c r="AP941" s="0" t="n">
        <f aca="false">IF(MAX(T941:W941)=MIN(T941:W941),0,IF($E$17="custo",(MAX(T941:W941)-V941)/(MAX(T941:W941)-MIN(T941:W941)),(V941-MIN(T941:W941))/(MAX(T941:W941)-MIN(T941:W941))))</f>
        <v>0.727272727272727</v>
      </c>
      <c r="AQ941" s="0" t="n">
        <f aca="false">IF(MAX(T941:W941)=MIN(T941:W941),0,IF($E$17="custo",(MAX(T941:W941)-W941)/(MAX(T941:W941)-MIN(T941:W941)),(W941-MIN(T941:W941))/(MAX(T941:W941)-MIN(T941:W941))))</f>
        <v>1</v>
      </c>
      <c r="AR941" s="0" t="n">
        <f aca="false">IF(MAX(X941:AA941)=MIN(X941:AA941),0,IF($F$17="custo",(MAX(X941:AA941)-X941)/(MAX(X941:AA941)-MIN(X941:AA941)),(X941-MIN(X941:AA941))/(MAX(X941:AA941)-MIN(X941:AA941))))</f>
        <v>0</v>
      </c>
      <c r="AS941" s="0" t="n">
        <f aca="false">IF(MAX(X941:AA941)=MIN(X941:AA941),0,IF($F$17="custo",(MAX(X941:AA941)-Y941)/(MAX(X941:AA941)-MIN(X941:AA941)),(Y941-MIN(X941:AA941))/(MAX(X941:AA941)-MIN(X941:AA941))))</f>
        <v>0.5625</v>
      </c>
      <c r="AT941" s="0" t="n">
        <f aca="false">IF(MAX(X941:AA941)=MIN(X941:AA941),0,IF($F$17="custo",(MAX(X941:AA941)-Z941)/(MAX(X941:AA941)-MIN(X941:AA941)),(Z941-MIN(X941:AA941))/(MAX(X941:AA941)-MIN(X941:AA941))))</f>
        <v>0.28125</v>
      </c>
      <c r="AU941" s="0" t="n">
        <f aca="false">IF(MAX(X941:AA941)=MIN(X941:AA941),0,IF($F$17="custo",(MAX(X941:AA941)-AA941)/(MAX(X941:AA941)-MIN(X941:AA941)),(AA941-MIN(X941:AA941))/(MAX(X941:AA941)-MIN(X941:AA941))))</f>
        <v>1</v>
      </c>
      <c r="AV941" s="0" t="n">
        <f aca="false">STDEVP(AB941:AE941)</f>
        <v>0.428649408478604</v>
      </c>
      <c r="AW941" s="0" t="n">
        <f aca="false">STDEVP(AF941:AI941)</f>
        <v>0.379099254238263</v>
      </c>
      <c r="AX941" s="0" t="n">
        <f aca="false">STDEVP(AJ941:AM941)</f>
        <v>0.414608125037049</v>
      </c>
      <c r="AY941" s="0" t="n">
        <f aca="false">STDEVP(AN941:AQ941)</f>
        <v>0.366466261286298</v>
      </c>
      <c r="AZ941" s="0" t="n">
        <f aca="false">STDEVP(AR941:AU941)</f>
        <v>0.36934208292415</v>
      </c>
      <c r="BA941" s="0" t="n">
        <f aca="false">AV941*((1-IFERROR(CORREL(AB941:AE941,AF941:AI941),0))+(1-IFERROR(CORREL(AB941:AE941,AJ941:AM941),0))+(1-IFERROR(CORREL(AB941:AE941,AN941:AQ941),0))+(1-IFERROR(CORREL(AB941:AE941,AR941:AU941),0)))</f>
        <v>1.04786695155173</v>
      </c>
      <c r="BB941" s="0" t="n">
        <f aca="false">AW941*((1-IFERROR(CORREL(AF941:AI941,AB941:AE941),0))+(1-IFERROR(CORREL(AF941:AI941,AJ941:AM941),0))+(1-IFERROR(CORREL(AF941:AI941,AN941:AQ941),0))+(1-IFERROR(CORREL(AF941:AI941,AR941:AU941),0)))</f>
        <v>2.71677471713836</v>
      </c>
      <c r="BC941" s="0" t="n">
        <f aca="false">AX941*((1-IFERROR(CORREL(AJ941:AM941,AB941:AE941),0))+(1-IFERROR(CORREL(AJ941:AM941,AF941:AI941),0))+(1-IFERROR(CORREL(AJ941:AM941,AN941:AQ941),0))+(1-IFERROR(CORREL(AJ941:AM941,AR941:AU941),0)))</f>
        <v>1.03005541075985</v>
      </c>
      <c r="BD941" s="0" t="n">
        <f aca="false">AY941*((1-IFERROR(CORREL(AN941:AQ941,AB941:AE941),0))+(1-IFERROR(CORREL(AN941:AQ941,AF941:AI941),0))+(1-IFERROR(CORREL(AN941:AQ941,AJ941:AM941),0))+(1-IFERROR(CORREL(AN941:AQ941,AR941:AU941),0)))</f>
        <v>0.92492564090133</v>
      </c>
      <c r="BE941" s="0" t="n">
        <f aca="false">AZ941*((1-IFERROR(CORREL(AR941:AU941,AB941:AE941),0))+(1-IFERROR(CORREL(AR941:AU941,AF941:AI941),0))+(1-IFERROR(CORREL(AR941:AU941,AJ941:AM941),0))+(1-IFERROR(CORREL(AR941:AU941,AN941:AQ941),0)))</f>
        <v>1.10689517859715</v>
      </c>
      <c r="BF941" s="0" t="n">
        <f aca="false">IF(SUM(BA941:BE941)&gt;0,BA941/SUM(BA941:BE941),1/5)</f>
        <v>0.153499480564336</v>
      </c>
      <c r="BG941" s="0" t="n">
        <f aca="false">IF(SUM(BA941:BE941)&gt;0,BB941/SUM(BA941:BE941),1/5)</f>
        <v>0.397973719157298</v>
      </c>
      <c r="BH941" s="0" t="n">
        <f aca="false">IF(SUM(BA941:BE941)&gt;0,BC941/SUM(BA941:BE941),1/5)</f>
        <v>0.150890311284252</v>
      </c>
      <c r="BI941" s="0" t="n">
        <f aca="false">IF(SUM(BA941:BE941)&gt;0,BD941/SUM(BA941:BE941),1/5)</f>
        <v>0.135490107049131</v>
      </c>
      <c r="BJ941" s="0" t="n">
        <f aca="false">IF(SUM(BA941:BE941)&gt;0,BE941/SUM(BA941:BE941),1/5)</f>
        <v>0.162146381944982</v>
      </c>
      <c r="BK941" s="0" t="n">
        <f aca="false">BF941*AB941+BG941*AF941+BH941*AJ941+BI941*AN941+BJ941*AR941</f>
        <v>0.439358793573723</v>
      </c>
      <c r="BL941" s="0" t="n">
        <f aca="false">BF941*AC941+BG941*AG941+BH941*AK941+BI941*AO941+BJ941*AS941</f>
        <v>0.469187751729393</v>
      </c>
      <c r="BM941" s="0" t="n">
        <f aca="false">BF941*AD941+BG941*AH941+BH941*AL941+BI941*AP941+BJ941*AT941</f>
        <v>0.702636823446323</v>
      </c>
      <c r="BN941" s="0" t="n">
        <f aca="false">BF941*AE941+BG941*AI941+BH941*AM941+BI941*AQ941+BJ941*AU941</f>
        <v>0.602026280842702</v>
      </c>
      <c r="BO941" s="0" t="n">
        <f aca="false">RANK(BK941,$BK941:$BN941)</f>
        <v>4</v>
      </c>
      <c r="BP941" s="0" t="n">
        <f aca="false">RANK(BL941,$BK941:$BN941)</f>
        <v>3</v>
      </c>
      <c r="BQ941" s="0" t="n">
        <f aca="false">RANK(BM941,$BK941:$BN941)</f>
        <v>1</v>
      </c>
      <c r="BR941" s="0" t="n">
        <f aca="false">RANK(BN941,$BK941:$BN941)</f>
        <v>2</v>
      </c>
    </row>
    <row r="942" customFormat="false" ht="15" hidden="false" customHeight="false" outlineLevel="0" collapsed="false">
      <c r="A942" s="0" t="n">
        <v>919</v>
      </c>
      <c r="B942" s="0" t="n">
        <f aca="false">RANDBETWEEN(1,$B$5)</f>
        <v>4</v>
      </c>
      <c r="C942" s="0" t="n">
        <f aca="false">RANDBETWEEN(1,$B$5)</f>
        <v>4</v>
      </c>
      <c r="D942" s="0" t="n">
        <f aca="false">RANDBETWEEN(1,$B$5)</f>
        <v>2</v>
      </c>
      <c r="E942" s="0" t="n">
        <f aca="false">RANDBETWEEN(1,$B$5)</f>
        <v>5</v>
      </c>
      <c r="F942" s="0" t="n">
        <f aca="false">RANDBETWEEN(1,$B$5)</f>
        <v>4</v>
      </c>
      <c r="G942" s="0" t="n">
        <f aca="false">RANDBETWEEN(1,$B$5)</f>
        <v>3</v>
      </c>
      <c r="H942" s="0" t="n">
        <f aca="true">NORMINV(RAND(),$B$8,$B$13)</f>
        <v>44.2824086694396</v>
      </c>
      <c r="I942" s="0" t="n">
        <f aca="true">NORMINV(RAND(),$C$8,$C$13)</f>
        <v>59.1952123436521</v>
      </c>
      <c r="J942" s="0" t="n">
        <f aca="true">NORMINV(RAND(),$D$8,$D$13)</f>
        <v>15.0130323554549</v>
      </c>
      <c r="K942" s="0" t="n">
        <f aca="true">NORMINV(RAND(),$E$8,$E$13)</f>
        <v>2.95621264496618</v>
      </c>
      <c r="L942" s="0" t="n">
        <f aca="true">NORMINV(RAND(),$B$9,$B$14)</f>
        <v>36.5265892164808</v>
      </c>
      <c r="M942" s="0" t="n">
        <f aca="true">NORMINV(RAND(),$C$9,$C$14)</f>
        <v>56.7805037200871</v>
      </c>
      <c r="N942" s="0" t="n">
        <f aca="true">NORMINV(RAND(),$D$9,$D$14)</f>
        <v>46.1449149649736</v>
      </c>
      <c r="O942" s="0" t="n">
        <f aca="true">NORMINV(RAND(),$E$9,$E$14)</f>
        <v>25.6598509189827</v>
      </c>
      <c r="P942" s="0" t="n">
        <f aca="true">NORMINV(RAND(),$B$10,$B$15)</f>
        <v>24.3720525106816</v>
      </c>
      <c r="Q942" s="0" t="n">
        <f aca="true">NORMINV(RAND(),$C$10,$C$15)</f>
        <v>28.6068937248367</v>
      </c>
      <c r="R942" s="0" t="n">
        <f aca="true">NORMINV(RAND(),$D$10,$D$15)</f>
        <v>8.94619356375904</v>
      </c>
      <c r="S942" s="0" t="n">
        <f aca="true">NORMINV(RAND(),$E$10,$E$15)</f>
        <v>3.89080742469229</v>
      </c>
      <c r="T942" s="0" t="n">
        <f aca="false">MEDIAN(INDEX(Avaliadores!$B$17:$B$22,$B942),INDEX(Avaliadores!$B$17:$B$22,$C942),INDEX(Avaliadores!$B$17:$B$22,$D942),INDEX(Avaliadores!$B$17:$B$22,$E942),INDEX(Avaliadores!$B$17:$B$22,$F942),INDEX(Avaliadores!$B$17:$B$22,$G942))</f>
        <v>3.29166666666667</v>
      </c>
      <c r="U942" s="0" t="n">
        <f aca="false">MEDIAN(INDEX(Avaliadores!$C$17:$C$22,$B942),INDEX(Avaliadores!$C$17:$C$22,$C942),INDEX(Avaliadores!$C$17:$C$22,$D942),INDEX(Avaliadores!$C$17:$C$22,$E942),INDEX(Avaliadores!$C$17:$C$22,$F942),INDEX(Avaliadores!$C$17:$C$22,$G942))</f>
        <v>5.54166666666667</v>
      </c>
      <c r="V942" s="0" t="n">
        <f aca="false">MEDIAN(INDEX(Avaliadores!$D$17:$D$22,$B942),INDEX(Avaliadores!$D$17:$D$22,$C942),INDEX(Avaliadores!$D$17:$D$22,$D942),INDEX(Avaliadores!$D$17:$D$22,$E942),INDEX(Avaliadores!$D$17:$D$22,$F942),INDEX(Avaliadores!$D$17:$D$22,$G942))</f>
        <v>5.54166666666667</v>
      </c>
      <c r="W942" s="0" t="n">
        <f aca="false">MEDIAN(INDEX(Avaliadores!$E$17:$E$22,$B942),INDEX(Avaliadores!$E$17:$E$22,$C942),INDEX(Avaliadores!$E$17:$E$22,$D942),INDEX(Avaliadores!$E$17:$E$22,$E942),INDEX(Avaliadores!$E$17:$E$22,$F942),INDEX(Avaliadores!$E$17:$E$22,$G942))</f>
        <v>6.54166666666667</v>
      </c>
      <c r="X942" s="0" t="n">
        <f aca="false">MEDIAN(INDEX(Avaliadores!$F$17:$F$22,$B942),INDEX(Avaliadores!$F$17:$F$22,$C942),INDEX(Avaliadores!$F$17:$F$22,$D942),INDEX(Avaliadores!$F$17:$F$22,$E942),INDEX(Avaliadores!$F$17:$F$22,$F942),INDEX(Avaliadores!$F$17:$F$22,$G942))</f>
        <v>3.16666666666667</v>
      </c>
      <c r="Y942" s="0" t="n">
        <f aca="false">MEDIAN(INDEX(Avaliadores!$G$17:$G$22,$B942),INDEX(Avaliadores!$G$17:$G$22,$C942),INDEX(Avaliadores!$G$17:$G$22,$D942),INDEX(Avaliadores!$G$17:$G$22,$E942),INDEX(Avaliadores!$G$17:$G$22,$F942),INDEX(Avaliadores!$G$17:$G$22,$G942))</f>
        <v>4.54166666666667</v>
      </c>
      <c r="Z942" s="0" t="n">
        <f aca="false">MEDIAN(INDEX(Avaliadores!$H$17:$H$22,$B942),INDEX(Avaliadores!$H$17:$H$22,$C942),INDEX(Avaliadores!$H$17:$H$22,$D942),INDEX(Avaliadores!$H$17:$H$22,$E942),INDEX(Avaliadores!$H$17:$H$22,$F942),INDEX(Avaliadores!$H$17:$H$22,$G942))</f>
        <v>3.54166666666667</v>
      </c>
      <c r="AA942" s="0" t="n">
        <f aca="false">MEDIAN(INDEX(Avaliadores!$I$17:$I$22,$B942),INDEX(Avaliadores!$I$17:$I$22,$C942),INDEX(Avaliadores!$I$17:$I$22,$D942),INDEX(Avaliadores!$I$17:$I$22,$E942),INDEX(Avaliadores!$I$17:$I$22,$F942),INDEX(Avaliadores!$I$17:$I$22,$G942))</f>
        <v>5.79166666666667</v>
      </c>
      <c r="AB942" s="0" t="n">
        <f aca="false">IF(MAX(H942:K942)=MIN(H942:K942),0,IF($B$17="custo",(MAX(H942:K942)-H942)/(MAX(H942:K942)-MIN(H942:K942)),(H942-MIN(H942:K942))/(MAX(H942:K942)-MIN(H942:K942))))</f>
        <v>0.265168366331398</v>
      </c>
      <c r="AC942" s="0" t="n">
        <f aca="false">IF(MAX(H942:K942)=MIN(H942:K942),0,IF($B$17="custo",(MAX(H942:K942)-I942)/(MAX(H942:K942)-MIN(H942:K942)),(I942-MIN(H942:K942))/(MAX(H942:K942)-MIN(H942:K942))))</f>
        <v>0</v>
      </c>
      <c r="AD942" s="0" t="n">
        <f aca="false">IF(MAX(H942:K942)=MIN(H942:K942),0,IF($B$17="custo",(MAX(H942:K942)-J942)/(MAX(H942:K942)-MIN(H942:K942)),(J942-MIN(H942:K942))/(MAX(H942:K942)-MIN(H942:K942))))</f>
        <v>0.78561461307836</v>
      </c>
      <c r="AE942" s="0" t="n">
        <f aca="false">IF(MAX(H942:K942)=MIN(H942:K942),0,IF($B$17="custo",(MAX(H942:K942)-K942)/(MAX(H942:K942)-MIN(H942:K942)),(K942-MIN(H942:K942))/(MAX(H942:K942)-MIN(H942:K942))))</f>
        <v>1</v>
      </c>
      <c r="AF942" s="0" t="n">
        <f aca="false">IF(MAX(L942:O942)=MIN(L942:O942),0,IF($C$17="custo",(MAX(L942:O942)-L942)/(MAX(L942:O942)-MIN(L942:O942)),(L942-MIN(L942:O942))/(MAX(L942:O942)-MIN(L942:O942))))</f>
        <v>0.349180923901202</v>
      </c>
      <c r="AG942" s="0" t="n">
        <f aca="false">IF(MAX(L942:O942)=MIN(L942:O942),0,IF($C$17="custo",(MAX(L942:O942)-M942)/(MAX(L942:O942)-MIN(L942:O942)),(M942-MIN(L942:O942))/(MAX(L942:O942)-MIN(L942:O942))))</f>
        <v>1</v>
      </c>
      <c r="AH942" s="0" t="n">
        <f aca="false">IF(MAX(L942:O942)=MIN(L942:O942),0,IF($C$17="custo",(MAX(L942:O942)-N942)/(MAX(L942:O942)-MIN(L942:O942)),(N942-MIN(L942:O942))/(MAX(L942:O942)-MIN(L942:O942))))</f>
        <v>0.658246604816205</v>
      </c>
      <c r="AI942" s="0" t="n">
        <f aca="false">IF(MAX(L942:O942)=MIN(L942:O942),0,IF($C$17="custo",(MAX(L942:O942)-O942)/(MAX(L942:O942)-MIN(L942:O942)),(O942-MIN(L942:O942))/(MAX(L942:O942)-MIN(L942:O942))))</f>
        <v>0</v>
      </c>
      <c r="AJ942" s="0" t="n">
        <f aca="false">IF(MAX(P942:S942)=MIN(P942:S942),0,IF($D$17="custo",(MAX(P942:S942)-P942)/(MAX(P942:S942)-MIN(P942:S942)),(P942-MIN(P942:S942))/(MAX(P942:S942)-MIN(P942:S942))))</f>
        <v>0.171339473520544</v>
      </c>
      <c r="AK942" s="0" t="n">
        <f aca="false">IF(MAX(P942:S942)=MIN(P942:S942),0,IF($D$17="custo",(MAX(P942:S942)-Q942)/(MAX(P942:S942)-MIN(P942:S942)),(Q942-MIN(P942:S942))/(MAX(P942:S942)-MIN(P942:S942))))</f>
        <v>0</v>
      </c>
      <c r="AL942" s="0" t="n">
        <f aca="false">IF(MAX(P942:S942)=MIN(P942:S942),0,IF($D$17="custo",(MAX(P942:S942)-R942)/(MAX(P942:S942)-MIN(P942:S942)),(R942-MIN(P942:S942))/(MAX(P942:S942)-MIN(P942:S942))))</f>
        <v>0.795461705478945</v>
      </c>
      <c r="AM942" s="0" t="n">
        <f aca="false">IF(MAX(P942:S942)=MIN(P942:S942),0,IF($D$17="custo",(MAX(P942:S942)-S942)/(MAX(P942:S942)-MIN(P942:S942)),(S942-MIN(P942:S942))/(MAX(P942:S942)-MIN(P942:S942))))</f>
        <v>1</v>
      </c>
      <c r="AN942" s="0" t="n">
        <f aca="false">IF(MAX(T942:W942)=MIN(T942:W942),0,IF($E$17="custo",(MAX(T942:W942)-T942)/(MAX(T942:W942)-MIN(T942:W942)),(T942-MIN(T942:W942))/(MAX(T942:W942)-MIN(T942:W942))))</f>
        <v>0</v>
      </c>
      <c r="AO942" s="0" t="n">
        <f aca="false">IF(MAX(T942:W942)=MIN(T942:W942),0,IF($E$17="custo",(MAX(T942:W942)-U942)/(MAX(T942:W942)-MIN(T942:W942)),(U942-MIN(T942:W942))/(MAX(T942:W942)-MIN(T942:W942))))</f>
        <v>0.692307692307692</v>
      </c>
      <c r="AP942" s="0" t="n">
        <f aca="false">IF(MAX(T942:W942)=MIN(T942:W942),0,IF($E$17="custo",(MAX(T942:W942)-V942)/(MAX(T942:W942)-MIN(T942:W942)),(V942-MIN(T942:W942))/(MAX(T942:W942)-MIN(T942:W942))))</f>
        <v>0.692307692307692</v>
      </c>
      <c r="AQ942" s="0" t="n">
        <f aca="false">IF(MAX(T942:W942)=MIN(T942:W942),0,IF($E$17="custo",(MAX(T942:W942)-W942)/(MAX(T942:W942)-MIN(T942:W942)),(W942-MIN(T942:W942))/(MAX(T942:W942)-MIN(T942:W942))))</f>
        <v>1</v>
      </c>
      <c r="AR942" s="0" t="n">
        <f aca="false">IF(MAX(X942:AA942)=MIN(X942:AA942),0,IF($F$17="custo",(MAX(X942:AA942)-X942)/(MAX(X942:AA942)-MIN(X942:AA942)),(X942-MIN(X942:AA942))/(MAX(X942:AA942)-MIN(X942:AA942))))</f>
        <v>0</v>
      </c>
      <c r="AS942" s="0" t="n">
        <f aca="false">IF(MAX(X942:AA942)=MIN(X942:AA942),0,IF($F$17="custo",(MAX(X942:AA942)-Y942)/(MAX(X942:AA942)-MIN(X942:AA942)),(Y942-MIN(X942:AA942))/(MAX(X942:AA942)-MIN(X942:AA942))))</f>
        <v>0.523809523809524</v>
      </c>
      <c r="AT942" s="0" t="n">
        <f aca="false">IF(MAX(X942:AA942)=MIN(X942:AA942),0,IF($F$17="custo",(MAX(X942:AA942)-Z942)/(MAX(X942:AA942)-MIN(X942:AA942)),(Z942-MIN(X942:AA942))/(MAX(X942:AA942)-MIN(X942:AA942))))</f>
        <v>0.142857142857143</v>
      </c>
      <c r="AU942" s="0" t="n">
        <f aca="false">IF(MAX(X942:AA942)=MIN(X942:AA942),0,IF($F$17="custo",(MAX(X942:AA942)-AA942)/(MAX(X942:AA942)-MIN(X942:AA942)),(AA942-MIN(X942:AA942))/(MAX(X942:AA942)-MIN(X942:AA942))))</f>
        <v>1</v>
      </c>
      <c r="AV942" s="0" t="n">
        <f aca="false">STDEVP(AB942:AE942)</f>
        <v>0.398772139080056</v>
      </c>
      <c r="AW942" s="0" t="n">
        <f aca="false">STDEVP(AF942:AI942)</f>
        <v>0.37005897827422</v>
      </c>
      <c r="AX942" s="0" t="n">
        <f aca="false">STDEVP(AJ942:AM942)</f>
        <v>0.416845241259068</v>
      </c>
      <c r="AY942" s="0" t="n">
        <f aca="false">STDEVP(AN942:AQ942)</f>
        <v>0.36639536313957</v>
      </c>
      <c r="AZ942" s="0" t="n">
        <f aca="false">STDEVP(AR942:AU942)</f>
        <v>0.3874080975065</v>
      </c>
      <c r="BA942" s="0" t="n">
        <f aca="false">AV942*((1-IFERROR(CORREL(AB942:AE942,AF942:AI942),0))+(1-IFERROR(CORREL(AB942:AE942,AJ942:AM942),0))+(1-IFERROR(CORREL(AB942:AE942,AN942:AQ942),0))+(1-IFERROR(CORREL(AB942:AE942,AR942:AU942),0)))</f>
        <v>1.09589642502122</v>
      </c>
      <c r="BB942" s="0" t="n">
        <f aca="false">AW942*((1-IFERROR(CORREL(AF942:AI942,AB942:AE942),0))+(1-IFERROR(CORREL(AF942:AI942,AJ942:AM942),0))+(1-IFERROR(CORREL(AF942:AI942,AN942:AQ942),0))+(1-IFERROR(CORREL(AF942:AI942,AR942:AU942),0)))</f>
        <v>2.15957970805022</v>
      </c>
      <c r="BC942" s="0" t="n">
        <f aca="false">AX942*((1-IFERROR(CORREL(AJ942:AM942,AB942:AE942),0))+(1-IFERROR(CORREL(AJ942:AM942,AF942:AI942),0))+(1-IFERROR(CORREL(AJ942:AM942,AN942:AQ942),0))+(1-IFERROR(CORREL(AJ942:AM942,AR942:AU942),0)))</f>
        <v>1.07717515306752</v>
      </c>
      <c r="BD942" s="0" t="n">
        <f aca="false">AY942*((1-IFERROR(CORREL(AN942:AQ942,AB942:AE942),0))+(1-IFERROR(CORREL(AN942:AQ942,AF942:AI942),0))+(1-IFERROR(CORREL(AN942:AQ942,AJ942:AM942),0))+(1-IFERROR(CORREL(AN942:AQ942,AR942:AU942),0)))</f>
        <v>0.768270696387308</v>
      </c>
      <c r="BE942" s="0" t="n">
        <f aca="false">AZ942*((1-IFERROR(CORREL(AR942:AU942,AB942:AE942),0))+(1-IFERROR(CORREL(AR942:AU942,AF942:AI942),0))+(1-IFERROR(CORREL(AR942:AU942,AJ942:AM942),0))+(1-IFERROR(CORREL(AR942:AU942,AN942:AQ942),0)))</f>
        <v>1.04001950474219</v>
      </c>
      <c r="BF942" s="0" t="n">
        <f aca="false">IF(SUM(BA942:BE942)&gt;0,BA942/SUM(BA942:BE942),1/5)</f>
        <v>0.178457395709316</v>
      </c>
      <c r="BG942" s="0" t="n">
        <f aca="false">IF(SUM(BA942:BE942)&gt;0,BB942/SUM(BA942:BE942),1/5)</f>
        <v>0.351669155703162</v>
      </c>
      <c r="BH942" s="0" t="n">
        <f aca="false">IF(SUM(BA942:BE942)&gt;0,BC942/SUM(BA942:BE942),1/5)</f>
        <v>0.175408796078051</v>
      </c>
      <c r="BI942" s="0" t="n">
        <f aca="false">IF(SUM(BA942:BE942)&gt;0,BD942/SUM(BA942:BE942),1/5)</f>
        <v>0.125106337192775</v>
      </c>
      <c r="BJ942" s="0" t="n">
        <f aca="false">IF(SUM(BA942:BE942)&gt;0,BE942/SUM(BA942:BE942),1/5)</f>
        <v>0.169358315316696</v>
      </c>
      <c r="BK942" s="0" t="n">
        <f aca="false">BF942*AB942+BG942*AF942+BH942*AJ942+BI942*AN942+BJ942*AR942</f>
        <v>0.200171867546867</v>
      </c>
      <c r="BL942" s="0" t="n">
        <f aca="false">BF942*AC942+BG942*AG942+BH942*AK942+BI942*AO942+BJ942*AS942</f>
        <v>0.526992733797382</v>
      </c>
      <c r="BM942" s="0" t="n">
        <f aca="false">BF942*AD942+BG942*AH942+BH942*AL942+BI942*AP942+BJ942*AT942</f>
        <v>0.622020870365829</v>
      </c>
      <c r="BN942" s="0" t="n">
        <f aca="false">BF942*AE942+BG942*AI942+BH942*AM942+BI942*AQ942+BJ942*AU942</f>
        <v>0.648330844296838</v>
      </c>
      <c r="BO942" s="0" t="n">
        <f aca="false">RANK(BK942,$BK942:$BN942)</f>
        <v>4</v>
      </c>
      <c r="BP942" s="0" t="n">
        <f aca="false">RANK(BL942,$BK942:$BN942)</f>
        <v>3</v>
      </c>
      <c r="BQ942" s="0" t="n">
        <f aca="false">RANK(BM942,$BK942:$BN942)</f>
        <v>2</v>
      </c>
      <c r="BR942" s="0" t="n">
        <f aca="false">RANK(BN942,$BK942:$BN942)</f>
        <v>1</v>
      </c>
    </row>
    <row r="943" customFormat="false" ht="15" hidden="false" customHeight="false" outlineLevel="0" collapsed="false">
      <c r="A943" s="0" t="n">
        <v>920</v>
      </c>
      <c r="B943" s="0" t="n">
        <f aca="false">RANDBETWEEN(1,$B$5)</f>
        <v>1</v>
      </c>
      <c r="C943" s="0" t="n">
        <f aca="false">RANDBETWEEN(1,$B$5)</f>
        <v>4</v>
      </c>
      <c r="D943" s="0" t="n">
        <f aca="false">RANDBETWEEN(1,$B$5)</f>
        <v>2</v>
      </c>
      <c r="E943" s="0" t="n">
        <f aca="false">RANDBETWEEN(1,$B$5)</f>
        <v>6</v>
      </c>
      <c r="F943" s="0" t="n">
        <f aca="false">RANDBETWEEN(1,$B$5)</f>
        <v>2</v>
      </c>
      <c r="G943" s="0" t="n">
        <f aca="false">RANDBETWEEN(1,$B$5)</f>
        <v>5</v>
      </c>
      <c r="H943" s="0" t="n">
        <f aca="true">NORMINV(RAND(),$B$8,$B$13)</f>
        <v>48.717419902591</v>
      </c>
      <c r="I943" s="0" t="n">
        <f aca="true">NORMINV(RAND(),$C$8,$C$13)</f>
        <v>64.2887187193312</v>
      </c>
      <c r="J943" s="0" t="n">
        <f aca="true">NORMINV(RAND(),$D$8,$D$13)</f>
        <v>14.2905443621156</v>
      </c>
      <c r="K943" s="0" t="n">
        <f aca="true">NORMINV(RAND(),$E$8,$E$13)</f>
        <v>3.26550871183336</v>
      </c>
      <c r="L943" s="0" t="n">
        <f aca="true">NORMINV(RAND(),$B$9,$B$14)</f>
        <v>53.6080605982708</v>
      </c>
      <c r="M943" s="0" t="n">
        <f aca="true">NORMINV(RAND(),$C$9,$C$14)</f>
        <v>49.8687575052041</v>
      </c>
      <c r="N943" s="0" t="n">
        <f aca="true">NORMINV(RAND(),$D$9,$D$14)</f>
        <v>46.9566104373053</v>
      </c>
      <c r="O943" s="0" t="n">
        <f aca="true">NORMINV(RAND(),$E$9,$E$14)</f>
        <v>24.6982085888537</v>
      </c>
      <c r="P943" s="0" t="n">
        <f aca="true">NORMINV(RAND(),$B$10,$B$15)</f>
        <v>22.853123813231</v>
      </c>
      <c r="Q943" s="0" t="n">
        <f aca="true">NORMINV(RAND(),$C$10,$C$15)</f>
        <v>30.0528648211842</v>
      </c>
      <c r="R943" s="0" t="n">
        <f aca="true">NORMINV(RAND(),$D$10,$D$15)</f>
        <v>9.42227425113787</v>
      </c>
      <c r="S943" s="0" t="n">
        <f aca="true">NORMINV(RAND(),$E$10,$E$15)</f>
        <v>3.87490009436696</v>
      </c>
      <c r="T943" s="0" t="n">
        <f aca="false">MEDIAN(INDEX(Avaliadores!$B$17:$B$22,$B943),INDEX(Avaliadores!$B$17:$B$22,$C943),INDEX(Avaliadores!$B$17:$B$22,$D943),INDEX(Avaliadores!$B$17:$B$22,$E943),INDEX(Avaliadores!$B$17:$B$22,$F943),INDEX(Avaliadores!$B$17:$B$22,$G943))</f>
        <v>2.79166666666667</v>
      </c>
      <c r="U943" s="0" t="n">
        <f aca="false">MEDIAN(INDEX(Avaliadores!$C$17:$C$22,$B943),INDEX(Avaliadores!$C$17:$C$22,$C943),INDEX(Avaliadores!$C$17:$C$22,$D943),INDEX(Avaliadores!$C$17:$C$22,$E943),INDEX(Avaliadores!$C$17:$C$22,$F943),INDEX(Avaliadores!$C$17:$C$22,$G943))</f>
        <v>5.29166666666667</v>
      </c>
      <c r="V943" s="0" t="n">
        <f aca="false">MEDIAN(INDEX(Avaliadores!$D$17:$D$22,$B943),INDEX(Avaliadores!$D$17:$D$22,$C943),INDEX(Avaliadores!$D$17:$D$22,$D943),INDEX(Avaliadores!$D$17:$D$22,$E943),INDEX(Avaliadores!$D$17:$D$22,$F943),INDEX(Avaliadores!$D$17:$D$22,$G943))</f>
        <v>5.79166666666667</v>
      </c>
      <c r="W943" s="0" t="n">
        <f aca="false">MEDIAN(INDEX(Avaliadores!$E$17:$E$22,$B943),INDEX(Avaliadores!$E$17:$E$22,$C943),INDEX(Avaliadores!$E$17:$E$22,$D943),INDEX(Avaliadores!$E$17:$E$22,$E943),INDEX(Avaliadores!$E$17:$E$22,$F943),INDEX(Avaliadores!$E$17:$E$22,$G943))</f>
        <v>6.29166666666667</v>
      </c>
      <c r="X943" s="0" t="n">
        <f aca="false">MEDIAN(INDEX(Avaliadores!$F$17:$F$22,$B943),INDEX(Avaliadores!$F$17:$F$22,$C943),INDEX(Avaliadores!$F$17:$F$22,$D943),INDEX(Avaliadores!$F$17:$F$22,$E943),INDEX(Avaliadores!$F$17:$F$22,$F943),INDEX(Avaliadores!$F$17:$F$22,$G943))</f>
        <v>2.29166666666667</v>
      </c>
      <c r="Y943" s="0" t="n">
        <f aca="false">MEDIAN(INDEX(Avaliadores!$G$17:$G$22,$B943),INDEX(Avaliadores!$G$17:$G$22,$C943),INDEX(Avaliadores!$G$17:$G$22,$D943),INDEX(Avaliadores!$G$17:$G$22,$E943),INDEX(Avaliadores!$G$17:$G$22,$F943),INDEX(Avaliadores!$G$17:$G$22,$G943))</f>
        <v>5.04166666666667</v>
      </c>
      <c r="Z943" s="0" t="n">
        <f aca="false">MEDIAN(INDEX(Avaliadores!$H$17:$H$22,$B943),INDEX(Avaliadores!$H$17:$H$22,$C943),INDEX(Avaliadores!$H$17:$H$22,$D943),INDEX(Avaliadores!$H$17:$H$22,$E943),INDEX(Avaliadores!$H$17:$H$22,$F943),INDEX(Avaliadores!$H$17:$H$22,$G943))</f>
        <v>4.04166666666667</v>
      </c>
      <c r="AA943" s="0" t="n">
        <f aca="false">MEDIAN(INDEX(Avaliadores!$I$17:$I$22,$B943),INDEX(Avaliadores!$I$17:$I$22,$C943),INDEX(Avaliadores!$I$17:$I$22,$D943),INDEX(Avaliadores!$I$17:$I$22,$E943),INDEX(Avaliadores!$I$17:$I$22,$F943),INDEX(Avaliadores!$I$17:$I$22,$G943))</f>
        <v>6.29166666666667</v>
      </c>
      <c r="AB943" s="0" t="n">
        <f aca="false">IF(MAX(H943:K943)=MIN(H943:K943),0,IF($B$17="custo",(MAX(H943:K943)-H943)/(MAX(H943:K943)-MIN(H943:K943)),(H943-MIN(H943:K943))/(MAX(H943:K943)-MIN(H943:K943))))</f>
        <v>0.255170103552845</v>
      </c>
      <c r="AC943" s="0" t="n">
        <f aca="false">IF(MAX(H943:K943)=MIN(H943:K943),0,IF($B$17="custo",(MAX(H943:K943)-I943)/(MAX(H943:K943)-MIN(H943:K943)),(I943-MIN(H943:K943))/(MAX(H943:K943)-MIN(H943:K943))))</f>
        <v>0</v>
      </c>
      <c r="AD943" s="0" t="n">
        <f aca="false">IF(MAX(H943:K943)=MIN(H943:K943),0,IF($B$17="custo",(MAX(H943:K943)-J943)/(MAX(H943:K943)-MIN(H943:K943)),(J943-MIN(H943:K943))/(MAX(H943:K943)-MIN(H943:K943))))</f>
        <v>0.81933045395469</v>
      </c>
      <c r="AE943" s="0" t="n">
        <f aca="false">IF(MAX(H943:K943)=MIN(H943:K943),0,IF($B$17="custo",(MAX(H943:K943)-K943)/(MAX(H943:K943)-MIN(H943:K943)),(K943-MIN(H943:K943))/(MAX(H943:K943)-MIN(H943:K943))))</f>
        <v>1</v>
      </c>
      <c r="AF943" s="0" t="n">
        <f aca="false">IF(MAX(L943:O943)=MIN(L943:O943),0,IF($C$17="custo",(MAX(L943:O943)-L943)/(MAX(L943:O943)-MIN(L943:O943)),(L943-MIN(L943:O943))/(MAX(L943:O943)-MIN(L943:O943))))</f>
        <v>1</v>
      </c>
      <c r="AG943" s="0" t="n">
        <f aca="false">IF(MAX(L943:O943)=MIN(L943:O943),0,IF($C$17="custo",(MAX(L943:O943)-M943)/(MAX(L943:O943)-MIN(L943:O943)),(M943-MIN(L943:O943))/(MAX(L943:O943)-MIN(L943:O943))))</f>
        <v>0.870656442936868</v>
      </c>
      <c r="AH943" s="0" t="n">
        <f aca="false">IF(MAX(L943:O943)=MIN(L943:O943),0,IF($C$17="custo",(MAX(L943:O943)-N943)/(MAX(L943:O943)-MIN(L943:O943)),(N943-MIN(L943:O943))/(MAX(L943:O943)-MIN(L943:O943))))</f>
        <v>0.769924447942559</v>
      </c>
      <c r="AI943" s="0" t="n">
        <f aca="false">IF(MAX(L943:O943)=MIN(L943:O943),0,IF($C$17="custo",(MAX(L943:O943)-O943)/(MAX(L943:O943)-MIN(L943:O943)),(O943-MIN(L943:O943))/(MAX(L943:O943)-MIN(L943:O943))))</f>
        <v>0</v>
      </c>
      <c r="AJ943" s="0" t="n">
        <f aca="false">IF(MAX(P943:S943)=MIN(P943:S943),0,IF($D$17="custo",(MAX(P943:S943)-P943)/(MAX(P943:S943)-MIN(P943:S943)),(P943-MIN(P943:S943))/(MAX(P943:S943)-MIN(P943:S943))))</f>
        <v>0.275030587102045</v>
      </c>
      <c r="AK943" s="0" t="n">
        <f aca="false">IF(MAX(P943:S943)=MIN(P943:S943),0,IF($D$17="custo",(MAX(P943:S943)-Q943)/(MAX(P943:S943)-MIN(P943:S943)),(Q943-MIN(P943:S943))/(MAX(P943:S943)-MIN(P943:S943))))</f>
        <v>0</v>
      </c>
      <c r="AL943" s="0" t="n">
        <f aca="false">IF(MAX(P943:S943)=MIN(P943:S943),0,IF($D$17="custo",(MAX(P943:S943)-R943)/(MAX(P943:S943)-MIN(P943:S943)),(R943-MIN(P943:S943))/(MAX(P943:S943)-MIN(P943:S943))))</f>
        <v>0.788089936912167</v>
      </c>
      <c r="AM943" s="0" t="n">
        <f aca="false">IF(MAX(P943:S943)=MIN(P943:S943),0,IF($D$17="custo",(MAX(P943:S943)-S943)/(MAX(P943:S943)-MIN(P943:S943)),(S943-MIN(P943:S943))/(MAX(P943:S943)-MIN(P943:S943))))</f>
        <v>1</v>
      </c>
      <c r="AN943" s="0" t="n">
        <f aca="false">IF(MAX(T943:W943)=MIN(T943:W943),0,IF($E$17="custo",(MAX(T943:W943)-T943)/(MAX(T943:W943)-MIN(T943:W943)),(T943-MIN(T943:W943))/(MAX(T943:W943)-MIN(T943:W943))))</f>
        <v>0</v>
      </c>
      <c r="AO943" s="0" t="n">
        <f aca="false">IF(MAX(T943:W943)=MIN(T943:W943),0,IF($E$17="custo",(MAX(T943:W943)-U943)/(MAX(T943:W943)-MIN(T943:W943)),(U943-MIN(T943:W943))/(MAX(T943:W943)-MIN(T943:W943))))</f>
        <v>0.714285714285714</v>
      </c>
      <c r="AP943" s="0" t="n">
        <f aca="false">IF(MAX(T943:W943)=MIN(T943:W943),0,IF($E$17="custo",(MAX(T943:W943)-V943)/(MAX(T943:W943)-MIN(T943:W943)),(V943-MIN(T943:W943))/(MAX(T943:W943)-MIN(T943:W943))))</f>
        <v>0.857142857142857</v>
      </c>
      <c r="AQ943" s="0" t="n">
        <f aca="false">IF(MAX(T943:W943)=MIN(T943:W943),0,IF($E$17="custo",(MAX(T943:W943)-W943)/(MAX(T943:W943)-MIN(T943:W943)),(W943-MIN(T943:W943))/(MAX(T943:W943)-MIN(T943:W943))))</f>
        <v>1</v>
      </c>
      <c r="AR943" s="0" t="n">
        <f aca="false">IF(MAX(X943:AA943)=MIN(X943:AA943),0,IF($F$17="custo",(MAX(X943:AA943)-X943)/(MAX(X943:AA943)-MIN(X943:AA943)),(X943-MIN(X943:AA943))/(MAX(X943:AA943)-MIN(X943:AA943))))</f>
        <v>0</v>
      </c>
      <c r="AS943" s="0" t="n">
        <f aca="false">IF(MAX(X943:AA943)=MIN(X943:AA943),0,IF($F$17="custo",(MAX(X943:AA943)-Y943)/(MAX(X943:AA943)-MIN(X943:AA943)),(Y943-MIN(X943:AA943))/(MAX(X943:AA943)-MIN(X943:AA943))))</f>
        <v>0.6875</v>
      </c>
      <c r="AT943" s="0" t="n">
        <f aca="false">IF(MAX(X943:AA943)=MIN(X943:AA943),0,IF($F$17="custo",(MAX(X943:AA943)-Z943)/(MAX(X943:AA943)-MIN(X943:AA943)),(Z943-MIN(X943:AA943))/(MAX(X943:AA943)-MIN(X943:AA943))))</f>
        <v>0.4375</v>
      </c>
      <c r="AU943" s="0" t="n">
        <f aca="false">IF(MAX(X943:AA943)=MIN(X943:AA943),0,IF($F$17="custo",(MAX(X943:AA943)-AA943)/(MAX(X943:AA943)-MIN(X943:AA943)),(AA943-MIN(X943:AA943))/(MAX(X943:AA943)-MIN(X943:AA943))))</f>
        <v>1</v>
      </c>
      <c r="AV943" s="0" t="n">
        <f aca="false">STDEVP(AB943:AE943)</f>
        <v>0.406363763686552</v>
      </c>
      <c r="AW943" s="0" t="n">
        <f aca="false">STDEVP(AF943:AI943)</f>
        <v>0.389762567740842</v>
      </c>
      <c r="AX943" s="0" t="n">
        <f aca="false">STDEVP(AJ943:AM943)</f>
        <v>0.397684233516916</v>
      </c>
      <c r="AY943" s="0" t="n">
        <f aca="false">STDEVP(AN943:AQ943)</f>
        <v>0.384654629081036</v>
      </c>
      <c r="AZ943" s="0" t="n">
        <f aca="false">STDEVP(AR943:AU943)</f>
        <v>0.365771872209988</v>
      </c>
      <c r="BA943" s="0" t="n">
        <f aca="false">AV943*((1-IFERROR(CORREL(AB943:AE943,AF943:AI943),0))+(1-IFERROR(CORREL(AB943:AE943,AJ943:AM943),0))+(1-IFERROR(CORREL(AB943:AE943,AN943:AQ943),0))+(1-IFERROR(CORREL(AB943:AE943,AR943:AU943),0)))</f>
        <v>1.11468232790477</v>
      </c>
      <c r="BB943" s="0" t="n">
        <f aca="false">AW943*((1-IFERROR(CORREL(AF943:AI943,AB943:AE943),0))+(1-IFERROR(CORREL(AF943:AI943,AJ943:AM943),0))+(1-IFERROR(CORREL(AF943:AI943,AN943:AQ943),0))+(1-IFERROR(CORREL(AF943:AI943,AR943:AU943),0)))</f>
        <v>2.74796089213714</v>
      </c>
      <c r="BC943" s="0" t="n">
        <f aca="false">AX943*((1-IFERROR(CORREL(AJ943:AM943,AB943:AE943),0))+(1-IFERROR(CORREL(AJ943:AM943,AF943:AI943),0))+(1-IFERROR(CORREL(AJ943:AM943,AN943:AQ943),0))+(1-IFERROR(CORREL(AJ943:AM943,AR943:AU943),0)))</f>
        <v>1.1043656989138</v>
      </c>
      <c r="BD943" s="0" t="n">
        <f aca="false">AY943*((1-IFERROR(CORREL(AN943:AQ943,AB943:AE943),0))+(1-IFERROR(CORREL(AN943:AQ943,AF943:AI943),0))+(1-IFERROR(CORREL(AN943:AQ943,AJ943:AM943),0))+(1-IFERROR(CORREL(AN943:AQ943,AR943:AU943),0)))</f>
        <v>1.01715811436706</v>
      </c>
      <c r="BE943" s="0" t="n">
        <f aca="false">AZ943*((1-IFERROR(CORREL(AR943:AU943,AB943:AE943),0))+(1-IFERROR(CORREL(AR943:AU943,AF943:AI943),0))+(1-IFERROR(CORREL(AR943:AU943,AJ943:AM943),0))+(1-IFERROR(CORREL(AR943:AU943,AN943:AQ943),0)))</f>
        <v>1.12380685417708</v>
      </c>
      <c r="BF943" s="0" t="n">
        <f aca="false">IF(SUM(BA943:BE943)&gt;0,BA943/SUM(BA943:BE943),1/5)</f>
        <v>0.156821387577838</v>
      </c>
      <c r="BG943" s="0" t="n">
        <f aca="false">IF(SUM(BA943:BE943)&gt;0,BB943/SUM(BA943:BE943),1/5)</f>
        <v>0.386602558708007</v>
      </c>
      <c r="BH943" s="0" t="n">
        <f aca="false">IF(SUM(BA943:BE943)&gt;0,BC943/SUM(BA943:BE943),1/5)</f>
        <v>0.15536997130166</v>
      </c>
      <c r="BI943" s="0" t="n">
        <f aca="false">IF(SUM(BA943:BE943)&gt;0,BD943/SUM(BA943:BE943),1/5)</f>
        <v>0.143100991993773</v>
      </c>
      <c r="BJ943" s="0" t="n">
        <f aca="false">IF(SUM(BA943:BE943)&gt;0,BE943/SUM(BA943:BE943),1/5)</f>
        <v>0.158105090418722</v>
      </c>
      <c r="BK943" s="0" t="n">
        <f aca="false">BF943*AB943+BG943*AF943+BH943*AJ943+BI943*AN943+BJ943*AR943</f>
        <v>0.469350182840668</v>
      </c>
      <c r="BL943" s="0" t="n">
        <f aca="false">BF943*AC943+BG943*AG943+BH943*AK943+BI943*AO943+BJ943*AS943</f>
        <v>0.547510252539143</v>
      </c>
      <c r="BM943" s="0" t="n">
        <f aca="false">BF943*AD943+BG943*AH943+BH943*AL943+BI943*AP943+BJ943*AT943</f>
        <v>0.740417781337278</v>
      </c>
      <c r="BN943" s="0" t="n">
        <f aca="false">BF943*AE943+BG943*AI943+BH943*AM943+BI943*AQ943+BJ943*AU943</f>
        <v>0.613397441291993</v>
      </c>
      <c r="BO943" s="0" t="n">
        <f aca="false">RANK(BK943,$BK943:$BN943)</f>
        <v>4</v>
      </c>
      <c r="BP943" s="0" t="n">
        <f aca="false">RANK(BL943,$BK943:$BN943)</f>
        <v>3</v>
      </c>
      <c r="BQ943" s="0" t="n">
        <f aca="false">RANK(BM943,$BK943:$BN943)</f>
        <v>1</v>
      </c>
      <c r="BR943" s="0" t="n">
        <f aca="false">RANK(BN943,$BK943:$BN943)</f>
        <v>2</v>
      </c>
    </row>
    <row r="944" customFormat="false" ht="15" hidden="false" customHeight="false" outlineLevel="0" collapsed="false">
      <c r="A944" s="0" t="n">
        <v>921</v>
      </c>
      <c r="B944" s="0" t="n">
        <f aca="false">RANDBETWEEN(1,$B$5)</f>
        <v>5</v>
      </c>
      <c r="C944" s="0" t="n">
        <f aca="false">RANDBETWEEN(1,$B$5)</f>
        <v>2</v>
      </c>
      <c r="D944" s="0" t="n">
        <f aca="false">RANDBETWEEN(1,$B$5)</f>
        <v>5</v>
      </c>
      <c r="E944" s="0" t="n">
        <f aca="false">RANDBETWEEN(1,$B$5)</f>
        <v>2</v>
      </c>
      <c r="F944" s="0" t="n">
        <f aca="false">RANDBETWEEN(1,$B$5)</f>
        <v>6</v>
      </c>
      <c r="G944" s="0" t="n">
        <f aca="false">RANDBETWEEN(1,$B$5)</f>
        <v>4</v>
      </c>
      <c r="H944" s="0" t="n">
        <f aca="true">NORMINV(RAND(),$B$8,$B$13)</f>
        <v>51.9173624876379</v>
      </c>
      <c r="I944" s="0" t="n">
        <f aca="true">NORMINV(RAND(),$C$8,$C$13)</f>
        <v>70.6331278299024</v>
      </c>
      <c r="J944" s="0" t="n">
        <f aca="true">NORMINV(RAND(),$D$8,$D$13)</f>
        <v>14.2748830110301</v>
      </c>
      <c r="K944" s="0" t="n">
        <f aca="true">NORMINV(RAND(),$E$8,$E$13)</f>
        <v>2.73694059074924</v>
      </c>
      <c r="L944" s="0" t="n">
        <f aca="true">NORMINV(RAND(),$B$9,$B$14)</f>
        <v>50.7265762035517</v>
      </c>
      <c r="M944" s="0" t="n">
        <f aca="true">NORMINV(RAND(),$C$9,$C$14)</f>
        <v>49.5670701795535</v>
      </c>
      <c r="N944" s="0" t="n">
        <f aca="true">NORMINV(RAND(),$D$9,$D$14)</f>
        <v>50.6211263025122</v>
      </c>
      <c r="O944" s="0" t="n">
        <f aca="true">NORMINV(RAND(),$E$9,$E$14)</f>
        <v>22.2017804163003</v>
      </c>
      <c r="P944" s="0" t="n">
        <f aca="true">NORMINV(RAND(),$B$10,$B$15)</f>
        <v>24.1180787561685</v>
      </c>
      <c r="Q944" s="0" t="n">
        <f aca="true">NORMINV(RAND(),$C$10,$C$15)</f>
        <v>29.5435337427974</v>
      </c>
      <c r="R944" s="0" t="n">
        <f aca="true">NORMINV(RAND(),$D$10,$D$15)</f>
        <v>9.32425553729704</v>
      </c>
      <c r="S944" s="0" t="n">
        <f aca="true">NORMINV(RAND(),$E$10,$E$15)</f>
        <v>3.66085458659233</v>
      </c>
      <c r="T944" s="0" t="n">
        <f aca="false">MEDIAN(INDEX(Avaliadores!$B$17:$B$22,$B944),INDEX(Avaliadores!$B$17:$B$22,$C944),INDEX(Avaliadores!$B$17:$B$22,$D944),INDEX(Avaliadores!$B$17:$B$22,$E944),INDEX(Avaliadores!$B$17:$B$22,$F944),INDEX(Avaliadores!$B$17:$B$22,$G944))</f>
        <v>2.79166666666667</v>
      </c>
      <c r="U944" s="0" t="n">
        <f aca="false">MEDIAN(INDEX(Avaliadores!$C$17:$C$22,$B944),INDEX(Avaliadores!$C$17:$C$22,$C944),INDEX(Avaliadores!$C$17:$C$22,$D944),INDEX(Avaliadores!$C$17:$C$22,$E944),INDEX(Avaliadores!$C$17:$C$22,$F944),INDEX(Avaliadores!$C$17:$C$22,$G944))</f>
        <v>5.54166666666667</v>
      </c>
      <c r="V944" s="0" t="n">
        <f aca="false">MEDIAN(INDEX(Avaliadores!$D$17:$D$22,$B944),INDEX(Avaliadores!$D$17:$D$22,$C944),INDEX(Avaliadores!$D$17:$D$22,$D944),INDEX(Avaliadores!$D$17:$D$22,$E944),INDEX(Avaliadores!$D$17:$D$22,$F944),INDEX(Avaliadores!$D$17:$D$22,$G944))</f>
        <v>5.54166666666667</v>
      </c>
      <c r="W944" s="0" t="n">
        <f aca="false">MEDIAN(INDEX(Avaliadores!$E$17:$E$22,$B944),INDEX(Avaliadores!$E$17:$E$22,$C944),INDEX(Avaliadores!$E$17:$E$22,$D944),INDEX(Avaliadores!$E$17:$E$22,$E944),INDEX(Avaliadores!$E$17:$E$22,$F944),INDEX(Avaliadores!$E$17:$E$22,$G944))</f>
        <v>6.29166666666667</v>
      </c>
      <c r="X944" s="0" t="n">
        <f aca="false">MEDIAN(INDEX(Avaliadores!$F$17:$F$22,$B944),INDEX(Avaliadores!$F$17:$F$22,$C944),INDEX(Avaliadores!$F$17:$F$22,$D944),INDEX(Avaliadores!$F$17:$F$22,$E944),INDEX(Avaliadores!$F$17:$F$22,$F944),INDEX(Avaliadores!$F$17:$F$22,$G944))</f>
        <v>2.54166666666667</v>
      </c>
      <c r="Y944" s="0" t="n">
        <f aca="false">MEDIAN(INDEX(Avaliadores!$G$17:$G$22,$B944),INDEX(Avaliadores!$G$17:$G$22,$C944),INDEX(Avaliadores!$G$17:$G$22,$D944),INDEX(Avaliadores!$G$17:$G$22,$E944),INDEX(Avaliadores!$G$17:$G$22,$F944),INDEX(Avaliadores!$G$17:$G$22,$G944))</f>
        <v>4.79166666666667</v>
      </c>
      <c r="Z944" s="0" t="n">
        <f aca="false">MEDIAN(INDEX(Avaliadores!$H$17:$H$22,$B944),INDEX(Avaliadores!$H$17:$H$22,$C944),INDEX(Avaliadores!$H$17:$H$22,$D944),INDEX(Avaliadores!$H$17:$H$22,$E944),INDEX(Avaliadores!$H$17:$H$22,$F944),INDEX(Avaliadores!$H$17:$H$22,$G944))</f>
        <v>3.79166666666667</v>
      </c>
      <c r="AA944" s="0" t="n">
        <f aca="false">MEDIAN(INDEX(Avaliadores!$I$17:$I$22,$B944),INDEX(Avaliadores!$I$17:$I$22,$C944),INDEX(Avaliadores!$I$17:$I$22,$D944),INDEX(Avaliadores!$I$17:$I$22,$E944),INDEX(Avaliadores!$I$17:$I$22,$F944),INDEX(Avaliadores!$I$17:$I$22,$G944))</f>
        <v>6.29166666666667</v>
      </c>
      <c r="AB944" s="0" t="n">
        <f aca="false">IF(MAX(H944:K944)=MIN(H944:K944),0,IF($B$17="custo",(MAX(H944:K944)-H944)/(MAX(H944:K944)-MIN(H944:K944)),(H944-MIN(H944:K944))/(MAX(H944:K944)-MIN(H944:K944))))</f>
        <v>0.27565267069182</v>
      </c>
      <c r="AC944" s="0" t="n">
        <f aca="false">IF(MAX(H944:K944)=MIN(H944:K944),0,IF($B$17="custo",(MAX(H944:K944)-I944)/(MAX(H944:K944)-MIN(H944:K944)),(I944-MIN(H944:K944))/(MAX(H944:K944)-MIN(H944:K944))))</f>
        <v>0</v>
      </c>
      <c r="AD944" s="0" t="n">
        <f aca="false">IF(MAX(H944:K944)=MIN(H944:K944),0,IF($B$17="custo",(MAX(H944:K944)-J944)/(MAX(H944:K944)-MIN(H944:K944)),(J944-MIN(H944:K944))/(MAX(H944:K944)-MIN(H944:K944))))</f>
        <v>0.830064943416625</v>
      </c>
      <c r="AE944" s="0" t="n">
        <f aca="false">IF(MAX(H944:K944)=MIN(H944:K944),0,IF($B$17="custo",(MAX(H944:K944)-K944)/(MAX(H944:K944)-MIN(H944:K944)),(K944-MIN(H944:K944))/(MAX(H944:K944)-MIN(H944:K944))))</f>
        <v>1</v>
      </c>
      <c r="AF944" s="0" t="n">
        <f aca="false">IF(MAX(L944:O944)=MIN(L944:O944),0,IF($C$17="custo",(MAX(L944:O944)-L944)/(MAX(L944:O944)-MIN(L944:O944)),(L944-MIN(L944:O944))/(MAX(L944:O944)-MIN(L944:O944))))</f>
        <v>1</v>
      </c>
      <c r="AG944" s="0" t="n">
        <f aca="false">IF(MAX(L944:O944)=MIN(L944:O944),0,IF($C$17="custo",(MAX(L944:O944)-M944)/(MAX(L944:O944)-MIN(L944:O944)),(M944-MIN(L944:O944))/(MAX(L944:O944)-MIN(L944:O944))))</f>
        <v>0.95935094390697</v>
      </c>
      <c r="AH944" s="0" t="n">
        <f aca="false">IF(MAX(L944:O944)=MIN(L944:O944),0,IF($C$17="custo",(MAX(L944:O944)-N944)/(MAX(L944:O944)-MIN(L944:O944)),(N944-MIN(L944:O944))/(MAX(L944:O944)-MIN(L944:O944))))</f>
        <v>0.996303219773211</v>
      </c>
      <c r="AI944" s="0" t="n">
        <f aca="false">IF(MAX(L944:O944)=MIN(L944:O944),0,IF($C$17="custo",(MAX(L944:O944)-O944)/(MAX(L944:O944)-MIN(L944:O944)),(O944-MIN(L944:O944))/(MAX(L944:O944)-MIN(L944:O944))))</f>
        <v>0</v>
      </c>
      <c r="AJ944" s="0" t="n">
        <f aca="false">IF(MAX(P944:S944)=MIN(P944:S944),0,IF($D$17="custo",(MAX(P944:S944)-P944)/(MAX(P944:S944)-MIN(P944:S944)),(P944-MIN(P944:S944))/(MAX(P944:S944)-MIN(P944:S944))))</f>
        <v>0.209617209790594</v>
      </c>
      <c r="AK944" s="0" t="n">
        <f aca="false">IF(MAX(P944:S944)=MIN(P944:S944),0,IF($D$17="custo",(MAX(P944:S944)-Q944)/(MAX(P944:S944)-MIN(P944:S944)),(Q944-MIN(P944:S944))/(MAX(P944:S944)-MIN(P944:S944))))</f>
        <v>0</v>
      </c>
      <c r="AL944" s="0" t="n">
        <f aca="false">IF(MAX(P944:S944)=MIN(P944:S944),0,IF($D$17="custo",(MAX(P944:S944)-R944)/(MAX(P944:S944)-MIN(P944:S944)),(R944-MIN(P944:S944))/(MAX(P944:S944)-MIN(P944:S944))))</f>
        <v>0.781189539285118</v>
      </c>
      <c r="AM944" s="0" t="n">
        <f aca="false">IF(MAX(P944:S944)=MIN(P944:S944),0,IF($D$17="custo",(MAX(P944:S944)-S944)/(MAX(P944:S944)-MIN(P944:S944)),(S944-MIN(P944:S944))/(MAX(P944:S944)-MIN(P944:S944))))</f>
        <v>1</v>
      </c>
      <c r="AN944" s="0" t="n">
        <f aca="false">IF(MAX(T944:W944)=MIN(T944:W944),0,IF($E$17="custo",(MAX(T944:W944)-T944)/(MAX(T944:W944)-MIN(T944:W944)),(T944-MIN(T944:W944))/(MAX(T944:W944)-MIN(T944:W944))))</f>
        <v>0</v>
      </c>
      <c r="AO944" s="0" t="n">
        <f aca="false">IF(MAX(T944:W944)=MIN(T944:W944),0,IF($E$17="custo",(MAX(T944:W944)-U944)/(MAX(T944:W944)-MIN(T944:W944)),(U944-MIN(T944:W944))/(MAX(T944:W944)-MIN(T944:W944))))</f>
        <v>0.785714285714286</v>
      </c>
      <c r="AP944" s="0" t="n">
        <f aca="false">IF(MAX(T944:W944)=MIN(T944:W944),0,IF($E$17="custo",(MAX(T944:W944)-V944)/(MAX(T944:W944)-MIN(T944:W944)),(V944-MIN(T944:W944))/(MAX(T944:W944)-MIN(T944:W944))))</f>
        <v>0.785714285714286</v>
      </c>
      <c r="AQ944" s="0" t="n">
        <f aca="false">IF(MAX(T944:W944)=MIN(T944:W944),0,IF($E$17="custo",(MAX(T944:W944)-W944)/(MAX(T944:W944)-MIN(T944:W944)),(W944-MIN(T944:W944))/(MAX(T944:W944)-MIN(T944:W944))))</f>
        <v>1</v>
      </c>
      <c r="AR944" s="0" t="n">
        <f aca="false">IF(MAX(X944:AA944)=MIN(X944:AA944),0,IF($F$17="custo",(MAX(X944:AA944)-X944)/(MAX(X944:AA944)-MIN(X944:AA944)),(X944-MIN(X944:AA944))/(MAX(X944:AA944)-MIN(X944:AA944))))</f>
        <v>0</v>
      </c>
      <c r="AS944" s="0" t="n">
        <f aca="false">IF(MAX(X944:AA944)=MIN(X944:AA944),0,IF($F$17="custo",(MAX(X944:AA944)-Y944)/(MAX(X944:AA944)-MIN(X944:AA944)),(Y944-MIN(X944:AA944))/(MAX(X944:AA944)-MIN(X944:AA944))))</f>
        <v>0.6</v>
      </c>
      <c r="AT944" s="0" t="n">
        <f aca="false">IF(MAX(X944:AA944)=MIN(X944:AA944),0,IF($F$17="custo",(MAX(X944:AA944)-Z944)/(MAX(X944:AA944)-MIN(X944:AA944)),(Z944-MIN(X944:AA944))/(MAX(X944:AA944)-MIN(X944:AA944))))</f>
        <v>0.333333333333333</v>
      </c>
      <c r="AU944" s="0" t="n">
        <f aca="false">IF(MAX(X944:AA944)=MIN(X944:AA944),0,IF($F$17="custo",(MAX(X944:AA944)-AA944)/(MAX(X944:AA944)-MIN(X944:AA944)),(AA944-MIN(X944:AA944))/(MAX(X944:AA944)-MIN(X944:AA944))))</f>
        <v>1</v>
      </c>
      <c r="AV944" s="0" t="n">
        <f aca="false">STDEVP(AB944:AE944)</f>
        <v>0.405117432838041</v>
      </c>
      <c r="AW944" s="0" t="n">
        <f aca="false">STDEVP(AF944:AI944)</f>
        <v>0.426907910293796</v>
      </c>
      <c r="AX944" s="0" t="n">
        <f aca="false">STDEVP(AJ944:AM944)</f>
        <v>0.407237213699687</v>
      </c>
      <c r="AY944" s="0" t="n">
        <f aca="false">STDEVP(AN944:AQ944)</f>
        <v>0.381324223286833</v>
      </c>
      <c r="AZ944" s="0" t="n">
        <f aca="false">STDEVP(AR944:AU944)</f>
        <v>0.366287682930599</v>
      </c>
      <c r="BA944" s="0" t="n">
        <f aca="false">AV944*((1-IFERROR(CORREL(AB944:AE944,AF944:AI944),0))+(1-IFERROR(CORREL(AB944:AE944,AJ944:AM944),0))+(1-IFERROR(CORREL(AB944:AE944,AN944:AQ944),0))+(1-IFERROR(CORREL(AB944:AE944,AR944:AU944),0)))</f>
        <v>1.10942334780625</v>
      </c>
      <c r="BB944" s="0" t="n">
        <f aca="false">AW944*((1-IFERROR(CORREL(AF944:AI944,AB944:AE944),0))+(1-IFERROR(CORREL(AF944:AI944,AJ944:AM944),0))+(1-IFERROR(CORREL(AF944:AI944,AN944:AQ944),0))+(1-IFERROR(CORREL(AF944:AI944,AR944:AU944),0)))</f>
        <v>2.87773807816672</v>
      </c>
      <c r="BC944" s="0" t="n">
        <f aca="false">AX944*((1-IFERROR(CORREL(AJ944:AM944,AB944:AE944),0))+(1-IFERROR(CORREL(AJ944:AM944,AF944:AI944),0))+(1-IFERROR(CORREL(AJ944:AM944,AN944:AQ944),0))+(1-IFERROR(CORREL(AJ944:AM944,AR944:AU944),0)))</f>
        <v>1.08320962397969</v>
      </c>
      <c r="BD944" s="0" t="n">
        <f aca="false">AY944*((1-IFERROR(CORREL(AN944:AQ944,AB944:AE944),0))+(1-IFERROR(CORREL(AN944:AQ944,AF944:AI944),0))+(1-IFERROR(CORREL(AN944:AQ944,AJ944:AM944),0))+(1-IFERROR(CORREL(AN944:AQ944,AR944:AU944),0)))</f>
        <v>1.01414071091991</v>
      </c>
      <c r="BE944" s="0" t="n">
        <f aca="false">AZ944*((1-IFERROR(CORREL(AR944:AU944,AB944:AE944),0))+(1-IFERROR(CORREL(AR944:AU944,AF944:AI944),0))+(1-IFERROR(CORREL(AR944:AU944,AJ944:AM944),0))+(1-IFERROR(CORREL(AR944:AU944,AN944:AQ944),0)))</f>
        <v>1.1057751390723</v>
      </c>
      <c r="BF944" s="0" t="n">
        <f aca="false">IF(SUM(BA944:BE944)&gt;0,BA944/SUM(BA944:BE944),1/5)</f>
        <v>0.154294726099838</v>
      </c>
      <c r="BG944" s="0" t="n">
        <f aca="false">IF(SUM(BA944:BE944)&gt;0,BB944/SUM(BA944:BE944),1/5)</f>
        <v>0.40022576542652</v>
      </c>
      <c r="BH944" s="0" t="n">
        <f aca="false">IF(SUM(BA944:BE944)&gt;0,BC944/SUM(BA944:BE944),1/5)</f>
        <v>0.150649012904895</v>
      </c>
      <c r="BI944" s="0" t="n">
        <f aca="false">IF(SUM(BA944:BE944)&gt;0,BD944/SUM(BA944:BE944),1/5)</f>
        <v>0.141043149603347</v>
      </c>
      <c r="BJ944" s="0" t="n">
        <f aca="false">IF(SUM(BA944:BE944)&gt;0,BE944/SUM(BA944:BE944),1/5)</f>
        <v>0.1537873459654</v>
      </c>
      <c r="BK944" s="0" t="n">
        <f aca="false">BF944*AB944+BG944*AF944+BH944*AJ944+BI944*AN944+BJ944*AR944</f>
        <v>0.474336144492435</v>
      </c>
      <c r="BL944" s="0" t="n">
        <f aca="false">BF944*AC944+BG944*AG944+BH944*AK944+BI944*AO944+BJ944*AS944</f>
        <v>0.587048990962549</v>
      </c>
      <c r="BM944" s="0" t="n">
        <f aca="false">BF944*AD944+BG944*AH944+BH944*AL944+BI944*AP944+BJ944*AT944</f>
        <v>0.806588361005739</v>
      </c>
      <c r="BN944" s="0" t="n">
        <f aca="false">BF944*AE944+BG944*AI944+BH944*AM944+BI944*AQ944+BJ944*AU944</f>
        <v>0.59977423457348</v>
      </c>
      <c r="BO944" s="0" t="n">
        <f aca="false">RANK(BK944,$BK944:$BN944)</f>
        <v>4</v>
      </c>
      <c r="BP944" s="0" t="n">
        <f aca="false">RANK(BL944,$BK944:$BN944)</f>
        <v>3</v>
      </c>
      <c r="BQ944" s="0" t="n">
        <f aca="false">RANK(BM944,$BK944:$BN944)</f>
        <v>1</v>
      </c>
      <c r="BR944" s="0" t="n">
        <f aca="false">RANK(BN944,$BK944:$BN944)</f>
        <v>2</v>
      </c>
    </row>
    <row r="945" customFormat="false" ht="15" hidden="false" customHeight="false" outlineLevel="0" collapsed="false">
      <c r="A945" s="0" t="n">
        <v>922</v>
      </c>
      <c r="B945" s="0" t="n">
        <f aca="false">RANDBETWEEN(1,$B$5)</f>
        <v>1</v>
      </c>
      <c r="C945" s="0" t="n">
        <f aca="false">RANDBETWEEN(1,$B$5)</f>
        <v>4</v>
      </c>
      <c r="D945" s="0" t="n">
        <f aca="false">RANDBETWEEN(1,$B$5)</f>
        <v>3</v>
      </c>
      <c r="E945" s="0" t="n">
        <f aca="false">RANDBETWEEN(1,$B$5)</f>
        <v>3</v>
      </c>
      <c r="F945" s="0" t="n">
        <f aca="false">RANDBETWEEN(1,$B$5)</f>
        <v>2</v>
      </c>
      <c r="G945" s="0" t="n">
        <f aca="false">RANDBETWEEN(1,$B$5)</f>
        <v>1</v>
      </c>
      <c r="H945" s="0" t="n">
        <f aca="true">NORMINV(RAND(),$B$8,$B$13)</f>
        <v>43.8751649999701</v>
      </c>
      <c r="I945" s="0" t="n">
        <f aca="true">NORMINV(RAND(),$C$8,$C$13)</f>
        <v>56.5172076529273</v>
      </c>
      <c r="J945" s="0" t="n">
        <f aca="true">NORMINV(RAND(),$D$8,$D$13)</f>
        <v>13.9022652459835</v>
      </c>
      <c r="K945" s="0" t="n">
        <f aca="true">NORMINV(RAND(),$E$8,$E$13)</f>
        <v>2.61527666805546</v>
      </c>
      <c r="L945" s="0" t="n">
        <f aca="true">NORMINV(RAND(),$B$9,$B$14)</f>
        <v>48.2518141645032</v>
      </c>
      <c r="M945" s="0" t="n">
        <f aca="true">NORMINV(RAND(),$C$9,$C$14)</f>
        <v>58.4596457348853</v>
      </c>
      <c r="N945" s="0" t="n">
        <f aca="true">NORMINV(RAND(),$D$9,$D$14)</f>
        <v>44.4199160766942</v>
      </c>
      <c r="O945" s="0" t="n">
        <f aca="true">NORMINV(RAND(),$E$9,$E$14)</f>
        <v>26.7049289527645</v>
      </c>
      <c r="P945" s="0" t="n">
        <f aca="true">NORMINV(RAND(),$B$10,$B$15)</f>
        <v>23.6927372680434</v>
      </c>
      <c r="Q945" s="0" t="n">
        <f aca="true">NORMINV(RAND(),$C$10,$C$15)</f>
        <v>31.3886874086964</v>
      </c>
      <c r="R945" s="0" t="n">
        <f aca="true">NORMINV(RAND(),$D$10,$D$15)</f>
        <v>11.0703457624315</v>
      </c>
      <c r="S945" s="0" t="n">
        <f aca="true">NORMINV(RAND(),$E$10,$E$15)</f>
        <v>4.27737542134974</v>
      </c>
      <c r="T945" s="0" t="n">
        <f aca="false">MEDIAN(INDEX(Avaliadores!$B$17:$B$22,$B945),INDEX(Avaliadores!$B$17:$B$22,$C945),INDEX(Avaliadores!$B$17:$B$22,$D945),INDEX(Avaliadores!$B$17:$B$22,$E945),INDEX(Avaliadores!$B$17:$B$22,$F945),INDEX(Avaliadores!$B$17:$B$22,$G945))</f>
        <v>2.79166666666667</v>
      </c>
      <c r="U945" s="0" t="n">
        <f aca="false">MEDIAN(INDEX(Avaliadores!$C$17:$C$22,$B945),INDEX(Avaliadores!$C$17:$C$22,$C945),INDEX(Avaliadores!$C$17:$C$22,$D945),INDEX(Avaliadores!$C$17:$C$22,$E945),INDEX(Avaliadores!$C$17:$C$22,$F945),INDEX(Avaliadores!$C$17:$C$22,$G945))</f>
        <v>4.79166666666667</v>
      </c>
      <c r="V945" s="0" t="n">
        <f aca="false">MEDIAN(INDEX(Avaliadores!$D$17:$D$22,$B945),INDEX(Avaliadores!$D$17:$D$22,$C945),INDEX(Avaliadores!$D$17:$D$22,$D945),INDEX(Avaliadores!$D$17:$D$22,$E945),INDEX(Avaliadores!$D$17:$D$22,$F945),INDEX(Avaliadores!$D$17:$D$22,$G945))</f>
        <v>5.91666666666667</v>
      </c>
      <c r="W945" s="0" t="n">
        <f aca="false">MEDIAN(INDEX(Avaliadores!$E$17:$E$22,$B945),INDEX(Avaliadores!$E$17:$E$22,$C945),INDEX(Avaliadores!$E$17:$E$22,$D945),INDEX(Avaliadores!$E$17:$E$22,$E945),INDEX(Avaliadores!$E$17:$E$22,$F945),INDEX(Avaliadores!$E$17:$E$22,$G945))</f>
        <v>6.29166666666667</v>
      </c>
      <c r="X945" s="0" t="n">
        <f aca="false">MEDIAN(INDEX(Avaliadores!$F$17:$F$22,$B945),INDEX(Avaliadores!$F$17:$F$22,$C945),INDEX(Avaliadores!$F$17:$F$22,$D945),INDEX(Avaliadores!$F$17:$F$22,$E945),INDEX(Avaliadores!$F$17:$F$22,$F945),INDEX(Avaliadores!$F$17:$F$22,$G945))</f>
        <v>2.41666666666667</v>
      </c>
      <c r="Y945" s="0" t="n">
        <f aca="false">MEDIAN(INDEX(Avaliadores!$G$17:$G$22,$B945),INDEX(Avaliadores!$G$17:$G$22,$C945),INDEX(Avaliadores!$G$17:$G$22,$D945),INDEX(Avaliadores!$G$17:$G$22,$E945),INDEX(Avaliadores!$G$17:$G$22,$F945),INDEX(Avaliadores!$G$17:$G$22,$G945))</f>
        <v>5.41666666666667</v>
      </c>
      <c r="Z945" s="0" t="n">
        <f aca="false">MEDIAN(INDEX(Avaliadores!$H$17:$H$22,$B945),INDEX(Avaliadores!$H$17:$H$22,$C945),INDEX(Avaliadores!$H$17:$H$22,$D945),INDEX(Avaliadores!$H$17:$H$22,$E945),INDEX(Avaliadores!$H$17:$H$22,$F945),INDEX(Avaliadores!$H$17:$H$22,$G945))</f>
        <v>3.91666666666667</v>
      </c>
      <c r="AA945" s="0" t="n">
        <f aca="false">MEDIAN(INDEX(Avaliadores!$I$17:$I$22,$B945),INDEX(Avaliadores!$I$17:$I$22,$C945),INDEX(Avaliadores!$I$17:$I$22,$D945),INDEX(Avaliadores!$I$17:$I$22,$E945),INDEX(Avaliadores!$I$17:$I$22,$F945),INDEX(Avaliadores!$I$17:$I$22,$G945))</f>
        <v>6.79166666666667</v>
      </c>
      <c r="AB945" s="0" t="n">
        <f aca="false">IF(MAX(H945:K945)=MIN(H945:K945),0,IF($B$17="custo",(MAX(H945:K945)-H945)/(MAX(H945:K945)-MIN(H945:K945)),(H945-MIN(H945:K945))/(MAX(H945:K945)-MIN(H945:K945))))</f>
        <v>0.234537843486633</v>
      </c>
      <c r="AC945" s="0" t="n">
        <f aca="false">IF(MAX(H945:K945)=MIN(H945:K945),0,IF($B$17="custo",(MAX(H945:K945)-I945)/(MAX(H945:K945)-MIN(H945:K945)),(I945-MIN(H945:K945))/(MAX(H945:K945)-MIN(H945:K945))))</f>
        <v>0</v>
      </c>
      <c r="AD945" s="0" t="n">
        <f aca="false">IF(MAX(H945:K945)=MIN(H945:K945),0,IF($B$17="custo",(MAX(H945:K945)-J945)/(MAX(H945:K945)-MIN(H945:K945)),(J945-MIN(H945:K945))/(MAX(H945:K945)-MIN(H945:K945))))</f>
        <v>0.790601405706674</v>
      </c>
      <c r="AE945" s="0" t="n">
        <f aca="false">IF(MAX(H945:K945)=MIN(H945:K945),0,IF($B$17="custo",(MAX(H945:K945)-K945)/(MAX(H945:K945)-MIN(H945:K945)),(K945-MIN(H945:K945))/(MAX(H945:K945)-MIN(H945:K945))))</f>
        <v>1</v>
      </c>
      <c r="AF945" s="0" t="n">
        <f aca="false">IF(MAX(L945:O945)=MIN(L945:O945),0,IF($C$17="custo",(MAX(L945:O945)-L945)/(MAX(L945:O945)-MIN(L945:O945)),(L945-MIN(L945:O945))/(MAX(L945:O945)-MIN(L945:O945))))</f>
        <v>0.678541249779639</v>
      </c>
      <c r="AG945" s="0" t="n">
        <f aca="false">IF(MAX(L945:O945)=MIN(L945:O945),0,IF($C$17="custo",(MAX(L945:O945)-M945)/(MAX(L945:O945)-MIN(L945:O945)),(M945-MIN(L945:O945))/(MAX(L945:O945)-MIN(L945:O945))))</f>
        <v>1</v>
      </c>
      <c r="AH945" s="0" t="n">
        <f aca="false">IF(MAX(L945:O945)=MIN(L945:O945),0,IF($C$17="custo",(MAX(L945:O945)-N945)/(MAX(L945:O945)-MIN(L945:O945)),(N945-MIN(L945:O945))/(MAX(L945:O945)-MIN(L945:O945))))</f>
        <v>0.557869473233783</v>
      </c>
      <c r="AI945" s="0" t="n">
        <f aca="false">IF(MAX(L945:O945)=MIN(L945:O945),0,IF($C$17="custo",(MAX(L945:O945)-O945)/(MAX(L945:O945)-MIN(L945:O945)),(O945-MIN(L945:O945))/(MAX(L945:O945)-MIN(L945:O945))))</f>
        <v>0</v>
      </c>
      <c r="AJ945" s="0" t="n">
        <f aca="false">IF(MAX(P945:S945)=MIN(P945:S945),0,IF($D$17="custo",(MAX(P945:S945)-P945)/(MAX(P945:S945)-MIN(P945:S945)),(P945-MIN(P945:S945))/(MAX(P945:S945)-MIN(P945:S945))))</f>
        <v>0.283864910124779</v>
      </c>
      <c r="AK945" s="0" t="n">
        <f aca="false">IF(MAX(P945:S945)=MIN(P945:S945),0,IF($D$17="custo",(MAX(P945:S945)-Q945)/(MAX(P945:S945)-MIN(P945:S945)),(Q945-MIN(P945:S945))/(MAX(P945:S945)-MIN(P945:S945))))</f>
        <v>0</v>
      </c>
      <c r="AL945" s="0" t="n">
        <f aca="false">IF(MAX(P945:S945)=MIN(P945:S945),0,IF($D$17="custo",(MAX(P945:S945)-R945)/(MAX(P945:S945)-MIN(P945:S945)),(R945-MIN(P945:S945))/(MAX(P945:S945)-MIN(P945:S945))))</f>
        <v>0.749441475047311</v>
      </c>
      <c r="AM945" s="0" t="n">
        <f aca="false">IF(MAX(P945:S945)=MIN(P945:S945),0,IF($D$17="custo",(MAX(P945:S945)-S945)/(MAX(P945:S945)-MIN(P945:S945)),(S945-MIN(P945:S945))/(MAX(P945:S945)-MIN(P945:S945))))</f>
        <v>1</v>
      </c>
      <c r="AN945" s="0" t="n">
        <f aca="false">IF(MAX(T945:W945)=MIN(T945:W945),0,IF($E$17="custo",(MAX(T945:W945)-T945)/(MAX(T945:W945)-MIN(T945:W945)),(T945-MIN(T945:W945))/(MAX(T945:W945)-MIN(T945:W945))))</f>
        <v>0</v>
      </c>
      <c r="AO945" s="0" t="n">
        <f aca="false">IF(MAX(T945:W945)=MIN(T945:W945),0,IF($E$17="custo",(MAX(T945:W945)-U945)/(MAX(T945:W945)-MIN(T945:W945)),(U945-MIN(T945:W945))/(MAX(T945:W945)-MIN(T945:W945))))</f>
        <v>0.571428571428571</v>
      </c>
      <c r="AP945" s="0" t="n">
        <f aca="false">IF(MAX(T945:W945)=MIN(T945:W945),0,IF($E$17="custo",(MAX(T945:W945)-V945)/(MAX(T945:W945)-MIN(T945:W945)),(V945-MIN(T945:W945))/(MAX(T945:W945)-MIN(T945:W945))))</f>
        <v>0.892857142857143</v>
      </c>
      <c r="AQ945" s="0" t="n">
        <f aca="false">IF(MAX(T945:W945)=MIN(T945:W945),0,IF($E$17="custo",(MAX(T945:W945)-W945)/(MAX(T945:W945)-MIN(T945:W945)),(W945-MIN(T945:W945))/(MAX(T945:W945)-MIN(T945:W945))))</f>
        <v>1</v>
      </c>
      <c r="AR945" s="0" t="n">
        <f aca="false">IF(MAX(X945:AA945)=MIN(X945:AA945),0,IF($F$17="custo",(MAX(X945:AA945)-X945)/(MAX(X945:AA945)-MIN(X945:AA945)),(X945-MIN(X945:AA945))/(MAX(X945:AA945)-MIN(X945:AA945))))</f>
        <v>0</v>
      </c>
      <c r="AS945" s="0" t="n">
        <f aca="false">IF(MAX(X945:AA945)=MIN(X945:AA945),0,IF($F$17="custo",(MAX(X945:AA945)-Y945)/(MAX(X945:AA945)-MIN(X945:AA945)),(Y945-MIN(X945:AA945))/(MAX(X945:AA945)-MIN(X945:AA945))))</f>
        <v>0.685714285714286</v>
      </c>
      <c r="AT945" s="0" t="n">
        <f aca="false">IF(MAX(X945:AA945)=MIN(X945:AA945),0,IF($F$17="custo",(MAX(X945:AA945)-Z945)/(MAX(X945:AA945)-MIN(X945:AA945)),(Z945-MIN(X945:AA945))/(MAX(X945:AA945)-MIN(X945:AA945))))</f>
        <v>0.342857142857143</v>
      </c>
      <c r="AU945" s="0" t="n">
        <f aca="false">IF(MAX(X945:AA945)=MIN(X945:AA945),0,IF($F$17="custo",(MAX(X945:AA945)-AA945)/(MAX(X945:AA945)-MIN(X945:AA945)),(AA945-MIN(X945:AA945))/(MAX(X945:AA945)-MIN(X945:AA945))))</f>
        <v>1</v>
      </c>
      <c r="AV945" s="0" t="n">
        <f aca="false">STDEVP(AB945:AE945)</f>
        <v>0.404586621774905</v>
      </c>
      <c r="AW945" s="0" t="n">
        <f aca="false">STDEVP(AF945:AI945)</f>
        <v>0.36098938568755</v>
      </c>
      <c r="AX945" s="0" t="n">
        <f aca="false">STDEVP(AJ945:AM945)</f>
        <v>0.390082714858605</v>
      </c>
      <c r="AY945" s="0" t="n">
        <f aca="false">STDEVP(AN945:AQ945)</f>
        <v>0.389084974455374</v>
      </c>
      <c r="AZ945" s="0" t="n">
        <f aca="false">STDEVP(AR945:AU945)</f>
        <v>0.373824688803701</v>
      </c>
      <c r="BA945" s="0" t="n">
        <f aca="false">AV945*((1-IFERROR(CORREL(AB945:AE945,AF945:AI945),0))+(1-IFERROR(CORREL(AB945:AE945,AJ945:AM945),0))+(1-IFERROR(CORREL(AB945:AE945,AN945:AQ945),0))+(1-IFERROR(CORREL(AB945:AE945,AR945:AU945),0)))</f>
        <v>1.12563748779079</v>
      </c>
      <c r="BB945" s="0" t="n">
        <f aca="false">AW945*((1-IFERROR(CORREL(AF945:AI945,AB945:AE945),0))+(1-IFERROR(CORREL(AF945:AI945,AJ945:AM945),0))+(1-IFERROR(CORREL(AF945:AI945,AN945:AQ945),0))+(1-IFERROR(CORREL(AF945:AI945,AR945:AU945),0)))</f>
        <v>2.47998651592693</v>
      </c>
      <c r="BC945" s="0" t="n">
        <f aca="false">AX945*((1-IFERROR(CORREL(AJ945:AM945,AB945:AE945),0))+(1-IFERROR(CORREL(AJ945:AM945,AF945:AI945),0))+(1-IFERROR(CORREL(AJ945:AM945,AN945:AQ945),0))+(1-IFERROR(CORREL(AJ945:AM945,AR945:AU945),0)))</f>
        <v>1.11702641519607</v>
      </c>
      <c r="BD945" s="0" t="n">
        <f aca="false">AY945*((1-IFERROR(CORREL(AN945:AQ945,AB945:AE945),0))+(1-IFERROR(CORREL(AN945:AQ945,AF945:AI945),0))+(1-IFERROR(CORREL(AN945:AQ945,AJ945:AM945),0))+(1-IFERROR(CORREL(AN945:AQ945,AR945:AU945),0)))</f>
        <v>0.919988325108358</v>
      </c>
      <c r="BE945" s="0" t="n">
        <f aca="false">AZ945*((1-IFERROR(CORREL(AR945:AU945,AB945:AE945),0))+(1-IFERROR(CORREL(AR945:AU945,AF945:AI945),0))+(1-IFERROR(CORREL(AR945:AU945,AJ945:AM945),0))+(1-IFERROR(CORREL(AR945:AU945,AN945:AQ945),0)))</f>
        <v>1.08993962296059</v>
      </c>
      <c r="BF945" s="0" t="n">
        <f aca="false">IF(SUM(BA945:BE945)&gt;0,BA945/SUM(BA945:BE945),1/5)</f>
        <v>0.167192630584299</v>
      </c>
      <c r="BG945" s="0" t="n">
        <f aca="false">IF(SUM(BA945:BE945)&gt;0,BB945/SUM(BA945:BE945),1/5)</f>
        <v>0.368356130556021</v>
      </c>
      <c r="BH945" s="0" t="n">
        <f aca="false">IF(SUM(BA945:BE945)&gt;0,BC945/SUM(BA945:BE945),1/5)</f>
        <v>0.165913615008788</v>
      </c>
      <c r="BI945" s="0" t="n">
        <f aca="false">IF(SUM(BA945:BE945)&gt;0,BD945/SUM(BA945:BE945),1/5)</f>
        <v>0.13664725086901</v>
      </c>
      <c r="BJ945" s="0" t="n">
        <f aca="false">IF(SUM(BA945:BE945)&gt;0,BE945/SUM(BA945:BE945),1/5)</f>
        <v>0.161890372981883</v>
      </c>
      <c r="BK945" s="0" t="n">
        <f aca="false">BF945*AB945+BG945*AF945+BH945*AJ945+BI945*AN945+BJ945*AR945</f>
        <v>0.33625488162852</v>
      </c>
      <c r="BL945" s="0" t="n">
        <f aca="false">BF945*AC945+BG945*AG945+BH945*AK945+BI945*AO945+BJ945*AS945</f>
        <v>0.557450815383032</v>
      </c>
      <c r="BM945" s="0" t="n">
        <f aca="false">BF945*AD945+BG945*AH945+BH945*AL945+BI945*AP945+BJ945*AT945</f>
        <v>0.639531658368915</v>
      </c>
      <c r="BN945" s="0" t="n">
        <f aca="false">BF945*AE945+BG945*AI945+BH945*AM945+BI945*AQ945+BJ945*AU945</f>
        <v>0.631643869443979</v>
      </c>
      <c r="BO945" s="0" t="n">
        <f aca="false">RANK(BK945,$BK945:$BN945)</f>
        <v>4</v>
      </c>
      <c r="BP945" s="0" t="n">
        <f aca="false">RANK(BL945,$BK945:$BN945)</f>
        <v>3</v>
      </c>
      <c r="BQ945" s="0" t="n">
        <f aca="false">RANK(BM945,$BK945:$BN945)</f>
        <v>1</v>
      </c>
      <c r="BR945" s="0" t="n">
        <f aca="false">RANK(BN945,$BK945:$BN945)</f>
        <v>2</v>
      </c>
    </row>
    <row r="946" customFormat="false" ht="15" hidden="false" customHeight="false" outlineLevel="0" collapsed="false">
      <c r="A946" s="0" t="n">
        <v>923</v>
      </c>
      <c r="B946" s="0" t="n">
        <f aca="false">RANDBETWEEN(1,$B$5)</f>
        <v>1</v>
      </c>
      <c r="C946" s="0" t="n">
        <f aca="false">RANDBETWEEN(1,$B$5)</f>
        <v>2</v>
      </c>
      <c r="D946" s="0" t="n">
        <f aca="false">RANDBETWEEN(1,$B$5)</f>
        <v>3</v>
      </c>
      <c r="E946" s="0" t="n">
        <f aca="false">RANDBETWEEN(1,$B$5)</f>
        <v>2</v>
      </c>
      <c r="F946" s="0" t="n">
        <f aca="false">RANDBETWEEN(1,$B$5)</f>
        <v>5</v>
      </c>
      <c r="G946" s="0" t="n">
        <f aca="false">RANDBETWEEN(1,$B$5)</f>
        <v>3</v>
      </c>
      <c r="H946" s="0" t="n">
        <f aca="true">NORMINV(RAND(),$B$8,$B$13)</f>
        <v>43.1417171416867</v>
      </c>
      <c r="I946" s="0" t="n">
        <f aca="true">NORMINV(RAND(),$C$8,$C$13)</f>
        <v>64.1664573380508</v>
      </c>
      <c r="J946" s="0" t="n">
        <f aca="true">NORMINV(RAND(),$D$8,$D$13)</f>
        <v>14.676170175801</v>
      </c>
      <c r="K946" s="0" t="n">
        <f aca="true">NORMINV(RAND(),$E$8,$E$13)</f>
        <v>3.65503997792656</v>
      </c>
      <c r="L946" s="0" t="n">
        <f aca="true">NORMINV(RAND(),$B$9,$B$14)</f>
        <v>36.3906958369273</v>
      </c>
      <c r="M946" s="0" t="n">
        <f aca="true">NORMINV(RAND(),$C$9,$C$14)</f>
        <v>45.7058977253653</v>
      </c>
      <c r="N946" s="0" t="n">
        <f aca="true">NORMINV(RAND(),$D$9,$D$14)</f>
        <v>45.0240542322075</v>
      </c>
      <c r="O946" s="0" t="n">
        <f aca="true">NORMINV(RAND(),$E$9,$E$14)</f>
        <v>23.2210295858552</v>
      </c>
      <c r="P946" s="0" t="n">
        <f aca="true">NORMINV(RAND(),$B$10,$B$15)</f>
        <v>24.0879150419102</v>
      </c>
      <c r="Q946" s="0" t="n">
        <f aca="true">NORMINV(RAND(),$C$10,$C$15)</f>
        <v>28.4630205138282</v>
      </c>
      <c r="R946" s="0" t="n">
        <f aca="true">NORMINV(RAND(),$D$10,$D$15)</f>
        <v>10.6922360915767</v>
      </c>
      <c r="S946" s="0" t="n">
        <f aca="true">NORMINV(RAND(),$E$10,$E$15)</f>
        <v>4.13383497115826</v>
      </c>
      <c r="T946" s="0" t="n">
        <f aca="false">MEDIAN(INDEX(Avaliadores!$B$17:$B$22,$B946),INDEX(Avaliadores!$B$17:$B$22,$C946),INDEX(Avaliadores!$B$17:$B$22,$D946),INDEX(Avaliadores!$B$17:$B$22,$E946),INDEX(Avaliadores!$B$17:$B$22,$F946),INDEX(Avaliadores!$B$17:$B$22,$G946))</f>
        <v>2.79166666666667</v>
      </c>
      <c r="U946" s="0" t="n">
        <f aca="false">MEDIAN(INDEX(Avaliadores!$C$17:$C$22,$B946),INDEX(Avaliadores!$C$17:$C$22,$C946),INDEX(Avaliadores!$C$17:$C$22,$D946),INDEX(Avaliadores!$C$17:$C$22,$E946),INDEX(Avaliadores!$C$17:$C$22,$F946),INDEX(Avaliadores!$C$17:$C$22,$G946))</f>
        <v>4.91666666666667</v>
      </c>
      <c r="V946" s="0" t="n">
        <f aca="false">MEDIAN(INDEX(Avaliadores!$D$17:$D$22,$B946),INDEX(Avaliadores!$D$17:$D$22,$C946),INDEX(Avaliadores!$D$17:$D$22,$D946),INDEX(Avaliadores!$D$17:$D$22,$E946),INDEX(Avaliadores!$D$17:$D$22,$F946),INDEX(Avaliadores!$D$17:$D$22,$G946))</f>
        <v>5.91666666666667</v>
      </c>
      <c r="W946" s="0" t="n">
        <f aca="false">MEDIAN(INDEX(Avaliadores!$E$17:$E$22,$B946),INDEX(Avaliadores!$E$17:$E$22,$C946),INDEX(Avaliadores!$E$17:$E$22,$D946),INDEX(Avaliadores!$E$17:$E$22,$E946),INDEX(Avaliadores!$E$17:$E$22,$F946),INDEX(Avaliadores!$E$17:$E$22,$G946))</f>
        <v>6.04166666666667</v>
      </c>
      <c r="X946" s="0" t="n">
        <f aca="false">MEDIAN(INDEX(Avaliadores!$F$17:$F$22,$B946),INDEX(Avaliadores!$F$17:$F$22,$C946),INDEX(Avaliadores!$F$17:$F$22,$D946),INDEX(Avaliadores!$F$17:$F$22,$E946),INDEX(Avaliadores!$F$17:$F$22,$F946),INDEX(Avaliadores!$F$17:$F$22,$G946))</f>
        <v>2.29166666666667</v>
      </c>
      <c r="Y946" s="0" t="n">
        <f aca="false">MEDIAN(INDEX(Avaliadores!$G$17:$G$22,$B946),INDEX(Avaliadores!$G$17:$G$22,$C946),INDEX(Avaliadores!$G$17:$G$22,$D946),INDEX(Avaliadores!$G$17:$G$22,$E946),INDEX(Avaliadores!$G$17:$G$22,$F946),INDEX(Avaliadores!$G$17:$G$22,$G946))</f>
        <v>5.79166666666667</v>
      </c>
      <c r="Z946" s="0" t="n">
        <f aca="false">MEDIAN(INDEX(Avaliadores!$H$17:$H$22,$B946),INDEX(Avaliadores!$H$17:$H$22,$C946),INDEX(Avaliadores!$H$17:$H$22,$D946),INDEX(Avaliadores!$H$17:$H$22,$E946),INDEX(Avaliadores!$H$17:$H$22,$F946),INDEX(Avaliadores!$H$17:$H$22,$G946))</f>
        <v>3.91666666666667</v>
      </c>
      <c r="AA946" s="0" t="n">
        <f aca="false">MEDIAN(INDEX(Avaliadores!$I$17:$I$22,$B946),INDEX(Avaliadores!$I$17:$I$22,$C946),INDEX(Avaliadores!$I$17:$I$22,$D946),INDEX(Avaliadores!$I$17:$I$22,$E946),INDEX(Avaliadores!$I$17:$I$22,$F946),INDEX(Avaliadores!$I$17:$I$22,$G946))</f>
        <v>6.66666666666667</v>
      </c>
      <c r="AB946" s="0" t="n">
        <f aca="false">IF(MAX(H946:K946)=MIN(H946:K946),0,IF($B$17="custo",(MAX(H946:K946)-H946)/(MAX(H946:K946)-MIN(H946:K946)),(H946-MIN(H946:K946))/(MAX(H946:K946)-MIN(H946:K946))))</f>
        <v>0.347450797115505</v>
      </c>
      <c r="AC946" s="0" t="n">
        <f aca="false">IF(MAX(H946:K946)=MIN(H946:K946),0,IF($B$17="custo",(MAX(H946:K946)-I946)/(MAX(H946:K946)-MIN(H946:K946)),(I946-MIN(H946:K946))/(MAX(H946:K946)-MIN(H946:K946))))</f>
        <v>0</v>
      </c>
      <c r="AD946" s="0" t="n">
        <f aca="false">IF(MAX(H946:K946)=MIN(H946:K946),0,IF($B$17="custo",(MAX(H946:K946)-J946)/(MAX(H946:K946)-MIN(H946:K946)),(J946-MIN(H946:K946))/(MAX(H946:K946)-MIN(H946:K946))))</f>
        <v>0.817866930264021</v>
      </c>
      <c r="AE946" s="0" t="n">
        <f aca="false">IF(MAX(H946:K946)=MIN(H946:K946),0,IF($B$17="custo",(MAX(H946:K946)-K946)/(MAX(H946:K946)-MIN(H946:K946)),(K946-MIN(H946:K946))/(MAX(H946:K946)-MIN(H946:K946))))</f>
        <v>1</v>
      </c>
      <c r="AF946" s="0" t="n">
        <f aca="false">IF(MAX(L946:O946)=MIN(L946:O946),0,IF($C$17="custo",(MAX(L946:O946)-L946)/(MAX(L946:O946)-MIN(L946:O946)),(L946-MIN(L946:O946))/(MAX(L946:O946)-MIN(L946:O946))))</f>
        <v>0.585712407533784</v>
      </c>
      <c r="AG946" s="0" t="n">
        <f aca="false">IF(MAX(L946:O946)=MIN(L946:O946),0,IF($C$17="custo",(MAX(L946:O946)-M946)/(MAX(L946:O946)-MIN(L946:O946)),(M946-MIN(L946:O946))/(MAX(L946:O946)-MIN(L946:O946))))</f>
        <v>1</v>
      </c>
      <c r="AH946" s="0" t="n">
        <f aca="false">IF(MAX(L946:O946)=MIN(L946:O946),0,IF($C$17="custo",(MAX(L946:O946)-N946)/(MAX(L946:O946)-MIN(L946:O946)),(N946-MIN(L946:O946))/(MAX(L946:O946)-MIN(L946:O946))))</f>
        <v>0.969675450666325</v>
      </c>
      <c r="AI946" s="0" t="n">
        <f aca="false">IF(MAX(L946:O946)=MIN(L946:O946),0,IF($C$17="custo",(MAX(L946:O946)-O946)/(MAX(L946:O946)-MIN(L946:O946)),(O946-MIN(L946:O946))/(MAX(L946:O946)-MIN(L946:O946))))</f>
        <v>0</v>
      </c>
      <c r="AJ946" s="0" t="n">
        <f aca="false">IF(MAX(P946:S946)=MIN(P946:S946),0,IF($D$17="custo",(MAX(P946:S946)-P946)/(MAX(P946:S946)-MIN(P946:S946)),(P946-MIN(P946:S946))/(MAX(P946:S946)-MIN(P946:S946))))</f>
        <v>0.179829508235887</v>
      </c>
      <c r="AK946" s="0" t="n">
        <f aca="false">IF(MAX(P946:S946)=MIN(P946:S946),0,IF($D$17="custo",(MAX(P946:S946)-Q946)/(MAX(P946:S946)-MIN(P946:S946)),(Q946-MIN(P946:S946))/(MAX(P946:S946)-MIN(P946:S946))))</f>
        <v>0</v>
      </c>
      <c r="AL946" s="0" t="n">
        <f aca="false">IF(MAX(P946:S946)=MIN(P946:S946),0,IF($D$17="custo",(MAX(P946:S946)-R946)/(MAX(P946:S946)-MIN(P946:S946)),(R946-MIN(P946:S946))/(MAX(P946:S946)-MIN(P946:S946))))</f>
        <v>0.730430716272195</v>
      </c>
      <c r="AM946" s="0" t="n">
        <f aca="false">IF(MAX(P946:S946)=MIN(P946:S946),0,IF($D$17="custo",(MAX(P946:S946)-S946)/(MAX(P946:S946)-MIN(P946:S946)),(S946-MIN(P946:S946))/(MAX(P946:S946)-MIN(P946:S946))))</f>
        <v>1</v>
      </c>
      <c r="AN946" s="0" t="n">
        <f aca="false">IF(MAX(T946:W946)=MIN(T946:W946),0,IF($E$17="custo",(MAX(T946:W946)-T946)/(MAX(T946:W946)-MIN(T946:W946)),(T946-MIN(T946:W946))/(MAX(T946:W946)-MIN(T946:W946))))</f>
        <v>0</v>
      </c>
      <c r="AO946" s="0" t="n">
        <f aca="false">IF(MAX(T946:W946)=MIN(T946:W946),0,IF($E$17="custo",(MAX(T946:W946)-U946)/(MAX(T946:W946)-MIN(T946:W946)),(U946-MIN(T946:W946))/(MAX(T946:W946)-MIN(T946:W946))))</f>
        <v>0.653846153846154</v>
      </c>
      <c r="AP946" s="0" t="n">
        <f aca="false">IF(MAX(T946:W946)=MIN(T946:W946),0,IF($E$17="custo",(MAX(T946:W946)-V946)/(MAX(T946:W946)-MIN(T946:W946)),(V946-MIN(T946:W946))/(MAX(T946:W946)-MIN(T946:W946))))</f>
        <v>0.961538461538462</v>
      </c>
      <c r="AQ946" s="0" t="n">
        <f aca="false">IF(MAX(T946:W946)=MIN(T946:W946),0,IF($E$17="custo",(MAX(T946:W946)-W946)/(MAX(T946:W946)-MIN(T946:W946)),(W946-MIN(T946:W946))/(MAX(T946:W946)-MIN(T946:W946))))</f>
        <v>1</v>
      </c>
      <c r="AR946" s="0" t="n">
        <f aca="false">IF(MAX(X946:AA946)=MIN(X946:AA946),0,IF($F$17="custo",(MAX(X946:AA946)-X946)/(MAX(X946:AA946)-MIN(X946:AA946)),(X946-MIN(X946:AA946))/(MAX(X946:AA946)-MIN(X946:AA946))))</f>
        <v>0</v>
      </c>
      <c r="AS946" s="0" t="n">
        <f aca="false">IF(MAX(X946:AA946)=MIN(X946:AA946),0,IF($F$17="custo",(MAX(X946:AA946)-Y946)/(MAX(X946:AA946)-MIN(X946:AA946)),(Y946-MIN(X946:AA946))/(MAX(X946:AA946)-MIN(X946:AA946))))</f>
        <v>0.8</v>
      </c>
      <c r="AT946" s="0" t="n">
        <f aca="false">IF(MAX(X946:AA946)=MIN(X946:AA946),0,IF($F$17="custo",(MAX(X946:AA946)-Z946)/(MAX(X946:AA946)-MIN(X946:AA946)),(Z946-MIN(X946:AA946))/(MAX(X946:AA946)-MIN(X946:AA946))))</f>
        <v>0.371428571428571</v>
      </c>
      <c r="AU946" s="0" t="n">
        <f aca="false">IF(MAX(X946:AA946)=MIN(X946:AA946),0,IF($F$17="custo",(MAX(X946:AA946)-AA946)/(MAX(X946:AA946)-MIN(X946:AA946)),(AA946-MIN(X946:AA946))/(MAX(X946:AA946)-MIN(X946:AA946))))</f>
        <v>1</v>
      </c>
      <c r="AV946" s="0" t="n">
        <f aca="false">STDEVP(AB946:AE946)</f>
        <v>0.392898891863315</v>
      </c>
      <c r="AW946" s="0" t="n">
        <f aca="false">STDEVP(AF946:AI946)</f>
        <v>0.403369473158551</v>
      </c>
      <c r="AX946" s="0" t="n">
        <f aca="false">STDEVP(AJ946:AM946)</f>
        <v>0.404225850228513</v>
      </c>
      <c r="AY946" s="0" t="n">
        <f aca="false">STDEVP(AN946:AQ946)</f>
        <v>0.40062820492307</v>
      </c>
      <c r="AZ946" s="0" t="n">
        <f aca="false">STDEVP(AR946:AU946)</f>
        <v>0.387034776689831</v>
      </c>
      <c r="BA946" s="0" t="n">
        <f aca="false">AV946*((1-IFERROR(CORREL(AB946:AE946,AF946:AI946),0))+(1-IFERROR(CORREL(AB946:AE946,AJ946:AM946),0))+(1-IFERROR(CORREL(AB946:AE946,AN946:AQ946),0))+(1-IFERROR(CORREL(AB946:AE946,AR946:AU946),0)))</f>
        <v>1.11008645213345</v>
      </c>
      <c r="BB946" s="0" t="n">
        <f aca="false">AW946*((1-IFERROR(CORREL(AF946:AI946,AB946:AE946),0))+(1-IFERROR(CORREL(AF946:AI946,AJ946:AM946),0))+(1-IFERROR(CORREL(AF946:AI946,AN946:AQ946),0))+(1-IFERROR(CORREL(AF946:AI946,AR946:AU946),0)))</f>
        <v>2.31057151272093</v>
      </c>
      <c r="BC946" s="0" t="n">
        <f aca="false">AX946*((1-IFERROR(CORREL(AJ946:AM946,AB946:AE946),0))+(1-IFERROR(CORREL(AJ946:AM946,AF946:AI946),0))+(1-IFERROR(CORREL(AJ946:AM946,AN946:AQ946),0))+(1-IFERROR(CORREL(AJ946:AM946,AR946:AU946),0)))</f>
        <v>1.03658231049095</v>
      </c>
      <c r="BD946" s="0" t="n">
        <f aca="false">AY946*((1-IFERROR(CORREL(AN946:AQ946,AB946:AE946),0))+(1-IFERROR(CORREL(AN946:AQ946,AF946:AI946),0))+(1-IFERROR(CORREL(AN946:AQ946,AJ946:AM946),0))+(1-IFERROR(CORREL(AN946:AQ946,AR946:AU946),0)))</f>
        <v>0.841342456973573</v>
      </c>
      <c r="BE946" s="0" t="n">
        <f aca="false">AZ946*((1-IFERROR(CORREL(AR946:AU946,AB946:AE946),0))+(1-IFERROR(CORREL(AR946:AU946,AF946:AI946),0))+(1-IFERROR(CORREL(AR946:AU946,AJ946:AM946),0))+(1-IFERROR(CORREL(AR946:AU946,AN946:AQ946),0)))</f>
        <v>1.17497416244779</v>
      </c>
      <c r="BF946" s="0" t="n">
        <f aca="false">IF(SUM(BA946:BE946)&gt;0,BA946/SUM(BA946:BE946),1/5)</f>
        <v>0.171480141470736</v>
      </c>
      <c r="BG946" s="0" t="n">
        <f aca="false">IF(SUM(BA946:BE946)&gt;0,BB946/SUM(BA946:BE946),1/5)</f>
        <v>0.356924570260413</v>
      </c>
      <c r="BH946" s="0" t="n">
        <f aca="false">IF(SUM(BA946:BE946)&gt;0,BC946/SUM(BA946:BE946),1/5)</f>
        <v>0.160125619862696</v>
      </c>
      <c r="BI946" s="0" t="n">
        <f aca="false">IF(SUM(BA946:BE946)&gt;0,BD946/SUM(BA946:BE946),1/5)</f>
        <v>0.129966024961289</v>
      </c>
      <c r="BJ946" s="0" t="n">
        <f aca="false">IF(SUM(BA946:BE946)&gt;0,BE946/SUM(BA946:BE946),1/5)</f>
        <v>0.181503643444866</v>
      </c>
      <c r="BK946" s="0" t="n">
        <f aca="false">BF946*AB946+BG946*AF946+BH946*AJ946+BI946*AN946+BJ946*AR946</f>
        <v>0.29743137267455</v>
      </c>
      <c r="BL946" s="0" t="n">
        <f aca="false">BF946*AC946+BG946*AG946+BH946*AK946+BI946*AO946+BJ946*AS946</f>
        <v>0.587105270567918</v>
      </c>
      <c r="BM946" s="0" t="n">
        <f aca="false">BF946*AD946+BG946*AH946+BH946*AL946+BI946*AP946+BJ946*AT946</f>
        <v>0.795692572324254</v>
      </c>
      <c r="BN946" s="0" t="n">
        <f aca="false">BF946*AE946+BG946*AI946+BH946*AM946+BI946*AQ946+BJ946*AU946</f>
        <v>0.643075429739587</v>
      </c>
      <c r="BO946" s="0" t="n">
        <f aca="false">RANK(BK946,$BK946:$BN946)</f>
        <v>4</v>
      </c>
      <c r="BP946" s="0" t="n">
        <f aca="false">RANK(BL946,$BK946:$BN946)</f>
        <v>3</v>
      </c>
      <c r="BQ946" s="0" t="n">
        <f aca="false">RANK(BM946,$BK946:$BN946)</f>
        <v>1</v>
      </c>
      <c r="BR946" s="0" t="n">
        <f aca="false">RANK(BN946,$BK946:$BN946)</f>
        <v>2</v>
      </c>
    </row>
    <row r="947" customFormat="false" ht="15" hidden="false" customHeight="false" outlineLevel="0" collapsed="false">
      <c r="A947" s="0" t="n">
        <v>924</v>
      </c>
      <c r="B947" s="0" t="n">
        <f aca="false">RANDBETWEEN(1,$B$5)</f>
        <v>4</v>
      </c>
      <c r="C947" s="0" t="n">
        <f aca="false">RANDBETWEEN(1,$B$5)</f>
        <v>3</v>
      </c>
      <c r="D947" s="0" t="n">
        <f aca="false">RANDBETWEEN(1,$B$5)</f>
        <v>3</v>
      </c>
      <c r="E947" s="0" t="n">
        <f aca="false">RANDBETWEEN(1,$B$5)</f>
        <v>5</v>
      </c>
      <c r="F947" s="0" t="n">
        <f aca="false">RANDBETWEEN(1,$B$5)</f>
        <v>4</v>
      </c>
      <c r="G947" s="0" t="n">
        <f aca="false">RANDBETWEEN(1,$B$5)</f>
        <v>5</v>
      </c>
      <c r="H947" s="0" t="n">
        <f aca="true">NORMINV(RAND(),$B$8,$B$13)</f>
        <v>49.9556919535612</v>
      </c>
      <c r="I947" s="0" t="n">
        <f aca="true">NORMINV(RAND(),$C$8,$C$13)</f>
        <v>59.5900621019619</v>
      </c>
      <c r="J947" s="0" t="n">
        <f aca="true">NORMINV(RAND(),$D$8,$D$13)</f>
        <v>14.8618640211723</v>
      </c>
      <c r="K947" s="0" t="n">
        <f aca="true">NORMINV(RAND(),$E$8,$E$13)</f>
        <v>3.74931829083606</v>
      </c>
      <c r="L947" s="0" t="n">
        <f aca="true">NORMINV(RAND(),$B$9,$B$14)</f>
        <v>44.6924748445627</v>
      </c>
      <c r="M947" s="0" t="n">
        <f aca="true">NORMINV(RAND(),$C$9,$C$14)</f>
        <v>52.1255546549755</v>
      </c>
      <c r="N947" s="0" t="n">
        <f aca="true">NORMINV(RAND(),$D$9,$D$14)</f>
        <v>41.481019860386</v>
      </c>
      <c r="O947" s="0" t="n">
        <f aca="true">NORMINV(RAND(),$E$9,$E$14)</f>
        <v>26.8489976329794</v>
      </c>
      <c r="P947" s="0" t="n">
        <f aca="true">NORMINV(RAND(),$B$10,$B$15)</f>
        <v>24.0459641996285</v>
      </c>
      <c r="Q947" s="0" t="n">
        <f aca="true">NORMINV(RAND(),$C$10,$C$15)</f>
        <v>27.7649149466982</v>
      </c>
      <c r="R947" s="0" t="n">
        <f aca="true">NORMINV(RAND(),$D$10,$D$15)</f>
        <v>10.3812739581693</v>
      </c>
      <c r="S947" s="0" t="n">
        <f aca="true">NORMINV(RAND(),$E$10,$E$15)</f>
        <v>4.11177302248479</v>
      </c>
      <c r="T947" s="0" t="n">
        <f aca="false">MEDIAN(INDEX(Avaliadores!$B$17:$B$22,$B947),INDEX(Avaliadores!$B$17:$B$22,$C947),INDEX(Avaliadores!$B$17:$B$22,$D947),INDEX(Avaliadores!$B$17:$B$22,$E947),INDEX(Avaliadores!$B$17:$B$22,$F947),INDEX(Avaliadores!$B$17:$B$22,$G947))</f>
        <v>2.79166666666667</v>
      </c>
      <c r="U947" s="0" t="n">
        <f aca="false">MEDIAN(INDEX(Avaliadores!$C$17:$C$22,$B947),INDEX(Avaliadores!$C$17:$C$22,$C947),INDEX(Avaliadores!$C$17:$C$22,$D947),INDEX(Avaliadores!$C$17:$C$22,$E947),INDEX(Avaliadores!$C$17:$C$22,$F947),INDEX(Avaliadores!$C$17:$C$22,$G947))</f>
        <v>5.54166666666667</v>
      </c>
      <c r="V947" s="0" t="n">
        <f aca="false">MEDIAN(INDEX(Avaliadores!$D$17:$D$22,$B947),INDEX(Avaliadores!$D$17:$D$22,$C947),INDEX(Avaliadores!$D$17:$D$22,$D947),INDEX(Avaliadores!$D$17:$D$22,$E947),INDEX(Avaliadores!$D$17:$D$22,$F947),INDEX(Avaliadores!$D$17:$D$22,$G947))</f>
        <v>5.54166666666667</v>
      </c>
      <c r="W947" s="0" t="n">
        <f aca="false">MEDIAN(INDEX(Avaliadores!$E$17:$E$22,$B947),INDEX(Avaliadores!$E$17:$E$22,$C947),INDEX(Avaliadores!$E$17:$E$22,$D947),INDEX(Avaliadores!$E$17:$E$22,$E947),INDEX(Avaliadores!$E$17:$E$22,$F947),INDEX(Avaliadores!$E$17:$E$22,$G947))</f>
        <v>6.54166666666667</v>
      </c>
      <c r="X947" s="0" t="n">
        <f aca="false">MEDIAN(INDEX(Avaliadores!$F$17:$F$22,$B947),INDEX(Avaliadores!$F$17:$F$22,$C947),INDEX(Avaliadores!$F$17:$F$22,$D947),INDEX(Avaliadores!$F$17:$F$22,$E947),INDEX(Avaliadores!$F$17:$F$22,$F947),INDEX(Avaliadores!$F$17:$F$22,$G947))</f>
        <v>2.79166666666667</v>
      </c>
      <c r="Y947" s="0" t="n">
        <f aca="false">MEDIAN(INDEX(Avaliadores!$G$17:$G$22,$B947),INDEX(Avaliadores!$G$17:$G$22,$C947),INDEX(Avaliadores!$G$17:$G$22,$D947),INDEX(Avaliadores!$G$17:$G$22,$E947),INDEX(Avaliadores!$G$17:$G$22,$F947),INDEX(Avaliadores!$G$17:$G$22,$G947))</f>
        <v>4.54166666666667</v>
      </c>
      <c r="Z947" s="0" t="n">
        <f aca="false">MEDIAN(INDEX(Avaliadores!$H$17:$H$22,$B947),INDEX(Avaliadores!$H$17:$H$22,$C947),INDEX(Avaliadores!$H$17:$H$22,$D947),INDEX(Avaliadores!$H$17:$H$22,$E947),INDEX(Avaliadores!$H$17:$H$22,$F947),INDEX(Avaliadores!$H$17:$H$22,$G947))</f>
        <v>3.54166666666667</v>
      </c>
      <c r="AA947" s="0" t="n">
        <f aca="false">MEDIAN(INDEX(Avaliadores!$I$17:$I$22,$B947),INDEX(Avaliadores!$I$17:$I$22,$C947),INDEX(Avaliadores!$I$17:$I$22,$D947),INDEX(Avaliadores!$I$17:$I$22,$E947),INDEX(Avaliadores!$I$17:$I$22,$F947),INDEX(Avaliadores!$I$17:$I$22,$G947))</f>
        <v>6.54166666666667</v>
      </c>
      <c r="AB947" s="0" t="n">
        <f aca="false">IF(MAX(H947:K947)=MIN(H947:K947),0,IF($B$17="custo",(MAX(H947:K947)-H947)/(MAX(H947:K947)-MIN(H947:K947)),(H947-MIN(H947:K947))/(MAX(H947:K947)-MIN(H947:K947))))</f>
        <v>0.172532983818906</v>
      </c>
      <c r="AC947" s="0" t="n">
        <f aca="false">IF(MAX(H947:K947)=MIN(H947:K947),0,IF($B$17="custo",(MAX(H947:K947)-I947)/(MAX(H947:K947)-MIN(H947:K947)),(I947-MIN(H947:K947))/(MAX(H947:K947)-MIN(H947:K947))))</f>
        <v>0</v>
      </c>
      <c r="AD947" s="0" t="n">
        <f aca="false">IF(MAX(H947:K947)=MIN(H947:K947),0,IF($B$17="custo",(MAX(H947:K947)-J947)/(MAX(H947:K947)-MIN(H947:K947)),(J947-MIN(H947:K947))/(MAX(H947:K947)-MIN(H947:K947))))</f>
        <v>0.80099574303804</v>
      </c>
      <c r="AE947" s="0" t="n">
        <f aca="false">IF(MAX(H947:K947)=MIN(H947:K947),0,IF($B$17="custo",(MAX(H947:K947)-K947)/(MAX(H947:K947)-MIN(H947:K947)),(K947-MIN(H947:K947))/(MAX(H947:K947)-MIN(H947:K947))))</f>
        <v>1</v>
      </c>
      <c r="AF947" s="0" t="n">
        <f aca="false">IF(MAX(L947:O947)=MIN(L947:O947),0,IF($C$17="custo",(MAX(L947:O947)-L947)/(MAX(L947:O947)-MIN(L947:O947)),(L947-MIN(L947:O947))/(MAX(L947:O947)-MIN(L947:O947))))</f>
        <v>0.70592989369777</v>
      </c>
      <c r="AG947" s="0" t="n">
        <f aca="false">IF(MAX(L947:O947)=MIN(L947:O947),0,IF($C$17="custo",(MAX(L947:O947)-M947)/(MAX(L947:O947)-MIN(L947:O947)),(M947-MIN(L947:O947))/(MAX(L947:O947)-MIN(L947:O947))))</f>
        <v>1</v>
      </c>
      <c r="AH947" s="0" t="n">
        <f aca="false">IF(MAX(L947:O947)=MIN(L947:O947),0,IF($C$17="custo",(MAX(L947:O947)-N947)/(MAX(L947:O947)-MIN(L947:O947)),(N947-MIN(L947:O947))/(MAX(L947:O947)-MIN(L947:O947))))</f>
        <v>0.578877187058096</v>
      </c>
      <c r="AI947" s="0" t="n">
        <f aca="false">IF(MAX(L947:O947)=MIN(L947:O947),0,IF($C$17="custo",(MAX(L947:O947)-O947)/(MAX(L947:O947)-MIN(L947:O947)),(O947-MIN(L947:O947))/(MAX(L947:O947)-MIN(L947:O947))))</f>
        <v>0</v>
      </c>
      <c r="AJ947" s="0" t="n">
        <f aca="false">IF(MAX(P947:S947)=MIN(P947:S947),0,IF($D$17="custo",(MAX(P947:S947)-P947)/(MAX(P947:S947)-MIN(P947:S947)),(P947-MIN(P947:S947))/(MAX(P947:S947)-MIN(P947:S947))))</f>
        <v>0.157228615081479</v>
      </c>
      <c r="AK947" s="0" t="n">
        <f aca="false">IF(MAX(P947:S947)=MIN(P947:S947),0,IF($D$17="custo",(MAX(P947:S947)-Q947)/(MAX(P947:S947)-MIN(P947:S947)),(Q947-MIN(P947:S947))/(MAX(P947:S947)-MIN(P947:S947))))</f>
        <v>0</v>
      </c>
      <c r="AL947" s="0" t="n">
        <f aca="false">IF(MAX(P947:S947)=MIN(P947:S947),0,IF($D$17="custo",(MAX(P947:S947)-R947)/(MAX(P947:S947)-MIN(P947:S947)),(R947-MIN(P947:S947))/(MAX(P947:S947)-MIN(P947:S947))))</f>
        <v>0.734940036474963</v>
      </c>
      <c r="AM947" s="0" t="n">
        <f aca="false">IF(MAX(P947:S947)=MIN(P947:S947),0,IF($D$17="custo",(MAX(P947:S947)-S947)/(MAX(P947:S947)-MIN(P947:S947)),(S947-MIN(P947:S947))/(MAX(P947:S947)-MIN(P947:S947))))</f>
        <v>1</v>
      </c>
      <c r="AN947" s="0" t="n">
        <f aca="false">IF(MAX(T947:W947)=MIN(T947:W947),0,IF($E$17="custo",(MAX(T947:W947)-T947)/(MAX(T947:W947)-MIN(T947:W947)),(T947-MIN(T947:W947))/(MAX(T947:W947)-MIN(T947:W947))))</f>
        <v>0</v>
      </c>
      <c r="AO947" s="0" t="n">
        <f aca="false">IF(MAX(T947:W947)=MIN(T947:W947),0,IF($E$17="custo",(MAX(T947:W947)-U947)/(MAX(T947:W947)-MIN(T947:W947)),(U947-MIN(T947:W947))/(MAX(T947:W947)-MIN(T947:W947))))</f>
        <v>0.733333333333333</v>
      </c>
      <c r="AP947" s="0" t="n">
        <f aca="false">IF(MAX(T947:W947)=MIN(T947:W947),0,IF($E$17="custo",(MAX(T947:W947)-V947)/(MAX(T947:W947)-MIN(T947:W947)),(V947-MIN(T947:W947))/(MAX(T947:W947)-MIN(T947:W947))))</f>
        <v>0.733333333333333</v>
      </c>
      <c r="AQ947" s="0" t="n">
        <f aca="false">IF(MAX(T947:W947)=MIN(T947:W947),0,IF($E$17="custo",(MAX(T947:W947)-W947)/(MAX(T947:W947)-MIN(T947:W947)),(W947-MIN(T947:W947))/(MAX(T947:W947)-MIN(T947:W947))))</f>
        <v>1</v>
      </c>
      <c r="AR947" s="0" t="n">
        <f aca="false">IF(MAX(X947:AA947)=MIN(X947:AA947),0,IF($F$17="custo",(MAX(X947:AA947)-X947)/(MAX(X947:AA947)-MIN(X947:AA947)),(X947-MIN(X947:AA947))/(MAX(X947:AA947)-MIN(X947:AA947))))</f>
        <v>0</v>
      </c>
      <c r="AS947" s="0" t="n">
        <f aca="false">IF(MAX(X947:AA947)=MIN(X947:AA947),0,IF($F$17="custo",(MAX(X947:AA947)-Y947)/(MAX(X947:AA947)-MIN(X947:AA947)),(Y947-MIN(X947:AA947))/(MAX(X947:AA947)-MIN(X947:AA947))))</f>
        <v>0.466666666666667</v>
      </c>
      <c r="AT947" s="0" t="n">
        <f aca="false">IF(MAX(X947:AA947)=MIN(X947:AA947),0,IF($F$17="custo",(MAX(X947:AA947)-Z947)/(MAX(X947:AA947)-MIN(X947:AA947)),(Z947-MIN(X947:AA947))/(MAX(X947:AA947)-MIN(X947:AA947))))</f>
        <v>0.2</v>
      </c>
      <c r="AU947" s="0" t="n">
        <f aca="false">IF(MAX(X947:AA947)=MIN(X947:AA947),0,IF($F$17="custo",(MAX(X947:AA947)-AA947)/(MAX(X947:AA947)-MIN(X947:AA947)),(AA947-MIN(X947:AA947))/(MAX(X947:AA947)-MIN(X947:AA947))))</f>
        <v>1</v>
      </c>
      <c r="AV947" s="0" t="n">
        <f aca="false">STDEVP(AB947:AE947)</f>
        <v>0.417629591246273</v>
      </c>
      <c r="AW947" s="0" t="n">
        <f aca="false">STDEVP(AF947:AI947)</f>
        <v>0.363438427881671</v>
      </c>
      <c r="AX947" s="0" t="n">
        <f aca="false">STDEVP(AJ947:AM947)</f>
        <v>0.409201094552247</v>
      </c>
      <c r="AY947" s="0" t="n">
        <f aca="false">STDEVP(AN947:AQ947)</f>
        <v>0.372305131728145</v>
      </c>
      <c r="AZ947" s="0" t="n">
        <f aca="false">STDEVP(AR947:AU947)</f>
        <v>0.375277674973257</v>
      </c>
      <c r="BA947" s="0" t="n">
        <f aca="false">AV947*((1-IFERROR(CORREL(AB947:AE947,AF947:AI947),0))+(1-IFERROR(CORREL(AB947:AE947,AJ947:AM947),0))+(1-IFERROR(CORREL(AB947:AE947,AN947:AQ947),0))+(1-IFERROR(CORREL(AB947:AE947,AR947:AU947),0)))</f>
        <v>1.15258795269694</v>
      </c>
      <c r="BB947" s="0" t="n">
        <f aca="false">AW947*((1-IFERROR(CORREL(AF947:AI947,AB947:AE947),0))+(1-IFERROR(CORREL(AF947:AI947,AJ947:AM947),0))+(1-IFERROR(CORREL(AF947:AI947,AN947:AQ947),0))+(1-IFERROR(CORREL(AF947:AI947,AR947:AU947),0)))</f>
        <v>2.52549254948139</v>
      </c>
      <c r="BC947" s="0" t="n">
        <f aca="false">AX947*((1-IFERROR(CORREL(AJ947:AM947,AB947:AE947),0))+(1-IFERROR(CORREL(AJ947:AM947,AF947:AI947),0))+(1-IFERROR(CORREL(AJ947:AM947,AN947:AQ947),0))+(1-IFERROR(CORREL(AJ947:AM947,AR947:AU947),0)))</f>
        <v>1.11410830470596</v>
      </c>
      <c r="BD947" s="0" t="n">
        <f aca="false">AY947*((1-IFERROR(CORREL(AN947:AQ947,AB947:AE947),0))+(1-IFERROR(CORREL(AN947:AQ947,AF947:AI947),0))+(1-IFERROR(CORREL(AN947:AQ947,AJ947:AM947),0))+(1-IFERROR(CORREL(AN947:AQ947,AR947:AU947),0)))</f>
        <v>0.905715623528622</v>
      </c>
      <c r="BE947" s="0" t="n">
        <f aca="false">AZ947*((1-IFERROR(CORREL(AR947:AU947,AB947:AE947),0))+(1-IFERROR(CORREL(AR947:AU947,AF947:AI947),0))+(1-IFERROR(CORREL(AR947:AU947,AJ947:AM947),0))+(1-IFERROR(CORREL(AR947:AU947,AN947:AQ947),0)))</f>
        <v>1.02434386632341</v>
      </c>
      <c r="BF947" s="0" t="n">
        <f aca="false">IF(SUM(BA947:BE947)&gt;0,BA947/SUM(BA947:BE947),1/5)</f>
        <v>0.171458699800858</v>
      </c>
      <c r="BG947" s="0" t="n">
        <f aca="false">IF(SUM(BA947:BE947)&gt;0,BB947/SUM(BA947:BE947),1/5)</f>
        <v>0.375691649281614</v>
      </c>
      <c r="BH947" s="0" t="n">
        <f aca="false">IF(SUM(BA947:BE947)&gt;0,BC947/SUM(BA947:BE947),1/5)</f>
        <v>0.165734476848596</v>
      </c>
      <c r="BI947" s="0" t="n">
        <f aca="false">IF(SUM(BA947:BE947)&gt;0,BD947/SUM(BA947:BE947),1/5)</f>
        <v>0.134734032952688</v>
      </c>
      <c r="BJ947" s="0" t="n">
        <f aca="false">IF(SUM(BA947:BE947)&gt;0,BE947/SUM(BA947:BE947),1/5)</f>
        <v>0.152381141116244</v>
      </c>
      <c r="BK947" s="0" t="n">
        <f aca="false">BF947*AB947+BG947*AF947+BH947*AJ947+BI947*AN947+BJ947*AR947</f>
        <v>0.32085244938502</v>
      </c>
      <c r="BL947" s="0" t="n">
        <f aca="false">BF947*AC947+BG947*AG947+BH947*AK947+BI947*AO947+BJ947*AS947</f>
        <v>0.545607805967832</v>
      </c>
      <c r="BM947" s="0" t="n">
        <f aca="false">BF947*AD947+BG947*AH947+BH947*AL947+BI947*AP947+BJ947*AT947</f>
        <v>0.605903101966835</v>
      </c>
      <c r="BN947" s="0" t="n">
        <f aca="false">BF947*AE947+BG947*AI947+BH947*AM947+BI947*AQ947+BJ947*AU947</f>
        <v>0.624308350718386</v>
      </c>
      <c r="BO947" s="0" t="n">
        <f aca="false">RANK(BK947,$BK947:$BN947)</f>
        <v>4</v>
      </c>
      <c r="BP947" s="0" t="n">
        <f aca="false">RANK(BL947,$BK947:$BN947)</f>
        <v>3</v>
      </c>
      <c r="BQ947" s="0" t="n">
        <f aca="false">RANK(BM947,$BK947:$BN947)</f>
        <v>2</v>
      </c>
      <c r="BR947" s="0" t="n">
        <f aca="false">RANK(BN947,$BK947:$BN947)</f>
        <v>1</v>
      </c>
    </row>
    <row r="948" customFormat="false" ht="15" hidden="false" customHeight="false" outlineLevel="0" collapsed="false">
      <c r="A948" s="0" t="n">
        <v>925</v>
      </c>
      <c r="B948" s="0" t="n">
        <f aca="false">RANDBETWEEN(1,$B$5)</f>
        <v>1</v>
      </c>
      <c r="C948" s="0" t="n">
        <f aca="false">RANDBETWEEN(1,$B$5)</f>
        <v>4</v>
      </c>
      <c r="D948" s="0" t="n">
        <f aca="false">RANDBETWEEN(1,$B$5)</f>
        <v>2</v>
      </c>
      <c r="E948" s="0" t="n">
        <f aca="false">RANDBETWEEN(1,$B$5)</f>
        <v>6</v>
      </c>
      <c r="F948" s="0" t="n">
        <f aca="false">RANDBETWEEN(1,$B$5)</f>
        <v>1</v>
      </c>
      <c r="G948" s="0" t="n">
        <f aca="false">RANDBETWEEN(1,$B$5)</f>
        <v>3</v>
      </c>
      <c r="H948" s="0" t="n">
        <f aca="true">NORMINV(RAND(),$B$8,$B$13)</f>
        <v>46.5277835332187</v>
      </c>
      <c r="I948" s="0" t="n">
        <f aca="true">NORMINV(RAND(),$C$8,$C$13)</f>
        <v>69.0170212277926</v>
      </c>
      <c r="J948" s="0" t="n">
        <f aca="true">NORMINV(RAND(),$D$8,$D$13)</f>
        <v>14.6280497755243</v>
      </c>
      <c r="K948" s="0" t="n">
        <f aca="true">NORMINV(RAND(),$E$8,$E$13)</f>
        <v>3.14086187596962</v>
      </c>
      <c r="L948" s="0" t="n">
        <f aca="true">NORMINV(RAND(),$B$9,$B$14)</f>
        <v>43.6690957034802</v>
      </c>
      <c r="M948" s="0" t="n">
        <f aca="true">NORMINV(RAND(),$C$9,$C$14)</f>
        <v>51.9670714903013</v>
      </c>
      <c r="N948" s="0" t="n">
        <f aca="true">NORMINV(RAND(),$D$9,$D$14)</f>
        <v>44.9775678069036</v>
      </c>
      <c r="O948" s="0" t="n">
        <f aca="true">NORMINV(RAND(),$E$9,$E$14)</f>
        <v>21.9779859489266</v>
      </c>
      <c r="P948" s="0" t="n">
        <f aca="true">NORMINV(RAND(),$B$10,$B$15)</f>
        <v>22.1135104571513</v>
      </c>
      <c r="Q948" s="0" t="n">
        <f aca="true">NORMINV(RAND(),$C$10,$C$15)</f>
        <v>27.1845913116617</v>
      </c>
      <c r="R948" s="0" t="n">
        <f aca="true">NORMINV(RAND(),$D$10,$D$15)</f>
        <v>9.78496345560147</v>
      </c>
      <c r="S948" s="0" t="n">
        <f aca="true">NORMINV(RAND(),$E$10,$E$15)</f>
        <v>3.88094801699074</v>
      </c>
      <c r="T948" s="0" t="n">
        <f aca="false">MEDIAN(INDEX(Avaliadores!$B$17:$B$22,$B948),INDEX(Avaliadores!$B$17:$B$22,$C948),INDEX(Avaliadores!$B$17:$B$22,$D948),INDEX(Avaliadores!$B$17:$B$22,$E948),INDEX(Avaliadores!$B$17:$B$22,$F948),INDEX(Avaliadores!$B$17:$B$22,$G948))</f>
        <v>2.41666666666667</v>
      </c>
      <c r="U948" s="0" t="n">
        <f aca="false">MEDIAN(INDEX(Avaliadores!$C$17:$C$22,$B948),INDEX(Avaliadores!$C$17:$C$22,$C948),INDEX(Avaliadores!$C$17:$C$22,$D948),INDEX(Avaliadores!$C$17:$C$22,$E948),INDEX(Avaliadores!$C$17:$C$22,$F948),INDEX(Avaliadores!$C$17:$C$22,$G948))</f>
        <v>4.91666666666667</v>
      </c>
      <c r="V948" s="0" t="n">
        <f aca="false">MEDIAN(INDEX(Avaliadores!$D$17:$D$22,$B948),INDEX(Avaliadores!$D$17:$D$22,$C948),INDEX(Avaliadores!$D$17:$D$22,$D948),INDEX(Avaliadores!$D$17:$D$22,$E948),INDEX(Avaliadores!$D$17:$D$22,$F948),INDEX(Avaliadores!$D$17:$D$22,$G948))</f>
        <v>5.91666666666667</v>
      </c>
      <c r="W948" s="0" t="n">
        <f aca="false">MEDIAN(INDEX(Avaliadores!$E$17:$E$22,$B948),INDEX(Avaliadores!$E$17:$E$22,$C948),INDEX(Avaliadores!$E$17:$E$22,$D948),INDEX(Avaliadores!$E$17:$E$22,$E948),INDEX(Avaliadores!$E$17:$E$22,$F948),INDEX(Avaliadores!$E$17:$E$22,$G948))</f>
        <v>6.29166666666667</v>
      </c>
      <c r="X948" s="0" t="n">
        <f aca="false">MEDIAN(INDEX(Avaliadores!$F$17:$F$22,$B948),INDEX(Avaliadores!$F$17:$F$22,$C948),INDEX(Avaliadores!$F$17:$F$22,$D948),INDEX(Avaliadores!$F$17:$F$22,$E948),INDEX(Avaliadores!$F$17:$F$22,$F948),INDEX(Avaliadores!$F$17:$F$22,$G948))</f>
        <v>2.41666666666667</v>
      </c>
      <c r="Y948" s="0" t="n">
        <f aca="false">MEDIAN(INDEX(Avaliadores!$G$17:$G$22,$B948),INDEX(Avaliadores!$G$17:$G$22,$C948),INDEX(Avaliadores!$G$17:$G$22,$D948),INDEX(Avaliadores!$G$17:$G$22,$E948),INDEX(Avaliadores!$G$17:$G$22,$F948),INDEX(Avaliadores!$G$17:$G$22,$G948))</f>
        <v>5.04166666666667</v>
      </c>
      <c r="Z948" s="0" t="n">
        <f aca="false">MEDIAN(INDEX(Avaliadores!$H$17:$H$22,$B948),INDEX(Avaliadores!$H$17:$H$22,$C948),INDEX(Avaliadores!$H$17:$H$22,$D948),INDEX(Avaliadores!$H$17:$H$22,$E948),INDEX(Avaliadores!$H$17:$H$22,$F948),INDEX(Avaliadores!$H$17:$H$22,$G948))</f>
        <v>4.04166666666667</v>
      </c>
      <c r="AA948" s="0" t="n">
        <f aca="false">MEDIAN(INDEX(Avaliadores!$I$17:$I$22,$B948),INDEX(Avaliadores!$I$17:$I$22,$C948),INDEX(Avaliadores!$I$17:$I$22,$D948),INDEX(Avaliadores!$I$17:$I$22,$E948),INDEX(Avaliadores!$I$17:$I$22,$F948),INDEX(Avaliadores!$I$17:$I$22,$G948))</f>
        <v>6.91666666666667</v>
      </c>
      <c r="AB948" s="0" t="n">
        <f aca="false">IF(MAX(H948:K948)=MIN(H948:K948),0,IF($B$17="custo",(MAX(H948:K948)-H948)/(MAX(H948:K948)-MIN(H948:K948)),(H948-MIN(H948:K948))/(MAX(H948:K948)-MIN(H948:K948))))</f>
        <v>0.341386594419784</v>
      </c>
      <c r="AC948" s="0" t="n">
        <f aca="false">IF(MAX(H948:K948)=MIN(H948:K948),0,IF($B$17="custo",(MAX(H948:K948)-I948)/(MAX(H948:K948)-MIN(H948:K948)),(I948-MIN(H948:K948))/(MAX(H948:K948)-MIN(H948:K948))))</f>
        <v>0</v>
      </c>
      <c r="AD948" s="0" t="n">
        <f aca="false">IF(MAX(H948:K948)=MIN(H948:K948),0,IF($B$17="custo",(MAX(H948:K948)-J948)/(MAX(H948:K948)-MIN(H948:K948)),(J948-MIN(H948:K948))/(MAX(H948:K948)-MIN(H948:K948))))</f>
        <v>0.825624504941077</v>
      </c>
      <c r="AE948" s="0" t="n">
        <f aca="false">IF(MAX(H948:K948)=MIN(H948:K948),0,IF($B$17="custo",(MAX(H948:K948)-K948)/(MAX(H948:K948)-MIN(H948:K948)),(K948-MIN(H948:K948))/(MAX(H948:K948)-MIN(H948:K948))))</f>
        <v>1</v>
      </c>
      <c r="AF948" s="0" t="n">
        <f aca="false">IF(MAX(L948:O948)=MIN(L948:O948),0,IF($C$17="custo",(MAX(L948:O948)-L948)/(MAX(L948:O948)-MIN(L948:O948)),(L948-MIN(L948:O948))/(MAX(L948:O948)-MIN(L948:O948))))</f>
        <v>0.72330013946665</v>
      </c>
      <c r="AG948" s="0" t="n">
        <f aca="false">IF(MAX(L948:O948)=MIN(L948:O948),0,IF($C$17="custo",(MAX(L948:O948)-M948)/(MAX(L948:O948)-MIN(L948:O948)),(M948-MIN(L948:O948))/(MAX(L948:O948)-MIN(L948:O948))))</f>
        <v>1</v>
      </c>
      <c r="AH948" s="0" t="n">
        <f aca="false">IF(MAX(L948:O948)=MIN(L948:O948),0,IF($C$17="custo",(MAX(L948:O948)-N948)/(MAX(L948:O948)-MIN(L948:O948)),(N948-MIN(L948:O948))/(MAX(L948:O948)-MIN(L948:O948))))</f>
        <v>0.766931750094393</v>
      </c>
      <c r="AI948" s="0" t="n">
        <f aca="false">IF(MAX(L948:O948)=MIN(L948:O948),0,IF($C$17="custo",(MAX(L948:O948)-O948)/(MAX(L948:O948)-MIN(L948:O948)),(O948-MIN(L948:O948))/(MAX(L948:O948)-MIN(L948:O948))))</f>
        <v>0</v>
      </c>
      <c r="AJ948" s="0" t="n">
        <f aca="false">IF(MAX(P948:S948)=MIN(P948:S948),0,IF($D$17="custo",(MAX(P948:S948)-P948)/(MAX(P948:S948)-MIN(P948:S948)),(P948-MIN(P948:S948))/(MAX(P948:S948)-MIN(P948:S948))))</f>
        <v>0.217608928800846</v>
      </c>
      <c r="AK948" s="0" t="n">
        <f aca="false">IF(MAX(P948:S948)=MIN(P948:S948),0,IF($D$17="custo",(MAX(P948:S948)-Q948)/(MAX(P948:S948)-MIN(P948:S948)),(Q948-MIN(P948:S948))/(MAX(P948:S948)-MIN(P948:S948))))</f>
        <v>0</v>
      </c>
      <c r="AL948" s="0" t="n">
        <f aca="false">IF(MAX(P948:S948)=MIN(P948:S948),0,IF($D$17="custo",(MAX(P948:S948)-R948)/(MAX(P948:S948)-MIN(P948:S948)),(R948-MIN(P948:S948))/(MAX(P948:S948)-MIN(P948:S948))))</f>
        <v>0.746648394675658</v>
      </c>
      <c r="AM948" s="0" t="n">
        <f aca="false">IF(MAX(P948:S948)=MIN(P948:S948),0,IF($D$17="custo",(MAX(P948:S948)-S948)/(MAX(P948:S948)-MIN(P948:S948)),(S948-MIN(P948:S948))/(MAX(P948:S948)-MIN(P948:S948))))</f>
        <v>1</v>
      </c>
      <c r="AN948" s="0" t="n">
        <f aca="false">IF(MAX(T948:W948)=MIN(T948:W948),0,IF($E$17="custo",(MAX(T948:W948)-T948)/(MAX(T948:W948)-MIN(T948:W948)),(T948-MIN(T948:W948))/(MAX(T948:W948)-MIN(T948:W948))))</f>
        <v>0</v>
      </c>
      <c r="AO948" s="0" t="n">
        <f aca="false">IF(MAX(T948:W948)=MIN(T948:W948),0,IF($E$17="custo",(MAX(T948:W948)-U948)/(MAX(T948:W948)-MIN(T948:W948)),(U948-MIN(T948:W948))/(MAX(T948:W948)-MIN(T948:W948))))</f>
        <v>0.645161290322581</v>
      </c>
      <c r="AP948" s="0" t="n">
        <f aca="false">IF(MAX(T948:W948)=MIN(T948:W948),0,IF($E$17="custo",(MAX(T948:W948)-V948)/(MAX(T948:W948)-MIN(T948:W948)),(V948-MIN(T948:W948))/(MAX(T948:W948)-MIN(T948:W948))))</f>
        <v>0.903225806451613</v>
      </c>
      <c r="AQ948" s="0" t="n">
        <f aca="false">IF(MAX(T948:W948)=MIN(T948:W948),0,IF($E$17="custo",(MAX(T948:W948)-W948)/(MAX(T948:W948)-MIN(T948:W948)),(W948-MIN(T948:W948))/(MAX(T948:W948)-MIN(T948:W948))))</f>
        <v>1</v>
      </c>
      <c r="AR948" s="0" t="n">
        <f aca="false">IF(MAX(X948:AA948)=MIN(X948:AA948),0,IF($F$17="custo",(MAX(X948:AA948)-X948)/(MAX(X948:AA948)-MIN(X948:AA948)),(X948-MIN(X948:AA948))/(MAX(X948:AA948)-MIN(X948:AA948))))</f>
        <v>0</v>
      </c>
      <c r="AS948" s="0" t="n">
        <f aca="false">IF(MAX(X948:AA948)=MIN(X948:AA948),0,IF($F$17="custo",(MAX(X948:AA948)-Y948)/(MAX(X948:AA948)-MIN(X948:AA948)),(Y948-MIN(X948:AA948))/(MAX(X948:AA948)-MIN(X948:AA948))))</f>
        <v>0.583333333333333</v>
      </c>
      <c r="AT948" s="0" t="n">
        <f aca="false">IF(MAX(X948:AA948)=MIN(X948:AA948),0,IF($F$17="custo",(MAX(X948:AA948)-Z948)/(MAX(X948:AA948)-MIN(X948:AA948)),(Z948-MIN(X948:AA948))/(MAX(X948:AA948)-MIN(X948:AA948))))</f>
        <v>0.361111111111111</v>
      </c>
      <c r="AU948" s="0" t="n">
        <f aca="false">IF(MAX(X948:AA948)=MIN(X948:AA948),0,IF($F$17="custo",(MAX(X948:AA948)-AA948)/(MAX(X948:AA948)-MIN(X948:AA948)),(AA948-MIN(X948:AA948))/(MAX(X948:AA948)-MIN(X948:AA948))))</f>
        <v>1</v>
      </c>
      <c r="AV948" s="0" t="n">
        <f aca="false">STDEVP(AB948:AE948)</f>
        <v>0.395036819113246</v>
      </c>
      <c r="AW948" s="0" t="n">
        <f aca="false">STDEVP(AF948:AI948)</f>
        <v>0.374510909423422</v>
      </c>
      <c r="AX948" s="0" t="n">
        <f aca="false">STDEVP(AJ948:AM948)</f>
        <v>0.400081480125555</v>
      </c>
      <c r="AY948" s="0" t="n">
        <f aca="false">STDEVP(AN948:AQ948)</f>
        <v>0.390025880301411</v>
      </c>
      <c r="AZ948" s="0" t="n">
        <f aca="false">STDEVP(AR948:AU948)</f>
        <v>0.362444120852775</v>
      </c>
      <c r="BA948" s="0" t="n">
        <f aca="false">AV948*((1-IFERROR(CORREL(AB948:AE948,AF948:AI948),0))+(1-IFERROR(CORREL(AB948:AE948,AJ948:AM948),0))+(1-IFERROR(CORREL(AB948:AE948,AN948:AQ948),0))+(1-IFERROR(CORREL(AB948:AE948,AR948:AU948),0)))</f>
        <v>1.09880645955018</v>
      </c>
      <c r="BB948" s="0" t="n">
        <f aca="false">AW948*((1-IFERROR(CORREL(AF948:AI948,AB948:AE948),0))+(1-IFERROR(CORREL(AF948:AI948,AJ948:AM948),0))+(1-IFERROR(CORREL(AF948:AI948,AN948:AQ948),0))+(1-IFERROR(CORREL(AF948:AI948,AR948:AU948),0)))</f>
        <v>2.50375759303928</v>
      </c>
      <c r="BC948" s="0" t="n">
        <f aca="false">AX948*((1-IFERROR(CORREL(AJ948:AM948,AB948:AE948),0))+(1-IFERROR(CORREL(AJ948:AM948,AF948:AI948),0))+(1-IFERROR(CORREL(AJ948:AM948,AN948:AQ948),0))+(1-IFERROR(CORREL(AJ948:AM948,AR948:AU948),0)))</f>
        <v>1.04453343200896</v>
      </c>
      <c r="BD948" s="0" t="n">
        <f aca="false">AY948*((1-IFERROR(CORREL(AN948:AQ948,AB948:AE948),0))+(1-IFERROR(CORREL(AN948:AQ948,AF948:AI948),0))+(1-IFERROR(CORREL(AN948:AQ948,AJ948:AM948),0))+(1-IFERROR(CORREL(AN948:AQ948,AR948:AU948),0)))</f>
        <v>0.91085855915068</v>
      </c>
      <c r="BE948" s="0" t="n">
        <f aca="false">AZ948*((1-IFERROR(CORREL(AR948:AU948,AB948:AE948),0))+(1-IFERROR(CORREL(AR948:AU948,AF948:AI948),0))+(1-IFERROR(CORREL(AR948:AU948,AJ948:AM948),0))+(1-IFERROR(CORREL(AR948:AU948,AN948:AQ948),0)))</f>
        <v>1.03477507378541</v>
      </c>
      <c r="BF948" s="0" t="n">
        <f aca="false">IF(SUM(BA948:BE948)&gt;0,BA948/SUM(BA948:BE948),1/5)</f>
        <v>0.166669387839542</v>
      </c>
      <c r="BG948" s="0" t="n">
        <f aca="false">IF(SUM(BA948:BE948)&gt;0,BB948/SUM(BA948:BE948),1/5)</f>
        <v>0.379775475201788</v>
      </c>
      <c r="BH948" s="0" t="n">
        <f aca="false">IF(SUM(BA948:BE948)&gt;0,BC948/SUM(BA948:BE948),1/5)</f>
        <v>0.158437135291449</v>
      </c>
      <c r="BI948" s="0" t="n">
        <f aca="false">IF(SUM(BA948:BE948)&gt;0,BD948/SUM(BA948:BE948),1/5)</f>
        <v>0.138161035678839</v>
      </c>
      <c r="BJ948" s="0" t="n">
        <f aca="false">IF(SUM(BA948:BE948)&gt;0,BE948/SUM(BA948:BE948),1/5)</f>
        <v>0.156956965988382</v>
      </c>
      <c r="BK948" s="0" t="n">
        <f aca="false">BF948*AB948+BG948*AF948+BH948*AJ948+BI948*AN948+BJ948*AR948</f>
        <v>0.366067684181085</v>
      </c>
      <c r="BL948" s="0" t="n">
        <f aca="false">BF948*AC948+BG948*AG948+BH948*AK948+BI948*AO948+BJ948*AS948</f>
        <v>0.560469857412542</v>
      </c>
      <c r="BM948" s="0" t="n">
        <f aca="false">BF948*AD948+BG948*AH948+BH948*AL948+BI948*AP948+BJ948*AT948</f>
        <v>0.728634550641565</v>
      </c>
      <c r="BN948" s="0" t="n">
        <f aca="false">BF948*AE948+BG948*AI948+BH948*AM948+BI948*AQ948+BJ948*AU948</f>
        <v>0.620224524798212</v>
      </c>
      <c r="BO948" s="0" t="n">
        <f aca="false">RANK(BK948,$BK948:$BN948)</f>
        <v>4</v>
      </c>
      <c r="BP948" s="0" t="n">
        <f aca="false">RANK(BL948,$BK948:$BN948)</f>
        <v>3</v>
      </c>
      <c r="BQ948" s="0" t="n">
        <f aca="false">RANK(BM948,$BK948:$BN948)</f>
        <v>1</v>
      </c>
      <c r="BR948" s="0" t="n">
        <f aca="false">RANK(BN948,$BK948:$BN948)</f>
        <v>2</v>
      </c>
    </row>
    <row r="949" customFormat="false" ht="15" hidden="false" customHeight="false" outlineLevel="0" collapsed="false">
      <c r="A949" s="0" t="n">
        <v>926</v>
      </c>
      <c r="B949" s="0" t="n">
        <f aca="false">RANDBETWEEN(1,$B$5)</f>
        <v>1</v>
      </c>
      <c r="C949" s="0" t="n">
        <f aca="false">RANDBETWEEN(1,$B$5)</f>
        <v>3</v>
      </c>
      <c r="D949" s="0" t="n">
        <f aca="false">RANDBETWEEN(1,$B$5)</f>
        <v>6</v>
      </c>
      <c r="E949" s="0" t="n">
        <f aca="false">RANDBETWEEN(1,$B$5)</f>
        <v>2</v>
      </c>
      <c r="F949" s="0" t="n">
        <f aca="false">RANDBETWEEN(1,$B$5)</f>
        <v>1</v>
      </c>
      <c r="G949" s="0" t="n">
        <f aca="false">RANDBETWEEN(1,$B$5)</f>
        <v>1</v>
      </c>
      <c r="H949" s="0" t="n">
        <f aca="true">NORMINV(RAND(),$B$8,$B$13)</f>
        <v>53.3784231542437</v>
      </c>
      <c r="I949" s="0" t="n">
        <f aca="true">NORMINV(RAND(),$C$8,$C$13)</f>
        <v>58.2074234800157</v>
      </c>
      <c r="J949" s="0" t="n">
        <f aca="true">NORMINV(RAND(),$D$8,$D$13)</f>
        <v>13.8411392965121</v>
      </c>
      <c r="K949" s="0" t="n">
        <f aca="true">NORMINV(RAND(),$E$8,$E$13)</f>
        <v>3.10324716688111</v>
      </c>
      <c r="L949" s="0" t="n">
        <f aca="true">NORMINV(RAND(),$B$9,$B$14)</f>
        <v>49.3380189962177</v>
      </c>
      <c r="M949" s="0" t="n">
        <f aca="true">NORMINV(RAND(),$C$9,$C$14)</f>
        <v>60.0641022182939</v>
      </c>
      <c r="N949" s="0" t="n">
        <f aca="true">NORMINV(RAND(),$D$9,$D$14)</f>
        <v>45.8782427890255</v>
      </c>
      <c r="O949" s="0" t="n">
        <f aca="true">NORMINV(RAND(),$E$9,$E$14)</f>
        <v>25.7546415383994</v>
      </c>
      <c r="P949" s="0" t="n">
        <f aca="true">NORMINV(RAND(),$B$10,$B$15)</f>
        <v>24.2158718261026</v>
      </c>
      <c r="Q949" s="0" t="n">
        <f aca="true">NORMINV(RAND(),$C$10,$C$15)</f>
        <v>29.7879836687237</v>
      </c>
      <c r="R949" s="0" t="n">
        <f aca="true">NORMINV(RAND(),$D$10,$D$15)</f>
        <v>10.5280298820854</v>
      </c>
      <c r="S949" s="0" t="n">
        <f aca="true">NORMINV(RAND(),$E$10,$E$15)</f>
        <v>3.98118590605853</v>
      </c>
      <c r="T949" s="0" t="n">
        <f aca="false">MEDIAN(INDEX(Avaliadores!$B$17:$B$22,$B949),INDEX(Avaliadores!$B$17:$B$22,$C949),INDEX(Avaliadores!$B$17:$B$22,$D949),INDEX(Avaliadores!$B$17:$B$22,$E949),INDEX(Avaliadores!$B$17:$B$22,$F949),INDEX(Avaliadores!$B$17:$B$22,$G949))</f>
        <v>2.04166666666667</v>
      </c>
      <c r="U949" s="0" t="n">
        <f aca="false">MEDIAN(INDEX(Avaliadores!$C$17:$C$22,$B949),INDEX(Avaliadores!$C$17:$C$22,$C949),INDEX(Avaliadores!$C$17:$C$22,$D949),INDEX(Avaliadores!$C$17:$C$22,$E949),INDEX(Avaliadores!$C$17:$C$22,$F949),INDEX(Avaliadores!$C$17:$C$22,$G949))</f>
        <v>4.41666666666667</v>
      </c>
      <c r="V949" s="0" t="n">
        <f aca="false">MEDIAN(INDEX(Avaliadores!$D$17:$D$22,$B949),INDEX(Avaliadores!$D$17:$D$22,$C949),INDEX(Avaliadores!$D$17:$D$22,$D949),INDEX(Avaliadores!$D$17:$D$22,$E949),INDEX(Avaliadores!$D$17:$D$22,$F949),INDEX(Avaliadores!$D$17:$D$22,$G949))</f>
        <v>6.54166666666667</v>
      </c>
      <c r="W949" s="0" t="n">
        <f aca="false">MEDIAN(INDEX(Avaliadores!$E$17:$E$22,$B949),INDEX(Avaliadores!$E$17:$E$22,$C949),INDEX(Avaliadores!$E$17:$E$22,$D949),INDEX(Avaliadores!$E$17:$E$22,$E949),INDEX(Avaliadores!$E$17:$E$22,$F949),INDEX(Avaliadores!$E$17:$E$22,$G949))</f>
        <v>6.54166666666667</v>
      </c>
      <c r="X949" s="0" t="n">
        <f aca="false">MEDIAN(INDEX(Avaliadores!$F$17:$F$22,$B949),INDEX(Avaliadores!$F$17:$F$22,$C949),INDEX(Avaliadores!$F$17:$F$22,$D949),INDEX(Avaliadores!$F$17:$F$22,$E949),INDEX(Avaliadores!$F$17:$F$22,$F949),INDEX(Avaliadores!$F$17:$F$22,$G949))</f>
        <v>2.04166666666667</v>
      </c>
      <c r="Y949" s="0" t="n">
        <f aca="false">MEDIAN(INDEX(Avaliadores!$G$17:$G$22,$B949),INDEX(Avaliadores!$G$17:$G$22,$C949),INDEX(Avaliadores!$G$17:$G$22,$D949),INDEX(Avaliadores!$G$17:$G$22,$E949),INDEX(Avaliadores!$G$17:$G$22,$F949),INDEX(Avaliadores!$G$17:$G$22,$G949))</f>
        <v>5.04166666666667</v>
      </c>
      <c r="Z949" s="0" t="n">
        <f aca="false">MEDIAN(INDEX(Avaliadores!$H$17:$H$22,$B949),INDEX(Avaliadores!$H$17:$H$22,$C949),INDEX(Avaliadores!$H$17:$H$22,$D949),INDEX(Avaliadores!$H$17:$H$22,$E949),INDEX(Avaliadores!$H$17:$H$22,$F949),INDEX(Avaliadores!$H$17:$H$22,$G949))</f>
        <v>4.04166666666667</v>
      </c>
      <c r="AA949" s="0" t="n">
        <f aca="false">MEDIAN(INDEX(Avaliadores!$I$17:$I$22,$B949),INDEX(Avaliadores!$I$17:$I$22,$C949),INDEX(Avaliadores!$I$17:$I$22,$D949),INDEX(Avaliadores!$I$17:$I$22,$E949),INDEX(Avaliadores!$I$17:$I$22,$F949),INDEX(Avaliadores!$I$17:$I$22,$G949))</f>
        <v>7.04166666666667</v>
      </c>
      <c r="AB949" s="0" t="n">
        <f aca="false">IF(MAX(H949:K949)=MIN(H949:K949),0,IF($B$17="custo",(MAX(H949:K949)-H949)/(MAX(H949:K949)-MIN(H949:K949)),(H949-MIN(H949:K949))/(MAX(H949:K949)-MIN(H949:K949))))</f>
        <v>0.0876340170358551</v>
      </c>
      <c r="AC949" s="0" t="n">
        <f aca="false">IF(MAX(H949:K949)=MIN(H949:K949),0,IF($B$17="custo",(MAX(H949:K949)-I949)/(MAX(H949:K949)-MIN(H949:K949)),(I949-MIN(H949:K949))/(MAX(H949:K949)-MIN(H949:K949))))</f>
        <v>0</v>
      </c>
      <c r="AD949" s="0" t="n">
        <f aca="false">IF(MAX(H949:K949)=MIN(H949:K949),0,IF($B$17="custo",(MAX(H949:K949)-J949)/(MAX(H949:K949)-MIN(H949:K949)),(J949-MIN(H949:K949))/(MAX(H949:K949)-MIN(H949:K949))))</f>
        <v>0.805134694898407</v>
      </c>
      <c r="AE949" s="0" t="n">
        <f aca="false">IF(MAX(H949:K949)=MIN(H949:K949),0,IF($B$17="custo",(MAX(H949:K949)-K949)/(MAX(H949:K949)-MIN(H949:K949)),(K949-MIN(H949:K949))/(MAX(H949:K949)-MIN(H949:K949))))</f>
        <v>1</v>
      </c>
      <c r="AF949" s="0" t="n">
        <f aca="false">IF(MAX(L949:O949)=MIN(L949:O949),0,IF($C$17="custo",(MAX(L949:O949)-L949)/(MAX(L949:O949)-MIN(L949:O949)),(L949-MIN(L949:O949))/(MAX(L949:O949)-MIN(L949:O949))))</f>
        <v>0.687372432864802</v>
      </c>
      <c r="AG949" s="0" t="n">
        <f aca="false">IF(MAX(L949:O949)=MIN(L949:O949),0,IF($C$17="custo",(MAX(L949:O949)-M949)/(MAX(L949:O949)-MIN(L949:O949)),(M949-MIN(L949:O949))/(MAX(L949:O949)-MIN(L949:O949))))</f>
        <v>1</v>
      </c>
      <c r="AH949" s="0" t="n">
        <f aca="false">IF(MAX(L949:O949)=MIN(L949:O949),0,IF($C$17="custo",(MAX(L949:O949)-N949)/(MAX(L949:O949)-MIN(L949:O949)),(N949-MIN(L949:O949))/(MAX(L949:O949)-MIN(L949:O949))))</f>
        <v>0.586532135797129</v>
      </c>
      <c r="AI949" s="0" t="n">
        <f aca="false">IF(MAX(L949:O949)=MIN(L949:O949),0,IF($C$17="custo",(MAX(L949:O949)-O949)/(MAX(L949:O949)-MIN(L949:O949)),(O949-MIN(L949:O949))/(MAX(L949:O949)-MIN(L949:O949))))</f>
        <v>0</v>
      </c>
      <c r="AJ949" s="0" t="n">
        <f aca="false">IF(MAX(P949:S949)=MIN(P949:S949),0,IF($D$17="custo",(MAX(P949:S949)-P949)/(MAX(P949:S949)-MIN(P949:S949)),(P949-MIN(P949:S949))/(MAX(P949:S949)-MIN(P949:S949))))</f>
        <v>0.215916437748906</v>
      </c>
      <c r="AK949" s="0" t="n">
        <f aca="false">IF(MAX(P949:S949)=MIN(P949:S949),0,IF($D$17="custo",(MAX(P949:S949)-Q949)/(MAX(P949:S949)-MIN(P949:S949)),(Q949-MIN(P949:S949))/(MAX(P949:S949)-MIN(P949:S949))))</f>
        <v>0</v>
      </c>
      <c r="AL949" s="0" t="n">
        <f aca="false">IF(MAX(P949:S949)=MIN(P949:S949),0,IF($D$17="custo",(MAX(P949:S949)-R949)/(MAX(P949:S949)-MIN(P949:S949)),(R949-MIN(P949:S949))/(MAX(P949:S949)-MIN(P949:S949))))</f>
        <v>0.746313198706962</v>
      </c>
      <c r="AM949" s="0" t="n">
        <f aca="false">IF(MAX(P949:S949)=MIN(P949:S949),0,IF($D$17="custo",(MAX(P949:S949)-S949)/(MAX(P949:S949)-MIN(P949:S949)),(S949-MIN(P949:S949))/(MAX(P949:S949)-MIN(P949:S949))))</f>
        <v>1</v>
      </c>
      <c r="AN949" s="0" t="n">
        <f aca="false">IF(MAX(T949:W949)=MIN(T949:W949),0,IF($E$17="custo",(MAX(T949:W949)-T949)/(MAX(T949:W949)-MIN(T949:W949)),(T949-MIN(T949:W949))/(MAX(T949:W949)-MIN(T949:W949))))</f>
        <v>0</v>
      </c>
      <c r="AO949" s="0" t="n">
        <f aca="false">IF(MAX(T949:W949)=MIN(T949:W949),0,IF($E$17="custo",(MAX(T949:W949)-U949)/(MAX(T949:W949)-MIN(T949:W949)),(U949-MIN(T949:W949))/(MAX(T949:W949)-MIN(T949:W949))))</f>
        <v>0.527777777777778</v>
      </c>
      <c r="AP949" s="0" t="n">
        <f aca="false">IF(MAX(T949:W949)=MIN(T949:W949),0,IF($E$17="custo",(MAX(T949:W949)-V949)/(MAX(T949:W949)-MIN(T949:W949)),(V949-MIN(T949:W949))/(MAX(T949:W949)-MIN(T949:W949))))</f>
        <v>1</v>
      </c>
      <c r="AQ949" s="0" t="n">
        <f aca="false">IF(MAX(T949:W949)=MIN(T949:W949),0,IF($E$17="custo",(MAX(T949:W949)-W949)/(MAX(T949:W949)-MIN(T949:W949)),(W949-MIN(T949:W949))/(MAX(T949:W949)-MIN(T949:W949))))</f>
        <v>1</v>
      </c>
      <c r="AR949" s="0" t="n">
        <f aca="false">IF(MAX(X949:AA949)=MIN(X949:AA949),0,IF($F$17="custo",(MAX(X949:AA949)-X949)/(MAX(X949:AA949)-MIN(X949:AA949)),(X949-MIN(X949:AA949))/(MAX(X949:AA949)-MIN(X949:AA949))))</f>
        <v>0</v>
      </c>
      <c r="AS949" s="0" t="n">
        <f aca="false">IF(MAX(X949:AA949)=MIN(X949:AA949),0,IF($F$17="custo",(MAX(X949:AA949)-Y949)/(MAX(X949:AA949)-MIN(X949:AA949)),(Y949-MIN(X949:AA949))/(MAX(X949:AA949)-MIN(X949:AA949))))</f>
        <v>0.6</v>
      </c>
      <c r="AT949" s="0" t="n">
        <f aca="false">IF(MAX(X949:AA949)=MIN(X949:AA949),0,IF($F$17="custo",(MAX(X949:AA949)-Z949)/(MAX(X949:AA949)-MIN(X949:AA949)),(Z949-MIN(X949:AA949))/(MAX(X949:AA949)-MIN(X949:AA949))))</f>
        <v>0.4</v>
      </c>
      <c r="AU949" s="0" t="n">
        <f aca="false">IF(MAX(X949:AA949)=MIN(X949:AA949),0,IF($F$17="custo",(MAX(X949:AA949)-AA949)/(MAX(X949:AA949)-MIN(X949:AA949)),(AA949-MIN(X949:AA949))/(MAX(X949:AA949)-MIN(X949:AA949))))</f>
        <v>1</v>
      </c>
      <c r="AV949" s="0" t="n">
        <f aca="false">STDEVP(AB949:AE949)</f>
        <v>0.435969680325269</v>
      </c>
      <c r="AW949" s="0" t="n">
        <f aca="false">STDEVP(AF949:AI949)</f>
        <v>0.361884066705008</v>
      </c>
      <c r="AX949" s="0" t="n">
        <f aca="false">STDEVP(AJ949:AM949)</f>
        <v>0.400317690124969</v>
      </c>
      <c r="AY949" s="0" t="n">
        <f aca="false">STDEVP(AN949:AQ949)</f>
        <v>0.412654292131822</v>
      </c>
      <c r="AZ949" s="0" t="n">
        <f aca="false">STDEVP(AR949:AU949)</f>
        <v>0.360555127546399</v>
      </c>
      <c r="BA949" s="0" t="n">
        <f aca="false">AV949*((1-IFERROR(CORREL(AB949:AE949,AF949:AI949),0))+(1-IFERROR(CORREL(AB949:AE949,AJ949:AM949),0))+(1-IFERROR(CORREL(AB949:AE949,AN949:AQ949),0))+(1-IFERROR(CORREL(AB949:AE949,AR949:AU949),0)))</f>
        <v>1.05820369224852</v>
      </c>
      <c r="BB949" s="0" t="n">
        <f aca="false">AW949*((1-IFERROR(CORREL(AF949:AI949,AB949:AE949),0))+(1-IFERROR(CORREL(AF949:AI949,AJ949:AM949),0))+(1-IFERROR(CORREL(AF949:AI949,AN949:AQ949),0))+(1-IFERROR(CORREL(AF949:AI949,AR949:AU949),0)))</f>
        <v>2.49489702242537</v>
      </c>
      <c r="BC949" s="0" t="n">
        <f aca="false">AX949*((1-IFERROR(CORREL(AJ949:AM949,AB949:AE949),0))+(1-IFERROR(CORREL(AJ949:AM949,AF949:AI949),0))+(1-IFERROR(CORREL(AJ949:AM949,AN949:AQ949),0))+(1-IFERROR(CORREL(AJ949:AM949,AR949:AU949),0)))</f>
        <v>1.04372157562658</v>
      </c>
      <c r="BD949" s="0" t="n">
        <f aca="false">AY949*((1-IFERROR(CORREL(AN949:AQ949,AB949:AE949),0))+(1-IFERROR(CORREL(AN949:AQ949,AF949:AI949),0))+(1-IFERROR(CORREL(AN949:AQ949,AJ949:AM949),0))+(1-IFERROR(CORREL(AN949:AQ949,AR949:AU949),0)))</f>
        <v>0.894173714829337</v>
      </c>
      <c r="BE949" s="0" t="n">
        <f aca="false">AZ949*((1-IFERROR(CORREL(AR949:AU949,AB949:AE949),0))+(1-IFERROR(CORREL(AR949:AU949,AF949:AI949),0))+(1-IFERROR(CORREL(AR949:AU949,AJ949:AM949),0))+(1-IFERROR(CORREL(AR949:AU949,AN949:AQ949),0)))</f>
        <v>0.963131257666995</v>
      </c>
      <c r="BF949" s="0" t="n">
        <f aca="false">IF(SUM(BA949:BE949)&gt;0,BA949/SUM(BA949:BE949),1/5)</f>
        <v>0.163957673773845</v>
      </c>
      <c r="BG949" s="0" t="n">
        <f aca="false">IF(SUM(BA949:BE949)&gt;0,BB949/SUM(BA949:BE949),1/5)</f>
        <v>0.386558386725124</v>
      </c>
      <c r="BH949" s="0" t="n">
        <f aca="false">IF(SUM(BA949:BE949)&gt;0,BC949/SUM(BA949:BE949),1/5)</f>
        <v>0.161713820184931</v>
      </c>
      <c r="BI949" s="0" t="n">
        <f aca="false">IF(SUM(BA949:BE949)&gt;0,BD949/SUM(BA949:BE949),1/5)</f>
        <v>0.138542932052731</v>
      </c>
      <c r="BJ949" s="0" t="n">
        <f aca="false">IF(SUM(BA949:BE949)&gt;0,BE949/SUM(BA949:BE949),1/5)</f>
        <v>0.149227187263369</v>
      </c>
      <c r="BK949" s="0" t="n">
        <f aca="false">BF949*AB949+BG949*AF949+BH949*AJ949+BI949*AN949+BJ949*AR949</f>
        <v>0.314994520293295</v>
      </c>
      <c r="BL949" s="0" t="n">
        <f aca="false">BF949*AC949+BG949*AG949+BH949*AK949+BI949*AO949+BJ949*AS949</f>
        <v>0.549214579888753</v>
      </c>
      <c r="BM949" s="0" t="n">
        <f aca="false">BF949*AD949+BG949*AH949+BH949*AL949+BI949*AP949+BJ949*AT949</f>
        <v>0.677659893201754</v>
      </c>
      <c r="BN949" s="0" t="n">
        <f aca="false">BF949*AE949+BG949*AI949+BH949*AM949+BI949*AQ949+BJ949*AU949</f>
        <v>0.613441613274876</v>
      </c>
      <c r="BO949" s="0" t="n">
        <f aca="false">RANK(BK949,$BK949:$BN949)</f>
        <v>4</v>
      </c>
      <c r="BP949" s="0" t="n">
        <f aca="false">RANK(BL949,$BK949:$BN949)</f>
        <v>3</v>
      </c>
      <c r="BQ949" s="0" t="n">
        <f aca="false">RANK(BM949,$BK949:$BN949)</f>
        <v>1</v>
      </c>
      <c r="BR949" s="0" t="n">
        <f aca="false">RANK(BN949,$BK949:$BN949)</f>
        <v>2</v>
      </c>
    </row>
    <row r="950" customFormat="false" ht="15" hidden="false" customHeight="false" outlineLevel="0" collapsed="false">
      <c r="A950" s="0" t="n">
        <v>927</v>
      </c>
      <c r="B950" s="0" t="n">
        <f aca="false">RANDBETWEEN(1,$B$5)</f>
        <v>5</v>
      </c>
      <c r="C950" s="0" t="n">
        <f aca="false">RANDBETWEEN(1,$B$5)</f>
        <v>1</v>
      </c>
      <c r="D950" s="0" t="n">
        <f aca="false">RANDBETWEEN(1,$B$5)</f>
        <v>3</v>
      </c>
      <c r="E950" s="0" t="n">
        <f aca="false">RANDBETWEEN(1,$B$5)</f>
        <v>4</v>
      </c>
      <c r="F950" s="0" t="n">
        <f aca="false">RANDBETWEEN(1,$B$5)</f>
        <v>1</v>
      </c>
      <c r="G950" s="0" t="n">
        <f aca="false">RANDBETWEEN(1,$B$5)</f>
        <v>5</v>
      </c>
      <c r="H950" s="0" t="n">
        <f aca="true">NORMINV(RAND(),$B$8,$B$13)</f>
        <v>53.6902973096319</v>
      </c>
      <c r="I950" s="0" t="n">
        <f aca="true">NORMINV(RAND(),$C$8,$C$13)</f>
        <v>60.9024996703654</v>
      </c>
      <c r="J950" s="0" t="n">
        <f aca="true">NORMINV(RAND(),$D$8,$D$13)</f>
        <v>11.9359202147258</v>
      </c>
      <c r="K950" s="0" t="n">
        <f aca="true">NORMINV(RAND(),$E$8,$E$13)</f>
        <v>3.33674104698694</v>
      </c>
      <c r="L950" s="0" t="n">
        <f aca="true">NORMINV(RAND(),$B$9,$B$14)</f>
        <v>47.7315617801584</v>
      </c>
      <c r="M950" s="0" t="n">
        <f aca="true">NORMINV(RAND(),$C$9,$C$14)</f>
        <v>58.6784391022953</v>
      </c>
      <c r="N950" s="0" t="n">
        <f aca="true">NORMINV(RAND(),$D$9,$D$14)</f>
        <v>47.4947017224145</v>
      </c>
      <c r="O950" s="0" t="n">
        <f aca="true">NORMINV(RAND(),$E$9,$E$14)</f>
        <v>25.7443863200184</v>
      </c>
      <c r="P950" s="0" t="n">
        <f aca="true">NORMINV(RAND(),$B$10,$B$15)</f>
        <v>24.4566848788667</v>
      </c>
      <c r="Q950" s="0" t="n">
        <f aca="true">NORMINV(RAND(),$C$10,$C$15)</f>
        <v>30.4333426016727</v>
      </c>
      <c r="R950" s="0" t="n">
        <f aca="true">NORMINV(RAND(),$D$10,$D$15)</f>
        <v>10.1555986105024</v>
      </c>
      <c r="S950" s="0" t="n">
        <f aca="true">NORMINV(RAND(),$E$10,$E$15)</f>
        <v>3.82797635323408</v>
      </c>
      <c r="T950" s="0" t="n">
        <f aca="false">MEDIAN(INDEX(Avaliadores!$B$17:$B$22,$B950),INDEX(Avaliadores!$B$17:$B$22,$C950),INDEX(Avaliadores!$B$17:$B$22,$D950),INDEX(Avaliadores!$B$17:$B$22,$E950),INDEX(Avaliadores!$B$17:$B$22,$F950),INDEX(Avaliadores!$B$17:$B$22,$G950))</f>
        <v>2.54166666666667</v>
      </c>
      <c r="U950" s="0" t="n">
        <f aca="false">MEDIAN(INDEX(Avaliadores!$C$17:$C$22,$B950),INDEX(Avaliadores!$C$17:$C$22,$C950),INDEX(Avaliadores!$C$17:$C$22,$D950),INDEX(Avaliadores!$C$17:$C$22,$E950),INDEX(Avaliadores!$C$17:$C$22,$F950),INDEX(Avaliadores!$C$17:$C$22,$G950))</f>
        <v>5.16666666666667</v>
      </c>
      <c r="V950" s="0" t="n">
        <f aca="false">MEDIAN(INDEX(Avaliadores!$D$17:$D$22,$B950),INDEX(Avaliadores!$D$17:$D$22,$C950),INDEX(Avaliadores!$D$17:$D$22,$D950),INDEX(Avaliadores!$D$17:$D$22,$E950),INDEX(Avaliadores!$D$17:$D$22,$F950),INDEX(Avaliadores!$D$17:$D$22,$G950))</f>
        <v>5.66666666666667</v>
      </c>
      <c r="W950" s="0" t="n">
        <f aca="false">MEDIAN(INDEX(Avaliadores!$E$17:$E$22,$B950),INDEX(Avaliadores!$E$17:$E$22,$C950),INDEX(Avaliadores!$E$17:$E$22,$D950),INDEX(Avaliadores!$E$17:$E$22,$E950),INDEX(Avaliadores!$E$17:$E$22,$F950),INDEX(Avaliadores!$E$17:$E$22,$G950))</f>
        <v>7.04166666666667</v>
      </c>
      <c r="X950" s="0" t="n">
        <f aca="false">MEDIAN(INDEX(Avaliadores!$F$17:$F$22,$B950),INDEX(Avaliadores!$F$17:$F$22,$C950),INDEX(Avaliadores!$F$17:$F$22,$D950),INDEX(Avaliadores!$F$17:$F$22,$E950),INDEX(Avaliadores!$F$17:$F$22,$F950),INDEX(Avaliadores!$F$17:$F$22,$G950))</f>
        <v>2.54166666666667</v>
      </c>
      <c r="Y950" s="0" t="n">
        <f aca="false">MEDIAN(INDEX(Avaliadores!$G$17:$G$22,$B950),INDEX(Avaliadores!$G$17:$G$22,$C950),INDEX(Avaliadores!$G$17:$G$22,$D950),INDEX(Avaliadores!$G$17:$G$22,$E950),INDEX(Avaliadores!$G$17:$G$22,$F950),INDEX(Avaliadores!$G$17:$G$22,$G950))</f>
        <v>4.79166666666667</v>
      </c>
      <c r="Z950" s="0" t="n">
        <f aca="false">MEDIAN(INDEX(Avaliadores!$H$17:$H$22,$B950),INDEX(Avaliadores!$H$17:$H$22,$C950),INDEX(Avaliadores!$H$17:$H$22,$D950),INDEX(Avaliadores!$H$17:$H$22,$E950),INDEX(Avaliadores!$H$17:$H$22,$F950),INDEX(Avaliadores!$H$17:$H$22,$G950))</f>
        <v>3.66666666666667</v>
      </c>
      <c r="AA950" s="0" t="n">
        <f aca="false">MEDIAN(INDEX(Avaliadores!$I$17:$I$22,$B950),INDEX(Avaliadores!$I$17:$I$22,$C950),INDEX(Avaliadores!$I$17:$I$22,$D950),INDEX(Avaliadores!$I$17:$I$22,$E950),INDEX(Avaliadores!$I$17:$I$22,$F950),INDEX(Avaliadores!$I$17:$I$22,$G950))</f>
        <v>6.66666666666667</v>
      </c>
      <c r="AB950" s="0" t="n">
        <f aca="false">IF(MAX(H950:K950)=MIN(H950:K950),0,IF($B$17="custo",(MAX(H950:K950)-H950)/(MAX(H950:K950)-MIN(H950:K950)),(H950-MIN(H950:K950))/(MAX(H950:K950)-MIN(H950:K950))))</f>
        <v>0.125286325294852</v>
      </c>
      <c r="AC950" s="0" t="n">
        <f aca="false">IF(MAX(H950:K950)=MIN(H950:K950),0,IF($B$17="custo",(MAX(H950:K950)-I950)/(MAX(H950:K950)-MIN(H950:K950)),(I950-MIN(H950:K950))/(MAX(H950:K950)-MIN(H950:K950))))</f>
        <v>0</v>
      </c>
      <c r="AD950" s="0" t="n">
        <f aca="false">IF(MAX(H950:K950)=MIN(H950:K950),0,IF($B$17="custo",(MAX(H950:K950)-J950)/(MAX(H950:K950)-MIN(H950:K950)),(J950-MIN(H950:K950))/(MAX(H950:K950)-MIN(H950:K950))))</f>
        <v>0.850619893259835</v>
      </c>
      <c r="AE950" s="0" t="n">
        <f aca="false">IF(MAX(H950:K950)=MIN(H950:K950),0,IF($B$17="custo",(MAX(H950:K950)-K950)/(MAX(H950:K950)-MIN(H950:K950)),(K950-MIN(H950:K950))/(MAX(H950:K950)-MIN(H950:K950))))</f>
        <v>1</v>
      </c>
      <c r="AF950" s="0" t="n">
        <f aca="false">IF(MAX(L950:O950)=MIN(L950:O950),0,IF($C$17="custo",(MAX(L950:O950)-L950)/(MAX(L950:O950)-MIN(L950:O950)),(L950-MIN(L950:O950))/(MAX(L950:O950)-MIN(L950:O950))))</f>
        <v>0.667612200827351</v>
      </c>
      <c r="AG950" s="0" t="n">
        <f aca="false">IF(MAX(L950:O950)=MIN(L950:O950),0,IF($C$17="custo",(MAX(L950:O950)-M950)/(MAX(L950:O950)-MIN(L950:O950)),(M950-MIN(L950:O950))/(MAX(L950:O950)-MIN(L950:O950))))</f>
        <v>1</v>
      </c>
      <c r="AH950" s="0" t="n">
        <f aca="false">IF(MAX(L950:O950)=MIN(L950:O950),0,IF($C$17="custo",(MAX(L950:O950)-N950)/(MAX(L950:O950)-MIN(L950:O950)),(N950-MIN(L950:O950))/(MAX(L950:O950)-MIN(L950:O950))))</f>
        <v>0.66042025092341</v>
      </c>
      <c r="AI950" s="0" t="n">
        <f aca="false">IF(MAX(L950:O950)=MIN(L950:O950),0,IF($C$17="custo",(MAX(L950:O950)-O950)/(MAX(L950:O950)-MIN(L950:O950)),(O950-MIN(L950:O950))/(MAX(L950:O950)-MIN(L950:O950))))</f>
        <v>0</v>
      </c>
      <c r="AJ950" s="0" t="n">
        <f aca="false">IF(MAX(P950:S950)=MIN(P950:S950),0,IF($D$17="custo",(MAX(P950:S950)-P950)/(MAX(P950:S950)-MIN(P950:S950)),(P950-MIN(P950:S950))/(MAX(P950:S950)-MIN(P950:S950))))</f>
        <v>0.224641061769136</v>
      </c>
      <c r="AK950" s="0" t="n">
        <f aca="false">IF(MAX(P950:S950)=MIN(P950:S950),0,IF($D$17="custo",(MAX(P950:S950)-Q950)/(MAX(P950:S950)-MIN(P950:S950)),(Q950-MIN(P950:S950))/(MAX(P950:S950)-MIN(P950:S950))))</f>
        <v>0</v>
      </c>
      <c r="AL950" s="0" t="n">
        <f aca="false">IF(MAX(P950:S950)=MIN(P950:S950),0,IF($D$17="custo",(MAX(P950:S950)-R950)/(MAX(P950:S950)-MIN(P950:S950)),(R950-MIN(P950:S950))/(MAX(P950:S950)-MIN(P950:S950))))</f>
        <v>0.762167444034354</v>
      </c>
      <c r="AM950" s="0" t="n">
        <f aca="false">IF(MAX(P950:S950)=MIN(P950:S950),0,IF($D$17="custo",(MAX(P950:S950)-S950)/(MAX(P950:S950)-MIN(P950:S950)),(S950-MIN(P950:S950))/(MAX(P950:S950)-MIN(P950:S950))))</f>
        <v>1</v>
      </c>
      <c r="AN950" s="0" t="n">
        <f aca="false">IF(MAX(T950:W950)=MIN(T950:W950),0,IF($E$17="custo",(MAX(T950:W950)-T950)/(MAX(T950:W950)-MIN(T950:W950)),(T950-MIN(T950:W950))/(MAX(T950:W950)-MIN(T950:W950))))</f>
        <v>0</v>
      </c>
      <c r="AO950" s="0" t="n">
        <f aca="false">IF(MAX(T950:W950)=MIN(T950:W950),0,IF($E$17="custo",(MAX(T950:W950)-U950)/(MAX(T950:W950)-MIN(T950:W950)),(U950-MIN(T950:W950))/(MAX(T950:W950)-MIN(T950:W950))))</f>
        <v>0.583333333333333</v>
      </c>
      <c r="AP950" s="0" t="n">
        <f aca="false">IF(MAX(T950:W950)=MIN(T950:W950),0,IF($E$17="custo",(MAX(T950:W950)-V950)/(MAX(T950:W950)-MIN(T950:W950)),(V950-MIN(T950:W950))/(MAX(T950:W950)-MIN(T950:W950))))</f>
        <v>0.694444444444444</v>
      </c>
      <c r="AQ950" s="0" t="n">
        <f aca="false">IF(MAX(T950:W950)=MIN(T950:W950),0,IF($E$17="custo",(MAX(T950:W950)-W950)/(MAX(T950:W950)-MIN(T950:W950)),(W950-MIN(T950:W950))/(MAX(T950:W950)-MIN(T950:W950))))</f>
        <v>1</v>
      </c>
      <c r="AR950" s="0" t="n">
        <f aca="false">IF(MAX(X950:AA950)=MIN(X950:AA950),0,IF($F$17="custo",(MAX(X950:AA950)-X950)/(MAX(X950:AA950)-MIN(X950:AA950)),(X950-MIN(X950:AA950))/(MAX(X950:AA950)-MIN(X950:AA950))))</f>
        <v>0</v>
      </c>
      <c r="AS950" s="0" t="n">
        <f aca="false">IF(MAX(X950:AA950)=MIN(X950:AA950),0,IF($F$17="custo",(MAX(X950:AA950)-Y950)/(MAX(X950:AA950)-MIN(X950:AA950)),(Y950-MIN(X950:AA950))/(MAX(X950:AA950)-MIN(X950:AA950))))</f>
        <v>0.545454545454545</v>
      </c>
      <c r="AT950" s="0" t="n">
        <f aca="false">IF(MAX(X950:AA950)=MIN(X950:AA950),0,IF($F$17="custo",(MAX(X950:AA950)-Z950)/(MAX(X950:AA950)-MIN(X950:AA950)),(Z950-MIN(X950:AA950))/(MAX(X950:AA950)-MIN(X950:AA950))))</f>
        <v>0.272727272727273</v>
      </c>
      <c r="AU950" s="0" t="n">
        <f aca="false">IF(MAX(X950:AA950)=MIN(X950:AA950),0,IF($F$17="custo",(MAX(X950:AA950)-AA950)/(MAX(X950:AA950)-MIN(X950:AA950)),(AA950-MIN(X950:AA950))/(MAX(X950:AA950)-MIN(X950:AA950))))</f>
        <v>1</v>
      </c>
      <c r="AV950" s="0" t="n">
        <f aca="false">STDEVP(AB950:AE950)</f>
        <v>0.436806455991807</v>
      </c>
      <c r="AW950" s="0" t="n">
        <f aca="false">STDEVP(AF950:AI950)</f>
        <v>0.362948751348629</v>
      </c>
      <c r="AX950" s="0" t="n">
        <f aca="false">STDEVP(AJ950:AM950)</f>
        <v>0.401407152930585</v>
      </c>
      <c r="AY950" s="0" t="n">
        <f aca="false">STDEVP(AN950:AQ950)</f>
        <v>0.362444120852775</v>
      </c>
      <c r="AZ950" s="0" t="n">
        <f aca="false">STDEVP(AR950:AU950)</f>
        <v>0.369274472937998</v>
      </c>
      <c r="BA950" s="0" t="n">
        <f aca="false">AV950*((1-IFERROR(CORREL(AB950:AE950,AF950:AI950),0))+(1-IFERROR(CORREL(AB950:AE950,AJ950:AM950),0))+(1-IFERROR(CORREL(AB950:AE950,AN950:AQ950),0))+(1-IFERROR(CORREL(AB950:AE950,AR950:AU950),0)))</f>
        <v>1.11479102517623</v>
      </c>
      <c r="BB950" s="0" t="n">
        <f aca="false">AW950*((1-IFERROR(CORREL(AF950:AI950,AB950:AE950),0))+(1-IFERROR(CORREL(AF950:AI950,AJ950:AM950),0))+(1-IFERROR(CORREL(AF950:AI950,AN950:AQ950),0))+(1-IFERROR(CORREL(AF950:AI950,AR950:AU950),0)))</f>
        <v>2.47476227580283</v>
      </c>
      <c r="BC950" s="0" t="n">
        <f aca="false">AX950*((1-IFERROR(CORREL(AJ950:AM950,AB950:AE950),0))+(1-IFERROR(CORREL(AJ950:AM950,AF950:AI950),0))+(1-IFERROR(CORREL(AJ950:AM950,AN950:AQ950),0))+(1-IFERROR(CORREL(AJ950:AM950,AR950:AU950),0)))</f>
        <v>1.07353035965343</v>
      </c>
      <c r="BD950" s="0" t="n">
        <f aca="false">AY950*((1-IFERROR(CORREL(AN950:AQ950,AB950:AE950),0))+(1-IFERROR(CORREL(AN950:AQ950,AF950:AI950),0))+(1-IFERROR(CORREL(AN950:AQ950,AJ950:AM950),0))+(1-IFERROR(CORREL(AN950:AQ950,AR950:AU950),0)))</f>
        <v>0.811247846040937</v>
      </c>
      <c r="BE950" s="0" t="n">
        <f aca="false">AZ950*((1-IFERROR(CORREL(AR950:AU950,AB950:AE950),0))+(1-IFERROR(CORREL(AR950:AU950,AF950:AI950),0))+(1-IFERROR(CORREL(AR950:AU950,AJ950:AM950),0))+(1-IFERROR(CORREL(AR950:AU950,AN950:AQ950),0)))</f>
        <v>0.99960562381691</v>
      </c>
      <c r="BF950" s="0" t="n">
        <f aca="false">IF(SUM(BA950:BE950)&gt;0,BA950/SUM(BA950:BE950),1/5)</f>
        <v>0.172196764149267</v>
      </c>
      <c r="BG950" s="0" t="n">
        <f aca="false">IF(SUM(BA950:BE950)&gt;0,BB950/SUM(BA950:BE950),1/5)</f>
        <v>0.382265416843088</v>
      </c>
      <c r="BH950" s="0" t="n">
        <f aca="false">IF(SUM(BA950:BE950)&gt;0,BC950/SUM(BA950:BE950),1/5)</f>
        <v>0.165823414409975</v>
      </c>
      <c r="BI950" s="0" t="n">
        <f aca="false">IF(SUM(BA950:BE950)&gt;0,BD950/SUM(BA950:BE950),1/5)</f>
        <v>0.125309812203798</v>
      </c>
      <c r="BJ950" s="0" t="n">
        <f aca="false">IF(SUM(BA950:BE950)&gt;0,BE950/SUM(BA950:BE950),1/5)</f>
        <v>0.154404592393871</v>
      </c>
      <c r="BK950" s="0" t="n">
        <f aca="false">BF950*AB950+BG950*AF950+BH950*AJ950+BI950*AN950+BJ950*AR950</f>
        <v>0.314029703925965</v>
      </c>
      <c r="BL950" s="0" t="n">
        <f aca="false">BF950*AC950+BG950*AG950+BH950*AK950+BI950*AO950+BJ950*AS950</f>
        <v>0.539583494055597</v>
      </c>
      <c r="BM950" s="0" t="n">
        <f aca="false">BF950*AD950+BG950*AH950+BH950*AL950+BI950*AP950+BJ950*AT950</f>
        <v>0.654446069872544</v>
      </c>
      <c r="BN950" s="0" t="n">
        <f aca="false">BF950*AE950+BG950*AI950+BH950*AM950+BI950*AQ950+BJ950*AU950</f>
        <v>0.617734583156912</v>
      </c>
      <c r="BO950" s="0" t="n">
        <f aca="false">RANK(BK950,$BK950:$BN950)</f>
        <v>4</v>
      </c>
      <c r="BP950" s="0" t="n">
        <f aca="false">RANK(BL950,$BK950:$BN950)</f>
        <v>3</v>
      </c>
      <c r="BQ950" s="0" t="n">
        <f aca="false">RANK(BM950,$BK950:$BN950)</f>
        <v>1</v>
      </c>
      <c r="BR950" s="0" t="n">
        <f aca="false">RANK(BN950,$BK950:$BN950)</f>
        <v>2</v>
      </c>
    </row>
    <row r="951" customFormat="false" ht="15" hidden="false" customHeight="false" outlineLevel="0" collapsed="false">
      <c r="A951" s="0" t="n">
        <v>928</v>
      </c>
      <c r="B951" s="0" t="n">
        <f aca="false">RANDBETWEEN(1,$B$5)</f>
        <v>3</v>
      </c>
      <c r="C951" s="0" t="n">
        <f aca="false">RANDBETWEEN(1,$B$5)</f>
        <v>3</v>
      </c>
      <c r="D951" s="0" t="n">
        <f aca="false">RANDBETWEEN(1,$B$5)</f>
        <v>5</v>
      </c>
      <c r="E951" s="0" t="n">
        <f aca="false">RANDBETWEEN(1,$B$5)</f>
        <v>6</v>
      </c>
      <c r="F951" s="0" t="n">
        <f aca="false">RANDBETWEEN(1,$B$5)</f>
        <v>6</v>
      </c>
      <c r="G951" s="0" t="n">
        <f aca="false">RANDBETWEEN(1,$B$5)</f>
        <v>6</v>
      </c>
      <c r="H951" s="0" t="n">
        <f aca="true">NORMINV(RAND(),$B$8,$B$13)</f>
        <v>49.7647811222749</v>
      </c>
      <c r="I951" s="0" t="n">
        <f aca="true">NORMINV(RAND(),$C$8,$C$13)</f>
        <v>56.9744992974802</v>
      </c>
      <c r="J951" s="0" t="n">
        <f aca="true">NORMINV(RAND(),$D$8,$D$13)</f>
        <v>14.8778198478634</v>
      </c>
      <c r="K951" s="0" t="n">
        <f aca="true">NORMINV(RAND(),$E$8,$E$13)</f>
        <v>2.95311766329275</v>
      </c>
      <c r="L951" s="0" t="n">
        <f aca="true">NORMINV(RAND(),$B$9,$B$14)</f>
        <v>45.0673174027076</v>
      </c>
      <c r="M951" s="0" t="n">
        <f aca="true">NORMINV(RAND(),$C$9,$C$14)</f>
        <v>48.8063499899876</v>
      </c>
      <c r="N951" s="0" t="n">
        <f aca="true">NORMINV(RAND(),$D$9,$D$14)</f>
        <v>44.8800726686723</v>
      </c>
      <c r="O951" s="0" t="n">
        <f aca="true">NORMINV(RAND(),$E$9,$E$14)</f>
        <v>23.3047055560916</v>
      </c>
      <c r="P951" s="0" t="n">
        <f aca="true">NORMINV(RAND(),$B$10,$B$15)</f>
        <v>23.981378910172</v>
      </c>
      <c r="Q951" s="0" t="n">
        <f aca="true">NORMINV(RAND(),$C$10,$C$15)</f>
        <v>33.7277725822248</v>
      </c>
      <c r="R951" s="0" t="n">
        <f aca="true">NORMINV(RAND(),$D$10,$D$15)</f>
        <v>9.46194841066481</v>
      </c>
      <c r="S951" s="0" t="n">
        <f aca="true">NORMINV(RAND(),$E$10,$E$15)</f>
        <v>4.24014229775409</v>
      </c>
      <c r="T951" s="0" t="n">
        <f aca="false">MEDIAN(INDEX(Avaliadores!$B$17:$B$22,$B951),INDEX(Avaliadores!$B$17:$B$22,$C951),INDEX(Avaliadores!$B$17:$B$22,$D951),INDEX(Avaliadores!$B$17:$B$22,$E951),INDEX(Avaliadores!$B$17:$B$22,$F951),INDEX(Avaliadores!$B$17:$B$22,$G951))</f>
        <v>2.29166666666667</v>
      </c>
      <c r="U951" s="0" t="n">
        <f aca="false">MEDIAN(INDEX(Avaliadores!$C$17:$C$22,$B951),INDEX(Avaliadores!$C$17:$C$22,$C951),INDEX(Avaliadores!$C$17:$C$22,$D951),INDEX(Avaliadores!$C$17:$C$22,$E951),INDEX(Avaliadores!$C$17:$C$22,$F951),INDEX(Avaliadores!$C$17:$C$22,$G951))</f>
        <v>5.79166666666667</v>
      </c>
      <c r="V951" s="0" t="n">
        <f aca="false">MEDIAN(INDEX(Avaliadores!$D$17:$D$22,$B951),INDEX(Avaliadores!$D$17:$D$22,$C951),INDEX(Avaliadores!$D$17:$D$22,$D951),INDEX(Avaliadores!$D$17:$D$22,$E951),INDEX(Avaliadores!$D$17:$D$22,$F951),INDEX(Avaliadores!$D$17:$D$22,$G951))</f>
        <v>5.29166666666667</v>
      </c>
      <c r="W951" s="0" t="n">
        <f aca="false">MEDIAN(INDEX(Avaliadores!$E$17:$E$22,$B951),INDEX(Avaliadores!$E$17:$E$22,$C951),INDEX(Avaliadores!$E$17:$E$22,$D951),INDEX(Avaliadores!$E$17:$E$22,$E951),INDEX(Avaliadores!$E$17:$E$22,$F951),INDEX(Avaliadores!$E$17:$E$22,$G951))</f>
        <v>6.04166666666667</v>
      </c>
      <c r="X951" s="0" t="n">
        <f aca="false">MEDIAN(INDEX(Avaliadores!$F$17:$F$22,$B951),INDEX(Avaliadores!$F$17:$F$22,$C951),INDEX(Avaliadores!$F$17:$F$22,$D951),INDEX(Avaliadores!$F$17:$F$22,$E951),INDEX(Avaliadores!$F$17:$F$22,$F951),INDEX(Avaliadores!$F$17:$F$22,$G951))</f>
        <v>2.91666666666667</v>
      </c>
      <c r="Y951" s="0" t="n">
        <f aca="false">MEDIAN(INDEX(Avaliadores!$G$17:$G$22,$B951),INDEX(Avaliadores!$G$17:$G$22,$C951),INDEX(Avaliadores!$G$17:$G$22,$D951),INDEX(Avaliadores!$G$17:$G$22,$E951),INDEX(Avaliadores!$G$17:$G$22,$F951),INDEX(Avaliadores!$G$17:$G$22,$G951))</f>
        <v>5.04166666666667</v>
      </c>
      <c r="Z951" s="0" t="n">
        <f aca="false">MEDIAN(INDEX(Avaliadores!$H$17:$H$22,$B951),INDEX(Avaliadores!$H$17:$H$22,$C951),INDEX(Avaliadores!$H$17:$H$22,$D951),INDEX(Avaliadores!$H$17:$H$22,$E951),INDEX(Avaliadores!$H$17:$H$22,$F951),INDEX(Avaliadores!$H$17:$H$22,$G951))</f>
        <v>3.91666666666667</v>
      </c>
      <c r="AA951" s="0" t="n">
        <f aca="false">MEDIAN(INDEX(Avaliadores!$I$17:$I$22,$B951),INDEX(Avaliadores!$I$17:$I$22,$C951),INDEX(Avaliadores!$I$17:$I$22,$D951),INDEX(Avaliadores!$I$17:$I$22,$E951),INDEX(Avaliadores!$I$17:$I$22,$F951),INDEX(Avaliadores!$I$17:$I$22,$G951))</f>
        <v>6.91666666666667</v>
      </c>
      <c r="AB951" s="0" t="n">
        <f aca="false">IF(MAX(H951:K951)=MIN(H951:K951),0,IF($B$17="custo",(MAX(H951:K951)-H951)/(MAX(H951:K951)-MIN(H951:K951)),(H951-MIN(H951:K951))/(MAX(H951:K951)-MIN(H951:K951))))</f>
        <v>0.133460455047722</v>
      </c>
      <c r="AC951" s="0" t="n">
        <f aca="false">IF(MAX(H951:K951)=MIN(H951:K951),0,IF($B$17="custo",(MAX(H951:K951)-I951)/(MAX(H951:K951)-MIN(H951:K951)),(I951-MIN(H951:K951))/(MAX(H951:K951)-MIN(H951:K951))))</f>
        <v>0</v>
      </c>
      <c r="AD951" s="0" t="n">
        <f aca="false">IF(MAX(H951:K951)=MIN(H951:K951),0,IF($B$17="custo",(MAX(H951:K951)-J951)/(MAX(H951:K951)-MIN(H951:K951)),(J951-MIN(H951:K951))/(MAX(H951:K951)-MIN(H951:K951))))</f>
        <v>0.779259585300497</v>
      </c>
      <c r="AE951" s="0" t="n">
        <f aca="false">IF(MAX(H951:K951)=MIN(H951:K951),0,IF($B$17="custo",(MAX(H951:K951)-K951)/(MAX(H951:K951)-MIN(H951:K951)),(K951-MIN(H951:K951))/(MAX(H951:K951)-MIN(H951:K951))))</f>
        <v>1</v>
      </c>
      <c r="AF951" s="0" t="n">
        <f aca="false">IF(MAX(L951:O951)=MIN(L951:O951),0,IF($C$17="custo",(MAX(L951:O951)-L951)/(MAX(L951:O951)-MIN(L951:O951)),(L951-MIN(L951:O951))/(MAX(L951:O951)-MIN(L951:O951))))</f>
        <v>0.853380726212692</v>
      </c>
      <c r="AG951" s="0" t="n">
        <f aca="false">IF(MAX(L951:O951)=MIN(L951:O951),0,IF($C$17="custo",(MAX(L951:O951)-M951)/(MAX(L951:O951)-MIN(L951:O951)),(M951-MIN(L951:O951))/(MAX(L951:O951)-MIN(L951:O951))))</f>
        <v>1</v>
      </c>
      <c r="AH951" s="0" t="n">
        <f aca="false">IF(MAX(L951:O951)=MIN(L951:O951),0,IF($C$17="custo",(MAX(L951:O951)-N951)/(MAX(L951:O951)-MIN(L951:O951)),(N951-MIN(L951:O951))/(MAX(L951:O951)-MIN(L951:O951))))</f>
        <v>0.846038268963682</v>
      </c>
      <c r="AI951" s="0" t="n">
        <f aca="false">IF(MAX(L951:O951)=MIN(L951:O951),0,IF($C$17="custo",(MAX(L951:O951)-O951)/(MAX(L951:O951)-MIN(L951:O951)),(O951-MIN(L951:O951))/(MAX(L951:O951)-MIN(L951:O951))))</f>
        <v>0</v>
      </c>
      <c r="AJ951" s="0" t="n">
        <f aca="false">IF(MAX(P951:S951)=MIN(P951:S951),0,IF($D$17="custo",(MAX(P951:S951)-P951)/(MAX(P951:S951)-MIN(P951:S951)),(P951-MIN(P951:S951))/(MAX(P951:S951)-MIN(P951:S951))))</f>
        <v>0.330524819323498</v>
      </c>
      <c r="AK951" s="0" t="n">
        <f aca="false">IF(MAX(P951:S951)=MIN(P951:S951),0,IF($D$17="custo",(MAX(P951:S951)-Q951)/(MAX(P951:S951)-MIN(P951:S951)),(Q951-MIN(P951:S951))/(MAX(P951:S951)-MIN(P951:S951))))</f>
        <v>0</v>
      </c>
      <c r="AL951" s="0" t="n">
        <f aca="false">IF(MAX(P951:S951)=MIN(P951:S951),0,IF($D$17="custo",(MAX(P951:S951)-R951)/(MAX(P951:S951)-MIN(P951:S951)),(R951-MIN(P951:S951))/(MAX(P951:S951)-MIN(P951:S951))))</f>
        <v>0.822915369511374</v>
      </c>
      <c r="AM951" s="0" t="n">
        <f aca="false">IF(MAX(P951:S951)=MIN(P951:S951),0,IF($D$17="custo",(MAX(P951:S951)-S951)/(MAX(P951:S951)-MIN(P951:S951)),(S951-MIN(P951:S951))/(MAX(P951:S951)-MIN(P951:S951))))</f>
        <v>1</v>
      </c>
      <c r="AN951" s="0" t="n">
        <f aca="false">IF(MAX(T951:W951)=MIN(T951:W951),0,IF($E$17="custo",(MAX(T951:W951)-T951)/(MAX(T951:W951)-MIN(T951:W951)),(T951-MIN(T951:W951))/(MAX(T951:W951)-MIN(T951:W951))))</f>
        <v>0</v>
      </c>
      <c r="AO951" s="0" t="n">
        <f aca="false">IF(MAX(T951:W951)=MIN(T951:W951),0,IF($E$17="custo",(MAX(T951:W951)-U951)/(MAX(T951:W951)-MIN(T951:W951)),(U951-MIN(T951:W951))/(MAX(T951:W951)-MIN(T951:W951))))</f>
        <v>0.933333333333333</v>
      </c>
      <c r="AP951" s="0" t="n">
        <f aca="false">IF(MAX(T951:W951)=MIN(T951:W951),0,IF($E$17="custo",(MAX(T951:W951)-V951)/(MAX(T951:W951)-MIN(T951:W951)),(V951-MIN(T951:W951))/(MAX(T951:W951)-MIN(T951:W951))))</f>
        <v>0.8</v>
      </c>
      <c r="AQ951" s="0" t="n">
        <f aca="false">IF(MAX(T951:W951)=MIN(T951:W951),0,IF($E$17="custo",(MAX(T951:W951)-W951)/(MAX(T951:W951)-MIN(T951:W951)),(W951-MIN(T951:W951))/(MAX(T951:W951)-MIN(T951:W951))))</f>
        <v>1</v>
      </c>
      <c r="AR951" s="0" t="n">
        <f aca="false">IF(MAX(X951:AA951)=MIN(X951:AA951),0,IF($F$17="custo",(MAX(X951:AA951)-X951)/(MAX(X951:AA951)-MIN(X951:AA951)),(X951-MIN(X951:AA951))/(MAX(X951:AA951)-MIN(X951:AA951))))</f>
        <v>0</v>
      </c>
      <c r="AS951" s="0" t="n">
        <f aca="false">IF(MAX(X951:AA951)=MIN(X951:AA951),0,IF($F$17="custo",(MAX(X951:AA951)-Y951)/(MAX(X951:AA951)-MIN(X951:AA951)),(Y951-MIN(X951:AA951))/(MAX(X951:AA951)-MIN(X951:AA951))))</f>
        <v>0.53125</v>
      </c>
      <c r="AT951" s="0" t="n">
        <f aca="false">IF(MAX(X951:AA951)=MIN(X951:AA951),0,IF($F$17="custo",(MAX(X951:AA951)-Z951)/(MAX(X951:AA951)-MIN(X951:AA951)),(Z951-MIN(X951:AA951))/(MAX(X951:AA951)-MIN(X951:AA951))))</f>
        <v>0.25</v>
      </c>
      <c r="AU951" s="0" t="n">
        <f aca="false">IF(MAX(X951:AA951)=MIN(X951:AA951),0,IF($F$17="custo",(MAX(X951:AA951)-AA951)/(MAX(X951:AA951)-MIN(X951:AA951)),(AA951-MIN(X951:AA951))/(MAX(X951:AA951)-MIN(X951:AA951))))</f>
        <v>1</v>
      </c>
      <c r="AV951" s="0" t="n">
        <f aca="false">STDEVP(AB951:AE951)</f>
        <v>0.421435851036912</v>
      </c>
      <c r="AW951" s="0" t="n">
        <f aca="false">STDEVP(AF951:AI951)</f>
        <v>0.394437475572051</v>
      </c>
      <c r="AX951" s="0" t="n">
        <f aca="false">STDEVP(AJ951:AM951)</f>
        <v>0.39595144899488</v>
      </c>
      <c r="AY951" s="0" t="n">
        <f aca="false">STDEVP(AN951:AQ951)</f>
        <v>0.401040313850532</v>
      </c>
      <c r="AZ951" s="0" t="n">
        <f aca="false">STDEVP(AR951:AU951)</f>
        <v>0.37131983244738</v>
      </c>
      <c r="BA951" s="0" t="n">
        <f aca="false">AV951*((1-IFERROR(CORREL(AB951:AE951,AF951:AI951),0))+(1-IFERROR(CORREL(AB951:AE951,AJ951:AM951),0))+(1-IFERROR(CORREL(AB951:AE951,AN951:AQ951),0))+(1-IFERROR(CORREL(AB951:AE951,AR951:AU951),0)))</f>
        <v>1.17166092014211</v>
      </c>
      <c r="BB951" s="0" t="n">
        <f aca="false">AW951*((1-IFERROR(CORREL(AF951:AI951,AB951:AE951),0))+(1-IFERROR(CORREL(AF951:AI951,AJ951:AM951),0))+(1-IFERROR(CORREL(AF951:AI951,AN951:AQ951),0))+(1-IFERROR(CORREL(AF951:AI951,AR951:AU951),0)))</f>
        <v>2.64010732106069</v>
      </c>
      <c r="BC951" s="0" t="n">
        <f aca="false">AX951*((1-IFERROR(CORREL(AJ951:AM951,AB951:AE951),0))+(1-IFERROR(CORREL(AJ951:AM951,AF951:AI951),0))+(1-IFERROR(CORREL(AJ951:AM951,AN951:AQ951),0))+(1-IFERROR(CORREL(AJ951:AM951,AR951:AU951),0)))</f>
        <v>1.21331485728759</v>
      </c>
      <c r="BD951" s="0" t="n">
        <f aca="false">AY951*((1-IFERROR(CORREL(AN951:AQ951,AB951:AE951),0))+(1-IFERROR(CORREL(AN951:AQ951,AF951:AI951),0))+(1-IFERROR(CORREL(AN951:AQ951,AJ951:AM951),0))+(1-IFERROR(CORREL(AN951:AQ951,AR951:AU951),0)))</f>
        <v>1.12485789359254</v>
      </c>
      <c r="BE951" s="0" t="n">
        <f aca="false">AZ951*((1-IFERROR(CORREL(AR951:AU951,AB951:AE951),0))+(1-IFERROR(CORREL(AR951:AU951,AF951:AI951),0))+(1-IFERROR(CORREL(AR951:AU951,AJ951:AM951),0))+(1-IFERROR(CORREL(AR951:AU951,AN951:AQ951),0)))</f>
        <v>1.11871247557125</v>
      </c>
      <c r="BF951" s="0" t="n">
        <f aca="false">IF(SUM(BA951:BE951)&gt;0,BA951/SUM(BA951:BE951),1/5)</f>
        <v>0.16119366886261</v>
      </c>
      <c r="BG951" s="0" t="n">
        <f aca="false">IF(SUM(BA951:BE951)&gt;0,BB951/SUM(BA951:BE951),1/5)</f>
        <v>0.363218212672992</v>
      </c>
      <c r="BH951" s="0" t="n">
        <f aca="false">IF(SUM(BA951:BE951)&gt;0,BC951/SUM(BA951:BE951),1/5)</f>
        <v>0.166924295220139</v>
      </c>
      <c r="BI951" s="0" t="n">
        <f aca="false">IF(SUM(BA951:BE951)&gt;0,BD951/SUM(BA951:BE951),1/5)</f>
        <v>0.15475464590494</v>
      </c>
      <c r="BJ951" s="0" t="n">
        <f aca="false">IF(SUM(BA951:BE951)&gt;0,BE951/SUM(BA951:BE951),1/5)</f>
        <v>0.15390917733932</v>
      </c>
      <c r="BK951" s="0" t="n">
        <f aca="false">BF951*AB951+BG951*AF951+BH951*AJ951+BI951*AN951+BJ951*AR951</f>
        <v>0.386649025020108</v>
      </c>
      <c r="BL951" s="0" t="n">
        <f aca="false">BF951*AC951+BG951*AG951+BH951*AK951+BI951*AO951+BJ951*AS951</f>
        <v>0.589420132645783</v>
      </c>
      <c r="BM951" s="0" t="n">
        <f aca="false">BF951*AD951+BG951*AH951+BH951*AL951+BI951*AP951+BJ951*AT951</f>
        <v>0.732553798597171</v>
      </c>
      <c r="BN951" s="0" t="n">
        <f aca="false">BF951*AE951+BG951*AI951+BH951*AM951+BI951*AQ951+BJ951*AU951</f>
        <v>0.636781787327008</v>
      </c>
      <c r="BO951" s="0" t="n">
        <f aca="false">RANK(BK951,$BK951:$BN951)</f>
        <v>4</v>
      </c>
      <c r="BP951" s="0" t="n">
        <f aca="false">RANK(BL951,$BK951:$BN951)</f>
        <v>3</v>
      </c>
      <c r="BQ951" s="0" t="n">
        <f aca="false">RANK(BM951,$BK951:$BN951)</f>
        <v>1</v>
      </c>
      <c r="BR951" s="0" t="n">
        <f aca="false">RANK(BN951,$BK951:$BN951)</f>
        <v>2</v>
      </c>
    </row>
    <row r="952" customFormat="false" ht="15" hidden="false" customHeight="false" outlineLevel="0" collapsed="false">
      <c r="A952" s="0" t="n">
        <v>929</v>
      </c>
      <c r="B952" s="0" t="n">
        <f aca="false">RANDBETWEEN(1,$B$5)</f>
        <v>3</v>
      </c>
      <c r="C952" s="0" t="n">
        <f aca="false">RANDBETWEEN(1,$B$5)</f>
        <v>3</v>
      </c>
      <c r="D952" s="0" t="n">
        <f aca="false">RANDBETWEEN(1,$B$5)</f>
        <v>2</v>
      </c>
      <c r="E952" s="0" t="n">
        <f aca="false">RANDBETWEEN(1,$B$5)</f>
        <v>3</v>
      </c>
      <c r="F952" s="0" t="n">
        <f aca="false">RANDBETWEEN(1,$B$5)</f>
        <v>6</v>
      </c>
      <c r="G952" s="0" t="n">
        <f aca="false">RANDBETWEEN(1,$B$5)</f>
        <v>5</v>
      </c>
      <c r="H952" s="0" t="n">
        <f aca="true">NORMINV(RAND(),$B$8,$B$13)</f>
        <v>50.5413327575329</v>
      </c>
      <c r="I952" s="0" t="n">
        <f aca="true">NORMINV(RAND(),$C$8,$C$13)</f>
        <v>59.7438333960992</v>
      </c>
      <c r="J952" s="0" t="n">
        <f aca="true">NORMINV(RAND(),$D$8,$D$13)</f>
        <v>12.974936186113</v>
      </c>
      <c r="K952" s="0" t="n">
        <f aca="true">NORMINV(RAND(),$E$8,$E$13)</f>
        <v>3.1101618857777</v>
      </c>
      <c r="L952" s="0" t="n">
        <f aca="true">NORMINV(RAND(),$B$9,$B$14)</f>
        <v>46.7218250196539</v>
      </c>
      <c r="M952" s="0" t="n">
        <f aca="true">NORMINV(RAND(),$C$9,$C$14)</f>
        <v>49.5955831339522</v>
      </c>
      <c r="N952" s="0" t="n">
        <f aca="true">NORMINV(RAND(),$D$9,$D$14)</f>
        <v>39.7838144081188</v>
      </c>
      <c r="O952" s="0" t="n">
        <f aca="true">NORMINV(RAND(),$E$9,$E$14)</f>
        <v>24.8964273155802</v>
      </c>
      <c r="P952" s="0" t="n">
        <f aca="true">NORMINV(RAND(),$B$10,$B$15)</f>
        <v>23.8476208003694</v>
      </c>
      <c r="Q952" s="0" t="n">
        <f aca="true">NORMINV(RAND(),$C$10,$C$15)</f>
        <v>28.7181630963443</v>
      </c>
      <c r="R952" s="0" t="n">
        <f aca="true">NORMINV(RAND(),$D$10,$D$15)</f>
        <v>10.1544238319067</v>
      </c>
      <c r="S952" s="0" t="n">
        <f aca="true">NORMINV(RAND(),$E$10,$E$15)</f>
        <v>4.1681903316043</v>
      </c>
      <c r="T952" s="0" t="n">
        <f aca="false">MEDIAN(INDEX(Avaliadores!$B$17:$B$22,$B952),INDEX(Avaliadores!$B$17:$B$22,$C952),INDEX(Avaliadores!$B$17:$B$22,$D952),INDEX(Avaliadores!$B$17:$B$22,$E952),INDEX(Avaliadores!$B$17:$B$22,$F952),INDEX(Avaliadores!$B$17:$B$22,$G952))</f>
        <v>2.79166666666667</v>
      </c>
      <c r="U952" s="0" t="n">
        <f aca="false">MEDIAN(INDEX(Avaliadores!$C$17:$C$22,$B952),INDEX(Avaliadores!$C$17:$C$22,$C952),INDEX(Avaliadores!$C$17:$C$22,$D952),INDEX(Avaliadores!$C$17:$C$22,$E952),INDEX(Avaliadores!$C$17:$C$22,$F952),INDEX(Avaliadores!$C$17:$C$22,$G952))</f>
        <v>4.91666666666667</v>
      </c>
      <c r="V952" s="0" t="n">
        <f aca="false">MEDIAN(INDEX(Avaliadores!$D$17:$D$22,$B952),INDEX(Avaliadores!$D$17:$D$22,$C952),INDEX(Avaliadores!$D$17:$D$22,$D952),INDEX(Avaliadores!$D$17:$D$22,$E952),INDEX(Avaliadores!$D$17:$D$22,$F952),INDEX(Avaliadores!$D$17:$D$22,$G952))</f>
        <v>5.79166666666667</v>
      </c>
      <c r="W952" s="0" t="n">
        <f aca="false">MEDIAN(INDEX(Avaliadores!$E$17:$E$22,$B952),INDEX(Avaliadores!$E$17:$E$22,$C952),INDEX(Avaliadores!$E$17:$E$22,$D952),INDEX(Avaliadores!$E$17:$E$22,$E952),INDEX(Avaliadores!$E$17:$E$22,$F952),INDEX(Avaliadores!$E$17:$E$22,$G952))</f>
        <v>5.91666666666667</v>
      </c>
      <c r="X952" s="0" t="n">
        <f aca="false">MEDIAN(INDEX(Avaliadores!$F$17:$F$22,$B952),INDEX(Avaliadores!$F$17:$F$22,$C952),INDEX(Avaliadores!$F$17:$F$22,$D952),INDEX(Avaliadores!$F$17:$F$22,$E952),INDEX(Avaliadores!$F$17:$F$22,$F952),INDEX(Avaliadores!$F$17:$F$22,$G952))</f>
        <v>2.79166666666667</v>
      </c>
      <c r="Y952" s="0" t="n">
        <f aca="false">MEDIAN(INDEX(Avaliadores!$G$17:$G$22,$B952),INDEX(Avaliadores!$G$17:$G$22,$C952),INDEX(Avaliadores!$G$17:$G$22,$D952),INDEX(Avaliadores!$G$17:$G$22,$E952),INDEX(Avaliadores!$G$17:$G$22,$F952),INDEX(Avaliadores!$G$17:$G$22,$G952))</f>
        <v>5.79166666666667</v>
      </c>
      <c r="Z952" s="0" t="n">
        <f aca="false">MEDIAN(INDEX(Avaliadores!$H$17:$H$22,$B952),INDEX(Avaliadores!$H$17:$H$22,$C952),INDEX(Avaliadores!$H$17:$H$22,$D952),INDEX(Avaliadores!$H$17:$H$22,$E952),INDEX(Avaliadores!$H$17:$H$22,$F952),INDEX(Avaliadores!$H$17:$H$22,$G952))</f>
        <v>3.79166666666667</v>
      </c>
      <c r="AA952" s="0" t="n">
        <f aca="false">MEDIAN(INDEX(Avaliadores!$I$17:$I$22,$B952),INDEX(Avaliadores!$I$17:$I$22,$C952),INDEX(Avaliadores!$I$17:$I$22,$D952),INDEX(Avaliadores!$I$17:$I$22,$E952),INDEX(Avaliadores!$I$17:$I$22,$F952),INDEX(Avaliadores!$I$17:$I$22,$G952))</f>
        <v>6.79166666666667</v>
      </c>
      <c r="AB952" s="0" t="n">
        <f aca="false">IF(MAX(H952:K952)=MIN(H952:K952),0,IF($B$17="custo",(MAX(H952:K952)-H952)/(MAX(H952:K952)-MIN(H952:K952)),(H952-MIN(H952:K952))/(MAX(H952:K952)-MIN(H952:K952))))</f>
        <v>0.162491683713093</v>
      </c>
      <c r="AC952" s="0" t="n">
        <f aca="false">IF(MAX(H952:K952)=MIN(H952:K952),0,IF($B$17="custo",(MAX(H952:K952)-I952)/(MAX(H952:K952)-MIN(H952:K952)),(I952-MIN(H952:K952))/(MAX(H952:K952)-MIN(H952:K952))))</f>
        <v>0</v>
      </c>
      <c r="AD952" s="0" t="n">
        <f aca="false">IF(MAX(H952:K952)=MIN(H952:K952),0,IF($B$17="custo",(MAX(H952:K952)-J952)/(MAX(H952:K952)-MIN(H952:K952)),(J952-MIN(H952:K952))/(MAX(H952:K952)-MIN(H952:K952))))</f>
        <v>0.825814324989729</v>
      </c>
      <c r="AE952" s="0" t="n">
        <f aca="false">IF(MAX(H952:K952)=MIN(H952:K952),0,IF($B$17="custo",(MAX(H952:K952)-K952)/(MAX(H952:K952)-MIN(H952:K952)),(K952-MIN(H952:K952))/(MAX(H952:K952)-MIN(H952:K952))))</f>
        <v>1</v>
      </c>
      <c r="AF952" s="0" t="n">
        <f aca="false">IF(MAX(L952:O952)=MIN(L952:O952),0,IF($C$17="custo",(MAX(L952:O952)-L952)/(MAX(L952:O952)-MIN(L952:O952)),(L952-MIN(L952:O952))/(MAX(L952:O952)-MIN(L952:O952))))</f>
        <v>0.883649541084285</v>
      </c>
      <c r="AG952" s="0" t="n">
        <f aca="false">IF(MAX(L952:O952)=MIN(L952:O952),0,IF($C$17="custo",(MAX(L952:O952)-M952)/(MAX(L952:O952)-MIN(L952:O952)),(M952-MIN(L952:O952))/(MAX(L952:O952)-MIN(L952:O952))))</f>
        <v>1</v>
      </c>
      <c r="AH952" s="0" t="n">
        <f aca="false">IF(MAX(L952:O952)=MIN(L952:O952),0,IF($C$17="custo",(MAX(L952:O952)-N952)/(MAX(L952:O952)-MIN(L952:O952)),(N952-MIN(L952:O952))/(MAX(L952:O952)-MIN(L952:O952))))</f>
        <v>0.602748822753888</v>
      </c>
      <c r="AI952" s="0" t="n">
        <f aca="false">IF(MAX(L952:O952)=MIN(L952:O952),0,IF($C$17="custo",(MAX(L952:O952)-O952)/(MAX(L952:O952)-MIN(L952:O952)),(O952-MIN(L952:O952))/(MAX(L952:O952)-MIN(L952:O952))))</f>
        <v>0</v>
      </c>
      <c r="AJ952" s="0" t="n">
        <f aca="false">IF(MAX(P952:S952)=MIN(P952:S952),0,IF($D$17="custo",(MAX(P952:S952)-P952)/(MAX(P952:S952)-MIN(P952:S952)),(P952-MIN(P952:S952))/(MAX(P952:S952)-MIN(P952:S952))))</f>
        <v>0.198392981639891</v>
      </c>
      <c r="AK952" s="0" t="n">
        <f aca="false">IF(MAX(P952:S952)=MIN(P952:S952),0,IF($D$17="custo",(MAX(P952:S952)-Q952)/(MAX(P952:S952)-MIN(P952:S952)),(Q952-MIN(P952:S952))/(MAX(P952:S952)-MIN(P952:S952))))</f>
        <v>0</v>
      </c>
      <c r="AL952" s="0" t="n">
        <f aca="false">IF(MAX(P952:S952)=MIN(P952:S952),0,IF($D$17="custo",(MAX(P952:S952)-R952)/(MAX(P952:S952)-MIN(P952:S952)),(R952-MIN(P952:S952))/(MAX(P952:S952)-MIN(P952:S952))))</f>
        <v>0.756161297706196</v>
      </c>
      <c r="AM952" s="0" t="n">
        <f aca="false">IF(MAX(P952:S952)=MIN(P952:S952),0,IF($D$17="custo",(MAX(P952:S952)-S952)/(MAX(P952:S952)-MIN(P952:S952)),(S952-MIN(P952:S952))/(MAX(P952:S952)-MIN(P952:S952))))</f>
        <v>1</v>
      </c>
      <c r="AN952" s="0" t="n">
        <f aca="false">IF(MAX(T952:W952)=MIN(T952:W952),0,IF($E$17="custo",(MAX(T952:W952)-T952)/(MAX(T952:W952)-MIN(T952:W952)),(T952-MIN(T952:W952))/(MAX(T952:W952)-MIN(T952:W952))))</f>
        <v>0</v>
      </c>
      <c r="AO952" s="0" t="n">
        <f aca="false">IF(MAX(T952:W952)=MIN(T952:W952),0,IF($E$17="custo",(MAX(T952:W952)-U952)/(MAX(T952:W952)-MIN(T952:W952)),(U952-MIN(T952:W952))/(MAX(T952:W952)-MIN(T952:W952))))</f>
        <v>0.68</v>
      </c>
      <c r="AP952" s="0" t="n">
        <f aca="false">IF(MAX(T952:W952)=MIN(T952:W952),0,IF($E$17="custo",(MAX(T952:W952)-V952)/(MAX(T952:W952)-MIN(T952:W952)),(V952-MIN(T952:W952))/(MAX(T952:W952)-MIN(T952:W952))))</f>
        <v>0.96</v>
      </c>
      <c r="AQ952" s="0" t="n">
        <f aca="false">IF(MAX(T952:W952)=MIN(T952:W952),0,IF($E$17="custo",(MAX(T952:W952)-W952)/(MAX(T952:W952)-MIN(T952:W952)),(W952-MIN(T952:W952))/(MAX(T952:W952)-MIN(T952:W952))))</f>
        <v>1</v>
      </c>
      <c r="AR952" s="0" t="n">
        <f aca="false">IF(MAX(X952:AA952)=MIN(X952:AA952),0,IF($F$17="custo",(MAX(X952:AA952)-X952)/(MAX(X952:AA952)-MIN(X952:AA952)),(X952-MIN(X952:AA952))/(MAX(X952:AA952)-MIN(X952:AA952))))</f>
        <v>0</v>
      </c>
      <c r="AS952" s="0" t="n">
        <f aca="false">IF(MAX(X952:AA952)=MIN(X952:AA952),0,IF($F$17="custo",(MAX(X952:AA952)-Y952)/(MAX(X952:AA952)-MIN(X952:AA952)),(Y952-MIN(X952:AA952))/(MAX(X952:AA952)-MIN(X952:AA952))))</f>
        <v>0.75</v>
      </c>
      <c r="AT952" s="0" t="n">
        <f aca="false">IF(MAX(X952:AA952)=MIN(X952:AA952),0,IF($F$17="custo",(MAX(X952:AA952)-Z952)/(MAX(X952:AA952)-MIN(X952:AA952)),(Z952-MIN(X952:AA952))/(MAX(X952:AA952)-MIN(X952:AA952))))</f>
        <v>0.25</v>
      </c>
      <c r="AU952" s="0" t="n">
        <f aca="false">IF(MAX(X952:AA952)=MIN(X952:AA952),0,IF($F$17="custo",(MAX(X952:AA952)-AA952)/(MAX(X952:AA952)-MIN(X952:AA952)),(AA952-MIN(X952:AA952))/(MAX(X952:AA952)-MIN(X952:AA952))))</f>
        <v>1</v>
      </c>
      <c r="AV952" s="0" t="n">
        <f aca="false">STDEVP(AB952:AE952)</f>
        <v>0.424273688370261</v>
      </c>
      <c r="AW952" s="0" t="n">
        <f aca="false">STDEVP(AF952:AI952)</f>
        <v>0.386845721465735</v>
      </c>
      <c r="AX952" s="0" t="n">
        <f aca="false">STDEVP(AJ952:AM952)</f>
        <v>0.404990455315048</v>
      </c>
      <c r="AY952" s="0" t="n">
        <f aca="false">STDEVP(AN952:AQ952)</f>
        <v>0.400499687890016</v>
      </c>
      <c r="AZ952" s="0" t="n">
        <f aca="false">STDEVP(AR952:AU952)</f>
        <v>0.395284707521047</v>
      </c>
      <c r="BA952" s="0" t="n">
        <f aca="false">AV952*((1-IFERROR(CORREL(AB952:AE952,AF952:AI952),0))+(1-IFERROR(CORREL(AB952:AE952,AJ952:AM952),0))+(1-IFERROR(CORREL(AB952:AE952,AN952:AQ952),0))+(1-IFERROR(CORREL(AB952:AE952,AR952:AU952),0)))</f>
        <v>1.22421357286673</v>
      </c>
      <c r="BB952" s="0" t="n">
        <f aca="false">AW952*((1-IFERROR(CORREL(AF952:AI952,AB952:AE952),0))+(1-IFERROR(CORREL(AF952:AI952,AJ952:AM952),0))+(1-IFERROR(CORREL(AF952:AI952,AN952:AQ952),0))+(1-IFERROR(CORREL(AF952:AI952,AR952:AU952),0)))</f>
        <v>2.71347243504813</v>
      </c>
      <c r="BC952" s="0" t="n">
        <f aca="false">AX952*((1-IFERROR(CORREL(AJ952:AM952,AB952:AE952),0))+(1-IFERROR(CORREL(AJ952:AM952,AF952:AI952),0))+(1-IFERROR(CORREL(AJ952:AM952,AN952:AQ952),0))+(1-IFERROR(CORREL(AJ952:AM952,AR952:AU952),0)))</f>
        <v>1.18754849029217</v>
      </c>
      <c r="BD952" s="0" t="n">
        <f aca="false">AY952*((1-IFERROR(CORREL(AN952:AQ952,AB952:AE952),0))+(1-IFERROR(CORREL(AN952:AQ952,AF952:AI952),0))+(1-IFERROR(CORREL(AN952:AQ952,AJ952:AM952),0))+(1-IFERROR(CORREL(AN952:AQ952,AR952:AU952),0)))</f>
        <v>1.02494272765488</v>
      </c>
      <c r="BE952" s="0" t="n">
        <f aca="false">AZ952*((1-IFERROR(CORREL(AR952:AU952,AB952:AE952),0))+(1-IFERROR(CORREL(AR952:AU952,AF952:AI952),0))+(1-IFERROR(CORREL(AR952:AU952,AJ952:AM952),0))+(1-IFERROR(CORREL(AR952:AU952,AN952:AQ952),0)))</f>
        <v>1.27825577275498</v>
      </c>
      <c r="BF952" s="0" t="n">
        <f aca="false">IF(SUM(BA952:BE952)&gt;0,BA952/SUM(BA952:BE952),1/5)</f>
        <v>0.164801051997732</v>
      </c>
      <c r="BG952" s="0" t="n">
        <f aca="false">IF(SUM(BA952:BE952)&gt;0,BB952/SUM(BA952:BE952),1/5)</f>
        <v>0.365281942443763</v>
      </c>
      <c r="BH952" s="0" t="n">
        <f aca="false">IF(SUM(BA952:BE952)&gt;0,BC952/SUM(BA952:BE952),1/5)</f>
        <v>0.159865275827794</v>
      </c>
      <c r="BI952" s="0" t="n">
        <f aca="false">IF(SUM(BA952:BE952)&gt;0,BD952/SUM(BA952:BE952),1/5)</f>
        <v>0.137975630640501</v>
      </c>
      <c r="BJ952" s="0" t="n">
        <f aca="false">IF(SUM(BA952:BE952)&gt;0,BE952/SUM(BA952:BE952),1/5)</f>
        <v>0.17207609909021</v>
      </c>
      <c r="BK952" s="0" t="n">
        <f aca="false">BF952*AB952+BG952*AF952+BH952*AJ952+BI952*AN952+BJ952*AR952</f>
        <v>0.381276169955768</v>
      </c>
      <c r="BL952" s="0" t="n">
        <f aca="false">BF952*AC952+BG952*AG952+BH952*AK952+BI952*AO952+BJ952*AS952</f>
        <v>0.588162445596962</v>
      </c>
      <c r="BM952" s="0" t="n">
        <f aca="false">BF952*AD952+BG952*AH952+BH952*AL952+BI952*AP952+BJ952*AT952</f>
        <v>0.652627894909873</v>
      </c>
      <c r="BN952" s="0" t="n">
        <f aca="false">BF952*AE952+BG952*AI952+BH952*AM952+BI952*AQ952+BJ952*AU952</f>
        <v>0.634718057556237</v>
      </c>
      <c r="BO952" s="0" t="n">
        <f aca="false">RANK(BK952,$BK952:$BN952)</f>
        <v>4</v>
      </c>
      <c r="BP952" s="0" t="n">
        <f aca="false">RANK(BL952,$BK952:$BN952)</f>
        <v>3</v>
      </c>
      <c r="BQ952" s="0" t="n">
        <f aca="false">RANK(BM952,$BK952:$BN952)</f>
        <v>1</v>
      </c>
      <c r="BR952" s="0" t="n">
        <f aca="false">RANK(BN952,$BK952:$BN952)</f>
        <v>2</v>
      </c>
    </row>
    <row r="953" customFormat="false" ht="15" hidden="false" customHeight="false" outlineLevel="0" collapsed="false">
      <c r="A953" s="0" t="n">
        <v>930</v>
      </c>
      <c r="B953" s="0" t="n">
        <f aca="false">RANDBETWEEN(1,$B$5)</f>
        <v>6</v>
      </c>
      <c r="C953" s="0" t="n">
        <f aca="false">RANDBETWEEN(1,$B$5)</f>
        <v>5</v>
      </c>
      <c r="D953" s="0" t="n">
        <f aca="false">RANDBETWEEN(1,$B$5)</f>
        <v>5</v>
      </c>
      <c r="E953" s="0" t="n">
        <f aca="false">RANDBETWEEN(1,$B$5)</f>
        <v>6</v>
      </c>
      <c r="F953" s="0" t="n">
        <f aca="false">RANDBETWEEN(1,$B$5)</f>
        <v>3</v>
      </c>
      <c r="G953" s="0" t="n">
        <f aca="false">RANDBETWEEN(1,$B$5)</f>
        <v>4</v>
      </c>
      <c r="H953" s="0" t="n">
        <f aca="true">NORMINV(RAND(),$B$8,$B$13)</f>
        <v>50.2056621798378</v>
      </c>
      <c r="I953" s="0" t="n">
        <f aca="true">NORMINV(RAND(),$C$8,$C$13)</f>
        <v>61.7238904558226</v>
      </c>
      <c r="J953" s="0" t="n">
        <f aca="true">NORMINV(RAND(),$D$8,$D$13)</f>
        <v>12.8112360990155</v>
      </c>
      <c r="K953" s="0" t="n">
        <f aca="true">NORMINV(RAND(),$E$8,$E$13)</f>
        <v>2.81974740133707</v>
      </c>
      <c r="L953" s="0" t="n">
        <f aca="true">NORMINV(RAND(),$B$9,$B$14)</f>
        <v>55.1090890238854</v>
      </c>
      <c r="M953" s="0" t="n">
        <f aca="true">NORMINV(RAND(),$C$9,$C$14)</f>
        <v>38.4283985148185</v>
      </c>
      <c r="N953" s="0" t="n">
        <f aca="true">NORMINV(RAND(),$D$9,$D$14)</f>
        <v>45.3573933456616</v>
      </c>
      <c r="O953" s="0" t="n">
        <f aca="true">NORMINV(RAND(),$E$9,$E$14)</f>
        <v>25.5811681569562</v>
      </c>
      <c r="P953" s="0" t="n">
        <f aca="true">NORMINV(RAND(),$B$10,$B$15)</f>
        <v>25.882532634253</v>
      </c>
      <c r="Q953" s="0" t="n">
        <f aca="true">NORMINV(RAND(),$C$10,$C$15)</f>
        <v>31.105095491219</v>
      </c>
      <c r="R953" s="0" t="n">
        <f aca="true">NORMINV(RAND(),$D$10,$D$15)</f>
        <v>10.2638039329303</v>
      </c>
      <c r="S953" s="0" t="n">
        <f aca="true">NORMINV(RAND(),$E$10,$E$15)</f>
        <v>4.11957814416957</v>
      </c>
      <c r="T953" s="0" t="n">
        <f aca="false">MEDIAN(INDEX(Avaliadores!$B$17:$B$22,$B953),INDEX(Avaliadores!$B$17:$B$22,$C953),INDEX(Avaliadores!$B$17:$B$22,$D953),INDEX(Avaliadores!$B$17:$B$22,$E953),INDEX(Avaliadores!$B$17:$B$22,$F953),INDEX(Avaliadores!$B$17:$B$22,$G953))</f>
        <v>2.54166666666667</v>
      </c>
      <c r="U953" s="0" t="n">
        <f aca="false">MEDIAN(INDEX(Avaliadores!$C$17:$C$22,$B953),INDEX(Avaliadores!$C$17:$C$22,$C953),INDEX(Avaliadores!$C$17:$C$22,$D953),INDEX(Avaliadores!$C$17:$C$22,$E953),INDEX(Avaliadores!$C$17:$C$22,$F953),INDEX(Avaliadores!$C$17:$C$22,$G953))</f>
        <v>5.54166666666667</v>
      </c>
      <c r="V953" s="0" t="n">
        <f aca="false">MEDIAN(INDEX(Avaliadores!$D$17:$D$22,$B953),INDEX(Avaliadores!$D$17:$D$22,$C953),INDEX(Avaliadores!$D$17:$D$22,$D953),INDEX(Avaliadores!$D$17:$D$22,$E953),INDEX(Avaliadores!$D$17:$D$22,$F953),INDEX(Avaliadores!$D$17:$D$22,$G953))</f>
        <v>5.54166666666667</v>
      </c>
      <c r="W953" s="0" t="n">
        <f aca="false">MEDIAN(INDEX(Avaliadores!$E$17:$E$22,$B953),INDEX(Avaliadores!$E$17:$E$22,$C953),INDEX(Avaliadores!$E$17:$E$22,$D953),INDEX(Avaliadores!$E$17:$E$22,$E953),INDEX(Avaliadores!$E$17:$E$22,$F953),INDEX(Avaliadores!$E$17:$E$22,$G953))</f>
        <v>6.29166666666667</v>
      </c>
      <c r="X953" s="0" t="n">
        <f aca="false">MEDIAN(INDEX(Avaliadores!$F$17:$F$22,$B953),INDEX(Avaliadores!$F$17:$F$22,$C953),INDEX(Avaliadores!$F$17:$F$22,$D953),INDEX(Avaliadores!$F$17:$F$22,$E953),INDEX(Avaliadores!$F$17:$F$22,$F953),INDEX(Avaliadores!$F$17:$F$22,$G953))</f>
        <v>2.91666666666667</v>
      </c>
      <c r="Y953" s="0" t="n">
        <f aca="false">MEDIAN(INDEX(Avaliadores!$G$17:$G$22,$B953),INDEX(Avaliadores!$G$17:$G$22,$C953),INDEX(Avaliadores!$G$17:$G$22,$D953),INDEX(Avaliadores!$G$17:$G$22,$E953),INDEX(Avaliadores!$G$17:$G$22,$F953),INDEX(Avaliadores!$G$17:$G$22,$G953))</f>
        <v>4.79166666666667</v>
      </c>
      <c r="Z953" s="0" t="n">
        <f aca="false">MEDIAN(INDEX(Avaliadores!$H$17:$H$22,$B953),INDEX(Avaliadores!$H$17:$H$22,$C953),INDEX(Avaliadores!$H$17:$H$22,$D953),INDEX(Avaliadores!$H$17:$H$22,$E953),INDEX(Avaliadores!$H$17:$H$22,$F953),INDEX(Avaliadores!$H$17:$H$22,$G953))</f>
        <v>3.66666666666667</v>
      </c>
      <c r="AA953" s="0" t="n">
        <f aca="false">MEDIAN(INDEX(Avaliadores!$I$17:$I$22,$B953),INDEX(Avaliadores!$I$17:$I$22,$C953),INDEX(Avaliadores!$I$17:$I$22,$D953),INDEX(Avaliadores!$I$17:$I$22,$E953),INDEX(Avaliadores!$I$17:$I$22,$F953),INDEX(Avaliadores!$I$17:$I$22,$G953))</f>
        <v>6.66666666666667</v>
      </c>
      <c r="AB953" s="0" t="n">
        <f aca="false">IF(MAX(H953:K953)=MIN(H953:K953),0,IF($B$17="custo",(MAX(H953:K953)-H953)/(MAX(H953:K953)-MIN(H953:K953)),(H953-MIN(H953:K953))/(MAX(H953:K953)-MIN(H953:K953))))</f>
        <v>0.19554190382382</v>
      </c>
      <c r="AC953" s="0" t="n">
        <f aca="false">IF(MAX(H953:K953)=MIN(H953:K953),0,IF($B$17="custo",(MAX(H953:K953)-I953)/(MAX(H953:K953)-MIN(H953:K953)),(I953-MIN(H953:K953))/(MAX(H953:K953)-MIN(H953:K953))))</f>
        <v>0</v>
      </c>
      <c r="AD953" s="0" t="n">
        <f aca="false">IF(MAX(H953:K953)=MIN(H953:K953),0,IF($B$17="custo",(MAX(H953:K953)-J953)/(MAX(H953:K953)-MIN(H953:K953)),(J953-MIN(H953:K953))/(MAX(H953:K953)-MIN(H953:K953))))</f>
        <v>0.830377148710297</v>
      </c>
      <c r="AE953" s="0" t="n">
        <f aca="false">IF(MAX(H953:K953)=MIN(H953:K953),0,IF($B$17="custo",(MAX(H953:K953)-K953)/(MAX(H953:K953)-MIN(H953:K953)),(K953-MIN(H953:K953))/(MAX(H953:K953)-MIN(H953:K953))))</f>
        <v>1</v>
      </c>
      <c r="AF953" s="0" t="n">
        <f aca="false">IF(MAX(L953:O953)=MIN(L953:O953),0,IF($C$17="custo",(MAX(L953:O953)-L953)/(MAX(L953:O953)-MIN(L953:O953)),(L953-MIN(L953:O953))/(MAX(L953:O953)-MIN(L953:O953))))</f>
        <v>1</v>
      </c>
      <c r="AG953" s="0" t="n">
        <f aca="false">IF(MAX(L953:O953)=MIN(L953:O953),0,IF($C$17="custo",(MAX(L953:O953)-M953)/(MAX(L953:O953)-MIN(L953:O953)),(M953-MIN(L953:O953))/(MAX(L953:O953)-MIN(L953:O953))))</f>
        <v>0.435087536835383</v>
      </c>
      <c r="AH953" s="0" t="n">
        <f aca="false">IF(MAX(L953:O953)=MIN(L953:O953),0,IF($C$17="custo",(MAX(L953:O953)-N953)/(MAX(L953:O953)-MIN(L953:O953)),(N953-MIN(L953:O953))/(MAX(L953:O953)-MIN(L953:O953))))</f>
        <v>0.669746619744382</v>
      </c>
      <c r="AI953" s="0" t="n">
        <f aca="false">IF(MAX(L953:O953)=MIN(L953:O953),0,IF($C$17="custo",(MAX(L953:O953)-O953)/(MAX(L953:O953)-MIN(L953:O953)),(O953-MIN(L953:O953))/(MAX(L953:O953)-MIN(L953:O953))))</f>
        <v>0</v>
      </c>
      <c r="AJ953" s="0" t="n">
        <f aca="false">IF(MAX(P953:S953)=MIN(P953:S953),0,IF($D$17="custo",(MAX(P953:S953)-P953)/(MAX(P953:S953)-MIN(P953:S953)),(P953-MIN(P953:S953))/(MAX(P953:S953)-MIN(P953:S953))))</f>
        <v>0.193532063506539</v>
      </c>
      <c r="AK953" s="0" t="n">
        <f aca="false">IF(MAX(P953:S953)=MIN(P953:S953),0,IF($D$17="custo",(MAX(P953:S953)-Q953)/(MAX(P953:S953)-MIN(P953:S953)),(Q953-MIN(P953:S953))/(MAX(P953:S953)-MIN(P953:S953))))</f>
        <v>0</v>
      </c>
      <c r="AL953" s="0" t="n">
        <f aca="false">IF(MAX(P953:S953)=MIN(P953:S953),0,IF($D$17="custo",(MAX(P953:S953)-R953)/(MAX(P953:S953)-MIN(P953:S953)),(R953-MIN(P953:S953))/(MAX(P953:S953)-MIN(P953:S953))))</f>
        <v>0.772313952341828</v>
      </c>
      <c r="AM953" s="0" t="n">
        <f aca="false">IF(MAX(P953:S953)=MIN(P953:S953),0,IF($D$17="custo",(MAX(P953:S953)-S953)/(MAX(P953:S953)-MIN(P953:S953)),(S953-MIN(P953:S953))/(MAX(P953:S953)-MIN(P953:S953))))</f>
        <v>1</v>
      </c>
      <c r="AN953" s="0" t="n">
        <f aca="false">IF(MAX(T953:W953)=MIN(T953:W953),0,IF($E$17="custo",(MAX(T953:W953)-T953)/(MAX(T953:W953)-MIN(T953:W953)),(T953-MIN(T953:W953))/(MAX(T953:W953)-MIN(T953:W953))))</f>
        <v>0</v>
      </c>
      <c r="AO953" s="0" t="n">
        <f aca="false">IF(MAX(T953:W953)=MIN(T953:W953),0,IF($E$17="custo",(MAX(T953:W953)-U953)/(MAX(T953:W953)-MIN(T953:W953)),(U953-MIN(T953:W953))/(MAX(T953:W953)-MIN(T953:W953))))</f>
        <v>0.8</v>
      </c>
      <c r="AP953" s="0" t="n">
        <f aca="false">IF(MAX(T953:W953)=MIN(T953:W953),0,IF($E$17="custo",(MAX(T953:W953)-V953)/(MAX(T953:W953)-MIN(T953:W953)),(V953-MIN(T953:W953))/(MAX(T953:W953)-MIN(T953:W953))))</f>
        <v>0.8</v>
      </c>
      <c r="AQ953" s="0" t="n">
        <f aca="false">IF(MAX(T953:W953)=MIN(T953:W953),0,IF($E$17="custo",(MAX(T953:W953)-W953)/(MAX(T953:W953)-MIN(T953:W953)),(W953-MIN(T953:W953))/(MAX(T953:W953)-MIN(T953:W953))))</f>
        <v>1</v>
      </c>
      <c r="AR953" s="0" t="n">
        <f aca="false">IF(MAX(X953:AA953)=MIN(X953:AA953),0,IF($F$17="custo",(MAX(X953:AA953)-X953)/(MAX(X953:AA953)-MIN(X953:AA953)),(X953-MIN(X953:AA953))/(MAX(X953:AA953)-MIN(X953:AA953))))</f>
        <v>0</v>
      </c>
      <c r="AS953" s="0" t="n">
        <f aca="false">IF(MAX(X953:AA953)=MIN(X953:AA953),0,IF($F$17="custo",(MAX(X953:AA953)-Y953)/(MAX(X953:AA953)-MIN(X953:AA953)),(Y953-MIN(X953:AA953))/(MAX(X953:AA953)-MIN(X953:AA953))))</f>
        <v>0.5</v>
      </c>
      <c r="AT953" s="0" t="n">
        <f aca="false">IF(MAX(X953:AA953)=MIN(X953:AA953),0,IF($F$17="custo",(MAX(X953:AA953)-Z953)/(MAX(X953:AA953)-MIN(X953:AA953)),(Z953-MIN(X953:AA953))/(MAX(X953:AA953)-MIN(X953:AA953))))</f>
        <v>0.2</v>
      </c>
      <c r="AU953" s="0" t="n">
        <f aca="false">IF(MAX(X953:AA953)=MIN(X953:AA953),0,IF($F$17="custo",(MAX(X953:AA953)-AA953)/(MAX(X953:AA953)-MIN(X953:AA953)),(AA953-MIN(X953:AA953))/(MAX(X953:AA953)-MIN(X953:AA953))))</f>
        <v>1</v>
      </c>
      <c r="AV953" s="0" t="n">
        <f aca="false">STDEVP(AB953:AE953)</f>
        <v>0.418830467909184</v>
      </c>
      <c r="AW953" s="0" t="n">
        <f aca="false">STDEVP(AF953:AI953)</f>
        <v>0.364101631653957</v>
      </c>
      <c r="AX953" s="0" t="n">
        <f aca="false">STDEVP(AJ953:AM953)</f>
        <v>0.408590828666109</v>
      </c>
      <c r="AY953" s="0" t="n">
        <f aca="false">STDEVP(AN953:AQ953)</f>
        <v>0.38405728739343</v>
      </c>
      <c r="AZ953" s="0" t="n">
        <f aca="false">STDEVP(AR953:AU953)</f>
        <v>0.376662979332984</v>
      </c>
      <c r="BA953" s="0" t="n">
        <f aca="false">AV953*((1-IFERROR(CORREL(AB953:AE953,AF953:AI953),0))+(1-IFERROR(CORREL(AB953:AE953,AJ953:AM953),0))+(1-IFERROR(CORREL(AB953:AE953,AN953:AQ953),0))+(1-IFERROR(CORREL(AB953:AE953,AR953:AU953),0)))</f>
        <v>1.04432525609296</v>
      </c>
      <c r="BB953" s="0" t="n">
        <f aca="false">AW953*((1-IFERROR(CORREL(AF953:AI953,AB953:AE953),0))+(1-IFERROR(CORREL(AF953:AI953,AJ953:AM953),0))+(1-IFERROR(CORREL(AF953:AI953,AN953:AQ953),0))+(1-IFERROR(CORREL(AF953:AI953,AR953:AU953),0)))</f>
        <v>2.51776691791739</v>
      </c>
      <c r="BC953" s="0" t="n">
        <f aca="false">AX953*((1-IFERROR(CORREL(AJ953:AM953,AB953:AE953),0))+(1-IFERROR(CORREL(AJ953:AM953,AF953:AI953),0))+(1-IFERROR(CORREL(AJ953:AM953,AN953:AQ953),0))+(1-IFERROR(CORREL(AJ953:AM953,AR953:AU953),0)))</f>
        <v>1.01554833406179</v>
      </c>
      <c r="BD953" s="0" t="n">
        <f aca="false">AY953*((1-IFERROR(CORREL(AN953:AQ953,AB953:AE953),0))+(1-IFERROR(CORREL(AN953:AQ953,AF953:AI953),0))+(1-IFERROR(CORREL(AN953:AQ953,AJ953:AM953),0))+(1-IFERROR(CORREL(AN953:AQ953,AR953:AU953),0)))</f>
        <v>1.1512895646061</v>
      </c>
      <c r="BE953" s="0" t="n">
        <f aca="false">AZ953*((1-IFERROR(CORREL(AR953:AU953,AB953:AE953),0))+(1-IFERROR(CORREL(AR953:AU953,AF953:AI953),0))+(1-IFERROR(CORREL(AR953:AU953,AJ953:AM953),0))+(1-IFERROR(CORREL(AR953:AU953,AN953:AQ953),0)))</f>
        <v>1.20608977767016</v>
      </c>
      <c r="BF953" s="0" t="n">
        <f aca="false">IF(SUM(BA953:BE953)&gt;0,BA953/SUM(BA953:BE953),1/5)</f>
        <v>0.150587205030205</v>
      </c>
      <c r="BG953" s="0" t="n">
        <f aca="false">IF(SUM(BA953:BE953)&gt;0,BB953/SUM(BA953:BE953),1/5)</f>
        <v>0.363051147977738</v>
      </c>
      <c r="BH953" s="0" t="n">
        <f aca="false">IF(SUM(BA953:BE953)&gt;0,BC953/SUM(BA953:BE953),1/5)</f>
        <v>0.14643769678767</v>
      </c>
      <c r="BI953" s="0" t="n">
        <f aca="false">IF(SUM(BA953:BE953)&gt;0,BD953/SUM(BA953:BE953),1/5)</f>
        <v>0.166010997726022</v>
      </c>
      <c r="BJ953" s="0" t="n">
        <f aca="false">IF(SUM(BA953:BE953)&gt;0,BE953/SUM(BA953:BE953),1/5)</f>
        <v>0.173912952478365</v>
      </c>
      <c r="BK953" s="0" t="n">
        <f aca="false">BF953*AB953+BG953*AF953+BH953*AJ953+BI953*AN953+BJ953*AR953</f>
        <v>0.420837646375315</v>
      </c>
      <c r="BL953" s="0" t="n">
        <f aca="false">BF953*AC953+BG953*AG953+BH953*AK953+BI953*AO953+BJ953*AS953</f>
        <v>0.377724304138892</v>
      </c>
      <c r="BM953" s="0" t="n">
        <f aca="false">BF953*AD953+BG953*AH953+BH953*AL953+BI953*AP953+BJ953*AT953</f>
        <v>0.648883718152053</v>
      </c>
      <c r="BN953" s="0" t="n">
        <f aca="false">BF953*AE953+BG953*AI953+BH953*AM953+BI953*AQ953+BJ953*AU953</f>
        <v>0.636948852022262</v>
      </c>
      <c r="BO953" s="0" t="n">
        <f aca="false">RANK(BK953,$BK953:$BN953)</f>
        <v>3</v>
      </c>
      <c r="BP953" s="0" t="n">
        <f aca="false">RANK(BL953,$BK953:$BN953)</f>
        <v>4</v>
      </c>
      <c r="BQ953" s="0" t="n">
        <f aca="false">RANK(BM953,$BK953:$BN953)</f>
        <v>1</v>
      </c>
      <c r="BR953" s="0" t="n">
        <f aca="false">RANK(BN953,$BK953:$BN953)</f>
        <v>2</v>
      </c>
    </row>
    <row r="954" customFormat="false" ht="15" hidden="false" customHeight="false" outlineLevel="0" collapsed="false">
      <c r="A954" s="0" t="n">
        <v>931</v>
      </c>
      <c r="B954" s="0" t="n">
        <f aca="false">RANDBETWEEN(1,$B$5)</f>
        <v>1</v>
      </c>
      <c r="C954" s="0" t="n">
        <f aca="false">RANDBETWEEN(1,$B$5)</f>
        <v>4</v>
      </c>
      <c r="D954" s="0" t="n">
        <f aca="false">RANDBETWEEN(1,$B$5)</f>
        <v>4</v>
      </c>
      <c r="E954" s="0" t="n">
        <f aca="false">RANDBETWEEN(1,$B$5)</f>
        <v>6</v>
      </c>
      <c r="F954" s="0" t="n">
        <f aca="false">RANDBETWEEN(1,$B$5)</f>
        <v>3</v>
      </c>
      <c r="G954" s="0" t="n">
        <f aca="false">RANDBETWEEN(1,$B$5)</f>
        <v>5</v>
      </c>
      <c r="H954" s="0" t="n">
        <f aca="true">NORMINV(RAND(),$B$8,$B$13)</f>
        <v>50.6913739042997</v>
      </c>
      <c r="I954" s="0" t="n">
        <f aca="true">NORMINV(RAND(),$C$8,$C$13)</f>
        <v>61.7814562716601</v>
      </c>
      <c r="J954" s="0" t="n">
        <f aca="true">NORMINV(RAND(),$D$8,$D$13)</f>
        <v>14.930567625641</v>
      </c>
      <c r="K954" s="0" t="n">
        <f aca="true">NORMINV(RAND(),$E$8,$E$13)</f>
        <v>3.09885909325942</v>
      </c>
      <c r="L954" s="0" t="n">
        <f aca="true">NORMINV(RAND(),$B$9,$B$14)</f>
        <v>50.9390269850466</v>
      </c>
      <c r="M954" s="0" t="n">
        <f aca="true">NORMINV(RAND(),$C$9,$C$14)</f>
        <v>49.0332895664202</v>
      </c>
      <c r="N954" s="0" t="n">
        <f aca="true">NORMINV(RAND(),$D$9,$D$14)</f>
        <v>44.0428827538117</v>
      </c>
      <c r="O954" s="0" t="n">
        <f aca="true">NORMINV(RAND(),$E$9,$E$14)</f>
        <v>25.2401672814127</v>
      </c>
      <c r="P954" s="0" t="n">
        <f aca="true">NORMINV(RAND(),$B$10,$B$15)</f>
        <v>24.1074970643247</v>
      </c>
      <c r="Q954" s="0" t="n">
        <f aca="true">NORMINV(RAND(),$C$10,$C$15)</f>
        <v>29.2056454243117</v>
      </c>
      <c r="R954" s="0" t="n">
        <f aca="true">NORMINV(RAND(),$D$10,$D$15)</f>
        <v>10.5969603420495</v>
      </c>
      <c r="S954" s="0" t="n">
        <f aca="true">NORMINV(RAND(),$E$10,$E$15)</f>
        <v>3.79036388692451</v>
      </c>
      <c r="T954" s="0" t="n">
        <f aca="false">MEDIAN(INDEX(Avaliadores!$B$17:$B$22,$B954),INDEX(Avaliadores!$B$17:$B$22,$C954),INDEX(Avaliadores!$B$17:$B$22,$D954),INDEX(Avaliadores!$B$17:$B$22,$E954),INDEX(Avaliadores!$B$17:$B$22,$F954),INDEX(Avaliadores!$B$17:$B$22,$G954))</f>
        <v>2.66666666666667</v>
      </c>
      <c r="U954" s="0" t="n">
        <f aca="false">MEDIAN(INDEX(Avaliadores!$C$17:$C$22,$B954),INDEX(Avaliadores!$C$17:$C$22,$C954),INDEX(Avaliadores!$C$17:$C$22,$D954),INDEX(Avaliadores!$C$17:$C$22,$E954),INDEX(Avaliadores!$C$17:$C$22,$F954),INDEX(Avaliadores!$C$17:$C$22,$G954))</f>
        <v>5.54166666666667</v>
      </c>
      <c r="V954" s="0" t="n">
        <f aca="false">MEDIAN(INDEX(Avaliadores!$D$17:$D$22,$B954),INDEX(Avaliadores!$D$17:$D$22,$C954),INDEX(Avaliadores!$D$17:$D$22,$D954),INDEX(Avaliadores!$D$17:$D$22,$E954),INDEX(Avaliadores!$D$17:$D$22,$F954),INDEX(Avaliadores!$D$17:$D$22,$G954))</f>
        <v>5.54166666666667</v>
      </c>
      <c r="W954" s="0" t="n">
        <f aca="false">MEDIAN(INDEX(Avaliadores!$E$17:$E$22,$B954),INDEX(Avaliadores!$E$17:$E$22,$C954),INDEX(Avaliadores!$E$17:$E$22,$D954),INDEX(Avaliadores!$E$17:$E$22,$E954),INDEX(Avaliadores!$E$17:$E$22,$F954),INDEX(Avaliadores!$E$17:$E$22,$G954))</f>
        <v>6.54166666666667</v>
      </c>
      <c r="X954" s="0" t="n">
        <f aca="false">MEDIAN(INDEX(Avaliadores!$F$17:$F$22,$B954),INDEX(Avaliadores!$F$17:$F$22,$C954),INDEX(Avaliadores!$F$17:$F$22,$D954),INDEX(Avaliadores!$F$17:$F$22,$E954),INDEX(Avaliadores!$F$17:$F$22,$F954),INDEX(Avaliadores!$F$17:$F$22,$G954))</f>
        <v>2.91666666666667</v>
      </c>
      <c r="Y954" s="0" t="n">
        <f aca="false">MEDIAN(INDEX(Avaliadores!$G$17:$G$22,$B954),INDEX(Avaliadores!$G$17:$G$22,$C954),INDEX(Avaliadores!$G$17:$G$22,$D954),INDEX(Avaliadores!$G$17:$G$22,$E954),INDEX(Avaliadores!$G$17:$G$22,$F954),INDEX(Avaliadores!$G$17:$G$22,$G954))</f>
        <v>4.79166666666667</v>
      </c>
      <c r="Z954" s="0" t="n">
        <f aca="false">MEDIAN(INDEX(Avaliadores!$H$17:$H$22,$B954),INDEX(Avaliadores!$H$17:$H$22,$C954),INDEX(Avaliadores!$H$17:$H$22,$D954),INDEX(Avaliadores!$H$17:$H$22,$E954),INDEX(Avaliadores!$H$17:$H$22,$F954),INDEX(Avaliadores!$H$17:$H$22,$G954))</f>
        <v>3.66666666666667</v>
      </c>
      <c r="AA954" s="0" t="n">
        <f aca="false">MEDIAN(INDEX(Avaliadores!$I$17:$I$22,$B954),INDEX(Avaliadores!$I$17:$I$22,$C954),INDEX(Avaliadores!$I$17:$I$22,$D954),INDEX(Avaliadores!$I$17:$I$22,$E954),INDEX(Avaliadores!$I$17:$I$22,$F954),INDEX(Avaliadores!$I$17:$I$22,$G954))</f>
        <v>6.66666666666667</v>
      </c>
      <c r="AB954" s="0" t="n">
        <f aca="false">IF(MAX(H954:K954)=MIN(H954:K954),0,IF($B$17="custo",(MAX(H954:K954)-H954)/(MAX(H954:K954)-MIN(H954:K954)),(H954-MIN(H954:K954))/(MAX(H954:K954)-MIN(H954:K954))))</f>
        <v>0.188984177602869</v>
      </c>
      <c r="AC954" s="0" t="n">
        <f aca="false">IF(MAX(H954:K954)=MIN(H954:K954),0,IF($B$17="custo",(MAX(H954:K954)-I954)/(MAX(H954:K954)-MIN(H954:K954)),(I954-MIN(H954:K954))/(MAX(H954:K954)-MIN(H954:K954))))</f>
        <v>0</v>
      </c>
      <c r="AD954" s="0" t="n">
        <f aca="false">IF(MAX(H954:K954)=MIN(H954:K954),0,IF($B$17="custo",(MAX(H954:K954)-J954)/(MAX(H954:K954)-MIN(H954:K954)),(J954-MIN(H954:K954))/(MAX(H954:K954)-MIN(H954:K954))))</f>
        <v>0.798377899048809</v>
      </c>
      <c r="AE954" s="0" t="n">
        <f aca="false">IF(MAX(H954:K954)=MIN(H954:K954),0,IF($B$17="custo",(MAX(H954:K954)-K954)/(MAX(H954:K954)-MIN(H954:K954)),(K954-MIN(H954:K954))/(MAX(H954:K954)-MIN(H954:K954))))</f>
        <v>1</v>
      </c>
      <c r="AF954" s="0" t="n">
        <f aca="false">IF(MAX(L954:O954)=MIN(L954:O954),0,IF($C$17="custo",(MAX(L954:O954)-L954)/(MAX(L954:O954)-MIN(L954:O954)),(L954-MIN(L954:O954))/(MAX(L954:O954)-MIN(L954:O954))))</f>
        <v>1</v>
      </c>
      <c r="AG954" s="0" t="n">
        <f aca="false">IF(MAX(L954:O954)=MIN(L954:O954),0,IF($C$17="custo",(MAX(L954:O954)-M954)/(MAX(L954:O954)-MIN(L954:O954)),(M954-MIN(L954:O954))/(MAX(L954:O954)-MIN(L954:O954))))</f>
        <v>0.925843502762229</v>
      </c>
      <c r="AH954" s="0" t="n">
        <f aca="false">IF(MAX(L954:O954)=MIN(L954:O954),0,IF($C$17="custo",(MAX(L954:O954)-N954)/(MAX(L954:O954)-MIN(L954:O954)),(N954-MIN(L954:O954))/(MAX(L954:O954)-MIN(L954:O954))))</f>
        <v>0.73165563333303</v>
      </c>
      <c r="AI954" s="0" t="n">
        <f aca="false">IF(MAX(L954:O954)=MIN(L954:O954),0,IF($C$17="custo",(MAX(L954:O954)-O954)/(MAX(L954:O954)-MIN(L954:O954)),(O954-MIN(L954:O954))/(MAX(L954:O954)-MIN(L954:O954))))</f>
        <v>0</v>
      </c>
      <c r="AJ954" s="0" t="n">
        <f aca="false">IF(MAX(P954:S954)=MIN(P954:S954),0,IF($D$17="custo",(MAX(P954:S954)-P954)/(MAX(P954:S954)-MIN(P954:S954)),(P954-MIN(P954:S954))/(MAX(P954:S954)-MIN(P954:S954))))</f>
        <v>0.200593818033741</v>
      </c>
      <c r="AK954" s="0" t="n">
        <f aca="false">IF(MAX(P954:S954)=MIN(P954:S954),0,IF($D$17="custo",(MAX(P954:S954)-Q954)/(MAX(P954:S954)-MIN(P954:S954)),(Q954-MIN(P954:S954))/(MAX(P954:S954)-MIN(P954:S954))))</f>
        <v>0</v>
      </c>
      <c r="AL954" s="0" t="n">
        <f aca="false">IF(MAX(P954:S954)=MIN(P954:S954),0,IF($D$17="custo",(MAX(P954:S954)-R954)/(MAX(P954:S954)-MIN(P954:S954)),(R954-MIN(P954:S954))/(MAX(P954:S954)-MIN(P954:S954))))</f>
        <v>0.732184888642205</v>
      </c>
      <c r="AM954" s="0" t="n">
        <f aca="false">IF(MAX(P954:S954)=MIN(P954:S954),0,IF($D$17="custo",(MAX(P954:S954)-S954)/(MAX(P954:S954)-MIN(P954:S954)),(S954-MIN(P954:S954))/(MAX(P954:S954)-MIN(P954:S954))))</f>
        <v>1</v>
      </c>
      <c r="AN954" s="0" t="n">
        <f aca="false">IF(MAX(T954:W954)=MIN(T954:W954),0,IF($E$17="custo",(MAX(T954:W954)-T954)/(MAX(T954:W954)-MIN(T954:W954)),(T954-MIN(T954:W954))/(MAX(T954:W954)-MIN(T954:W954))))</f>
        <v>0</v>
      </c>
      <c r="AO954" s="0" t="n">
        <f aca="false">IF(MAX(T954:W954)=MIN(T954:W954),0,IF($E$17="custo",(MAX(T954:W954)-U954)/(MAX(T954:W954)-MIN(T954:W954)),(U954-MIN(T954:W954))/(MAX(T954:W954)-MIN(T954:W954))))</f>
        <v>0.741935483870968</v>
      </c>
      <c r="AP954" s="0" t="n">
        <f aca="false">IF(MAX(T954:W954)=MIN(T954:W954),0,IF($E$17="custo",(MAX(T954:W954)-V954)/(MAX(T954:W954)-MIN(T954:W954)),(V954-MIN(T954:W954))/(MAX(T954:W954)-MIN(T954:W954))))</f>
        <v>0.741935483870968</v>
      </c>
      <c r="AQ954" s="0" t="n">
        <f aca="false">IF(MAX(T954:W954)=MIN(T954:W954),0,IF($E$17="custo",(MAX(T954:W954)-W954)/(MAX(T954:W954)-MIN(T954:W954)),(W954-MIN(T954:W954))/(MAX(T954:W954)-MIN(T954:W954))))</f>
        <v>1</v>
      </c>
      <c r="AR954" s="0" t="n">
        <f aca="false">IF(MAX(X954:AA954)=MIN(X954:AA954),0,IF($F$17="custo",(MAX(X954:AA954)-X954)/(MAX(X954:AA954)-MIN(X954:AA954)),(X954-MIN(X954:AA954))/(MAX(X954:AA954)-MIN(X954:AA954))))</f>
        <v>0</v>
      </c>
      <c r="AS954" s="0" t="n">
        <f aca="false">IF(MAX(X954:AA954)=MIN(X954:AA954),0,IF($F$17="custo",(MAX(X954:AA954)-Y954)/(MAX(X954:AA954)-MIN(X954:AA954)),(Y954-MIN(X954:AA954))/(MAX(X954:AA954)-MIN(X954:AA954))))</f>
        <v>0.5</v>
      </c>
      <c r="AT954" s="0" t="n">
        <f aca="false">IF(MAX(X954:AA954)=MIN(X954:AA954),0,IF($F$17="custo",(MAX(X954:AA954)-Z954)/(MAX(X954:AA954)-MIN(X954:AA954)),(Z954-MIN(X954:AA954))/(MAX(X954:AA954)-MIN(X954:AA954))))</f>
        <v>0.2</v>
      </c>
      <c r="AU954" s="0" t="n">
        <f aca="false">IF(MAX(X954:AA954)=MIN(X954:AA954),0,IF($F$17="custo",(MAX(X954:AA954)-AA954)/(MAX(X954:AA954)-MIN(X954:AA954)),(AA954-MIN(X954:AA954))/(MAX(X954:AA954)-MIN(X954:AA954))))</f>
        <v>1</v>
      </c>
      <c r="AV954" s="0" t="n">
        <f aca="false">STDEVP(AB954:AE954)</f>
        <v>0.414041146248023</v>
      </c>
      <c r="AW954" s="0" t="n">
        <f aca="false">STDEVP(AF954:AI954)</f>
        <v>0.395894791203493</v>
      </c>
      <c r="AX954" s="0" t="n">
        <f aca="false">STDEVP(AJ954:AM954)</f>
        <v>0.400756849206712</v>
      </c>
      <c r="AY954" s="0" t="n">
        <f aca="false">STDEVP(AN954:AQ954)</f>
        <v>0.373675252845261</v>
      </c>
      <c r="AZ954" s="0" t="n">
        <f aca="false">STDEVP(AR954:AU954)</f>
        <v>0.376662979332984</v>
      </c>
      <c r="BA954" s="0" t="n">
        <f aca="false">AV954*((1-IFERROR(CORREL(AB954:AE954,AF954:AI954),0))+(1-IFERROR(CORREL(AB954:AE954,AJ954:AM954),0))+(1-IFERROR(CORREL(AB954:AE954,AN954:AQ954),0))+(1-IFERROR(CORREL(AB954:AE954,AR954:AU954),0)))</f>
        <v>1.1398571268327</v>
      </c>
      <c r="BB954" s="0" t="n">
        <f aca="false">AW954*((1-IFERROR(CORREL(AF954:AI954,AB954:AE954),0))+(1-IFERROR(CORREL(AF954:AI954,AJ954:AM954),0))+(1-IFERROR(CORREL(AF954:AI954,AN954:AQ954),0))+(1-IFERROR(CORREL(AF954:AI954,AR954:AU954),0)))</f>
        <v>2.88228261716099</v>
      </c>
      <c r="BC954" s="0" t="n">
        <f aca="false">AX954*((1-IFERROR(CORREL(AJ954:AM954,AB954:AE954),0))+(1-IFERROR(CORREL(AJ954:AM954,AF954:AI954),0))+(1-IFERROR(CORREL(AJ954:AM954,AN954:AQ954),0))+(1-IFERROR(CORREL(AJ954:AM954,AR954:AU954),0)))</f>
        <v>1.10389532458803</v>
      </c>
      <c r="BD954" s="0" t="n">
        <f aca="false">AY954*((1-IFERROR(CORREL(AN954:AQ954,AB954:AE954),0))+(1-IFERROR(CORREL(AN954:AQ954,AF954:AI954),0))+(1-IFERROR(CORREL(AN954:AQ954,AJ954:AM954),0))+(1-IFERROR(CORREL(AN954:AQ954,AR954:AU954),0)))</f>
        <v>1.02212805248139</v>
      </c>
      <c r="BE954" s="0" t="n">
        <f aca="false">AZ954*((1-IFERROR(CORREL(AR954:AU954,AB954:AE954),0))+(1-IFERROR(CORREL(AR954:AU954,AF954:AI954),0))+(1-IFERROR(CORREL(AR954:AU954,AJ954:AM954),0))+(1-IFERROR(CORREL(AR954:AU954,AN954:AQ954),0)))</f>
        <v>1.13193076549859</v>
      </c>
      <c r="BF954" s="0" t="n">
        <f aca="false">IF(SUM(BA954:BE954)&gt;0,BA954/SUM(BA954:BE954),1/5)</f>
        <v>0.156571761929713</v>
      </c>
      <c r="BG954" s="0" t="n">
        <f aca="false">IF(SUM(BA954:BE954)&gt;0,BB954/SUM(BA954:BE954),1/5)</f>
        <v>0.39591283602556</v>
      </c>
      <c r="BH954" s="0" t="n">
        <f aca="false">IF(SUM(BA954:BE954)&gt;0,BC954/SUM(BA954:BE954),1/5)</f>
        <v>0.151632017634512</v>
      </c>
      <c r="BI954" s="0" t="n">
        <f aca="false">IF(SUM(BA954:BE954)&gt;0,BD954/SUM(BA954:BE954),1/5)</f>
        <v>0.140400394336691</v>
      </c>
      <c r="BJ954" s="0" t="n">
        <f aca="false">IF(SUM(BA954:BE954)&gt;0,BE954/SUM(BA954:BE954),1/5)</f>
        <v>0.155482990073524</v>
      </c>
      <c r="BK954" s="0" t="n">
        <f aca="false">BF954*AB954+BG954*AF954+BH954*AJ954+BI954*AN954+BJ954*AR954</f>
        <v>0.455918867043146</v>
      </c>
      <c r="BL954" s="0" t="n">
        <f aca="false">BF954*AC954+BG954*AG954+BH954*AK954+BI954*AO954+BJ954*AS954</f>
        <v>0.548462856439062</v>
      </c>
      <c r="BM954" s="0" t="n">
        <f aca="false">BF954*AD954+BG954*AH954+BH954*AL954+BI954*AP954+BJ954*AT954</f>
        <v>0.660962595595662</v>
      </c>
      <c r="BN954" s="0" t="n">
        <f aca="false">BF954*AE954+BG954*AI954+BH954*AM954+BI954*AQ954+BJ954*AU954</f>
        <v>0.60408716397444</v>
      </c>
      <c r="BO954" s="0" t="n">
        <f aca="false">RANK(BK954,$BK954:$BN954)</f>
        <v>4</v>
      </c>
      <c r="BP954" s="0" t="n">
        <f aca="false">RANK(BL954,$BK954:$BN954)</f>
        <v>3</v>
      </c>
      <c r="BQ954" s="0" t="n">
        <f aca="false">RANK(BM954,$BK954:$BN954)</f>
        <v>1</v>
      </c>
      <c r="BR954" s="0" t="n">
        <f aca="false">RANK(BN954,$BK954:$BN954)</f>
        <v>2</v>
      </c>
    </row>
    <row r="955" customFormat="false" ht="15" hidden="false" customHeight="false" outlineLevel="0" collapsed="false">
      <c r="A955" s="0" t="n">
        <v>932</v>
      </c>
      <c r="B955" s="0" t="n">
        <f aca="false">RANDBETWEEN(1,$B$5)</f>
        <v>2</v>
      </c>
      <c r="C955" s="0" t="n">
        <f aca="false">RANDBETWEEN(1,$B$5)</f>
        <v>5</v>
      </c>
      <c r="D955" s="0" t="n">
        <f aca="false">RANDBETWEEN(1,$B$5)</f>
        <v>1</v>
      </c>
      <c r="E955" s="0" t="n">
        <f aca="false">RANDBETWEEN(1,$B$5)</f>
        <v>5</v>
      </c>
      <c r="F955" s="0" t="n">
        <f aca="false">RANDBETWEEN(1,$B$5)</f>
        <v>1</v>
      </c>
      <c r="G955" s="0" t="n">
        <f aca="false">RANDBETWEEN(1,$B$5)</f>
        <v>2</v>
      </c>
      <c r="H955" s="0" t="n">
        <f aca="true">NORMINV(RAND(),$B$8,$B$13)</f>
        <v>45.3324103061753</v>
      </c>
      <c r="I955" s="0" t="n">
        <f aca="true">NORMINV(RAND(),$C$8,$C$13)</f>
        <v>59.0402117585668</v>
      </c>
      <c r="J955" s="0" t="n">
        <f aca="true">NORMINV(RAND(),$D$8,$D$13)</f>
        <v>12.4441321658054</v>
      </c>
      <c r="K955" s="0" t="n">
        <f aca="true">NORMINV(RAND(),$E$8,$E$13)</f>
        <v>2.52410757891746</v>
      </c>
      <c r="L955" s="0" t="n">
        <f aca="true">NORMINV(RAND(),$B$9,$B$14)</f>
        <v>49.3879193038597</v>
      </c>
      <c r="M955" s="0" t="n">
        <f aca="true">NORMINV(RAND(),$C$9,$C$14)</f>
        <v>49.5902857402554</v>
      </c>
      <c r="N955" s="0" t="n">
        <f aca="true">NORMINV(RAND(),$D$9,$D$14)</f>
        <v>41.4493577044761</v>
      </c>
      <c r="O955" s="0" t="n">
        <f aca="true">NORMINV(RAND(),$E$9,$E$14)</f>
        <v>27.0274729033433</v>
      </c>
      <c r="P955" s="0" t="n">
        <f aca="true">NORMINV(RAND(),$B$10,$B$15)</f>
        <v>24.7391800482055</v>
      </c>
      <c r="Q955" s="0" t="n">
        <f aca="true">NORMINV(RAND(),$C$10,$C$15)</f>
        <v>32.8920347306938</v>
      </c>
      <c r="R955" s="0" t="n">
        <f aca="true">NORMINV(RAND(),$D$10,$D$15)</f>
        <v>9.82367730907974</v>
      </c>
      <c r="S955" s="0" t="n">
        <f aca="true">NORMINV(RAND(),$E$10,$E$15)</f>
        <v>3.92620674456849</v>
      </c>
      <c r="T955" s="0" t="n">
        <f aca="false">MEDIAN(INDEX(Avaliadores!$B$17:$B$22,$B955),INDEX(Avaliadores!$B$17:$B$22,$C955),INDEX(Avaliadores!$B$17:$B$22,$D955),INDEX(Avaliadores!$B$17:$B$22,$E955),INDEX(Avaliadores!$B$17:$B$22,$F955),INDEX(Avaliadores!$B$17:$B$22,$G955))</f>
        <v>2.54166666666667</v>
      </c>
      <c r="U955" s="0" t="n">
        <f aca="false">MEDIAN(INDEX(Avaliadores!$C$17:$C$22,$B955),INDEX(Avaliadores!$C$17:$C$22,$C955),INDEX(Avaliadores!$C$17:$C$22,$D955),INDEX(Avaliadores!$C$17:$C$22,$E955),INDEX(Avaliadores!$C$17:$C$22,$F955),INDEX(Avaliadores!$C$17:$C$22,$G955))</f>
        <v>5.04166666666667</v>
      </c>
      <c r="V955" s="0" t="n">
        <f aca="false">MEDIAN(INDEX(Avaliadores!$D$17:$D$22,$B955),INDEX(Avaliadores!$D$17:$D$22,$C955),INDEX(Avaliadores!$D$17:$D$22,$D955),INDEX(Avaliadores!$D$17:$D$22,$E955),INDEX(Avaliadores!$D$17:$D$22,$F955),INDEX(Avaliadores!$D$17:$D$22,$G955))</f>
        <v>6.04166666666667</v>
      </c>
      <c r="W955" s="0" t="n">
        <f aca="false">MEDIAN(INDEX(Avaliadores!$E$17:$E$22,$B955),INDEX(Avaliadores!$E$17:$E$22,$C955),INDEX(Avaliadores!$E$17:$E$22,$D955),INDEX(Avaliadores!$E$17:$E$22,$E955),INDEX(Avaliadores!$E$17:$E$22,$F955),INDEX(Avaliadores!$E$17:$E$22,$G955))</f>
        <v>7.04166666666667</v>
      </c>
      <c r="X955" s="0" t="n">
        <f aca="false">MEDIAN(INDEX(Avaliadores!$F$17:$F$22,$B955),INDEX(Avaliadores!$F$17:$F$22,$C955),INDEX(Avaliadores!$F$17:$F$22,$D955),INDEX(Avaliadores!$F$17:$F$22,$E955),INDEX(Avaliadores!$F$17:$F$22,$F955),INDEX(Avaliadores!$F$17:$F$22,$G955))</f>
        <v>2.04166666666667</v>
      </c>
      <c r="Y955" s="0" t="n">
        <f aca="false">MEDIAN(INDEX(Avaliadores!$G$17:$G$22,$B955),INDEX(Avaliadores!$G$17:$G$22,$C955),INDEX(Avaliadores!$G$17:$G$22,$D955),INDEX(Avaliadores!$G$17:$G$22,$E955),INDEX(Avaliadores!$G$17:$G$22,$F955),INDEX(Avaliadores!$G$17:$G$22,$G955))</f>
        <v>5.04166666666667</v>
      </c>
      <c r="Z955" s="0" t="n">
        <f aca="false">MEDIAN(INDEX(Avaliadores!$H$17:$H$22,$B955),INDEX(Avaliadores!$H$17:$H$22,$C955),INDEX(Avaliadores!$H$17:$H$22,$D955),INDEX(Avaliadores!$H$17:$H$22,$E955),INDEX(Avaliadores!$H$17:$H$22,$F955),INDEX(Avaliadores!$H$17:$H$22,$G955))</f>
        <v>4.04166666666667</v>
      </c>
      <c r="AA955" s="0" t="n">
        <f aca="false">MEDIAN(INDEX(Avaliadores!$I$17:$I$22,$B955),INDEX(Avaliadores!$I$17:$I$22,$C955),INDEX(Avaliadores!$I$17:$I$22,$D955),INDEX(Avaliadores!$I$17:$I$22,$E955),INDEX(Avaliadores!$I$17:$I$22,$F955),INDEX(Avaliadores!$I$17:$I$22,$G955))</f>
        <v>6.54166666666667</v>
      </c>
      <c r="AB955" s="0" t="n">
        <f aca="false">IF(MAX(H955:K955)=MIN(H955:K955),0,IF($B$17="custo",(MAX(H955:K955)-H955)/(MAX(H955:K955)-MIN(H955:K955)),(H955-MIN(H955:K955))/(MAX(H955:K955)-MIN(H955:K955))))</f>
        <v>0.24254682185485</v>
      </c>
      <c r="AC955" s="0" t="n">
        <f aca="false">IF(MAX(H955:K955)=MIN(H955:K955),0,IF($B$17="custo",(MAX(H955:K955)-I955)/(MAX(H955:K955)-MIN(H955:K955)),(I955-MIN(H955:K955))/(MAX(H955:K955)-MIN(H955:K955))))</f>
        <v>0</v>
      </c>
      <c r="AD955" s="0" t="n">
        <f aca="false">IF(MAX(H955:K955)=MIN(H955:K955),0,IF($B$17="custo",(MAX(H955:K955)-J955)/(MAX(H955:K955)-MIN(H955:K955)),(J955-MIN(H955:K955))/(MAX(H955:K955)-MIN(H955:K955))))</f>
        <v>0.824474373616503</v>
      </c>
      <c r="AE955" s="0" t="n">
        <f aca="false">IF(MAX(H955:K955)=MIN(H955:K955),0,IF($B$17="custo",(MAX(H955:K955)-K955)/(MAX(H955:K955)-MIN(H955:K955)),(K955-MIN(H955:K955))/(MAX(H955:K955)-MIN(H955:K955))))</f>
        <v>1</v>
      </c>
      <c r="AF955" s="0" t="n">
        <f aca="false">IF(MAX(L955:O955)=MIN(L955:O955),0,IF($C$17="custo",(MAX(L955:O955)-L955)/(MAX(L955:O955)-MIN(L955:O955)),(L955-MIN(L955:O955))/(MAX(L955:O955)-MIN(L955:O955))))</f>
        <v>0.991030974823111</v>
      </c>
      <c r="AG955" s="0" t="n">
        <f aca="false">IF(MAX(L955:O955)=MIN(L955:O955),0,IF($C$17="custo",(MAX(L955:O955)-M955)/(MAX(L955:O955)-MIN(L955:O955)),(M955-MIN(L955:O955))/(MAX(L955:O955)-MIN(L955:O955))))</f>
        <v>1</v>
      </c>
      <c r="AH955" s="0" t="n">
        <f aca="false">IF(MAX(L955:O955)=MIN(L955:O955),0,IF($C$17="custo",(MAX(L955:O955)-N955)/(MAX(L955:O955)-MIN(L955:O955)),(N955-MIN(L955:O955))/(MAX(L955:O955)-MIN(L955:O955))))</f>
        <v>0.639188247732087</v>
      </c>
      <c r="AI955" s="0" t="n">
        <f aca="false">IF(MAX(L955:O955)=MIN(L955:O955),0,IF($C$17="custo",(MAX(L955:O955)-O955)/(MAX(L955:O955)-MIN(L955:O955)),(O955-MIN(L955:O955))/(MAX(L955:O955)-MIN(L955:O955))))</f>
        <v>0</v>
      </c>
      <c r="AJ955" s="0" t="n">
        <f aca="false">IF(MAX(P955:S955)=MIN(P955:S955),0,IF($D$17="custo",(MAX(P955:S955)-P955)/(MAX(P955:S955)-MIN(P955:S955)),(P955-MIN(P955:S955))/(MAX(P955:S955)-MIN(P955:S955))))</f>
        <v>0.28146458255547</v>
      </c>
      <c r="AK955" s="0" t="n">
        <f aca="false">IF(MAX(P955:S955)=MIN(P955:S955),0,IF($D$17="custo",(MAX(P955:S955)-Q955)/(MAX(P955:S955)-MIN(P955:S955)),(Q955-MIN(P955:S955))/(MAX(P955:S955)-MIN(P955:S955))))</f>
        <v>0</v>
      </c>
      <c r="AL955" s="0" t="n">
        <f aca="false">IF(MAX(P955:S955)=MIN(P955:S955),0,IF($D$17="custo",(MAX(P955:S955)-R955)/(MAX(P955:S955)-MIN(P955:S955)),(R955-MIN(P955:S955))/(MAX(P955:S955)-MIN(P955:S955))))</f>
        <v>0.796399033808522</v>
      </c>
      <c r="AM955" s="0" t="n">
        <f aca="false">IF(MAX(P955:S955)=MIN(P955:S955),0,IF($D$17="custo",(MAX(P955:S955)-S955)/(MAX(P955:S955)-MIN(P955:S955)),(S955-MIN(P955:S955))/(MAX(P955:S955)-MIN(P955:S955))))</f>
        <v>1</v>
      </c>
      <c r="AN955" s="0" t="n">
        <f aca="false">IF(MAX(T955:W955)=MIN(T955:W955),0,IF($E$17="custo",(MAX(T955:W955)-T955)/(MAX(T955:W955)-MIN(T955:W955)),(T955-MIN(T955:W955))/(MAX(T955:W955)-MIN(T955:W955))))</f>
        <v>0</v>
      </c>
      <c r="AO955" s="0" t="n">
        <f aca="false">IF(MAX(T955:W955)=MIN(T955:W955),0,IF($E$17="custo",(MAX(T955:W955)-U955)/(MAX(T955:W955)-MIN(T955:W955)),(U955-MIN(T955:W955))/(MAX(T955:W955)-MIN(T955:W955))))</f>
        <v>0.555555555555556</v>
      </c>
      <c r="AP955" s="0" t="n">
        <f aca="false">IF(MAX(T955:W955)=MIN(T955:W955),0,IF($E$17="custo",(MAX(T955:W955)-V955)/(MAX(T955:W955)-MIN(T955:W955)),(V955-MIN(T955:W955))/(MAX(T955:W955)-MIN(T955:W955))))</f>
        <v>0.777777777777778</v>
      </c>
      <c r="AQ955" s="0" t="n">
        <f aca="false">IF(MAX(T955:W955)=MIN(T955:W955),0,IF($E$17="custo",(MAX(T955:W955)-W955)/(MAX(T955:W955)-MIN(T955:W955)),(W955-MIN(T955:W955))/(MAX(T955:W955)-MIN(T955:W955))))</f>
        <v>1</v>
      </c>
      <c r="AR955" s="0" t="n">
        <f aca="false">IF(MAX(X955:AA955)=MIN(X955:AA955),0,IF($F$17="custo",(MAX(X955:AA955)-X955)/(MAX(X955:AA955)-MIN(X955:AA955)),(X955-MIN(X955:AA955))/(MAX(X955:AA955)-MIN(X955:AA955))))</f>
        <v>0</v>
      </c>
      <c r="AS955" s="0" t="n">
        <f aca="false">IF(MAX(X955:AA955)=MIN(X955:AA955),0,IF($F$17="custo",(MAX(X955:AA955)-Y955)/(MAX(X955:AA955)-MIN(X955:AA955)),(Y955-MIN(X955:AA955))/(MAX(X955:AA955)-MIN(X955:AA955))))</f>
        <v>0.666666666666667</v>
      </c>
      <c r="AT955" s="0" t="n">
        <f aca="false">IF(MAX(X955:AA955)=MIN(X955:AA955),0,IF($F$17="custo",(MAX(X955:AA955)-Z955)/(MAX(X955:AA955)-MIN(X955:AA955)),(Z955-MIN(X955:AA955))/(MAX(X955:AA955)-MIN(X955:AA955))))</f>
        <v>0.444444444444444</v>
      </c>
      <c r="AU955" s="0" t="n">
        <f aca="false">IF(MAX(X955:AA955)=MIN(X955:AA955),0,IF($F$17="custo",(MAX(X955:AA955)-AA955)/(MAX(X955:AA955)-MIN(X955:AA955)),(AA955-MIN(X955:AA955))/(MAX(X955:AA955)-MIN(X955:AA955))))</f>
        <v>1</v>
      </c>
      <c r="AV955" s="0" t="n">
        <f aca="false">STDEVP(AB955:AE955)</f>
        <v>0.409402857192722</v>
      </c>
      <c r="AW955" s="0" t="n">
        <f aca="false">STDEVP(AF955:AI955)</f>
        <v>0.406568173687681</v>
      </c>
      <c r="AX955" s="0" t="n">
        <f aca="false">STDEVP(AJ955:AM955)</f>
        <v>0.398150232397258</v>
      </c>
      <c r="AY955" s="0" t="n">
        <f aca="false">STDEVP(AN955:AQ955)</f>
        <v>0.37164133778499</v>
      </c>
      <c r="AZ955" s="0" t="n">
        <f aca="false">STDEVP(AR955:AU955)</f>
        <v>0.363241578628389</v>
      </c>
      <c r="BA955" s="0" t="n">
        <f aca="false">AV955*((1-IFERROR(CORREL(AB955:AE955,AF955:AI955),0))+(1-IFERROR(CORREL(AB955:AE955,AJ955:AM955),0))+(1-IFERROR(CORREL(AB955:AE955,AN955:AQ955),0))+(1-IFERROR(CORREL(AB955:AE955,AR955:AU955),0)))</f>
        <v>1.11010168121828</v>
      </c>
      <c r="BB955" s="0" t="n">
        <f aca="false">AW955*((1-IFERROR(CORREL(AF955:AI955,AB955:AE955),0))+(1-IFERROR(CORREL(AF955:AI955,AJ955:AM955),0))+(1-IFERROR(CORREL(AF955:AI955,AN955:AQ955),0))+(1-IFERROR(CORREL(AF955:AI955,AR955:AU955),0)))</f>
        <v>2.97580759540323</v>
      </c>
      <c r="BC955" s="0" t="n">
        <f aca="false">AX955*((1-IFERROR(CORREL(AJ955:AM955,AB955:AE955),0))+(1-IFERROR(CORREL(AJ955:AM955,AF955:AI955),0))+(1-IFERROR(CORREL(AJ955:AM955,AN955:AQ955),0))+(1-IFERROR(CORREL(AJ955:AM955,AR955:AU955),0)))</f>
        <v>1.09950125219035</v>
      </c>
      <c r="BD955" s="0" t="n">
        <f aca="false">AY955*((1-IFERROR(CORREL(AN955:AQ955,AB955:AE955),0))+(1-IFERROR(CORREL(AN955:AQ955,AF955:AI955),0))+(1-IFERROR(CORREL(AN955:AQ955,AJ955:AM955),0))+(1-IFERROR(CORREL(AN955:AQ955,AR955:AU955),0)))</f>
        <v>0.927495489536718</v>
      </c>
      <c r="BE955" s="0" t="n">
        <f aca="false">AZ955*((1-IFERROR(CORREL(AR955:AU955,AB955:AE955),0))+(1-IFERROR(CORREL(AR955:AU955,AF955:AI955),0))+(1-IFERROR(CORREL(AR955:AU955,AJ955:AM955),0))+(1-IFERROR(CORREL(AR955:AU955,AN955:AQ955),0)))</f>
        <v>1.06617432576499</v>
      </c>
      <c r="BF955" s="0" t="n">
        <f aca="false">IF(SUM(BA955:BE955)&gt;0,BA955/SUM(BA955:BE955),1/5)</f>
        <v>0.154630067920677</v>
      </c>
      <c r="BG955" s="0" t="n">
        <f aca="false">IF(SUM(BA955:BE955)&gt;0,BB955/SUM(BA955:BE955),1/5)</f>
        <v>0.414510975328925</v>
      </c>
      <c r="BH955" s="0" t="n">
        <f aca="false">IF(SUM(BA955:BE955)&gt;0,BC955/SUM(BA955:BE955),1/5)</f>
        <v>0.153153495919832</v>
      </c>
      <c r="BI955" s="0" t="n">
        <f aca="false">IF(SUM(BA955:BE955)&gt;0,BD955/SUM(BA955:BE955),1/5)</f>
        <v>0.129194192720967</v>
      </c>
      <c r="BJ955" s="0" t="n">
        <f aca="false">IF(SUM(BA955:BE955)&gt;0,BE955/SUM(BA955:BE955),1/5)</f>
        <v>0.148511268109598</v>
      </c>
      <c r="BK955" s="0" t="n">
        <f aca="false">BF955*AB955+BG955*AF955+BH955*AJ955+BI955*AN955+BJ955*AR955</f>
        <v>0.49140553228845</v>
      </c>
      <c r="BL955" s="0" t="n">
        <f aca="false">BF955*AC955+BG955*AG955+BH955*AK955+BI955*AO955+BJ955*AS955</f>
        <v>0.585293038913639</v>
      </c>
      <c r="BM955" s="0" t="n">
        <f aca="false">BF955*AD955+BG955*AH955+BH955*AL955+BI955*AP955+BJ955*AT955</f>
        <v>0.680899748717362</v>
      </c>
      <c r="BN955" s="0" t="n">
        <f aca="false">BF955*AE955+BG955*AI955+BH955*AM955+BI955*AQ955+BJ955*AU955</f>
        <v>0.585489024671075</v>
      </c>
      <c r="BO955" s="0" t="n">
        <f aca="false">RANK(BK955,$BK955:$BN955)</f>
        <v>4</v>
      </c>
      <c r="BP955" s="0" t="n">
        <f aca="false">RANK(BL955,$BK955:$BN955)</f>
        <v>3</v>
      </c>
      <c r="BQ955" s="0" t="n">
        <f aca="false">RANK(BM955,$BK955:$BN955)</f>
        <v>1</v>
      </c>
      <c r="BR955" s="0" t="n">
        <f aca="false">RANK(BN955,$BK955:$BN955)</f>
        <v>2</v>
      </c>
    </row>
    <row r="956" customFormat="false" ht="15" hidden="false" customHeight="false" outlineLevel="0" collapsed="false">
      <c r="A956" s="0" t="n">
        <v>933</v>
      </c>
      <c r="B956" s="0" t="n">
        <f aca="false">RANDBETWEEN(1,$B$5)</f>
        <v>1</v>
      </c>
      <c r="C956" s="0" t="n">
        <f aca="false">RANDBETWEEN(1,$B$5)</f>
        <v>1</v>
      </c>
      <c r="D956" s="0" t="n">
        <f aca="false">RANDBETWEEN(1,$B$5)</f>
        <v>3</v>
      </c>
      <c r="E956" s="0" t="n">
        <f aca="false">RANDBETWEEN(1,$B$5)</f>
        <v>3</v>
      </c>
      <c r="F956" s="0" t="n">
        <f aca="false">RANDBETWEEN(1,$B$5)</f>
        <v>5</v>
      </c>
      <c r="G956" s="0" t="n">
        <f aca="false">RANDBETWEEN(1,$B$5)</f>
        <v>3</v>
      </c>
      <c r="H956" s="0" t="n">
        <f aca="true">NORMINV(RAND(),$B$8,$B$13)</f>
        <v>49.5925991312013</v>
      </c>
      <c r="I956" s="0" t="n">
        <f aca="true">NORMINV(RAND(),$C$8,$C$13)</f>
        <v>63.0096344001034</v>
      </c>
      <c r="J956" s="0" t="n">
        <f aca="true">NORMINV(RAND(),$D$8,$D$13)</f>
        <v>14.7800028740689</v>
      </c>
      <c r="K956" s="0" t="n">
        <f aca="true">NORMINV(RAND(),$E$8,$E$13)</f>
        <v>3.09789463140642</v>
      </c>
      <c r="L956" s="0" t="n">
        <f aca="true">NORMINV(RAND(),$B$9,$B$14)</f>
        <v>43.6281962872533</v>
      </c>
      <c r="M956" s="0" t="n">
        <f aca="true">NORMINV(RAND(),$C$9,$C$14)</f>
        <v>46.7808775045626</v>
      </c>
      <c r="N956" s="0" t="n">
        <f aca="true">NORMINV(RAND(),$D$9,$D$14)</f>
        <v>38.9978181474312</v>
      </c>
      <c r="O956" s="0" t="n">
        <f aca="true">NORMINV(RAND(),$E$9,$E$14)</f>
        <v>24.8511783718039</v>
      </c>
      <c r="P956" s="0" t="n">
        <f aca="true">NORMINV(RAND(),$B$10,$B$15)</f>
        <v>24.4030863322819</v>
      </c>
      <c r="Q956" s="0" t="n">
        <f aca="true">NORMINV(RAND(),$C$10,$C$15)</f>
        <v>29.7148021765711</v>
      </c>
      <c r="R956" s="0" t="n">
        <f aca="true">NORMINV(RAND(),$D$10,$D$15)</f>
        <v>10.0417646052988</v>
      </c>
      <c r="S956" s="0" t="n">
        <f aca="true">NORMINV(RAND(),$E$10,$E$15)</f>
        <v>4.19189953284468</v>
      </c>
      <c r="T956" s="0" t="n">
        <f aca="false">MEDIAN(INDEX(Avaliadores!$B$17:$B$22,$B956),INDEX(Avaliadores!$B$17:$B$22,$C956),INDEX(Avaliadores!$B$17:$B$22,$D956),INDEX(Avaliadores!$B$17:$B$22,$E956),INDEX(Avaliadores!$B$17:$B$22,$F956),INDEX(Avaliadores!$B$17:$B$22,$G956))</f>
        <v>2.66666666666667</v>
      </c>
      <c r="U956" s="0" t="n">
        <f aca="false">MEDIAN(INDEX(Avaliadores!$C$17:$C$22,$B956),INDEX(Avaliadores!$C$17:$C$22,$C956),INDEX(Avaliadores!$C$17:$C$22,$D956),INDEX(Avaliadores!$C$17:$C$22,$E956),INDEX(Avaliadores!$C$17:$C$22,$F956),INDEX(Avaliadores!$C$17:$C$22,$G956))</f>
        <v>4.79166666666667</v>
      </c>
      <c r="V956" s="0" t="n">
        <f aca="false">MEDIAN(INDEX(Avaliadores!$D$17:$D$22,$B956),INDEX(Avaliadores!$D$17:$D$22,$C956),INDEX(Avaliadores!$D$17:$D$22,$D956),INDEX(Avaliadores!$D$17:$D$22,$E956),INDEX(Avaliadores!$D$17:$D$22,$F956),INDEX(Avaliadores!$D$17:$D$22,$G956))</f>
        <v>5.79166666666667</v>
      </c>
      <c r="W956" s="0" t="n">
        <f aca="false">MEDIAN(INDEX(Avaliadores!$E$17:$E$22,$B956),INDEX(Avaliadores!$E$17:$E$22,$C956),INDEX(Avaliadores!$E$17:$E$22,$D956),INDEX(Avaliadores!$E$17:$E$22,$E956),INDEX(Avaliadores!$E$17:$E$22,$F956),INDEX(Avaliadores!$E$17:$E$22,$G956))</f>
        <v>6.41666666666667</v>
      </c>
      <c r="X956" s="0" t="n">
        <f aca="false">MEDIAN(INDEX(Avaliadores!$F$17:$F$22,$B956),INDEX(Avaliadores!$F$17:$F$22,$C956),INDEX(Avaliadores!$F$17:$F$22,$D956),INDEX(Avaliadores!$F$17:$F$22,$E956),INDEX(Avaliadores!$F$17:$F$22,$F956),INDEX(Avaliadores!$F$17:$F$22,$G956))</f>
        <v>2.66666666666667</v>
      </c>
      <c r="Y956" s="0" t="n">
        <f aca="false">MEDIAN(INDEX(Avaliadores!$G$17:$G$22,$B956),INDEX(Avaliadores!$G$17:$G$22,$C956),INDEX(Avaliadores!$G$17:$G$22,$D956),INDEX(Avaliadores!$G$17:$G$22,$E956),INDEX(Avaliadores!$G$17:$G$22,$F956),INDEX(Avaliadores!$G$17:$G$22,$G956))</f>
        <v>5.41666666666667</v>
      </c>
      <c r="Z956" s="0" t="n">
        <f aca="false">MEDIAN(INDEX(Avaliadores!$H$17:$H$22,$B956),INDEX(Avaliadores!$H$17:$H$22,$C956),INDEX(Avaliadores!$H$17:$H$22,$D956),INDEX(Avaliadores!$H$17:$H$22,$E956),INDEX(Avaliadores!$H$17:$H$22,$F956),INDEX(Avaliadores!$H$17:$H$22,$G956))</f>
        <v>3.79166666666667</v>
      </c>
      <c r="AA956" s="0" t="n">
        <f aca="false">MEDIAN(INDEX(Avaliadores!$I$17:$I$22,$B956),INDEX(Avaliadores!$I$17:$I$22,$C956),INDEX(Avaliadores!$I$17:$I$22,$D956),INDEX(Avaliadores!$I$17:$I$22,$E956),INDEX(Avaliadores!$I$17:$I$22,$F956),INDEX(Avaliadores!$I$17:$I$22,$G956))</f>
        <v>6.79166666666667</v>
      </c>
      <c r="AB956" s="0" t="n">
        <f aca="false">IF(MAX(H956:K956)=MIN(H956:K956),0,IF($B$17="custo",(MAX(H956:K956)-H956)/(MAX(H956:K956)-MIN(H956:K956)),(H956-MIN(H956:K956))/(MAX(H956:K956)-MIN(H956:K956))))</f>
        <v>0.22394668091265</v>
      </c>
      <c r="AC956" s="0" t="n">
        <f aca="false">IF(MAX(H956:K956)=MIN(H956:K956),0,IF($B$17="custo",(MAX(H956:K956)-I956)/(MAX(H956:K956)-MIN(H956:K956)),(I956-MIN(H956:K956))/(MAX(H956:K956)-MIN(H956:K956))))</f>
        <v>0</v>
      </c>
      <c r="AD956" s="0" t="n">
        <f aca="false">IF(MAX(H956:K956)=MIN(H956:K956),0,IF($B$17="custo",(MAX(H956:K956)-J956)/(MAX(H956:K956)-MIN(H956:K956)),(J956-MIN(H956:K956))/(MAX(H956:K956)-MIN(H956:K956))))</f>
        <v>0.805011366924681</v>
      </c>
      <c r="AE956" s="0" t="n">
        <f aca="false">IF(MAX(H956:K956)=MIN(H956:K956),0,IF($B$17="custo",(MAX(H956:K956)-K956)/(MAX(H956:K956)-MIN(H956:K956)),(K956-MIN(H956:K956))/(MAX(H956:K956)-MIN(H956:K956))))</f>
        <v>1</v>
      </c>
      <c r="AF956" s="0" t="n">
        <f aca="false">IF(MAX(L956:O956)=MIN(L956:O956),0,IF($C$17="custo",(MAX(L956:O956)-L956)/(MAX(L956:O956)-MIN(L956:O956)),(L956-MIN(L956:O956))/(MAX(L956:O956)-MIN(L956:O956))))</f>
        <v>0.856236914231083</v>
      </c>
      <c r="AG956" s="0" t="n">
        <f aca="false">IF(MAX(L956:O956)=MIN(L956:O956),0,IF($C$17="custo",(MAX(L956:O956)-M956)/(MAX(L956:O956)-MIN(L956:O956)),(M956-MIN(L956:O956))/(MAX(L956:O956)-MIN(L956:O956))))</f>
        <v>1</v>
      </c>
      <c r="AH956" s="0" t="n">
        <f aca="false">IF(MAX(L956:O956)=MIN(L956:O956),0,IF($C$17="custo",(MAX(L956:O956)-N956)/(MAX(L956:O956)-MIN(L956:O956)),(N956-MIN(L956:O956))/(MAX(L956:O956)-MIN(L956:O956))))</f>
        <v>0.645090463393316</v>
      </c>
      <c r="AI956" s="0" t="n">
        <f aca="false">IF(MAX(L956:O956)=MIN(L956:O956),0,IF($C$17="custo",(MAX(L956:O956)-O956)/(MAX(L956:O956)-MIN(L956:O956)),(O956-MIN(L956:O956))/(MAX(L956:O956)-MIN(L956:O956))))</f>
        <v>0</v>
      </c>
      <c r="AJ956" s="0" t="n">
        <f aca="false">IF(MAX(P956:S956)=MIN(P956:S956),0,IF($D$17="custo",(MAX(P956:S956)-P956)/(MAX(P956:S956)-MIN(P956:S956)),(P956-MIN(P956:S956))/(MAX(P956:S956)-MIN(P956:S956))))</f>
        <v>0.208115664524343</v>
      </c>
      <c r="AK956" s="0" t="n">
        <f aca="false">IF(MAX(P956:S956)=MIN(P956:S956),0,IF($D$17="custo",(MAX(P956:S956)-Q956)/(MAX(P956:S956)-MIN(P956:S956)),(Q956-MIN(P956:S956))/(MAX(P956:S956)-MIN(P956:S956))))</f>
        <v>0</v>
      </c>
      <c r="AL956" s="0" t="n">
        <f aca="false">IF(MAX(P956:S956)=MIN(P956:S956),0,IF($D$17="custo",(MAX(P956:S956)-R956)/(MAX(P956:S956)-MIN(P956:S956)),(R956-MIN(P956:S956))/(MAX(P956:S956)-MIN(P956:S956))))</f>
        <v>0.770799381476619</v>
      </c>
      <c r="AM956" s="0" t="n">
        <f aca="false">IF(MAX(P956:S956)=MIN(P956:S956),0,IF($D$17="custo",(MAX(P956:S956)-S956)/(MAX(P956:S956)-MIN(P956:S956)),(S956-MIN(P956:S956))/(MAX(P956:S956)-MIN(P956:S956))))</f>
        <v>1</v>
      </c>
      <c r="AN956" s="0" t="n">
        <f aca="false">IF(MAX(T956:W956)=MIN(T956:W956),0,IF($E$17="custo",(MAX(T956:W956)-T956)/(MAX(T956:W956)-MIN(T956:W956)),(T956-MIN(T956:W956))/(MAX(T956:W956)-MIN(T956:W956))))</f>
        <v>0</v>
      </c>
      <c r="AO956" s="0" t="n">
        <f aca="false">IF(MAX(T956:W956)=MIN(T956:W956),0,IF($E$17="custo",(MAX(T956:W956)-U956)/(MAX(T956:W956)-MIN(T956:W956)),(U956-MIN(T956:W956))/(MAX(T956:W956)-MIN(T956:W956))))</f>
        <v>0.566666666666667</v>
      </c>
      <c r="AP956" s="0" t="n">
        <f aca="false">IF(MAX(T956:W956)=MIN(T956:W956),0,IF($E$17="custo",(MAX(T956:W956)-V956)/(MAX(T956:W956)-MIN(T956:W956)),(V956-MIN(T956:W956))/(MAX(T956:W956)-MIN(T956:W956))))</f>
        <v>0.833333333333333</v>
      </c>
      <c r="AQ956" s="0" t="n">
        <f aca="false">IF(MAX(T956:W956)=MIN(T956:W956),0,IF($E$17="custo",(MAX(T956:W956)-W956)/(MAX(T956:W956)-MIN(T956:W956)),(W956-MIN(T956:W956))/(MAX(T956:W956)-MIN(T956:W956))))</f>
        <v>1</v>
      </c>
      <c r="AR956" s="0" t="n">
        <f aca="false">IF(MAX(X956:AA956)=MIN(X956:AA956),0,IF($F$17="custo",(MAX(X956:AA956)-X956)/(MAX(X956:AA956)-MIN(X956:AA956)),(X956-MIN(X956:AA956))/(MAX(X956:AA956)-MIN(X956:AA956))))</f>
        <v>0</v>
      </c>
      <c r="AS956" s="0" t="n">
        <f aca="false">IF(MAX(X956:AA956)=MIN(X956:AA956),0,IF($F$17="custo",(MAX(X956:AA956)-Y956)/(MAX(X956:AA956)-MIN(X956:AA956)),(Y956-MIN(X956:AA956))/(MAX(X956:AA956)-MIN(X956:AA956))))</f>
        <v>0.666666666666667</v>
      </c>
      <c r="AT956" s="0" t="n">
        <f aca="false">IF(MAX(X956:AA956)=MIN(X956:AA956),0,IF($F$17="custo",(MAX(X956:AA956)-Z956)/(MAX(X956:AA956)-MIN(X956:AA956)),(Z956-MIN(X956:AA956))/(MAX(X956:AA956)-MIN(X956:AA956))))</f>
        <v>0.272727272727273</v>
      </c>
      <c r="AU956" s="0" t="n">
        <f aca="false">IF(MAX(X956:AA956)=MIN(X956:AA956),0,IF($F$17="custo",(MAX(X956:AA956)-AA956)/(MAX(X956:AA956)-MIN(X956:AA956)),(AA956-MIN(X956:AA956))/(MAX(X956:AA956)-MIN(X956:AA956))))</f>
        <v>1</v>
      </c>
      <c r="AV956" s="0" t="n">
        <f aca="false">STDEVP(AB956:AE956)</f>
        <v>0.40897057559156</v>
      </c>
      <c r="AW956" s="0" t="n">
        <f aca="false">STDEVP(AF956:AI956)</f>
        <v>0.382466892926575</v>
      </c>
      <c r="AX956" s="0" t="n">
        <f aca="false">STDEVP(AJ956:AM956)</f>
        <v>0.405714686227557</v>
      </c>
      <c r="AY956" s="0" t="n">
        <f aca="false">STDEVP(AN956:AQ956)</f>
        <v>0.379326889224701</v>
      </c>
      <c r="AZ956" s="0" t="n">
        <f aca="false">STDEVP(AR956:AU956)</f>
        <v>0.380300012060943</v>
      </c>
      <c r="BA956" s="0" t="n">
        <f aca="false">AV956*((1-IFERROR(CORREL(AB956:AE956,AF956:AI956),0))+(1-IFERROR(CORREL(AB956:AE956,AJ956:AM956),0))+(1-IFERROR(CORREL(AB956:AE956,AN956:AQ956),0))+(1-IFERROR(CORREL(AB956:AE956,AR956:AU956),0)))</f>
        <v>1.13781487027554</v>
      </c>
      <c r="BB956" s="0" t="n">
        <f aca="false">AW956*((1-IFERROR(CORREL(AF956:AI956,AB956:AE956),0))+(1-IFERROR(CORREL(AF956:AI956,AJ956:AM956),0))+(1-IFERROR(CORREL(AF956:AI956,AN956:AQ956),0))+(1-IFERROR(CORREL(AF956:AI956,AR956:AU956),0)))</f>
        <v>2.72181645564993</v>
      </c>
      <c r="BC956" s="0" t="n">
        <f aca="false">AX956*((1-IFERROR(CORREL(AJ956:AM956,AB956:AE956),0))+(1-IFERROR(CORREL(AJ956:AM956,AF956:AI956),0))+(1-IFERROR(CORREL(AJ956:AM956,AN956:AQ956),0))+(1-IFERROR(CORREL(AJ956:AM956,AR956:AU956),0)))</f>
        <v>1.12006117917389</v>
      </c>
      <c r="BD956" s="0" t="n">
        <f aca="false">AY956*((1-IFERROR(CORREL(AN956:AQ956,AB956:AE956),0))+(1-IFERROR(CORREL(AN956:AQ956,AF956:AI956),0))+(1-IFERROR(CORREL(AN956:AQ956,AJ956:AM956),0))+(1-IFERROR(CORREL(AN956:AQ956,AR956:AU956),0)))</f>
        <v>0.928780601289902</v>
      </c>
      <c r="BE956" s="0" t="n">
        <f aca="false">AZ956*((1-IFERROR(CORREL(AR956:AU956,AB956:AE956),0))+(1-IFERROR(CORREL(AR956:AU956,AF956:AI956),0))+(1-IFERROR(CORREL(AR956:AU956,AJ956:AM956),0))+(1-IFERROR(CORREL(AR956:AU956,AN956:AQ956),0)))</f>
        <v>1.1735821778317</v>
      </c>
      <c r="BF956" s="0" t="n">
        <f aca="false">IF(SUM(BA956:BE956)&gt;0,BA956/SUM(BA956:BE956),1/5)</f>
        <v>0.160661675828855</v>
      </c>
      <c r="BG956" s="0" t="n">
        <f aca="false">IF(SUM(BA956:BE956)&gt;0,BB956/SUM(BA956:BE956),1/5)</f>
        <v>0.384325784876916</v>
      </c>
      <c r="BH956" s="0" t="n">
        <f aca="false">IF(SUM(BA956:BE956)&gt;0,BC956/SUM(BA956:BE956),1/5)</f>
        <v>0.158154820066065</v>
      </c>
      <c r="BI956" s="0" t="n">
        <f aca="false">IF(SUM(BA956:BE956)&gt;0,BD956/SUM(BA956:BE956),1/5)</f>
        <v>0.131145629907642</v>
      </c>
      <c r="BJ956" s="0" t="n">
        <f aca="false">IF(SUM(BA956:BE956)&gt;0,BE956/SUM(BA956:BE956),1/5)</f>
        <v>0.165712089320522</v>
      </c>
      <c r="BK956" s="0" t="n">
        <f aca="false">BF956*AB956+BG956*AF956+BH956*AJ956+BI956*AN956+BJ956*AR956</f>
        <v>0.397968068629963</v>
      </c>
      <c r="BL956" s="0" t="n">
        <f aca="false">BF956*AC956+BG956*AG956+BH956*AK956+BI956*AO956+BJ956*AS956</f>
        <v>0.569116368038261</v>
      </c>
      <c r="BM956" s="0" t="n">
        <f aca="false">BF956*AD956+BG956*AH956+BH956*AL956+BI956*AP956+BJ956*AT956</f>
        <v>0.653647242517475</v>
      </c>
      <c r="BN956" s="0" t="n">
        <f aca="false">BF956*AE956+BG956*AI956+BH956*AM956+BI956*AQ956+BJ956*AU956</f>
        <v>0.615674215123085</v>
      </c>
      <c r="BO956" s="0" t="n">
        <f aca="false">RANK(BK956,$BK956:$BN956)</f>
        <v>4</v>
      </c>
      <c r="BP956" s="0" t="n">
        <f aca="false">RANK(BL956,$BK956:$BN956)</f>
        <v>3</v>
      </c>
      <c r="BQ956" s="0" t="n">
        <f aca="false">RANK(BM956,$BK956:$BN956)</f>
        <v>1</v>
      </c>
      <c r="BR956" s="0" t="n">
        <f aca="false">RANK(BN956,$BK956:$BN956)</f>
        <v>2</v>
      </c>
    </row>
    <row r="957" customFormat="false" ht="15" hidden="false" customHeight="false" outlineLevel="0" collapsed="false">
      <c r="A957" s="0" t="n">
        <v>934</v>
      </c>
      <c r="B957" s="0" t="n">
        <f aca="false">RANDBETWEEN(1,$B$5)</f>
        <v>5</v>
      </c>
      <c r="C957" s="0" t="n">
        <f aca="false">RANDBETWEEN(1,$B$5)</f>
        <v>2</v>
      </c>
      <c r="D957" s="0" t="n">
        <f aca="false">RANDBETWEEN(1,$B$5)</f>
        <v>3</v>
      </c>
      <c r="E957" s="0" t="n">
        <f aca="false">RANDBETWEEN(1,$B$5)</f>
        <v>1</v>
      </c>
      <c r="F957" s="0" t="n">
        <f aca="false">RANDBETWEEN(1,$B$5)</f>
        <v>5</v>
      </c>
      <c r="G957" s="0" t="n">
        <f aca="false">RANDBETWEEN(1,$B$5)</f>
        <v>1</v>
      </c>
      <c r="H957" s="0" t="n">
        <f aca="true">NORMINV(RAND(),$B$8,$B$13)</f>
        <v>45.1247325500459</v>
      </c>
      <c r="I957" s="0" t="n">
        <f aca="true">NORMINV(RAND(),$C$8,$C$13)</f>
        <v>64.0859646155347</v>
      </c>
      <c r="J957" s="0" t="n">
        <f aca="true">NORMINV(RAND(),$D$8,$D$13)</f>
        <v>12.7534290370855</v>
      </c>
      <c r="K957" s="0" t="n">
        <f aca="true">NORMINV(RAND(),$E$8,$E$13)</f>
        <v>3.36593819317697</v>
      </c>
      <c r="L957" s="0" t="n">
        <f aca="true">NORMINV(RAND(),$B$9,$B$14)</f>
        <v>44.8183942395892</v>
      </c>
      <c r="M957" s="0" t="n">
        <f aca="true">NORMINV(RAND(),$C$9,$C$14)</f>
        <v>54.0925361612267</v>
      </c>
      <c r="N957" s="0" t="n">
        <f aca="true">NORMINV(RAND(),$D$9,$D$14)</f>
        <v>47.5678605514075</v>
      </c>
      <c r="O957" s="0" t="n">
        <f aca="true">NORMINV(RAND(),$E$9,$E$14)</f>
        <v>21.0739965182616</v>
      </c>
      <c r="P957" s="0" t="n">
        <f aca="true">NORMINV(RAND(),$B$10,$B$15)</f>
        <v>24.3726427795969</v>
      </c>
      <c r="Q957" s="0" t="n">
        <f aca="true">NORMINV(RAND(),$C$10,$C$15)</f>
        <v>32.306024692453</v>
      </c>
      <c r="R957" s="0" t="n">
        <f aca="true">NORMINV(RAND(),$D$10,$D$15)</f>
        <v>9.62846303283126</v>
      </c>
      <c r="S957" s="0" t="n">
        <f aca="true">NORMINV(RAND(),$E$10,$E$15)</f>
        <v>4.23814139557026</v>
      </c>
      <c r="T957" s="0" t="n">
        <f aca="false">MEDIAN(INDEX(Avaliadores!$B$17:$B$22,$B957),INDEX(Avaliadores!$B$17:$B$22,$C957),INDEX(Avaliadores!$B$17:$B$22,$D957),INDEX(Avaliadores!$B$17:$B$22,$E957),INDEX(Avaliadores!$B$17:$B$22,$F957),INDEX(Avaliadores!$B$17:$B$22,$G957))</f>
        <v>2.54166666666667</v>
      </c>
      <c r="U957" s="0" t="n">
        <f aca="false">MEDIAN(INDEX(Avaliadores!$C$17:$C$22,$B957),INDEX(Avaliadores!$C$17:$C$22,$C957),INDEX(Avaliadores!$C$17:$C$22,$D957),INDEX(Avaliadores!$C$17:$C$22,$E957),INDEX(Avaliadores!$C$17:$C$22,$F957),INDEX(Avaliadores!$C$17:$C$22,$G957))</f>
        <v>4.91666666666667</v>
      </c>
      <c r="V957" s="0" t="n">
        <f aca="false">MEDIAN(INDEX(Avaliadores!$D$17:$D$22,$B957),INDEX(Avaliadores!$D$17:$D$22,$C957),INDEX(Avaliadores!$D$17:$D$22,$D957),INDEX(Avaliadores!$D$17:$D$22,$E957),INDEX(Avaliadores!$D$17:$D$22,$F957),INDEX(Avaliadores!$D$17:$D$22,$G957))</f>
        <v>5.91666666666667</v>
      </c>
      <c r="W957" s="0" t="n">
        <f aca="false">MEDIAN(INDEX(Avaliadores!$E$17:$E$22,$B957),INDEX(Avaliadores!$E$17:$E$22,$C957),INDEX(Avaliadores!$E$17:$E$22,$D957),INDEX(Avaliadores!$E$17:$E$22,$E957),INDEX(Avaliadores!$E$17:$E$22,$F957),INDEX(Avaliadores!$E$17:$E$22,$G957))</f>
        <v>7.04166666666667</v>
      </c>
      <c r="X957" s="0" t="n">
        <f aca="false">MEDIAN(INDEX(Avaliadores!$F$17:$F$22,$B957),INDEX(Avaliadores!$F$17:$F$22,$C957),INDEX(Avaliadores!$F$17:$F$22,$D957),INDEX(Avaliadores!$F$17:$F$22,$E957),INDEX(Avaliadores!$F$17:$F$22,$F957),INDEX(Avaliadores!$F$17:$F$22,$G957))</f>
        <v>2.29166666666667</v>
      </c>
      <c r="Y957" s="0" t="n">
        <f aca="false">MEDIAN(INDEX(Avaliadores!$G$17:$G$22,$B957),INDEX(Avaliadores!$G$17:$G$22,$C957),INDEX(Avaliadores!$G$17:$G$22,$D957),INDEX(Avaliadores!$G$17:$G$22,$E957),INDEX(Avaliadores!$G$17:$G$22,$F957),INDEX(Avaliadores!$G$17:$G$22,$G957))</f>
        <v>5.04166666666667</v>
      </c>
      <c r="Z957" s="0" t="n">
        <f aca="false">MEDIAN(INDEX(Avaliadores!$H$17:$H$22,$B957),INDEX(Avaliadores!$H$17:$H$22,$C957),INDEX(Avaliadores!$H$17:$H$22,$D957),INDEX(Avaliadores!$H$17:$H$22,$E957),INDEX(Avaliadores!$H$17:$H$22,$F957),INDEX(Avaliadores!$H$17:$H$22,$G957))</f>
        <v>3.91666666666667</v>
      </c>
      <c r="AA957" s="0" t="n">
        <f aca="false">MEDIAN(INDEX(Avaliadores!$I$17:$I$22,$B957),INDEX(Avaliadores!$I$17:$I$22,$C957),INDEX(Avaliadores!$I$17:$I$22,$D957),INDEX(Avaliadores!$I$17:$I$22,$E957),INDEX(Avaliadores!$I$17:$I$22,$F957),INDEX(Avaliadores!$I$17:$I$22,$G957))</f>
        <v>6.66666666666667</v>
      </c>
      <c r="AB957" s="0" t="n">
        <f aca="false">IF(MAX(H957:K957)=MIN(H957:K957),0,IF($B$17="custo",(MAX(H957:K957)-H957)/(MAX(H957:K957)-MIN(H957:K957)),(H957-MIN(H957:K957))/(MAX(H957:K957)-MIN(H957:K957))))</f>
        <v>0.312273119474584</v>
      </c>
      <c r="AC957" s="0" t="n">
        <f aca="false">IF(MAX(H957:K957)=MIN(H957:K957),0,IF($B$17="custo",(MAX(H957:K957)-I957)/(MAX(H957:K957)-MIN(H957:K957)),(I957-MIN(H957:K957))/(MAX(H957:K957)-MIN(H957:K957))))</f>
        <v>0</v>
      </c>
      <c r="AD957" s="0" t="n">
        <f aca="false">IF(MAX(H957:K957)=MIN(H957:K957),0,IF($B$17="custo",(MAX(H957:K957)-J957)/(MAX(H957:K957)-MIN(H957:K957)),(J957-MIN(H957:K957))/(MAX(H957:K957)-MIN(H957:K957))))</f>
        <v>0.845397121888406</v>
      </c>
      <c r="AE957" s="0" t="n">
        <f aca="false">IF(MAX(H957:K957)=MIN(H957:K957),0,IF($B$17="custo",(MAX(H957:K957)-K957)/(MAX(H957:K957)-MIN(H957:K957)),(K957-MIN(H957:K957))/(MAX(H957:K957)-MIN(H957:K957))))</f>
        <v>1</v>
      </c>
      <c r="AF957" s="0" t="n">
        <f aca="false">IF(MAX(L957:O957)=MIN(L957:O957),0,IF($C$17="custo",(MAX(L957:O957)-L957)/(MAX(L957:O957)-MIN(L957:O957)),(L957-MIN(L957:O957))/(MAX(L957:O957)-MIN(L957:O957))))</f>
        <v>0.719123194971057</v>
      </c>
      <c r="AG957" s="0" t="n">
        <f aca="false">IF(MAX(L957:O957)=MIN(L957:O957),0,IF($C$17="custo",(MAX(L957:O957)-M957)/(MAX(L957:O957)-MIN(L957:O957)),(M957-MIN(L957:O957))/(MAX(L957:O957)-MIN(L957:O957))))</f>
        <v>1</v>
      </c>
      <c r="AH957" s="0" t="n">
        <f aca="false">IF(MAX(L957:O957)=MIN(L957:O957),0,IF($C$17="custo",(MAX(L957:O957)-N957)/(MAX(L957:O957)-MIN(L957:O957)),(N957-MIN(L957:O957))/(MAX(L957:O957)-MIN(L957:O957))))</f>
        <v>0.802393574023212</v>
      </c>
      <c r="AI957" s="0" t="n">
        <f aca="false">IF(MAX(L957:O957)=MIN(L957:O957),0,IF($C$17="custo",(MAX(L957:O957)-O957)/(MAX(L957:O957)-MIN(L957:O957)),(O957-MIN(L957:O957))/(MAX(L957:O957)-MIN(L957:O957))))</f>
        <v>0</v>
      </c>
      <c r="AJ957" s="0" t="n">
        <f aca="false">IF(MAX(P957:S957)=MIN(P957:S957),0,IF($D$17="custo",(MAX(P957:S957)-P957)/(MAX(P957:S957)-MIN(P957:S957)),(P957-MIN(P957:S957))/(MAX(P957:S957)-MIN(P957:S957))))</f>
        <v>0.282649811136172</v>
      </c>
      <c r="AK957" s="0" t="n">
        <f aca="false">IF(MAX(P957:S957)=MIN(P957:S957),0,IF($D$17="custo",(MAX(P957:S957)-Q957)/(MAX(P957:S957)-MIN(P957:S957)),(Q957-MIN(P957:S957))/(MAX(P957:S957)-MIN(P957:S957))))</f>
        <v>0</v>
      </c>
      <c r="AL957" s="0" t="n">
        <f aca="false">IF(MAX(P957:S957)=MIN(P957:S957),0,IF($D$17="custo",(MAX(P957:S957)-R957)/(MAX(P957:S957)-MIN(P957:S957)),(R957-MIN(P957:S957))/(MAX(P957:S957)-MIN(P957:S957))))</f>
        <v>0.807954109675964</v>
      </c>
      <c r="AM957" s="0" t="n">
        <f aca="false">IF(MAX(P957:S957)=MIN(P957:S957),0,IF($D$17="custo",(MAX(P957:S957)-S957)/(MAX(P957:S957)-MIN(P957:S957)),(S957-MIN(P957:S957))/(MAX(P957:S957)-MIN(P957:S957))))</f>
        <v>1</v>
      </c>
      <c r="AN957" s="0" t="n">
        <f aca="false">IF(MAX(T957:W957)=MIN(T957:W957),0,IF($E$17="custo",(MAX(T957:W957)-T957)/(MAX(T957:W957)-MIN(T957:W957)),(T957-MIN(T957:W957))/(MAX(T957:W957)-MIN(T957:W957))))</f>
        <v>0</v>
      </c>
      <c r="AO957" s="0" t="n">
        <f aca="false">IF(MAX(T957:W957)=MIN(T957:W957),0,IF($E$17="custo",(MAX(T957:W957)-U957)/(MAX(T957:W957)-MIN(T957:W957)),(U957-MIN(T957:W957))/(MAX(T957:W957)-MIN(T957:W957))))</f>
        <v>0.527777777777778</v>
      </c>
      <c r="AP957" s="0" t="n">
        <f aca="false">IF(MAX(T957:W957)=MIN(T957:W957),0,IF($E$17="custo",(MAX(T957:W957)-V957)/(MAX(T957:W957)-MIN(T957:W957)),(V957-MIN(T957:W957))/(MAX(T957:W957)-MIN(T957:W957))))</f>
        <v>0.75</v>
      </c>
      <c r="AQ957" s="0" t="n">
        <f aca="false">IF(MAX(T957:W957)=MIN(T957:W957),0,IF($E$17="custo",(MAX(T957:W957)-W957)/(MAX(T957:W957)-MIN(T957:W957)),(W957-MIN(T957:W957))/(MAX(T957:W957)-MIN(T957:W957))))</f>
        <v>1</v>
      </c>
      <c r="AR957" s="0" t="n">
        <f aca="false">IF(MAX(X957:AA957)=MIN(X957:AA957),0,IF($F$17="custo",(MAX(X957:AA957)-X957)/(MAX(X957:AA957)-MIN(X957:AA957)),(X957-MIN(X957:AA957))/(MAX(X957:AA957)-MIN(X957:AA957))))</f>
        <v>0</v>
      </c>
      <c r="AS957" s="0" t="n">
        <f aca="false">IF(MAX(X957:AA957)=MIN(X957:AA957),0,IF($F$17="custo",(MAX(X957:AA957)-Y957)/(MAX(X957:AA957)-MIN(X957:AA957)),(Y957-MIN(X957:AA957))/(MAX(X957:AA957)-MIN(X957:AA957))))</f>
        <v>0.628571428571429</v>
      </c>
      <c r="AT957" s="0" t="n">
        <f aca="false">IF(MAX(X957:AA957)=MIN(X957:AA957),0,IF($F$17="custo",(MAX(X957:AA957)-Z957)/(MAX(X957:AA957)-MIN(X957:AA957)),(Z957-MIN(X957:AA957))/(MAX(X957:AA957)-MIN(X957:AA957))))</f>
        <v>0.371428571428571</v>
      </c>
      <c r="AU957" s="0" t="n">
        <f aca="false">IF(MAX(X957:AA957)=MIN(X957:AA957),0,IF($F$17="custo",(MAX(X957:AA957)-AA957)/(MAX(X957:AA957)-MIN(X957:AA957)),(AA957-MIN(X957:AA957))/(MAX(X957:AA957)-MIN(X957:AA957))))</f>
        <v>1</v>
      </c>
      <c r="AV957" s="0" t="n">
        <f aca="false">STDEVP(AB957:AE957)</f>
        <v>0.402593336143227</v>
      </c>
      <c r="AW957" s="0" t="n">
        <f aca="false">STDEVP(AF957:AI957)</f>
        <v>0.377975499569516</v>
      </c>
      <c r="AX957" s="0" t="n">
        <f aca="false">STDEVP(AJ957:AM957)</f>
        <v>0.400007678254063</v>
      </c>
      <c r="AY957" s="0" t="n">
        <f aca="false">STDEVP(AN957:AQ957)</f>
        <v>0.368775501315327</v>
      </c>
      <c r="AZ957" s="0" t="n">
        <f aca="false">STDEVP(AR957:AU957)</f>
        <v>0.365055209690875</v>
      </c>
      <c r="BA957" s="0" t="n">
        <f aca="false">AV957*((1-IFERROR(CORREL(AB957:AE957,AF957:AI957),0))+(1-IFERROR(CORREL(AB957:AE957,AJ957:AM957),0))+(1-IFERROR(CORREL(AB957:AE957,AN957:AQ957),0))+(1-IFERROR(CORREL(AB957:AE957,AR957:AU957),0)))</f>
        <v>1.07470198695205</v>
      </c>
      <c r="BB957" s="0" t="n">
        <f aca="false">AW957*((1-IFERROR(CORREL(AF957:AI957,AB957:AE957),0))+(1-IFERROR(CORREL(AF957:AI957,AJ957:AM957),0))+(1-IFERROR(CORREL(AF957:AI957,AN957:AQ957),0))+(1-IFERROR(CORREL(AF957:AI957,AR957:AU957),0)))</f>
        <v>2.52376111056226</v>
      </c>
      <c r="BC957" s="0" t="n">
        <f aca="false">AX957*((1-IFERROR(CORREL(AJ957:AM957,AB957:AE957),0))+(1-IFERROR(CORREL(AJ957:AM957,AF957:AI957),0))+(1-IFERROR(CORREL(AJ957:AM957,AN957:AQ957),0))+(1-IFERROR(CORREL(AJ957:AM957,AR957:AU957),0)))</f>
        <v>1.0526487027105</v>
      </c>
      <c r="BD957" s="0" t="n">
        <f aca="false">AY957*((1-IFERROR(CORREL(AN957:AQ957,AB957:AE957),0))+(1-IFERROR(CORREL(AN957:AQ957,AF957:AI957),0))+(1-IFERROR(CORREL(AN957:AQ957,AJ957:AM957),0))+(1-IFERROR(CORREL(AN957:AQ957,AR957:AU957),0)))</f>
        <v>0.843442142150003</v>
      </c>
      <c r="BE957" s="0" t="n">
        <f aca="false">AZ957*((1-IFERROR(CORREL(AR957:AU957,AB957:AE957),0))+(1-IFERROR(CORREL(AR957:AU957,AF957:AI957),0))+(1-IFERROR(CORREL(AR957:AU957,AJ957:AM957),0))+(1-IFERROR(CORREL(AR957:AU957,AN957:AQ957),0)))</f>
        <v>1.05636853971223</v>
      </c>
      <c r="BF957" s="0" t="n">
        <f aca="false">IF(SUM(BA957:BE957)&gt;0,BA957/SUM(BA957:BE957),1/5)</f>
        <v>0.164053534428278</v>
      </c>
      <c r="BG957" s="0" t="n">
        <f aca="false">IF(SUM(BA957:BE957)&gt;0,BB957/SUM(BA957:BE957),1/5)</f>
        <v>0.385252781949913</v>
      </c>
      <c r="BH957" s="0" t="n">
        <f aca="false">IF(SUM(BA957:BE957)&gt;0,BC957/SUM(BA957:BE957),1/5)</f>
        <v>0.16068709492272</v>
      </c>
      <c r="BI957" s="0" t="n">
        <f aca="false">IF(SUM(BA957:BE957)&gt;0,BD957/SUM(BA957:BE957),1/5)</f>
        <v>0.128751659702329</v>
      </c>
      <c r="BJ957" s="0" t="n">
        <f aca="false">IF(SUM(BA957:BE957)&gt;0,BE957/SUM(BA957:BE957),1/5)</f>
        <v>0.16125492899676</v>
      </c>
      <c r="BK957" s="0" t="n">
        <f aca="false">BF957*AB957+BG957*AF957+BH957*AJ957+BI957*AN957+BJ957*AR957</f>
        <v>0.373691897415986</v>
      </c>
      <c r="BL957" s="0" t="n">
        <f aca="false">BF957*AC957+BG957*AG957+BH957*AK957+BI957*AO957+BJ957*AS957</f>
        <v>0.554565287876487</v>
      </c>
      <c r="BM957" s="0" t="n">
        <f aca="false">BF957*AD957+BG957*AH957+BH957*AL957+BI957*AP957+BJ957*AT957</f>
        <v>0.734100973856995</v>
      </c>
      <c r="BN957" s="0" t="n">
        <f aca="false">BF957*AE957+BG957*AI957+BH957*AM957+BI957*AQ957+BJ957*AU957</f>
        <v>0.614747218050087</v>
      </c>
      <c r="BO957" s="0" t="n">
        <f aca="false">RANK(BK957,$BK957:$BN957)</f>
        <v>4</v>
      </c>
      <c r="BP957" s="0" t="n">
        <f aca="false">RANK(BL957,$BK957:$BN957)</f>
        <v>3</v>
      </c>
      <c r="BQ957" s="0" t="n">
        <f aca="false">RANK(BM957,$BK957:$BN957)</f>
        <v>1</v>
      </c>
      <c r="BR957" s="0" t="n">
        <f aca="false">RANK(BN957,$BK957:$BN957)</f>
        <v>2</v>
      </c>
    </row>
    <row r="958" customFormat="false" ht="15" hidden="false" customHeight="false" outlineLevel="0" collapsed="false">
      <c r="A958" s="0" t="n">
        <v>935</v>
      </c>
      <c r="B958" s="0" t="n">
        <f aca="false">RANDBETWEEN(1,$B$5)</f>
        <v>6</v>
      </c>
      <c r="C958" s="0" t="n">
        <f aca="false">RANDBETWEEN(1,$B$5)</f>
        <v>3</v>
      </c>
      <c r="D958" s="0" t="n">
        <f aca="false">RANDBETWEEN(1,$B$5)</f>
        <v>5</v>
      </c>
      <c r="E958" s="0" t="n">
        <f aca="false">RANDBETWEEN(1,$B$5)</f>
        <v>5</v>
      </c>
      <c r="F958" s="0" t="n">
        <f aca="false">RANDBETWEEN(1,$B$5)</f>
        <v>3</v>
      </c>
      <c r="G958" s="0" t="n">
        <f aca="false">RANDBETWEEN(1,$B$5)</f>
        <v>4</v>
      </c>
      <c r="H958" s="0" t="n">
        <f aca="true">NORMINV(RAND(),$B$8,$B$13)</f>
        <v>47.4938288230597</v>
      </c>
      <c r="I958" s="0" t="n">
        <f aca="true">NORMINV(RAND(),$C$8,$C$13)</f>
        <v>64.8297547026831</v>
      </c>
      <c r="J958" s="0" t="n">
        <f aca="true">NORMINV(RAND(),$D$8,$D$13)</f>
        <v>13.9789651664071</v>
      </c>
      <c r="K958" s="0" t="n">
        <f aca="true">NORMINV(RAND(),$E$8,$E$13)</f>
        <v>3.17132823403265</v>
      </c>
      <c r="L958" s="0" t="n">
        <f aca="true">NORMINV(RAND(),$B$9,$B$14)</f>
        <v>47.4042719442658</v>
      </c>
      <c r="M958" s="0" t="n">
        <f aca="true">NORMINV(RAND(),$C$9,$C$14)</f>
        <v>54.4045027487951</v>
      </c>
      <c r="N958" s="0" t="n">
        <f aca="true">NORMINV(RAND(),$D$9,$D$14)</f>
        <v>34.7047378191204</v>
      </c>
      <c r="O958" s="0" t="n">
        <f aca="true">NORMINV(RAND(),$E$9,$E$14)</f>
        <v>26.4924817610894</v>
      </c>
      <c r="P958" s="0" t="n">
        <f aca="true">NORMINV(RAND(),$B$10,$B$15)</f>
        <v>22.2870284581795</v>
      </c>
      <c r="Q958" s="0" t="n">
        <f aca="true">NORMINV(RAND(),$C$10,$C$15)</f>
        <v>29.4414129353568</v>
      </c>
      <c r="R958" s="0" t="n">
        <f aca="true">NORMINV(RAND(),$D$10,$D$15)</f>
        <v>9.87016429626341</v>
      </c>
      <c r="S958" s="0" t="n">
        <f aca="true">NORMINV(RAND(),$E$10,$E$15)</f>
        <v>3.93252023350421</v>
      </c>
      <c r="T958" s="0" t="n">
        <f aca="false">MEDIAN(INDEX(Avaliadores!$B$17:$B$22,$B958),INDEX(Avaliadores!$B$17:$B$22,$C958),INDEX(Avaliadores!$B$17:$B$22,$D958),INDEX(Avaliadores!$B$17:$B$22,$E958),INDEX(Avaliadores!$B$17:$B$22,$F958),INDEX(Avaliadores!$B$17:$B$22,$G958))</f>
        <v>2.66666666666667</v>
      </c>
      <c r="U958" s="0" t="n">
        <f aca="false">MEDIAN(INDEX(Avaliadores!$C$17:$C$22,$B958),INDEX(Avaliadores!$C$17:$C$22,$C958),INDEX(Avaliadores!$C$17:$C$22,$D958),INDEX(Avaliadores!$C$17:$C$22,$E958),INDEX(Avaliadores!$C$17:$C$22,$F958),INDEX(Avaliadores!$C$17:$C$22,$G958))</f>
        <v>5.54166666666667</v>
      </c>
      <c r="V958" s="0" t="n">
        <f aca="false">MEDIAN(INDEX(Avaliadores!$D$17:$D$22,$B958),INDEX(Avaliadores!$D$17:$D$22,$C958),INDEX(Avaliadores!$D$17:$D$22,$D958),INDEX(Avaliadores!$D$17:$D$22,$E958),INDEX(Avaliadores!$D$17:$D$22,$F958),INDEX(Avaliadores!$D$17:$D$22,$G958))</f>
        <v>5.54166666666667</v>
      </c>
      <c r="W958" s="0" t="n">
        <f aca="false">MEDIAN(INDEX(Avaliadores!$E$17:$E$22,$B958),INDEX(Avaliadores!$E$17:$E$22,$C958),INDEX(Avaliadores!$E$17:$E$22,$D958),INDEX(Avaliadores!$E$17:$E$22,$E958),INDEX(Avaliadores!$E$17:$E$22,$F958),INDEX(Avaliadores!$E$17:$E$22,$G958))</f>
        <v>6.29166666666667</v>
      </c>
      <c r="X958" s="0" t="n">
        <f aca="false">MEDIAN(INDEX(Avaliadores!$F$17:$F$22,$B958),INDEX(Avaliadores!$F$17:$F$22,$C958),INDEX(Avaliadores!$F$17:$F$22,$D958),INDEX(Avaliadores!$F$17:$F$22,$E958),INDEX(Avaliadores!$F$17:$F$22,$F958),INDEX(Avaliadores!$F$17:$F$22,$G958))</f>
        <v>2.79166666666667</v>
      </c>
      <c r="Y958" s="0" t="n">
        <f aca="false">MEDIAN(INDEX(Avaliadores!$G$17:$G$22,$B958),INDEX(Avaliadores!$G$17:$G$22,$C958),INDEX(Avaliadores!$G$17:$G$22,$D958),INDEX(Avaliadores!$G$17:$G$22,$E958),INDEX(Avaliadores!$G$17:$G$22,$F958),INDEX(Avaliadores!$G$17:$G$22,$G958))</f>
        <v>4.79166666666667</v>
      </c>
      <c r="Z958" s="0" t="n">
        <f aca="false">MEDIAN(INDEX(Avaliadores!$H$17:$H$22,$B958),INDEX(Avaliadores!$H$17:$H$22,$C958),INDEX(Avaliadores!$H$17:$H$22,$D958),INDEX(Avaliadores!$H$17:$H$22,$E958),INDEX(Avaliadores!$H$17:$H$22,$F958),INDEX(Avaliadores!$H$17:$H$22,$G958))</f>
        <v>3.66666666666667</v>
      </c>
      <c r="AA958" s="0" t="n">
        <f aca="false">MEDIAN(INDEX(Avaliadores!$I$17:$I$22,$B958),INDEX(Avaliadores!$I$17:$I$22,$C958),INDEX(Avaliadores!$I$17:$I$22,$D958),INDEX(Avaliadores!$I$17:$I$22,$E958),INDEX(Avaliadores!$I$17:$I$22,$F958),INDEX(Avaliadores!$I$17:$I$22,$G958))</f>
        <v>6.66666666666667</v>
      </c>
      <c r="AB958" s="0" t="n">
        <f aca="false">IF(MAX(H958:K958)=MIN(H958:K958),0,IF($B$17="custo",(MAX(H958:K958)-H958)/(MAX(H958:K958)-MIN(H958:K958)),(H958-MIN(H958:K958))/(MAX(H958:K958)-MIN(H958:K958))))</f>
        <v>0.281160692422756</v>
      </c>
      <c r="AC958" s="0" t="n">
        <f aca="false">IF(MAX(H958:K958)=MIN(H958:K958),0,IF($B$17="custo",(MAX(H958:K958)-I958)/(MAX(H958:K958)-MIN(H958:K958)),(I958-MIN(H958:K958))/(MAX(H958:K958)-MIN(H958:K958))))</f>
        <v>0</v>
      </c>
      <c r="AD958" s="0" t="n">
        <f aca="false">IF(MAX(H958:K958)=MIN(H958:K958),0,IF($B$17="custo",(MAX(H958:K958)-J958)/(MAX(H958:K958)-MIN(H958:K958)),(J958-MIN(H958:K958))/(MAX(H958:K958)-MIN(H958:K958))))</f>
        <v>0.824717600636963</v>
      </c>
      <c r="AE958" s="0" t="n">
        <f aca="false">IF(MAX(H958:K958)=MIN(H958:K958),0,IF($B$17="custo",(MAX(H958:K958)-K958)/(MAX(H958:K958)-MIN(H958:K958)),(K958-MIN(H958:K958))/(MAX(H958:K958)-MIN(H958:K958))))</f>
        <v>1</v>
      </c>
      <c r="AF958" s="0" t="n">
        <f aca="false">IF(MAX(L958:O958)=MIN(L958:O958),0,IF($C$17="custo",(MAX(L958:O958)-L958)/(MAX(L958:O958)-MIN(L958:O958)),(L958-MIN(L958:O958))/(MAX(L958:O958)-MIN(L958:O958))))</f>
        <v>0.749203728113681</v>
      </c>
      <c r="AG958" s="0" t="n">
        <f aca="false">IF(MAX(L958:O958)=MIN(L958:O958),0,IF($C$17="custo",(MAX(L958:O958)-M958)/(MAX(L958:O958)-MIN(L958:O958)),(M958-MIN(L958:O958))/(MAX(L958:O958)-MIN(L958:O958))))</f>
        <v>1</v>
      </c>
      <c r="AH958" s="0" t="n">
        <f aca="false">IF(MAX(L958:O958)=MIN(L958:O958),0,IF($C$17="custo",(MAX(L958:O958)-N958)/(MAX(L958:O958)-MIN(L958:O958)),(N958-MIN(L958:O958))/(MAX(L958:O958)-MIN(L958:O958))))</f>
        <v>0.294219327996644</v>
      </c>
      <c r="AI958" s="0" t="n">
        <f aca="false">IF(MAX(L958:O958)=MIN(L958:O958),0,IF($C$17="custo",(MAX(L958:O958)-O958)/(MAX(L958:O958)-MIN(L958:O958)),(O958-MIN(L958:O958))/(MAX(L958:O958)-MIN(L958:O958))))</f>
        <v>0</v>
      </c>
      <c r="AJ958" s="0" t="n">
        <f aca="false">IF(MAX(P958:S958)=MIN(P958:S958),0,IF($D$17="custo",(MAX(P958:S958)-P958)/(MAX(P958:S958)-MIN(P958:S958)),(P958-MIN(P958:S958))/(MAX(P958:S958)-MIN(P958:S958))))</f>
        <v>0.280466289179918</v>
      </c>
      <c r="AK958" s="0" t="n">
        <f aca="false">IF(MAX(P958:S958)=MIN(P958:S958),0,IF($D$17="custo",(MAX(P958:S958)-Q958)/(MAX(P958:S958)-MIN(P958:S958)),(Q958-MIN(P958:S958))/(MAX(P958:S958)-MIN(P958:S958))))</f>
        <v>0</v>
      </c>
      <c r="AL958" s="0" t="n">
        <f aca="false">IF(MAX(P958:S958)=MIN(P958:S958),0,IF($D$17="custo",(MAX(P958:S958)-R958)/(MAX(P958:S958)-MIN(P958:S958)),(R958-MIN(P958:S958))/(MAX(P958:S958)-MIN(P958:S958))))</f>
        <v>0.76723238706759</v>
      </c>
      <c r="AM958" s="0" t="n">
        <f aca="false">IF(MAX(P958:S958)=MIN(P958:S958),0,IF($D$17="custo",(MAX(P958:S958)-S958)/(MAX(P958:S958)-MIN(P958:S958)),(S958-MIN(P958:S958))/(MAX(P958:S958)-MIN(P958:S958))))</f>
        <v>1</v>
      </c>
      <c r="AN958" s="0" t="n">
        <f aca="false">IF(MAX(T958:W958)=MIN(T958:W958),0,IF($E$17="custo",(MAX(T958:W958)-T958)/(MAX(T958:W958)-MIN(T958:W958)),(T958-MIN(T958:W958))/(MAX(T958:W958)-MIN(T958:W958))))</f>
        <v>0</v>
      </c>
      <c r="AO958" s="0" t="n">
        <f aca="false">IF(MAX(T958:W958)=MIN(T958:W958),0,IF($E$17="custo",(MAX(T958:W958)-U958)/(MAX(T958:W958)-MIN(T958:W958)),(U958-MIN(T958:W958))/(MAX(T958:W958)-MIN(T958:W958))))</f>
        <v>0.793103448275862</v>
      </c>
      <c r="AP958" s="0" t="n">
        <f aca="false">IF(MAX(T958:W958)=MIN(T958:W958),0,IF($E$17="custo",(MAX(T958:W958)-V958)/(MAX(T958:W958)-MIN(T958:W958)),(V958-MIN(T958:W958))/(MAX(T958:W958)-MIN(T958:W958))))</f>
        <v>0.793103448275862</v>
      </c>
      <c r="AQ958" s="0" t="n">
        <f aca="false">IF(MAX(T958:W958)=MIN(T958:W958),0,IF($E$17="custo",(MAX(T958:W958)-W958)/(MAX(T958:W958)-MIN(T958:W958)),(W958-MIN(T958:W958))/(MAX(T958:W958)-MIN(T958:W958))))</f>
        <v>1</v>
      </c>
      <c r="AR958" s="0" t="n">
        <f aca="false">IF(MAX(X958:AA958)=MIN(X958:AA958),0,IF($F$17="custo",(MAX(X958:AA958)-X958)/(MAX(X958:AA958)-MIN(X958:AA958)),(X958-MIN(X958:AA958))/(MAX(X958:AA958)-MIN(X958:AA958))))</f>
        <v>0</v>
      </c>
      <c r="AS958" s="0" t="n">
        <f aca="false">IF(MAX(X958:AA958)=MIN(X958:AA958),0,IF($F$17="custo",(MAX(X958:AA958)-Y958)/(MAX(X958:AA958)-MIN(X958:AA958)),(Y958-MIN(X958:AA958))/(MAX(X958:AA958)-MIN(X958:AA958))))</f>
        <v>0.516129032258065</v>
      </c>
      <c r="AT958" s="0" t="n">
        <f aca="false">IF(MAX(X958:AA958)=MIN(X958:AA958),0,IF($F$17="custo",(MAX(X958:AA958)-Z958)/(MAX(X958:AA958)-MIN(X958:AA958)),(Z958-MIN(X958:AA958))/(MAX(X958:AA958)-MIN(X958:AA958))))</f>
        <v>0.225806451612903</v>
      </c>
      <c r="AU958" s="0" t="n">
        <f aca="false">IF(MAX(X958:AA958)=MIN(X958:AA958),0,IF($F$17="custo",(MAX(X958:AA958)-AA958)/(MAX(X958:AA958)-MIN(X958:AA958)),(AA958-MIN(X958:AA958))/(MAX(X958:AA958)-MIN(X958:AA958))))</f>
        <v>1</v>
      </c>
      <c r="AV958" s="0" t="n">
        <f aca="false">STDEVP(AB958:AE958)</f>
        <v>0.403277078901406</v>
      </c>
      <c r="AW958" s="0" t="n">
        <f aca="false">STDEVP(AF958:AI958)</f>
        <v>0.388579719177874</v>
      </c>
      <c r="AX958" s="0" t="n">
        <f aca="false">STDEVP(AJ958:AM958)</f>
        <v>0.39339528719703</v>
      </c>
      <c r="AY958" s="0" t="n">
        <f aca="false">STDEVP(AN958:AQ958)</f>
        <v>0.382723670352123</v>
      </c>
      <c r="AZ958" s="0" t="n">
        <f aca="false">STDEVP(AR958:AU958)</f>
        <v>0.373762265363112</v>
      </c>
      <c r="BA958" s="0" t="n">
        <f aca="false">AV958*((1-IFERROR(CORREL(AB958:AE958,AF958:AI958),0))+(1-IFERROR(CORREL(AB958:AE958,AJ958:AM958),0))+(1-IFERROR(CORREL(AB958:AE958,AN958:AQ958),0))+(1-IFERROR(CORREL(AB958:AE958,AR958:AU958),0)))</f>
        <v>1.23987860258603</v>
      </c>
      <c r="BB958" s="0" t="n">
        <f aca="false">AW958*((1-IFERROR(CORREL(AF958:AI958,AB958:AE958),0))+(1-IFERROR(CORREL(AF958:AI958,AJ958:AM958),0))+(1-IFERROR(CORREL(AF958:AI958,AN958:AQ958),0))+(1-IFERROR(CORREL(AF958:AI958,AR958:AU958),0)))</f>
        <v>2.72608628939704</v>
      </c>
      <c r="BC958" s="0" t="n">
        <f aca="false">AX958*((1-IFERROR(CORREL(AJ958:AM958,AB958:AE958),0))+(1-IFERROR(CORREL(AJ958:AM958,AF958:AI958),0))+(1-IFERROR(CORREL(AJ958:AM958,AN958:AQ958),0))+(1-IFERROR(CORREL(AJ958:AM958,AR958:AU958),0)))</f>
        <v>1.19925679741296</v>
      </c>
      <c r="BD958" s="0" t="n">
        <f aca="false">AY958*((1-IFERROR(CORREL(AN958:AQ958,AB958:AE958),0))+(1-IFERROR(CORREL(AN958:AQ958,AF958:AI958),0))+(1-IFERROR(CORREL(AN958:AQ958,AJ958:AM958),0))+(1-IFERROR(CORREL(AN958:AQ958,AR958:AU958),0)))</f>
        <v>1.0491991994886</v>
      </c>
      <c r="BE958" s="0" t="n">
        <f aca="false">AZ958*((1-IFERROR(CORREL(AR958:AU958,AB958:AE958),0))+(1-IFERROR(CORREL(AR958:AU958,AF958:AI958),0))+(1-IFERROR(CORREL(AR958:AU958,AJ958:AM958),0))+(1-IFERROR(CORREL(AR958:AU958,AN958:AQ958),0)))</f>
        <v>1.04511460855624</v>
      </c>
      <c r="BF958" s="0" t="n">
        <f aca="false">IF(SUM(BA958:BE958)&gt;0,BA958/SUM(BA958:BE958),1/5)</f>
        <v>0.170793104190083</v>
      </c>
      <c r="BG958" s="0" t="n">
        <f aca="false">IF(SUM(BA958:BE958)&gt;0,BB958/SUM(BA958:BE958),1/5)</f>
        <v>0.375518005299104</v>
      </c>
      <c r="BH958" s="0" t="n">
        <f aca="false">IF(SUM(BA958:BE958)&gt;0,BC958/SUM(BA958:BE958),1/5)</f>
        <v>0.165197456205803</v>
      </c>
      <c r="BI958" s="0" t="n">
        <f aca="false">IF(SUM(BA958:BE958)&gt;0,BD958/SUM(BA958:BE958),1/5)</f>
        <v>0.144527043067489</v>
      </c>
      <c r="BJ958" s="0" t="n">
        <f aca="false">IF(SUM(BA958:BE958)&gt;0,BE958/SUM(BA958:BE958),1/5)</f>
        <v>0.14396439123752</v>
      </c>
      <c r="BK958" s="0" t="n">
        <f aca="false">BF958*AB958+BG958*AF958+BH958*AJ958+BI958*AN958+BJ958*AR958</f>
        <v>0.375692114503021</v>
      </c>
      <c r="BL958" s="0" t="n">
        <f aca="false">BF958*AC958+BG958*AG958+BH958*AK958+BI958*AO958+BJ958*AS958</f>
        <v>0.564447103454087</v>
      </c>
      <c r="BM958" s="0" t="n">
        <f aca="false">BF958*AD958+BG958*AH958+BH958*AL958+BI958*AP958+BJ958*AT958</f>
        <v>0.525218557494895</v>
      </c>
      <c r="BN958" s="0" t="n">
        <f aca="false">BF958*AE958+BG958*AI958+BH958*AM958+BI958*AQ958+BJ958*AU958</f>
        <v>0.624481994700896</v>
      </c>
      <c r="BO958" s="0" t="n">
        <f aca="false">RANK(BK958,$BK958:$BN958)</f>
        <v>4</v>
      </c>
      <c r="BP958" s="0" t="n">
        <f aca="false">RANK(BL958,$BK958:$BN958)</f>
        <v>2</v>
      </c>
      <c r="BQ958" s="0" t="n">
        <f aca="false">RANK(BM958,$BK958:$BN958)</f>
        <v>3</v>
      </c>
      <c r="BR958" s="0" t="n">
        <f aca="false">RANK(BN958,$BK958:$BN958)</f>
        <v>1</v>
      </c>
    </row>
    <row r="959" customFormat="false" ht="15" hidden="false" customHeight="false" outlineLevel="0" collapsed="false">
      <c r="A959" s="0" t="n">
        <v>936</v>
      </c>
      <c r="B959" s="0" t="n">
        <f aca="false">RANDBETWEEN(1,$B$5)</f>
        <v>5</v>
      </c>
      <c r="C959" s="0" t="n">
        <f aca="false">RANDBETWEEN(1,$B$5)</f>
        <v>2</v>
      </c>
      <c r="D959" s="0" t="n">
        <f aca="false">RANDBETWEEN(1,$B$5)</f>
        <v>2</v>
      </c>
      <c r="E959" s="0" t="n">
        <f aca="false">RANDBETWEEN(1,$B$5)</f>
        <v>6</v>
      </c>
      <c r="F959" s="0" t="n">
        <f aca="false">RANDBETWEEN(1,$B$5)</f>
        <v>3</v>
      </c>
      <c r="G959" s="0" t="n">
        <f aca="false">RANDBETWEEN(1,$B$5)</f>
        <v>4</v>
      </c>
      <c r="H959" s="0" t="n">
        <f aca="true">NORMINV(RAND(),$B$8,$B$13)</f>
        <v>47.4965527680574</v>
      </c>
      <c r="I959" s="0" t="n">
        <f aca="true">NORMINV(RAND(),$C$8,$C$13)</f>
        <v>66.996445008591</v>
      </c>
      <c r="J959" s="0" t="n">
        <f aca="true">NORMINV(RAND(),$D$8,$D$13)</f>
        <v>14.5600806230002</v>
      </c>
      <c r="K959" s="0" t="n">
        <f aca="true">NORMINV(RAND(),$E$8,$E$13)</f>
        <v>3.48312406817993</v>
      </c>
      <c r="L959" s="0" t="n">
        <f aca="true">NORMINV(RAND(),$B$9,$B$14)</f>
        <v>51.098919141891</v>
      </c>
      <c r="M959" s="0" t="n">
        <f aca="true">NORMINV(RAND(),$C$9,$C$14)</f>
        <v>58.2862673519228</v>
      </c>
      <c r="N959" s="0" t="n">
        <f aca="true">NORMINV(RAND(),$D$9,$D$14)</f>
        <v>45.7974156630869</v>
      </c>
      <c r="O959" s="0" t="n">
        <f aca="true">NORMINV(RAND(),$E$9,$E$14)</f>
        <v>26.2071004745356</v>
      </c>
      <c r="P959" s="0" t="n">
        <f aca="true">NORMINV(RAND(),$B$10,$B$15)</f>
        <v>23.145629053637</v>
      </c>
      <c r="Q959" s="0" t="n">
        <f aca="true">NORMINV(RAND(),$C$10,$C$15)</f>
        <v>29.8610579212685</v>
      </c>
      <c r="R959" s="0" t="n">
        <f aca="true">NORMINV(RAND(),$D$10,$D$15)</f>
        <v>9.40200004228927</v>
      </c>
      <c r="S959" s="0" t="n">
        <f aca="true">NORMINV(RAND(),$E$10,$E$15)</f>
        <v>3.85540699070929</v>
      </c>
      <c r="T959" s="0" t="n">
        <f aca="false">MEDIAN(INDEX(Avaliadores!$B$17:$B$22,$B959),INDEX(Avaliadores!$B$17:$B$22,$C959),INDEX(Avaliadores!$B$17:$B$22,$D959),INDEX(Avaliadores!$B$17:$B$22,$E959),INDEX(Avaliadores!$B$17:$B$22,$F959),INDEX(Avaliadores!$B$17:$B$22,$G959))</f>
        <v>2.91666666666667</v>
      </c>
      <c r="U959" s="0" t="n">
        <f aca="false">MEDIAN(INDEX(Avaliadores!$C$17:$C$22,$B959),INDEX(Avaliadores!$C$17:$C$22,$C959),INDEX(Avaliadores!$C$17:$C$22,$D959),INDEX(Avaliadores!$C$17:$C$22,$E959),INDEX(Avaliadores!$C$17:$C$22,$F959),INDEX(Avaliadores!$C$17:$C$22,$G959))</f>
        <v>5.29166666666667</v>
      </c>
      <c r="V959" s="0" t="n">
        <f aca="false">MEDIAN(INDEX(Avaliadores!$D$17:$D$22,$B959),INDEX(Avaliadores!$D$17:$D$22,$C959),INDEX(Avaliadores!$D$17:$D$22,$D959),INDEX(Avaliadores!$D$17:$D$22,$E959),INDEX(Avaliadores!$D$17:$D$22,$F959),INDEX(Avaliadores!$D$17:$D$22,$G959))</f>
        <v>5.66666666666667</v>
      </c>
      <c r="W959" s="0" t="n">
        <f aca="false">MEDIAN(INDEX(Avaliadores!$E$17:$E$22,$B959),INDEX(Avaliadores!$E$17:$E$22,$C959),INDEX(Avaliadores!$E$17:$E$22,$D959),INDEX(Avaliadores!$E$17:$E$22,$E959),INDEX(Avaliadores!$E$17:$E$22,$F959),INDEX(Avaliadores!$E$17:$E$22,$G959))</f>
        <v>6.04166666666667</v>
      </c>
      <c r="X959" s="0" t="n">
        <f aca="false">MEDIAN(INDEX(Avaliadores!$F$17:$F$22,$B959),INDEX(Avaliadores!$F$17:$F$22,$C959),INDEX(Avaliadores!$F$17:$F$22,$D959),INDEX(Avaliadores!$F$17:$F$22,$E959),INDEX(Avaliadores!$F$17:$F$22,$F959),INDEX(Avaliadores!$F$17:$F$22,$G959))</f>
        <v>2.66666666666667</v>
      </c>
      <c r="Y959" s="0" t="n">
        <f aca="false">MEDIAN(INDEX(Avaliadores!$G$17:$G$22,$B959),INDEX(Avaliadores!$G$17:$G$22,$C959),INDEX(Avaliadores!$G$17:$G$22,$D959),INDEX(Avaliadores!$G$17:$G$22,$E959),INDEX(Avaliadores!$G$17:$G$22,$F959),INDEX(Avaliadores!$G$17:$G$22,$G959))</f>
        <v>5.41666666666667</v>
      </c>
      <c r="Z959" s="0" t="n">
        <f aca="false">MEDIAN(INDEX(Avaliadores!$H$17:$H$22,$B959),INDEX(Avaliadores!$H$17:$H$22,$C959),INDEX(Avaliadores!$H$17:$H$22,$D959),INDEX(Avaliadores!$H$17:$H$22,$E959),INDEX(Avaliadores!$H$17:$H$22,$F959),INDEX(Avaliadores!$H$17:$H$22,$G959))</f>
        <v>3.91666666666667</v>
      </c>
      <c r="AA959" s="0" t="n">
        <f aca="false">MEDIAN(INDEX(Avaliadores!$I$17:$I$22,$B959),INDEX(Avaliadores!$I$17:$I$22,$C959),INDEX(Avaliadores!$I$17:$I$22,$D959),INDEX(Avaliadores!$I$17:$I$22,$E959),INDEX(Avaliadores!$I$17:$I$22,$F959),INDEX(Avaliadores!$I$17:$I$22,$G959))</f>
        <v>6.29166666666667</v>
      </c>
      <c r="AB959" s="0" t="n">
        <f aca="false">IF(MAX(H959:K959)=MIN(H959:K959),0,IF($B$17="custo",(MAX(H959:K959)-H959)/(MAX(H959:K959)-MIN(H959:K959)),(H959-MIN(H959:K959))/(MAX(H959:K959)-MIN(H959:K959))))</f>
        <v>0.307020510844152</v>
      </c>
      <c r="AC959" s="0" t="n">
        <f aca="false">IF(MAX(H959:K959)=MIN(H959:K959),0,IF($B$17="custo",(MAX(H959:K959)-I959)/(MAX(H959:K959)-MIN(H959:K959)),(I959-MIN(H959:K959))/(MAX(H959:K959)-MIN(H959:K959))))</f>
        <v>0</v>
      </c>
      <c r="AD959" s="0" t="n">
        <f aca="false">IF(MAX(H959:K959)=MIN(H959:K959),0,IF($B$17="custo",(MAX(H959:K959)-J959)/(MAX(H959:K959)-MIN(H959:K959)),(J959-MIN(H959:K959))/(MAX(H959:K959)-MIN(H959:K959))))</f>
        <v>0.825596325450958</v>
      </c>
      <c r="AE959" s="0" t="n">
        <f aca="false">IF(MAX(H959:K959)=MIN(H959:K959),0,IF($B$17="custo",(MAX(H959:K959)-K959)/(MAX(H959:K959)-MIN(H959:K959)),(K959-MIN(H959:K959))/(MAX(H959:K959)-MIN(H959:K959))))</f>
        <v>1</v>
      </c>
      <c r="AF959" s="0" t="n">
        <f aca="false">IF(MAX(L959:O959)=MIN(L959:O959),0,IF($C$17="custo",(MAX(L959:O959)-L959)/(MAX(L959:O959)-MIN(L959:O959)),(L959-MIN(L959:O959))/(MAX(L959:O959)-MIN(L959:O959))))</f>
        <v>0.775949661114852</v>
      </c>
      <c r="AG959" s="0" t="n">
        <f aca="false">IF(MAX(L959:O959)=MIN(L959:O959),0,IF($C$17="custo",(MAX(L959:O959)-M959)/(MAX(L959:O959)-MIN(L959:O959)),(M959-MIN(L959:O959))/(MAX(L959:O959)-MIN(L959:O959))))</f>
        <v>1</v>
      </c>
      <c r="AH959" s="0" t="n">
        <f aca="false">IF(MAX(L959:O959)=MIN(L959:O959),0,IF($C$17="custo",(MAX(L959:O959)-N959)/(MAX(L959:O959)-MIN(L959:O959)),(N959-MIN(L959:O959))/(MAX(L959:O959)-MIN(L959:O959))))</f>
        <v>0.610686532584504</v>
      </c>
      <c r="AI959" s="0" t="n">
        <f aca="false">IF(MAX(L959:O959)=MIN(L959:O959),0,IF($C$17="custo",(MAX(L959:O959)-O959)/(MAX(L959:O959)-MIN(L959:O959)),(O959-MIN(L959:O959))/(MAX(L959:O959)-MIN(L959:O959))))</f>
        <v>0</v>
      </c>
      <c r="AJ959" s="0" t="n">
        <f aca="false">IF(MAX(P959:S959)=MIN(P959:S959),0,IF($D$17="custo",(MAX(P959:S959)-P959)/(MAX(P959:S959)-MIN(P959:S959)),(P959-MIN(P959:S959))/(MAX(P959:S959)-MIN(P959:S959))))</f>
        <v>0.258229601157193</v>
      </c>
      <c r="AK959" s="0" t="n">
        <f aca="false">IF(MAX(P959:S959)=MIN(P959:S959),0,IF($D$17="custo",(MAX(P959:S959)-Q959)/(MAX(P959:S959)-MIN(P959:S959)),(Q959-MIN(P959:S959))/(MAX(P959:S959)-MIN(P959:S959))))</f>
        <v>0</v>
      </c>
      <c r="AL959" s="0" t="n">
        <f aca="false">IF(MAX(P959:S959)=MIN(P959:S959),0,IF($D$17="custo",(MAX(P959:S959)-R959)/(MAX(P959:S959)-MIN(P959:S959)),(R959-MIN(P959:S959))/(MAX(P959:S959)-MIN(P959:S959))))</f>
        <v>0.786715853935339</v>
      </c>
      <c r="AM959" s="0" t="n">
        <f aca="false">IF(MAX(P959:S959)=MIN(P959:S959),0,IF($D$17="custo",(MAX(P959:S959)-S959)/(MAX(P959:S959)-MIN(P959:S959)),(S959-MIN(P959:S959))/(MAX(P959:S959)-MIN(P959:S959))))</f>
        <v>1</v>
      </c>
      <c r="AN959" s="0" t="n">
        <f aca="false">IF(MAX(T959:W959)=MIN(T959:W959),0,IF($E$17="custo",(MAX(T959:W959)-T959)/(MAX(T959:W959)-MIN(T959:W959)),(T959-MIN(T959:W959))/(MAX(T959:W959)-MIN(T959:W959))))</f>
        <v>0</v>
      </c>
      <c r="AO959" s="0" t="n">
        <f aca="false">IF(MAX(T959:W959)=MIN(T959:W959),0,IF($E$17="custo",(MAX(T959:W959)-U959)/(MAX(T959:W959)-MIN(T959:W959)),(U959-MIN(T959:W959))/(MAX(T959:W959)-MIN(T959:W959))))</f>
        <v>0.76</v>
      </c>
      <c r="AP959" s="0" t="n">
        <f aca="false">IF(MAX(T959:W959)=MIN(T959:W959),0,IF($E$17="custo",(MAX(T959:W959)-V959)/(MAX(T959:W959)-MIN(T959:W959)),(V959-MIN(T959:W959))/(MAX(T959:W959)-MIN(T959:W959))))</f>
        <v>0.88</v>
      </c>
      <c r="AQ959" s="0" t="n">
        <f aca="false">IF(MAX(T959:W959)=MIN(T959:W959),0,IF($E$17="custo",(MAX(T959:W959)-W959)/(MAX(T959:W959)-MIN(T959:W959)),(W959-MIN(T959:W959))/(MAX(T959:W959)-MIN(T959:W959))))</f>
        <v>1</v>
      </c>
      <c r="AR959" s="0" t="n">
        <f aca="false">IF(MAX(X959:AA959)=MIN(X959:AA959),0,IF($F$17="custo",(MAX(X959:AA959)-X959)/(MAX(X959:AA959)-MIN(X959:AA959)),(X959-MIN(X959:AA959))/(MAX(X959:AA959)-MIN(X959:AA959))))</f>
        <v>0</v>
      </c>
      <c r="AS959" s="0" t="n">
        <f aca="false">IF(MAX(X959:AA959)=MIN(X959:AA959),0,IF($F$17="custo",(MAX(X959:AA959)-Y959)/(MAX(X959:AA959)-MIN(X959:AA959)),(Y959-MIN(X959:AA959))/(MAX(X959:AA959)-MIN(X959:AA959))))</f>
        <v>0.758620689655172</v>
      </c>
      <c r="AT959" s="0" t="n">
        <f aca="false">IF(MAX(X959:AA959)=MIN(X959:AA959),0,IF($F$17="custo",(MAX(X959:AA959)-Z959)/(MAX(X959:AA959)-MIN(X959:AA959)),(Z959-MIN(X959:AA959))/(MAX(X959:AA959)-MIN(X959:AA959))))</f>
        <v>0.344827586206897</v>
      </c>
      <c r="AU959" s="0" t="n">
        <f aca="false">IF(MAX(X959:AA959)=MIN(X959:AA959),0,IF($F$17="custo",(MAX(X959:AA959)-AA959)/(MAX(X959:AA959)-MIN(X959:AA959)),(AA959-MIN(X959:AA959))/(MAX(X959:AA959)-MIN(X959:AA959))))</f>
        <v>1</v>
      </c>
      <c r="AV959" s="0" t="n">
        <f aca="false">STDEVP(AB959:AE959)</f>
        <v>0.399642729217231</v>
      </c>
      <c r="AW959" s="0" t="n">
        <f aca="false">STDEVP(AF959:AI959)</f>
        <v>0.371156246544296</v>
      </c>
      <c r="AX959" s="0" t="n">
        <f aca="false">STDEVP(AJ959:AM959)</f>
        <v>0.400048085600691</v>
      </c>
      <c r="AY959" s="0" t="n">
        <f aca="false">STDEVP(AN959:AQ959)</f>
        <v>0.390384425918863</v>
      </c>
      <c r="AZ959" s="0" t="n">
        <f aca="false">STDEVP(AR959:AU959)</f>
        <v>0.383499593440262</v>
      </c>
      <c r="BA959" s="0" t="n">
        <f aca="false">AV959*((1-IFERROR(CORREL(AB959:AE959,AF959:AI959),0))+(1-IFERROR(CORREL(AB959:AE959,AJ959:AM959),0))+(1-IFERROR(CORREL(AB959:AE959,AN959:AQ959),0))+(1-IFERROR(CORREL(AB959:AE959,AR959:AU959),0)))</f>
        <v>1.24586792890553</v>
      </c>
      <c r="BB959" s="0" t="n">
        <f aca="false">AW959*((1-IFERROR(CORREL(AF959:AI959,AB959:AE959),0))+(1-IFERROR(CORREL(AF959:AI959,AJ959:AM959),0))+(1-IFERROR(CORREL(AF959:AI959,AN959:AQ959),0))+(1-IFERROR(CORREL(AF959:AI959,AR959:AU959),0)))</f>
        <v>2.5174510511413</v>
      </c>
      <c r="BC959" s="0" t="n">
        <f aca="false">AX959*((1-IFERROR(CORREL(AJ959:AM959,AB959:AE959),0))+(1-IFERROR(CORREL(AJ959:AM959,AF959:AI959),0))+(1-IFERROR(CORREL(AJ959:AM959,AN959:AQ959),0))+(1-IFERROR(CORREL(AJ959:AM959,AR959:AU959),0)))</f>
        <v>1.21688574768596</v>
      </c>
      <c r="BD959" s="0" t="n">
        <f aca="false">AY959*((1-IFERROR(CORREL(AN959:AQ959,AB959:AE959),0))+(1-IFERROR(CORREL(AN959:AQ959,AF959:AI959),0))+(1-IFERROR(CORREL(AN959:AQ959,AJ959:AM959),0))+(1-IFERROR(CORREL(AN959:AQ959,AR959:AU959),0)))</f>
        <v>1.01440895047625</v>
      </c>
      <c r="BE959" s="0" t="n">
        <f aca="false">AZ959*((1-IFERROR(CORREL(AR959:AU959,AB959:AE959),0))+(1-IFERROR(CORREL(AR959:AU959,AF959:AI959),0))+(1-IFERROR(CORREL(AR959:AU959,AJ959:AM959),0))+(1-IFERROR(CORREL(AR959:AU959,AN959:AQ959),0)))</f>
        <v>1.18708983072597</v>
      </c>
      <c r="BF959" s="0" t="n">
        <f aca="false">IF(SUM(BA959:BE959)&gt;0,BA959/SUM(BA959:BE959),1/5)</f>
        <v>0.173478051183192</v>
      </c>
      <c r="BG959" s="0" t="n">
        <f aca="false">IF(SUM(BA959:BE959)&gt;0,BB959/SUM(BA959:BE959),1/5)</f>
        <v>0.350536756078728</v>
      </c>
      <c r="BH959" s="0" t="n">
        <f aca="false">IF(SUM(BA959:BE959)&gt;0,BC959/SUM(BA959:BE959),1/5)</f>
        <v>0.169442493159456</v>
      </c>
      <c r="BI959" s="0" t="n">
        <f aca="false">IF(SUM(BA959:BE959)&gt;0,BD959/SUM(BA959:BE959),1/5)</f>
        <v>0.1412490712286</v>
      </c>
      <c r="BJ959" s="0" t="n">
        <f aca="false">IF(SUM(BA959:BE959)&gt;0,BE959/SUM(BA959:BE959),1/5)</f>
        <v>0.165293628350024</v>
      </c>
      <c r="BK959" s="0" t="n">
        <f aca="false">BF959*AB959+BG959*AF959+BH959*AJ959+BI959*AN959+BJ959*AR959</f>
        <v>0.369015264409747</v>
      </c>
      <c r="BL959" s="0" t="n">
        <f aca="false">BF959*AC959+BG959*AG959+BH959*AK959+BI959*AO959+BJ959*AS959</f>
        <v>0.583281216546965</v>
      </c>
      <c r="BM959" s="0" t="n">
        <f aca="false">BF959*AD959+BG959*AH959+BH959*AL959+BI959*AP959+BJ959*AT959</f>
        <v>0.671890998975736</v>
      </c>
      <c r="BN959" s="0" t="n">
        <f aca="false">BF959*AE959+BG959*AI959+BH959*AM959+BI959*AQ959+BJ959*AU959</f>
        <v>0.649463243921272</v>
      </c>
      <c r="BO959" s="0" t="n">
        <f aca="false">RANK(BK959,$BK959:$BN959)</f>
        <v>4</v>
      </c>
      <c r="BP959" s="0" t="n">
        <f aca="false">RANK(BL959,$BK959:$BN959)</f>
        <v>3</v>
      </c>
      <c r="BQ959" s="0" t="n">
        <f aca="false">RANK(BM959,$BK959:$BN959)</f>
        <v>1</v>
      </c>
      <c r="BR959" s="0" t="n">
        <f aca="false">RANK(BN959,$BK959:$BN959)</f>
        <v>2</v>
      </c>
    </row>
    <row r="960" customFormat="false" ht="15" hidden="false" customHeight="false" outlineLevel="0" collapsed="false">
      <c r="A960" s="0" t="n">
        <v>937</v>
      </c>
      <c r="B960" s="0" t="n">
        <f aca="false">RANDBETWEEN(1,$B$5)</f>
        <v>1</v>
      </c>
      <c r="C960" s="0" t="n">
        <f aca="false">RANDBETWEEN(1,$B$5)</f>
        <v>1</v>
      </c>
      <c r="D960" s="0" t="n">
        <f aca="false">RANDBETWEEN(1,$B$5)</f>
        <v>4</v>
      </c>
      <c r="E960" s="0" t="n">
        <f aca="false">RANDBETWEEN(1,$B$5)</f>
        <v>3</v>
      </c>
      <c r="F960" s="0" t="n">
        <f aca="false">RANDBETWEEN(1,$B$5)</f>
        <v>4</v>
      </c>
      <c r="G960" s="0" t="n">
        <f aca="false">RANDBETWEEN(1,$B$5)</f>
        <v>4</v>
      </c>
      <c r="H960" s="0" t="n">
        <f aca="true">NORMINV(RAND(),$B$8,$B$13)</f>
        <v>49.9107723767884</v>
      </c>
      <c r="I960" s="0" t="n">
        <f aca="true">NORMINV(RAND(),$C$8,$C$13)</f>
        <v>62.3952052844231</v>
      </c>
      <c r="J960" s="0" t="n">
        <f aca="true">NORMINV(RAND(),$D$8,$D$13)</f>
        <v>15.0693394285711</v>
      </c>
      <c r="K960" s="0" t="n">
        <f aca="true">NORMINV(RAND(),$E$8,$E$13)</f>
        <v>3.42382206449675</v>
      </c>
      <c r="L960" s="0" t="n">
        <f aca="true">NORMINV(RAND(),$B$9,$B$14)</f>
        <v>49.4478829567733</v>
      </c>
      <c r="M960" s="0" t="n">
        <f aca="true">NORMINV(RAND(),$C$9,$C$14)</f>
        <v>57.1375692534712</v>
      </c>
      <c r="N960" s="0" t="n">
        <f aca="true">NORMINV(RAND(),$D$9,$D$14)</f>
        <v>47.4346657570004</v>
      </c>
      <c r="O960" s="0" t="n">
        <f aca="true">NORMINV(RAND(),$E$9,$E$14)</f>
        <v>27.9345901381121</v>
      </c>
      <c r="P960" s="0" t="n">
        <f aca="true">NORMINV(RAND(),$B$10,$B$15)</f>
        <v>24.4033232147702</v>
      </c>
      <c r="Q960" s="0" t="n">
        <f aca="true">NORMINV(RAND(),$C$10,$C$15)</f>
        <v>30.825297547915</v>
      </c>
      <c r="R960" s="0" t="n">
        <f aca="true">NORMINV(RAND(),$D$10,$D$15)</f>
        <v>10.5036735562696</v>
      </c>
      <c r="S960" s="0" t="n">
        <f aca="true">NORMINV(RAND(),$E$10,$E$15)</f>
        <v>3.7892346564036</v>
      </c>
      <c r="T960" s="0" t="n">
        <f aca="false">MEDIAN(INDEX(Avaliadores!$B$17:$B$22,$B960),INDEX(Avaliadores!$B$17:$B$22,$C960),INDEX(Avaliadores!$B$17:$B$22,$D960),INDEX(Avaliadores!$B$17:$B$22,$E960),INDEX(Avaliadores!$B$17:$B$22,$F960),INDEX(Avaliadores!$B$17:$B$22,$G960))</f>
        <v>3.16666666666667</v>
      </c>
      <c r="U960" s="0" t="n">
        <f aca="false">MEDIAN(INDEX(Avaliadores!$C$17:$C$22,$B960),INDEX(Avaliadores!$C$17:$C$22,$C960),INDEX(Avaliadores!$C$17:$C$22,$D960),INDEX(Avaliadores!$C$17:$C$22,$E960),INDEX(Avaliadores!$C$17:$C$22,$F960),INDEX(Avaliadores!$C$17:$C$22,$G960))</f>
        <v>5.16666666666667</v>
      </c>
      <c r="V960" s="0" t="n">
        <f aca="false">MEDIAN(INDEX(Avaliadores!$D$17:$D$22,$B960),INDEX(Avaliadores!$D$17:$D$22,$C960),INDEX(Avaliadores!$D$17:$D$22,$D960),INDEX(Avaliadores!$D$17:$D$22,$E960),INDEX(Avaliadores!$D$17:$D$22,$F960),INDEX(Avaliadores!$D$17:$D$22,$G960))</f>
        <v>5.66666666666667</v>
      </c>
      <c r="W960" s="0" t="n">
        <f aca="false">MEDIAN(INDEX(Avaliadores!$E$17:$E$22,$B960),INDEX(Avaliadores!$E$17:$E$22,$C960),INDEX(Avaliadores!$E$17:$E$22,$D960),INDEX(Avaliadores!$E$17:$E$22,$E960),INDEX(Avaliadores!$E$17:$E$22,$F960),INDEX(Avaliadores!$E$17:$E$22,$G960))</f>
        <v>6.54166666666667</v>
      </c>
      <c r="X960" s="0" t="n">
        <f aca="false">MEDIAN(INDEX(Avaliadores!$F$17:$F$22,$B960),INDEX(Avaliadores!$F$17:$F$22,$C960),INDEX(Avaliadores!$F$17:$F$22,$D960),INDEX(Avaliadores!$F$17:$F$22,$E960),INDEX(Avaliadores!$F$17:$F$22,$F960),INDEX(Avaliadores!$F$17:$F$22,$G960))</f>
        <v>3.16666666666667</v>
      </c>
      <c r="Y960" s="0" t="n">
        <f aca="false">MEDIAN(INDEX(Avaliadores!$G$17:$G$22,$B960),INDEX(Avaliadores!$G$17:$G$22,$C960),INDEX(Avaliadores!$G$17:$G$22,$D960),INDEX(Avaliadores!$G$17:$G$22,$E960),INDEX(Avaliadores!$G$17:$G$22,$F960),INDEX(Avaliadores!$G$17:$G$22,$G960))</f>
        <v>4.79166666666667</v>
      </c>
      <c r="Z960" s="0" t="n">
        <f aca="false">MEDIAN(INDEX(Avaliadores!$H$17:$H$22,$B960),INDEX(Avaliadores!$H$17:$H$22,$C960),INDEX(Avaliadores!$H$17:$H$22,$D960),INDEX(Avaliadores!$H$17:$H$22,$E960),INDEX(Avaliadores!$H$17:$H$22,$F960),INDEX(Avaliadores!$H$17:$H$22,$G960))</f>
        <v>3.66666666666667</v>
      </c>
      <c r="AA960" s="0" t="n">
        <f aca="false">MEDIAN(INDEX(Avaliadores!$I$17:$I$22,$B960),INDEX(Avaliadores!$I$17:$I$22,$C960),INDEX(Avaliadores!$I$17:$I$22,$D960),INDEX(Avaliadores!$I$17:$I$22,$E960),INDEX(Avaliadores!$I$17:$I$22,$F960),INDEX(Avaliadores!$I$17:$I$22,$G960))</f>
        <v>6.16666666666667</v>
      </c>
      <c r="AB960" s="0" t="n">
        <f aca="false">IF(MAX(H960:K960)=MIN(H960:K960),0,IF($B$17="custo",(MAX(H960:K960)-H960)/(MAX(H960:K960)-MIN(H960:K960)),(H960-MIN(H960:K960))/(MAX(H960:K960)-MIN(H960:K960))))</f>
        <v>0.211703240215267</v>
      </c>
      <c r="AC960" s="0" t="n">
        <f aca="false">IF(MAX(H960:K960)=MIN(H960:K960),0,IF($B$17="custo",(MAX(H960:K960)-I960)/(MAX(H960:K960)-MIN(H960:K960)),(I960-MIN(H960:K960))/(MAX(H960:K960)-MIN(H960:K960))))</f>
        <v>0</v>
      </c>
      <c r="AD960" s="0" t="n">
        <f aca="false">IF(MAX(H960:K960)=MIN(H960:K960),0,IF($B$17="custo",(MAX(H960:K960)-J960)/(MAX(H960:K960)-MIN(H960:K960)),(J960-MIN(H960:K960))/(MAX(H960:K960)-MIN(H960:K960))))</f>
        <v>0.802522567248528</v>
      </c>
      <c r="AE960" s="0" t="n">
        <f aca="false">IF(MAX(H960:K960)=MIN(H960:K960),0,IF($B$17="custo",(MAX(H960:K960)-K960)/(MAX(H960:K960)-MIN(H960:K960)),(K960-MIN(H960:K960))/(MAX(H960:K960)-MIN(H960:K960))))</f>
        <v>1</v>
      </c>
      <c r="AF960" s="0" t="n">
        <f aca="false">IF(MAX(L960:O960)=MIN(L960:O960),0,IF($C$17="custo",(MAX(L960:O960)-L960)/(MAX(L960:O960)-MIN(L960:O960)),(L960-MIN(L960:O960))/(MAX(L960:O960)-MIN(L960:O960))))</f>
        <v>0.736681443823875</v>
      </c>
      <c r="AG960" s="0" t="n">
        <f aca="false">IF(MAX(L960:O960)=MIN(L960:O960),0,IF($C$17="custo",(MAX(L960:O960)-M960)/(MAX(L960:O960)-MIN(L960:O960)),(M960-MIN(L960:O960))/(MAX(L960:O960)-MIN(L960:O960))))</f>
        <v>1</v>
      </c>
      <c r="AH960" s="0" t="n">
        <f aca="false">IF(MAX(L960:O960)=MIN(L960:O960),0,IF($C$17="custo",(MAX(L960:O960)-N960)/(MAX(L960:O960)-MIN(L960:O960)),(N960-MIN(L960:O960))/(MAX(L960:O960)-MIN(L960:O960))))</f>
        <v>0.667742682753636</v>
      </c>
      <c r="AI960" s="0" t="n">
        <f aca="false">IF(MAX(L960:O960)=MIN(L960:O960),0,IF($C$17="custo",(MAX(L960:O960)-O960)/(MAX(L960:O960)-MIN(L960:O960)),(O960-MIN(L960:O960))/(MAX(L960:O960)-MIN(L960:O960))))</f>
        <v>0</v>
      </c>
      <c r="AJ960" s="0" t="n">
        <f aca="false">IF(MAX(P960:S960)=MIN(P960:S960),0,IF($D$17="custo",(MAX(P960:S960)-P960)/(MAX(P960:S960)-MIN(P960:S960)),(P960-MIN(P960:S960))/(MAX(P960:S960)-MIN(P960:S960))))</f>
        <v>0.237533636421638</v>
      </c>
      <c r="AK960" s="0" t="n">
        <f aca="false">IF(MAX(P960:S960)=MIN(P960:S960),0,IF($D$17="custo",(MAX(P960:S960)-Q960)/(MAX(P960:S960)-MIN(P960:S960)),(Q960-MIN(P960:S960))/(MAX(P960:S960)-MIN(P960:S960))))</f>
        <v>0</v>
      </c>
      <c r="AL960" s="0" t="n">
        <f aca="false">IF(MAX(P960:S960)=MIN(P960:S960),0,IF($D$17="custo",(MAX(P960:S960)-R960)/(MAX(P960:S960)-MIN(P960:S960)),(R960-MIN(P960:S960))/(MAX(P960:S960)-MIN(P960:S960))))</f>
        <v>0.75164879121604</v>
      </c>
      <c r="AM960" s="0" t="n">
        <f aca="false">IF(MAX(P960:S960)=MIN(P960:S960),0,IF($D$17="custo",(MAX(P960:S960)-S960)/(MAX(P960:S960)-MIN(P960:S960)),(S960-MIN(P960:S960))/(MAX(P960:S960)-MIN(P960:S960))))</f>
        <v>1</v>
      </c>
      <c r="AN960" s="0" t="n">
        <f aca="false">IF(MAX(T960:W960)=MIN(T960:W960),0,IF($E$17="custo",(MAX(T960:W960)-T960)/(MAX(T960:W960)-MIN(T960:W960)),(T960-MIN(T960:W960))/(MAX(T960:W960)-MIN(T960:W960))))</f>
        <v>0</v>
      </c>
      <c r="AO960" s="0" t="n">
        <f aca="false">IF(MAX(T960:W960)=MIN(T960:W960),0,IF($E$17="custo",(MAX(T960:W960)-U960)/(MAX(T960:W960)-MIN(T960:W960)),(U960-MIN(T960:W960))/(MAX(T960:W960)-MIN(T960:W960))))</f>
        <v>0.592592592592593</v>
      </c>
      <c r="AP960" s="0" t="n">
        <f aca="false">IF(MAX(T960:W960)=MIN(T960:W960),0,IF($E$17="custo",(MAX(T960:W960)-V960)/(MAX(T960:W960)-MIN(T960:W960)),(V960-MIN(T960:W960))/(MAX(T960:W960)-MIN(T960:W960))))</f>
        <v>0.740740740740741</v>
      </c>
      <c r="AQ960" s="0" t="n">
        <f aca="false">IF(MAX(T960:W960)=MIN(T960:W960),0,IF($E$17="custo",(MAX(T960:W960)-W960)/(MAX(T960:W960)-MIN(T960:W960)),(W960-MIN(T960:W960))/(MAX(T960:W960)-MIN(T960:W960))))</f>
        <v>1</v>
      </c>
      <c r="AR960" s="0" t="n">
        <f aca="false">IF(MAX(X960:AA960)=MIN(X960:AA960),0,IF($F$17="custo",(MAX(X960:AA960)-X960)/(MAX(X960:AA960)-MIN(X960:AA960)),(X960-MIN(X960:AA960))/(MAX(X960:AA960)-MIN(X960:AA960))))</f>
        <v>0</v>
      </c>
      <c r="AS960" s="0" t="n">
        <f aca="false">IF(MAX(X960:AA960)=MIN(X960:AA960),0,IF($F$17="custo",(MAX(X960:AA960)-Y960)/(MAX(X960:AA960)-MIN(X960:AA960)),(Y960-MIN(X960:AA960))/(MAX(X960:AA960)-MIN(X960:AA960))))</f>
        <v>0.541666666666667</v>
      </c>
      <c r="AT960" s="0" t="n">
        <f aca="false">IF(MAX(X960:AA960)=MIN(X960:AA960),0,IF($F$17="custo",(MAX(X960:AA960)-Z960)/(MAX(X960:AA960)-MIN(X960:AA960)),(Z960-MIN(X960:AA960))/(MAX(X960:AA960)-MIN(X960:AA960))))</f>
        <v>0.166666666666667</v>
      </c>
      <c r="AU960" s="0" t="n">
        <f aca="false">IF(MAX(X960:AA960)=MIN(X960:AA960),0,IF($F$17="custo",(MAX(X960:AA960)-AA960)/(MAX(X960:AA960)-MIN(X960:AA960)),(AA960-MIN(X960:AA960))/(MAX(X960:AA960)-MIN(X960:AA960))))</f>
        <v>1</v>
      </c>
      <c r="AV960" s="0" t="n">
        <f aca="false">STDEVP(AB960:AE960)</f>
        <v>0.410665414905345</v>
      </c>
      <c r="AW960" s="0" t="n">
        <f aca="false">STDEVP(AF960:AI960)</f>
        <v>0.368532900474451</v>
      </c>
      <c r="AX960" s="0" t="n">
        <f aca="false">STDEVP(AJ960:AM960)</f>
        <v>0.397550767563902</v>
      </c>
      <c r="AY960" s="0" t="n">
        <f aca="false">STDEVP(AN960:AQ960)</f>
        <v>0.366998540418637</v>
      </c>
      <c r="AZ960" s="0" t="n">
        <f aca="false">STDEVP(AR960:AU960)</f>
        <v>0.384571144624474</v>
      </c>
      <c r="BA960" s="0" t="n">
        <f aca="false">AV960*((1-IFERROR(CORREL(AB960:AE960,AF960:AI960),0))+(1-IFERROR(CORREL(AB960:AE960,AJ960:AM960),0))+(1-IFERROR(CORREL(AB960:AE960,AN960:AQ960),0))+(1-IFERROR(CORREL(AB960:AE960,AR960:AU960),0)))</f>
        <v>1.12121191807287</v>
      </c>
      <c r="BB960" s="0" t="n">
        <f aca="false">AW960*((1-IFERROR(CORREL(AF960:AI960,AB960:AE960),0))+(1-IFERROR(CORREL(AF960:AI960,AJ960:AM960),0))+(1-IFERROR(CORREL(AF960:AI960,AN960:AQ960),0))+(1-IFERROR(CORREL(AF960:AI960,AR960:AU960),0)))</f>
        <v>2.57420517757383</v>
      </c>
      <c r="BC960" s="0" t="n">
        <f aca="false">AX960*((1-IFERROR(CORREL(AJ960:AM960,AB960:AE960),0))+(1-IFERROR(CORREL(AJ960:AM960,AF960:AI960),0))+(1-IFERROR(CORREL(AJ960:AM960,AN960:AQ960),0))+(1-IFERROR(CORREL(AJ960:AM960,AR960:AU960),0)))</f>
        <v>1.0960460329483</v>
      </c>
      <c r="BD960" s="0" t="n">
        <f aca="false">AY960*((1-IFERROR(CORREL(AN960:AQ960,AB960:AE960),0))+(1-IFERROR(CORREL(AN960:AQ960,AF960:AI960),0))+(1-IFERROR(CORREL(AN960:AQ960,AJ960:AM960),0))+(1-IFERROR(CORREL(AN960:AQ960,AR960:AU960),0)))</f>
        <v>0.886081794252526</v>
      </c>
      <c r="BE960" s="0" t="n">
        <f aca="false">AZ960*((1-IFERROR(CORREL(AR960:AU960,AB960:AE960),0))+(1-IFERROR(CORREL(AR960:AU960,AF960:AI960),0))+(1-IFERROR(CORREL(AR960:AU960,AJ960:AM960),0))+(1-IFERROR(CORREL(AR960:AU960,AN960:AQ960),0)))</f>
        <v>1.1469289806597</v>
      </c>
      <c r="BF960" s="0" t="n">
        <f aca="false">IF(SUM(BA960:BE960)&gt;0,BA960/SUM(BA960:BE960),1/5)</f>
        <v>0.164292798818771</v>
      </c>
      <c r="BG960" s="0" t="n">
        <f aca="false">IF(SUM(BA960:BE960)&gt;0,BB960/SUM(BA960:BE960),1/5)</f>
        <v>0.37720199592981</v>
      </c>
      <c r="BH960" s="0" t="n">
        <f aca="false">IF(SUM(BA960:BE960)&gt;0,BC960/SUM(BA960:BE960),1/5)</f>
        <v>0.160605205389535</v>
      </c>
      <c r="BI960" s="0" t="n">
        <f aca="false">IF(SUM(BA960:BE960)&gt;0,BD960/SUM(BA960:BE960),1/5)</f>
        <v>0.129838842785691</v>
      </c>
      <c r="BJ960" s="0" t="n">
        <f aca="false">IF(SUM(BA960:BE960)&gt;0,BE960/SUM(BA960:BE960),1/5)</f>
        <v>0.168061157076192</v>
      </c>
      <c r="BK960" s="0" t="n">
        <f aca="false">BF960*AB960+BG960*AF960+BH960*AJ960+BI960*AN960+BJ960*AR960</f>
        <v>0.350808167293209</v>
      </c>
      <c r="BL960" s="0" t="n">
        <f aca="false">BF960*AC960+BG960*AG960+BH960*AK960+BI960*AO960+BJ960*AS960</f>
        <v>0.545176659145009</v>
      </c>
      <c r="BM960" s="0" t="n">
        <f aca="false">BF960*AD960+BG960*AH960+BH960*AL960+BI960*AP960+BJ960*AT960</f>
        <v>0.628628373312757</v>
      </c>
      <c r="BN960" s="0" t="n">
        <f aca="false">BF960*AE960+BG960*AI960+BH960*AM960+BI960*AQ960+BJ960*AU960</f>
        <v>0.62279800407019</v>
      </c>
      <c r="BO960" s="0" t="n">
        <f aca="false">RANK(BK960,$BK960:$BN960)</f>
        <v>4</v>
      </c>
      <c r="BP960" s="0" t="n">
        <f aca="false">RANK(BL960,$BK960:$BN960)</f>
        <v>3</v>
      </c>
      <c r="BQ960" s="0" t="n">
        <f aca="false">RANK(BM960,$BK960:$BN960)</f>
        <v>1</v>
      </c>
      <c r="BR960" s="0" t="n">
        <f aca="false">RANK(BN960,$BK960:$BN960)</f>
        <v>2</v>
      </c>
    </row>
    <row r="961" customFormat="false" ht="15" hidden="false" customHeight="false" outlineLevel="0" collapsed="false">
      <c r="A961" s="0" t="n">
        <v>938</v>
      </c>
      <c r="B961" s="0" t="n">
        <f aca="false">RANDBETWEEN(1,$B$5)</f>
        <v>3</v>
      </c>
      <c r="C961" s="0" t="n">
        <f aca="false">RANDBETWEEN(1,$B$5)</f>
        <v>4</v>
      </c>
      <c r="D961" s="0" t="n">
        <f aca="false">RANDBETWEEN(1,$B$5)</f>
        <v>4</v>
      </c>
      <c r="E961" s="0" t="n">
        <f aca="false">RANDBETWEEN(1,$B$5)</f>
        <v>3</v>
      </c>
      <c r="F961" s="0" t="n">
        <f aca="false">RANDBETWEEN(1,$B$5)</f>
        <v>1</v>
      </c>
      <c r="G961" s="0" t="n">
        <f aca="false">RANDBETWEEN(1,$B$5)</f>
        <v>4</v>
      </c>
      <c r="H961" s="0" t="n">
        <f aca="true">NORMINV(RAND(),$B$8,$B$13)</f>
        <v>46.9508638928037</v>
      </c>
      <c r="I961" s="0" t="n">
        <f aca="true">NORMINV(RAND(),$C$8,$C$13)</f>
        <v>63.986145505831</v>
      </c>
      <c r="J961" s="0" t="n">
        <f aca="true">NORMINV(RAND(),$D$8,$D$13)</f>
        <v>14.9596904935978</v>
      </c>
      <c r="K961" s="0" t="n">
        <f aca="true">NORMINV(RAND(),$E$8,$E$13)</f>
        <v>3.25694540833185</v>
      </c>
      <c r="L961" s="0" t="n">
        <f aca="true">NORMINV(RAND(),$B$9,$B$14)</f>
        <v>40.8266138205338</v>
      </c>
      <c r="M961" s="0" t="n">
        <f aca="true">NORMINV(RAND(),$C$9,$C$14)</f>
        <v>61.7734960245773</v>
      </c>
      <c r="N961" s="0" t="n">
        <f aca="true">NORMINV(RAND(),$D$9,$D$14)</f>
        <v>50.928552350638</v>
      </c>
      <c r="O961" s="0" t="n">
        <f aca="true">NORMINV(RAND(),$E$9,$E$14)</f>
        <v>25.780433583777</v>
      </c>
      <c r="P961" s="0" t="n">
        <f aca="true">NORMINV(RAND(),$B$10,$B$15)</f>
        <v>24.6474211752598</v>
      </c>
      <c r="Q961" s="0" t="n">
        <f aca="true">NORMINV(RAND(),$C$10,$C$15)</f>
        <v>30.8687088086431</v>
      </c>
      <c r="R961" s="0" t="n">
        <f aca="true">NORMINV(RAND(),$D$10,$D$15)</f>
        <v>9.69346664483048</v>
      </c>
      <c r="S961" s="0" t="n">
        <f aca="true">NORMINV(RAND(),$E$10,$E$15)</f>
        <v>3.98751999380466</v>
      </c>
      <c r="T961" s="0" t="n">
        <f aca="false">MEDIAN(INDEX(Avaliadores!$B$17:$B$22,$B961),INDEX(Avaliadores!$B$17:$B$22,$C961),INDEX(Avaliadores!$B$17:$B$22,$D961),INDEX(Avaliadores!$B$17:$B$22,$E961),INDEX(Avaliadores!$B$17:$B$22,$F961),INDEX(Avaliadores!$B$17:$B$22,$G961))</f>
        <v>3.16666666666667</v>
      </c>
      <c r="U961" s="0" t="n">
        <f aca="false">MEDIAN(INDEX(Avaliadores!$C$17:$C$22,$B961),INDEX(Avaliadores!$C$17:$C$22,$C961),INDEX(Avaliadores!$C$17:$C$22,$D961),INDEX(Avaliadores!$C$17:$C$22,$E961),INDEX(Avaliadores!$C$17:$C$22,$F961),INDEX(Avaliadores!$C$17:$C$22,$G961))</f>
        <v>5.16666666666667</v>
      </c>
      <c r="V961" s="0" t="n">
        <f aca="false">MEDIAN(INDEX(Avaliadores!$D$17:$D$22,$B961),INDEX(Avaliadores!$D$17:$D$22,$C961),INDEX(Avaliadores!$D$17:$D$22,$D961),INDEX(Avaliadores!$D$17:$D$22,$E961),INDEX(Avaliadores!$D$17:$D$22,$F961),INDEX(Avaliadores!$D$17:$D$22,$G961))</f>
        <v>5.66666666666667</v>
      </c>
      <c r="W961" s="0" t="n">
        <f aca="false">MEDIAN(INDEX(Avaliadores!$E$17:$E$22,$B961),INDEX(Avaliadores!$E$17:$E$22,$C961),INDEX(Avaliadores!$E$17:$E$22,$D961),INDEX(Avaliadores!$E$17:$E$22,$E961),INDEX(Avaliadores!$E$17:$E$22,$F961),INDEX(Avaliadores!$E$17:$E$22,$G961))</f>
        <v>6.54166666666667</v>
      </c>
      <c r="X961" s="0" t="n">
        <f aca="false">MEDIAN(INDEX(Avaliadores!$F$17:$F$22,$B961),INDEX(Avaliadores!$F$17:$F$22,$C961),INDEX(Avaliadores!$F$17:$F$22,$D961),INDEX(Avaliadores!$F$17:$F$22,$E961),INDEX(Avaliadores!$F$17:$F$22,$F961),INDEX(Avaliadores!$F$17:$F$22,$G961))</f>
        <v>3.16666666666667</v>
      </c>
      <c r="Y961" s="0" t="n">
        <f aca="false">MEDIAN(INDEX(Avaliadores!$G$17:$G$22,$B961),INDEX(Avaliadores!$G$17:$G$22,$C961),INDEX(Avaliadores!$G$17:$G$22,$D961),INDEX(Avaliadores!$G$17:$G$22,$E961),INDEX(Avaliadores!$G$17:$G$22,$F961),INDEX(Avaliadores!$G$17:$G$22,$G961))</f>
        <v>4.79166666666667</v>
      </c>
      <c r="Z961" s="0" t="n">
        <f aca="false">MEDIAN(INDEX(Avaliadores!$H$17:$H$22,$B961),INDEX(Avaliadores!$H$17:$H$22,$C961),INDEX(Avaliadores!$H$17:$H$22,$D961),INDEX(Avaliadores!$H$17:$H$22,$E961),INDEX(Avaliadores!$H$17:$H$22,$F961),INDEX(Avaliadores!$H$17:$H$22,$G961))</f>
        <v>3.66666666666667</v>
      </c>
      <c r="AA961" s="0" t="n">
        <f aca="false">MEDIAN(INDEX(Avaliadores!$I$17:$I$22,$B961),INDEX(Avaliadores!$I$17:$I$22,$C961),INDEX(Avaliadores!$I$17:$I$22,$D961),INDEX(Avaliadores!$I$17:$I$22,$E961),INDEX(Avaliadores!$I$17:$I$22,$F961),INDEX(Avaliadores!$I$17:$I$22,$G961))</f>
        <v>6.16666666666667</v>
      </c>
      <c r="AB961" s="0" t="n">
        <f aca="false">IF(MAX(H961:K961)=MIN(H961:K961),0,IF($B$17="custo",(MAX(H961:K961)-H961)/(MAX(H961:K961)-MIN(H961:K961)),(H961-MIN(H961:K961))/(MAX(H961:K961)-MIN(H961:K961))))</f>
        <v>0.280512201472729</v>
      </c>
      <c r="AC961" s="0" t="n">
        <f aca="false">IF(MAX(H961:K961)=MIN(H961:K961),0,IF($B$17="custo",(MAX(H961:K961)-I961)/(MAX(H961:K961)-MIN(H961:K961)),(I961-MIN(H961:K961))/(MAX(H961:K961)-MIN(H961:K961))))</f>
        <v>0</v>
      </c>
      <c r="AD961" s="0" t="n">
        <f aca="false">IF(MAX(H961:K961)=MIN(H961:K961),0,IF($B$17="custo",(MAX(H961:K961)-J961)/(MAX(H961:K961)-MIN(H961:K961)),(J961-MIN(H961:K961))/(MAX(H961:K961)-MIN(H961:K961))))</f>
        <v>0.807296241898831</v>
      </c>
      <c r="AE961" s="0" t="n">
        <f aca="false">IF(MAX(H961:K961)=MIN(H961:K961),0,IF($B$17="custo",(MAX(H961:K961)-K961)/(MAX(H961:K961)-MIN(H961:K961)),(K961-MIN(H961:K961))/(MAX(H961:K961)-MIN(H961:K961))))</f>
        <v>1</v>
      </c>
      <c r="AF961" s="0" t="n">
        <f aca="false">IF(MAX(L961:O961)=MIN(L961:O961),0,IF($C$17="custo",(MAX(L961:O961)-L961)/(MAX(L961:O961)-MIN(L961:O961)),(L961-MIN(L961:O961))/(MAX(L961:O961)-MIN(L961:O961))))</f>
        <v>0.418030009574875</v>
      </c>
      <c r="AG961" s="0" t="n">
        <f aca="false">IF(MAX(L961:O961)=MIN(L961:O961),0,IF($C$17="custo",(MAX(L961:O961)-M961)/(MAX(L961:O961)-MIN(L961:O961)),(M961-MIN(L961:O961))/(MAX(L961:O961)-MIN(L961:O961))))</f>
        <v>1</v>
      </c>
      <c r="AH961" s="0" t="n">
        <f aca="false">IF(MAX(L961:O961)=MIN(L961:O961),0,IF($C$17="custo",(MAX(L961:O961)-N961)/(MAX(L961:O961)-MIN(L961:O961)),(N961-MIN(L961:O961))/(MAX(L961:O961)-MIN(L961:O961))))</f>
        <v>0.69869349984385</v>
      </c>
      <c r="AI961" s="0" t="n">
        <f aca="false">IF(MAX(L961:O961)=MIN(L961:O961),0,IF($C$17="custo",(MAX(L961:O961)-O961)/(MAX(L961:O961)-MIN(L961:O961)),(O961-MIN(L961:O961))/(MAX(L961:O961)-MIN(L961:O961))))</f>
        <v>0</v>
      </c>
      <c r="AJ961" s="0" t="n">
        <f aca="false">IF(MAX(P961:S961)=MIN(P961:S961),0,IF($D$17="custo",(MAX(P961:S961)-P961)/(MAX(P961:S961)-MIN(P961:S961)),(P961-MIN(P961:S961))/(MAX(P961:S961)-MIN(P961:S961))))</f>
        <v>0.231436476869995</v>
      </c>
      <c r="AK961" s="0" t="n">
        <f aca="false">IF(MAX(P961:S961)=MIN(P961:S961),0,IF($D$17="custo",(MAX(P961:S961)-Q961)/(MAX(P961:S961)-MIN(P961:S961)),(Q961-MIN(P961:S961))/(MAX(P961:S961)-MIN(P961:S961))))</f>
        <v>0</v>
      </c>
      <c r="AL961" s="0" t="n">
        <f aca="false">IF(MAX(P961:S961)=MIN(P961:S961),0,IF($D$17="custo",(MAX(P961:S961)-R961)/(MAX(P961:S961)-MIN(P961:S961)),(R961-MIN(P961:S961))/(MAX(P961:S961)-MIN(P961:S961))))</f>
        <v>0.787734586802347</v>
      </c>
      <c r="AM961" s="0" t="n">
        <f aca="false">IF(MAX(P961:S961)=MIN(P961:S961),0,IF($D$17="custo",(MAX(P961:S961)-S961)/(MAX(P961:S961)-MIN(P961:S961)),(S961-MIN(P961:S961))/(MAX(P961:S961)-MIN(P961:S961))))</f>
        <v>1</v>
      </c>
      <c r="AN961" s="0" t="n">
        <f aca="false">IF(MAX(T961:W961)=MIN(T961:W961),0,IF($E$17="custo",(MAX(T961:W961)-T961)/(MAX(T961:W961)-MIN(T961:W961)),(T961-MIN(T961:W961))/(MAX(T961:W961)-MIN(T961:W961))))</f>
        <v>0</v>
      </c>
      <c r="AO961" s="0" t="n">
        <f aca="false">IF(MAX(T961:W961)=MIN(T961:W961),0,IF($E$17="custo",(MAX(T961:W961)-U961)/(MAX(T961:W961)-MIN(T961:W961)),(U961-MIN(T961:W961))/(MAX(T961:W961)-MIN(T961:W961))))</f>
        <v>0.592592592592593</v>
      </c>
      <c r="AP961" s="0" t="n">
        <f aca="false">IF(MAX(T961:W961)=MIN(T961:W961),0,IF($E$17="custo",(MAX(T961:W961)-V961)/(MAX(T961:W961)-MIN(T961:W961)),(V961-MIN(T961:W961))/(MAX(T961:W961)-MIN(T961:W961))))</f>
        <v>0.740740740740741</v>
      </c>
      <c r="AQ961" s="0" t="n">
        <f aca="false">IF(MAX(T961:W961)=MIN(T961:W961),0,IF($E$17="custo",(MAX(T961:W961)-W961)/(MAX(T961:W961)-MIN(T961:W961)),(W961-MIN(T961:W961))/(MAX(T961:W961)-MIN(T961:W961))))</f>
        <v>1</v>
      </c>
      <c r="AR961" s="0" t="n">
        <f aca="false">IF(MAX(X961:AA961)=MIN(X961:AA961),0,IF($F$17="custo",(MAX(X961:AA961)-X961)/(MAX(X961:AA961)-MIN(X961:AA961)),(X961-MIN(X961:AA961))/(MAX(X961:AA961)-MIN(X961:AA961))))</f>
        <v>0</v>
      </c>
      <c r="AS961" s="0" t="n">
        <f aca="false">IF(MAX(X961:AA961)=MIN(X961:AA961),0,IF($F$17="custo",(MAX(X961:AA961)-Y961)/(MAX(X961:AA961)-MIN(X961:AA961)),(Y961-MIN(X961:AA961))/(MAX(X961:AA961)-MIN(X961:AA961))))</f>
        <v>0.541666666666667</v>
      </c>
      <c r="AT961" s="0" t="n">
        <f aca="false">IF(MAX(X961:AA961)=MIN(X961:AA961),0,IF($F$17="custo",(MAX(X961:AA961)-Z961)/(MAX(X961:AA961)-MIN(X961:AA961)),(Z961-MIN(X961:AA961))/(MAX(X961:AA961)-MIN(X961:AA961))))</f>
        <v>0.166666666666667</v>
      </c>
      <c r="AU961" s="0" t="n">
        <f aca="false">IF(MAX(X961:AA961)=MIN(X961:AA961),0,IF($F$17="custo",(MAX(X961:AA961)-AA961)/(MAX(X961:AA961)-MIN(X961:AA961)),(AA961-MIN(X961:AA961))/(MAX(X961:AA961)-MIN(X961:AA961))))</f>
        <v>1</v>
      </c>
      <c r="AV961" s="0" t="n">
        <f aca="false">STDEVP(AB961:AE961)</f>
        <v>0.40021191052543</v>
      </c>
      <c r="AW961" s="0" t="n">
        <f aca="false">STDEVP(AF961:AI961)</f>
        <v>0.368372125641225</v>
      </c>
      <c r="AX961" s="0" t="n">
        <f aca="false">STDEVP(AJ961:AM961)</f>
        <v>0.404606498952296</v>
      </c>
      <c r="AY961" s="0" t="n">
        <f aca="false">STDEVP(AN961:AQ961)</f>
        <v>0.366998540418637</v>
      </c>
      <c r="AZ961" s="0" t="n">
        <f aca="false">STDEVP(AR961:AU961)</f>
        <v>0.384571144624474</v>
      </c>
      <c r="BA961" s="0" t="n">
        <f aca="false">AV961*((1-IFERROR(CORREL(AB961:AE961,AF961:AI961),0))+(1-IFERROR(CORREL(AB961:AE961,AJ961:AM961),0))+(1-IFERROR(CORREL(AB961:AE961,AN961:AQ961),0))+(1-IFERROR(CORREL(AB961:AE961,AR961:AU961),0)))</f>
        <v>1.07171061037043</v>
      </c>
      <c r="BB961" s="0" t="n">
        <f aca="false">AW961*((1-IFERROR(CORREL(AF961:AI961,AB961:AE961),0))+(1-IFERROR(CORREL(AF961:AI961,AJ961:AM961),0))+(1-IFERROR(CORREL(AF961:AI961,AN961:AQ961),0))+(1-IFERROR(CORREL(AF961:AI961,AR961:AU961),0)))</f>
        <v>2.24314507039427</v>
      </c>
      <c r="BC961" s="0" t="n">
        <f aca="false">AX961*((1-IFERROR(CORREL(AJ961:AM961,AB961:AE961),0))+(1-IFERROR(CORREL(AJ961:AM961,AF961:AI961),0))+(1-IFERROR(CORREL(AJ961:AM961,AN961:AQ961),0))+(1-IFERROR(CORREL(AJ961:AM961,AR961:AU961),0)))</f>
        <v>1.04910764989399</v>
      </c>
      <c r="BD961" s="0" t="n">
        <f aca="false">AY961*((1-IFERROR(CORREL(AN961:AQ961,AB961:AE961),0))+(1-IFERROR(CORREL(AN961:AQ961,AF961:AI961),0))+(1-IFERROR(CORREL(AN961:AQ961,AJ961:AM961),0))+(1-IFERROR(CORREL(AN961:AQ961,AR961:AU961),0)))</f>
        <v>0.77329265223409</v>
      </c>
      <c r="BE961" s="0" t="n">
        <f aca="false">AZ961*((1-IFERROR(CORREL(AR961:AU961,AB961:AE961),0))+(1-IFERROR(CORREL(AR961:AU961,AF961:AI961),0))+(1-IFERROR(CORREL(AR961:AU961,AJ961:AM961),0))+(1-IFERROR(CORREL(AR961:AU961,AN961:AQ961),0)))</f>
        <v>1.08215613922855</v>
      </c>
      <c r="BF961" s="0" t="n">
        <f aca="false">IF(SUM(BA961:BE961)&gt;0,BA961/SUM(BA961:BE961),1/5)</f>
        <v>0.172317027610785</v>
      </c>
      <c r="BG961" s="0" t="n">
        <f aca="false">IF(SUM(BA961:BE961)&gt;0,BB961/SUM(BA961:BE961),1/5)</f>
        <v>0.360668343944568</v>
      </c>
      <c r="BH961" s="0" t="n">
        <f aca="false">IF(SUM(BA961:BE961)&gt;0,BC961/SUM(BA961:BE961),1/5)</f>
        <v>0.16868276764656</v>
      </c>
      <c r="BI961" s="0" t="n">
        <f aca="false">IF(SUM(BA961:BE961)&gt;0,BD961/SUM(BA961:BE961),1/5)</f>
        <v>0.124335328974844</v>
      </c>
      <c r="BJ961" s="0" t="n">
        <f aca="false">IF(SUM(BA961:BE961)&gt;0,BE961/SUM(BA961:BE961),1/5)</f>
        <v>0.173996531823244</v>
      </c>
      <c r="BK961" s="0" t="n">
        <f aca="false">BF961*AB961+BG961*AF961+BH961*AJ961+BI961*AN961+BJ961*AR961</f>
        <v>0.23814656549164</v>
      </c>
      <c r="BL961" s="0" t="n">
        <f aca="false">BF961*AC961+BG961*AG961+BH961*AK961+BI961*AO961+BJ961*AS961</f>
        <v>0.528596660296881</v>
      </c>
      <c r="BM961" s="0" t="n">
        <f aca="false">BF961*AD961+BG961*AH961+BH961*AL961+BI961*AP961+BJ961*AT961</f>
        <v>0.645084432247228</v>
      </c>
      <c r="BN961" s="0" t="n">
        <f aca="false">BF961*AE961+BG961*AI961+BH961*AM961+BI961*AQ961+BJ961*AU961</f>
        <v>0.639331656055432</v>
      </c>
      <c r="BO961" s="0" t="n">
        <f aca="false">RANK(BK961,$BK961:$BN961)</f>
        <v>4</v>
      </c>
      <c r="BP961" s="0" t="n">
        <f aca="false">RANK(BL961,$BK961:$BN961)</f>
        <v>3</v>
      </c>
      <c r="BQ961" s="0" t="n">
        <f aca="false">RANK(BM961,$BK961:$BN961)</f>
        <v>1</v>
      </c>
      <c r="BR961" s="0" t="n">
        <f aca="false">RANK(BN961,$BK961:$BN961)</f>
        <v>2</v>
      </c>
    </row>
    <row r="962" customFormat="false" ht="15" hidden="false" customHeight="false" outlineLevel="0" collapsed="false">
      <c r="A962" s="0" t="n">
        <v>939</v>
      </c>
      <c r="B962" s="0" t="n">
        <f aca="false">RANDBETWEEN(1,$B$5)</f>
        <v>6</v>
      </c>
      <c r="C962" s="0" t="n">
        <f aca="false">RANDBETWEEN(1,$B$5)</f>
        <v>5</v>
      </c>
      <c r="D962" s="0" t="n">
        <f aca="false">RANDBETWEEN(1,$B$5)</f>
        <v>3</v>
      </c>
      <c r="E962" s="0" t="n">
        <f aca="false">RANDBETWEEN(1,$B$5)</f>
        <v>5</v>
      </c>
      <c r="F962" s="0" t="n">
        <f aca="false">RANDBETWEEN(1,$B$5)</f>
        <v>6</v>
      </c>
      <c r="G962" s="0" t="n">
        <f aca="false">RANDBETWEEN(1,$B$5)</f>
        <v>2</v>
      </c>
      <c r="H962" s="0" t="n">
        <f aca="true">NORMINV(RAND(),$B$8,$B$13)</f>
        <v>50.829043941691</v>
      </c>
      <c r="I962" s="0" t="n">
        <f aca="true">NORMINV(RAND(),$C$8,$C$13)</f>
        <v>67.1781531710256</v>
      </c>
      <c r="J962" s="0" t="n">
        <f aca="true">NORMINV(RAND(),$D$8,$D$13)</f>
        <v>16.0906080821728</v>
      </c>
      <c r="K962" s="0" t="n">
        <f aca="true">NORMINV(RAND(),$E$8,$E$13)</f>
        <v>3.31293925020697</v>
      </c>
      <c r="L962" s="0" t="n">
        <f aca="true">NORMINV(RAND(),$B$9,$B$14)</f>
        <v>50.3324840574878</v>
      </c>
      <c r="M962" s="0" t="n">
        <f aca="true">NORMINV(RAND(),$C$9,$C$14)</f>
        <v>59.6316825260199</v>
      </c>
      <c r="N962" s="0" t="n">
        <f aca="true">NORMINV(RAND(),$D$9,$D$14)</f>
        <v>38.1743832827177</v>
      </c>
      <c r="O962" s="0" t="n">
        <f aca="true">NORMINV(RAND(),$E$9,$E$14)</f>
        <v>23.3273466069404</v>
      </c>
      <c r="P962" s="0" t="n">
        <f aca="true">NORMINV(RAND(),$B$10,$B$15)</f>
        <v>24.2416755940501</v>
      </c>
      <c r="Q962" s="0" t="n">
        <f aca="true">NORMINV(RAND(),$C$10,$C$15)</f>
        <v>27.9432532629839</v>
      </c>
      <c r="R962" s="0" t="n">
        <f aca="true">NORMINV(RAND(),$D$10,$D$15)</f>
        <v>10.366297267434</v>
      </c>
      <c r="S962" s="0" t="n">
        <f aca="true">NORMINV(RAND(),$E$10,$E$15)</f>
        <v>3.76689691771973</v>
      </c>
      <c r="T962" s="0" t="n">
        <f aca="false">MEDIAN(INDEX(Avaliadores!$B$17:$B$22,$B962),INDEX(Avaliadores!$B$17:$B$22,$C962),INDEX(Avaliadores!$B$17:$B$22,$D962),INDEX(Avaliadores!$B$17:$B$22,$E962),INDEX(Avaliadores!$B$17:$B$22,$F962),INDEX(Avaliadores!$B$17:$B$22,$G962))</f>
        <v>2.54166666666667</v>
      </c>
      <c r="U962" s="0" t="n">
        <f aca="false">MEDIAN(INDEX(Avaliadores!$C$17:$C$22,$B962),INDEX(Avaliadores!$C$17:$C$22,$C962),INDEX(Avaliadores!$C$17:$C$22,$D962),INDEX(Avaliadores!$C$17:$C$22,$E962),INDEX(Avaliadores!$C$17:$C$22,$F962),INDEX(Avaliadores!$C$17:$C$22,$G962))</f>
        <v>5.54166666666667</v>
      </c>
      <c r="V962" s="0" t="n">
        <f aca="false">MEDIAN(INDEX(Avaliadores!$D$17:$D$22,$B962),INDEX(Avaliadores!$D$17:$D$22,$C962),INDEX(Avaliadores!$D$17:$D$22,$D962),INDEX(Avaliadores!$D$17:$D$22,$E962),INDEX(Avaliadores!$D$17:$D$22,$F962),INDEX(Avaliadores!$D$17:$D$22,$G962))</f>
        <v>5.54166666666667</v>
      </c>
      <c r="W962" s="0" t="n">
        <f aca="false">MEDIAN(INDEX(Avaliadores!$E$17:$E$22,$B962),INDEX(Avaliadores!$E$17:$E$22,$C962),INDEX(Avaliadores!$E$17:$E$22,$D962),INDEX(Avaliadores!$E$17:$E$22,$E962),INDEX(Avaliadores!$E$17:$E$22,$F962),INDEX(Avaliadores!$E$17:$E$22,$G962))</f>
        <v>6.04166666666667</v>
      </c>
      <c r="X962" s="0" t="n">
        <f aca="false">MEDIAN(INDEX(Avaliadores!$F$17:$F$22,$B962),INDEX(Avaliadores!$F$17:$F$22,$C962),INDEX(Avaliadores!$F$17:$F$22,$D962),INDEX(Avaliadores!$F$17:$F$22,$E962),INDEX(Avaliadores!$F$17:$F$22,$F962),INDEX(Avaliadores!$F$17:$F$22,$G962))</f>
        <v>2.66666666666667</v>
      </c>
      <c r="Y962" s="0" t="n">
        <f aca="false">MEDIAN(INDEX(Avaliadores!$G$17:$G$22,$B962),INDEX(Avaliadores!$G$17:$G$22,$C962),INDEX(Avaliadores!$G$17:$G$22,$D962),INDEX(Avaliadores!$G$17:$G$22,$E962),INDEX(Avaliadores!$G$17:$G$22,$F962),INDEX(Avaliadores!$G$17:$G$22,$G962))</f>
        <v>5.04166666666667</v>
      </c>
      <c r="Z962" s="0" t="n">
        <f aca="false">MEDIAN(INDEX(Avaliadores!$H$17:$H$22,$B962),INDEX(Avaliadores!$H$17:$H$22,$C962),INDEX(Avaliadores!$H$17:$H$22,$D962),INDEX(Avaliadores!$H$17:$H$22,$E962),INDEX(Avaliadores!$H$17:$H$22,$F962),INDEX(Avaliadores!$H$17:$H$22,$G962))</f>
        <v>3.91666666666667</v>
      </c>
      <c r="AA962" s="0" t="n">
        <f aca="false">MEDIAN(INDEX(Avaliadores!$I$17:$I$22,$B962),INDEX(Avaliadores!$I$17:$I$22,$C962),INDEX(Avaliadores!$I$17:$I$22,$D962),INDEX(Avaliadores!$I$17:$I$22,$E962),INDEX(Avaliadores!$I$17:$I$22,$F962),INDEX(Avaliadores!$I$17:$I$22,$G962))</f>
        <v>6.66666666666667</v>
      </c>
      <c r="AB962" s="0" t="n">
        <f aca="false">IF(MAX(H962:K962)=MIN(H962:K962),0,IF($B$17="custo",(MAX(H962:K962)-H962)/(MAX(H962:K962)-MIN(H962:K962)),(H962-MIN(H962:K962))/(MAX(H962:K962)-MIN(H962:K962))))</f>
        <v>0.255993963311617</v>
      </c>
      <c r="AC962" s="0" t="n">
        <f aca="false">IF(MAX(H962:K962)=MIN(H962:K962),0,IF($B$17="custo",(MAX(H962:K962)-I962)/(MAX(H962:K962)-MIN(H962:K962)),(I962-MIN(H962:K962))/(MAX(H962:K962)-MIN(H962:K962))))</f>
        <v>0</v>
      </c>
      <c r="AD962" s="0" t="n">
        <f aca="false">IF(MAX(H962:K962)=MIN(H962:K962),0,IF($B$17="custo",(MAX(H962:K962)-J962)/(MAX(H962:K962)-MIN(H962:K962)),(J962-MIN(H962:K962))/(MAX(H962:K962)-MIN(H962:K962))))</f>
        <v>0.799927565453585</v>
      </c>
      <c r="AE962" s="0" t="n">
        <f aca="false">IF(MAX(H962:K962)=MIN(H962:K962),0,IF($B$17="custo",(MAX(H962:K962)-K962)/(MAX(H962:K962)-MIN(H962:K962)),(K962-MIN(H962:K962))/(MAX(H962:K962)-MIN(H962:K962))))</f>
        <v>1</v>
      </c>
      <c r="AF962" s="0" t="n">
        <f aca="false">IF(MAX(L962:O962)=MIN(L962:O962),0,IF($C$17="custo",(MAX(L962:O962)-L962)/(MAX(L962:O962)-MIN(L962:O962)),(L962-MIN(L962:O962))/(MAX(L962:O962)-MIN(L962:O962))))</f>
        <v>0.743854329431628</v>
      </c>
      <c r="AG962" s="0" t="n">
        <f aca="false">IF(MAX(L962:O962)=MIN(L962:O962),0,IF($C$17="custo",(MAX(L962:O962)-M962)/(MAX(L962:O962)-MIN(L962:O962)),(M962-MIN(L962:O962))/(MAX(L962:O962)-MIN(L962:O962))))</f>
        <v>1</v>
      </c>
      <c r="AH962" s="0" t="n">
        <f aca="false">IF(MAX(L962:O962)=MIN(L962:O962),0,IF($C$17="custo",(MAX(L962:O962)-N962)/(MAX(L962:O962)-MIN(L962:O962)),(N962-MIN(L962:O962))/(MAX(L962:O962)-MIN(L962:O962))))</f>
        <v>0.408960425797915</v>
      </c>
      <c r="AI962" s="0" t="n">
        <f aca="false">IF(MAX(L962:O962)=MIN(L962:O962),0,IF($C$17="custo",(MAX(L962:O962)-O962)/(MAX(L962:O962)-MIN(L962:O962)),(O962-MIN(L962:O962))/(MAX(L962:O962)-MIN(L962:O962))))</f>
        <v>0</v>
      </c>
      <c r="AJ962" s="0" t="n">
        <f aca="false">IF(MAX(P962:S962)=MIN(P962:S962),0,IF($D$17="custo",(MAX(P962:S962)-P962)/(MAX(P962:S962)-MIN(P962:S962)),(P962-MIN(P962:S962))/(MAX(P962:S962)-MIN(P962:S962))))</f>
        <v>0.153107342399795</v>
      </c>
      <c r="AK962" s="0" t="n">
        <f aca="false">IF(MAX(P962:S962)=MIN(P962:S962),0,IF($D$17="custo",(MAX(P962:S962)-Q962)/(MAX(P962:S962)-MIN(P962:S962)),(Q962-MIN(P962:S962))/(MAX(P962:S962)-MIN(P962:S962))))</f>
        <v>0</v>
      </c>
      <c r="AL962" s="0" t="n">
        <f aca="false">IF(MAX(P962:S962)=MIN(P962:S962),0,IF($D$17="custo",(MAX(P962:S962)-R962)/(MAX(P962:S962)-MIN(P962:S962)),(R962-MIN(P962:S962))/(MAX(P962:S962)-MIN(P962:S962))))</f>
        <v>0.727030812440562</v>
      </c>
      <c r="AM962" s="0" t="n">
        <f aca="false">IF(MAX(P962:S962)=MIN(P962:S962),0,IF($D$17="custo",(MAX(P962:S962)-S962)/(MAX(P962:S962)-MIN(P962:S962)),(S962-MIN(P962:S962))/(MAX(P962:S962)-MIN(P962:S962))))</f>
        <v>1</v>
      </c>
      <c r="AN962" s="0" t="n">
        <f aca="false">IF(MAX(T962:W962)=MIN(T962:W962),0,IF($E$17="custo",(MAX(T962:W962)-T962)/(MAX(T962:W962)-MIN(T962:W962)),(T962-MIN(T962:W962))/(MAX(T962:W962)-MIN(T962:W962))))</f>
        <v>0</v>
      </c>
      <c r="AO962" s="0" t="n">
        <f aca="false">IF(MAX(T962:W962)=MIN(T962:W962),0,IF($E$17="custo",(MAX(T962:W962)-U962)/(MAX(T962:W962)-MIN(T962:W962)),(U962-MIN(T962:W962))/(MAX(T962:W962)-MIN(T962:W962))))</f>
        <v>0.857142857142857</v>
      </c>
      <c r="AP962" s="0" t="n">
        <f aca="false">IF(MAX(T962:W962)=MIN(T962:W962),0,IF($E$17="custo",(MAX(T962:W962)-V962)/(MAX(T962:W962)-MIN(T962:W962)),(V962-MIN(T962:W962))/(MAX(T962:W962)-MIN(T962:W962))))</f>
        <v>0.857142857142857</v>
      </c>
      <c r="AQ962" s="0" t="n">
        <f aca="false">IF(MAX(T962:W962)=MIN(T962:W962),0,IF($E$17="custo",(MAX(T962:W962)-W962)/(MAX(T962:W962)-MIN(T962:W962)),(W962-MIN(T962:W962))/(MAX(T962:W962)-MIN(T962:W962))))</f>
        <v>1</v>
      </c>
      <c r="AR962" s="0" t="n">
        <f aca="false">IF(MAX(X962:AA962)=MIN(X962:AA962),0,IF($F$17="custo",(MAX(X962:AA962)-X962)/(MAX(X962:AA962)-MIN(X962:AA962)),(X962-MIN(X962:AA962))/(MAX(X962:AA962)-MIN(X962:AA962))))</f>
        <v>0</v>
      </c>
      <c r="AS962" s="0" t="n">
        <f aca="false">IF(MAX(X962:AA962)=MIN(X962:AA962),0,IF($F$17="custo",(MAX(X962:AA962)-Y962)/(MAX(X962:AA962)-MIN(X962:AA962)),(Y962-MIN(X962:AA962))/(MAX(X962:AA962)-MIN(X962:AA962))))</f>
        <v>0.59375</v>
      </c>
      <c r="AT962" s="0" t="n">
        <f aca="false">IF(MAX(X962:AA962)=MIN(X962:AA962),0,IF($F$17="custo",(MAX(X962:AA962)-Z962)/(MAX(X962:AA962)-MIN(X962:AA962)),(Z962-MIN(X962:AA962))/(MAX(X962:AA962)-MIN(X962:AA962))))</f>
        <v>0.3125</v>
      </c>
      <c r="AU962" s="0" t="n">
        <f aca="false">IF(MAX(X962:AA962)=MIN(X962:AA962),0,IF($F$17="custo",(MAX(X962:AA962)-AA962)/(MAX(X962:AA962)-MIN(X962:AA962)),(AA962-MIN(X962:AA962))/(MAX(X962:AA962)-MIN(X962:AA962))))</f>
        <v>1</v>
      </c>
      <c r="AV962" s="0" t="n">
        <f aca="false">STDEVP(AB962:AE962)</f>
        <v>0.402713820881041</v>
      </c>
      <c r="AW962" s="0" t="n">
        <f aca="false">STDEVP(AF962:AI962)</f>
        <v>0.37480496618224</v>
      </c>
      <c r="AX962" s="0" t="n">
        <f aca="false">STDEVP(AJ962:AM962)</f>
        <v>0.408743743136542</v>
      </c>
      <c r="AY962" s="0" t="n">
        <f aca="false">STDEVP(AN962:AQ962)</f>
        <v>0.396090589514622</v>
      </c>
      <c r="AZ962" s="0" t="n">
        <f aca="false">STDEVP(AR962:AU962)</f>
        <v>0.368017678541059</v>
      </c>
      <c r="BA962" s="0" t="n">
        <f aca="false">AV962*((1-IFERROR(CORREL(AB962:AE962,AF962:AI962),0))+(1-IFERROR(CORREL(AB962:AE962,AJ962:AM962),0))+(1-IFERROR(CORREL(AB962:AE962,AN962:AQ962),0))+(1-IFERROR(CORREL(AB962:AE962,AR962:AU962),0)))</f>
        <v>1.23648377424469</v>
      </c>
      <c r="BB962" s="0" t="n">
        <f aca="false">AW962*((1-IFERROR(CORREL(AF962:AI962,AB962:AE962),0))+(1-IFERROR(CORREL(AF962:AI962,AJ962:AM962),0))+(1-IFERROR(CORREL(AF962:AI962,AN962:AQ962),0))+(1-IFERROR(CORREL(AF962:AI962,AR962:AU962),0)))</f>
        <v>2.59879322292346</v>
      </c>
      <c r="BC962" s="0" t="n">
        <f aca="false">AX962*((1-IFERROR(CORREL(AJ962:AM962,AB962:AE962),0))+(1-IFERROR(CORREL(AJ962:AM962,AF962:AI962),0))+(1-IFERROR(CORREL(AJ962:AM962,AN962:AQ962),0))+(1-IFERROR(CORREL(AJ962:AM962,AR962:AU962),0)))</f>
        <v>1.18515723470007</v>
      </c>
      <c r="BD962" s="0" t="n">
        <f aca="false">AY962*((1-IFERROR(CORREL(AN962:AQ962,AB962:AE962),0))+(1-IFERROR(CORREL(AN962:AQ962,AF962:AI962),0))+(1-IFERROR(CORREL(AN962:AQ962,AJ962:AM962),0))+(1-IFERROR(CORREL(AN962:AQ962,AR962:AU962),0)))</f>
        <v>1.03210275215241</v>
      </c>
      <c r="BE962" s="0" t="n">
        <f aca="false">AZ962*((1-IFERROR(CORREL(AR962:AU962,AB962:AE962),0))+(1-IFERROR(CORREL(AR962:AU962,AF962:AI962),0))+(1-IFERROR(CORREL(AR962:AU962,AJ962:AM962),0))+(1-IFERROR(CORREL(AR962:AU962,AN962:AQ962),0)))</f>
        <v>0.999785654944573</v>
      </c>
      <c r="BF962" s="0" t="n">
        <f aca="false">IF(SUM(BA962:BE962)&gt;0,BA962/SUM(BA962:BE962),1/5)</f>
        <v>0.175330006516282</v>
      </c>
      <c r="BG962" s="0" t="n">
        <f aca="false">IF(SUM(BA962:BE962)&gt;0,BB962/SUM(BA962:BE962),1/5)</f>
        <v>0.368501748426073</v>
      </c>
      <c r="BH962" s="0" t="n">
        <f aca="false">IF(SUM(BA962:BE962)&gt;0,BC962/SUM(BA962:BE962),1/5)</f>
        <v>0.168052044038922</v>
      </c>
      <c r="BI962" s="0" t="n">
        <f aca="false">IF(SUM(BA962:BE962)&gt;0,BD962/SUM(BA962:BE962),1/5)</f>
        <v>0.146349338365474</v>
      </c>
      <c r="BJ962" s="0" t="n">
        <f aca="false">IF(SUM(BA962:BE962)&gt;0,BE962/SUM(BA962:BE962),1/5)</f>
        <v>0.141766862653248</v>
      </c>
      <c r="BK962" s="0" t="n">
        <f aca="false">BF962*AB962+BG962*AF962+BH962*AJ962+BI962*AN962+BJ962*AR962</f>
        <v>0.344725046073067</v>
      </c>
      <c r="BL962" s="0" t="n">
        <f aca="false">BF962*AC962+BG962*AG962+BH962*AK962+BI962*AO962+BJ962*AS962</f>
        <v>0.578118113153989</v>
      </c>
      <c r="BM962" s="0" t="n">
        <f aca="false">BF962*AD962+BG962*AH962+BH962*AL962+BI962*AP962+BJ962*AT962</f>
        <v>0.582877385923738</v>
      </c>
      <c r="BN962" s="0" t="n">
        <f aca="false">BF962*AE962+BG962*AI962+BH962*AM962+BI962*AQ962+BJ962*AU962</f>
        <v>0.631498251573927</v>
      </c>
      <c r="BO962" s="0" t="n">
        <f aca="false">RANK(BK962,$BK962:$BN962)</f>
        <v>4</v>
      </c>
      <c r="BP962" s="0" t="n">
        <f aca="false">RANK(BL962,$BK962:$BN962)</f>
        <v>3</v>
      </c>
      <c r="BQ962" s="0" t="n">
        <f aca="false">RANK(BM962,$BK962:$BN962)</f>
        <v>2</v>
      </c>
      <c r="BR962" s="0" t="n">
        <f aca="false">RANK(BN962,$BK962:$BN962)</f>
        <v>1</v>
      </c>
    </row>
    <row r="963" customFormat="false" ht="15" hidden="false" customHeight="false" outlineLevel="0" collapsed="false">
      <c r="A963" s="0" t="n">
        <v>940</v>
      </c>
      <c r="B963" s="0" t="n">
        <f aca="false">RANDBETWEEN(1,$B$5)</f>
        <v>5</v>
      </c>
      <c r="C963" s="0" t="n">
        <f aca="false">RANDBETWEEN(1,$B$5)</f>
        <v>3</v>
      </c>
      <c r="D963" s="0" t="n">
        <f aca="false">RANDBETWEEN(1,$B$5)</f>
        <v>1</v>
      </c>
      <c r="E963" s="0" t="n">
        <f aca="false">RANDBETWEEN(1,$B$5)</f>
        <v>1</v>
      </c>
      <c r="F963" s="0" t="n">
        <f aca="false">RANDBETWEEN(1,$B$5)</f>
        <v>6</v>
      </c>
      <c r="G963" s="0" t="n">
        <f aca="false">RANDBETWEEN(1,$B$5)</f>
        <v>1</v>
      </c>
      <c r="H963" s="0" t="n">
        <f aca="true">NORMINV(RAND(),$B$8,$B$13)</f>
        <v>47.2659458630054</v>
      </c>
      <c r="I963" s="0" t="n">
        <f aca="true">NORMINV(RAND(),$C$8,$C$13)</f>
        <v>66.3795235915136</v>
      </c>
      <c r="J963" s="0" t="n">
        <f aca="true">NORMINV(RAND(),$D$8,$D$13)</f>
        <v>14.6262599204947</v>
      </c>
      <c r="K963" s="0" t="n">
        <f aca="true">NORMINV(RAND(),$E$8,$E$13)</f>
        <v>3.66903437380393</v>
      </c>
      <c r="L963" s="0" t="n">
        <f aca="true">NORMINV(RAND(),$B$9,$B$14)</f>
        <v>45.2527180685687</v>
      </c>
      <c r="M963" s="0" t="n">
        <f aca="true">NORMINV(RAND(),$C$9,$C$14)</f>
        <v>54.6958334544922</v>
      </c>
      <c r="N963" s="0" t="n">
        <f aca="true">NORMINV(RAND(),$D$9,$D$14)</f>
        <v>46.2771026449875</v>
      </c>
      <c r="O963" s="0" t="n">
        <f aca="true">NORMINV(RAND(),$E$9,$E$14)</f>
        <v>23.2242847698136</v>
      </c>
      <c r="P963" s="0" t="n">
        <f aca="true">NORMINV(RAND(),$B$10,$B$15)</f>
        <v>24.7060332618348</v>
      </c>
      <c r="Q963" s="0" t="n">
        <f aca="true">NORMINV(RAND(),$C$10,$C$15)</f>
        <v>27.2534769972462</v>
      </c>
      <c r="R963" s="0" t="n">
        <f aca="true">NORMINV(RAND(),$D$10,$D$15)</f>
        <v>9.84296771891754</v>
      </c>
      <c r="S963" s="0" t="n">
        <f aca="true">NORMINV(RAND(),$E$10,$E$15)</f>
        <v>3.62809280083257</v>
      </c>
      <c r="T963" s="0" t="n">
        <f aca="false">MEDIAN(INDEX(Avaliadores!$B$17:$B$22,$B963),INDEX(Avaliadores!$B$17:$B$22,$C963),INDEX(Avaliadores!$B$17:$B$22,$D963),INDEX(Avaliadores!$B$17:$B$22,$E963),INDEX(Avaliadores!$B$17:$B$22,$F963),INDEX(Avaliadores!$B$17:$B$22,$G963))</f>
        <v>2.04166666666667</v>
      </c>
      <c r="U963" s="0" t="n">
        <f aca="false">MEDIAN(INDEX(Avaliadores!$C$17:$C$22,$B963),INDEX(Avaliadores!$C$17:$C$22,$C963),INDEX(Avaliadores!$C$17:$C$22,$D963),INDEX(Avaliadores!$C$17:$C$22,$E963),INDEX(Avaliadores!$C$17:$C$22,$F963),INDEX(Avaliadores!$C$17:$C$22,$G963))</f>
        <v>4.41666666666667</v>
      </c>
      <c r="V963" s="0" t="n">
        <f aca="false">MEDIAN(INDEX(Avaliadores!$D$17:$D$22,$B963),INDEX(Avaliadores!$D$17:$D$22,$C963),INDEX(Avaliadores!$D$17:$D$22,$D963),INDEX(Avaliadores!$D$17:$D$22,$E963),INDEX(Avaliadores!$D$17:$D$22,$F963),INDEX(Avaliadores!$D$17:$D$22,$G963))</f>
        <v>6.41666666666667</v>
      </c>
      <c r="W963" s="0" t="n">
        <f aca="false">MEDIAN(INDEX(Avaliadores!$E$17:$E$22,$B963),INDEX(Avaliadores!$E$17:$E$22,$C963),INDEX(Avaliadores!$E$17:$E$22,$D963),INDEX(Avaliadores!$E$17:$E$22,$E963),INDEX(Avaliadores!$E$17:$E$22,$F963),INDEX(Avaliadores!$E$17:$E$22,$G963))</f>
        <v>7.04166666666667</v>
      </c>
      <c r="X963" s="0" t="n">
        <f aca="false">MEDIAN(INDEX(Avaliadores!$F$17:$F$22,$B963),INDEX(Avaliadores!$F$17:$F$22,$C963),INDEX(Avaliadores!$F$17:$F$22,$D963),INDEX(Avaliadores!$F$17:$F$22,$E963),INDEX(Avaliadores!$F$17:$F$22,$F963),INDEX(Avaliadores!$F$17:$F$22,$G963))</f>
        <v>2.29166666666667</v>
      </c>
      <c r="Y963" s="0" t="n">
        <f aca="false">MEDIAN(INDEX(Avaliadores!$G$17:$G$22,$B963),INDEX(Avaliadores!$G$17:$G$22,$C963),INDEX(Avaliadores!$G$17:$G$22,$D963),INDEX(Avaliadores!$G$17:$G$22,$E963),INDEX(Avaliadores!$G$17:$G$22,$F963),INDEX(Avaliadores!$G$17:$G$22,$G963))</f>
        <v>5.04166666666667</v>
      </c>
      <c r="Z963" s="0" t="n">
        <f aca="false">MEDIAN(INDEX(Avaliadores!$H$17:$H$22,$B963),INDEX(Avaliadores!$H$17:$H$22,$C963),INDEX(Avaliadores!$H$17:$H$22,$D963),INDEX(Avaliadores!$H$17:$H$22,$E963),INDEX(Avaliadores!$H$17:$H$22,$F963),INDEX(Avaliadores!$H$17:$H$22,$G963))</f>
        <v>4.04166666666667</v>
      </c>
      <c r="AA963" s="0" t="n">
        <f aca="false">MEDIAN(INDEX(Avaliadores!$I$17:$I$22,$B963),INDEX(Avaliadores!$I$17:$I$22,$C963),INDEX(Avaliadores!$I$17:$I$22,$D963),INDEX(Avaliadores!$I$17:$I$22,$E963),INDEX(Avaliadores!$I$17:$I$22,$F963),INDEX(Avaliadores!$I$17:$I$22,$G963))</f>
        <v>7.04166666666667</v>
      </c>
      <c r="AB963" s="0" t="n">
        <f aca="false">IF(MAX(H963:K963)=MIN(H963:K963),0,IF($B$17="custo",(MAX(H963:K963)-H963)/(MAX(H963:K963)-MIN(H963:K963)),(H963-MIN(H963:K963))/(MAX(H963:K963)-MIN(H963:K963))))</f>
        <v>0.304790760954715</v>
      </c>
      <c r="AC963" s="0" t="n">
        <f aca="false">IF(MAX(H963:K963)=MIN(H963:K963),0,IF($B$17="custo",(MAX(H963:K963)-I963)/(MAX(H963:K963)-MIN(H963:K963)),(I963-MIN(H963:K963))/(MAX(H963:K963)-MIN(H963:K963))))</f>
        <v>0</v>
      </c>
      <c r="AD963" s="0" t="n">
        <f aca="false">IF(MAX(H963:K963)=MIN(H963:K963),0,IF($B$17="custo",(MAX(H963:K963)-J963)/(MAX(H963:K963)-MIN(H963:K963)),(J963-MIN(H963:K963))/(MAX(H963:K963)-MIN(H963:K963))))</f>
        <v>0.825272842177151</v>
      </c>
      <c r="AE963" s="0" t="n">
        <f aca="false">IF(MAX(H963:K963)=MIN(H963:K963),0,IF($B$17="custo",(MAX(H963:K963)-K963)/(MAX(H963:K963)-MIN(H963:K963)),(K963-MIN(H963:K963))/(MAX(H963:K963)-MIN(H963:K963))))</f>
        <v>1</v>
      </c>
      <c r="AF963" s="0" t="n">
        <f aca="false">IF(MAX(L963:O963)=MIN(L963:O963),0,IF($C$17="custo",(MAX(L963:O963)-L963)/(MAX(L963:O963)-MIN(L963:O963)),(L963-MIN(L963:O963))/(MAX(L963:O963)-MIN(L963:O963))))</f>
        <v>0.699947546892705</v>
      </c>
      <c r="AG963" s="0" t="n">
        <f aca="false">IF(MAX(L963:O963)=MIN(L963:O963),0,IF($C$17="custo",(MAX(L963:O963)-M963)/(MAX(L963:O963)-MIN(L963:O963)),(M963-MIN(L963:O963))/(MAX(L963:O963)-MIN(L963:O963))))</f>
        <v>1</v>
      </c>
      <c r="AH963" s="0" t="n">
        <f aca="false">IF(MAX(L963:O963)=MIN(L963:O963),0,IF($C$17="custo",(MAX(L963:O963)-N963)/(MAX(L963:O963)-MIN(L963:O963)),(N963-MIN(L963:O963))/(MAX(L963:O963)-MIN(L963:O963))))</f>
        <v>0.732497091456983</v>
      </c>
      <c r="AI963" s="0" t="n">
        <f aca="false">IF(MAX(L963:O963)=MIN(L963:O963),0,IF($C$17="custo",(MAX(L963:O963)-O963)/(MAX(L963:O963)-MIN(L963:O963)),(O963-MIN(L963:O963))/(MAX(L963:O963)-MIN(L963:O963))))</f>
        <v>0</v>
      </c>
      <c r="AJ963" s="0" t="n">
        <f aca="false">IF(MAX(P963:S963)=MIN(P963:S963),0,IF($D$17="custo",(MAX(P963:S963)-P963)/(MAX(P963:S963)-MIN(P963:S963)),(P963-MIN(P963:S963))/(MAX(P963:S963)-MIN(P963:S963))))</f>
        <v>0.107826552754983</v>
      </c>
      <c r="AK963" s="0" t="n">
        <f aca="false">IF(MAX(P963:S963)=MIN(P963:S963),0,IF($D$17="custo",(MAX(P963:S963)-Q963)/(MAX(P963:S963)-MIN(P963:S963)),(Q963-MIN(P963:S963))/(MAX(P963:S963)-MIN(P963:S963))))</f>
        <v>0</v>
      </c>
      <c r="AL963" s="0" t="n">
        <f aca="false">IF(MAX(P963:S963)=MIN(P963:S963),0,IF($D$17="custo",(MAX(P963:S963)-R963)/(MAX(P963:S963)-MIN(P963:S963)),(R963-MIN(P963:S963))/(MAX(P963:S963)-MIN(P963:S963))))</f>
        <v>0.736940789346892</v>
      </c>
      <c r="AM963" s="0" t="n">
        <f aca="false">IF(MAX(P963:S963)=MIN(P963:S963),0,IF($D$17="custo",(MAX(P963:S963)-S963)/(MAX(P963:S963)-MIN(P963:S963)),(S963-MIN(P963:S963))/(MAX(P963:S963)-MIN(P963:S963))))</f>
        <v>1</v>
      </c>
      <c r="AN963" s="0" t="n">
        <f aca="false">IF(MAX(T963:W963)=MIN(T963:W963),0,IF($E$17="custo",(MAX(T963:W963)-T963)/(MAX(T963:W963)-MIN(T963:W963)),(T963-MIN(T963:W963))/(MAX(T963:W963)-MIN(T963:W963))))</f>
        <v>0</v>
      </c>
      <c r="AO963" s="0" t="n">
        <f aca="false">IF(MAX(T963:W963)=MIN(T963:W963),0,IF($E$17="custo",(MAX(T963:W963)-U963)/(MAX(T963:W963)-MIN(T963:W963)),(U963-MIN(T963:W963))/(MAX(T963:W963)-MIN(T963:W963))))</f>
        <v>0.475</v>
      </c>
      <c r="AP963" s="0" t="n">
        <f aca="false">IF(MAX(T963:W963)=MIN(T963:W963),0,IF($E$17="custo",(MAX(T963:W963)-V963)/(MAX(T963:W963)-MIN(T963:W963)),(V963-MIN(T963:W963))/(MAX(T963:W963)-MIN(T963:W963))))</f>
        <v>0.875</v>
      </c>
      <c r="AQ963" s="0" t="n">
        <f aca="false">IF(MAX(T963:W963)=MIN(T963:W963),0,IF($E$17="custo",(MAX(T963:W963)-W963)/(MAX(T963:W963)-MIN(T963:W963)),(W963-MIN(T963:W963))/(MAX(T963:W963)-MIN(T963:W963))))</f>
        <v>1</v>
      </c>
      <c r="AR963" s="0" t="n">
        <f aca="false">IF(MAX(X963:AA963)=MIN(X963:AA963),0,IF($F$17="custo",(MAX(X963:AA963)-X963)/(MAX(X963:AA963)-MIN(X963:AA963)),(X963-MIN(X963:AA963))/(MAX(X963:AA963)-MIN(X963:AA963))))</f>
        <v>0</v>
      </c>
      <c r="AS963" s="0" t="n">
        <f aca="false">IF(MAX(X963:AA963)=MIN(X963:AA963),0,IF($F$17="custo",(MAX(X963:AA963)-Y963)/(MAX(X963:AA963)-MIN(X963:AA963)),(Y963-MIN(X963:AA963))/(MAX(X963:AA963)-MIN(X963:AA963))))</f>
        <v>0.578947368421053</v>
      </c>
      <c r="AT963" s="0" t="n">
        <f aca="false">IF(MAX(X963:AA963)=MIN(X963:AA963),0,IF($F$17="custo",(MAX(X963:AA963)-Z963)/(MAX(X963:AA963)-MIN(X963:AA963)),(Z963-MIN(X963:AA963))/(MAX(X963:AA963)-MIN(X963:AA963))))</f>
        <v>0.368421052631579</v>
      </c>
      <c r="AU963" s="0" t="n">
        <f aca="false">IF(MAX(X963:AA963)=MIN(X963:AA963),0,IF($F$17="custo",(MAX(X963:AA963)-AA963)/(MAX(X963:AA963)-MIN(X963:AA963)),(AA963-MIN(X963:AA963))/(MAX(X963:AA963)-MIN(X963:AA963))))</f>
        <v>1</v>
      </c>
      <c r="AV963" s="0" t="n">
        <f aca="false">STDEVP(AB963:AE963)</f>
        <v>0.399899966757854</v>
      </c>
      <c r="AW963" s="0" t="n">
        <f aca="false">STDEVP(AF963:AI963)</f>
        <v>0.369892493751569</v>
      </c>
      <c r="AX963" s="0" t="n">
        <f aca="false">STDEVP(AJ963:AM963)</f>
        <v>0.419498705558444</v>
      </c>
      <c r="AY963" s="0" t="n">
        <f aca="false">STDEVP(AN963:AQ963)</f>
        <v>0.390712490202195</v>
      </c>
      <c r="AZ963" s="0" t="n">
        <f aca="false">STDEVP(AR963:AU963)</f>
        <v>0.361542938527213</v>
      </c>
      <c r="BA963" s="0" t="n">
        <f aca="false">AV963*((1-IFERROR(CORREL(AB963:AE963,AF963:AI963),0))+(1-IFERROR(CORREL(AB963:AE963,AJ963:AM963),0))+(1-IFERROR(CORREL(AB963:AE963,AN963:AQ963),0))+(1-IFERROR(CORREL(AB963:AE963,AR963:AU963),0)))</f>
        <v>1.04393415465973</v>
      </c>
      <c r="BB963" s="0" t="n">
        <f aca="false">AW963*((1-IFERROR(CORREL(AF963:AI963,AB963:AE963),0))+(1-IFERROR(CORREL(AF963:AI963,AJ963:AM963),0))+(1-IFERROR(CORREL(AF963:AI963,AN963:AQ963),0))+(1-IFERROR(CORREL(AF963:AI963,AR963:AU963),0)))</f>
        <v>2.51221630448099</v>
      </c>
      <c r="BC963" s="0" t="n">
        <f aca="false">AX963*((1-IFERROR(CORREL(AJ963:AM963,AB963:AE963),0))+(1-IFERROR(CORREL(AJ963:AM963,AF963:AI963),0))+(1-IFERROR(CORREL(AJ963:AM963,AN963:AQ963),0))+(1-IFERROR(CORREL(AJ963:AM963,AR963:AU963),0)))</f>
        <v>0.991410676494726</v>
      </c>
      <c r="BD963" s="0" t="n">
        <f aca="false">AY963*((1-IFERROR(CORREL(AN963:AQ963,AB963:AE963),0))+(1-IFERROR(CORREL(AN963:AQ963,AF963:AI963),0))+(1-IFERROR(CORREL(AN963:AQ963,AJ963:AM963),0))+(1-IFERROR(CORREL(AN963:AQ963,AR963:AU963),0)))</f>
        <v>0.832439396263211</v>
      </c>
      <c r="BE963" s="0" t="n">
        <f aca="false">AZ963*((1-IFERROR(CORREL(AR963:AU963,AB963:AE963),0))+(1-IFERROR(CORREL(AR963:AU963,AF963:AI963),0))+(1-IFERROR(CORREL(AR963:AU963,AJ963:AM963),0))+(1-IFERROR(CORREL(AR963:AU963,AN963:AQ963),0)))</f>
        <v>0.993352369206247</v>
      </c>
      <c r="BF963" s="0" t="n">
        <f aca="false">IF(SUM(BA963:BE963)&gt;0,BA963/SUM(BA963:BE963),1/5)</f>
        <v>0.163796697100948</v>
      </c>
      <c r="BG963" s="0" t="n">
        <f aca="false">IF(SUM(BA963:BE963)&gt;0,BB963/SUM(BA963:BE963),1/5)</f>
        <v>0.394174988183295</v>
      </c>
      <c r="BH963" s="0" t="n">
        <f aca="false">IF(SUM(BA963:BE963)&gt;0,BC963/SUM(BA963:BE963),1/5)</f>
        <v>0.155555590892017</v>
      </c>
      <c r="BI963" s="0" t="n">
        <f aca="false">IF(SUM(BA963:BE963)&gt;0,BD963/SUM(BA963:BE963),1/5)</f>
        <v>0.13061247496885</v>
      </c>
      <c r="BJ963" s="0" t="n">
        <f aca="false">IF(SUM(BA963:BE963)&gt;0,BE963/SUM(BA963:BE963),1/5)</f>
        <v>0.15586024885489</v>
      </c>
      <c r="BK963" s="0" t="n">
        <f aca="false">BF963*AB963+BG963*AF963+BH963*AJ963+BI963*AN963+BJ963*AR963</f>
        <v>0.342598559104276</v>
      </c>
      <c r="BL963" s="0" t="n">
        <f aca="false">BF963*AC963+BG963*AG963+BH963*AK963+BI963*AO963+BJ963*AS963</f>
        <v>0.546450794709488</v>
      </c>
      <c r="BM963" s="0" t="n">
        <f aca="false">BF963*AD963+BG963*AH963+BH963*AL963+BI963*AP963+BJ963*AT963</f>
        <v>0.710252370608651</v>
      </c>
      <c r="BN963" s="0" t="n">
        <f aca="false">BF963*AE963+BG963*AI963+BH963*AM963+BI963*AQ963+BJ963*AU963</f>
        <v>0.605825011816705</v>
      </c>
      <c r="BO963" s="0" t="n">
        <f aca="false">RANK(BK963,$BK963:$BN963)</f>
        <v>4</v>
      </c>
      <c r="BP963" s="0" t="n">
        <f aca="false">RANK(BL963,$BK963:$BN963)</f>
        <v>3</v>
      </c>
      <c r="BQ963" s="0" t="n">
        <f aca="false">RANK(BM963,$BK963:$BN963)</f>
        <v>1</v>
      </c>
      <c r="BR963" s="0" t="n">
        <f aca="false">RANK(BN963,$BK963:$BN963)</f>
        <v>2</v>
      </c>
    </row>
    <row r="964" customFormat="false" ht="15" hidden="false" customHeight="false" outlineLevel="0" collapsed="false">
      <c r="A964" s="0" t="n">
        <v>941</v>
      </c>
      <c r="B964" s="0" t="n">
        <f aca="false">RANDBETWEEN(1,$B$5)</f>
        <v>5</v>
      </c>
      <c r="C964" s="0" t="n">
        <f aca="false">RANDBETWEEN(1,$B$5)</f>
        <v>5</v>
      </c>
      <c r="D964" s="0" t="n">
        <f aca="false">RANDBETWEEN(1,$B$5)</f>
        <v>5</v>
      </c>
      <c r="E964" s="0" t="n">
        <f aca="false">RANDBETWEEN(1,$B$5)</f>
        <v>2</v>
      </c>
      <c r="F964" s="0" t="n">
        <f aca="false">RANDBETWEEN(1,$B$5)</f>
        <v>2</v>
      </c>
      <c r="G964" s="0" t="n">
        <f aca="false">RANDBETWEEN(1,$B$5)</f>
        <v>3</v>
      </c>
      <c r="H964" s="0" t="n">
        <f aca="true">NORMINV(RAND(),$B$8,$B$13)</f>
        <v>52.7706147359379</v>
      </c>
      <c r="I964" s="0" t="n">
        <f aca="true">NORMINV(RAND(),$C$8,$C$13)</f>
        <v>65.5417162080438</v>
      </c>
      <c r="J964" s="0" t="n">
        <f aca="true">NORMINV(RAND(),$D$8,$D$13)</f>
        <v>14.5696411159944</v>
      </c>
      <c r="K964" s="0" t="n">
        <f aca="true">NORMINV(RAND(),$E$8,$E$13)</f>
        <v>2.97399432640229</v>
      </c>
      <c r="L964" s="0" t="n">
        <f aca="true">NORMINV(RAND(),$B$9,$B$14)</f>
        <v>43.6490952654193</v>
      </c>
      <c r="M964" s="0" t="n">
        <f aca="true">NORMINV(RAND(),$C$9,$C$14)</f>
        <v>56.8052687394149</v>
      </c>
      <c r="N964" s="0" t="n">
        <f aca="true">NORMINV(RAND(),$D$9,$D$14)</f>
        <v>45.6961921653908</v>
      </c>
      <c r="O964" s="0" t="n">
        <f aca="true">NORMINV(RAND(),$E$9,$E$14)</f>
        <v>25.5069626393796</v>
      </c>
      <c r="P964" s="0" t="n">
        <f aca="true">NORMINV(RAND(),$B$10,$B$15)</f>
        <v>24.6744768295483</v>
      </c>
      <c r="Q964" s="0" t="n">
        <f aca="true">NORMINV(RAND(),$C$10,$C$15)</f>
        <v>28.8286261887365</v>
      </c>
      <c r="R964" s="0" t="n">
        <f aca="true">NORMINV(RAND(),$D$10,$D$15)</f>
        <v>10.5623085710016</v>
      </c>
      <c r="S964" s="0" t="n">
        <f aca="true">NORMINV(RAND(),$E$10,$E$15)</f>
        <v>3.80755527297799</v>
      </c>
      <c r="T964" s="0" t="n">
        <f aca="false">MEDIAN(INDEX(Avaliadores!$B$17:$B$22,$B964),INDEX(Avaliadores!$B$17:$B$22,$C964),INDEX(Avaliadores!$B$17:$B$22,$D964),INDEX(Avaliadores!$B$17:$B$22,$E964),INDEX(Avaliadores!$B$17:$B$22,$F964),INDEX(Avaliadores!$B$17:$B$22,$G964))</f>
        <v>2.66666666666667</v>
      </c>
      <c r="U964" s="0" t="n">
        <f aca="false">MEDIAN(INDEX(Avaliadores!$C$17:$C$22,$B964),INDEX(Avaliadores!$C$17:$C$22,$C964),INDEX(Avaliadores!$C$17:$C$22,$D964),INDEX(Avaliadores!$C$17:$C$22,$E964),INDEX(Avaliadores!$C$17:$C$22,$F964),INDEX(Avaliadores!$C$17:$C$22,$G964))</f>
        <v>5.29166666666667</v>
      </c>
      <c r="V964" s="0" t="n">
        <f aca="false">MEDIAN(INDEX(Avaliadores!$D$17:$D$22,$B964),INDEX(Avaliadores!$D$17:$D$22,$C964),INDEX(Avaliadores!$D$17:$D$22,$D964),INDEX(Avaliadores!$D$17:$D$22,$E964),INDEX(Avaliadores!$D$17:$D$22,$F964),INDEX(Avaliadores!$D$17:$D$22,$G964))</f>
        <v>5.66666666666667</v>
      </c>
      <c r="W964" s="0" t="n">
        <f aca="false">MEDIAN(INDEX(Avaliadores!$E$17:$E$22,$B964),INDEX(Avaliadores!$E$17:$E$22,$C964),INDEX(Avaliadores!$E$17:$E$22,$D964),INDEX(Avaliadores!$E$17:$E$22,$E964),INDEX(Avaliadores!$E$17:$E$22,$F964),INDEX(Avaliadores!$E$17:$E$22,$G964))</f>
        <v>6.79166666666667</v>
      </c>
      <c r="X964" s="0" t="n">
        <f aca="false">MEDIAN(INDEX(Avaliadores!$F$17:$F$22,$B964),INDEX(Avaliadores!$F$17:$F$22,$C964),INDEX(Avaliadores!$F$17:$F$22,$D964),INDEX(Avaliadores!$F$17:$F$22,$E964),INDEX(Avaliadores!$F$17:$F$22,$F964),INDEX(Avaliadores!$F$17:$F$22,$G964))</f>
        <v>2.54166666666667</v>
      </c>
      <c r="Y964" s="0" t="n">
        <f aca="false">MEDIAN(INDEX(Avaliadores!$G$17:$G$22,$B964),INDEX(Avaliadores!$G$17:$G$22,$C964),INDEX(Avaliadores!$G$17:$G$22,$D964),INDEX(Avaliadores!$G$17:$G$22,$E964),INDEX(Avaliadores!$G$17:$G$22,$F964),INDEX(Avaliadores!$G$17:$G$22,$G964))</f>
        <v>5.16666666666667</v>
      </c>
      <c r="Z964" s="0" t="n">
        <f aca="false">MEDIAN(INDEX(Avaliadores!$H$17:$H$22,$B964),INDEX(Avaliadores!$H$17:$H$22,$C964),INDEX(Avaliadores!$H$17:$H$22,$D964),INDEX(Avaliadores!$H$17:$H$22,$E964),INDEX(Avaliadores!$H$17:$H$22,$F964),INDEX(Avaliadores!$H$17:$H$22,$G964))</f>
        <v>3.66666666666667</v>
      </c>
      <c r="AA964" s="0" t="n">
        <f aca="false">MEDIAN(INDEX(Avaliadores!$I$17:$I$22,$B964),INDEX(Avaliadores!$I$17:$I$22,$C964),INDEX(Avaliadores!$I$17:$I$22,$D964),INDEX(Avaliadores!$I$17:$I$22,$E964),INDEX(Avaliadores!$I$17:$I$22,$F964),INDEX(Avaliadores!$I$17:$I$22,$G964))</f>
        <v>6.54166666666667</v>
      </c>
      <c r="AB964" s="0" t="n">
        <f aca="false">IF(MAX(H964:K964)=MIN(H964:K964),0,IF($B$17="custo",(MAX(H964:K964)-H964)/(MAX(H964:K964)-MIN(H964:K964)),(H964-MIN(H964:K964))/(MAX(H964:K964)-MIN(H964:K964))))</f>
        <v>0.204116453149194</v>
      </c>
      <c r="AC964" s="0" t="n">
        <f aca="false">IF(MAX(H964:K964)=MIN(H964:K964),0,IF($B$17="custo",(MAX(H964:K964)-I964)/(MAX(H964:K964)-MIN(H964:K964)),(I964-MIN(H964:K964))/(MAX(H964:K964)-MIN(H964:K964))))</f>
        <v>0</v>
      </c>
      <c r="AD964" s="0" t="n">
        <f aca="false">IF(MAX(H964:K964)=MIN(H964:K964),0,IF($B$17="custo",(MAX(H964:K964)-J964)/(MAX(H964:K964)-MIN(H964:K964)),(J964-MIN(H964:K964))/(MAX(H964:K964)-MIN(H964:K964))))</f>
        <v>0.814670465203648</v>
      </c>
      <c r="AE964" s="0" t="n">
        <f aca="false">IF(MAX(H964:K964)=MIN(H964:K964),0,IF($B$17="custo",(MAX(H964:K964)-K964)/(MAX(H964:K964)-MIN(H964:K964)),(K964-MIN(H964:K964))/(MAX(H964:K964)-MIN(H964:K964))))</f>
        <v>1</v>
      </c>
      <c r="AF964" s="0" t="n">
        <f aca="false">IF(MAX(L964:O964)=MIN(L964:O964),0,IF($C$17="custo",(MAX(L964:O964)-L964)/(MAX(L964:O964)-MIN(L964:O964)),(L964-MIN(L964:O964))/(MAX(L964:O964)-MIN(L964:O964))))</f>
        <v>0.579652220412631</v>
      </c>
      <c r="AG964" s="0" t="n">
        <f aca="false">IF(MAX(L964:O964)=MIN(L964:O964),0,IF($C$17="custo",(MAX(L964:O964)-M964)/(MAX(L964:O964)-MIN(L964:O964)),(M964-MIN(L964:O964))/(MAX(L964:O964)-MIN(L964:O964))))</f>
        <v>1</v>
      </c>
      <c r="AH964" s="0" t="n">
        <f aca="false">IF(MAX(L964:O964)=MIN(L964:O964),0,IF($C$17="custo",(MAX(L964:O964)-N964)/(MAX(L964:O964)-MIN(L964:O964)),(N964-MIN(L964:O964))/(MAX(L964:O964)-MIN(L964:O964))))</f>
        <v>0.64505821693617</v>
      </c>
      <c r="AI964" s="0" t="n">
        <f aca="false">IF(MAX(L964:O964)=MIN(L964:O964),0,IF($C$17="custo",(MAX(L964:O964)-O964)/(MAX(L964:O964)-MIN(L964:O964)),(O964-MIN(L964:O964))/(MAX(L964:O964)-MIN(L964:O964))))</f>
        <v>0</v>
      </c>
      <c r="AJ964" s="0" t="n">
        <f aca="false">IF(MAX(P964:S964)=MIN(P964:S964),0,IF($D$17="custo",(MAX(P964:S964)-P964)/(MAX(P964:S964)-MIN(P964:S964)),(P964-MIN(P964:S964))/(MAX(P964:S964)-MIN(P964:S964))))</f>
        <v>0.166026041538127</v>
      </c>
      <c r="AK964" s="0" t="n">
        <f aca="false">IF(MAX(P964:S964)=MIN(P964:S964),0,IF($D$17="custo",(MAX(P964:S964)-Q964)/(MAX(P964:S964)-MIN(P964:S964)),(Q964-MIN(P964:S964))/(MAX(P964:S964)-MIN(P964:S964))))</f>
        <v>0</v>
      </c>
      <c r="AL964" s="0" t="n">
        <f aca="false">IF(MAX(P964:S964)=MIN(P964:S964),0,IF($D$17="custo",(MAX(P964:S964)-R964)/(MAX(P964:S964)-MIN(P964:S964)),(R964-MIN(P964:S964))/(MAX(P964:S964)-MIN(P964:S964))))</f>
        <v>0.730037402445095</v>
      </c>
      <c r="AM964" s="0" t="n">
        <f aca="false">IF(MAX(P964:S964)=MIN(P964:S964),0,IF($D$17="custo",(MAX(P964:S964)-S964)/(MAX(P964:S964)-MIN(P964:S964)),(S964-MIN(P964:S964))/(MAX(P964:S964)-MIN(P964:S964))))</f>
        <v>1</v>
      </c>
      <c r="AN964" s="0" t="n">
        <f aca="false">IF(MAX(T964:W964)=MIN(T964:W964),0,IF($E$17="custo",(MAX(T964:W964)-T964)/(MAX(T964:W964)-MIN(T964:W964)),(T964-MIN(T964:W964))/(MAX(T964:W964)-MIN(T964:W964))))</f>
        <v>0</v>
      </c>
      <c r="AO964" s="0" t="n">
        <f aca="false">IF(MAX(T964:W964)=MIN(T964:W964),0,IF($E$17="custo",(MAX(T964:W964)-U964)/(MAX(T964:W964)-MIN(T964:W964)),(U964-MIN(T964:W964))/(MAX(T964:W964)-MIN(T964:W964))))</f>
        <v>0.636363636363636</v>
      </c>
      <c r="AP964" s="0" t="n">
        <f aca="false">IF(MAX(T964:W964)=MIN(T964:W964),0,IF($E$17="custo",(MAX(T964:W964)-V964)/(MAX(T964:W964)-MIN(T964:W964)),(V964-MIN(T964:W964))/(MAX(T964:W964)-MIN(T964:W964))))</f>
        <v>0.727272727272727</v>
      </c>
      <c r="AQ964" s="0" t="n">
        <f aca="false">IF(MAX(T964:W964)=MIN(T964:W964),0,IF($E$17="custo",(MAX(T964:W964)-W964)/(MAX(T964:W964)-MIN(T964:W964)),(W964-MIN(T964:W964))/(MAX(T964:W964)-MIN(T964:W964))))</f>
        <v>1</v>
      </c>
      <c r="AR964" s="0" t="n">
        <f aca="false">IF(MAX(X964:AA964)=MIN(X964:AA964),0,IF($F$17="custo",(MAX(X964:AA964)-X964)/(MAX(X964:AA964)-MIN(X964:AA964)),(X964-MIN(X964:AA964))/(MAX(X964:AA964)-MIN(X964:AA964))))</f>
        <v>0</v>
      </c>
      <c r="AS964" s="0" t="n">
        <f aca="false">IF(MAX(X964:AA964)=MIN(X964:AA964),0,IF($F$17="custo",(MAX(X964:AA964)-Y964)/(MAX(X964:AA964)-MIN(X964:AA964)),(Y964-MIN(X964:AA964))/(MAX(X964:AA964)-MIN(X964:AA964))))</f>
        <v>0.65625</v>
      </c>
      <c r="AT964" s="0" t="n">
        <f aca="false">IF(MAX(X964:AA964)=MIN(X964:AA964),0,IF($F$17="custo",(MAX(X964:AA964)-Z964)/(MAX(X964:AA964)-MIN(X964:AA964)),(Z964-MIN(X964:AA964))/(MAX(X964:AA964)-MIN(X964:AA964))))</f>
        <v>0.28125</v>
      </c>
      <c r="AU964" s="0" t="n">
        <f aca="false">IF(MAX(X964:AA964)=MIN(X964:AA964),0,IF($F$17="custo",(MAX(X964:AA964)-AA964)/(MAX(X964:AA964)-MIN(X964:AA964)),(AA964-MIN(X964:AA964))/(MAX(X964:AA964)-MIN(X964:AA964))))</f>
        <v>1</v>
      </c>
      <c r="AV964" s="0" t="n">
        <f aca="false">STDEVP(AB964:AE964)</f>
        <v>0.414269338080069</v>
      </c>
      <c r="AW964" s="0" t="n">
        <f aca="false">STDEVP(AF964:AI964)</f>
        <v>0.358734814087646</v>
      </c>
      <c r="AX964" s="0" t="n">
        <f aca="false">STDEVP(AJ964:AM964)</f>
        <v>0.406741659267656</v>
      </c>
      <c r="AY964" s="0" t="n">
        <f aca="false">STDEVP(AN964:AQ964)</f>
        <v>0.366466261286298</v>
      </c>
      <c r="AZ964" s="0" t="n">
        <f aca="false">STDEVP(AR964:AU964)</f>
        <v>0.377918331951495</v>
      </c>
      <c r="BA964" s="0" t="n">
        <f aca="false">AV964*((1-IFERROR(CORREL(AB964:AE964,AF964:AI964),0))+(1-IFERROR(CORREL(AB964:AE964,AJ964:AM964),0))+(1-IFERROR(CORREL(AB964:AE964,AN964:AQ964),0))+(1-IFERROR(CORREL(AB964:AE964,AR964:AU964),0)))</f>
        <v>1.13921922036306</v>
      </c>
      <c r="BB964" s="0" t="n">
        <f aca="false">AW964*((1-IFERROR(CORREL(AF964:AI964,AB964:AE964),0))+(1-IFERROR(CORREL(AF964:AI964,AJ964:AM964),0))+(1-IFERROR(CORREL(AF964:AI964,AN964:AQ964),0))+(1-IFERROR(CORREL(AF964:AI964,AR964:AU964),0)))</f>
        <v>2.32492306712797</v>
      </c>
      <c r="BC964" s="0" t="n">
        <f aca="false">AX964*((1-IFERROR(CORREL(AJ964:AM964,AB964:AE964),0))+(1-IFERROR(CORREL(AJ964:AM964,AF964:AI964),0))+(1-IFERROR(CORREL(AJ964:AM964,AN964:AQ964),0))+(1-IFERROR(CORREL(AJ964:AM964,AR964:AU964),0)))</f>
        <v>1.09141677850546</v>
      </c>
      <c r="BD964" s="0" t="n">
        <f aca="false">AY964*((1-IFERROR(CORREL(AN964:AQ964,AB964:AE964),0))+(1-IFERROR(CORREL(AN964:AQ964,AF964:AI964),0))+(1-IFERROR(CORREL(AN964:AQ964,AJ964:AM964),0))+(1-IFERROR(CORREL(AN964:AQ964,AR964:AU964),0)))</f>
        <v>0.802404183735679</v>
      </c>
      <c r="BE964" s="0" t="n">
        <f aca="false">AZ964*((1-IFERROR(CORREL(AR964:AU964,AB964:AE964),0))+(1-IFERROR(CORREL(AR964:AU964,AF964:AI964),0))+(1-IFERROR(CORREL(AR964:AU964,AJ964:AM964),0))+(1-IFERROR(CORREL(AR964:AU964,AN964:AQ964),0)))</f>
        <v>1.02529269120607</v>
      </c>
      <c r="BF964" s="0" t="n">
        <f aca="false">IF(SUM(BA964:BE964)&gt;0,BA964/SUM(BA964:BE964),1/5)</f>
        <v>0.178469926774644</v>
      </c>
      <c r="BG964" s="0" t="n">
        <f aca="false">IF(SUM(BA964:BE964)&gt;0,BB964/SUM(BA964:BE964),1/5)</f>
        <v>0.36422212874426</v>
      </c>
      <c r="BH964" s="0" t="n">
        <f aca="false">IF(SUM(BA964:BE964)&gt;0,BC964/SUM(BA964:BE964),1/5)</f>
        <v>0.170981202791163</v>
      </c>
      <c r="BI964" s="0" t="n">
        <f aca="false">IF(SUM(BA964:BE964)&gt;0,BD964/SUM(BA964:BE964),1/5)</f>
        <v>0.125704529343647</v>
      </c>
      <c r="BJ964" s="0" t="n">
        <f aca="false">IF(SUM(BA964:BE964)&gt;0,BE964/SUM(BA964:BE964),1/5)</f>
        <v>0.160622212346286</v>
      </c>
      <c r="BK964" s="0" t="n">
        <f aca="false">BF964*AB964+BG964*AF964+BH964*AJ964+BI964*AN964+BJ964*AR964</f>
        <v>0.275938146373907</v>
      </c>
      <c r="BL964" s="0" t="n">
        <f aca="false">BF964*AC964+BG964*AG964+BH964*AK964+BI964*AO964+BJ964*AS964</f>
        <v>0.549624246997012</v>
      </c>
      <c r="BM964" s="0" t="n">
        <f aca="false">BF964*AD964+BG964*AH964+BH964*AL964+BI964*AP964+BJ964*AT964</f>
        <v>0.641757801468109</v>
      </c>
      <c r="BN964" s="0" t="n">
        <f aca="false">BF964*AE964+BG964*AI964+BH964*AM964+BI964*AQ964+BJ964*AU964</f>
        <v>0.635777871255741</v>
      </c>
      <c r="BO964" s="0" t="n">
        <f aca="false">RANK(BK964,$BK964:$BN964)</f>
        <v>4</v>
      </c>
      <c r="BP964" s="0" t="n">
        <f aca="false">RANK(BL964,$BK964:$BN964)</f>
        <v>3</v>
      </c>
      <c r="BQ964" s="0" t="n">
        <f aca="false">RANK(BM964,$BK964:$BN964)</f>
        <v>1</v>
      </c>
      <c r="BR964" s="0" t="n">
        <f aca="false">RANK(BN964,$BK964:$BN964)</f>
        <v>2</v>
      </c>
    </row>
    <row r="965" customFormat="false" ht="15" hidden="false" customHeight="false" outlineLevel="0" collapsed="false">
      <c r="A965" s="0" t="n">
        <v>942</v>
      </c>
      <c r="B965" s="0" t="n">
        <f aca="false">RANDBETWEEN(1,$B$5)</f>
        <v>1</v>
      </c>
      <c r="C965" s="0" t="n">
        <f aca="false">RANDBETWEEN(1,$B$5)</f>
        <v>5</v>
      </c>
      <c r="D965" s="0" t="n">
        <f aca="false">RANDBETWEEN(1,$B$5)</f>
        <v>2</v>
      </c>
      <c r="E965" s="0" t="n">
        <f aca="false">RANDBETWEEN(1,$B$5)</f>
        <v>6</v>
      </c>
      <c r="F965" s="0" t="n">
        <f aca="false">RANDBETWEEN(1,$B$5)</f>
        <v>1</v>
      </c>
      <c r="G965" s="0" t="n">
        <f aca="false">RANDBETWEEN(1,$B$5)</f>
        <v>2</v>
      </c>
      <c r="H965" s="0" t="n">
        <f aca="true">NORMINV(RAND(),$B$8,$B$13)</f>
        <v>44.4912274085043</v>
      </c>
      <c r="I965" s="0" t="n">
        <f aca="true">NORMINV(RAND(),$C$8,$C$13)</f>
        <v>64.9295439219698</v>
      </c>
      <c r="J965" s="0" t="n">
        <f aca="true">NORMINV(RAND(),$D$8,$D$13)</f>
        <v>13.2476449519406</v>
      </c>
      <c r="K965" s="0" t="n">
        <f aca="true">NORMINV(RAND(),$E$8,$E$13)</f>
        <v>3.09829372058599</v>
      </c>
      <c r="L965" s="0" t="n">
        <f aca="true">NORMINV(RAND(),$B$9,$B$14)</f>
        <v>53.881059643698</v>
      </c>
      <c r="M965" s="0" t="n">
        <f aca="true">NORMINV(RAND(),$C$9,$C$14)</f>
        <v>56.5276416903642</v>
      </c>
      <c r="N965" s="0" t="n">
        <f aca="true">NORMINV(RAND(),$D$9,$D$14)</f>
        <v>51.3290417072311</v>
      </c>
      <c r="O965" s="0" t="n">
        <f aca="true">NORMINV(RAND(),$E$9,$E$14)</f>
        <v>26.3920759870423</v>
      </c>
      <c r="P965" s="0" t="n">
        <f aca="true">NORMINV(RAND(),$B$10,$B$15)</f>
        <v>23.4279289829264</v>
      </c>
      <c r="Q965" s="0" t="n">
        <f aca="true">NORMINV(RAND(),$C$10,$C$15)</f>
        <v>31.468234528922</v>
      </c>
      <c r="R965" s="0" t="n">
        <f aca="true">NORMINV(RAND(),$D$10,$D$15)</f>
        <v>9.92621701689991</v>
      </c>
      <c r="S965" s="0" t="n">
        <f aca="true">NORMINV(RAND(),$E$10,$E$15)</f>
        <v>4.09130307338825</v>
      </c>
      <c r="T965" s="0" t="n">
        <f aca="false">MEDIAN(INDEX(Avaliadores!$B$17:$B$22,$B965),INDEX(Avaliadores!$B$17:$B$22,$C965),INDEX(Avaliadores!$B$17:$B$22,$D965),INDEX(Avaliadores!$B$17:$B$22,$E965),INDEX(Avaliadores!$B$17:$B$22,$F965),INDEX(Avaliadores!$B$17:$B$22,$G965))</f>
        <v>2.29166666666667</v>
      </c>
      <c r="U965" s="0" t="n">
        <f aca="false">MEDIAN(INDEX(Avaliadores!$C$17:$C$22,$B965),INDEX(Avaliadores!$C$17:$C$22,$C965),INDEX(Avaliadores!$C$17:$C$22,$D965),INDEX(Avaliadores!$C$17:$C$22,$E965),INDEX(Avaliadores!$C$17:$C$22,$F965),INDEX(Avaliadores!$C$17:$C$22,$G965))</f>
        <v>5.04166666666667</v>
      </c>
      <c r="V965" s="0" t="n">
        <f aca="false">MEDIAN(INDEX(Avaliadores!$D$17:$D$22,$B965),INDEX(Avaliadores!$D$17:$D$22,$C965),INDEX(Avaliadores!$D$17:$D$22,$D965),INDEX(Avaliadores!$D$17:$D$22,$E965),INDEX(Avaliadores!$D$17:$D$22,$F965),INDEX(Avaliadores!$D$17:$D$22,$G965))</f>
        <v>6.04166666666667</v>
      </c>
      <c r="W965" s="0" t="n">
        <f aca="false">MEDIAN(INDEX(Avaliadores!$E$17:$E$22,$B965),INDEX(Avaliadores!$E$17:$E$22,$C965),INDEX(Avaliadores!$E$17:$E$22,$D965),INDEX(Avaliadores!$E$17:$E$22,$E965),INDEX(Avaliadores!$E$17:$E$22,$F965),INDEX(Avaliadores!$E$17:$E$22,$G965))</f>
        <v>6.54166666666667</v>
      </c>
      <c r="X965" s="0" t="n">
        <f aca="false">MEDIAN(INDEX(Avaliadores!$F$17:$F$22,$B965),INDEX(Avaliadores!$F$17:$F$22,$C965),INDEX(Avaliadores!$F$17:$F$22,$D965),INDEX(Avaliadores!$F$17:$F$22,$E965),INDEX(Avaliadores!$F$17:$F$22,$F965),INDEX(Avaliadores!$F$17:$F$22,$G965))</f>
        <v>2.04166666666667</v>
      </c>
      <c r="Y965" s="0" t="n">
        <f aca="false">MEDIAN(INDEX(Avaliadores!$G$17:$G$22,$B965),INDEX(Avaliadores!$G$17:$G$22,$C965),INDEX(Avaliadores!$G$17:$G$22,$D965),INDEX(Avaliadores!$G$17:$G$22,$E965),INDEX(Avaliadores!$G$17:$G$22,$F965),INDEX(Avaliadores!$G$17:$G$22,$G965))</f>
        <v>5.04166666666667</v>
      </c>
      <c r="Z965" s="0" t="n">
        <f aca="false">MEDIAN(INDEX(Avaliadores!$H$17:$H$22,$B965),INDEX(Avaliadores!$H$17:$H$22,$C965),INDEX(Avaliadores!$H$17:$H$22,$D965),INDEX(Avaliadores!$H$17:$H$22,$E965),INDEX(Avaliadores!$H$17:$H$22,$F965),INDEX(Avaliadores!$H$17:$H$22,$G965))</f>
        <v>4.04166666666667</v>
      </c>
      <c r="AA965" s="0" t="n">
        <f aca="false">MEDIAN(INDEX(Avaliadores!$I$17:$I$22,$B965),INDEX(Avaliadores!$I$17:$I$22,$C965),INDEX(Avaliadores!$I$17:$I$22,$D965),INDEX(Avaliadores!$I$17:$I$22,$E965),INDEX(Avaliadores!$I$17:$I$22,$F965),INDEX(Avaliadores!$I$17:$I$22,$G965))</f>
        <v>6.79166666666667</v>
      </c>
      <c r="AB965" s="0" t="n">
        <f aca="false">IF(MAX(H965:K965)=MIN(H965:K965),0,IF($B$17="custo",(MAX(H965:K965)-H965)/(MAX(H965:K965)-MIN(H965:K965)),(H965-MIN(H965:K965))/(MAX(H965:K965)-MIN(H965:K965))))</f>
        <v>0.330549947589578</v>
      </c>
      <c r="AC965" s="0" t="n">
        <f aca="false">IF(MAX(H965:K965)=MIN(H965:K965),0,IF($B$17="custo",(MAX(H965:K965)-I965)/(MAX(H965:K965)-MIN(H965:K965)),(I965-MIN(H965:K965))/(MAX(H965:K965)-MIN(H965:K965))))</f>
        <v>0</v>
      </c>
      <c r="AD965" s="0" t="n">
        <f aca="false">IF(MAX(H965:K965)=MIN(H965:K965),0,IF($B$17="custo",(MAX(H965:K965)-J965)/(MAX(H965:K965)-MIN(H965:K965)),(J965-MIN(H965:K965))/(MAX(H965:K965)-MIN(H965:K965))))</f>
        <v>0.835854018828695</v>
      </c>
      <c r="AE965" s="0" t="n">
        <f aca="false">IF(MAX(H965:K965)=MIN(H965:K965),0,IF($B$17="custo",(MAX(H965:K965)-K965)/(MAX(H965:K965)-MIN(H965:K965)),(K965-MIN(H965:K965))/(MAX(H965:K965)-MIN(H965:K965))))</f>
        <v>1</v>
      </c>
      <c r="AF965" s="0" t="n">
        <f aca="false">IF(MAX(L965:O965)=MIN(L965:O965),0,IF($C$17="custo",(MAX(L965:O965)-L965)/(MAX(L965:O965)-MIN(L965:O965)),(L965-MIN(L965:O965))/(MAX(L965:O965)-MIN(L965:O965))))</f>
        <v>0.91217745594288</v>
      </c>
      <c r="AG965" s="0" t="n">
        <f aca="false">IF(MAX(L965:O965)=MIN(L965:O965),0,IF($C$17="custo",(MAX(L965:O965)-M965)/(MAX(L965:O965)-MIN(L965:O965)),(M965-MIN(L965:O965))/(MAX(L965:O965)-MIN(L965:O965))))</f>
        <v>1</v>
      </c>
      <c r="AH965" s="0" t="n">
        <f aca="false">IF(MAX(L965:O965)=MIN(L965:O965),0,IF($C$17="custo",(MAX(L965:O965)-N965)/(MAX(L965:O965)-MIN(L965:O965)),(N965-MIN(L965:O965))/(MAX(L965:O965)-MIN(L965:O965))))</f>
        <v>0.827492868914019</v>
      </c>
      <c r="AI965" s="0" t="n">
        <f aca="false">IF(MAX(L965:O965)=MIN(L965:O965),0,IF($C$17="custo",(MAX(L965:O965)-O965)/(MAX(L965:O965)-MIN(L965:O965)),(O965-MIN(L965:O965))/(MAX(L965:O965)-MIN(L965:O965))))</f>
        <v>0</v>
      </c>
      <c r="AJ965" s="0" t="n">
        <f aca="false">IF(MAX(P965:S965)=MIN(P965:S965),0,IF($D$17="custo",(MAX(P965:S965)-P965)/(MAX(P965:S965)-MIN(P965:S965)),(P965-MIN(P965:S965))/(MAX(P965:S965)-MIN(P965:S965))))</f>
        <v>0.293689070269064</v>
      </c>
      <c r="AK965" s="0" t="n">
        <f aca="false">IF(MAX(P965:S965)=MIN(P965:S965),0,IF($D$17="custo",(MAX(P965:S965)-Q965)/(MAX(P965:S965)-MIN(P965:S965)),(Q965-MIN(P965:S965))/(MAX(P965:S965)-MIN(P965:S965))))</f>
        <v>0</v>
      </c>
      <c r="AL965" s="0" t="n">
        <f aca="false">IF(MAX(P965:S965)=MIN(P965:S965),0,IF($D$17="custo",(MAX(P965:S965)-R965)/(MAX(P965:S965)-MIN(P965:S965)),(R965-MIN(P965:S965))/(MAX(P965:S965)-MIN(P965:S965))))</f>
        <v>0.786867496344911</v>
      </c>
      <c r="AM965" s="0" t="n">
        <f aca="false">IF(MAX(P965:S965)=MIN(P965:S965),0,IF($D$17="custo",(MAX(P965:S965)-S965)/(MAX(P965:S965)-MIN(P965:S965)),(S965-MIN(P965:S965))/(MAX(P965:S965)-MIN(P965:S965))))</f>
        <v>1</v>
      </c>
      <c r="AN965" s="0" t="n">
        <f aca="false">IF(MAX(T965:W965)=MIN(T965:W965),0,IF($E$17="custo",(MAX(T965:W965)-T965)/(MAX(T965:W965)-MIN(T965:W965)),(T965-MIN(T965:W965))/(MAX(T965:W965)-MIN(T965:W965))))</f>
        <v>0</v>
      </c>
      <c r="AO965" s="0" t="n">
        <f aca="false">IF(MAX(T965:W965)=MIN(T965:W965),0,IF($E$17="custo",(MAX(T965:W965)-U965)/(MAX(T965:W965)-MIN(T965:W965)),(U965-MIN(T965:W965))/(MAX(T965:W965)-MIN(T965:W965))))</f>
        <v>0.647058823529412</v>
      </c>
      <c r="AP965" s="0" t="n">
        <f aca="false">IF(MAX(T965:W965)=MIN(T965:W965),0,IF($E$17="custo",(MAX(T965:W965)-V965)/(MAX(T965:W965)-MIN(T965:W965)),(V965-MIN(T965:W965))/(MAX(T965:W965)-MIN(T965:W965))))</f>
        <v>0.882352941176471</v>
      </c>
      <c r="AQ965" s="0" t="n">
        <f aca="false">IF(MAX(T965:W965)=MIN(T965:W965),0,IF($E$17="custo",(MAX(T965:W965)-W965)/(MAX(T965:W965)-MIN(T965:W965)),(W965-MIN(T965:W965))/(MAX(T965:W965)-MIN(T965:W965))))</f>
        <v>1</v>
      </c>
      <c r="AR965" s="0" t="n">
        <f aca="false">IF(MAX(X965:AA965)=MIN(X965:AA965),0,IF($F$17="custo",(MAX(X965:AA965)-X965)/(MAX(X965:AA965)-MIN(X965:AA965)),(X965-MIN(X965:AA965))/(MAX(X965:AA965)-MIN(X965:AA965))))</f>
        <v>0</v>
      </c>
      <c r="AS965" s="0" t="n">
        <f aca="false">IF(MAX(X965:AA965)=MIN(X965:AA965),0,IF($F$17="custo",(MAX(X965:AA965)-Y965)/(MAX(X965:AA965)-MIN(X965:AA965)),(Y965-MIN(X965:AA965))/(MAX(X965:AA965)-MIN(X965:AA965))))</f>
        <v>0.631578947368421</v>
      </c>
      <c r="AT965" s="0" t="n">
        <f aca="false">IF(MAX(X965:AA965)=MIN(X965:AA965),0,IF($F$17="custo",(MAX(X965:AA965)-Z965)/(MAX(X965:AA965)-MIN(X965:AA965)),(Z965-MIN(X965:AA965))/(MAX(X965:AA965)-MIN(X965:AA965))))</f>
        <v>0.421052631578947</v>
      </c>
      <c r="AU965" s="0" t="n">
        <f aca="false">IF(MAX(X965:AA965)=MIN(X965:AA965),0,IF($F$17="custo",(MAX(X965:AA965)-AA965)/(MAX(X965:AA965)-MIN(X965:AA965)),(AA965-MIN(X965:AA965))/(MAX(X965:AA965)-MIN(X965:AA965))))</f>
        <v>1</v>
      </c>
      <c r="AV965" s="0" t="n">
        <f aca="false">STDEVP(AB965:AE965)</f>
        <v>0.398305370355255</v>
      </c>
      <c r="AW965" s="0" t="n">
        <f aca="false">STDEVP(AF965:AI965)</f>
        <v>0.400113667289872</v>
      </c>
      <c r="AX965" s="0" t="n">
        <f aca="false">STDEVP(AJ965:AM965)</f>
        <v>0.394726113932016</v>
      </c>
      <c r="AY965" s="0" t="n">
        <f aca="false">STDEVP(AN965:AQ965)</f>
        <v>0.386571747885145</v>
      </c>
      <c r="AZ965" s="0" t="n">
        <f aca="false">STDEVP(AR965:AU965)</f>
        <v>0.361542938527213</v>
      </c>
      <c r="BA965" s="0" t="n">
        <f aca="false">AV965*((1-IFERROR(CORREL(AB965:AE965,AF965:AI965),0))+(1-IFERROR(CORREL(AB965:AE965,AJ965:AM965),0))+(1-IFERROR(CORREL(AB965:AE965,AN965:AQ965),0))+(1-IFERROR(CORREL(AB965:AE965,AR965:AU965),0)))</f>
        <v>1.09822273465914</v>
      </c>
      <c r="BB965" s="0" t="n">
        <f aca="false">AW965*((1-IFERROR(CORREL(AF965:AI965,AB965:AE965),0))+(1-IFERROR(CORREL(AF965:AI965,AJ965:AM965),0))+(1-IFERROR(CORREL(AF965:AI965,AN965:AQ965),0))+(1-IFERROR(CORREL(AF965:AI965,AR965:AU965),0)))</f>
        <v>2.7530953356985</v>
      </c>
      <c r="BC965" s="0" t="n">
        <f aca="false">AX965*((1-IFERROR(CORREL(AJ965:AM965,AB965:AE965),0))+(1-IFERROR(CORREL(AJ965:AM965,AF965:AI965),0))+(1-IFERROR(CORREL(AJ965:AM965,AN965:AQ965),0))+(1-IFERROR(CORREL(AJ965:AM965,AR965:AU965),0)))</f>
        <v>1.07372394375466</v>
      </c>
      <c r="BD965" s="0" t="n">
        <f aca="false">AY965*((1-IFERROR(CORREL(AN965:AQ965,AB965:AE965),0))+(1-IFERROR(CORREL(AN965:AQ965,AF965:AI965),0))+(1-IFERROR(CORREL(AN965:AQ965,AJ965:AM965),0))+(1-IFERROR(CORREL(AN965:AQ965,AR965:AU965),0)))</f>
        <v>0.964281203346259</v>
      </c>
      <c r="BE965" s="0" t="n">
        <f aca="false">AZ965*((1-IFERROR(CORREL(AR965:AU965,AB965:AE965),0))+(1-IFERROR(CORREL(AR965:AU965,AF965:AI965),0))+(1-IFERROR(CORREL(AR965:AU965,AJ965:AM965),0))+(1-IFERROR(CORREL(AR965:AU965,AN965:AQ965),0)))</f>
        <v>1.08266093433175</v>
      </c>
      <c r="BF965" s="0" t="n">
        <f aca="false">IF(SUM(BA965:BE965)&gt;0,BA965/SUM(BA965:BE965),1/5)</f>
        <v>0.157519396308027</v>
      </c>
      <c r="BG965" s="0" t="n">
        <f aca="false">IF(SUM(BA965:BE965)&gt;0,BB965/SUM(BA965:BE965),1/5)</f>
        <v>0.3948797466775</v>
      </c>
      <c r="BH965" s="0" t="n">
        <f aca="false">IF(SUM(BA965:BE965)&gt;0,BC965/SUM(BA965:BE965),1/5)</f>
        <v>0.154005505517241</v>
      </c>
      <c r="BI965" s="0" t="n">
        <f aca="false">IF(SUM(BA965:BE965)&gt;0,BD965/SUM(BA965:BE965),1/5)</f>
        <v>0.138308002765417</v>
      </c>
      <c r="BJ965" s="0" t="n">
        <f aca="false">IF(SUM(BA965:BE965)&gt;0,BE965/SUM(BA965:BE965),1/5)</f>
        <v>0.155287348731815</v>
      </c>
      <c r="BK965" s="0" t="n">
        <f aca="false">BF965*AB965+BG965*AF965+BH965*AJ965+BI965*AN965+BJ965*AR965</f>
        <v>0.457498164653287</v>
      </c>
      <c r="BL965" s="0" t="n">
        <f aca="false">BF965*AC965+BG965*AG965+BH965*AK965+BI965*AO965+BJ965*AS965</f>
        <v>0.582449380483266</v>
      </c>
      <c r="BM965" s="0" t="n">
        <f aca="false">BF965*AD965+BG965*AH965+BH965*AL965+BI965*AP965+BJ965*AT965</f>
        <v>0.767025941314181</v>
      </c>
      <c r="BN965" s="0" t="n">
        <f aca="false">BF965*AE965+BG965*AI965+BH965*AM965+BI965*AQ965+BJ965*AU965</f>
        <v>0.6051202533225</v>
      </c>
      <c r="BO965" s="0" t="n">
        <f aca="false">RANK(BK965,$BK965:$BN965)</f>
        <v>4</v>
      </c>
      <c r="BP965" s="0" t="n">
        <f aca="false">RANK(BL965,$BK965:$BN965)</f>
        <v>3</v>
      </c>
      <c r="BQ965" s="0" t="n">
        <f aca="false">RANK(BM965,$BK965:$BN965)</f>
        <v>1</v>
      </c>
      <c r="BR965" s="0" t="n">
        <f aca="false">RANK(BN965,$BK965:$BN965)</f>
        <v>2</v>
      </c>
    </row>
    <row r="966" customFormat="false" ht="15" hidden="false" customHeight="false" outlineLevel="0" collapsed="false">
      <c r="A966" s="0" t="n">
        <v>943</v>
      </c>
      <c r="B966" s="0" t="n">
        <f aca="false">RANDBETWEEN(1,$B$5)</f>
        <v>3</v>
      </c>
      <c r="C966" s="0" t="n">
        <f aca="false">RANDBETWEEN(1,$B$5)</f>
        <v>2</v>
      </c>
      <c r="D966" s="0" t="n">
        <f aca="false">RANDBETWEEN(1,$B$5)</f>
        <v>1</v>
      </c>
      <c r="E966" s="0" t="n">
        <f aca="false">RANDBETWEEN(1,$B$5)</f>
        <v>1</v>
      </c>
      <c r="F966" s="0" t="n">
        <f aca="false">RANDBETWEEN(1,$B$5)</f>
        <v>4</v>
      </c>
      <c r="G966" s="0" t="n">
        <f aca="false">RANDBETWEEN(1,$B$5)</f>
        <v>1</v>
      </c>
      <c r="H966" s="0" t="n">
        <f aca="true">NORMINV(RAND(),$B$8,$B$13)</f>
        <v>49.4995184629809</v>
      </c>
      <c r="I966" s="0" t="n">
        <f aca="true">NORMINV(RAND(),$C$8,$C$13)</f>
        <v>59.8982687900505</v>
      </c>
      <c r="J966" s="0" t="n">
        <f aca="true">NORMINV(RAND(),$D$8,$D$13)</f>
        <v>14.4843426915452</v>
      </c>
      <c r="K966" s="0" t="n">
        <f aca="true">NORMINV(RAND(),$E$8,$E$13)</f>
        <v>3.24501429652136</v>
      </c>
      <c r="L966" s="0" t="n">
        <f aca="true">NORMINV(RAND(),$B$9,$B$14)</f>
        <v>47.7892393288395</v>
      </c>
      <c r="M966" s="0" t="n">
        <f aca="true">NORMINV(RAND(),$C$9,$C$14)</f>
        <v>38.1505141766773</v>
      </c>
      <c r="N966" s="0" t="n">
        <f aca="true">NORMINV(RAND(),$D$9,$D$14)</f>
        <v>44.7543749419828</v>
      </c>
      <c r="O966" s="0" t="n">
        <f aca="true">NORMINV(RAND(),$E$9,$E$14)</f>
        <v>24.9879259805364</v>
      </c>
      <c r="P966" s="0" t="n">
        <f aca="true">NORMINV(RAND(),$B$10,$B$15)</f>
        <v>24.3547017702006</v>
      </c>
      <c r="Q966" s="0" t="n">
        <f aca="true">NORMINV(RAND(),$C$10,$C$15)</f>
        <v>26.6220253668348</v>
      </c>
      <c r="R966" s="0" t="n">
        <f aca="true">NORMINV(RAND(),$D$10,$D$15)</f>
        <v>9.57795615380229</v>
      </c>
      <c r="S966" s="0" t="n">
        <f aca="true">NORMINV(RAND(),$E$10,$E$15)</f>
        <v>4.18418461842568</v>
      </c>
      <c r="T966" s="0" t="n">
        <f aca="false">MEDIAN(INDEX(Avaliadores!$B$17:$B$22,$B966),INDEX(Avaliadores!$B$17:$B$22,$C966),INDEX(Avaliadores!$B$17:$B$22,$D966),INDEX(Avaliadores!$B$17:$B$22,$E966),INDEX(Avaliadores!$B$17:$B$22,$F966),INDEX(Avaliadores!$B$17:$B$22,$G966))</f>
        <v>2.41666666666667</v>
      </c>
      <c r="U966" s="0" t="n">
        <f aca="false">MEDIAN(INDEX(Avaliadores!$C$17:$C$22,$B966),INDEX(Avaliadores!$C$17:$C$22,$C966),INDEX(Avaliadores!$C$17:$C$22,$D966),INDEX(Avaliadores!$C$17:$C$22,$E966),INDEX(Avaliadores!$C$17:$C$22,$F966),INDEX(Avaliadores!$C$17:$C$22,$G966))</f>
        <v>4.41666666666667</v>
      </c>
      <c r="V966" s="0" t="n">
        <f aca="false">MEDIAN(INDEX(Avaliadores!$D$17:$D$22,$B966),INDEX(Avaliadores!$D$17:$D$22,$C966),INDEX(Avaliadores!$D$17:$D$22,$D966),INDEX(Avaliadores!$D$17:$D$22,$E966),INDEX(Avaliadores!$D$17:$D$22,$F966),INDEX(Avaliadores!$D$17:$D$22,$G966))</f>
        <v>6.54166666666667</v>
      </c>
      <c r="W966" s="0" t="n">
        <f aca="false">MEDIAN(INDEX(Avaliadores!$E$17:$E$22,$B966),INDEX(Avaliadores!$E$17:$E$22,$C966),INDEX(Avaliadores!$E$17:$E$22,$D966),INDEX(Avaliadores!$E$17:$E$22,$E966),INDEX(Avaliadores!$E$17:$E$22,$F966),INDEX(Avaliadores!$E$17:$E$22,$G966))</f>
        <v>6.79166666666667</v>
      </c>
      <c r="X966" s="0" t="n">
        <f aca="false">MEDIAN(INDEX(Avaliadores!$F$17:$F$22,$B966),INDEX(Avaliadores!$F$17:$F$22,$C966),INDEX(Avaliadores!$F$17:$F$22,$D966),INDEX(Avaliadores!$F$17:$F$22,$E966),INDEX(Avaliadores!$F$17:$F$22,$F966),INDEX(Avaliadores!$F$17:$F$22,$G966))</f>
        <v>2.04166666666667</v>
      </c>
      <c r="Y966" s="0" t="n">
        <f aca="false">MEDIAN(INDEX(Avaliadores!$G$17:$G$22,$B966),INDEX(Avaliadores!$G$17:$G$22,$C966),INDEX(Avaliadores!$G$17:$G$22,$D966),INDEX(Avaliadores!$G$17:$G$22,$E966),INDEX(Avaliadores!$G$17:$G$22,$F966),INDEX(Avaliadores!$G$17:$G$22,$G966))</f>
        <v>5.04166666666667</v>
      </c>
      <c r="Z966" s="0" t="n">
        <f aca="false">MEDIAN(INDEX(Avaliadores!$H$17:$H$22,$B966),INDEX(Avaliadores!$H$17:$H$22,$C966),INDEX(Avaliadores!$H$17:$H$22,$D966),INDEX(Avaliadores!$H$17:$H$22,$E966),INDEX(Avaliadores!$H$17:$H$22,$F966),INDEX(Avaliadores!$H$17:$H$22,$G966))</f>
        <v>4.04166666666667</v>
      </c>
      <c r="AA966" s="0" t="n">
        <f aca="false">MEDIAN(INDEX(Avaliadores!$I$17:$I$22,$B966),INDEX(Avaliadores!$I$17:$I$22,$C966),INDEX(Avaliadores!$I$17:$I$22,$D966),INDEX(Avaliadores!$I$17:$I$22,$E966),INDEX(Avaliadores!$I$17:$I$22,$F966),INDEX(Avaliadores!$I$17:$I$22,$G966))</f>
        <v>6.91666666666667</v>
      </c>
      <c r="AB966" s="0" t="n">
        <f aca="false">IF(MAX(H966:K966)=MIN(H966:K966),0,IF($B$17="custo",(MAX(H966:K966)-H966)/(MAX(H966:K966)-MIN(H966:K966)),(H966-MIN(H966:K966))/(MAX(H966:K966)-MIN(H966:K966))))</f>
        <v>0.18355080250963</v>
      </c>
      <c r="AC966" s="0" t="n">
        <f aca="false">IF(MAX(H966:K966)=MIN(H966:K966),0,IF($B$17="custo",(MAX(H966:K966)-I966)/(MAX(H966:K966)-MIN(H966:K966)),(I966-MIN(H966:K966))/(MAX(H966:K966)-MIN(H966:K966))))</f>
        <v>0</v>
      </c>
      <c r="AD966" s="0" t="n">
        <f aca="false">IF(MAX(H966:K966)=MIN(H966:K966),0,IF($B$17="custo",(MAX(H966:K966)-J966)/(MAX(H966:K966)-MIN(H966:K966)),(J966-MIN(H966:K966))/(MAX(H966:K966)-MIN(H966:K966))))</f>
        <v>0.801611955120645</v>
      </c>
      <c r="AE966" s="0" t="n">
        <f aca="false">IF(MAX(H966:K966)=MIN(H966:K966),0,IF($B$17="custo",(MAX(H966:K966)-K966)/(MAX(H966:K966)-MIN(H966:K966)),(K966-MIN(H966:K966))/(MAX(H966:K966)-MIN(H966:K966))))</f>
        <v>1</v>
      </c>
      <c r="AF966" s="0" t="n">
        <f aca="false">IF(MAX(L966:O966)=MIN(L966:O966),0,IF($C$17="custo",(MAX(L966:O966)-L966)/(MAX(L966:O966)-MIN(L966:O966)),(L966-MIN(L966:O966))/(MAX(L966:O966)-MIN(L966:O966))))</f>
        <v>1</v>
      </c>
      <c r="AG966" s="0" t="n">
        <f aca="false">IF(MAX(L966:O966)=MIN(L966:O966),0,IF($C$17="custo",(MAX(L966:O966)-M966)/(MAX(L966:O966)-MIN(L966:O966)),(M966-MIN(L966:O966))/(MAX(L966:O966)-MIN(L966:O966))))</f>
        <v>0.577273247162339</v>
      </c>
      <c r="AH966" s="0" t="n">
        <f aca="false">IF(MAX(L966:O966)=MIN(L966:O966),0,IF($C$17="custo",(MAX(L966:O966)-N966)/(MAX(L966:O966)-MIN(L966:O966)),(N966-MIN(L966:O966))/(MAX(L966:O966)-MIN(L966:O966))))</f>
        <v>0.866899579840101</v>
      </c>
      <c r="AI966" s="0" t="n">
        <f aca="false">IF(MAX(L966:O966)=MIN(L966:O966),0,IF($C$17="custo",(MAX(L966:O966)-O966)/(MAX(L966:O966)-MIN(L966:O966)),(O966-MIN(L966:O966))/(MAX(L966:O966)-MIN(L966:O966))))</f>
        <v>0</v>
      </c>
      <c r="AJ966" s="0" t="n">
        <f aca="false">IF(MAX(P966:S966)=MIN(P966:S966),0,IF($D$17="custo",(MAX(P966:S966)-P966)/(MAX(P966:S966)-MIN(P966:S966)),(P966-MIN(P966:S966))/(MAX(P966:S966)-MIN(P966:S966))))</f>
        <v>0.10104909924521</v>
      </c>
      <c r="AK966" s="0" t="n">
        <f aca="false">IF(MAX(P966:S966)=MIN(P966:S966),0,IF($D$17="custo",(MAX(P966:S966)-Q966)/(MAX(P966:S966)-MIN(P966:S966)),(Q966-MIN(P966:S966))/(MAX(P966:S966)-MIN(P966:S966))))</f>
        <v>0</v>
      </c>
      <c r="AL966" s="0" t="n">
        <f aca="false">IF(MAX(P966:S966)=MIN(P966:S966),0,IF($D$17="custo",(MAX(P966:S966)-R966)/(MAX(P966:S966)-MIN(P966:S966)),(R966-MIN(P966:S966))/(MAX(P966:S966)-MIN(P966:S966))))</f>
        <v>0.759612718716749</v>
      </c>
      <c r="AM966" s="0" t="n">
        <f aca="false">IF(MAX(P966:S966)=MIN(P966:S966),0,IF($D$17="custo",(MAX(P966:S966)-S966)/(MAX(P966:S966)-MIN(P966:S966)),(S966-MIN(P966:S966))/(MAX(P966:S966)-MIN(P966:S966))))</f>
        <v>1</v>
      </c>
      <c r="AN966" s="0" t="n">
        <f aca="false">IF(MAX(T966:W966)=MIN(T966:W966),0,IF($E$17="custo",(MAX(T966:W966)-T966)/(MAX(T966:W966)-MIN(T966:W966)),(T966-MIN(T966:W966))/(MAX(T966:W966)-MIN(T966:W966))))</f>
        <v>0</v>
      </c>
      <c r="AO966" s="0" t="n">
        <f aca="false">IF(MAX(T966:W966)=MIN(T966:W966),0,IF($E$17="custo",(MAX(T966:W966)-U966)/(MAX(T966:W966)-MIN(T966:W966)),(U966-MIN(T966:W966))/(MAX(T966:W966)-MIN(T966:W966))))</f>
        <v>0.457142857142857</v>
      </c>
      <c r="AP966" s="0" t="n">
        <f aca="false">IF(MAX(T966:W966)=MIN(T966:W966),0,IF($E$17="custo",(MAX(T966:W966)-V966)/(MAX(T966:W966)-MIN(T966:W966)),(V966-MIN(T966:W966))/(MAX(T966:W966)-MIN(T966:W966))))</f>
        <v>0.942857142857143</v>
      </c>
      <c r="AQ966" s="0" t="n">
        <f aca="false">IF(MAX(T966:W966)=MIN(T966:W966),0,IF($E$17="custo",(MAX(T966:W966)-W966)/(MAX(T966:W966)-MIN(T966:W966)),(W966-MIN(T966:W966))/(MAX(T966:W966)-MIN(T966:W966))))</f>
        <v>1</v>
      </c>
      <c r="AR966" s="0" t="n">
        <f aca="false">IF(MAX(X966:AA966)=MIN(X966:AA966),0,IF($F$17="custo",(MAX(X966:AA966)-X966)/(MAX(X966:AA966)-MIN(X966:AA966)),(X966-MIN(X966:AA966))/(MAX(X966:AA966)-MIN(X966:AA966))))</f>
        <v>0</v>
      </c>
      <c r="AS966" s="0" t="n">
        <f aca="false">IF(MAX(X966:AA966)=MIN(X966:AA966),0,IF($F$17="custo",(MAX(X966:AA966)-Y966)/(MAX(X966:AA966)-MIN(X966:AA966)),(Y966-MIN(X966:AA966))/(MAX(X966:AA966)-MIN(X966:AA966))))</f>
        <v>0.615384615384615</v>
      </c>
      <c r="AT966" s="0" t="n">
        <f aca="false">IF(MAX(X966:AA966)=MIN(X966:AA966),0,IF($F$17="custo",(MAX(X966:AA966)-Z966)/(MAX(X966:AA966)-MIN(X966:AA966)),(Z966-MIN(X966:AA966))/(MAX(X966:AA966)-MIN(X966:AA966))))</f>
        <v>0.41025641025641</v>
      </c>
      <c r="AU966" s="0" t="n">
        <f aca="false">IF(MAX(X966:AA966)=MIN(X966:AA966),0,IF($F$17="custo",(MAX(X966:AA966)-AA966)/(MAX(X966:AA966)-MIN(X966:AA966)),(AA966-MIN(X966:AA966))/(MAX(X966:AA966)-MIN(X966:AA966))))</f>
        <v>1</v>
      </c>
      <c r="AV966" s="0" t="n">
        <f aca="false">STDEVP(AB966:AE966)</f>
        <v>0.415648538468413</v>
      </c>
      <c r="AW966" s="0" t="n">
        <f aca="false">STDEVP(AF966:AI966)</f>
        <v>0.384468490695928</v>
      </c>
      <c r="AX966" s="0" t="n">
        <f aca="false">STDEVP(AJ966:AM966)</f>
        <v>0.42476664260778</v>
      </c>
      <c r="AY966" s="0" t="n">
        <f aca="false">STDEVP(AN966:AQ966)</f>
        <v>0.405573416187954</v>
      </c>
      <c r="AZ966" s="0" t="n">
        <f aca="false">STDEVP(AR966:AU966)</f>
        <v>0.360972005776951</v>
      </c>
      <c r="BA966" s="0" t="n">
        <f aca="false">AV966*((1-IFERROR(CORREL(AB966:AE966,AF966:AI966),0))+(1-IFERROR(CORREL(AB966:AE966,AJ966:AM966),0))+(1-IFERROR(CORREL(AB966:AE966,AN966:AQ966),0))+(1-IFERROR(CORREL(AB966:AE966,AR966:AU966),0)))</f>
        <v>0.893590156571977</v>
      </c>
      <c r="BB966" s="0" t="n">
        <f aca="false">AW966*((1-IFERROR(CORREL(AF966:AI966,AB966:AE966),0))+(1-IFERROR(CORREL(AF966:AI966,AJ966:AM966),0))+(1-IFERROR(CORREL(AF966:AI966,AN966:AQ966),0))+(1-IFERROR(CORREL(AF966:AI966,AR966:AU966),0)))</f>
        <v>2.56356947441454</v>
      </c>
      <c r="BC966" s="0" t="n">
        <f aca="false">AX966*((1-IFERROR(CORREL(AJ966:AM966,AB966:AE966),0))+(1-IFERROR(CORREL(AJ966:AM966,AF966:AI966),0))+(1-IFERROR(CORREL(AJ966:AM966,AN966:AQ966),0))+(1-IFERROR(CORREL(AJ966:AM966,AR966:AU966),0)))</f>
        <v>0.895456992648013</v>
      </c>
      <c r="BD966" s="0" t="n">
        <f aca="false">AY966*((1-IFERROR(CORREL(AN966:AQ966,AB966:AE966),0))+(1-IFERROR(CORREL(AN966:AQ966,AF966:AI966),0))+(1-IFERROR(CORREL(AN966:AQ966,AJ966:AM966),0))+(1-IFERROR(CORREL(AN966:AQ966,AR966:AU966),0)))</f>
        <v>0.866559864767946</v>
      </c>
      <c r="BE966" s="0" t="n">
        <f aca="false">AZ966*((1-IFERROR(CORREL(AR966:AU966,AB966:AE966),0))+(1-IFERROR(CORREL(AR966:AU966,AF966:AI966),0))+(1-IFERROR(CORREL(AR966:AU966,AJ966:AM966),0))+(1-IFERROR(CORREL(AR966:AU966,AN966:AQ966),0)))</f>
        <v>1.0953863508817</v>
      </c>
      <c r="BF966" s="0" t="n">
        <f aca="false">IF(SUM(BA966:BE966)&gt;0,BA966/SUM(BA966:BE966),1/5)</f>
        <v>0.141512592291072</v>
      </c>
      <c r="BG966" s="0" t="n">
        <f aca="false">IF(SUM(BA966:BE966)&gt;0,BB966/SUM(BA966:BE966),1/5)</f>
        <v>0.405977347864218</v>
      </c>
      <c r="BH966" s="0" t="n">
        <f aca="false">IF(SUM(BA966:BE966)&gt;0,BC966/SUM(BA966:BE966),1/5)</f>
        <v>0.141808232088086</v>
      </c>
      <c r="BI966" s="0" t="n">
        <f aca="false">IF(SUM(BA966:BE966)&gt;0,BD966/SUM(BA966:BE966),1/5)</f>
        <v>0.137231964717637</v>
      </c>
      <c r="BJ966" s="0" t="n">
        <f aca="false">IF(SUM(BA966:BE966)&gt;0,BE966/SUM(BA966:BE966),1/5)</f>
        <v>0.173469863038987</v>
      </c>
      <c r="BK966" s="0" t="n">
        <f aca="false">BF966*AB966+BG966*AF966+BH966*AJ966+BI966*AN966+BJ966*AR966</f>
        <v>0.44628169186252</v>
      </c>
      <c r="BL966" s="0" t="n">
        <f aca="false">BF966*AC966+BG966*AG966+BH966*AK966+BI966*AO966+BJ966*AS966</f>
        <v>0.403845159265349</v>
      </c>
      <c r="BM966" s="0" t="n">
        <f aca="false">BF966*AD966+BG966*AH966+BH966*AL966+BI966*AP966+BJ966*AT966</f>
        <v>0.773656376241962</v>
      </c>
      <c r="BN966" s="0" t="n">
        <f aca="false">BF966*AE966+BG966*AI966+BH966*AM966+BI966*AQ966+BJ966*AU966</f>
        <v>0.594022652135782</v>
      </c>
      <c r="BO966" s="0" t="n">
        <f aca="false">RANK(BK966,$BK966:$BN966)</f>
        <v>3</v>
      </c>
      <c r="BP966" s="0" t="n">
        <f aca="false">RANK(BL966,$BK966:$BN966)</f>
        <v>4</v>
      </c>
      <c r="BQ966" s="0" t="n">
        <f aca="false">RANK(BM966,$BK966:$BN966)</f>
        <v>1</v>
      </c>
      <c r="BR966" s="0" t="n">
        <f aca="false">RANK(BN966,$BK966:$BN966)</f>
        <v>2</v>
      </c>
    </row>
    <row r="967" customFormat="false" ht="15" hidden="false" customHeight="false" outlineLevel="0" collapsed="false">
      <c r="A967" s="0" t="n">
        <v>944</v>
      </c>
      <c r="B967" s="0" t="n">
        <f aca="false">RANDBETWEEN(1,$B$5)</f>
        <v>5</v>
      </c>
      <c r="C967" s="0" t="n">
        <f aca="false">RANDBETWEEN(1,$B$5)</f>
        <v>5</v>
      </c>
      <c r="D967" s="0" t="n">
        <f aca="false">RANDBETWEEN(1,$B$5)</f>
        <v>6</v>
      </c>
      <c r="E967" s="0" t="n">
        <f aca="false">RANDBETWEEN(1,$B$5)</f>
        <v>3</v>
      </c>
      <c r="F967" s="0" t="n">
        <f aca="false">RANDBETWEEN(1,$B$5)</f>
        <v>6</v>
      </c>
      <c r="G967" s="0" t="n">
        <f aca="false">RANDBETWEEN(1,$B$5)</f>
        <v>2</v>
      </c>
      <c r="H967" s="0" t="n">
        <f aca="true">NORMINV(RAND(),$B$8,$B$13)</f>
        <v>44.7432917580663</v>
      </c>
      <c r="I967" s="0" t="n">
        <f aca="true">NORMINV(RAND(),$C$8,$C$13)</f>
        <v>64.6040417149011</v>
      </c>
      <c r="J967" s="0" t="n">
        <f aca="true">NORMINV(RAND(),$D$8,$D$13)</f>
        <v>13.8730015866006</v>
      </c>
      <c r="K967" s="0" t="n">
        <f aca="true">NORMINV(RAND(),$E$8,$E$13)</f>
        <v>2.91973274709959</v>
      </c>
      <c r="L967" s="0" t="n">
        <f aca="true">NORMINV(RAND(),$B$9,$B$14)</f>
        <v>43.8672357560277</v>
      </c>
      <c r="M967" s="0" t="n">
        <f aca="true">NORMINV(RAND(),$C$9,$C$14)</f>
        <v>50.4104859908688</v>
      </c>
      <c r="N967" s="0" t="n">
        <f aca="true">NORMINV(RAND(),$D$9,$D$14)</f>
        <v>41.1800332691567</v>
      </c>
      <c r="O967" s="0" t="n">
        <f aca="true">NORMINV(RAND(),$E$9,$E$14)</f>
        <v>22.7596784294529</v>
      </c>
      <c r="P967" s="0" t="n">
        <f aca="true">NORMINV(RAND(),$B$10,$B$15)</f>
        <v>23.1636846670574</v>
      </c>
      <c r="Q967" s="0" t="n">
        <f aca="true">NORMINV(RAND(),$C$10,$C$15)</f>
        <v>30.6657798608455</v>
      </c>
      <c r="R967" s="0" t="n">
        <f aca="true">NORMINV(RAND(),$D$10,$D$15)</f>
        <v>10.1472350677066</v>
      </c>
      <c r="S967" s="0" t="n">
        <f aca="true">NORMINV(RAND(),$E$10,$E$15)</f>
        <v>4.23479276227372</v>
      </c>
      <c r="T967" s="0" t="n">
        <f aca="false">MEDIAN(INDEX(Avaliadores!$B$17:$B$22,$B967),INDEX(Avaliadores!$B$17:$B$22,$C967),INDEX(Avaliadores!$B$17:$B$22,$D967),INDEX(Avaliadores!$B$17:$B$22,$E967),INDEX(Avaliadores!$B$17:$B$22,$F967),INDEX(Avaliadores!$B$17:$B$22,$G967))</f>
        <v>2.54166666666667</v>
      </c>
      <c r="U967" s="0" t="n">
        <f aca="false">MEDIAN(INDEX(Avaliadores!$C$17:$C$22,$B967),INDEX(Avaliadores!$C$17:$C$22,$C967),INDEX(Avaliadores!$C$17:$C$22,$D967),INDEX(Avaliadores!$C$17:$C$22,$E967),INDEX(Avaliadores!$C$17:$C$22,$F967),INDEX(Avaliadores!$C$17:$C$22,$G967))</f>
        <v>5.54166666666667</v>
      </c>
      <c r="V967" s="0" t="n">
        <f aca="false">MEDIAN(INDEX(Avaliadores!$D$17:$D$22,$B967),INDEX(Avaliadores!$D$17:$D$22,$C967),INDEX(Avaliadores!$D$17:$D$22,$D967),INDEX(Avaliadores!$D$17:$D$22,$E967),INDEX(Avaliadores!$D$17:$D$22,$F967),INDEX(Avaliadores!$D$17:$D$22,$G967))</f>
        <v>5.54166666666667</v>
      </c>
      <c r="W967" s="0" t="n">
        <f aca="false">MEDIAN(INDEX(Avaliadores!$E$17:$E$22,$B967),INDEX(Avaliadores!$E$17:$E$22,$C967),INDEX(Avaliadores!$E$17:$E$22,$D967),INDEX(Avaliadores!$E$17:$E$22,$E967),INDEX(Avaliadores!$E$17:$E$22,$F967),INDEX(Avaliadores!$E$17:$E$22,$G967))</f>
        <v>6.04166666666667</v>
      </c>
      <c r="X967" s="0" t="n">
        <f aca="false">MEDIAN(INDEX(Avaliadores!$F$17:$F$22,$B967),INDEX(Avaliadores!$F$17:$F$22,$C967),INDEX(Avaliadores!$F$17:$F$22,$D967),INDEX(Avaliadores!$F$17:$F$22,$E967),INDEX(Avaliadores!$F$17:$F$22,$F967),INDEX(Avaliadores!$F$17:$F$22,$G967))</f>
        <v>2.66666666666667</v>
      </c>
      <c r="Y967" s="0" t="n">
        <f aca="false">MEDIAN(INDEX(Avaliadores!$G$17:$G$22,$B967),INDEX(Avaliadores!$G$17:$G$22,$C967),INDEX(Avaliadores!$G$17:$G$22,$D967),INDEX(Avaliadores!$G$17:$G$22,$E967),INDEX(Avaliadores!$G$17:$G$22,$F967),INDEX(Avaliadores!$G$17:$G$22,$G967))</f>
        <v>5.04166666666667</v>
      </c>
      <c r="Z967" s="0" t="n">
        <f aca="false">MEDIAN(INDEX(Avaliadores!$H$17:$H$22,$B967),INDEX(Avaliadores!$H$17:$H$22,$C967),INDEX(Avaliadores!$H$17:$H$22,$D967),INDEX(Avaliadores!$H$17:$H$22,$E967),INDEX(Avaliadores!$H$17:$H$22,$F967),INDEX(Avaliadores!$H$17:$H$22,$G967))</f>
        <v>3.91666666666667</v>
      </c>
      <c r="AA967" s="0" t="n">
        <f aca="false">MEDIAN(INDEX(Avaliadores!$I$17:$I$22,$B967),INDEX(Avaliadores!$I$17:$I$22,$C967),INDEX(Avaliadores!$I$17:$I$22,$D967),INDEX(Avaliadores!$I$17:$I$22,$E967),INDEX(Avaliadores!$I$17:$I$22,$F967),INDEX(Avaliadores!$I$17:$I$22,$G967))</f>
        <v>6.66666666666667</v>
      </c>
      <c r="AB967" s="0" t="n">
        <f aca="false">IF(MAX(H967:K967)=MIN(H967:K967),0,IF($B$17="custo",(MAX(H967:K967)-H967)/(MAX(H967:K967)-MIN(H967:K967)),(H967-MIN(H967:K967))/(MAX(H967:K967)-MIN(H967:K967))))</f>
        <v>0.321974101504517</v>
      </c>
      <c r="AC967" s="0" t="n">
        <f aca="false">IF(MAX(H967:K967)=MIN(H967:K967),0,IF($B$17="custo",(MAX(H967:K967)-I967)/(MAX(H967:K967)-MIN(H967:K967)),(I967-MIN(H967:K967))/(MAX(H967:K967)-MIN(H967:K967))))</f>
        <v>0</v>
      </c>
      <c r="AD967" s="0" t="n">
        <f aca="false">IF(MAX(H967:K967)=MIN(H967:K967),0,IF($B$17="custo",(MAX(H967:K967)-J967)/(MAX(H967:K967)-MIN(H967:K967)),(J967-MIN(H967:K967))/(MAX(H967:K967)-MIN(H967:K967))))</f>
        <v>0.822430225404349</v>
      </c>
      <c r="AE967" s="0" t="n">
        <f aca="false">IF(MAX(H967:K967)=MIN(H967:K967),0,IF($B$17="custo",(MAX(H967:K967)-K967)/(MAX(H967:K967)-MIN(H967:K967)),(K967-MIN(H967:K967))/(MAX(H967:K967)-MIN(H967:K967))))</f>
        <v>1</v>
      </c>
      <c r="AF967" s="0" t="n">
        <f aca="false">IF(MAX(L967:O967)=MIN(L967:O967),0,IF($C$17="custo",(MAX(L967:O967)-L967)/(MAX(L967:O967)-MIN(L967:O967)),(L967-MIN(L967:O967))/(MAX(L967:O967)-MIN(L967:O967))))</f>
        <v>0.763361333288091</v>
      </c>
      <c r="AG967" s="0" t="n">
        <f aca="false">IF(MAX(L967:O967)=MIN(L967:O967),0,IF($C$17="custo",(MAX(L967:O967)-M967)/(MAX(L967:O967)-MIN(L967:O967)),(M967-MIN(L967:O967))/(MAX(L967:O967)-MIN(L967:O967))))</f>
        <v>1</v>
      </c>
      <c r="AH967" s="0" t="n">
        <f aca="false">IF(MAX(L967:O967)=MIN(L967:O967),0,IF($C$17="custo",(MAX(L967:O967)-N967)/(MAX(L967:O967)-MIN(L967:O967)),(N967-MIN(L967:O967))/(MAX(L967:O967)-MIN(L967:O967))))</f>
        <v>0.666177824961891</v>
      </c>
      <c r="AI967" s="0" t="n">
        <f aca="false">IF(MAX(L967:O967)=MIN(L967:O967),0,IF($C$17="custo",(MAX(L967:O967)-O967)/(MAX(L967:O967)-MIN(L967:O967)),(O967-MIN(L967:O967))/(MAX(L967:O967)-MIN(L967:O967))))</f>
        <v>0</v>
      </c>
      <c r="AJ967" s="0" t="n">
        <f aca="false">IF(MAX(P967:S967)=MIN(P967:S967),0,IF($D$17="custo",(MAX(P967:S967)-P967)/(MAX(P967:S967)-MIN(P967:S967)),(P967-MIN(P967:S967))/(MAX(P967:S967)-MIN(P967:S967))))</f>
        <v>0.283837117615389</v>
      </c>
      <c r="AK967" s="0" t="n">
        <f aca="false">IF(MAX(P967:S967)=MIN(P967:S967),0,IF($D$17="custo",(MAX(P967:S967)-Q967)/(MAX(P967:S967)-MIN(P967:S967)),(Q967-MIN(P967:S967))/(MAX(P967:S967)-MIN(P967:S967))))</f>
        <v>0</v>
      </c>
      <c r="AL967" s="0" t="n">
        <f aca="false">IF(MAX(P967:S967)=MIN(P967:S967),0,IF($D$17="custo",(MAX(P967:S967)-R967)/(MAX(P967:S967)-MIN(P967:S967)),(R967-MIN(P967:S967))/(MAX(P967:S967)-MIN(P967:S967))))</f>
        <v>0.776306413249608</v>
      </c>
      <c r="AM967" s="0" t="n">
        <f aca="false">IF(MAX(P967:S967)=MIN(P967:S967),0,IF($D$17="custo",(MAX(P967:S967)-S967)/(MAX(P967:S967)-MIN(P967:S967)),(S967-MIN(P967:S967))/(MAX(P967:S967)-MIN(P967:S967))))</f>
        <v>1</v>
      </c>
      <c r="AN967" s="0" t="n">
        <f aca="false">IF(MAX(T967:W967)=MIN(T967:W967),0,IF($E$17="custo",(MAX(T967:W967)-T967)/(MAX(T967:W967)-MIN(T967:W967)),(T967-MIN(T967:W967))/(MAX(T967:W967)-MIN(T967:W967))))</f>
        <v>0</v>
      </c>
      <c r="AO967" s="0" t="n">
        <f aca="false">IF(MAX(T967:W967)=MIN(T967:W967),0,IF($E$17="custo",(MAX(T967:W967)-U967)/(MAX(T967:W967)-MIN(T967:W967)),(U967-MIN(T967:W967))/(MAX(T967:W967)-MIN(T967:W967))))</f>
        <v>0.857142857142857</v>
      </c>
      <c r="AP967" s="0" t="n">
        <f aca="false">IF(MAX(T967:W967)=MIN(T967:W967),0,IF($E$17="custo",(MAX(T967:W967)-V967)/(MAX(T967:W967)-MIN(T967:W967)),(V967-MIN(T967:W967))/(MAX(T967:W967)-MIN(T967:W967))))</f>
        <v>0.857142857142857</v>
      </c>
      <c r="AQ967" s="0" t="n">
        <f aca="false">IF(MAX(T967:W967)=MIN(T967:W967),0,IF($E$17="custo",(MAX(T967:W967)-W967)/(MAX(T967:W967)-MIN(T967:W967)),(W967-MIN(T967:W967))/(MAX(T967:W967)-MIN(T967:W967))))</f>
        <v>1</v>
      </c>
      <c r="AR967" s="0" t="n">
        <f aca="false">IF(MAX(X967:AA967)=MIN(X967:AA967),0,IF($F$17="custo",(MAX(X967:AA967)-X967)/(MAX(X967:AA967)-MIN(X967:AA967)),(X967-MIN(X967:AA967))/(MAX(X967:AA967)-MIN(X967:AA967))))</f>
        <v>0</v>
      </c>
      <c r="AS967" s="0" t="n">
        <f aca="false">IF(MAX(X967:AA967)=MIN(X967:AA967),0,IF($F$17="custo",(MAX(X967:AA967)-Y967)/(MAX(X967:AA967)-MIN(X967:AA967)),(Y967-MIN(X967:AA967))/(MAX(X967:AA967)-MIN(X967:AA967))))</f>
        <v>0.59375</v>
      </c>
      <c r="AT967" s="0" t="n">
        <f aca="false">IF(MAX(X967:AA967)=MIN(X967:AA967),0,IF($F$17="custo",(MAX(X967:AA967)-Z967)/(MAX(X967:AA967)-MIN(X967:AA967)),(Z967-MIN(X967:AA967))/(MAX(X967:AA967)-MIN(X967:AA967))))</f>
        <v>0.3125</v>
      </c>
      <c r="AU967" s="0" t="n">
        <f aca="false">IF(MAX(X967:AA967)=MIN(X967:AA967),0,IF($F$17="custo",(MAX(X967:AA967)-AA967)/(MAX(X967:AA967)-MIN(X967:AA967)),(AA967-MIN(X967:AA967))/(MAX(X967:AA967)-MIN(X967:AA967))))</f>
        <v>1</v>
      </c>
      <c r="AV967" s="0" t="n">
        <f aca="false">STDEVP(AB967:AE967)</f>
        <v>0.397001674549971</v>
      </c>
      <c r="AW967" s="0" t="n">
        <f aca="false">STDEVP(AF967:AI967)</f>
        <v>0.371095772430386</v>
      </c>
      <c r="AX967" s="0" t="n">
        <f aca="false">STDEVP(AJ967:AM967)</f>
        <v>0.394387916475473</v>
      </c>
      <c r="AY967" s="0" t="n">
        <f aca="false">STDEVP(AN967:AQ967)</f>
        <v>0.396090589514622</v>
      </c>
      <c r="AZ967" s="0" t="n">
        <f aca="false">STDEVP(AR967:AU967)</f>
        <v>0.368017678541059</v>
      </c>
      <c r="BA967" s="0" t="n">
        <f aca="false">AV967*((1-IFERROR(CORREL(AB967:AE967,AF967:AI967),0))+(1-IFERROR(CORREL(AB967:AE967,AJ967:AM967),0))+(1-IFERROR(CORREL(AB967:AE967,AN967:AQ967),0))+(1-IFERROR(CORREL(AB967:AE967,AR967:AU967),0)))</f>
        <v>1.21698940009806</v>
      </c>
      <c r="BB967" s="0" t="n">
        <f aca="false">AW967*((1-IFERROR(CORREL(AF967:AI967,AB967:AE967),0))+(1-IFERROR(CORREL(AF967:AI967,AJ967:AM967),0))+(1-IFERROR(CORREL(AF967:AI967,AN967:AQ967),0))+(1-IFERROR(CORREL(AF967:AI967,AR967:AU967),0)))</f>
        <v>2.51372934605912</v>
      </c>
      <c r="BC967" s="0" t="n">
        <f aca="false">AX967*((1-IFERROR(CORREL(AJ967:AM967,AB967:AE967),0))+(1-IFERROR(CORREL(AJ967:AM967,AF967:AI967),0))+(1-IFERROR(CORREL(AJ967:AM967,AN967:AQ967),0))+(1-IFERROR(CORREL(AJ967:AM967,AR967:AU967),0)))</f>
        <v>1.18635656656171</v>
      </c>
      <c r="BD967" s="0" t="n">
        <f aca="false">AY967*((1-IFERROR(CORREL(AN967:AQ967,AB967:AE967),0))+(1-IFERROR(CORREL(AN967:AQ967,AF967:AI967),0))+(1-IFERROR(CORREL(AN967:AQ967,AJ967:AM967),0))+(1-IFERROR(CORREL(AN967:AQ967,AR967:AU967),0)))</f>
        <v>1.07775409370626</v>
      </c>
      <c r="BE967" s="0" t="n">
        <f aca="false">AZ967*((1-IFERROR(CORREL(AR967:AU967,AB967:AE967),0))+(1-IFERROR(CORREL(AR967:AU967,AF967:AI967),0))+(1-IFERROR(CORREL(AR967:AU967,AJ967:AM967),0))+(1-IFERROR(CORREL(AR967:AU967,AN967:AQ967),0)))</f>
        <v>1.09346223210798</v>
      </c>
      <c r="BF967" s="0" t="n">
        <f aca="false">IF(SUM(BA967:BE967)&gt;0,BA967/SUM(BA967:BE967),1/5)</f>
        <v>0.171690085870945</v>
      </c>
      <c r="BG967" s="0" t="n">
        <f aca="false">IF(SUM(BA967:BE967)&gt;0,BB967/SUM(BA967:BE967),1/5)</f>
        <v>0.354631196661558</v>
      </c>
      <c r="BH967" s="0" t="n">
        <f aca="false">IF(SUM(BA967:BE967)&gt;0,BC967/SUM(BA967:BE967),1/5)</f>
        <v>0.167368475658151</v>
      </c>
      <c r="BI967" s="0" t="n">
        <f aca="false">IF(SUM(BA967:BE967)&gt;0,BD967/SUM(BA967:BE967),1/5)</f>
        <v>0.152047086754644</v>
      </c>
      <c r="BJ967" s="0" t="n">
        <f aca="false">IF(SUM(BA967:BE967)&gt;0,BE967/SUM(BA967:BE967),1/5)</f>
        <v>0.154263155054702</v>
      </c>
      <c r="BK967" s="0" t="n">
        <f aca="false">BF967*AB967+BG967*AF967+BH967*AJ967+BI967*AN967+BJ967*AR967</f>
        <v>0.37349688995514</v>
      </c>
      <c r="BL967" s="0" t="n">
        <f aca="false">BF967*AC967+BG967*AG967+BH967*AK967+BI967*AO967+BJ967*AS967</f>
        <v>0.576551019336411</v>
      </c>
      <c r="BM967" s="0" t="n">
        <f aca="false">BF967*AD967+BG967*AH967+BH967*AL967+BI967*AP967+BJ967*AT967</f>
        <v>0.685913086623114</v>
      </c>
      <c r="BN967" s="0" t="n">
        <f aca="false">BF967*AE967+BG967*AI967+BH967*AM967+BI967*AQ967+BJ967*AU967</f>
        <v>0.645368803338442</v>
      </c>
      <c r="BO967" s="0" t="n">
        <f aca="false">RANK(BK967,$BK967:$BN967)</f>
        <v>4</v>
      </c>
      <c r="BP967" s="0" t="n">
        <f aca="false">RANK(BL967,$BK967:$BN967)</f>
        <v>3</v>
      </c>
      <c r="BQ967" s="0" t="n">
        <f aca="false">RANK(BM967,$BK967:$BN967)</f>
        <v>1</v>
      </c>
      <c r="BR967" s="0" t="n">
        <f aca="false">RANK(BN967,$BK967:$BN967)</f>
        <v>2</v>
      </c>
    </row>
    <row r="968" customFormat="false" ht="15" hidden="false" customHeight="false" outlineLevel="0" collapsed="false">
      <c r="A968" s="0" t="n">
        <v>945</v>
      </c>
      <c r="B968" s="0" t="n">
        <f aca="false">RANDBETWEEN(1,$B$5)</f>
        <v>1</v>
      </c>
      <c r="C968" s="0" t="n">
        <f aca="false">RANDBETWEEN(1,$B$5)</f>
        <v>2</v>
      </c>
      <c r="D968" s="0" t="n">
        <f aca="false">RANDBETWEEN(1,$B$5)</f>
        <v>5</v>
      </c>
      <c r="E968" s="0" t="n">
        <f aca="false">RANDBETWEEN(1,$B$5)</f>
        <v>6</v>
      </c>
      <c r="F968" s="0" t="n">
        <f aca="false">RANDBETWEEN(1,$B$5)</f>
        <v>3</v>
      </c>
      <c r="G968" s="0" t="n">
        <f aca="false">RANDBETWEEN(1,$B$5)</f>
        <v>5</v>
      </c>
      <c r="H968" s="0" t="n">
        <f aca="true">NORMINV(RAND(),$B$8,$B$13)</f>
        <v>36.790992930185</v>
      </c>
      <c r="I968" s="0" t="n">
        <f aca="true">NORMINV(RAND(),$C$8,$C$13)</f>
        <v>58.2988974437029</v>
      </c>
      <c r="J968" s="0" t="n">
        <f aca="true">NORMINV(RAND(),$D$8,$D$13)</f>
        <v>16.4143065256329</v>
      </c>
      <c r="K968" s="0" t="n">
        <f aca="true">NORMINV(RAND(),$E$8,$E$13)</f>
        <v>3.79816174255373</v>
      </c>
      <c r="L968" s="0" t="n">
        <f aca="true">NORMINV(RAND(),$B$9,$B$14)</f>
        <v>48.8077556878286</v>
      </c>
      <c r="M968" s="0" t="n">
        <f aca="true">NORMINV(RAND(),$C$9,$C$14)</f>
        <v>56.4966480380899</v>
      </c>
      <c r="N968" s="0" t="n">
        <f aca="true">NORMINV(RAND(),$D$9,$D$14)</f>
        <v>44.5826019073421</v>
      </c>
      <c r="O968" s="0" t="n">
        <f aca="true">NORMINV(RAND(),$E$9,$E$14)</f>
        <v>27.1000793200413</v>
      </c>
      <c r="P968" s="0" t="n">
        <f aca="true">NORMINV(RAND(),$B$10,$B$15)</f>
        <v>25.6578920721523</v>
      </c>
      <c r="Q968" s="0" t="n">
        <f aca="true">NORMINV(RAND(),$C$10,$C$15)</f>
        <v>30.7444328033884</v>
      </c>
      <c r="R968" s="0" t="n">
        <f aca="true">NORMINV(RAND(),$D$10,$D$15)</f>
        <v>10.4199599784067</v>
      </c>
      <c r="S968" s="0" t="n">
        <f aca="true">NORMINV(RAND(),$E$10,$E$15)</f>
        <v>3.93962065894666</v>
      </c>
      <c r="T968" s="0" t="n">
        <f aca="false">MEDIAN(INDEX(Avaliadores!$B$17:$B$22,$B968),INDEX(Avaliadores!$B$17:$B$22,$C968),INDEX(Avaliadores!$B$17:$B$22,$D968),INDEX(Avaliadores!$B$17:$B$22,$E968),INDEX(Avaliadores!$B$17:$B$22,$F968),INDEX(Avaliadores!$B$17:$B$22,$G968))</f>
        <v>2.54166666666667</v>
      </c>
      <c r="U968" s="0" t="n">
        <f aca="false">MEDIAN(INDEX(Avaliadores!$C$17:$C$22,$B968),INDEX(Avaliadores!$C$17:$C$22,$C968),INDEX(Avaliadores!$C$17:$C$22,$D968),INDEX(Avaliadores!$C$17:$C$22,$E968),INDEX(Avaliadores!$C$17:$C$22,$F968),INDEX(Avaliadores!$C$17:$C$22,$G968))</f>
        <v>5.29166666666667</v>
      </c>
      <c r="V968" s="0" t="n">
        <f aca="false">MEDIAN(INDEX(Avaliadores!$D$17:$D$22,$B968),INDEX(Avaliadores!$D$17:$D$22,$C968),INDEX(Avaliadores!$D$17:$D$22,$D968),INDEX(Avaliadores!$D$17:$D$22,$E968),INDEX(Avaliadores!$D$17:$D$22,$F968),INDEX(Avaliadores!$D$17:$D$22,$G968))</f>
        <v>5.66666666666667</v>
      </c>
      <c r="W968" s="0" t="n">
        <f aca="false">MEDIAN(INDEX(Avaliadores!$E$17:$E$22,$B968),INDEX(Avaliadores!$E$17:$E$22,$C968),INDEX(Avaliadores!$E$17:$E$22,$D968),INDEX(Avaliadores!$E$17:$E$22,$E968),INDEX(Avaliadores!$E$17:$E$22,$F968),INDEX(Avaliadores!$E$17:$E$22,$G968))</f>
        <v>6.54166666666667</v>
      </c>
      <c r="X968" s="0" t="n">
        <f aca="false">MEDIAN(INDEX(Avaliadores!$F$17:$F$22,$B968),INDEX(Avaliadores!$F$17:$F$22,$C968),INDEX(Avaliadores!$F$17:$F$22,$D968),INDEX(Avaliadores!$F$17:$F$22,$E968),INDEX(Avaliadores!$F$17:$F$22,$F968),INDEX(Avaliadores!$F$17:$F$22,$G968))</f>
        <v>2.54166666666667</v>
      </c>
      <c r="Y968" s="0" t="n">
        <f aca="false">MEDIAN(INDEX(Avaliadores!$G$17:$G$22,$B968),INDEX(Avaliadores!$G$17:$G$22,$C968),INDEX(Avaliadores!$G$17:$G$22,$D968),INDEX(Avaliadores!$G$17:$G$22,$E968),INDEX(Avaliadores!$G$17:$G$22,$F968),INDEX(Avaliadores!$G$17:$G$22,$G968))</f>
        <v>5.04166666666667</v>
      </c>
      <c r="Z968" s="0" t="n">
        <f aca="false">MEDIAN(INDEX(Avaliadores!$H$17:$H$22,$B968),INDEX(Avaliadores!$H$17:$H$22,$C968),INDEX(Avaliadores!$H$17:$H$22,$D968),INDEX(Avaliadores!$H$17:$H$22,$E968),INDEX(Avaliadores!$H$17:$H$22,$F968),INDEX(Avaliadores!$H$17:$H$22,$G968))</f>
        <v>3.91666666666667</v>
      </c>
      <c r="AA968" s="0" t="n">
        <f aca="false">MEDIAN(INDEX(Avaliadores!$I$17:$I$22,$B968),INDEX(Avaliadores!$I$17:$I$22,$C968),INDEX(Avaliadores!$I$17:$I$22,$D968),INDEX(Avaliadores!$I$17:$I$22,$E968),INDEX(Avaliadores!$I$17:$I$22,$F968),INDEX(Avaliadores!$I$17:$I$22,$G968))</f>
        <v>6.66666666666667</v>
      </c>
      <c r="AB968" s="0" t="n">
        <f aca="false">IF(MAX(H968:K968)=MIN(H968:K968),0,IF($B$17="custo",(MAX(H968:K968)-H968)/(MAX(H968:K968)-MIN(H968:K968)),(H968-MIN(H968:K968))/(MAX(H968:K968)-MIN(H968:K968))))</f>
        <v>0.394635122568895</v>
      </c>
      <c r="AC968" s="0" t="n">
        <f aca="false">IF(MAX(H968:K968)=MIN(H968:K968),0,IF($B$17="custo",(MAX(H968:K968)-I968)/(MAX(H968:K968)-MIN(H968:K968)),(I968-MIN(H968:K968))/(MAX(H968:K968)-MIN(H968:K968))))</f>
        <v>0</v>
      </c>
      <c r="AD968" s="0" t="n">
        <f aca="false">IF(MAX(H968:K968)=MIN(H968:K968),0,IF($B$17="custo",(MAX(H968:K968)-J968)/(MAX(H968:K968)-MIN(H968:K968)),(J968-MIN(H968:K968))/(MAX(H968:K968)-MIN(H968:K968))))</f>
        <v>0.768514229748037</v>
      </c>
      <c r="AE968" s="0" t="n">
        <f aca="false">IF(MAX(H968:K968)=MIN(H968:K968),0,IF($B$17="custo",(MAX(H968:K968)-K968)/(MAX(H968:K968)-MIN(H968:K968)),(K968-MIN(H968:K968))/(MAX(H968:K968)-MIN(H968:K968))))</f>
        <v>1</v>
      </c>
      <c r="AF968" s="0" t="n">
        <f aca="false">IF(MAX(L968:O968)=MIN(L968:O968),0,IF($C$17="custo",(MAX(L968:O968)-L968)/(MAX(L968:O968)-MIN(L968:O968)),(L968-MIN(L968:O968))/(MAX(L968:O968)-MIN(L968:O968))))</f>
        <v>0.738442522866943</v>
      </c>
      <c r="AG968" s="0" t="n">
        <f aca="false">IF(MAX(L968:O968)=MIN(L968:O968),0,IF($C$17="custo",(MAX(L968:O968)-M968)/(MAX(L968:O968)-MIN(L968:O968)),(M968-MIN(L968:O968))/(MAX(L968:O968)-MIN(L968:O968))))</f>
        <v>1</v>
      </c>
      <c r="AH968" s="0" t="n">
        <f aca="false">IF(MAX(L968:O968)=MIN(L968:O968),0,IF($C$17="custo",(MAX(L968:O968)-N968)/(MAX(L968:O968)-MIN(L968:O968)),(N968-MIN(L968:O968))/(MAX(L968:O968)-MIN(L968:O968))))</f>
        <v>0.594713034537498</v>
      </c>
      <c r="AI968" s="0" t="n">
        <f aca="false">IF(MAX(L968:O968)=MIN(L968:O968),0,IF($C$17="custo",(MAX(L968:O968)-O968)/(MAX(L968:O968)-MIN(L968:O968)),(O968-MIN(L968:O968))/(MAX(L968:O968)-MIN(L968:O968))))</f>
        <v>0</v>
      </c>
      <c r="AJ968" s="0" t="n">
        <f aca="false">IF(MAX(P968:S968)=MIN(P968:S968),0,IF($D$17="custo",(MAX(P968:S968)-P968)/(MAX(P968:S968)-MIN(P968:S968)),(P968-MIN(P968:S968))/(MAX(P968:S968)-MIN(P968:S968))))</f>
        <v>0.189762222686975</v>
      </c>
      <c r="AK968" s="0" t="n">
        <f aca="false">IF(MAX(P968:S968)=MIN(P968:S968),0,IF($D$17="custo",(MAX(P968:S968)-Q968)/(MAX(P968:S968)-MIN(P968:S968)),(Q968-MIN(P968:S968))/(MAX(P968:S968)-MIN(P968:S968))))</f>
        <v>0</v>
      </c>
      <c r="AL968" s="0" t="n">
        <f aca="false">IF(MAX(P968:S968)=MIN(P968:S968),0,IF($D$17="custo",(MAX(P968:S968)-R968)/(MAX(P968:S968)-MIN(P968:S968)),(R968-MIN(P968:S968))/(MAX(P968:S968)-MIN(P968:S968))))</f>
        <v>0.758239703955405</v>
      </c>
      <c r="AM968" s="0" t="n">
        <f aca="false">IF(MAX(P968:S968)=MIN(P968:S968),0,IF($D$17="custo",(MAX(P968:S968)-S968)/(MAX(P968:S968)-MIN(P968:S968)),(S968-MIN(P968:S968))/(MAX(P968:S968)-MIN(P968:S968))))</f>
        <v>1</v>
      </c>
      <c r="AN968" s="0" t="n">
        <f aca="false">IF(MAX(T968:W968)=MIN(T968:W968),0,IF($E$17="custo",(MAX(T968:W968)-T968)/(MAX(T968:W968)-MIN(T968:W968)),(T968-MIN(T968:W968))/(MAX(T968:W968)-MIN(T968:W968))))</f>
        <v>0</v>
      </c>
      <c r="AO968" s="0" t="n">
        <f aca="false">IF(MAX(T968:W968)=MIN(T968:W968),0,IF($E$17="custo",(MAX(T968:W968)-U968)/(MAX(T968:W968)-MIN(T968:W968)),(U968-MIN(T968:W968))/(MAX(T968:W968)-MIN(T968:W968))))</f>
        <v>0.6875</v>
      </c>
      <c r="AP968" s="0" t="n">
        <f aca="false">IF(MAX(T968:W968)=MIN(T968:W968),0,IF($E$17="custo",(MAX(T968:W968)-V968)/(MAX(T968:W968)-MIN(T968:W968)),(V968-MIN(T968:W968))/(MAX(T968:W968)-MIN(T968:W968))))</f>
        <v>0.78125</v>
      </c>
      <c r="AQ968" s="0" t="n">
        <f aca="false">IF(MAX(T968:W968)=MIN(T968:W968),0,IF($E$17="custo",(MAX(T968:W968)-W968)/(MAX(T968:W968)-MIN(T968:W968)),(W968-MIN(T968:W968))/(MAX(T968:W968)-MIN(T968:W968))))</f>
        <v>1</v>
      </c>
      <c r="AR968" s="0" t="n">
        <f aca="false">IF(MAX(X968:AA968)=MIN(X968:AA968),0,IF($F$17="custo",(MAX(X968:AA968)-X968)/(MAX(X968:AA968)-MIN(X968:AA968)),(X968-MIN(X968:AA968))/(MAX(X968:AA968)-MIN(X968:AA968))))</f>
        <v>0</v>
      </c>
      <c r="AS968" s="0" t="n">
        <f aca="false">IF(MAX(X968:AA968)=MIN(X968:AA968),0,IF($F$17="custo",(MAX(X968:AA968)-Y968)/(MAX(X968:AA968)-MIN(X968:AA968)),(Y968-MIN(X968:AA968))/(MAX(X968:AA968)-MIN(X968:AA968))))</f>
        <v>0.606060606060606</v>
      </c>
      <c r="AT968" s="0" t="n">
        <f aca="false">IF(MAX(X968:AA968)=MIN(X968:AA968),0,IF($F$17="custo",(MAX(X968:AA968)-Z968)/(MAX(X968:AA968)-MIN(X968:AA968)),(Z968-MIN(X968:AA968))/(MAX(X968:AA968)-MIN(X968:AA968))))</f>
        <v>0.333333333333333</v>
      </c>
      <c r="AU968" s="0" t="n">
        <f aca="false">IF(MAX(X968:AA968)=MIN(X968:AA968),0,IF($F$17="custo",(MAX(X968:AA968)-AA968)/(MAX(X968:AA968)-MIN(X968:AA968)),(AA968-MIN(X968:AA968))/(MAX(X968:AA968)-MIN(X968:AA968))))</f>
        <v>1</v>
      </c>
      <c r="AV968" s="0" t="n">
        <f aca="false">STDEVP(AB968:AE968)</f>
        <v>0.37965353323224</v>
      </c>
      <c r="AW968" s="0" t="n">
        <f aca="false">STDEVP(AF968:AI968)</f>
        <v>0.366768741601942</v>
      </c>
      <c r="AX968" s="0" t="n">
        <f aca="false">STDEVP(AJ968:AM968)</f>
        <v>0.406896569555113</v>
      </c>
      <c r="AY968" s="0" t="n">
        <f aca="false">STDEVP(AN968:AQ968)</f>
        <v>0.373940560742948</v>
      </c>
      <c r="AZ968" s="0" t="n">
        <f aca="false">STDEVP(AR968:AU968)</f>
        <v>0.366779346573037</v>
      </c>
      <c r="BA968" s="0" t="n">
        <f aca="false">AV968*((1-IFERROR(CORREL(AB968:AE968,AF968:AI968),0))+(1-IFERROR(CORREL(AB968:AE968,AJ968:AM968),0))+(1-IFERROR(CORREL(AB968:AE968,AN968:AQ968),0))+(1-IFERROR(CORREL(AB968:AE968,AR968:AU968),0)))</f>
        <v>1.17855042877747</v>
      </c>
      <c r="BB968" s="0" t="n">
        <f aca="false">AW968*((1-IFERROR(CORREL(AF968:AI968,AB968:AE968),0))+(1-IFERROR(CORREL(AF968:AI968,AJ968:AM968),0))+(1-IFERROR(CORREL(AF968:AI968,AN968:AQ968),0))+(1-IFERROR(CORREL(AF968:AI968,AR968:AU968),0)))</f>
        <v>2.55533016452784</v>
      </c>
      <c r="BC968" s="0" t="n">
        <f aca="false">AX968*((1-IFERROR(CORREL(AJ968:AM968,AB968:AE968),0))+(1-IFERROR(CORREL(AJ968:AM968,AF968:AI968),0))+(1-IFERROR(CORREL(AJ968:AM968,AN968:AQ968),0))+(1-IFERROR(CORREL(AJ968:AM968,AR968:AU968),0)))</f>
        <v>1.13045796689824</v>
      </c>
      <c r="BD968" s="0" t="n">
        <f aca="false">AY968*((1-IFERROR(CORREL(AN968:AQ968,AB968:AE968),0))+(1-IFERROR(CORREL(AN968:AQ968,AF968:AI968),0))+(1-IFERROR(CORREL(AN968:AQ968,AJ968:AM968),0))+(1-IFERROR(CORREL(AN968:AQ968,AR968:AU968),0)))</f>
        <v>0.950340460720121</v>
      </c>
      <c r="BE968" s="0" t="n">
        <f aca="false">AZ968*((1-IFERROR(CORREL(AR968:AU968,AB968:AE968),0))+(1-IFERROR(CORREL(AR968:AU968,AF968:AI968),0))+(1-IFERROR(CORREL(AR968:AU968,AJ968:AM968),0))+(1-IFERROR(CORREL(AR968:AU968,AN968:AQ968),0)))</f>
        <v>1.04302788384037</v>
      </c>
      <c r="BF968" s="0" t="n">
        <f aca="false">IF(SUM(BA968:BE968)&gt;0,BA968/SUM(BA968:BE968),1/5)</f>
        <v>0.171857801032402</v>
      </c>
      <c r="BG968" s="0" t="n">
        <f aca="false">IF(SUM(BA968:BE968)&gt;0,BB968/SUM(BA968:BE968),1/5)</f>
        <v>0.372621664940602</v>
      </c>
      <c r="BH968" s="0" t="n">
        <f aca="false">IF(SUM(BA968:BE968)&gt;0,BC968/SUM(BA968:BE968),1/5)</f>
        <v>0.164844893868665</v>
      </c>
      <c r="BI968" s="0" t="n">
        <f aca="false">IF(SUM(BA968:BE968)&gt;0,BD968/SUM(BA968:BE968),1/5)</f>
        <v>0.138579918027689</v>
      </c>
      <c r="BJ968" s="0" t="n">
        <f aca="false">IF(SUM(BA968:BE968)&gt;0,BE968/SUM(BA968:BE968),1/5)</f>
        <v>0.152095722130641</v>
      </c>
      <c r="BK968" s="0" t="n">
        <f aca="false">BF968*AB968+BG968*AF968+BH968*AJ968+BI968*AN968+BJ968*AR968</f>
        <v>0.374262140167578</v>
      </c>
      <c r="BL968" s="0" t="n">
        <f aca="false">BF968*AC968+BG968*AG968+BH968*AK968+BI968*AO968+BJ968*AS968</f>
        <v>0.56007458411836</v>
      </c>
      <c r="BM968" s="0" t="n">
        <f aca="false">BF968*AD968+BG968*AH968+BH968*AL968+BI968*AP968+BJ968*AT968</f>
        <v>0.637634205206065</v>
      </c>
      <c r="BN968" s="0" t="n">
        <f aca="false">BF968*AE968+BG968*AI968+BH968*AM968+BI968*AQ968+BJ968*AU968</f>
        <v>0.627378335059398</v>
      </c>
      <c r="BO968" s="0" t="n">
        <f aca="false">RANK(BK968,$BK968:$BN968)</f>
        <v>4</v>
      </c>
      <c r="BP968" s="0" t="n">
        <f aca="false">RANK(BL968,$BK968:$BN968)</f>
        <v>3</v>
      </c>
      <c r="BQ968" s="0" t="n">
        <f aca="false">RANK(BM968,$BK968:$BN968)</f>
        <v>1</v>
      </c>
      <c r="BR968" s="0" t="n">
        <f aca="false">RANK(BN968,$BK968:$BN968)</f>
        <v>2</v>
      </c>
    </row>
    <row r="969" customFormat="false" ht="15" hidden="false" customHeight="false" outlineLevel="0" collapsed="false">
      <c r="A969" s="0" t="n">
        <v>946</v>
      </c>
      <c r="B969" s="0" t="n">
        <f aca="false">RANDBETWEEN(1,$B$5)</f>
        <v>4</v>
      </c>
      <c r="C969" s="0" t="n">
        <f aca="false">RANDBETWEEN(1,$B$5)</f>
        <v>1</v>
      </c>
      <c r="D969" s="0" t="n">
        <f aca="false">RANDBETWEEN(1,$B$5)</f>
        <v>2</v>
      </c>
      <c r="E969" s="0" t="n">
        <f aca="false">RANDBETWEEN(1,$B$5)</f>
        <v>6</v>
      </c>
      <c r="F969" s="0" t="n">
        <f aca="false">RANDBETWEEN(1,$B$5)</f>
        <v>2</v>
      </c>
      <c r="G969" s="0" t="n">
        <f aca="false">RANDBETWEEN(1,$B$5)</f>
        <v>5</v>
      </c>
      <c r="H969" s="0" t="n">
        <f aca="true">NORMINV(RAND(),$B$8,$B$13)</f>
        <v>44.5875749055521</v>
      </c>
      <c r="I969" s="0" t="n">
        <f aca="true">NORMINV(RAND(),$C$8,$C$13)</f>
        <v>64.1155896087337</v>
      </c>
      <c r="J969" s="0" t="n">
        <f aca="true">NORMINV(RAND(),$D$8,$D$13)</f>
        <v>13.311588406974</v>
      </c>
      <c r="K969" s="0" t="n">
        <f aca="true">NORMINV(RAND(),$E$8,$E$13)</f>
        <v>2.76461089350565</v>
      </c>
      <c r="L969" s="0" t="n">
        <f aca="true">NORMINV(RAND(),$B$9,$B$14)</f>
        <v>47.8336608459535</v>
      </c>
      <c r="M969" s="0" t="n">
        <f aca="true">NORMINV(RAND(),$C$9,$C$14)</f>
        <v>54.1949363174337</v>
      </c>
      <c r="N969" s="0" t="n">
        <f aca="true">NORMINV(RAND(),$D$9,$D$14)</f>
        <v>48.4706434235478</v>
      </c>
      <c r="O969" s="0" t="n">
        <f aca="true">NORMINV(RAND(),$E$9,$E$14)</f>
        <v>23.0461597857172</v>
      </c>
      <c r="P969" s="0" t="n">
        <f aca="true">NORMINV(RAND(),$B$10,$B$15)</f>
        <v>26.4216030595455</v>
      </c>
      <c r="Q969" s="0" t="n">
        <f aca="true">NORMINV(RAND(),$C$10,$C$15)</f>
        <v>32.2877471699004</v>
      </c>
      <c r="R969" s="0" t="n">
        <f aca="true">NORMINV(RAND(),$D$10,$D$15)</f>
        <v>10.403301895383</v>
      </c>
      <c r="S969" s="0" t="n">
        <f aca="true">NORMINV(RAND(),$E$10,$E$15)</f>
        <v>4.17247970559208</v>
      </c>
      <c r="T969" s="0" t="n">
        <f aca="false">MEDIAN(INDEX(Avaliadores!$B$17:$B$22,$B969),INDEX(Avaliadores!$B$17:$B$22,$C969),INDEX(Avaliadores!$B$17:$B$22,$D969),INDEX(Avaliadores!$B$17:$B$22,$E969),INDEX(Avaliadores!$B$17:$B$22,$F969),INDEX(Avaliadores!$B$17:$B$22,$G969))</f>
        <v>2.79166666666667</v>
      </c>
      <c r="U969" s="0" t="n">
        <f aca="false">MEDIAN(INDEX(Avaliadores!$C$17:$C$22,$B969),INDEX(Avaliadores!$C$17:$C$22,$C969),INDEX(Avaliadores!$C$17:$C$22,$D969),INDEX(Avaliadores!$C$17:$C$22,$E969),INDEX(Avaliadores!$C$17:$C$22,$F969),INDEX(Avaliadores!$C$17:$C$22,$G969))</f>
        <v>5.29166666666667</v>
      </c>
      <c r="V969" s="0" t="n">
        <f aca="false">MEDIAN(INDEX(Avaliadores!$D$17:$D$22,$B969),INDEX(Avaliadores!$D$17:$D$22,$C969),INDEX(Avaliadores!$D$17:$D$22,$D969),INDEX(Avaliadores!$D$17:$D$22,$E969),INDEX(Avaliadores!$D$17:$D$22,$F969),INDEX(Avaliadores!$D$17:$D$22,$G969))</f>
        <v>5.79166666666667</v>
      </c>
      <c r="W969" s="0" t="n">
        <f aca="false">MEDIAN(INDEX(Avaliadores!$E$17:$E$22,$B969),INDEX(Avaliadores!$E$17:$E$22,$C969),INDEX(Avaliadores!$E$17:$E$22,$D969),INDEX(Avaliadores!$E$17:$E$22,$E969),INDEX(Avaliadores!$E$17:$E$22,$F969),INDEX(Avaliadores!$E$17:$E$22,$G969))</f>
        <v>6.29166666666667</v>
      </c>
      <c r="X969" s="0" t="n">
        <f aca="false">MEDIAN(INDEX(Avaliadores!$F$17:$F$22,$B969),INDEX(Avaliadores!$F$17:$F$22,$C969),INDEX(Avaliadores!$F$17:$F$22,$D969),INDEX(Avaliadores!$F$17:$F$22,$E969),INDEX(Avaliadores!$F$17:$F$22,$F969),INDEX(Avaliadores!$F$17:$F$22,$G969))</f>
        <v>2.29166666666667</v>
      </c>
      <c r="Y969" s="0" t="n">
        <f aca="false">MEDIAN(INDEX(Avaliadores!$G$17:$G$22,$B969),INDEX(Avaliadores!$G$17:$G$22,$C969),INDEX(Avaliadores!$G$17:$G$22,$D969),INDEX(Avaliadores!$G$17:$G$22,$E969),INDEX(Avaliadores!$G$17:$G$22,$F969),INDEX(Avaliadores!$G$17:$G$22,$G969))</f>
        <v>5.04166666666667</v>
      </c>
      <c r="Z969" s="0" t="n">
        <f aca="false">MEDIAN(INDEX(Avaliadores!$H$17:$H$22,$B969),INDEX(Avaliadores!$H$17:$H$22,$C969),INDEX(Avaliadores!$H$17:$H$22,$D969),INDEX(Avaliadores!$H$17:$H$22,$E969),INDEX(Avaliadores!$H$17:$H$22,$F969),INDEX(Avaliadores!$H$17:$H$22,$G969))</f>
        <v>4.04166666666667</v>
      </c>
      <c r="AA969" s="0" t="n">
        <f aca="false">MEDIAN(INDEX(Avaliadores!$I$17:$I$22,$B969),INDEX(Avaliadores!$I$17:$I$22,$C969),INDEX(Avaliadores!$I$17:$I$22,$D969),INDEX(Avaliadores!$I$17:$I$22,$E969),INDEX(Avaliadores!$I$17:$I$22,$F969),INDEX(Avaliadores!$I$17:$I$22,$G969))</f>
        <v>6.29166666666667</v>
      </c>
      <c r="AB969" s="0" t="n">
        <f aca="false">IF(MAX(H969:K969)=MIN(H969:K969),0,IF($B$17="custo",(MAX(H969:K969)-H969)/(MAX(H969:K969)-MIN(H969:K969)),(H969-MIN(H969:K969))/(MAX(H969:K969)-MIN(H969:K969))))</f>
        <v>0.318299970304052</v>
      </c>
      <c r="AC969" s="0" t="n">
        <f aca="false">IF(MAX(H969:K969)=MIN(H969:K969),0,IF($B$17="custo",(MAX(H969:K969)-I969)/(MAX(H969:K969)-MIN(H969:K969)),(I969-MIN(H969:K969))/(MAX(H969:K969)-MIN(H969:K969))))</f>
        <v>0</v>
      </c>
      <c r="AD969" s="0" t="n">
        <f aca="false">IF(MAX(H969:K969)=MIN(H969:K969),0,IF($B$17="custo",(MAX(H969:K969)-J969)/(MAX(H969:K969)-MIN(H969:K969)),(J969-MIN(H969:K969))/(MAX(H969:K969)-MIN(H969:K969))))</f>
        <v>0.828087868615364</v>
      </c>
      <c r="AE969" s="0" t="n">
        <f aca="false">IF(MAX(H969:K969)=MIN(H969:K969),0,IF($B$17="custo",(MAX(H969:K969)-K969)/(MAX(H969:K969)-MIN(H969:K969)),(K969-MIN(H969:K969))/(MAX(H969:K969)-MIN(H969:K969))))</f>
        <v>1</v>
      </c>
      <c r="AF969" s="0" t="n">
        <f aca="false">IF(MAX(L969:O969)=MIN(L969:O969),0,IF($C$17="custo",(MAX(L969:O969)-L969)/(MAX(L969:O969)-MIN(L969:O969)),(L969-MIN(L969:O969))/(MAX(L969:O969)-MIN(L969:O969))))</f>
        <v>0.795777677977079</v>
      </c>
      <c r="AG969" s="0" t="n">
        <f aca="false">IF(MAX(L969:O969)=MIN(L969:O969),0,IF($C$17="custo",(MAX(L969:O969)-M969)/(MAX(L969:O969)-MIN(L969:O969)),(M969-MIN(L969:O969))/(MAX(L969:O969)-MIN(L969:O969))))</f>
        <v>1</v>
      </c>
      <c r="AH969" s="0" t="n">
        <f aca="false">IF(MAX(L969:O969)=MIN(L969:O969),0,IF($C$17="custo",(MAX(L969:O969)-N969)/(MAX(L969:O969)-MIN(L969:O969)),(N969-MIN(L969:O969))/(MAX(L969:O969)-MIN(L969:O969))))</f>
        <v>0.816227360067987</v>
      </c>
      <c r="AI969" s="0" t="n">
        <f aca="false">IF(MAX(L969:O969)=MIN(L969:O969),0,IF($C$17="custo",(MAX(L969:O969)-O969)/(MAX(L969:O969)-MIN(L969:O969)),(O969-MIN(L969:O969))/(MAX(L969:O969)-MIN(L969:O969))))</f>
        <v>0</v>
      </c>
      <c r="AJ969" s="0" t="n">
        <f aca="false">IF(MAX(P969:S969)=MIN(P969:S969),0,IF($D$17="custo",(MAX(P969:S969)-P969)/(MAX(P969:S969)-MIN(P969:S969)),(P969-MIN(P969:S969))/(MAX(P969:S969)-MIN(P969:S969))))</f>
        <v>0.208646213940586</v>
      </c>
      <c r="AK969" s="0" t="n">
        <f aca="false">IF(MAX(P969:S969)=MIN(P969:S969),0,IF($D$17="custo",(MAX(P969:S969)-Q969)/(MAX(P969:S969)-MIN(P969:S969)),(Q969-MIN(P969:S969))/(MAX(P969:S969)-MIN(P969:S969))))</f>
        <v>0</v>
      </c>
      <c r="AL969" s="0" t="n">
        <f aca="false">IF(MAX(P969:S969)=MIN(P969:S969),0,IF($D$17="custo",(MAX(P969:S969)-R969)/(MAX(P969:S969)-MIN(P969:S969)),(R969-MIN(P969:S969))/(MAX(P969:S969)-MIN(P969:S969))))</f>
        <v>0.778382965849399</v>
      </c>
      <c r="AM969" s="0" t="n">
        <f aca="false">IF(MAX(P969:S969)=MIN(P969:S969),0,IF($D$17="custo",(MAX(P969:S969)-S969)/(MAX(P969:S969)-MIN(P969:S969)),(S969-MIN(P969:S969))/(MAX(P969:S969)-MIN(P969:S969))))</f>
        <v>1</v>
      </c>
      <c r="AN969" s="0" t="n">
        <f aca="false">IF(MAX(T969:W969)=MIN(T969:W969),0,IF($E$17="custo",(MAX(T969:W969)-T969)/(MAX(T969:W969)-MIN(T969:W969)),(T969-MIN(T969:W969))/(MAX(T969:W969)-MIN(T969:W969))))</f>
        <v>0</v>
      </c>
      <c r="AO969" s="0" t="n">
        <f aca="false">IF(MAX(T969:W969)=MIN(T969:W969),0,IF($E$17="custo",(MAX(T969:W969)-U969)/(MAX(T969:W969)-MIN(T969:W969)),(U969-MIN(T969:W969))/(MAX(T969:W969)-MIN(T969:W969))))</f>
        <v>0.714285714285714</v>
      </c>
      <c r="AP969" s="0" t="n">
        <f aca="false">IF(MAX(T969:W969)=MIN(T969:W969),0,IF($E$17="custo",(MAX(T969:W969)-V969)/(MAX(T969:W969)-MIN(T969:W969)),(V969-MIN(T969:W969))/(MAX(T969:W969)-MIN(T969:W969))))</f>
        <v>0.857142857142857</v>
      </c>
      <c r="AQ969" s="0" t="n">
        <f aca="false">IF(MAX(T969:W969)=MIN(T969:W969),0,IF($E$17="custo",(MAX(T969:W969)-W969)/(MAX(T969:W969)-MIN(T969:W969)),(W969-MIN(T969:W969))/(MAX(T969:W969)-MIN(T969:W969))))</f>
        <v>1</v>
      </c>
      <c r="AR969" s="0" t="n">
        <f aca="false">IF(MAX(X969:AA969)=MIN(X969:AA969),0,IF($F$17="custo",(MAX(X969:AA969)-X969)/(MAX(X969:AA969)-MIN(X969:AA969)),(X969-MIN(X969:AA969))/(MAX(X969:AA969)-MIN(X969:AA969))))</f>
        <v>0</v>
      </c>
      <c r="AS969" s="0" t="n">
        <f aca="false">IF(MAX(X969:AA969)=MIN(X969:AA969),0,IF($F$17="custo",(MAX(X969:AA969)-Y969)/(MAX(X969:AA969)-MIN(X969:AA969)),(Y969-MIN(X969:AA969))/(MAX(X969:AA969)-MIN(X969:AA969))))</f>
        <v>0.6875</v>
      </c>
      <c r="AT969" s="0" t="n">
        <f aca="false">IF(MAX(X969:AA969)=MIN(X969:AA969),0,IF($F$17="custo",(MAX(X969:AA969)-Z969)/(MAX(X969:AA969)-MIN(X969:AA969)),(Z969-MIN(X969:AA969))/(MAX(X969:AA969)-MIN(X969:AA969))))</f>
        <v>0.4375</v>
      </c>
      <c r="AU969" s="0" t="n">
        <f aca="false">IF(MAX(X969:AA969)=MIN(X969:AA969),0,IF($F$17="custo",(MAX(X969:AA969)-AA969)/(MAX(X969:AA969)-MIN(X969:AA969)),(AA969-MIN(X969:AA969))/(MAX(X969:AA969)-MIN(X969:AA969))))</f>
        <v>1</v>
      </c>
      <c r="AV969" s="0" t="n">
        <f aca="false">STDEVP(AB969:AE969)</f>
        <v>0.39852829274664</v>
      </c>
      <c r="AW969" s="0" t="n">
        <f aca="false">STDEVP(AF969:AI969)</f>
        <v>0.385307226897234</v>
      </c>
      <c r="AX969" s="0" t="n">
        <f aca="false">STDEVP(AJ969:AM969)</f>
        <v>0.40692199614362</v>
      </c>
      <c r="AY969" s="0" t="n">
        <f aca="false">STDEVP(AN969:AQ969)</f>
        <v>0.384654629081036</v>
      </c>
      <c r="AZ969" s="0" t="n">
        <f aca="false">STDEVP(AR969:AU969)</f>
        <v>0.365771872209988</v>
      </c>
      <c r="BA969" s="0" t="n">
        <f aca="false">AV969*((1-IFERROR(CORREL(AB969:AE969,AF969:AI969),0))+(1-IFERROR(CORREL(AB969:AE969,AJ969:AM969),0))+(1-IFERROR(CORREL(AB969:AE969,AN969:AQ969),0))+(1-IFERROR(CORREL(AB969:AE969,AR969:AU969),0)))</f>
        <v>1.1382973063469</v>
      </c>
      <c r="BB969" s="0" t="n">
        <f aca="false">AW969*((1-IFERROR(CORREL(AF969:AI969,AB969:AE969),0))+(1-IFERROR(CORREL(AF969:AI969,AJ969:AM969),0))+(1-IFERROR(CORREL(AF969:AI969,AN969:AQ969),0))+(1-IFERROR(CORREL(AF969:AI969,AR969:AU969),0)))</f>
        <v>2.5492288134695</v>
      </c>
      <c r="BC969" s="0" t="n">
        <f aca="false">AX969*((1-IFERROR(CORREL(AJ969:AM969,AB969:AE969),0))+(1-IFERROR(CORREL(AJ969:AM969,AF969:AI969),0))+(1-IFERROR(CORREL(AJ969:AM969,AN969:AQ969),0))+(1-IFERROR(CORREL(AJ969:AM969,AR969:AU969),0)))</f>
        <v>1.0970585886371</v>
      </c>
      <c r="BD969" s="0" t="n">
        <f aca="false">AY969*((1-IFERROR(CORREL(AN969:AQ969,AB969:AE969),0))+(1-IFERROR(CORREL(AN969:AQ969,AF969:AI969),0))+(1-IFERROR(CORREL(AN969:AQ969,AJ969:AM969),0))+(1-IFERROR(CORREL(AN969:AQ969,AR969:AU969),0)))</f>
        <v>0.922491163978848</v>
      </c>
      <c r="BE969" s="0" t="n">
        <f aca="false">AZ969*((1-IFERROR(CORREL(AR969:AU969,AB969:AE969),0))+(1-IFERROR(CORREL(AR969:AU969,AF969:AI969),0))+(1-IFERROR(CORREL(AR969:AU969,AJ969:AM969),0))+(1-IFERROR(CORREL(AR969:AU969,AN969:AQ969),0)))</f>
        <v>1.04635975709177</v>
      </c>
      <c r="BF969" s="0" t="n">
        <f aca="false">IF(SUM(BA969:BE969)&gt;0,BA969/SUM(BA969:BE969),1/5)</f>
        <v>0.168550848603722</v>
      </c>
      <c r="BG969" s="0" t="n">
        <f aca="false">IF(SUM(BA969:BE969)&gt;0,BB969/SUM(BA969:BE969),1/5)</f>
        <v>0.377471401715149</v>
      </c>
      <c r="BH969" s="0" t="n">
        <f aca="false">IF(SUM(BA969:BE969)&gt;0,BC969/SUM(BA969:BE969),1/5)</f>
        <v>0.162444516956832</v>
      </c>
      <c r="BI969" s="0" t="n">
        <f aca="false">IF(SUM(BA969:BE969)&gt;0,BD969/SUM(BA969:BE969),1/5)</f>
        <v>0.136595832785608</v>
      </c>
      <c r="BJ969" s="0" t="n">
        <f aca="false">IF(SUM(BA969:BE969)&gt;0,BE969/SUM(BA969:BE969),1/5)</f>
        <v>0.154937399938689</v>
      </c>
      <c r="BK969" s="0" t="n">
        <f aca="false">BF969*AB969+BG969*AF969+BH969*AJ969+BI969*AN969+BJ969*AR969</f>
        <v>0.387926479103372</v>
      </c>
      <c r="BL969" s="0" t="n">
        <f aca="false">BF969*AC969+BG969*AG969+BH969*AK969+BI969*AO969+BJ969*AS969</f>
        <v>0.581559316162718</v>
      </c>
      <c r="BM969" s="0" t="n">
        <f aca="false">BF969*AD969+BG969*AH969+BH969*AL969+BI969*AP969+BJ969*AT969</f>
        <v>0.758988698452358</v>
      </c>
      <c r="BN969" s="0" t="n">
        <f aca="false">BF969*AE969+BG969*AI969+BH969*AM969+BI969*AQ969+BJ969*AU969</f>
        <v>0.622528598284851</v>
      </c>
      <c r="BO969" s="0" t="n">
        <f aca="false">RANK(BK969,$BK969:$BN969)</f>
        <v>4</v>
      </c>
      <c r="BP969" s="0" t="n">
        <f aca="false">RANK(BL969,$BK969:$BN969)</f>
        <v>3</v>
      </c>
      <c r="BQ969" s="0" t="n">
        <f aca="false">RANK(BM969,$BK969:$BN969)</f>
        <v>1</v>
      </c>
      <c r="BR969" s="0" t="n">
        <f aca="false">RANK(BN969,$BK969:$BN969)</f>
        <v>2</v>
      </c>
    </row>
    <row r="970" customFormat="false" ht="15" hidden="false" customHeight="false" outlineLevel="0" collapsed="false">
      <c r="A970" s="0" t="n">
        <v>947</v>
      </c>
      <c r="B970" s="0" t="n">
        <f aca="false">RANDBETWEEN(1,$B$5)</f>
        <v>5</v>
      </c>
      <c r="C970" s="0" t="n">
        <f aca="false">RANDBETWEEN(1,$B$5)</f>
        <v>5</v>
      </c>
      <c r="D970" s="0" t="n">
        <f aca="false">RANDBETWEEN(1,$B$5)</f>
        <v>3</v>
      </c>
      <c r="E970" s="0" t="n">
        <f aca="false">RANDBETWEEN(1,$B$5)</f>
        <v>2</v>
      </c>
      <c r="F970" s="0" t="n">
        <f aca="false">RANDBETWEEN(1,$B$5)</f>
        <v>5</v>
      </c>
      <c r="G970" s="0" t="n">
        <f aca="false">RANDBETWEEN(1,$B$5)</f>
        <v>2</v>
      </c>
      <c r="H970" s="0" t="n">
        <f aca="true">NORMINV(RAND(),$B$8,$B$13)</f>
        <v>47.376408087279</v>
      </c>
      <c r="I970" s="0" t="n">
        <f aca="true">NORMINV(RAND(),$C$8,$C$13)</f>
        <v>75.2691639619471</v>
      </c>
      <c r="J970" s="0" t="n">
        <f aca="true">NORMINV(RAND(),$D$8,$D$13)</f>
        <v>13.6791725289031</v>
      </c>
      <c r="K970" s="0" t="n">
        <f aca="true">NORMINV(RAND(),$E$8,$E$13)</f>
        <v>2.86297051164811</v>
      </c>
      <c r="L970" s="0" t="n">
        <f aca="true">NORMINV(RAND(),$B$9,$B$14)</f>
        <v>49.8797675540631</v>
      </c>
      <c r="M970" s="0" t="n">
        <f aca="true">NORMINV(RAND(),$C$9,$C$14)</f>
        <v>61.8211249777683</v>
      </c>
      <c r="N970" s="0" t="n">
        <f aca="true">NORMINV(RAND(),$D$9,$D$14)</f>
        <v>44.9529261439632</v>
      </c>
      <c r="O970" s="0" t="n">
        <f aca="true">NORMINV(RAND(),$E$9,$E$14)</f>
        <v>25.4156929164693</v>
      </c>
      <c r="P970" s="0" t="n">
        <f aca="true">NORMINV(RAND(),$B$10,$B$15)</f>
        <v>23.4497444616936</v>
      </c>
      <c r="Q970" s="0" t="n">
        <f aca="true">NORMINV(RAND(),$C$10,$C$15)</f>
        <v>31.2779593767349</v>
      </c>
      <c r="R970" s="0" t="n">
        <f aca="true">NORMINV(RAND(),$D$10,$D$15)</f>
        <v>9.32735925539492</v>
      </c>
      <c r="S970" s="0" t="n">
        <f aca="true">NORMINV(RAND(),$E$10,$E$15)</f>
        <v>3.48585768014103</v>
      </c>
      <c r="T970" s="0" t="n">
        <f aca="false">MEDIAN(INDEX(Avaliadores!$B$17:$B$22,$B970),INDEX(Avaliadores!$B$17:$B$22,$C970),INDEX(Avaliadores!$B$17:$B$22,$D970),INDEX(Avaliadores!$B$17:$B$22,$E970),INDEX(Avaliadores!$B$17:$B$22,$F970),INDEX(Avaliadores!$B$17:$B$22,$G970))</f>
        <v>2.66666666666667</v>
      </c>
      <c r="U970" s="0" t="n">
        <f aca="false">MEDIAN(INDEX(Avaliadores!$C$17:$C$22,$B970),INDEX(Avaliadores!$C$17:$C$22,$C970),INDEX(Avaliadores!$C$17:$C$22,$D970),INDEX(Avaliadores!$C$17:$C$22,$E970),INDEX(Avaliadores!$C$17:$C$22,$F970),INDEX(Avaliadores!$C$17:$C$22,$G970))</f>
        <v>5.29166666666667</v>
      </c>
      <c r="V970" s="0" t="n">
        <f aca="false">MEDIAN(INDEX(Avaliadores!$D$17:$D$22,$B970),INDEX(Avaliadores!$D$17:$D$22,$C970),INDEX(Avaliadores!$D$17:$D$22,$D970),INDEX(Avaliadores!$D$17:$D$22,$E970),INDEX(Avaliadores!$D$17:$D$22,$F970),INDEX(Avaliadores!$D$17:$D$22,$G970))</f>
        <v>5.66666666666667</v>
      </c>
      <c r="W970" s="0" t="n">
        <f aca="false">MEDIAN(INDEX(Avaliadores!$E$17:$E$22,$B970),INDEX(Avaliadores!$E$17:$E$22,$C970),INDEX(Avaliadores!$E$17:$E$22,$D970),INDEX(Avaliadores!$E$17:$E$22,$E970),INDEX(Avaliadores!$E$17:$E$22,$F970),INDEX(Avaliadores!$E$17:$E$22,$G970))</f>
        <v>6.79166666666667</v>
      </c>
      <c r="X970" s="0" t="n">
        <f aca="false">MEDIAN(INDEX(Avaliadores!$F$17:$F$22,$B970),INDEX(Avaliadores!$F$17:$F$22,$C970),INDEX(Avaliadores!$F$17:$F$22,$D970),INDEX(Avaliadores!$F$17:$F$22,$E970),INDEX(Avaliadores!$F$17:$F$22,$F970),INDEX(Avaliadores!$F$17:$F$22,$G970))</f>
        <v>2.54166666666667</v>
      </c>
      <c r="Y970" s="0" t="n">
        <f aca="false">MEDIAN(INDEX(Avaliadores!$G$17:$G$22,$B970),INDEX(Avaliadores!$G$17:$G$22,$C970),INDEX(Avaliadores!$G$17:$G$22,$D970),INDEX(Avaliadores!$G$17:$G$22,$E970),INDEX(Avaliadores!$G$17:$G$22,$F970),INDEX(Avaliadores!$G$17:$G$22,$G970))</f>
        <v>5.16666666666667</v>
      </c>
      <c r="Z970" s="0" t="n">
        <f aca="false">MEDIAN(INDEX(Avaliadores!$H$17:$H$22,$B970),INDEX(Avaliadores!$H$17:$H$22,$C970),INDEX(Avaliadores!$H$17:$H$22,$D970),INDEX(Avaliadores!$H$17:$H$22,$E970),INDEX(Avaliadores!$H$17:$H$22,$F970),INDEX(Avaliadores!$H$17:$H$22,$G970))</f>
        <v>3.66666666666667</v>
      </c>
      <c r="AA970" s="0" t="n">
        <f aca="false">MEDIAN(INDEX(Avaliadores!$I$17:$I$22,$B970),INDEX(Avaliadores!$I$17:$I$22,$C970),INDEX(Avaliadores!$I$17:$I$22,$D970),INDEX(Avaliadores!$I$17:$I$22,$E970),INDEX(Avaliadores!$I$17:$I$22,$F970),INDEX(Avaliadores!$I$17:$I$22,$G970))</f>
        <v>6.54166666666667</v>
      </c>
      <c r="AB970" s="0" t="n">
        <f aca="false">IF(MAX(H970:K970)=MIN(H970:K970),0,IF($B$17="custo",(MAX(H970:K970)-H970)/(MAX(H970:K970)-MIN(H970:K970)),(H970-MIN(H970:K970))/(MAX(H970:K970)-MIN(H970:K970))))</f>
        <v>0.385226104916208</v>
      </c>
      <c r="AC970" s="0" t="n">
        <f aca="false">IF(MAX(H970:K970)=MIN(H970:K970),0,IF($B$17="custo",(MAX(H970:K970)-I970)/(MAX(H970:K970)-MIN(H970:K970)),(I970-MIN(H970:K970))/(MAX(H970:K970)-MIN(H970:K970))))</f>
        <v>0</v>
      </c>
      <c r="AD970" s="0" t="n">
        <f aca="false">IF(MAX(H970:K970)=MIN(H970:K970),0,IF($B$17="custo",(MAX(H970:K970)-J970)/(MAX(H970:K970)-MIN(H970:K970)),(J970-MIN(H970:K970))/(MAX(H970:K970)-MIN(H970:K970))))</f>
        <v>0.850617723404014</v>
      </c>
      <c r="AE970" s="0" t="n">
        <f aca="false">IF(MAX(H970:K970)=MIN(H970:K970),0,IF($B$17="custo",(MAX(H970:K970)-K970)/(MAX(H970:K970)-MIN(H970:K970)),(K970-MIN(H970:K970))/(MAX(H970:K970)-MIN(H970:K970))))</f>
        <v>1</v>
      </c>
      <c r="AF970" s="0" t="n">
        <f aca="false">IF(MAX(L970:O970)=MIN(L970:O970),0,IF($C$17="custo",(MAX(L970:O970)-L970)/(MAX(L970:O970)-MIN(L970:O970)),(L970-MIN(L970:O970))/(MAX(L970:O970)-MIN(L970:O970))))</f>
        <v>0.671989679902756</v>
      </c>
      <c r="AG970" s="0" t="n">
        <f aca="false">IF(MAX(L970:O970)=MIN(L970:O970),0,IF($C$17="custo",(MAX(L970:O970)-M970)/(MAX(L970:O970)-MIN(L970:O970)),(M970-MIN(L970:O970))/(MAX(L970:O970)-MIN(L970:O970))))</f>
        <v>1</v>
      </c>
      <c r="AH970" s="0" t="n">
        <f aca="false">IF(MAX(L970:O970)=MIN(L970:O970),0,IF($C$17="custo",(MAX(L970:O970)-N970)/(MAX(L970:O970)-MIN(L970:O970)),(N970-MIN(L970:O970))/(MAX(L970:O970)-MIN(L970:O970))))</f>
        <v>0.536657089925409</v>
      </c>
      <c r="AI970" s="0" t="n">
        <f aca="false">IF(MAX(L970:O970)=MIN(L970:O970),0,IF($C$17="custo",(MAX(L970:O970)-O970)/(MAX(L970:O970)-MIN(L970:O970)),(O970-MIN(L970:O970))/(MAX(L970:O970)-MIN(L970:O970))))</f>
        <v>0</v>
      </c>
      <c r="AJ970" s="0" t="n">
        <f aca="false">IF(MAX(P970:S970)=MIN(P970:S970),0,IF($D$17="custo",(MAX(P970:S970)-P970)/(MAX(P970:S970)-MIN(P970:S970)),(P970-MIN(P970:S970))/(MAX(P970:S970)-MIN(P970:S970))))</f>
        <v>0.281670490432924</v>
      </c>
      <c r="AK970" s="0" t="n">
        <f aca="false">IF(MAX(P970:S970)=MIN(P970:S970),0,IF($D$17="custo",(MAX(P970:S970)-Q970)/(MAX(P970:S970)-MIN(P970:S970)),(Q970-MIN(P970:S970))/(MAX(P970:S970)-MIN(P970:S970))))</f>
        <v>0</v>
      </c>
      <c r="AL970" s="0" t="n">
        <f aca="false">IF(MAX(P970:S970)=MIN(P970:S970),0,IF($D$17="custo",(MAX(P970:S970)-R970)/(MAX(P970:S970)-MIN(P970:S970)),(R970-MIN(P970:S970))/(MAX(P970:S970)-MIN(P970:S970))))</f>
        <v>0.789814327861005</v>
      </c>
      <c r="AM970" s="0" t="n">
        <f aca="false">IF(MAX(P970:S970)=MIN(P970:S970),0,IF($D$17="custo",(MAX(P970:S970)-S970)/(MAX(P970:S970)-MIN(P970:S970)),(S970-MIN(P970:S970))/(MAX(P970:S970)-MIN(P970:S970))))</f>
        <v>1</v>
      </c>
      <c r="AN970" s="0" t="n">
        <f aca="false">IF(MAX(T970:W970)=MIN(T970:W970),0,IF($E$17="custo",(MAX(T970:W970)-T970)/(MAX(T970:W970)-MIN(T970:W970)),(T970-MIN(T970:W970))/(MAX(T970:W970)-MIN(T970:W970))))</f>
        <v>0</v>
      </c>
      <c r="AO970" s="0" t="n">
        <f aca="false">IF(MAX(T970:W970)=MIN(T970:W970),0,IF($E$17="custo",(MAX(T970:W970)-U970)/(MAX(T970:W970)-MIN(T970:W970)),(U970-MIN(T970:W970))/(MAX(T970:W970)-MIN(T970:W970))))</f>
        <v>0.636363636363636</v>
      </c>
      <c r="AP970" s="0" t="n">
        <f aca="false">IF(MAX(T970:W970)=MIN(T970:W970),0,IF($E$17="custo",(MAX(T970:W970)-V970)/(MAX(T970:W970)-MIN(T970:W970)),(V970-MIN(T970:W970))/(MAX(T970:W970)-MIN(T970:W970))))</f>
        <v>0.727272727272727</v>
      </c>
      <c r="AQ970" s="0" t="n">
        <f aca="false">IF(MAX(T970:W970)=MIN(T970:W970),0,IF($E$17="custo",(MAX(T970:W970)-W970)/(MAX(T970:W970)-MIN(T970:W970)),(W970-MIN(T970:W970))/(MAX(T970:W970)-MIN(T970:W970))))</f>
        <v>1</v>
      </c>
      <c r="AR970" s="0" t="n">
        <f aca="false">IF(MAX(X970:AA970)=MIN(X970:AA970),0,IF($F$17="custo",(MAX(X970:AA970)-X970)/(MAX(X970:AA970)-MIN(X970:AA970)),(X970-MIN(X970:AA970))/(MAX(X970:AA970)-MIN(X970:AA970))))</f>
        <v>0</v>
      </c>
      <c r="AS970" s="0" t="n">
        <f aca="false">IF(MAX(X970:AA970)=MIN(X970:AA970),0,IF($F$17="custo",(MAX(X970:AA970)-Y970)/(MAX(X970:AA970)-MIN(X970:AA970)),(Y970-MIN(X970:AA970))/(MAX(X970:AA970)-MIN(X970:AA970))))</f>
        <v>0.65625</v>
      </c>
      <c r="AT970" s="0" t="n">
        <f aca="false">IF(MAX(X970:AA970)=MIN(X970:AA970),0,IF($F$17="custo",(MAX(X970:AA970)-Z970)/(MAX(X970:AA970)-MIN(X970:AA970)),(Z970-MIN(X970:AA970))/(MAX(X970:AA970)-MIN(X970:AA970))))</f>
        <v>0.28125</v>
      </c>
      <c r="AU970" s="0" t="n">
        <f aca="false">IF(MAX(X970:AA970)=MIN(X970:AA970),0,IF($F$17="custo",(MAX(X970:AA970)-AA970)/(MAX(X970:AA970)-MIN(X970:AA970)),(AA970-MIN(X970:AA970))/(MAX(X970:AA970)-MIN(X970:AA970))))</f>
        <v>1</v>
      </c>
      <c r="AV970" s="0" t="n">
        <f aca="false">STDEVP(AB970:AE970)</f>
        <v>0.394398357349056</v>
      </c>
      <c r="AW970" s="0" t="n">
        <f aca="false">STDEVP(AF970:AI970)</f>
        <v>0.360569280303703</v>
      </c>
      <c r="AX970" s="0" t="n">
        <f aca="false">STDEVP(AJ970:AM970)</f>
        <v>0.396983185906437</v>
      </c>
      <c r="AY970" s="0" t="n">
        <f aca="false">STDEVP(AN970:AQ970)</f>
        <v>0.366466261286298</v>
      </c>
      <c r="AZ970" s="0" t="n">
        <f aca="false">STDEVP(AR970:AU970)</f>
        <v>0.377918331951495</v>
      </c>
      <c r="BA970" s="0" t="n">
        <f aca="false">AV970*((1-IFERROR(CORREL(AB970:AE970,AF970:AI970),0))+(1-IFERROR(CORREL(AB970:AE970,AJ970:AM970),0))+(1-IFERROR(CORREL(AB970:AE970,AN970:AQ970),0))+(1-IFERROR(CORREL(AB970:AE970,AR970:AU970),0)))</f>
        <v>1.23929977664495</v>
      </c>
      <c r="BB970" s="0" t="n">
        <f aca="false">AW970*((1-IFERROR(CORREL(AF970:AI970,AB970:AE970),0))+(1-IFERROR(CORREL(AF970:AI970,AJ970:AM970),0))+(1-IFERROR(CORREL(AF970:AI970,AN970:AQ970),0))+(1-IFERROR(CORREL(AF970:AI970,AR970:AU970),0)))</f>
        <v>2.46924881389131</v>
      </c>
      <c r="BC970" s="0" t="n">
        <f aca="false">AX970*((1-IFERROR(CORREL(AJ970:AM970,AB970:AE970),0))+(1-IFERROR(CORREL(AJ970:AM970,AF970:AI970),0))+(1-IFERROR(CORREL(AJ970:AM970,AN970:AQ970),0))+(1-IFERROR(CORREL(AJ970:AM970,AR970:AU970),0)))</f>
        <v>1.17757992626273</v>
      </c>
      <c r="BD970" s="0" t="n">
        <f aca="false">AY970*((1-IFERROR(CORREL(AN970:AQ970,AB970:AE970),0))+(1-IFERROR(CORREL(AN970:AQ970,AF970:AI970),0))+(1-IFERROR(CORREL(AN970:AQ970,AJ970:AM970),0))+(1-IFERROR(CORREL(AN970:AQ970,AR970:AU970),0)))</f>
        <v>0.934022246490528</v>
      </c>
      <c r="BE970" s="0" t="n">
        <f aca="false">AZ970*((1-IFERROR(CORREL(AR970:AU970,AB970:AE970),0))+(1-IFERROR(CORREL(AR970:AU970,AF970:AI970),0))+(1-IFERROR(CORREL(AR970:AU970,AJ970:AM970),0))+(1-IFERROR(CORREL(AR970:AU970,AN970:AQ970),0)))</f>
        <v>1.13136830555891</v>
      </c>
      <c r="BF970" s="0" t="n">
        <f aca="false">IF(SUM(BA970:BE970)&gt;0,BA970/SUM(BA970:BE970),1/5)</f>
        <v>0.17827754831294</v>
      </c>
      <c r="BG970" s="0" t="n">
        <f aca="false">IF(SUM(BA970:BE970)&gt;0,BB970/SUM(BA970:BE970),1/5)</f>
        <v>0.355209960504412</v>
      </c>
      <c r="BH970" s="0" t="n">
        <f aca="false">IF(SUM(BA970:BE970)&gt;0,BC970/SUM(BA970:BE970),1/5)</f>
        <v>0.169398934909029</v>
      </c>
      <c r="BI970" s="0" t="n">
        <f aca="false">IF(SUM(BA970:BE970)&gt;0,BD970/SUM(BA970:BE970),1/5)</f>
        <v>0.134362322427644</v>
      </c>
      <c r="BJ970" s="0" t="n">
        <f aca="false">IF(SUM(BA970:BE970)&gt;0,BE970/SUM(BA970:BE970),1/5)</f>
        <v>0.162751233845976</v>
      </c>
      <c r="BK970" s="0" t="n">
        <f aca="false">BF970*AB970+BG970*AF970+BH970*AJ970+BI970*AN970+BJ970*AR970</f>
        <v>0.355089274262876</v>
      </c>
      <c r="BL970" s="0" t="n">
        <f aca="false">BF970*AC970+BG970*AG970+BH970*AK970+BI970*AO970+BJ970*AS970</f>
        <v>0.547518753806152</v>
      </c>
      <c r="BM970" s="0" t="n">
        <f aca="false">BF970*AD970+BG970*AH970+BH970*AL970+BI970*AP970+BJ970*AT970</f>
        <v>0.619557529106195</v>
      </c>
      <c r="BN970" s="0" t="n">
        <f aca="false">BF970*AE970+BG970*AI970+BH970*AM970+BI970*AQ970+BJ970*AU970</f>
        <v>0.644790039495588</v>
      </c>
      <c r="BO970" s="0" t="n">
        <f aca="false">RANK(BK970,$BK970:$BN970)</f>
        <v>4</v>
      </c>
      <c r="BP970" s="0" t="n">
        <f aca="false">RANK(BL970,$BK970:$BN970)</f>
        <v>3</v>
      </c>
      <c r="BQ970" s="0" t="n">
        <f aca="false">RANK(BM970,$BK970:$BN970)</f>
        <v>2</v>
      </c>
      <c r="BR970" s="0" t="n">
        <f aca="false">RANK(BN970,$BK970:$BN970)</f>
        <v>1</v>
      </c>
    </row>
    <row r="971" customFormat="false" ht="15" hidden="false" customHeight="false" outlineLevel="0" collapsed="false">
      <c r="A971" s="0" t="n">
        <v>948</v>
      </c>
      <c r="B971" s="0" t="n">
        <f aca="false">RANDBETWEEN(1,$B$5)</f>
        <v>3</v>
      </c>
      <c r="C971" s="0" t="n">
        <f aca="false">RANDBETWEEN(1,$B$5)</f>
        <v>3</v>
      </c>
      <c r="D971" s="0" t="n">
        <f aca="false">RANDBETWEEN(1,$B$5)</f>
        <v>6</v>
      </c>
      <c r="E971" s="0" t="n">
        <f aca="false">RANDBETWEEN(1,$B$5)</f>
        <v>4</v>
      </c>
      <c r="F971" s="0" t="n">
        <f aca="false">RANDBETWEEN(1,$B$5)</f>
        <v>2</v>
      </c>
      <c r="G971" s="0" t="n">
        <f aca="false">RANDBETWEEN(1,$B$5)</f>
        <v>3</v>
      </c>
      <c r="H971" s="0" t="n">
        <f aca="true">NORMINV(RAND(),$B$8,$B$13)</f>
        <v>55.5308188082532</v>
      </c>
      <c r="I971" s="0" t="n">
        <f aca="true">NORMINV(RAND(),$C$8,$C$13)</f>
        <v>60.6062704883672</v>
      </c>
      <c r="J971" s="0" t="n">
        <f aca="true">NORMINV(RAND(),$D$8,$D$13)</f>
        <v>13.930995961154</v>
      </c>
      <c r="K971" s="0" t="n">
        <f aca="true">NORMINV(RAND(),$E$8,$E$13)</f>
        <v>3.01791811889689</v>
      </c>
      <c r="L971" s="0" t="n">
        <f aca="true">NORMINV(RAND(),$B$9,$B$14)</f>
        <v>49.8724241038879</v>
      </c>
      <c r="M971" s="0" t="n">
        <f aca="true">NORMINV(RAND(),$C$9,$C$14)</f>
        <v>51.1893723788957</v>
      </c>
      <c r="N971" s="0" t="n">
        <f aca="true">NORMINV(RAND(),$D$9,$D$14)</f>
        <v>44.1485441663674</v>
      </c>
      <c r="O971" s="0" t="n">
        <f aca="true">NORMINV(RAND(),$E$9,$E$14)</f>
        <v>23.4530173701328</v>
      </c>
      <c r="P971" s="0" t="n">
        <f aca="true">NORMINV(RAND(),$B$10,$B$15)</f>
        <v>23.1156288582575</v>
      </c>
      <c r="Q971" s="0" t="n">
        <f aca="true">NORMINV(RAND(),$C$10,$C$15)</f>
        <v>30.1711934650098</v>
      </c>
      <c r="R971" s="0" t="n">
        <f aca="true">NORMINV(RAND(),$D$10,$D$15)</f>
        <v>10.7097089389045</v>
      </c>
      <c r="S971" s="0" t="n">
        <f aca="true">NORMINV(RAND(),$E$10,$E$15)</f>
        <v>3.6981676378945</v>
      </c>
      <c r="T971" s="0" t="n">
        <f aca="false">MEDIAN(INDEX(Avaliadores!$B$17:$B$22,$B971),INDEX(Avaliadores!$B$17:$B$22,$C971),INDEX(Avaliadores!$B$17:$B$22,$D971),INDEX(Avaliadores!$B$17:$B$22,$E971),INDEX(Avaliadores!$B$17:$B$22,$F971),INDEX(Avaliadores!$B$17:$B$22,$G971))</f>
        <v>2.79166666666667</v>
      </c>
      <c r="U971" s="0" t="n">
        <f aca="false">MEDIAN(INDEX(Avaliadores!$C$17:$C$22,$B971),INDEX(Avaliadores!$C$17:$C$22,$C971),INDEX(Avaliadores!$C$17:$C$22,$D971),INDEX(Avaliadores!$C$17:$C$22,$E971),INDEX(Avaliadores!$C$17:$C$22,$F971),INDEX(Avaliadores!$C$17:$C$22,$G971))</f>
        <v>4.91666666666667</v>
      </c>
      <c r="V971" s="0" t="n">
        <f aca="false">MEDIAN(INDEX(Avaliadores!$D$17:$D$22,$B971),INDEX(Avaliadores!$D$17:$D$22,$C971),INDEX(Avaliadores!$D$17:$D$22,$D971),INDEX(Avaliadores!$D$17:$D$22,$E971),INDEX(Avaliadores!$D$17:$D$22,$F971),INDEX(Avaliadores!$D$17:$D$22,$G971))</f>
        <v>5.79166666666667</v>
      </c>
      <c r="W971" s="0" t="n">
        <f aca="false">MEDIAN(INDEX(Avaliadores!$E$17:$E$22,$B971),INDEX(Avaliadores!$E$17:$E$22,$C971),INDEX(Avaliadores!$E$17:$E$22,$D971),INDEX(Avaliadores!$E$17:$E$22,$E971),INDEX(Avaliadores!$E$17:$E$22,$F971),INDEX(Avaliadores!$E$17:$E$22,$G971))</f>
        <v>5.91666666666667</v>
      </c>
      <c r="X971" s="0" t="n">
        <f aca="false">MEDIAN(INDEX(Avaliadores!$F$17:$F$22,$B971),INDEX(Avaliadores!$F$17:$F$22,$C971),INDEX(Avaliadores!$F$17:$F$22,$D971),INDEX(Avaliadores!$F$17:$F$22,$E971),INDEX(Avaliadores!$F$17:$F$22,$F971),INDEX(Avaliadores!$F$17:$F$22,$G971))</f>
        <v>2.79166666666667</v>
      </c>
      <c r="Y971" s="0" t="n">
        <f aca="false">MEDIAN(INDEX(Avaliadores!$G$17:$G$22,$B971),INDEX(Avaliadores!$G$17:$G$22,$C971),INDEX(Avaliadores!$G$17:$G$22,$D971),INDEX(Avaliadores!$G$17:$G$22,$E971),INDEX(Avaliadores!$G$17:$G$22,$F971),INDEX(Avaliadores!$G$17:$G$22,$G971))</f>
        <v>5.79166666666667</v>
      </c>
      <c r="Z971" s="0" t="n">
        <f aca="false">MEDIAN(INDEX(Avaliadores!$H$17:$H$22,$B971),INDEX(Avaliadores!$H$17:$H$22,$C971),INDEX(Avaliadores!$H$17:$H$22,$D971),INDEX(Avaliadores!$H$17:$H$22,$E971),INDEX(Avaliadores!$H$17:$H$22,$F971),INDEX(Avaliadores!$H$17:$H$22,$G971))</f>
        <v>3.79166666666667</v>
      </c>
      <c r="AA971" s="0" t="n">
        <f aca="false">MEDIAN(INDEX(Avaliadores!$I$17:$I$22,$B971),INDEX(Avaliadores!$I$17:$I$22,$C971),INDEX(Avaliadores!$I$17:$I$22,$D971),INDEX(Avaliadores!$I$17:$I$22,$E971),INDEX(Avaliadores!$I$17:$I$22,$F971),INDEX(Avaliadores!$I$17:$I$22,$G971))</f>
        <v>6.79166666666667</v>
      </c>
      <c r="AB971" s="0" t="n">
        <f aca="false">IF(MAX(H971:K971)=MIN(H971:K971),0,IF($B$17="custo",(MAX(H971:K971)-H971)/(MAX(H971:K971)-MIN(H971:K971)),(H971-MIN(H971:K971))/(MAX(H971:K971)-MIN(H971:K971))))</f>
        <v>0.0881333025044946</v>
      </c>
      <c r="AC971" s="0" t="n">
        <f aca="false">IF(MAX(H971:K971)=MIN(H971:K971),0,IF($B$17="custo",(MAX(H971:K971)-I971)/(MAX(H971:K971)-MIN(H971:K971)),(I971-MIN(H971:K971))/(MAX(H971:K971)-MIN(H971:K971))))</f>
        <v>0</v>
      </c>
      <c r="AD971" s="0" t="n">
        <f aca="false">IF(MAX(H971:K971)=MIN(H971:K971),0,IF($B$17="custo",(MAX(H971:K971)-J971)/(MAX(H971:K971)-MIN(H971:K971)),(J971-MIN(H971:K971))/(MAX(H971:K971)-MIN(H971:K971))))</f>
        <v>0.810498522822082</v>
      </c>
      <c r="AE971" s="0" t="n">
        <f aca="false">IF(MAX(H971:K971)=MIN(H971:K971),0,IF($B$17="custo",(MAX(H971:K971)-K971)/(MAX(H971:K971)-MIN(H971:K971)),(K971-MIN(H971:K971))/(MAX(H971:K971)-MIN(H971:K971))))</f>
        <v>1</v>
      </c>
      <c r="AF971" s="0" t="n">
        <f aca="false">IF(MAX(L971:O971)=MIN(L971:O971),0,IF($C$17="custo",(MAX(L971:O971)-L971)/(MAX(L971:O971)-MIN(L971:O971)),(L971-MIN(L971:O971))/(MAX(L971:O971)-MIN(L971:O971))))</f>
        <v>0.952519057583747</v>
      </c>
      <c r="AG971" s="0" t="n">
        <f aca="false">IF(MAX(L971:O971)=MIN(L971:O971),0,IF($C$17="custo",(MAX(L971:O971)-M971)/(MAX(L971:O971)-MIN(L971:O971)),(M971-MIN(L971:O971))/(MAX(L971:O971)-MIN(L971:O971))))</f>
        <v>1</v>
      </c>
      <c r="AH971" s="0" t="n">
        <f aca="false">IF(MAX(L971:O971)=MIN(L971:O971),0,IF($C$17="custo",(MAX(L971:O971)-N971)/(MAX(L971:O971)-MIN(L971:O971)),(N971-MIN(L971:O971))/(MAX(L971:O971)-MIN(L971:O971))))</f>
        <v>0.746151640678672</v>
      </c>
      <c r="AI971" s="0" t="n">
        <f aca="false">IF(MAX(L971:O971)=MIN(L971:O971),0,IF($C$17="custo",(MAX(L971:O971)-O971)/(MAX(L971:O971)-MIN(L971:O971)),(O971-MIN(L971:O971))/(MAX(L971:O971)-MIN(L971:O971))))</f>
        <v>0</v>
      </c>
      <c r="AJ971" s="0" t="n">
        <f aca="false">IF(MAX(P971:S971)=MIN(P971:S971),0,IF($D$17="custo",(MAX(P971:S971)-P971)/(MAX(P971:S971)-MIN(P971:S971)),(P971-MIN(P971:S971))/(MAX(P971:S971)-MIN(P971:S971))))</f>
        <v>0.266519008927402</v>
      </c>
      <c r="AK971" s="0" t="n">
        <f aca="false">IF(MAX(P971:S971)=MIN(P971:S971),0,IF($D$17="custo",(MAX(P971:S971)-Q971)/(MAX(P971:S971)-MIN(P971:S971)),(Q971-MIN(P971:S971))/(MAX(P971:S971)-MIN(P971:S971))))</f>
        <v>0</v>
      </c>
      <c r="AL971" s="0" t="n">
        <f aca="false">IF(MAX(P971:S971)=MIN(P971:S971),0,IF($D$17="custo",(MAX(P971:S971)-R971)/(MAX(P971:S971)-MIN(P971:S971)),(R971-MIN(P971:S971))/(MAX(P971:S971)-MIN(P971:S971))))</f>
        <v>0.735143940598269</v>
      </c>
      <c r="AM971" s="0" t="n">
        <f aca="false">IF(MAX(P971:S971)=MIN(P971:S971),0,IF($D$17="custo",(MAX(P971:S971)-S971)/(MAX(P971:S971)-MIN(P971:S971)),(S971-MIN(P971:S971))/(MAX(P971:S971)-MIN(P971:S971))))</f>
        <v>1</v>
      </c>
      <c r="AN971" s="0" t="n">
        <f aca="false">IF(MAX(T971:W971)=MIN(T971:W971),0,IF($E$17="custo",(MAX(T971:W971)-T971)/(MAX(T971:W971)-MIN(T971:W971)),(T971-MIN(T971:W971))/(MAX(T971:W971)-MIN(T971:W971))))</f>
        <v>0</v>
      </c>
      <c r="AO971" s="0" t="n">
        <f aca="false">IF(MAX(T971:W971)=MIN(T971:W971),0,IF($E$17="custo",(MAX(T971:W971)-U971)/(MAX(T971:W971)-MIN(T971:W971)),(U971-MIN(T971:W971))/(MAX(T971:W971)-MIN(T971:W971))))</f>
        <v>0.68</v>
      </c>
      <c r="AP971" s="0" t="n">
        <f aca="false">IF(MAX(T971:W971)=MIN(T971:W971),0,IF($E$17="custo",(MAX(T971:W971)-V971)/(MAX(T971:W971)-MIN(T971:W971)),(V971-MIN(T971:W971))/(MAX(T971:W971)-MIN(T971:W971))))</f>
        <v>0.96</v>
      </c>
      <c r="AQ971" s="0" t="n">
        <f aca="false">IF(MAX(T971:W971)=MIN(T971:W971),0,IF($E$17="custo",(MAX(T971:W971)-W971)/(MAX(T971:W971)-MIN(T971:W971)),(W971-MIN(T971:W971))/(MAX(T971:W971)-MIN(T971:W971))))</f>
        <v>1</v>
      </c>
      <c r="AR971" s="0" t="n">
        <f aca="false">IF(MAX(X971:AA971)=MIN(X971:AA971),0,IF($F$17="custo",(MAX(X971:AA971)-X971)/(MAX(X971:AA971)-MIN(X971:AA971)),(X971-MIN(X971:AA971))/(MAX(X971:AA971)-MIN(X971:AA971))))</f>
        <v>0</v>
      </c>
      <c r="AS971" s="0" t="n">
        <f aca="false">IF(MAX(X971:AA971)=MIN(X971:AA971),0,IF($F$17="custo",(MAX(X971:AA971)-Y971)/(MAX(X971:AA971)-MIN(X971:AA971)),(Y971-MIN(X971:AA971))/(MAX(X971:AA971)-MIN(X971:AA971))))</f>
        <v>0.75</v>
      </c>
      <c r="AT971" s="0" t="n">
        <f aca="false">IF(MAX(X971:AA971)=MIN(X971:AA971),0,IF($F$17="custo",(MAX(X971:AA971)-Z971)/(MAX(X971:AA971)-MIN(X971:AA971)),(Z971-MIN(X971:AA971))/(MAX(X971:AA971)-MIN(X971:AA971))))</f>
        <v>0.25</v>
      </c>
      <c r="AU971" s="0" t="n">
        <f aca="false">IF(MAX(X971:AA971)=MIN(X971:AA971),0,IF($F$17="custo",(MAX(X971:AA971)-AA971)/(MAX(X971:AA971)-MIN(X971:AA971)),(AA971-MIN(X971:AA971))/(MAX(X971:AA971)-MIN(X971:AA971))))</f>
        <v>1</v>
      </c>
      <c r="AV971" s="0" t="n">
        <f aca="false">STDEVP(AB971:AE971)</f>
        <v>0.436885177269553</v>
      </c>
      <c r="AW971" s="0" t="n">
        <f aca="false">STDEVP(AF971:AI971)</f>
        <v>0.401038944970641</v>
      </c>
      <c r="AX971" s="0" t="n">
        <f aca="false">STDEVP(AJ971:AM971)</f>
        <v>0.39045017436353</v>
      </c>
      <c r="AY971" s="0" t="n">
        <f aca="false">STDEVP(AN971:AQ971)</f>
        <v>0.400499687890016</v>
      </c>
      <c r="AZ971" s="0" t="n">
        <f aca="false">STDEVP(AR971:AU971)</f>
        <v>0.395284707521047</v>
      </c>
      <c r="BA971" s="0" t="n">
        <f aca="false">AV971*((1-IFERROR(CORREL(AB971:AE971,AF971:AI971),0))+(1-IFERROR(CORREL(AB971:AE971,AJ971:AM971),0))+(1-IFERROR(CORREL(AB971:AE971,AN971:AQ971),0))+(1-IFERROR(CORREL(AB971:AE971,AR971:AU971),0)))</f>
        <v>1.20033178840429</v>
      </c>
      <c r="BB971" s="0" t="n">
        <f aca="false">AW971*((1-IFERROR(CORREL(AF971:AI971,AB971:AE971),0))+(1-IFERROR(CORREL(AF971:AI971,AJ971:AM971),0))+(1-IFERROR(CORREL(AF971:AI971,AN971:AQ971),0))+(1-IFERROR(CORREL(AF971:AI971,AR971:AU971),0)))</f>
        <v>2.79526071504186</v>
      </c>
      <c r="BC971" s="0" t="n">
        <f aca="false">AX971*((1-IFERROR(CORREL(AJ971:AM971,AB971:AE971),0))+(1-IFERROR(CORREL(AJ971:AM971,AF971:AI971),0))+(1-IFERROR(CORREL(AJ971:AM971,AN971:AQ971),0))+(1-IFERROR(CORREL(AJ971:AM971,AR971:AU971),0)))</f>
        <v>1.16469435334998</v>
      </c>
      <c r="BD971" s="0" t="n">
        <f aca="false">AY971*((1-IFERROR(CORREL(AN971:AQ971,AB971:AE971),0))+(1-IFERROR(CORREL(AN971:AQ971,AF971:AI971),0))+(1-IFERROR(CORREL(AN971:AQ971,AJ971:AM971),0))+(1-IFERROR(CORREL(AN971:AQ971,AR971:AU971),0)))</f>
        <v>1.02323860162995</v>
      </c>
      <c r="BE971" s="0" t="n">
        <f aca="false">AZ971*((1-IFERROR(CORREL(AR971:AU971,AB971:AE971),0))+(1-IFERROR(CORREL(AR971:AU971,AF971:AI971),0))+(1-IFERROR(CORREL(AR971:AU971,AJ971:AM971),0))+(1-IFERROR(CORREL(AR971:AU971,AN971:AQ971),0)))</f>
        <v>1.30795930387331</v>
      </c>
      <c r="BF971" s="0" t="n">
        <f aca="false">IF(SUM(BA971:BE971)&gt;0,BA971/SUM(BA971:BE971),1/5)</f>
        <v>0.160226153625102</v>
      </c>
      <c r="BG971" s="0" t="n">
        <f aca="false">IF(SUM(BA971:BE971)&gt;0,BB971/SUM(BA971:BE971),1/5)</f>
        <v>0.37312506181804</v>
      </c>
      <c r="BH971" s="0" t="n">
        <f aca="false">IF(SUM(BA971:BE971)&gt;0,BC971/SUM(BA971:BE971),1/5)</f>
        <v>0.155469094619435</v>
      </c>
      <c r="BI971" s="0" t="n">
        <f aca="false">IF(SUM(BA971:BE971)&gt;0,BD971/SUM(BA971:BE971),1/5)</f>
        <v>0.136586889528142</v>
      </c>
      <c r="BJ971" s="0" t="n">
        <f aca="false">IF(SUM(BA971:BE971)&gt;0,BE971/SUM(BA971:BE971),1/5)</f>
        <v>0.174592800409281</v>
      </c>
      <c r="BK971" s="0" t="n">
        <f aca="false">BF971*AB971+BG971*AF971+BH971*AJ971+BI971*AN971+BJ971*AR971</f>
        <v>0.410965461327182</v>
      </c>
      <c r="BL971" s="0" t="n">
        <f aca="false">BF971*AC971+BG971*AG971+BH971*AK971+BI971*AO971+BJ971*AS971</f>
        <v>0.596948747004137</v>
      </c>
      <c r="BM971" s="0" t="n">
        <f aca="false">BF971*AD971+BG971*AH971+BH971*AL971+BI971*AP971+BJ971*AT971</f>
        <v>0.697334714793584</v>
      </c>
      <c r="BN971" s="0" t="n">
        <f aca="false">BF971*AE971+BG971*AI971+BH971*AM971+BI971*AQ971+BJ971*AU971</f>
        <v>0.62687493818196</v>
      </c>
      <c r="BO971" s="0" t="n">
        <f aca="false">RANK(BK971,$BK971:$BN971)</f>
        <v>4</v>
      </c>
      <c r="BP971" s="0" t="n">
        <f aca="false">RANK(BL971,$BK971:$BN971)</f>
        <v>3</v>
      </c>
      <c r="BQ971" s="0" t="n">
        <f aca="false">RANK(BM971,$BK971:$BN971)</f>
        <v>1</v>
      </c>
      <c r="BR971" s="0" t="n">
        <f aca="false">RANK(BN971,$BK971:$BN971)</f>
        <v>2</v>
      </c>
    </row>
    <row r="972" customFormat="false" ht="15" hidden="false" customHeight="false" outlineLevel="0" collapsed="false">
      <c r="A972" s="0" t="n">
        <v>949</v>
      </c>
      <c r="B972" s="0" t="n">
        <f aca="false">RANDBETWEEN(1,$B$5)</f>
        <v>5</v>
      </c>
      <c r="C972" s="0" t="n">
        <f aca="false">RANDBETWEEN(1,$B$5)</f>
        <v>4</v>
      </c>
      <c r="D972" s="0" t="n">
        <f aca="false">RANDBETWEEN(1,$B$5)</f>
        <v>6</v>
      </c>
      <c r="E972" s="0" t="n">
        <f aca="false">RANDBETWEEN(1,$B$5)</f>
        <v>5</v>
      </c>
      <c r="F972" s="0" t="n">
        <f aca="false">RANDBETWEEN(1,$B$5)</f>
        <v>5</v>
      </c>
      <c r="G972" s="0" t="n">
        <f aca="false">RANDBETWEEN(1,$B$5)</f>
        <v>6</v>
      </c>
      <c r="H972" s="0" t="n">
        <f aca="true">NORMINV(RAND(),$B$8,$B$13)</f>
        <v>49.1368451686887</v>
      </c>
      <c r="I972" s="0" t="n">
        <f aca="true">NORMINV(RAND(),$C$8,$C$13)</f>
        <v>66.7050583562035</v>
      </c>
      <c r="J972" s="0" t="n">
        <f aca="true">NORMINV(RAND(),$D$8,$D$13)</f>
        <v>13.4484514373256</v>
      </c>
      <c r="K972" s="0" t="n">
        <f aca="true">NORMINV(RAND(),$E$8,$E$13)</f>
        <v>2.70131263325215</v>
      </c>
      <c r="L972" s="0" t="n">
        <f aca="true">NORMINV(RAND(),$B$9,$B$14)</f>
        <v>45.3036507973955</v>
      </c>
      <c r="M972" s="0" t="n">
        <f aca="true">NORMINV(RAND(),$C$9,$C$14)</f>
        <v>59.4944868256117</v>
      </c>
      <c r="N972" s="0" t="n">
        <f aca="true">NORMINV(RAND(),$D$9,$D$14)</f>
        <v>44.8609886409286</v>
      </c>
      <c r="O972" s="0" t="n">
        <f aca="true">NORMINV(RAND(),$E$9,$E$14)</f>
        <v>26.1995473145742</v>
      </c>
      <c r="P972" s="0" t="n">
        <f aca="true">NORMINV(RAND(),$B$10,$B$15)</f>
        <v>23.2460304016463</v>
      </c>
      <c r="Q972" s="0" t="n">
        <f aca="true">NORMINV(RAND(),$C$10,$C$15)</f>
        <v>28.6032446399019</v>
      </c>
      <c r="R972" s="0" t="n">
        <f aca="true">NORMINV(RAND(),$D$10,$D$15)</f>
        <v>10.4371251729041</v>
      </c>
      <c r="S972" s="0" t="n">
        <f aca="true">NORMINV(RAND(),$E$10,$E$15)</f>
        <v>4.20575262325721</v>
      </c>
      <c r="T972" s="0" t="n">
        <f aca="false">MEDIAN(INDEX(Avaliadores!$B$17:$B$22,$B972),INDEX(Avaliadores!$B$17:$B$22,$C972),INDEX(Avaliadores!$B$17:$B$22,$D972),INDEX(Avaliadores!$B$17:$B$22,$E972),INDEX(Avaliadores!$B$17:$B$22,$F972),INDEX(Avaliadores!$B$17:$B$22,$G972))</f>
        <v>2.54166666666667</v>
      </c>
      <c r="U972" s="0" t="n">
        <f aca="false">MEDIAN(INDEX(Avaliadores!$C$17:$C$22,$B972),INDEX(Avaliadores!$C$17:$C$22,$C972),INDEX(Avaliadores!$C$17:$C$22,$D972),INDEX(Avaliadores!$C$17:$C$22,$E972),INDEX(Avaliadores!$C$17:$C$22,$F972),INDEX(Avaliadores!$C$17:$C$22,$G972))</f>
        <v>5.54166666666667</v>
      </c>
      <c r="V972" s="0" t="n">
        <f aca="false">MEDIAN(INDEX(Avaliadores!$D$17:$D$22,$B972),INDEX(Avaliadores!$D$17:$D$22,$C972),INDEX(Avaliadores!$D$17:$D$22,$D972),INDEX(Avaliadores!$D$17:$D$22,$E972),INDEX(Avaliadores!$D$17:$D$22,$F972),INDEX(Avaliadores!$D$17:$D$22,$G972))</f>
        <v>5.54166666666667</v>
      </c>
      <c r="W972" s="0" t="n">
        <f aca="false">MEDIAN(INDEX(Avaliadores!$E$17:$E$22,$B972),INDEX(Avaliadores!$E$17:$E$22,$C972),INDEX(Avaliadores!$E$17:$E$22,$D972),INDEX(Avaliadores!$E$17:$E$22,$E972),INDEX(Avaliadores!$E$17:$E$22,$F972),INDEX(Avaliadores!$E$17:$E$22,$G972))</f>
        <v>7.04166666666667</v>
      </c>
      <c r="X972" s="0" t="n">
        <f aca="false">MEDIAN(INDEX(Avaliadores!$F$17:$F$22,$B972),INDEX(Avaliadores!$F$17:$F$22,$C972),INDEX(Avaliadores!$F$17:$F$22,$D972),INDEX(Avaliadores!$F$17:$F$22,$E972),INDEX(Avaliadores!$F$17:$F$22,$F972),INDEX(Avaliadores!$F$17:$F$22,$G972))</f>
        <v>2.79166666666667</v>
      </c>
      <c r="Y972" s="0" t="n">
        <f aca="false">MEDIAN(INDEX(Avaliadores!$G$17:$G$22,$B972),INDEX(Avaliadores!$G$17:$G$22,$C972),INDEX(Avaliadores!$G$17:$G$22,$D972),INDEX(Avaliadores!$G$17:$G$22,$E972),INDEX(Avaliadores!$G$17:$G$22,$F972),INDEX(Avaliadores!$G$17:$G$22,$G972))</f>
        <v>4.54166666666667</v>
      </c>
      <c r="Z972" s="0" t="n">
        <f aca="false">MEDIAN(INDEX(Avaliadores!$H$17:$H$22,$B972),INDEX(Avaliadores!$H$17:$H$22,$C972),INDEX(Avaliadores!$H$17:$H$22,$D972),INDEX(Avaliadores!$H$17:$H$22,$E972),INDEX(Avaliadores!$H$17:$H$22,$F972),INDEX(Avaliadores!$H$17:$H$22,$G972))</f>
        <v>3.54166666666667</v>
      </c>
      <c r="AA972" s="0" t="n">
        <f aca="false">MEDIAN(INDEX(Avaliadores!$I$17:$I$22,$B972),INDEX(Avaliadores!$I$17:$I$22,$C972),INDEX(Avaliadores!$I$17:$I$22,$D972),INDEX(Avaliadores!$I$17:$I$22,$E972),INDEX(Avaliadores!$I$17:$I$22,$F972),INDEX(Avaliadores!$I$17:$I$22,$G972))</f>
        <v>6.54166666666667</v>
      </c>
      <c r="AB972" s="0" t="n">
        <f aca="false">IF(MAX(H972:K972)=MIN(H972:K972),0,IF($B$17="custo",(MAX(H972:K972)-H972)/(MAX(H972:K972)-MIN(H972:K972)),(H972-MIN(H972:K972))/(MAX(H972:K972)-MIN(H972:K972))))</f>
        <v>0.274487266160345</v>
      </c>
      <c r="AC972" s="0" t="n">
        <f aca="false">IF(MAX(H972:K972)=MIN(H972:K972),0,IF($B$17="custo",(MAX(H972:K972)-I972)/(MAX(H972:K972)-MIN(H972:K972)),(I972-MIN(H972:K972))/(MAX(H972:K972)-MIN(H972:K972))))</f>
        <v>0</v>
      </c>
      <c r="AD972" s="0" t="n">
        <f aca="false">IF(MAX(H972:K972)=MIN(H972:K972),0,IF($B$17="custo",(MAX(H972:K972)-J972)/(MAX(H972:K972)-MIN(H972:K972)),(J972-MIN(H972:K972))/(MAX(H972:K972)-MIN(H972:K972))))</f>
        <v>0.832085783688444</v>
      </c>
      <c r="AE972" s="0" t="n">
        <f aca="false">IF(MAX(H972:K972)=MIN(H972:K972),0,IF($B$17="custo",(MAX(H972:K972)-K972)/(MAX(H972:K972)-MIN(H972:K972)),(K972-MIN(H972:K972))/(MAX(H972:K972)-MIN(H972:K972))))</f>
        <v>1</v>
      </c>
      <c r="AF972" s="0" t="n">
        <f aca="false">IF(MAX(L972:O972)=MIN(L972:O972),0,IF($C$17="custo",(MAX(L972:O972)-L972)/(MAX(L972:O972)-MIN(L972:O972)),(L972-MIN(L972:O972))/(MAX(L972:O972)-MIN(L972:O972))))</f>
        <v>0.573783997309506</v>
      </c>
      <c r="AG972" s="0" t="n">
        <f aca="false">IF(MAX(L972:O972)=MIN(L972:O972),0,IF($C$17="custo",(MAX(L972:O972)-M972)/(MAX(L972:O972)-MIN(L972:O972)),(M972-MIN(L972:O972))/(MAX(L972:O972)-MIN(L972:O972))))</f>
        <v>1</v>
      </c>
      <c r="AH972" s="0" t="n">
        <f aca="false">IF(MAX(L972:O972)=MIN(L972:O972),0,IF($C$17="custo",(MAX(L972:O972)-N972)/(MAX(L972:O972)-MIN(L972:O972)),(N972-MIN(L972:O972))/(MAX(L972:O972)-MIN(L972:O972))))</f>
        <v>0.560488819034137</v>
      </c>
      <c r="AI972" s="0" t="n">
        <f aca="false">IF(MAX(L972:O972)=MIN(L972:O972),0,IF($C$17="custo",(MAX(L972:O972)-O972)/(MAX(L972:O972)-MIN(L972:O972)),(O972-MIN(L972:O972))/(MAX(L972:O972)-MIN(L972:O972))))</f>
        <v>0</v>
      </c>
      <c r="AJ972" s="0" t="n">
        <f aca="false">IF(MAX(P972:S972)=MIN(P972:S972),0,IF($D$17="custo",(MAX(P972:S972)-P972)/(MAX(P972:S972)-MIN(P972:S972)),(P972-MIN(P972:S972))/(MAX(P972:S972)-MIN(P972:S972))))</f>
        <v>0.219580530433241</v>
      </c>
      <c r="AK972" s="0" t="n">
        <f aca="false">IF(MAX(P972:S972)=MIN(P972:S972),0,IF($D$17="custo",(MAX(P972:S972)-Q972)/(MAX(P972:S972)-MIN(P972:S972)),(Q972-MIN(P972:S972))/(MAX(P972:S972)-MIN(P972:S972))))</f>
        <v>0</v>
      </c>
      <c r="AL972" s="0" t="n">
        <f aca="false">IF(MAX(P972:S972)=MIN(P972:S972),0,IF($D$17="custo",(MAX(P972:S972)-R972)/(MAX(P972:S972)-MIN(P972:S972)),(R972-MIN(P972:S972))/(MAX(P972:S972)-MIN(P972:S972))))</f>
        <v>0.744589626450307</v>
      </c>
      <c r="AM972" s="0" t="n">
        <f aca="false">IF(MAX(P972:S972)=MIN(P972:S972),0,IF($D$17="custo",(MAX(P972:S972)-S972)/(MAX(P972:S972)-MIN(P972:S972)),(S972-MIN(P972:S972))/(MAX(P972:S972)-MIN(P972:S972))))</f>
        <v>1</v>
      </c>
      <c r="AN972" s="0" t="n">
        <f aca="false">IF(MAX(T972:W972)=MIN(T972:W972),0,IF($E$17="custo",(MAX(T972:W972)-T972)/(MAX(T972:W972)-MIN(T972:W972)),(T972-MIN(T972:W972))/(MAX(T972:W972)-MIN(T972:W972))))</f>
        <v>0</v>
      </c>
      <c r="AO972" s="0" t="n">
        <f aca="false">IF(MAX(T972:W972)=MIN(T972:W972),0,IF($E$17="custo",(MAX(T972:W972)-U972)/(MAX(T972:W972)-MIN(T972:W972)),(U972-MIN(T972:W972))/(MAX(T972:W972)-MIN(T972:W972))))</f>
        <v>0.666666666666667</v>
      </c>
      <c r="AP972" s="0" t="n">
        <f aca="false">IF(MAX(T972:W972)=MIN(T972:W972),0,IF($E$17="custo",(MAX(T972:W972)-V972)/(MAX(T972:W972)-MIN(T972:W972)),(V972-MIN(T972:W972))/(MAX(T972:W972)-MIN(T972:W972))))</f>
        <v>0.666666666666667</v>
      </c>
      <c r="AQ972" s="0" t="n">
        <f aca="false">IF(MAX(T972:W972)=MIN(T972:W972),0,IF($E$17="custo",(MAX(T972:W972)-W972)/(MAX(T972:W972)-MIN(T972:W972)),(W972-MIN(T972:W972))/(MAX(T972:W972)-MIN(T972:W972))))</f>
        <v>1</v>
      </c>
      <c r="AR972" s="0" t="n">
        <f aca="false">IF(MAX(X972:AA972)=MIN(X972:AA972),0,IF($F$17="custo",(MAX(X972:AA972)-X972)/(MAX(X972:AA972)-MIN(X972:AA972)),(X972-MIN(X972:AA972))/(MAX(X972:AA972)-MIN(X972:AA972))))</f>
        <v>0</v>
      </c>
      <c r="AS972" s="0" t="n">
        <f aca="false">IF(MAX(X972:AA972)=MIN(X972:AA972),0,IF($F$17="custo",(MAX(X972:AA972)-Y972)/(MAX(X972:AA972)-MIN(X972:AA972)),(Y972-MIN(X972:AA972))/(MAX(X972:AA972)-MIN(X972:AA972))))</f>
        <v>0.466666666666667</v>
      </c>
      <c r="AT972" s="0" t="n">
        <f aca="false">IF(MAX(X972:AA972)=MIN(X972:AA972),0,IF($F$17="custo",(MAX(X972:AA972)-Z972)/(MAX(X972:AA972)-MIN(X972:AA972)),(Z972-MIN(X972:AA972))/(MAX(X972:AA972)-MIN(X972:AA972))))</f>
        <v>0.2</v>
      </c>
      <c r="AU972" s="0" t="n">
        <f aca="false">IF(MAX(X972:AA972)=MIN(X972:AA972),0,IF($F$17="custo",(MAX(X972:AA972)-AA972)/(MAX(X972:AA972)-MIN(X972:AA972)),(AA972-MIN(X972:AA972))/(MAX(X972:AA972)-MIN(X972:AA972))))</f>
        <v>1</v>
      </c>
      <c r="AV972" s="0" t="n">
        <f aca="false">STDEVP(AB972:AE972)</f>
        <v>0.405677675967413</v>
      </c>
      <c r="AW972" s="0" t="n">
        <f aca="false">STDEVP(AF972:AI972)</f>
        <v>0.355174491688557</v>
      </c>
      <c r="AX972" s="0" t="n">
        <f aca="false">STDEVP(AJ972:AM972)</f>
        <v>0.399417769967977</v>
      </c>
      <c r="AY972" s="0" t="n">
        <f aca="false">STDEVP(AN972:AQ972)</f>
        <v>0.363241578628389</v>
      </c>
      <c r="AZ972" s="0" t="n">
        <f aca="false">STDEVP(AR972:AU972)</f>
        <v>0.375277674973257</v>
      </c>
      <c r="BA972" s="0" t="n">
        <f aca="false">AV972*((1-IFERROR(CORREL(AB972:AE972,AF972:AI972),0))+(1-IFERROR(CORREL(AB972:AE972,AJ972:AM972),0))+(1-IFERROR(CORREL(AB972:AE972,AN972:AQ972),0))+(1-IFERROR(CORREL(AB972:AE972,AR972:AU972),0)))</f>
        <v>1.1541649339814</v>
      </c>
      <c r="BB972" s="0" t="n">
        <f aca="false">AW972*((1-IFERROR(CORREL(AF972:AI972,AB972:AE972),0))+(1-IFERROR(CORREL(AF972:AI972,AJ972:AM972),0))+(1-IFERROR(CORREL(AF972:AI972,AN972:AQ972),0))+(1-IFERROR(CORREL(AF972:AI972,AR972:AU972),0)))</f>
        <v>2.39251544064873</v>
      </c>
      <c r="BC972" s="0" t="n">
        <f aca="false">AX972*((1-IFERROR(CORREL(AJ972:AM972,AB972:AE972),0))+(1-IFERROR(CORREL(AJ972:AM972,AF972:AI972),0))+(1-IFERROR(CORREL(AJ972:AM972,AN972:AQ972),0))+(1-IFERROR(CORREL(AJ972:AM972,AR972:AU972),0)))</f>
        <v>1.09367598762154</v>
      </c>
      <c r="BD972" s="0" t="n">
        <f aca="false">AY972*((1-IFERROR(CORREL(AN972:AQ972,AB972:AE972),0))+(1-IFERROR(CORREL(AN972:AQ972,AF972:AI972),0))+(1-IFERROR(CORREL(AN972:AQ972,AJ972:AM972),0))+(1-IFERROR(CORREL(AN972:AQ972,AR972:AU972),0)))</f>
        <v>0.862153255401302</v>
      </c>
      <c r="BE972" s="0" t="n">
        <f aca="false">AZ972*((1-IFERROR(CORREL(AR972:AU972,AB972:AE972),0))+(1-IFERROR(CORREL(AR972:AU972,AF972:AI972),0))+(1-IFERROR(CORREL(AR972:AU972,AJ972:AM972),0))+(1-IFERROR(CORREL(AR972:AU972,AN972:AQ972),0)))</f>
        <v>1.00989978473335</v>
      </c>
      <c r="BF972" s="0" t="n">
        <f aca="false">IF(SUM(BA972:BE972)&gt;0,BA972/SUM(BA972:BE972),1/5)</f>
        <v>0.177225487936689</v>
      </c>
      <c r="BG972" s="0" t="n">
        <f aca="false">IF(SUM(BA972:BE972)&gt;0,BB972/SUM(BA972:BE972),1/5)</f>
        <v>0.367377923103552</v>
      </c>
      <c r="BH972" s="0" t="n">
        <f aca="false">IF(SUM(BA972:BE972)&gt;0,BC972/SUM(BA972:BE972),1/5)</f>
        <v>0.167937228765254</v>
      </c>
      <c r="BI972" s="0" t="n">
        <f aca="false">IF(SUM(BA972:BE972)&gt;0,BD972/SUM(BA972:BE972),1/5)</f>
        <v>0.132386218698933</v>
      </c>
      <c r="BJ972" s="0" t="n">
        <f aca="false">IF(SUM(BA972:BE972)&gt;0,BE972/SUM(BA972:BE972),1/5)</f>
        <v>0.155073141495572</v>
      </c>
      <c r="BK972" s="0" t="n">
        <f aca="false">BF972*AB972+BG972*AF972+BH972*AJ972+BI972*AN972+BJ972*AR972</f>
        <v>0.296317458691059</v>
      </c>
      <c r="BL972" s="0" t="n">
        <f aca="false">BF972*AC972+BG972*AG972+BH972*AK972+BI972*AO972+BJ972*AS972</f>
        <v>0.528002868267441</v>
      </c>
      <c r="BM972" s="0" t="n">
        <f aca="false">BF972*AD972+BG972*AH972+BH972*AL972+BI972*AP972+BJ972*AT972</f>
        <v>0.597694453144047</v>
      </c>
      <c r="BN972" s="0" t="n">
        <f aca="false">BF972*AE972+BG972*AI972+BH972*AM972+BI972*AQ972+BJ972*AU972</f>
        <v>0.632622076896448</v>
      </c>
      <c r="BO972" s="0" t="n">
        <f aca="false">RANK(BK972,$BK972:$BN972)</f>
        <v>4</v>
      </c>
      <c r="BP972" s="0" t="n">
        <f aca="false">RANK(BL972,$BK972:$BN972)</f>
        <v>3</v>
      </c>
      <c r="BQ972" s="0" t="n">
        <f aca="false">RANK(BM972,$BK972:$BN972)</f>
        <v>2</v>
      </c>
      <c r="BR972" s="0" t="n">
        <f aca="false">RANK(BN972,$BK972:$BN972)</f>
        <v>1</v>
      </c>
    </row>
    <row r="973" customFormat="false" ht="15" hidden="false" customHeight="false" outlineLevel="0" collapsed="false">
      <c r="A973" s="0" t="n">
        <v>950</v>
      </c>
      <c r="B973" s="0" t="n">
        <f aca="false">RANDBETWEEN(1,$B$5)</f>
        <v>5</v>
      </c>
      <c r="C973" s="0" t="n">
        <f aca="false">RANDBETWEEN(1,$B$5)</f>
        <v>1</v>
      </c>
      <c r="D973" s="0" t="n">
        <f aca="false">RANDBETWEEN(1,$B$5)</f>
        <v>3</v>
      </c>
      <c r="E973" s="0" t="n">
        <f aca="false">RANDBETWEEN(1,$B$5)</f>
        <v>2</v>
      </c>
      <c r="F973" s="0" t="n">
        <f aca="false">RANDBETWEEN(1,$B$5)</f>
        <v>4</v>
      </c>
      <c r="G973" s="0" t="n">
        <f aca="false">RANDBETWEEN(1,$B$5)</f>
        <v>6</v>
      </c>
      <c r="H973" s="0" t="n">
        <f aca="true">NORMINV(RAND(),$B$8,$B$13)</f>
        <v>50.3368656016885</v>
      </c>
      <c r="I973" s="0" t="n">
        <f aca="true">NORMINV(RAND(),$C$8,$C$13)</f>
        <v>66.8647940728344</v>
      </c>
      <c r="J973" s="0" t="n">
        <f aca="true">NORMINV(RAND(),$D$8,$D$13)</f>
        <v>13.3400728056809</v>
      </c>
      <c r="K973" s="0" t="n">
        <f aca="true">NORMINV(RAND(),$E$8,$E$13)</f>
        <v>2.75930065634194</v>
      </c>
      <c r="L973" s="0" t="n">
        <f aca="true">NORMINV(RAND(),$B$9,$B$14)</f>
        <v>41.9849585385961</v>
      </c>
      <c r="M973" s="0" t="n">
        <f aca="true">NORMINV(RAND(),$C$9,$C$14)</f>
        <v>56.1870205385571</v>
      </c>
      <c r="N973" s="0" t="n">
        <f aca="true">NORMINV(RAND(),$D$9,$D$14)</f>
        <v>46.6053171492751</v>
      </c>
      <c r="O973" s="0" t="n">
        <f aca="true">NORMINV(RAND(),$E$9,$E$14)</f>
        <v>23.1345441230497</v>
      </c>
      <c r="P973" s="0" t="n">
        <f aca="true">NORMINV(RAND(),$B$10,$B$15)</f>
        <v>22.3122756308383</v>
      </c>
      <c r="Q973" s="0" t="n">
        <f aca="true">NORMINV(RAND(),$C$10,$C$15)</f>
        <v>30.3614756874445</v>
      </c>
      <c r="R973" s="0" t="n">
        <f aca="true">NORMINV(RAND(),$D$10,$D$15)</f>
        <v>9.30393790196594</v>
      </c>
      <c r="S973" s="0" t="n">
        <f aca="true">NORMINV(RAND(),$E$10,$E$15)</f>
        <v>3.78972111476788</v>
      </c>
      <c r="T973" s="0" t="n">
        <f aca="false">MEDIAN(INDEX(Avaliadores!$B$17:$B$22,$B973),INDEX(Avaliadores!$B$17:$B$22,$C973),INDEX(Avaliadores!$B$17:$B$22,$D973),INDEX(Avaliadores!$B$17:$B$22,$E973),INDEX(Avaliadores!$B$17:$B$22,$F973),INDEX(Avaliadores!$B$17:$B$22,$G973))</f>
        <v>2.66666666666667</v>
      </c>
      <c r="U973" s="0" t="n">
        <f aca="false">MEDIAN(INDEX(Avaliadores!$C$17:$C$22,$B973),INDEX(Avaliadores!$C$17:$C$22,$C973),INDEX(Avaliadores!$C$17:$C$22,$D973),INDEX(Avaliadores!$C$17:$C$22,$E973),INDEX(Avaliadores!$C$17:$C$22,$F973),INDEX(Avaliadores!$C$17:$C$22,$G973))</f>
        <v>5.29166666666667</v>
      </c>
      <c r="V973" s="0" t="n">
        <f aca="false">MEDIAN(INDEX(Avaliadores!$D$17:$D$22,$B973),INDEX(Avaliadores!$D$17:$D$22,$C973),INDEX(Avaliadores!$D$17:$D$22,$D973),INDEX(Avaliadores!$D$17:$D$22,$E973),INDEX(Avaliadores!$D$17:$D$22,$F973),INDEX(Avaliadores!$D$17:$D$22,$G973))</f>
        <v>5.66666666666667</v>
      </c>
      <c r="W973" s="0" t="n">
        <f aca="false">MEDIAN(INDEX(Avaliadores!$E$17:$E$22,$B973),INDEX(Avaliadores!$E$17:$E$22,$C973),INDEX(Avaliadores!$E$17:$E$22,$D973),INDEX(Avaliadores!$E$17:$E$22,$E973),INDEX(Avaliadores!$E$17:$E$22,$F973),INDEX(Avaliadores!$E$17:$E$22,$G973))</f>
        <v>6.29166666666667</v>
      </c>
      <c r="X973" s="0" t="n">
        <f aca="false">MEDIAN(INDEX(Avaliadores!$F$17:$F$22,$B973),INDEX(Avaliadores!$F$17:$F$22,$C973),INDEX(Avaliadores!$F$17:$F$22,$D973),INDEX(Avaliadores!$F$17:$F$22,$E973),INDEX(Avaliadores!$F$17:$F$22,$F973),INDEX(Avaliadores!$F$17:$F$22,$G973))</f>
        <v>2.66666666666667</v>
      </c>
      <c r="Y973" s="0" t="n">
        <f aca="false">MEDIAN(INDEX(Avaliadores!$G$17:$G$22,$B973),INDEX(Avaliadores!$G$17:$G$22,$C973),INDEX(Avaliadores!$G$17:$G$22,$D973),INDEX(Avaliadores!$G$17:$G$22,$E973),INDEX(Avaliadores!$G$17:$G$22,$F973),INDEX(Avaliadores!$G$17:$G$22,$G973))</f>
        <v>5.04166666666667</v>
      </c>
      <c r="Z973" s="0" t="n">
        <f aca="false">MEDIAN(INDEX(Avaliadores!$H$17:$H$22,$B973),INDEX(Avaliadores!$H$17:$H$22,$C973),INDEX(Avaliadores!$H$17:$H$22,$D973),INDEX(Avaliadores!$H$17:$H$22,$E973),INDEX(Avaliadores!$H$17:$H$22,$F973),INDEX(Avaliadores!$H$17:$H$22,$G973))</f>
        <v>3.91666666666667</v>
      </c>
      <c r="AA973" s="0" t="n">
        <f aca="false">MEDIAN(INDEX(Avaliadores!$I$17:$I$22,$B973),INDEX(Avaliadores!$I$17:$I$22,$C973),INDEX(Avaliadores!$I$17:$I$22,$D973),INDEX(Avaliadores!$I$17:$I$22,$E973),INDEX(Avaliadores!$I$17:$I$22,$F973),INDEX(Avaliadores!$I$17:$I$22,$G973))</f>
        <v>6.66666666666667</v>
      </c>
      <c r="AB973" s="0" t="n">
        <f aca="false">IF(MAX(H973:K973)=MIN(H973:K973),0,IF($B$17="custo",(MAX(H973:K973)-H973)/(MAX(H973:K973)-MIN(H973:K973)),(H973-MIN(H973:K973))/(MAX(H973:K973)-MIN(H973:K973))))</f>
        <v>0.257823902294367</v>
      </c>
      <c r="AC973" s="0" t="n">
        <f aca="false">IF(MAX(H973:K973)=MIN(H973:K973),0,IF($B$17="custo",(MAX(H973:K973)-I973)/(MAX(H973:K973)-MIN(H973:K973)),(I973-MIN(H973:K973))/(MAX(H973:K973)-MIN(H973:K973))))</f>
        <v>0</v>
      </c>
      <c r="AD973" s="0" t="n">
        <f aca="false">IF(MAX(H973:K973)=MIN(H973:K973),0,IF($B$17="custo",(MAX(H973:K973)-J973)/(MAX(H973:K973)-MIN(H973:K973)),(J973-MIN(H973:K973))/(MAX(H973:K973)-MIN(H973:K973))))</f>
        <v>0.834947496923612</v>
      </c>
      <c r="AE973" s="0" t="n">
        <f aca="false">IF(MAX(H973:K973)=MIN(H973:K973),0,IF($B$17="custo",(MAX(H973:K973)-K973)/(MAX(H973:K973)-MIN(H973:K973)),(K973-MIN(H973:K973))/(MAX(H973:K973)-MIN(H973:K973))))</f>
        <v>1</v>
      </c>
      <c r="AF973" s="0" t="n">
        <f aca="false">IF(MAX(L973:O973)=MIN(L973:O973),0,IF($C$17="custo",(MAX(L973:O973)-L973)/(MAX(L973:O973)-MIN(L973:O973)),(L973-MIN(L973:O973))/(MAX(L973:O973)-MIN(L973:O973))))</f>
        <v>0.570317763140504</v>
      </c>
      <c r="AG973" s="0" t="n">
        <f aca="false">IF(MAX(L973:O973)=MIN(L973:O973),0,IF($C$17="custo",(MAX(L973:O973)-M973)/(MAX(L973:O973)-MIN(L973:O973)),(M973-MIN(L973:O973))/(MAX(L973:O973)-MIN(L973:O973))))</f>
        <v>1</v>
      </c>
      <c r="AH973" s="0" t="n">
        <f aca="false">IF(MAX(L973:O973)=MIN(L973:O973),0,IF($C$17="custo",(MAX(L973:O973)-N973)/(MAX(L973:O973)-MIN(L973:O973)),(N973-MIN(L973:O973))/(MAX(L973:O973)-MIN(L973:O973))))</f>
        <v>0.71010633911877</v>
      </c>
      <c r="AI973" s="0" t="n">
        <f aca="false">IF(MAX(L973:O973)=MIN(L973:O973),0,IF($C$17="custo",(MAX(L973:O973)-O973)/(MAX(L973:O973)-MIN(L973:O973)),(O973-MIN(L973:O973))/(MAX(L973:O973)-MIN(L973:O973))))</f>
        <v>0</v>
      </c>
      <c r="AJ973" s="0" t="n">
        <f aca="false">IF(MAX(P973:S973)=MIN(P973:S973),0,IF($D$17="custo",(MAX(P973:S973)-P973)/(MAX(P973:S973)-MIN(P973:S973)),(P973-MIN(P973:S973))/(MAX(P973:S973)-MIN(P973:S973))))</f>
        <v>0.302923167327577</v>
      </c>
      <c r="AK973" s="0" t="n">
        <f aca="false">IF(MAX(P973:S973)=MIN(P973:S973),0,IF($D$17="custo",(MAX(P973:S973)-Q973)/(MAX(P973:S973)-MIN(P973:S973)),(Q973-MIN(P973:S973))/(MAX(P973:S973)-MIN(P973:S973))))</f>
        <v>0</v>
      </c>
      <c r="AL973" s="0" t="n">
        <f aca="false">IF(MAX(P973:S973)=MIN(P973:S973),0,IF($D$17="custo",(MAX(P973:S973)-R973)/(MAX(P973:S973)-MIN(P973:S973)),(R973-MIN(P973:S973))/(MAX(P973:S973)-MIN(P973:S973))))</f>
        <v>0.792478258365812</v>
      </c>
      <c r="AM973" s="0" t="n">
        <f aca="false">IF(MAX(P973:S973)=MIN(P973:S973),0,IF($D$17="custo",(MAX(P973:S973)-S973)/(MAX(P973:S973)-MIN(P973:S973)),(S973-MIN(P973:S973))/(MAX(P973:S973)-MIN(P973:S973))))</f>
        <v>1</v>
      </c>
      <c r="AN973" s="0" t="n">
        <f aca="false">IF(MAX(T973:W973)=MIN(T973:W973),0,IF($E$17="custo",(MAX(T973:W973)-T973)/(MAX(T973:W973)-MIN(T973:W973)),(T973-MIN(T973:W973))/(MAX(T973:W973)-MIN(T973:W973))))</f>
        <v>0</v>
      </c>
      <c r="AO973" s="0" t="n">
        <f aca="false">IF(MAX(T973:W973)=MIN(T973:W973),0,IF($E$17="custo",(MAX(T973:W973)-U973)/(MAX(T973:W973)-MIN(T973:W973)),(U973-MIN(T973:W973))/(MAX(T973:W973)-MIN(T973:W973))))</f>
        <v>0.724137931034483</v>
      </c>
      <c r="AP973" s="0" t="n">
        <f aca="false">IF(MAX(T973:W973)=MIN(T973:W973),0,IF($E$17="custo",(MAX(T973:W973)-V973)/(MAX(T973:W973)-MIN(T973:W973)),(V973-MIN(T973:W973))/(MAX(T973:W973)-MIN(T973:W973))))</f>
        <v>0.827586206896552</v>
      </c>
      <c r="AQ973" s="0" t="n">
        <f aca="false">IF(MAX(T973:W973)=MIN(T973:W973),0,IF($E$17="custo",(MAX(T973:W973)-W973)/(MAX(T973:W973)-MIN(T973:W973)),(W973-MIN(T973:W973))/(MAX(T973:W973)-MIN(T973:W973))))</f>
        <v>1</v>
      </c>
      <c r="AR973" s="0" t="n">
        <f aca="false">IF(MAX(X973:AA973)=MIN(X973:AA973),0,IF($F$17="custo",(MAX(X973:AA973)-X973)/(MAX(X973:AA973)-MIN(X973:AA973)),(X973-MIN(X973:AA973))/(MAX(X973:AA973)-MIN(X973:AA973))))</f>
        <v>0</v>
      </c>
      <c r="AS973" s="0" t="n">
        <f aca="false">IF(MAX(X973:AA973)=MIN(X973:AA973),0,IF($F$17="custo",(MAX(X973:AA973)-Y973)/(MAX(X973:AA973)-MIN(X973:AA973)),(Y973-MIN(X973:AA973))/(MAX(X973:AA973)-MIN(X973:AA973))))</f>
        <v>0.59375</v>
      </c>
      <c r="AT973" s="0" t="n">
        <f aca="false">IF(MAX(X973:AA973)=MIN(X973:AA973),0,IF($F$17="custo",(MAX(X973:AA973)-Z973)/(MAX(X973:AA973)-MIN(X973:AA973)),(Z973-MIN(X973:AA973))/(MAX(X973:AA973)-MIN(X973:AA973))))</f>
        <v>0.3125</v>
      </c>
      <c r="AU973" s="0" t="n">
        <f aca="false">IF(MAX(X973:AA973)=MIN(X973:AA973),0,IF($F$17="custo",(MAX(X973:AA973)-AA973)/(MAX(X973:AA973)-MIN(X973:AA973)),(AA973-MIN(X973:AA973))/(MAX(X973:AA973)-MIN(X973:AA973))))</f>
        <v>1</v>
      </c>
      <c r="AV973" s="0" t="n">
        <f aca="false">STDEVP(AB973:AE973)</f>
        <v>0.408866559792772</v>
      </c>
      <c r="AW973" s="0" t="n">
        <f aca="false">STDEVP(AF973:AI973)</f>
        <v>0.363809648809991</v>
      </c>
      <c r="AX973" s="0" t="n">
        <f aca="false">STDEVP(AJ973:AM973)</f>
        <v>0.394368942611741</v>
      </c>
      <c r="AY973" s="0" t="n">
        <f aca="false">STDEVP(AN973:AQ973)</f>
        <v>0.381264558405103</v>
      </c>
      <c r="AZ973" s="0" t="n">
        <f aca="false">STDEVP(AR973:AU973)</f>
        <v>0.368017678541059</v>
      </c>
      <c r="BA973" s="0" t="n">
        <f aca="false">AV973*((1-IFERROR(CORREL(AB973:AE973,AF973:AI973),0))+(1-IFERROR(CORREL(AB973:AE973,AJ973:AM973),0))+(1-IFERROR(CORREL(AB973:AE973,AN973:AQ973),0))+(1-IFERROR(CORREL(AB973:AE973,AR973:AU973),0)))</f>
        <v>1.12649091440927</v>
      </c>
      <c r="BB973" s="0" t="n">
        <f aca="false">AW973*((1-IFERROR(CORREL(AF973:AI973,AB973:AE973),0))+(1-IFERROR(CORREL(AF973:AI973,AJ973:AM973),0))+(1-IFERROR(CORREL(AF973:AI973,AN973:AQ973),0))+(1-IFERROR(CORREL(AF973:AI973,AR973:AU973),0)))</f>
        <v>2.30124698177867</v>
      </c>
      <c r="BC973" s="0" t="n">
        <f aca="false">AX973*((1-IFERROR(CORREL(AJ973:AM973,AB973:AE973),0))+(1-IFERROR(CORREL(AJ973:AM973,AF973:AI973),0))+(1-IFERROR(CORREL(AJ973:AM973,AN973:AQ973),0))+(1-IFERROR(CORREL(AJ973:AM973,AR973:AU973),0)))</f>
        <v>1.12105706767773</v>
      </c>
      <c r="BD973" s="0" t="n">
        <f aca="false">AY973*((1-IFERROR(CORREL(AN973:AQ973,AB973:AE973),0))+(1-IFERROR(CORREL(AN973:AQ973,AF973:AI973),0))+(1-IFERROR(CORREL(AN973:AQ973,AJ973:AM973),0))+(1-IFERROR(CORREL(AN973:AQ973,AR973:AU973),0)))</f>
        <v>0.882350308727341</v>
      </c>
      <c r="BE973" s="0" t="n">
        <f aca="false">AZ973*((1-IFERROR(CORREL(AR973:AU973,AB973:AE973),0))+(1-IFERROR(CORREL(AR973:AU973,AF973:AI973),0))+(1-IFERROR(CORREL(AR973:AU973,AJ973:AM973),0))+(1-IFERROR(CORREL(AR973:AU973,AN973:AQ973),0)))</f>
        <v>1.02947629908904</v>
      </c>
      <c r="BF973" s="0" t="n">
        <f aca="false">IF(SUM(BA973:BE973)&gt;0,BA973/SUM(BA973:BE973),1/5)</f>
        <v>0.174362621600817</v>
      </c>
      <c r="BG973" s="0" t="n">
        <f aca="false">IF(SUM(BA973:BE973)&gt;0,BB973/SUM(BA973:BE973),1/5)</f>
        <v>0.356195910292193</v>
      </c>
      <c r="BH973" s="0" t="n">
        <f aca="false">IF(SUM(BA973:BE973)&gt;0,BC973/SUM(BA973:BE973),1/5)</f>
        <v>0.173521549782687</v>
      </c>
      <c r="BI973" s="0" t="n">
        <f aca="false">IF(SUM(BA973:BE973)&gt;0,BD973/SUM(BA973:BE973),1/5)</f>
        <v>0.136573594187102</v>
      </c>
      <c r="BJ973" s="0" t="n">
        <f aca="false">IF(SUM(BA973:BE973)&gt;0,BE973/SUM(BA973:BE973),1/5)</f>
        <v>0.159346324137201</v>
      </c>
      <c r="BK973" s="0" t="n">
        <f aca="false">BF973*AB973+BG973*AF973+BH973*AJ973+BI973*AN973+BJ973*AR973</f>
        <v>0.300663403772799</v>
      </c>
      <c r="BL973" s="0" t="n">
        <f aca="false">BF973*AC973+BG973*AG973+BH973*AK973+BI973*AO973+BJ973*AS973</f>
        <v>0.549705910177247</v>
      </c>
      <c r="BM973" s="0" t="n">
        <f aca="false">BF973*AD973+BG973*AH973+BH973*AL973+BI973*AP973+BJ973*AT973</f>
        <v>0.698854812958436</v>
      </c>
      <c r="BN973" s="0" t="n">
        <f aca="false">BF973*AE973+BG973*AI973+BH973*AM973+BI973*AQ973+BJ973*AU973</f>
        <v>0.643804089707807</v>
      </c>
      <c r="BO973" s="0" t="n">
        <f aca="false">RANK(BK973,$BK973:$BN973)</f>
        <v>4</v>
      </c>
      <c r="BP973" s="0" t="n">
        <f aca="false">RANK(BL973,$BK973:$BN973)</f>
        <v>3</v>
      </c>
      <c r="BQ973" s="0" t="n">
        <f aca="false">RANK(BM973,$BK973:$BN973)</f>
        <v>1</v>
      </c>
      <c r="BR973" s="0" t="n">
        <f aca="false">RANK(BN973,$BK973:$BN973)</f>
        <v>2</v>
      </c>
    </row>
    <row r="974" customFormat="false" ht="15" hidden="false" customHeight="false" outlineLevel="0" collapsed="false">
      <c r="A974" s="0" t="n">
        <v>951</v>
      </c>
      <c r="B974" s="0" t="n">
        <f aca="false">RANDBETWEEN(1,$B$5)</f>
        <v>6</v>
      </c>
      <c r="C974" s="0" t="n">
        <f aca="false">RANDBETWEEN(1,$B$5)</f>
        <v>4</v>
      </c>
      <c r="D974" s="0" t="n">
        <f aca="false">RANDBETWEEN(1,$B$5)</f>
        <v>3</v>
      </c>
      <c r="E974" s="0" t="n">
        <f aca="false">RANDBETWEEN(1,$B$5)</f>
        <v>4</v>
      </c>
      <c r="F974" s="0" t="n">
        <f aca="false">RANDBETWEEN(1,$B$5)</f>
        <v>3</v>
      </c>
      <c r="G974" s="0" t="n">
        <f aca="false">RANDBETWEEN(1,$B$5)</f>
        <v>5</v>
      </c>
      <c r="H974" s="0" t="n">
        <f aca="true">NORMINV(RAND(),$B$8,$B$13)</f>
        <v>48.0010968148888</v>
      </c>
      <c r="I974" s="0" t="n">
        <f aca="true">NORMINV(RAND(),$C$8,$C$13)</f>
        <v>62.3254427754279</v>
      </c>
      <c r="J974" s="0" t="n">
        <f aca="true">NORMINV(RAND(),$D$8,$D$13)</f>
        <v>14.4585510631991</v>
      </c>
      <c r="K974" s="0" t="n">
        <f aca="true">NORMINV(RAND(),$E$8,$E$13)</f>
        <v>3.00048478745364</v>
      </c>
      <c r="L974" s="0" t="n">
        <f aca="true">NORMINV(RAND(),$B$9,$B$14)</f>
        <v>45.263630315407</v>
      </c>
      <c r="M974" s="0" t="n">
        <f aca="true">NORMINV(RAND(),$C$9,$C$14)</f>
        <v>57.2164412503718</v>
      </c>
      <c r="N974" s="0" t="n">
        <f aca="true">NORMINV(RAND(),$D$9,$D$14)</f>
        <v>49.8781564706017</v>
      </c>
      <c r="O974" s="0" t="n">
        <f aca="true">NORMINV(RAND(),$E$9,$E$14)</f>
        <v>25.5255535413012</v>
      </c>
      <c r="P974" s="0" t="n">
        <f aca="true">NORMINV(RAND(),$B$10,$B$15)</f>
        <v>25.6403861473758</v>
      </c>
      <c r="Q974" s="0" t="n">
        <f aca="true">NORMINV(RAND(),$C$10,$C$15)</f>
        <v>31.3667067952374</v>
      </c>
      <c r="R974" s="0" t="n">
        <f aca="true">NORMINV(RAND(),$D$10,$D$15)</f>
        <v>9.4537505137691</v>
      </c>
      <c r="S974" s="0" t="n">
        <f aca="true">NORMINV(RAND(),$E$10,$E$15)</f>
        <v>4.29531413041317</v>
      </c>
      <c r="T974" s="0" t="n">
        <f aca="false">MEDIAN(INDEX(Avaliadores!$B$17:$B$22,$B974),INDEX(Avaliadores!$B$17:$B$22,$C974),INDEX(Avaliadores!$B$17:$B$22,$D974),INDEX(Avaliadores!$B$17:$B$22,$E974),INDEX(Avaliadores!$B$17:$B$22,$F974),INDEX(Avaliadores!$B$17:$B$22,$G974))</f>
        <v>2.79166666666667</v>
      </c>
      <c r="U974" s="0" t="n">
        <f aca="false">MEDIAN(INDEX(Avaliadores!$C$17:$C$22,$B974),INDEX(Avaliadores!$C$17:$C$22,$C974),INDEX(Avaliadores!$C$17:$C$22,$D974),INDEX(Avaliadores!$C$17:$C$22,$E974),INDEX(Avaliadores!$C$17:$C$22,$F974),INDEX(Avaliadores!$C$17:$C$22,$G974))</f>
        <v>5.54166666666667</v>
      </c>
      <c r="V974" s="0" t="n">
        <f aca="false">MEDIAN(INDEX(Avaliadores!$D$17:$D$22,$B974),INDEX(Avaliadores!$D$17:$D$22,$C974),INDEX(Avaliadores!$D$17:$D$22,$D974),INDEX(Avaliadores!$D$17:$D$22,$E974),INDEX(Avaliadores!$D$17:$D$22,$F974),INDEX(Avaliadores!$D$17:$D$22,$G974))</f>
        <v>5.54166666666667</v>
      </c>
      <c r="W974" s="0" t="n">
        <f aca="false">MEDIAN(INDEX(Avaliadores!$E$17:$E$22,$B974),INDEX(Avaliadores!$E$17:$E$22,$C974),INDEX(Avaliadores!$E$17:$E$22,$D974),INDEX(Avaliadores!$E$17:$E$22,$E974),INDEX(Avaliadores!$E$17:$E$22,$F974),INDEX(Avaliadores!$E$17:$E$22,$G974))</f>
        <v>6.29166666666667</v>
      </c>
      <c r="X974" s="0" t="n">
        <f aca="false">MEDIAN(INDEX(Avaliadores!$F$17:$F$22,$B974),INDEX(Avaliadores!$F$17:$F$22,$C974),INDEX(Avaliadores!$F$17:$F$22,$D974),INDEX(Avaliadores!$F$17:$F$22,$E974),INDEX(Avaliadores!$F$17:$F$22,$F974),INDEX(Avaliadores!$F$17:$F$22,$G974))</f>
        <v>2.91666666666667</v>
      </c>
      <c r="Y974" s="0" t="n">
        <f aca="false">MEDIAN(INDEX(Avaliadores!$G$17:$G$22,$B974),INDEX(Avaliadores!$G$17:$G$22,$C974),INDEX(Avaliadores!$G$17:$G$22,$D974),INDEX(Avaliadores!$G$17:$G$22,$E974),INDEX(Avaliadores!$G$17:$G$22,$F974),INDEX(Avaliadores!$G$17:$G$22,$G974))</f>
        <v>4.79166666666667</v>
      </c>
      <c r="Z974" s="0" t="n">
        <f aca="false">MEDIAN(INDEX(Avaliadores!$H$17:$H$22,$B974),INDEX(Avaliadores!$H$17:$H$22,$C974),INDEX(Avaliadores!$H$17:$H$22,$D974),INDEX(Avaliadores!$H$17:$H$22,$E974),INDEX(Avaliadores!$H$17:$H$22,$F974),INDEX(Avaliadores!$H$17:$H$22,$G974))</f>
        <v>3.66666666666667</v>
      </c>
      <c r="AA974" s="0" t="n">
        <f aca="false">MEDIAN(INDEX(Avaliadores!$I$17:$I$22,$B974),INDEX(Avaliadores!$I$17:$I$22,$C974),INDEX(Avaliadores!$I$17:$I$22,$D974),INDEX(Avaliadores!$I$17:$I$22,$E974),INDEX(Avaliadores!$I$17:$I$22,$F974),INDEX(Avaliadores!$I$17:$I$22,$G974))</f>
        <v>6.66666666666667</v>
      </c>
      <c r="AB974" s="0" t="n">
        <f aca="false">IF(MAX(H974:K974)=MIN(H974:K974),0,IF($B$17="custo",(MAX(H974:K974)-H974)/(MAX(H974:K974)-MIN(H974:K974)),(H974-MIN(H974:K974))/(MAX(H974:K974)-MIN(H974:K974))))</f>
        <v>0.241455644409269</v>
      </c>
      <c r="AC974" s="0" t="n">
        <f aca="false">IF(MAX(H974:K974)=MIN(H974:K974),0,IF($B$17="custo",(MAX(H974:K974)-I974)/(MAX(H974:K974)-MIN(H974:K974)),(I974-MIN(H974:K974))/(MAX(H974:K974)-MIN(H974:K974))))</f>
        <v>0</v>
      </c>
      <c r="AD974" s="0" t="n">
        <f aca="false">IF(MAX(H974:K974)=MIN(H974:K974),0,IF($B$17="custo",(MAX(H974:K974)-J974)/(MAX(H974:K974)-MIN(H974:K974)),(J974-MIN(H974:K974))/(MAX(H974:K974)-MIN(H974:K974))))</f>
        <v>0.806859260177343</v>
      </c>
      <c r="AE974" s="0" t="n">
        <f aca="false">IF(MAX(H974:K974)=MIN(H974:K974),0,IF($B$17="custo",(MAX(H974:K974)-K974)/(MAX(H974:K974)-MIN(H974:K974)),(K974-MIN(H974:K974))/(MAX(H974:K974)-MIN(H974:K974))))</f>
        <v>1</v>
      </c>
      <c r="AF974" s="0" t="n">
        <f aca="false">IF(MAX(L974:O974)=MIN(L974:O974),0,IF($C$17="custo",(MAX(L974:O974)-L974)/(MAX(L974:O974)-MIN(L974:O974)),(L974-MIN(L974:O974))/(MAX(L974:O974)-MIN(L974:O974))))</f>
        <v>0.622831299498637</v>
      </c>
      <c r="AG974" s="0" t="n">
        <f aca="false">IF(MAX(L974:O974)=MIN(L974:O974),0,IF($C$17="custo",(MAX(L974:O974)-M974)/(MAX(L974:O974)-MIN(L974:O974)),(M974-MIN(L974:O974))/(MAX(L974:O974)-MIN(L974:O974))))</f>
        <v>1</v>
      </c>
      <c r="AH974" s="0" t="n">
        <f aca="false">IF(MAX(L974:O974)=MIN(L974:O974),0,IF($C$17="custo",(MAX(L974:O974)-N974)/(MAX(L974:O974)-MIN(L974:O974)),(N974-MIN(L974:O974))/(MAX(L974:O974)-MIN(L974:O974))))</f>
        <v>0.768441804245524</v>
      </c>
      <c r="AI974" s="0" t="n">
        <f aca="false">IF(MAX(L974:O974)=MIN(L974:O974),0,IF($C$17="custo",(MAX(L974:O974)-O974)/(MAX(L974:O974)-MIN(L974:O974)),(O974-MIN(L974:O974))/(MAX(L974:O974)-MIN(L974:O974))))</f>
        <v>0</v>
      </c>
      <c r="AJ974" s="0" t="n">
        <f aca="false">IF(MAX(P974:S974)=MIN(P974:S974),0,IF($D$17="custo",(MAX(P974:S974)-P974)/(MAX(P974:S974)-MIN(P974:S974)),(P974-MIN(P974:S974))/(MAX(P974:S974)-MIN(P974:S974))))</f>
        <v>0.211526636946987</v>
      </c>
      <c r="AK974" s="0" t="n">
        <f aca="false">IF(MAX(P974:S974)=MIN(P974:S974),0,IF($D$17="custo",(MAX(P974:S974)-Q974)/(MAX(P974:S974)-MIN(P974:S974)),(Q974-MIN(P974:S974))/(MAX(P974:S974)-MIN(P974:S974))))</f>
        <v>0</v>
      </c>
      <c r="AL974" s="0" t="n">
        <f aca="false">IF(MAX(P974:S974)=MIN(P974:S974),0,IF($D$17="custo",(MAX(P974:S974)-R974)/(MAX(P974:S974)-MIN(P974:S974)),(R974-MIN(P974:S974))/(MAX(P974:S974)-MIN(P974:S974))))</f>
        <v>0.809450646029797</v>
      </c>
      <c r="AM974" s="0" t="n">
        <f aca="false">IF(MAX(P974:S974)=MIN(P974:S974),0,IF($D$17="custo",(MAX(P974:S974)-S974)/(MAX(P974:S974)-MIN(P974:S974)),(S974-MIN(P974:S974))/(MAX(P974:S974)-MIN(P974:S974))))</f>
        <v>1</v>
      </c>
      <c r="AN974" s="0" t="n">
        <f aca="false">IF(MAX(T974:W974)=MIN(T974:W974),0,IF($E$17="custo",(MAX(T974:W974)-T974)/(MAX(T974:W974)-MIN(T974:W974)),(T974-MIN(T974:W974))/(MAX(T974:W974)-MIN(T974:W974))))</f>
        <v>0</v>
      </c>
      <c r="AO974" s="0" t="n">
        <f aca="false">IF(MAX(T974:W974)=MIN(T974:W974),0,IF($E$17="custo",(MAX(T974:W974)-U974)/(MAX(T974:W974)-MIN(T974:W974)),(U974-MIN(T974:W974))/(MAX(T974:W974)-MIN(T974:W974))))</f>
        <v>0.785714285714286</v>
      </c>
      <c r="AP974" s="0" t="n">
        <f aca="false">IF(MAX(T974:W974)=MIN(T974:W974),0,IF($E$17="custo",(MAX(T974:W974)-V974)/(MAX(T974:W974)-MIN(T974:W974)),(V974-MIN(T974:W974))/(MAX(T974:W974)-MIN(T974:W974))))</f>
        <v>0.785714285714286</v>
      </c>
      <c r="AQ974" s="0" t="n">
        <f aca="false">IF(MAX(T974:W974)=MIN(T974:W974),0,IF($E$17="custo",(MAX(T974:W974)-W974)/(MAX(T974:W974)-MIN(T974:W974)),(W974-MIN(T974:W974))/(MAX(T974:W974)-MIN(T974:W974))))</f>
        <v>1</v>
      </c>
      <c r="AR974" s="0" t="n">
        <f aca="false">IF(MAX(X974:AA974)=MIN(X974:AA974),0,IF($F$17="custo",(MAX(X974:AA974)-X974)/(MAX(X974:AA974)-MIN(X974:AA974)),(X974-MIN(X974:AA974))/(MAX(X974:AA974)-MIN(X974:AA974))))</f>
        <v>0</v>
      </c>
      <c r="AS974" s="0" t="n">
        <f aca="false">IF(MAX(X974:AA974)=MIN(X974:AA974),0,IF($F$17="custo",(MAX(X974:AA974)-Y974)/(MAX(X974:AA974)-MIN(X974:AA974)),(Y974-MIN(X974:AA974))/(MAX(X974:AA974)-MIN(X974:AA974))))</f>
        <v>0.5</v>
      </c>
      <c r="AT974" s="0" t="n">
        <f aca="false">IF(MAX(X974:AA974)=MIN(X974:AA974),0,IF($F$17="custo",(MAX(X974:AA974)-Z974)/(MAX(X974:AA974)-MIN(X974:AA974)),(Z974-MIN(X974:AA974))/(MAX(X974:AA974)-MIN(X974:AA974))))</f>
        <v>0.2</v>
      </c>
      <c r="AU974" s="0" t="n">
        <f aca="false">IF(MAX(X974:AA974)=MIN(X974:AA974),0,IF($F$17="custo",(MAX(X974:AA974)-AA974)/(MAX(X974:AA974)-MIN(X974:AA974)),(AA974-MIN(X974:AA974))/(MAX(X974:AA974)-MIN(X974:AA974))))</f>
        <v>1</v>
      </c>
      <c r="AV974" s="0" t="n">
        <f aca="false">STDEVP(AB974:AE974)</f>
        <v>0.406332439900849</v>
      </c>
      <c r="AW974" s="0" t="n">
        <f aca="false">STDEVP(AF974:AI974)</f>
        <v>0.370430448928918</v>
      </c>
      <c r="AX974" s="0" t="n">
        <f aca="false">STDEVP(AJ974:AM974)</f>
        <v>0.411966798394938</v>
      </c>
      <c r="AY974" s="0" t="n">
        <f aca="false">STDEVP(AN974:AQ974)</f>
        <v>0.381324223286833</v>
      </c>
      <c r="AZ974" s="0" t="n">
        <f aca="false">STDEVP(AR974:AU974)</f>
        <v>0.376662979332984</v>
      </c>
      <c r="BA974" s="0" t="n">
        <f aca="false">AV974*((1-IFERROR(CORREL(AB974:AE974,AF974:AI974),0))+(1-IFERROR(CORREL(AB974:AE974,AJ974:AM974),0))+(1-IFERROR(CORREL(AB974:AE974,AN974:AQ974),0))+(1-IFERROR(CORREL(AB974:AE974,AR974:AU974),0)))</f>
        <v>1.12466322016767</v>
      </c>
      <c r="BB974" s="0" t="n">
        <f aca="false">AW974*((1-IFERROR(CORREL(AF974:AI974,AB974:AE974),0))+(1-IFERROR(CORREL(AF974:AI974,AJ974:AM974),0))+(1-IFERROR(CORREL(AF974:AI974,AN974:AQ974),0))+(1-IFERROR(CORREL(AF974:AI974,AR974:AU974),0)))</f>
        <v>2.37441609515489</v>
      </c>
      <c r="BC974" s="0" t="n">
        <f aca="false">AX974*((1-IFERROR(CORREL(AJ974:AM974,AB974:AE974),0))+(1-IFERROR(CORREL(AJ974:AM974,AF974:AI974),0))+(1-IFERROR(CORREL(AJ974:AM974,AN974:AQ974),0))+(1-IFERROR(CORREL(AJ974:AM974,AR974:AU974),0)))</f>
        <v>1.12086345367486</v>
      </c>
      <c r="BD974" s="0" t="n">
        <f aca="false">AY974*((1-IFERROR(CORREL(AN974:AQ974,AB974:AE974),0))+(1-IFERROR(CORREL(AN974:AQ974,AF974:AI974),0))+(1-IFERROR(CORREL(AN974:AQ974,AJ974:AM974),0))+(1-IFERROR(CORREL(AN974:AQ974,AR974:AU974),0)))</f>
        <v>0.92206420343558</v>
      </c>
      <c r="BE974" s="0" t="n">
        <f aca="false">AZ974*((1-IFERROR(CORREL(AR974:AU974,AB974:AE974),0))+(1-IFERROR(CORREL(AR974:AU974,AF974:AI974),0))+(1-IFERROR(CORREL(AR974:AU974,AJ974:AM974),0))+(1-IFERROR(CORREL(AR974:AU974,AN974:AQ974),0)))</f>
        <v>1.08886192150562</v>
      </c>
      <c r="BF974" s="0" t="n">
        <f aca="false">IF(SUM(BA974:BE974)&gt;0,BA974/SUM(BA974:BE974),1/5)</f>
        <v>0.169610233312823</v>
      </c>
      <c r="BG974" s="0" t="n">
        <f aca="false">IF(SUM(BA974:BE974)&gt;0,BB974/SUM(BA974:BE974),1/5)</f>
        <v>0.358085212229935</v>
      </c>
      <c r="BH974" s="0" t="n">
        <f aca="false">IF(SUM(BA974:BE974)&gt;0,BC974/SUM(BA974:BE974),1/5)</f>
        <v>0.169037191294713</v>
      </c>
      <c r="BI974" s="0" t="n">
        <f aca="false">IF(SUM(BA974:BE974)&gt;0,BD974/SUM(BA974:BE974),1/5)</f>
        <v>0.139056316477385</v>
      </c>
      <c r="BJ974" s="0" t="n">
        <f aca="false">IF(SUM(BA974:BE974)&gt;0,BE974/SUM(BA974:BE974),1/5)</f>
        <v>0.164211046685144</v>
      </c>
      <c r="BK974" s="0" t="n">
        <f aca="false">BF974*AB974+BG974*AF974+BH974*AJ974+BI974*AN974+BJ974*AR974</f>
        <v>0.299735894840905</v>
      </c>
      <c r="BL974" s="0" t="n">
        <f aca="false">BF974*AC974+BG974*AG974+BH974*AK974+BI974*AO974+BJ974*AS974</f>
        <v>0.549449269947595</v>
      </c>
      <c r="BM974" s="0" t="n">
        <f aca="false">BF974*AD974+BG974*AH974+BH974*AL974+BI974*AP974+BJ974*AT974</f>
        <v>0.690947241337588</v>
      </c>
      <c r="BN974" s="0" t="n">
        <f aca="false">BF974*AE974+BG974*AI974+BH974*AM974+BI974*AQ974+BJ974*AU974</f>
        <v>0.641914787770065</v>
      </c>
      <c r="BO974" s="0" t="n">
        <f aca="false">RANK(BK974,$BK974:$BN974)</f>
        <v>4</v>
      </c>
      <c r="BP974" s="0" t="n">
        <f aca="false">RANK(BL974,$BK974:$BN974)</f>
        <v>3</v>
      </c>
      <c r="BQ974" s="0" t="n">
        <f aca="false">RANK(BM974,$BK974:$BN974)</f>
        <v>1</v>
      </c>
      <c r="BR974" s="0" t="n">
        <f aca="false">RANK(BN974,$BK974:$BN974)</f>
        <v>2</v>
      </c>
    </row>
    <row r="975" customFormat="false" ht="15" hidden="false" customHeight="false" outlineLevel="0" collapsed="false">
      <c r="A975" s="0" t="n">
        <v>952</v>
      </c>
      <c r="B975" s="0" t="n">
        <f aca="false">RANDBETWEEN(1,$B$5)</f>
        <v>6</v>
      </c>
      <c r="C975" s="0" t="n">
        <f aca="false">RANDBETWEEN(1,$B$5)</f>
        <v>1</v>
      </c>
      <c r="D975" s="0" t="n">
        <f aca="false">RANDBETWEEN(1,$B$5)</f>
        <v>5</v>
      </c>
      <c r="E975" s="0" t="n">
        <f aca="false">RANDBETWEEN(1,$B$5)</f>
        <v>4</v>
      </c>
      <c r="F975" s="0" t="n">
        <f aca="false">RANDBETWEEN(1,$B$5)</f>
        <v>3</v>
      </c>
      <c r="G975" s="0" t="n">
        <f aca="false">RANDBETWEEN(1,$B$5)</f>
        <v>3</v>
      </c>
      <c r="H975" s="0" t="n">
        <f aca="true">NORMINV(RAND(),$B$8,$B$13)</f>
        <v>46.5489652056828</v>
      </c>
      <c r="I975" s="0" t="n">
        <f aca="true">NORMINV(RAND(),$C$8,$C$13)</f>
        <v>67.8634976454488</v>
      </c>
      <c r="J975" s="0" t="n">
        <f aca="true">NORMINV(RAND(),$D$8,$D$13)</f>
        <v>14.6738579134852</v>
      </c>
      <c r="K975" s="0" t="n">
        <f aca="true">NORMINV(RAND(),$E$8,$E$13)</f>
        <v>3.21963553231887</v>
      </c>
      <c r="L975" s="0" t="n">
        <f aca="true">NORMINV(RAND(),$B$9,$B$14)</f>
        <v>40.2708752861317</v>
      </c>
      <c r="M975" s="0" t="n">
        <f aca="true">NORMINV(RAND(),$C$9,$C$14)</f>
        <v>62.9471258039411</v>
      </c>
      <c r="N975" s="0" t="n">
        <f aca="true">NORMINV(RAND(),$D$9,$D$14)</f>
        <v>46.2849018318057</v>
      </c>
      <c r="O975" s="0" t="n">
        <f aca="true">NORMINV(RAND(),$E$9,$E$14)</f>
        <v>26.2544420294318</v>
      </c>
      <c r="P975" s="0" t="n">
        <f aca="true">NORMINV(RAND(),$B$10,$B$15)</f>
        <v>24.1339660635426</v>
      </c>
      <c r="Q975" s="0" t="n">
        <f aca="true">NORMINV(RAND(),$C$10,$C$15)</f>
        <v>27.577590931325</v>
      </c>
      <c r="R975" s="0" t="n">
        <f aca="true">NORMINV(RAND(),$D$10,$D$15)</f>
        <v>10.6938832935637</v>
      </c>
      <c r="S975" s="0" t="n">
        <f aca="true">NORMINV(RAND(),$E$10,$E$15)</f>
        <v>3.67391652345323</v>
      </c>
      <c r="T975" s="0" t="n">
        <f aca="false">MEDIAN(INDEX(Avaliadores!$B$17:$B$22,$B975),INDEX(Avaliadores!$B$17:$B$22,$C975),INDEX(Avaliadores!$B$17:$B$22,$D975),INDEX(Avaliadores!$B$17:$B$22,$E975),INDEX(Avaliadores!$B$17:$B$22,$F975),INDEX(Avaliadores!$B$17:$B$22,$G975))</f>
        <v>2.66666666666667</v>
      </c>
      <c r="U975" s="0" t="n">
        <f aca="false">MEDIAN(INDEX(Avaliadores!$C$17:$C$22,$B975),INDEX(Avaliadores!$C$17:$C$22,$C975),INDEX(Avaliadores!$C$17:$C$22,$D975),INDEX(Avaliadores!$C$17:$C$22,$E975),INDEX(Avaliadores!$C$17:$C$22,$F975),INDEX(Avaliadores!$C$17:$C$22,$G975))</f>
        <v>5.16666666666667</v>
      </c>
      <c r="V975" s="0" t="n">
        <f aca="false">MEDIAN(INDEX(Avaliadores!$D$17:$D$22,$B975),INDEX(Avaliadores!$D$17:$D$22,$C975),INDEX(Avaliadores!$D$17:$D$22,$D975),INDEX(Avaliadores!$D$17:$D$22,$E975),INDEX(Avaliadores!$D$17:$D$22,$F975),INDEX(Avaliadores!$D$17:$D$22,$G975))</f>
        <v>5.66666666666667</v>
      </c>
      <c r="W975" s="0" t="n">
        <f aca="false">MEDIAN(INDEX(Avaliadores!$E$17:$E$22,$B975),INDEX(Avaliadores!$E$17:$E$22,$C975),INDEX(Avaliadores!$E$17:$E$22,$D975),INDEX(Avaliadores!$E$17:$E$22,$E975),INDEX(Avaliadores!$E$17:$E$22,$F975),INDEX(Avaliadores!$E$17:$E$22,$G975))</f>
        <v>6.29166666666667</v>
      </c>
      <c r="X975" s="0" t="n">
        <f aca="false">MEDIAN(INDEX(Avaliadores!$F$17:$F$22,$B975),INDEX(Avaliadores!$F$17:$F$22,$C975),INDEX(Avaliadores!$F$17:$F$22,$D975),INDEX(Avaliadores!$F$17:$F$22,$E975),INDEX(Avaliadores!$F$17:$F$22,$F975),INDEX(Avaliadores!$F$17:$F$22,$G975))</f>
        <v>2.79166666666667</v>
      </c>
      <c r="Y975" s="0" t="n">
        <f aca="false">MEDIAN(INDEX(Avaliadores!$G$17:$G$22,$B975),INDEX(Avaliadores!$G$17:$G$22,$C975),INDEX(Avaliadores!$G$17:$G$22,$D975),INDEX(Avaliadores!$G$17:$G$22,$E975),INDEX(Avaliadores!$G$17:$G$22,$F975),INDEX(Avaliadores!$G$17:$G$22,$G975))</f>
        <v>5.04166666666667</v>
      </c>
      <c r="Z975" s="0" t="n">
        <f aca="false">MEDIAN(INDEX(Avaliadores!$H$17:$H$22,$B975),INDEX(Avaliadores!$H$17:$H$22,$C975),INDEX(Avaliadores!$H$17:$H$22,$D975),INDEX(Avaliadores!$H$17:$H$22,$E975),INDEX(Avaliadores!$H$17:$H$22,$F975),INDEX(Avaliadores!$H$17:$H$22,$G975))</f>
        <v>3.79166666666667</v>
      </c>
      <c r="AA975" s="0" t="n">
        <f aca="false">MEDIAN(INDEX(Avaliadores!$I$17:$I$22,$B975),INDEX(Avaliadores!$I$17:$I$22,$C975),INDEX(Avaliadores!$I$17:$I$22,$D975),INDEX(Avaliadores!$I$17:$I$22,$E975),INDEX(Avaliadores!$I$17:$I$22,$F975),INDEX(Avaliadores!$I$17:$I$22,$G975))</f>
        <v>6.79166666666667</v>
      </c>
      <c r="AB975" s="0" t="n">
        <f aca="false">IF(MAX(H975:K975)=MIN(H975:K975),0,IF($B$17="custo",(MAX(H975:K975)-H975)/(MAX(H975:K975)-MIN(H975:K975)),(H975-MIN(H975:K975))/(MAX(H975:K975)-MIN(H975:K975))))</f>
        <v>0.329722447623326</v>
      </c>
      <c r="AC975" s="0" t="n">
        <f aca="false">IF(MAX(H975:K975)=MIN(H975:K975),0,IF($B$17="custo",(MAX(H975:K975)-I975)/(MAX(H975:K975)-MIN(H975:K975)),(I975-MIN(H975:K975))/(MAX(H975:K975)-MIN(H975:K975))))</f>
        <v>0</v>
      </c>
      <c r="AD975" s="0" t="n">
        <f aca="false">IF(MAX(H975:K975)=MIN(H975:K975),0,IF($B$17="custo",(MAX(H975:K975)-J975)/(MAX(H975:K975)-MIN(H975:K975)),(J975-MIN(H975:K975))/(MAX(H975:K975)-MIN(H975:K975))))</f>
        <v>0.822810364252048</v>
      </c>
      <c r="AE975" s="0" t="n">
        <f aca="false">IF(MAX(H975:K975)=MIN(H975:K975),0,IF($B$17="custo",(MAX(H975:K975)-K975)/(MAX(H975:K975)-MIN(H975:K975)),(K975-MIN(H975:K975))/(MAX(H975:K975)-MIN(H975:K975))))</f>
        <v>1</v>
      </c>
      <c r="AF975" s="0" t="n">
        <f aca="false">IF(MAX(L975:O975)=MIN(L975:O975),0,IF($C$17="custo",(MAX(L975:O975)-L975)/(MAX(L975:O975)-MIN(L975:O975)),(L975-MIN(L975:O975))/(MAX(L975:O975)-MIN(L975:O975))))</f>
        <v>0.381995313911523</v>
      </c>
      <c r="AG975" s="0" t="n">
        <f aca="false">IF(MAX(L975:O975)=MIN(L975:O975),0,IF($C$17="custo",(MAX(L975:O975)-M975)/(MAX(L975:O975)-MIN(L975:O975)),(M975-MIN(L975:O975))/(MAX(L975:O975)-MIN(L975:O975))))</f>
        <v>1</v>
      </c>
      <c r="AH975" s="0" t="n">
        <f aca="false">IF(MAX(L975:O975)=MIN(L975:O975),0,IF($C$17="custo",(MAX(L975:O975)-N975)/(MAX(L975:O975)-MIN(L975:O975)),(N975-MIN(L975:O975))/(MAX(L975:O975)-MIN(L975:O975))))</f>
        <v>0.545897921380426</v>
      </c>
      <c r="AI975" s="0" t="n">
        <f aca="false">IF(MAX(L975:O975)=MIN(L975:O975),0,IF($C$17="custo",(MAX(L975:O975)-O975)/(MAX(L975:O975)-MIN(L975:O975)),(O975-MIN(L975:O975))/(MAX(L975:O975)-MIN(L975:O975))))</f>
        <v>0</v>
      </c>
      <c r="AJ975" s="0" t="n">
        <f aca="false">IF(MAX(P975:S975)=MIN(P975:S975),0,IF($D$17="custo",(MAX(P975:S975)-P975)/(MAX(P975:S975)-MIN(P975:S975)),(P975-MIN(P975:S975))/(MAX(P975:S975)-MIN(P975:S975))))</f>
        <v>0.144062574189362</v>
      </c>
      <c r="AK975" s="0" t="n">
        <f aca="false">IF(MAX(P975:S975)=MIN(P975:S975),0,IF($D$17="custo",(MAX(P975:S975)-Q975)/(MAX(P975:S975)-MIN(P975:S975)),(Q975-MIN(P975:S975))/(MAX(P975:S975)-MIN(P975:S975))))</f>
        <v>0</v>
      </c>
      <c r="AL975" s="0" t="n">
        <f aca="false">IF(MAX(P975:S975)=MIN(P975:S975),0,IF($D$17="custo",(MAX(P975:S975)-R975)/(MAX(P975:S975)-MIN(P975:S975)),(R975-MIN(P975:S975))/(MAX(P975:S975)-MIN(P975:S975))))</f>
        <v>0.706322691217771</v>
      </c>
      <c r="AM975" s="0" t="n">
        <f aca="false">IF(MAX(P975:S975)=MIN(P975:S975),0,IF($D$17="custo",(MAX(P975:S975)-S975)/(MAX(P975:S975)-MIN(P975:S975)),(S975-MIN(P975:S975))/(MAX(P975:S975)-MIN(P975:S975))))</f>
        <v>1</v>
      </c>
      <c r="AN975" s="0" t="n">
        <f aca="false">IF(MAX(T975:W975)=MIN(T975:W975),0,IF($E$17="custo",(MAX(T975:W975)-T975)/(MAX(T975:W975)-MIN(T975:W975)),(T975-MIN(T975:W975))/(MAX(T975:W975)-MIN(T975:W975))))</f>
        <v>0</v>
      </c>
      <c r="AO975" s="0" t="n">
        <f aca="false">IF(MAX(T975:W975)=MIN(T975:W975),0,IF($E$17="custo",(MAX(T975:W975)-U975)/(MAX(T975:W975)-MIN(T975:W975)),(U975-MIN(T975:W975))/(MAX(T975:W975)-MIN(T975:W975))))</f>
        <v>0.689655172413793</v>
      </c>
      <c r="AP975" s="0" t="n">
        <f aca="false">IF(MAX(T975:W975)=MIN(T975:W975),0,IF($E$17="custo",(MAX(T975:W975)-V975)/(MAX(T975:W975)-MIN(T975:W975)),(V975-MIN(T975:W975))/(MAX(T975:W975)-MIN(T975:W975))))</f>
        <v>0.827586206896552</v>
      </c>
      <c r="AQ975" s="0" t="n">
        <f aca="false">IF(MAX(T975:W975)=MIN(T975:W975),0,IF($E$17="custo",(MAX(T975:W975)-W975)/(MAX(T975:W975)-MIN(T975:W975)),(W975-MIN(T975:W975))/(MAX(T975:W975)-MIN(T975:W975))))</f>
        <v>1</v>
      </c>
      <c r="AR975" s="0" t="n">
        <f aca="false">IF(MAX(X975:AA975)=MIN(X975:AA975),0,IF($F$17="custo",(MAX(X975:AA975)-X975)/(MAX(X975:AA975)-MIN(X975:AA975)),(X975-MIN(X975:AA975))/(MAX(X975:AA975)-MIN(X975:AA975))))</f>
        <v>0</v>
      </c>
      <c r="AS975" s="0" t="n">
        <f aca="false">IF(MAX(X975:AA975)=MIN(X975:AA975),0,IF($F$17="custo",(MAX(X975:AA975)-Y975)/(MAX(X975:AA975)-MIN(X975:AA975)),(Y975-MIN(X975:AA975))/(MAX(X975:AA975)-MIN(X975:AA975))))</f>
        <v>0.5625</v>
      </c>
      <c r="AT975" s="0" t="n">
        <f aca="false">IF(MAX(X975:AA975)=MIN(X975:AA975),0,IF($F$17="custo",(MAX(X975:AA975)-Z975)/(MAX(X975:AA975)-MIN(X975:AA975)),(Z975-MIN(X975:AA975))/(MAX(X975:AA975)-MIN(X975:AA975))))</f>
        <v>0.25</v>
      </c>
      <c r="AU975" s="0" t="n">
        <f aca="false">IF(MAX(X975:AA975)=MIN(X975:AA975),0,IF($F$17="custo",(MAX(X975:AA975)-AA975)/(MAX(X975:AA975)-MIN(X975:AA975)),(AA975-MIN(X975:AA975))/(MAX(X975:AA975)-MIN(X975:AA975))))</f>
        <v>1</v>
      </c>
      <c r="AV975" s="0" t="n">
        <f aca="false">STDEVP(AB975:AE975)</f>
        <v>0.396038006836869</v>
      </c>
      <c r="AW975" s="0" t="n">
        <f aca="false">STDEVP(AF975:AI975)</f>
        <v>0.358724085735373</v>
      </c>
      <c r="AX975" s="0" t="n">
        <f aca="false">STDEVP(AJ975:AM975)</f>
        <v>0.407327988788588</v>
      </c>
      <c r="AY975" s="0" t="n">
        <f aca="false">STDEVP(AN975:AQ975)</f>
        <v>0.379604118212138</v>
      </c>
      <c r="AZ975" s="0" t="n">
        <f aca="false">STDEVP(AR975:AU975)</f>
        <v>0.373368848292141</v>
      </c>
      <c r="BA975" s="0" t="n">
        <f aca="false">AV975*((1-IFERROR(CORREL(AB975:AE975,AF975:AI975),0))+(1-IFERROR(CORREL(AB975:AE975,AJ975:AM975),0))+(1-IFERROR(CORREL(AB975:AE975,AN975:AQ975),0))+(1-IFERROR(CORREL(AB975:AE975,AR975:AU975),0)))</f>
        <v>1.14876094934863</v>
      </c>
      <c r="BB975" s="0" t="n">
        <f aca="false">AW975*((1-IFERROR(CORREL(AF975:AI975,AB975:AE975),0))+(1-IFERROR(CORREL(AF975:AI975,AJ975:AM975),0))+(1-IFERROR(CORREL(AF975:AI975,AN975:AQ975),0))+(1-IFERROR(CORREL(AF975:AI975,AR975:AU975),0)))</f>
        <v>2.16789489273766</v>
      </c>
      <c r="BC975" s="0" t="n">
        <f aca="false">AX975*((1-IFERROR(CORREL(AJ975:AM975,AB975:AE975),0))+(1-IFERROR(CORREL(AJ975:AM975,AF975:AI975),0))+(1-IFERROR(CORREL(AJ975:AM975,AN975:AQ975),0))+(1-IFERROR(CORREL(AJ975:AM975,AR975:AU975),0)))</f>
        <v>1.04119141826631</v>
      </c>
      <c r="BD975" s="0" t="n">
        <f aca="false">AY975*((1-IFERROR(CORREL(AN975:AQ975,AB975:AE975),0))+(1-IFERROR(CORREL(AN975:AQ975,AF975:AI975),0))+(1-IFERROR(CORREL(AN975:AQ975,AJ975:AM975),0))+(1-IFERROR(CORREL(AN975:AQ975,AR975:AU975),0)))</f>
        <v>0.80051320308544</v>
      </c>
      <c r="BE975" s="0" t="n">
        <f aca="false">AZ975*((1-IFERROR(CORREL(AR975:AU975,AB975:AE975),0))+(1-IFERROR(CORREL(AR975:AU975,AF975:AI975),0))+(1-IFERROR(CORREL(AR975:AU975,AJ975:AM975),0))+(1-IFERROR(CORREL(AR975:AU975,AN975:AQ975),0)))</f>
        <v>0.963102582194904</v>
      </c>
      <c r="BF975" s="0" t="n">
        <f aca="false">IF(SUM(BA975:BE975)&gt;0,BA975/SUM(BA975:BE975),1/5)</f>
        <v>0.187661175242764</v>
      </c>
      <c r="BG975" s="0" t="n">
        <f aca="false">IF(SUM(BA975:BE975)&gt;0,BB975/SUM(BA975:BE975),1/5)</f>
        <v>0.354146529445153</v>
      </c>
      <c r="BH975" s="0" t="n">
        <f aca="false">IF(SUM(BA975:BE975)&gt;0,BC975/SUM(BA975:BE975),1/5)</f>
        <v>0.170088655359783</v>
      </c>
      <c r="BI975" s="0" t="n">
        <f aca="false">IF(SUM(BA975:BE975)&gt;0,BD975/SUM(BA975:BE975),1/5)</f>
        <v>0.130771548748714</v>
      </c>
      <c r="BJ975" s="0" t="n">
        <f aca="false">IF(SUM(BA975:BE975)&gt;0,BE975/SUM(BA975:BE975),1/5)</f>
        <v>0.157332091203586</v>
      </c>
      <c r="BK975" s="0" t="n">
        <f aca="false">BF975*AB975+BG975*AF975+BH975*AJ975+BI975*AN975+BJ975*AR975</f>
        <v>0.221661826242529</v>
      </c>
      <c r="BL975" s="0" t="n">
        <f aca="false">BF975*AC975+BG975*AG975+BH975*AK975+BI975*AO975+BJ975*AS975</f>
        <v>0.532833105746283</v>
      </c>
      <c r="BM975" s="0" t="n">
        <f aca="false">BF975*AD975+BG975*AH975+BH975*AL975+BI975*AP975+BJ975*AT975</f>
        <v>0.615432643844833</v>
      </c>
      <c r="BN975" s="0" t="n">
        <f aca="false">BF975*AE975+BG975*AI975+BH975*AM975+BI975*AQ975+BJ975*AU975</f>
        <v>0.645853470554847</v>
      </c>
      <c r="BO975" s="0" t="n">
        <f aca="false">RANK(BK975,$BK975:$BN975)</f>
        <v>4</v>
      </c>
      <c r="BP975" s="0" t="n">
        <f aca="false">RANK(BL975,$BK975:$BN975)</f>
        <v>3</v>
      </c>
      <c r="BQ975" s="0" t="n">
        <f aca="false">RANK(BM975,$BK975:$BN975)</f>
        <v>2</v>
      </c>
      <c r="BR975" s="0" t="n">
        <f aca="false">RANK(BN975,$BK975:$BN975)</f>
        <v>1</v>
      </c>
    </row>
    <row r="976" customFormat="false" ht="15" hidden="false" customHeight="false" outlineLevel="0" collapsed="false">
      <c r="A976" s="0" t="n">
        <v>953</v>
      </c>
      <c r="B976" s="0" t="n">
        <f aca="false">RANDBETWEEN(1,$B$5)</f>
        <v>6</v>
      </c>
      <c r="C976" s="0" t="n">
        <f aca="false">RANDBETWEEN(1,$B$5)</f>
        <v>2</v>
      </c>
      <c r="D976" s="0" t="n">
        <f aca="false">RANDBETWEEN(1,$B$5)</f>
        <v>2</v>
      </c>
      <c r="E976" s="0" t="n">
        <f aca="false">RANDBETWEEN(1,$B$5)</f>
        <v>3</v>
      </c>
      <c r="F976" s="0" t="n">
        <f aca="false">RANDBETWEEN(1,$B$5)</f>
        <v>2</v>
      </c>
      <c r="G976" s="0" t="n">
        <f aca="false">RANDBETWEEN(1,$B$5)</f>
        <v>6</v>
      </c>
      <c r="H976" s="0" t="n">
        <f aca="true">NORMINV(RAND(),$B$8,$B$13)</f>
        <v>45.6630224706461</v>
      </c>
      <c r="I976" s="0" t="n">
        <f aca="true">NORMINV(RAND(),$C$8,$C$13)</f>
        <v>62.8307127277631</v>
      </c>
      <c r="J976" s="0" t="n">
        <f aca="true">NORMINV(RAND(),$D$8,$D$13)</f>
        <v>14.7867254586048</v>
      </c>
      <c r="K976" s="0" t="n">
        <f aca="true">NORMINV(RAND(),$E$8,$E$13)</f>
        <v>3.23306016053899</v>
      </c>
      <c r="L976" s="0" t="n">
        <f aca="true">NORMINV(RAND(),$B$9,$B$14)</f>
        <v>47.2010896120784</v>
      </c>
      <c r="M976" s="0" t="n">
        <f aca="true">NORMINV(RAND(),$C$9,$C$14)</f>
        <v>60.9045221905936</v>
      </c>
      <c r="N976" s="0" t="n">
        <f aca="true">NORMINV(RAND(),$D$9,$D$14)</f>
        <v>48.6821337917467</v>
      </c>
      <c r="O976" s="0" t="n">
        <f aca="true">NORMINV(RAND(),$E$9,$E$14)</f>
        <v>24.0005296425874</v>
      </c>
      <c r="P976" s="0" t="n">
        <f aca="true">NORMINV(RAND(),$B$10,$B$15)</f>
        <v>25.3089595802562</v>
      </c>
      <c r="Q976" s="0" t="n">
        <f aca="true">NORMINV(RAND(),$C$10,$C$15)</f>
        <v>30.8061858231491</v>
      </c>
      <c r="R976" s="0" t="n">
        <f aca="true">NORMINV(RAND(),$D$10,$D$15)</f>
        <v>9.2959199310694</v>
      </c>
      <c r="S976" s="0" t="n">
        <f aca="true">NORMINV(RAND(),$E$10,$E$15)</f>
        <v>3.83232463964945</v>
      </c>
      <c r="T976" s="0" t="n">
        <f aca="false">MEDIAN(INDEX(Avaliadores!$B$17:$B$22,$B976),INDEX(Avaliadores!$B$17:$B$22,$C976),INDEX(Avaliadores!$B$17:$B$22,$D976),INDEX(Avaliadores!$B$17:$B$22,$E976),INDEX(Avaliadores!$B$17:$B$22,$F976),INDEX(Avaliadores!$B$17:$B$22,$G976))</f>
        <v>2.91666666666667</v>
      </c>
      <c r="U976" s="0" t="n">
        <f aca="false">MEDIAN(INDEX(Avaliadores!$C$17:$C$22,$B976),INDEX(Avaliadores!$C$17:$C$22,$C976),INDEX(Avaliadores!$C$17:$C$22,$D976),INDEX(Avaliadores!$C$17:$C$22,$E976),INDEX(Avaliadores!$C$17:$C$22,$F976),INDEX(Avaliadores!$C$17:$C$22,$G976))</f>
        <v>5.04166666666667</v>
      </c>
      <c r="V976" s="0" t="n">
        <f aca="false">MEDIAN(INDEX(Avaliadores!$D$17:$D$22,$B976),INDEX(Avaliadores!$D$17:$D$22,$C976),INDEX(Avaliadores!$D$17:$D$22,$D976),INDEX(Avaliadores!$D$17:$D$22,$E976),INDEX(Avaliadores!$D$17:$D$22,$F976),INDEX(Avaliadores!$D$17:$D$22,$G976))</f>
        <v>5.91666666666667</v>
      </c>
      <c r="W976" s="0" t="n">
        <f aca="false">MEDIAN(INDEX(Avaliadores!$E$17:$E$22,$B976),INDEX(Avaliadores!$E$17:$E$22,$C976),INDEX(Avaliadores!$E$17:$E$22,$D976),INDEX(Avaliadores!$E$17:$E$22,$E976),INDEX(Avaliadores!$E$17:$E$22,$F976),INDEX(Avaliadores!$E$17:$E$22,$G976))</f>
        <v>6.04166666666667</v>
      </c>
      <c r="X976" s="0" t="n">
        <f aca="false">MEDIAN(INDEX(Avaliadores!$F$17:$F$22,$B976),INDEX(Avaliadores!$F$17:$F$22,$C976),INDEX(Avaliadores!$F$17:$F$22,$D976),INDEX(Avaliadores!$F$17:$F$22,$E976),INDEX(Avaliadores!$F$17:$F$22,$F976),INDEX(Avaliadores!$F$17:$F$22,$G976))</f>
        <v>2.41666666666667</v>
      </c>
      <c r="Y976" s="0" t="n">
        <f aca="false">MEDIAN(INDEX(Avaliadores!$G$17:$G$22,$B976),INDEX(Avaliadores!$G$17:$G$22,$C976),INDEX(Avaliadores!$G$17:$G$22,$D976),INDEX(Avaliadores!$G$17:$G$22,$E976),INDEX(Avaliadores!$G$17:$G$22,$F976),INDEX(Avaliadores!$G$17:$G$22,$G976))</f>
        <v>5.91666666666667</v>
      </c>
      <c r="Z976" s="0" t="n">
        <f aca="false">MEDIAN(INDEX(Avaliadores!$H$17:$H$22,$B976),INDEX(Avaliadores!$H$17:$H$22,$C976),INDEX(Avaliadores!$H$17:$H$22,$D976),INDEX(Avaliadores!$H$17:$H$22,$E976),INDEX(Avaliadores!$H$17:$H$22,$F976),INDEX(Avaliadores!$H$17:$H$22,$G976))</f>
        <v>4.04166666666667</v>
      </c>
      <c r="AA976" s="0" t="n">
        <f aca="false">MEDIAN(INDEX(Avaliadores!$I$17:$I$22,$B976),INDEX(Avaliadores!$I$17:$I$22,$C976),INDEX(Avaliadores!$I$17:$I$22,$D976),INDEX(Avaliadores!$I$17:$I$22,$E976),INDEX(Avaliadores!$I$17:$I$22,$F976),INDEX(Avaliadores!$I$17:$I$22,$G976))</f>
        <v>6.41666666666667</v>
      </c>
      <c r="AB976" s="0" t="n">
        <f aca="false">IF(MAX(H976:K976)=MIN(H976:K976),0,IF($B$17="custo",(MAX(H976:K976)-H976)/(MAX(H976:K976)-MIN(H976:K976)),(H976-MIN(H976:K976))/(MAX(H976:K976)-MIN(H976:K976))))</f>
        <v>0.288059839903131</v>
      </c>
      <c r="AC976" s="0" t="n">
        <f aca="false">IF(MAX(H976:K976)=MIN(H976:K976),0,IF($B$17="custo",(MAX(H976:K976)-I976)/(MAX(H976:K976)-MIN(H976:K976)),(I976-MIN(H976:K976))/(MAX(H976:K976)-MIN(H976:K976))))</f>
        <v>0</v>
      </c>
      <c r="AD976" s="0" t="n">
        <f aca="false">IF(MAX(H976:K976)=MIN(H976:K976),0,IF($B$17="custo",(MAX(H976:K976)-J976)/(MAX(H976:K976)-MIN(H976:K976)),(J976-MIN(H976:K976))/(MAX(H976:K976)-MIN(H976:K976))))</f>
        <v>0.806138919900685</v>
      </c>
      <c r="AE976" s="0" t="n">
        <f aca="false">IF(MAX(H976:K976)=MIN(H976:K976),0,IF($B$17="custo",(MAX(H976:K976)-K976)/(MAX(H976:K976)-MIN(H976:K976)),(K976-MIN(H976:K976))/(MAX(H976:K976)-MIN(H976:K976))))</f>
        <v>1</v>
      </c>
      <c r="AF976" s="0" t="n">
        <f aca="false">IF(MAX(L976:O976)=MIN(L976:O976),0,IF($C$17="custo",(MAX(L976:O976)-L976)/(MAX(L976:O976)-MIN(L976:O976)),(L976-MIN(L976:O976))/(MAX(L976:O976)-MIN(L976:O976))))</f>
        <v>0.628673440666638</v>
      </c>
      <c r="AG976" s="0" t="n">
        <f aca="false">IF(MAX(L976:O976)=MIN(L976:O976),0,IF($C$17="custo",(MAX(L976:O976)-M976)/(MAX(L976:O976)-MIN(L976:O976)),(M976-MIN(L976:O976))/(MAX(L976:O976)-MIN(L976:O976))))</f>
        <v>1</v>
      </c>
      <c r="AH976" s="0" t="n">
        <f aca="false">IF(MAX(L976:O976)=MIN(L976:O976),0,IF($C$17="custo",(MAX(L976:O976)-N976)/(MAX(L976:O976)-MIN(L976:O976)),(N976-MIN(L976:O976))/(MAX(L976:O976)-MIN(L976:O976))))</f>
        <v>0.668805797016473</v>
      </c>
      <c r="AI976" s="0" t="n">
        <f aca="false">IF(MAX(L976:O976)=MIN(L976:O976),0,IF($C$17="custo",(MAX(L976:O976)-O976)/(MAX(L976:O976)-MIN(L976:O976)),(O976-MIN(L976:O976))/(MAX(L976:O976)-MIN(L976:O976))))</f>
        <v>0</v>
      </c>
      <c r="AJ976" s="0" t="n">
        <f aca="false">IF(MAX(P976:S976)=MIN(P976:S976),0,IF($D$17="custo",(MAX(P976:S976)-P976)/(MAX(P976:S976)-MIN(P976:S976)),(P976-MIN(P976:S976))/(MAX(P976:S976)-MIN(P976:S976))))</f>
        <v>0.203798269943482</v>
      </c>
      <c r="AK976" s="0" t="n">
        <f aca="false">IF(MAX(P976:S976)=MIN(P976:S976),0,IF($D$17="custo",(MAX(P976:S976)-Q976)/(MAX(P976:S976)-MIN(P976:S976)),(Q976-MIN(P976:S976))/(MAX(P976:S976)-MIN(P976:S976))))</f>
        <v>0</v>
      </c>
      <c r="AL976" s="0" t="n">
        <f aca="false">IF(MAX(P976:S976)=MIN(P976:S976),0,IF($D$17="custo",(MAX(P976:S976)-R976)/(MAX(P976:S976)-MIN(P976:S976)),(R976-MIN(P976:S976))/(MAX(P976:S976)-MIN(P976:S976))))</f>
        <v>0.797448527882166</v>
      </c>
      <c r="AM976" s="0" t="n">
        <f aca="false">IF(MAX(P976:S976)=MIN(P976:S976),0,IF($D$17="custo",(MAX(P976:S976)-S976)/(MAX(P976:S976)-MIN(P976:S976)),(S976-MIN(P976:S976))/(MAX(P976:S976)-MIN(P976:S976))))</f>
        <v>1</v>
      </c>
      <c r="AN976" s="0" t="n">
        <f aca="false">IF(MAX(T976:W976)=MIN(T976:W976),0,IF($E$17="custo",(MAX(T976:W976)-T976)/(MAX(T976:W976)-MIN(T976:W976)),(T976-MIN(T976:W976))/(MAX(T976:W976)-MIN(T976:W976))))</f>
        <v>0</v>
      </c>
      <c r="AO976" s="0" t="n">
        <f aca="false">IF(MAX(T976:W976)=MIN(T976:W976),0,IF($E$17="custo",(MAX(T976:W976)-U976)/(MAX(T976:W976)-MIN(T976:W976)),(U976-MIN(T976:W976))/(MAX(T976:W976)-MIN(T976:W976))))</f>
        <v>0.68</v>
      </c>
      <c r="AP976" s="0" t="n">
        <f aca="false">IF(MAX(T976:W976)=MIN(T976:W976),0,IF($E$17="custo",(MAX(T976:W976)-V976)/(MAX(T976:W976)-MIN(T976:W976)),(V976-MIN(T976:W976))/(MAX(T976:W976)-MIN(T976:W976))))</f>
        <v>0.96</v>
      </c>
      <c r="AQ976" s="0" t="n">
        <f aca="false">IF(MAX(T976:W976)=MIN(T976:W976),0,IF($E$17="custo",(MAX(T976:W976)-W976)/(MAX(T976:W976)-MIN(T976:W976)),(W976-MIN(T976:W976))/(MAX(T976:W976)-MIN(T976:W976))))</f>
        <v>1</v>
      </c>
      <c r="AR976" s="0" t="n">
        <f aca="false">IF(MAX(X976:AA976)=MIN(X976:AA976),0,IF($F$17="custo",(MAX(X976:AA976)-X976)/(MAX(X976:AA976)-MIN(X976:AA976)),(X976-MIN(X976:AA976))/(MAX(X976:AA976)-MIN(X976:AA976))))</f>
        <v>0</v>
      </c>
      <c r="AS976" s="0" t="n">
        <f aca="false">IF(MAX(X976:AA976)=MIN(X976:AA976),0,IF($F$17="custo",(MAX(X976:AA976)-Y976)/(MAX(X976:AA976)-MIN(X976:AA976)),(Y976-MIN(X976:AA976))/(MAX(X976:AA976)-MIN(X976:AA976))))</f>
        <v>0.875</v>
      </c>
      <c r="AT976" s="0" t="n">
        <f aca="false">IF(MAX(X976:AA976)=MIN(X976:AA976),0,IF($F$17="custo",(MAX(X976:AA976)-Z976)/(MAX(X976:AA976)-MIN(X976:AA976)),(Z976-MIN(X976:AA976))/(MAX(X976:AA976)-MIN(X976:AA976))))</f>
        <v>0.40625</v>
      </c>
      <c r="AU976" s="0" t="n">
        <f aca="false">IF(MAX(X976:AA976)=MIN(X976:AA976),0,IF($F$17="custo",(MAX(X976:AA976)-AA976)/(MAX(X976:AA976)-MIN(X976:AA976)),(AA976-MIN(X976:AA976))/(MAX(X976:AA976)-MIN(X976:AA976))))</f>
        <v>1</v>
      </c>
      <c r="AV976" s="0" t="n">
        <f aca="false">STDEVP(AB976:AE976)</f>
        <v>0.39888009418643</v>
      </c>
      <c r="AW976" s="0" t="n">
        <f aca="false">STDEVP(AF976:AI976)</f>
        <v>0.361569072663242</v>
      </c>
      <c r="AX976" s="0" t="n">
        <f aca="false">STDEVP(AJ976:AM976)</f>
        <v>0.411160158272156</v>
      </c>
      <c r="AY976" s="0" t="n">
        <f aca="false">STDEVP(AN976:AQ976)</f>
        <v>0.400499687890016</v>
      </c>
      <c r="AZ976" s="0" t="n">
        <f aca="false">STDEVP(AR976:AU976)</f>
        <v>0.396748872674832</v>
      </c>
      <c r="BA976" s="0" t="n">
        <f aca="false">AV976*((1-IFERROR(CORREL(AB976:AE976,AF976:AI976),0))+(1-IFERROR(CORREL(AB976:AE976,AJ976:AM976),0))+(1-IFERROR(CORREL(AB976:AE976,AN976:AQ976),0))+(1-IFERROR(CORREL(AB976:AE976,AR976:AU976),0)))</f>
        <v>1.20324605145561</v>
      </c>
      <c r="BB976" s="0" t="n">
        <f aca="false">AW976*((1-IFERROR(CORREL(AF976:AI976,AB976:AE976),0))+(1-IFERROR(CORREL(AF976:AI976,AJ976:AM976),0))+(1-IFERROR(CORREL(AF976:AI976,AN976:AQ976),0))+(1-IFERROR(CORREL(AF976:AI976,AR976:AU976),0)))</f>
        <v>2.26981527488197</v>
      </c>
      <c r="BC976" s="0" t="n">
        <f aca="false">AX976*((1-IFERROR(CORREL(AJ976:AM976,AB976:AE976),0))+(1-IFERROR(CORREL(AJ976:AM976,AF976:AI976),0))+(1-IFERROR(CORREL(AJ976:AM976,AN976:AQ976),0))+(1-IFERROR(CORREL(AJ976:AM976,AR976:AU976),0)))</f>
        <v>1.17959249414196</v>
      </c>
      <c r="BD976" s="0" t="n">
        <f aca="false">AY976*((1-IFERROR(CORREL(AN976:AQ976,AB976:AE976),0))+(1-IFERROR(CORREL(AN976:AQ976,AF976:AI976),0))+(1-IFERROR(CORREL(AN976:AQ976,AJ976:AM976),0))+(1-IFERROR(CORREL(AN976:AQ976,AR976:AU976),0)))</f>
        <v>0.918343315895609</v>
      </c>
      <c r="BE976" s="0" t="n">
        <f aca="false">AZ976*((1-IFERROR(CORREL(AR976:AU976,AB976:AE976),0))+(1-IFERROR(CORREL(AR976:AU976,AF976:AI976),0))+(1-IFERROR(CORREL(AR976:AU976,AJ976:AM976),0))+(1-IFERROR(CORREL(AR976:AU976,AN976:AQ976),0)))</f>
        <v>1.20636935750722</v>
      </c>
      <c r="BF976" s="0" t="n">
        <f aca="false">IF(SUM(BA976:BE976)&gt;0,BA976/SUM(BA976:BE976),1/5)</f>
        <v>0.177538879230115</v>
      </c>
      <c r="BG976" s="0" t="n">
        <f aca="false">IF(SUM(BA976:BE976)&gt;0,BB976/SUM(BA976:BE976),1/5)</f>
        <v>0.334911101078986</v>
      </c>
      <c r="BH976" s="0" t="n">
        <f aca="false">IF(SUM(BA976:BE976)&gt;0,BC976/SUM(BA976:BE976),1/5)</f>
        <v>0.174048798335862</v>
      </c>
      <c r="BI976" s="0" t="n">
        <f aca="false">IF(SUM(BA976:BE976)&gt;0,BD976/SUM(BA976:BE976),1/5)</f>
        <v>0.135501498513406</v>
      </c>
      <c r="BJ976" s="0" t="n">
        <f aca="false">IF(SUM(BA976:BE976)&gt;0,BE976/SUM(BA976:BE976),1/5)</f>
        <v>0.177999722841632</v>
      </c>
      <c r="BK976" s="0" t="n">
        <f aca="false">BF976*AB976+BG976*AF976+BH976*AJ976+BI976*AN976+BJ976*AR976</f>
        <v>0.297162379346977</v>
      </c>
      <c r="BL976" s="0" t="n">
        <f aca="false">BF976*AC976+BG976*AG976+BH976*AK976+BI976*AO976+BJ976*AS976</f>
        <v>0.58280187755453</v>
      </c>
      <c r="BM976" s="0" t="n">
        <f aca="false">BF976*AD976+BG976*AH976+BH976*AL976+BI976*AP976+BJ976*AT976</f>
        <v>0.708300270219614</v>
      </c>
      <c r="BN976" s="0" t="n">
        <f aca="false">BF976*AE976+BG976*AI976+BH976*AM976+BI976*AQ976+BJ976*AU976</f>
        <v>0.665088898921014</v>
      </c>
      <c r="BO976" s="0" t="n">
        <f aca="false">RANK(BK976,$BK976:$BN976)</f>
        <v>4</v>
      </c>
      <c r="BP976" s="0" t="n">
        <f aca="false">RANK(BL976,$BK976:$BN976)</f>
        <v>3</v>
      </c>
      <c r="BQ976" s="0" t="n">
        <f aca="false">RANK(BM976,$BK976:$BN976)</f>
        <v>1</v>
      </c>
      <c r="BR976" s="0" t="n">
        <f aca="false">RANK(BN976,$BK976:$BN976)</f>
        <v>2</v>
      </c>
    </row>
    <row r="977" customFormat="false" ht="15" hidden="false" customHeight="false" outlineLevel="0" collapsed="false">
      <c r="A977" s="0" t="n">
        <v>954</v>
      </c>
      <c r="B977" s="0" t="n">
        <f aca="false">RANDBETWEEN(1,$B$5)</f>
        <v>1</v>
      </c>
      <c r="C977" s="0" t="n">
        <f aca="false">RANDBETWEEN(1,$B$5)</f>
        <v>2</v>
      </c>
      <c r="D977" s="0" t="n">
        <f aca="false">RANDBETWEEN(1,$B$5)</f>
        <v>5</v>
      </c>
      <c r="E977" s="0" t="n">
        <f aca="false">RANDBETWEEN(1,$B$5)</f>
        <v>2</v>
      </c>
      <c r="F977" s="0" t="n">
        <f aca="false">RANDBETWEEN(1,$B$5)</f>
        <v>1</v>
      </c>
      <c r="G977" s="0" t="n">
        <f aca="false">RANDBETWEEN(1,$B$5)</f>
        <v>4</v>
      </c>
      <c r="H977" s="0" t="n">
        <f aca="true">NORMINV(RAND(),$B$8,$B$13)</f>
        <v>49.3211959742854</v>
      </c>
      <c r="I977" s="0" t="n">
        <f aca="true">NORMINV(RAND(),$C$8,$C$13)</f>
        <v>55.6831665097033</v>
      </c>
      <c r="J977" s="0" t="n">
        <f aca="true">NORMINV(RAND(),$D$8,$D$13)</f>
        <v>14.5604530409374</v>
      </c>
      <c r="K977" s="0" t="n">
        <f aca="true">NORMINV(RAND(),$E$8,$E$13)</f>
        <v>2.71291895716812</v>
      </c>
      <c r="L977" s="0" t="n">
        <f aca="true">NORMINV(RAND(),$B$9,$B$14)</f>
        <v>44.9848461626242</v>
      </c>
      <c r="M977" s="0" t="n">
        <f aca="true">NORMINV(RAND(),$C$9,$C$14)</f>
        <v>55.8145681796105</v>
      </c>
      <c r="N977" s="0" t="n">
        <f aca="true">NORMINV(RAND(),$D$9,$D$14)</f>
        <v>51.84875621063</v>
      </c>
      <c r="O977" s="0" t="n">
        <f aca="true">NORMINV(RAND(),$E$9,$E$14)</f>
        <v>29.2030571438343</v>
      </c>
      <c r="P977" s="0" t="n">
        <f aca="true">NORMINV(RAND(),$B$10,$B$15)</f>
        <v>26.9313212765431</v>
      </c>
      <c r="Q977" s="0" t="n">
        <f aca="true">NORMINV(RAND(),$C$10,$C$15)</f>
        <v>27.5192535892792</v>
      </c>
      <c r="R977" s="0" t="n">
        <f aca="true">NORMINV(RAND(),$D$10,$D$15)</f>
        <v>10.2386984839886</v>
      </c>
      <c r="S977" s="0" t="n">
        <f aca="true">NORMINV(RAND(),$E$10,$E$15)</f>
        <v>4.08769727409937</v>
      </c>
      <c r="T977" s="0" t="n">
        <f aca="false">MEDIAN(INDEX(Avaliadores!$B$17:$B$22,$B977),INDEX(Avaliadores!$B$17:$B$22,$C977),INDEX(Avaliadores!$B$17:$B$22,$D977),INDEX(Avaliadores!$B$17:$B$22,$E977),INDEX(Avaliadores!$B$17:$B$22,$F977),INDEX(Avaliadores!$B$17:$B$22,$G977))</f>
        <v>2.79166666666667</v>
      </c>
      <c r="U977" s="0" t="n">
        <f aca="false">MEDIAN(INDEX(Avaliadores!$C$17:$C$22,$B977),INDEX(Avaliadores!$C$17:$C$22,$C977),INDEX(Avaliadores!$C$17:$C$22,$D977),INDEX(Avaliadores!$C$17:$C$22,$E977),INDEX(Avaliadores!$C$17:$C$22,$F977),INDEX(Avaliadores!$C$17:$C$22,$G977))</f>
        <v>5.04166666666667</v>
      </c>
      <c r="V977" s="0" t="n">
        <f aca="false">MEDIAN(INDEX(Avaliadores!$D$17:$D$22,$B977),INDEX(Avaliadores!$D$17:$D$22,$C977),INDEX(Avaliadores!$D$17:$D$22,$D977),INDEX(Avaliadores!$D$17:$D$22,$E977),INDEX(Avaliadores!$D$17:$D$22,$F977),INDEX(Avaliadores!$D$17:$D$22,$G977))</f>
        <v>6.04166666666667</v>
      </c>
      <c r="W977" s="0" t="n">
        <f aca="false">MEDIAN(INDEX(Avaliadores!$E$17:$E$22,$B977),INDEX(Avaliadores!$E$17:$E$22,$C977),INDEX(Avaliadores!$E$17:$E$22,$D977),INDEX(Avaliadores!$E$17:$E$22,$E977),INDEX(Avaliadores!$E$17:$E$22,$F977),INDEX(Avaliadores!$E$17:$E$22,$G977))</f>
        <v>6.79166666666667</v>
      </c>
      <c r="X977" s="0" t="n">
        <f aca="false">MEDIAN(INDEX(Avaliadores!$F$17:$F$22,$B977),INDEX(Avaliadores!$F$17:$F$22,$C977),INDEX(Avaliadores!$F$17:$F$22,$D977),INDEX(Avaliadores!$F$17:$F$22,$E977),INDEX(Avaliadores!$F$17:$F$22,$F977),INDEX(Avaliadores!$F$17:$F$22,$G977))</f>
        <v>2.04166666666667</v>
      </c>
      <c r="Y977" s="0" t="n">
        <f aca="false">MEDIAN(INDEX(Avaliadores!$G$17:$G$22,$B977),INDEX(Avaliadores!$G$17:$G$22,$C977),INDEX(Avaliadores!$G$17:$G$22,$D977),INDEX(Avaliadores!$G$17:$G$22,$E977),INDEX(Avaliadores!$G$17:$G$22,$F977),INDEX(Avaliadores!$G$17:$G$22,$G977))</f>
        <v>5.04166666666667</v>
      </c>
      <c r="Z977" s="0" t="n">
        <f aca="false">MEDIAN(INDEX(Avaliadores!$H$17:$H$22,$B977),INDEX(Avaliadores!$H$17:$H$22,$C977),INDEX(Avaliadores!$H$17:$H$22,$D977),INDEX(Avaliadores!$H$17:$H$22,$E977),INDEX(Avaliadores!$H$17:$H$22,$F977),INDEX(Avaliadores!$H$17:$H$22,$G977))</f>
        <v>4.04166666666667</v>
      </c>
      <c r="AA977" s="0" t="n">
        <f aca="false">MEDIAN(INDEX(Avaliadores!$I$17:$I$22,$B977),INDEX(Avaliadores!$I$17:$I$22,$C977),INDEX(Avaliadores!$I$17:$I$22,$D977),INDEX(Avaliadores!$I$17:$I$22,$E977),INDEX(Avaliadores!$I$17:$I$22,$F977),INDEX(Avaliadores!$I$17:$I$22,$G977))</f>
        <v>6.29166666666667</v>
      </c>
      <c r="AB977" s="0" t="n">
        <f aca="false">IF(MAX(H977:K977)=MIN(H977:K977),0,IF($B$17="custo",(MAX(H977:K977)-H977)/(MAX(H977:K977)-MIN(H977:K977)),(H977-MIN(H977:K977))/(MAX(H977:K977)-MIN(H977:K977))))</f>
        <v>0.120104602666018</v>
      </c>
      <c r="AC977" s="0" t="n">
        <f aca="false">IF(MAX(H977:K977)=MIN(H977:K977),0,IF($B$17="custo",(MAX(H977:K977)-I977)/(MAX(H977:K977)-MIN(H977:K977)),(I977-MIN(H977:K977))/(MAX(H977:K977)-MIN(H977:K977))))</f>
        <v>0</v>
      </c>
      <c r="AD977" s="0" t="n">
        <f aca="false">IF(MAX(H977:K977)=MIN(H977:K977),0,IF($B$17="custo",(MAX(H977:K977)-J977)/(MAX(H977:K977)-MIN(H977:K977)),(J977-MIN(H977:K977))/(MAX(H977:K977)-MIN(H977:K977))))</f>
        <v>0.776336063522847</v>
      </c>
      <c r="AE977" s="0" t="n">
        <f aca="false">IF(MAX(H977:K977)=MIN(H977:K977),0,IF($B$17="custo",(MAX(H977:K977)-K977)/(MAX(H977:K977)-MIN(H977:K977)),(K977-MIN(H977:K977))/(MAX(H977:K977)-MIN(H977:K977))))</f>
        <v>1</v>
      </c>
      <c r="AF977" s="0" t="n">
        <f aca="false">IF(MAX(L977:O977)=MIN(L977:O977),0,IF($C$17="custo",(MAX(L977:O977)-L977)/(MAX(L977:O977)-MIN(L977:O977)),(L977-MIN(L977:O977))/(MAX(L977:O977)-MIN(L977:O977))))</f>
        <v>0.593043701936843</v>
      </c>
      <c r="AG977" s="0" t="n">
        <f aca="false">IF(MAX(L977:O977)=MIN(L977:O977),0,IF($C$17="custo",(MAX(L977:O977)-M977)/(MAX(L977:O977)-MIN(L977:O977)),(M977-MIN(L977:O977))/(MAX(L977:O977)-MIN(L977:O977))))</f>
        <v>1</v>
      </c>
      <c r="AH977" s="0" t="n">
        <f aca="false">IF(MAX(L977:O977)=MIN(L977:O977),0,IF($C$17="custo",(MAX(L977:O977)-N977)/(MAX(L977:O977)-MIN(L977:O977)),(N977-MIN(L977:O977))/(MAX(L977:O977)-MIN(L977:O977))))</f>
        <v>0.850973814916074</v>
      </c>
      <c r="AI977" s="0" t="n">
        <f aca="false">IF(MAX(L977:O977)=MIN(L977:O977),0,IF($C$17="custo",(MAX(L977:O977)-O977)/(MAX(L977:O977)-MIN(L977:O977)),(O977-MIN(L977:O977))/(MAX(L977:O977)-MIN(L977:O977))))</f>
        <v>0</v>
      </c>
      <c r="AJ977" s="0" t="n">
        <f aca="false">IF(MAX(P977:S977)=MIN(P977:S977),0,IF($D$17="custo",(MAX(P977:S977)-P977)/(MAX(P977:S977)-MIN(P977:S977)),(P977-MIN(P977:S977))/(MAX(P977:S977)-MIN(P977:S977))))</f>
        <v>0.0250914751383905</v>
      </c>
      <c r="AK977" s="0" t="n">
        <f aca="false">IF(MAX(P977:S977)=MIN(P977:S977),0,IF($D$17="custo",(MAX(P977:S977)-Q977)/(MAX(P977:S977)-MIN(P977:S977)),(Q977-MIN(P977:S977))/(MAX(P977:S977)-MIN(P977:S977))))</f>
        <v>0</v>
      </c>
      <c r="AL977" s="0" t="n">
        <f aca="false">IF(MAX(P977:S977)=MIN(P977:S977),0,IF($D$17="custo",(MAX(P977:S977)-R977)/(MAX(P977:S977)-MIN(P977:S977)),(R977-MIN(P977:S977))/(MAX(P977:S977)-MIN(P977:S977))))</f>
        <v>0.737490710085512</v>
      </c>
      <c r="AM977" s="0" t="n">
        <f aca="false">IF(MAX(P977:S977)=MIN(P977:S977),0,IF($D$17="custo",(MAX(P977:S977)-S977)/(MAX(P977:S977)-MIN(P977:S977)),(S977-MIN(P977:S977))/(MAX(P977:S977)-MIN(P977:S977))))</f>
        <v>1</v>
      </c>
      <c r="AN977" s="0" t="n">
        <f aca="false">IF(MAX(T977:W977)=MIN(T977:W977),0,IF($E$17="custo",(MAX(T977:W977)-T977)/(MAX(T977:W977)-MIN(T977:W977)),(T977-MIN(T977:W977))/(MAX(T977:W977)-MIN(T977:W977))))</f>
        <v>0</v>
      </c>
      <c r="AO977" s="0" t="n">
        <f aca="false">IF(MAX(T977:W977)=MIN(T977:W977),0,IF($E$17="custo",(MAX(T977:W977)-U977)/(MAX(T977:W977)-MIN(T977:W977)),(U977-MIN(T977:W977))/(MAX(T977:W977)-MIN(T977:W977))))</f>
        <v>0.5625</v>
      </c>
      <c r="AP977" s="0" t="n">
        <f aca="false">IF(MAX(T977:W977)=MIN(T977:W977),0,IF($E$17="custo",(MAX(T977:W977)-V977)/(MAX(T977:W977)-MIN(T977:W977)),(V977-MIN(T977:W977))/(MAX(T977:W977)-MIN(T977:W977))))</f>
        <v>0.8125</v>
      </c>
      <c r="AQ977" s="0" t="n">
        <f aca="false">IF(MAX(T977:W977)=MIN(T977:W977),0,IF($E$17="custo",(MAX(T977:W977)-W977)/(MAX(T977:W977)-MIN(T977:W977)),(W977-MIN(T977:W977))/(MAX(T977:W977)-MIN(T977:W977))))</f>
        <v>1</v>
      </c>
      <c r="AR977" s="0" t="n">
        <f aca="false">IF(MAX(X977:AA977)=MIN(X977:AA977),0,IF($F$17="custo",(MAX(X977:AA977)-X977)/(MAX(X977:AA977)-MIN(X977:AA977)),(X977-MIN(X977:AA977))/(MAX(X977:AA977)-MIN(X977:AA977))))</f>
        <v>0</v>
      </c>
      <c r="AS977" s="0" t="n">
        <f aca="false">IF(MAX(X977:AA977)=MIN(X977:AA977),0,IF($F$17="custo",(MAX(X977:AA977)-Y977)/(MAX(X977:AA977)-MIN(X977:AA977)),(Y977-MIN(X977:AA977))/(MAX(X977:AA977)-MIN(X977:AA977))))</f>
        <v>0.705882352941177</v>
      </c>
      <c r="AT977" s="0" t="n">
        <f aca="false">IF(MAX(X977:AA977)=MIN(X977:AA977),0,IF($F$17="custo",(MAX(X977:AA977)-Z977)/(MAX(X977:AA977)-MIN(X977:AA977)),(Z977-MIN(X977:AA977))/(MAX(X977:AA977)-MIN(X977:AA977))))</f>
        <v>0.470588235294118</v>
      </c>
      <c r="AU977" s="0" t="n">
        <f aca="false">IF(MAX(X977:AA977)=MIN(X977:AA977),0,IF($F$17="custo",(MAX(X977:AA977)-AA977)/(MAX(X977:AA977)-MIN(X977:AA977)),(AA977-MIN(X977:AA977))/(MAX(X977:AA977)-MIN(X977:AA977))))</f>
        <v>1</v>
      </c>
      <c r="AV977" s="0" t="n">
        <f aca="false">STDEVP(AB977:AE977)</f>
        <v>0.423674698033171</v>
      </c>
      <c r="AW977" s="0" t="n">
        <f aca="false">STDEVP(AF977:AI977)</f>
        <v>0.381625425125475</v>
      </c>
      <c r="AX977" s="0" t="n">
        <f aca="false">STDEVP(AJ977:AM977)</f>
        <v>0.438134722337173</v>
      </c>
      <c r="AY977" s="0" t="n">
        <f aca="false">STDEVP(AN977:AQ977)</f>
        <v>0.376299830587259</v>
      </c>
      <c r="AZ977" s="0" t="n">
        <f aca="false">STDEVP(AR977:AU977)</f>
        <v>0.365878097194845</v>
      </c>
      <c r="BA977" s="0" t="n">
        <f aca="false">AV977*((1-IFERROR(CORREL(AB977:AE977,AF977:AI977),0))+(1-IFERROR(CORREL(AB977:AE977,AJ977:AM977),0))+(1-IFERROR(CORREL(AB977:AE977,AN977:AQ977),0))+(1-IFERROR(CORREL(AB977:AE977,AR977:AU977),0)))</f>
        <v>0.988963388052685</v>
      </c>
      <c r="BB977" s="0" t="n">
        <f aca="false">AW977*((1-IFERROR(CORREL(AF977:AI977,AB977:AE977),0))+(1-IFERROR(CORREL(AF977:AI977,AJ977:AM977),0))+(1-IFERROR(CORREL(AF977:AI977,AN977:AQ977),0))+(1-IFERROR(CORREL(AF977:AI977,AR977:AU977),0)))</f>
        <v>2.31003341754322</v>
      </c>
      <c r="BC977" s="0" t="n">
        <f aca="false">AX977*((1-IFERROR(CORREL(AJ977:AM977,AB977:AE977),0))+(1-IFERROR(CORREL(AJ977:AM977,AF977:AI977),0))+(1-IFERROR(CORREL(AJ977:AM977,AN977:AQ977),0))+(1-IFERROR(CORREL(AJ977:AM977,AR977:AU977),0)))</f>
        <v>0.968272399484503</v>
      </c>
      <c r="BD977" s="0" t="n">
        <f aca="false">AY977*((1-IFERROR(CORREL(AN977:AQ977,AB977:AE977),0))+(1-IFERROR(CORREL(AN977:AQ977,AF977:AI977),0))+(1-IFERROR(CORREL(AN977:AQ977,AJ977:AM977),0))+(1-IFERROR(CORREL(AN977:AQ977,AR977:AU977),0)))</f>
        <v>0.688338843831987</v>
      </c>
      <c r="BE977" s="0" t="n">
        <f aca="false">AZ977*((1-IFERROR(CORREL(AR977:AU977,AB977:AE977),0))+(1-IFERROR(CORREL(AR977:AU977,AF977:AI977),0))+(1-IFERROR(CORREL(AR977:AU977,AJ977:AM977),0))+(1-IFERROR(CORREL(AR977:AU977,AN977:AQ977),0)))</f>
        <v>0.868133748199962</v>
      </c>
      <c r="BF977" s="0" t="n">
        <f aca="false">IF(SUM(BA977:BE977)&gt;0,BA977/SUM(BA977:BE977),1/5)</f>
        <v>0.169815802710047</v>
      </c>
      <c r="BG977" s="0" t="n">
        <f aca="false">IF(SUM(BA977:BE977)&gt;0,BB977/SUM(BA977:BE977),1/5)</f>
        <v>0.396657938833865</v>
      </c>
      <c r="BH977" s="0" t="n">
        <f aca="false">IF(SUM(BA977:BE977)&gt;0,BC977/SUM(BA977:BE977),1/5)</f>
        <v>0.16626293424695</v>
      </c>
      <c r="BI977" s="0" t="n">
        <f aca="false">IF(SUM(BA977:BE977)&gt;0,BD977/SUM(BA977:BE977),1/5)</f>
        <v>0.118195288838748</v>
      </c>
      <c r="BJ977" s="0" t="n">
        <f aca="false">IF(SUM(BA977:BE977)&gt;0,BE977/SUM(BA977:BE977),1/5)</f>
        <v>0.14906803537039</v>
      </c>
      <c r="BK977" s="0" t="n">
        <f aca="false">BF977*AB977+BG977*AF977+BH977*AJ977+BI977*AN977+BJ977*AR977</f>
        <v>0.259802934240668</v>
      </c>
      <c r="BL977" s="0" t="n">
        <f aca="false">BF977*AC977+BG977*AG977+BH977*AK977+BI977*AO977+BJ977*AS977</f>
        <v>0.568367284361231</v>
      </c>
      <c r="BM977" s="0" t="n">
        <f aca="false">BF977*AD977+BG977*AH977+BH977*AL977+BI977*AP977+BJ977*AT977</f>
        <v>0.758180356549971</v>
      </c>
      <c r="BN977" s="0" t="n">
        <f aca="false">BF977*AE977+BG977*AI977+BH977*AM977+BI977*AQ977+BJ977*AU977</f>
        <v>0.603342061166135</v>
      </c>
      <c r="BO977" s="0" t="n">
        <f aca="false">RANK(BK977,$BK977:$BN977)</f>
        <v>4</v>
      </c>
      <c r="BP977" s="0" t="n">
        <f aca="false">RANK(BL977,$BK977:$BN977)</f>
        <v>3</v>
      </c>
      <c r="BQ977" s="0" t="n">
        <f aca="false">RANK(BM977,$BK977:$BN977)</f>
        <v>1</v>
      </c>
      <c r="BR977" s="0" t="n">
        <f aca="false">RANK(BN977,$BK977:$BN977)</f>
        <v>2</v>
      </c>
    </row>
    <row r="978" customFormat="false" ht="15" hidden="false" customHeight="false" outlineLevel="0" collapsed="false">
      <c r="A978" s="0" t="n">
        <v>955</v>
      </c>
      <c r="B978" s="0" t="n">
        <f aca="false">RANDBETWEEN(1,$B$5)</f>
        <v>3</v>
      </c>
      <c r="C978" s="0" t="n">
        <f aca="false">RANDBETWEEN(1,$B$5)</f>
        <v>1</v>
      </c>
      <c r="D978" s="0" t="n">
        <f aca="false">RANDBETWEEN(1,$B$5)</f>
        <v>6</v>
      </c>
      <c r="E978" s="0" t="n">
        <f aca="false">RANDBETWEEN(1,$B$5)</f>
        <v>3</v>
      </c>
      <c r="F978" s="0" t="n">
        <f aca="false">RANDBETWEEN(1,$B$5)</f>
        <v>2</v>
      </c>
      <c r="G978" s="0" t="n">
        <f aca="false">RANDBETWEEN(1,$B$5)</f>
        <v>5</v>
      </c>
      <c r="H978" s="0" t="n">
        <f aca="true">NORMINV(RAND(),$B$8,$B$13)</f>
        <v>49.5597041167323</v>
      </c>
      <c r="I978" s="0" t="n">
        <f aca="true">NORMINV(RAND(),$C$8,$C$13)</f>
        <v>68.4922640561125</v>
      </c>
      <c r="J978" s="0" t="n">
        <f aca="true">NORMINV(RAND(),$D$8,$D$13)</f>
        <v>15.5918396492314</v>
      </c>
      <c r="K978" s="0" t="n">
        <f aca="true">NORMINV(RAND(),$E$8,$E$13)</f>
        <v>2.9816906789517</v>
      </c>
      <c r="L978" s="0" t="n">
        <f aca="true">NORMINV(RAND(),$B$9,$B$14)</f>
        <v>49.8151216140473</v>
      </c>
      <c r="M978" s="0" t="n">
        <f aca="true">NORMINV(RAND(),$C$9,$C$14)</f>
        <v>56.0088644039009</v>
      </c>
      <c r="N978" s="0" t="n">
        <f aca="true">NORMINV(RAND(),$D$9,$D$14)</f>
        <v>41.1590395089356</v>
      </c>
      <c r="O978" s="0" t="n">
        <f aca="true">NORMINV(RAND(),$E$9,$E$14)</f>
        <v>24.3044916331913</v>
      </c>
      <c r="P978" s="0" t="n">
        <f aca="true">NORMINV(RAND(),$B$10,$B$15)</f>
        <v>23.8681858415319</v>
      </c>
      <c r="Q978" s="0" t="n">
        <f aca="true">NORMINV(RAND(),$C$10,$C$15)</f>
        <v>31.8513981115773</v>
      </c>
      <c r="R978" s="0" t="n">
        <f aca="true">NORMINV(RAND(),$D$10,$D$15)</f>
        <v>10.3092542695291</v>
      </c>
      <c r="S978" s="0" t="n">
        <f aca="true">NORMINV(RAND(),$E$10,$E$15)</f>
        <v>3.65863270623042</v>
      </c>
      <c r="T978" s="0" t="n">
        <f aca="false">MEDIAN(INDEX(Avaliadores!$B$17:$B$22,$B978),INDEX(Avaliadores!$B$17:$B$22,$C978),INDEX(Avaliadores!$B$17:$B$22,$D978),INDEX(Avaliadores!$B$17:$B$22,$E978),INDEX(Avaliadores!$B$17:$B$22,$F978),INDEX(Avaliadores!$B$17:$B$22,$G978))</f>
        <v>2.66666666666667</v>
      </c>
      <c r="U978" s="0" t="n">
        <f aca="false">MEDIAN(INDEX(Avaliadores!$C$17:$C$22,$B978),INDEX(Avaliadores!$C$17:$C$22,$C978),INDEX(Avaliadores!$C$17:$C$22,$D978),INDEX(Avaliadores!$C$17:$C$22,$E978),INDEX(Avaliadores!$C$17:$C$22,$F978),INDEX(Avaliadores!$C$17:$C$22,$G978))</f>
        <v>4.91666666666667</v>
      </c>
      <c r="V978" s="0" t="n">
        <f aca="false">MEDIAN(INDEX(Avaliadores!$D$17:$D$22,$B978),INDEX(Avaliadores!$D$17:$D$22,$C978),INDEX(Avaliadores!$D$17:$D$22,$D978),INDEX(Avaliadores!$D$17:$D$22,$E978),INDEX(Avaliadores!$D$17:$D$22,$F978),INDEX(Avaliadores!$D$17:$D$22,$G978))</f>
        <v>5.79166666666667</v>
      </c>
      <c r="W978" s="0" t="n">
        <f aca="false">MEDIAN(INDEX(Avaliadores!$E$17:$E$22,$B978),INDEX(Avaliadores!$E$17:$E$22,$C978),INDEX(Avaliadores!$E$17:$E$22,$D978),INDEX(Avaliadores!$E$17:$E$22,$E978),INDEX(Avaliadores!$E$17:$E$22,$F978),INDEX(Avaliadores!$E$17:$E$22,$G978))</f>
        <v>6.04166666666667</v>
      </c>
      <c r="X978" s="0" t="n">
        <f aca="false">MEDIAN(INDEX(Avaliadores!$F$17:$F$22,$B978),INDEX(Avaliadores!$F$17:$F$22,$C978),INDEX(Avaliadores!$F$17:$F$22,$D978),INDEX(Avaliadores!$F$17:$F$22,$E978),INDEX(Avaliadores!$F$17:$F$22,$F978),INDEX(Avaliadores!$F$17:$F$22,$G978))</f>
        <v>2.66666666666667</v>
      </c>
      <c r="Y978" s="0" t="n">
        <f aca="false">MEDIAN(INDEX(Avaliadores!$G$17:$G$22,$B978),INDEX(Avaliadores!$G$17:$G$22,$C978),INDEX(Avaliadores!$G$17:$G$22,$D978),INDEX(Avaliadores!$G$17:$G$22,$E978),INDEX(Avaliadores!$G$17:$G$22,$F978),INDEX(Avaliadores!$G$17:$G$22,$G978))</f>
        <v>5.41666666666667</v>
      </c>
      <c r="Z978" s="0" t="n">
        <f aca="false">MEDIAN(INDEX(Avaliadores!$H$17:$H$22,$B978),INDEX(Avaliadores!$H$17:$H$22,$C978),INDEX(Avaliadores!$H$17:$H$22,$D978),INDEX(Avaliadores!$H$17:$H$22,$E978),INDEX(Avaliadores!$H$17:$H$22,$F978),INDEX(Avaliadores!$H$17:$H$22,$G978))</f>
        <v>3.91666666666667</v>
      </c>
      <c r="AA978" s="0" t="n">
        <f aca="false">MEDIAN(INDEX(Avaliadores!$I$17:$I$22,$B978),INDEX(Avaliadores!$I$17:$I$22,$C978),INDEX(Avaliadores!$I$17:$I$22,$D978),INDEX(Avaliadores!$I$17:$I$22,$E978),INDEX(Avaliadores!$I$17:$I$22,$F978),INDEX(Avaliadores!$I$17:$I$22,$G978))</f>
        <v>6.79166666666667</v>
      </c>
      <c r="AB978" s="0" t="n">
        <f aca="false">IF(MAX(H978:K978)=MIN(H978:K978),0,IF($B$17="custo",(MAX(H978:K978)-H978)/(MAX(H978:K978)-MIN(H978:K978)),(H978-MIN(H978:K978))/(MAX(H978:K978)-MIN(H978:K978))))</f>
        <v>0.289000064621336</v>
      </c>
      <c r="AC978" s="0" t="n">
        <f aca="false">IF(MAX(H978:K978)=MIN(H978:K978),0,IF($B$17="custo",(MAX(H978:K978)-I978)/(MAX(H978:K978)-MIN(H978:K978)),(I978-MIN(H978:K978))/(MAX(H978:K978)-MIN(H978:K978))))</f>
        <v>0</v>
      </c>
      <c r="AD978" s="0" t="n">
        <f aca="false">IF(MAX(H978:K978)=MIN(H978:K978),0,IF($B$17="custo",(MAX(H978:K978)-J978)/(MAX(H978:K978)-MIN(H978:K978)),(J978-MIN(H978:K978))/(MAX(H978:K978)-MIN(H978:K978))))</f>
        <v>0.807509714536004</v>
      </c>
      <c r="AE978" s="0" t="n">
        <f aca="false">IF(MAX(H978:K978)=MIN(H978:K978),0,IF($B$17="custo",(MAX(H978:K978)-K978)/(MAX(H978:K978)-MIN(H978:K978)),(K978-MIN(H978:K978))/(MAX(H978:K978)-MIN(H978:K978))))</f>
        <v>1</v>
      </c>
      <c r="AF978" s="0" t="n">
        <f aca="false">IF(MAX(L978:O978)=MIN(L978:O978),0,IF($C$17="custo",(MAX(L978:O978)-L978)/(MAX(L978:O978)-MIN(L978:O978)),(L978-MIN(L978:O978))/(MAX(L978:O978)-MIN(L978:O978))))</f>
        <v>0.804640740422541</v>
      </c>
      <c r="AG978" s="0" t="n">
        <f aca="false">IF(MAX(L978:O978)=MIN(L978:O978),0,IF($C$17="custo",(MAX(L978:O978)-M978)/(MAX(L978:O978)-MIN(L978:O978)),(M978-MIN(L978:O978))/(MAX(L978:O978)-MIN(L978:O978))))</f>
        <v>1</v>
      </c>
      <c r="AH978" s="0" t="n">
        <f aca="false">IF(MAX(L978:O978)=MIN(L978:O978),0,IF($C$17="custo",(MAX(L978:O978)-N978)/(MAX(L978:O978)-MIN(L978:O978)),(N978-MIN(L978:O978))/(MAX(L978:O978)-MIN(L978:O978))))</f>
        <v>0.531615875123558</v>
      </c>
      <c r="AI978" s="0" t="n">
        <f aca="false">IF(MAX(L978:O978)=MIN(L978:O978),0,IF($C$17="custo",(MAX(L978:O978)-O978)/(MAX(L978:O978)-MIN(L978:O978)),(O978-MIN(L978:O978))/(MAX(L978:O978)-MIN(L978:O978))))</f>
        <v>0</v>
      </c>
      <c r="AJ978" s="0" t="n">
        <f aca="false">IF(MAX(P978:S978)=MIN(P978:S978),0,IF($D$17="custo",(MAX(P978:S978)-P978)/(MAX(P978:S978)-MIN(P978:S978)),(P978-MIN(P978:S978))/(MAX(P978:S978)-MIN(P978:S978))))</f>
        <v>0.283165278583539</v>
      </c>
      <c r="AK978" s="0" t="n">
        <f aca="false">IF(MAX(P978:S978)=MIN(P978:S978),0,IF($D$17="custo",(MAX(P978:S978)-Q978)/(MAX(P978:S978)-MIN(P978:S978)),(Q978-MIN(P978:S978))/(MAX(P978:S978)-MIN(P978:S978))))</f>
        <v>0</v>
      </c>
      <c r="AL978" s="0" t="n">
        <f aca="false">IF(MAX(P978:S978)=MIN(P978:S978),0,IF($D$17="custo",(MAX(P978:S978)-R978)/(MAX(P978:S978)-MIN(P978:S978)),(R978-MIN(P978:S978))/(MAX(P978:S978)-MIN(P978:S978))))</f>
        <v>0.764101837202626</v>
      </c>
      <c r="AM978" s="0" t="n">
        <f aca="false">IF(MAX(P978:S978)=MIN(P978:S978),0,IF($D$17="custo",(MAX(P978:S978)-S978)/(MAX(P978:S978)-MIN(P978:S978)),(S978-MIN(P978:S978))/(MAX(P978:S978)-MIN(P978:S978))))</f>
        <v>1</v>
      </c>
      <c r="AN978" s="0" t="n">
        <f aca="false">IF(MAX(T978:W978)=MIN(T978:W978),0,IF($E$17="custo",(MAX(T978:W978)-T978)/(MAX(T978:W978)-MIN(T978:W978)),(T978-MIN(T978:W978))/(MAX(T978:W978)-MIN(T978:W978))))</f>
        <v>0</v>
      </c>
      <c r="AO978" s="0" t="n">
        <f aca="false">IF(MAX(T978:W978)=MIN(T978:W978),0,IF($E$17="custo",(MAX(T978:W978)-U978)/(MAX(T978:W978)-MIN(T978:W978)),(U978-MIN(T978:W978))/(MAX(T978:W978)-MIN(T978:W978))))</f>
        <v>0.666666666666667</v>
      </c>
      <c r="AP978" s="0" t="n">
        <f aca="false">IF(MAX(T978:W978)=MIN(T978:W978),0,IF($E$17="custo",(MAX(T978:W978)-V978)/(MAX(T978:W978)-MIN(T978:W978)),(V978-MIN(T978:W978))/(MAX(T978:W978)-MIN(T978:W978))))</f>
        <v>0.925925925925926</v>
      </c>
      <c r="AQ978" s="0" t="n">
        <f aca="false">IF(MAX(T978:W978)=MIN(T978:W978),0,IF($E$17="custo",(MAX(T978:W978)-W978)/(MAX(T978:W978)-MIN(T978:W978)),(W978-MIN(T978:W978))/(MAX(T978:W978)-MIN(T978:W978))))</f>
        <v>1</v>
      </c>
      <c r="AR978" s="0" t="n">
        <f aca="false">IF(MAX(X978:AA978)=MIN(X978:AA978),0,IF($F$17="custo",(MAX(X978:AA978)-X978)/(MAX(X978:AA978)-MIN(X978:AA978)),(X978-MIN(X978:AA978))/(MAX(X978:AA978)-MIN(X978:AA978))))</f>
        <v>0</v>
      </c>
      <c r="AS978" s="0" t="n">
        <f aca="false">IF(MAX(X978:AA978)=MIN(X978:AA978),0,IF($F$17="custo",(MAX(X978:AA978)-Y978)/(MAX(X978:AA978)-MIN(X978:AA978)),(Y978-MIN(X978:AA978))/(MAX(X978:AA978)-MIN(X978:AA978))))</f>
        <v>0.666666666666667</v>
      </c>
      <c r="AT978" s="0" t="n">
        <f aca="false">IF(MAX(X978:AA978)=MIN(X978:AA978),0,IF($F$17="custo",(MAX(X978:AA978)-Z978)/(MAX(X978:AA978)-MIN(X978:AA978)),(Z978-MIN(X978:AA978))/(MAX(X978:AA978)-MIN(X978:AA978))))</f>
        <v>0.303030303030303</v>
      </c>
      <c r="AU978" s="0" t="n">
        <f aca="false">IF(MAX(X978:AA978)=MIN(X978:AA978),0,IF($F$17="custo",(MAX(X978:AA978)-AA978)/(MAX(X978:AA978)-MIN(X978:AA978)),(AA978-MIN(X978:AA978))/(MAX(X978:AA978)-MIN(X978:AA978))))</f>
        <v>1</v>
      </c>
      <c r="AV978" s="0" t="n">
        <f aca="false">STDEVP(AB978:AE978)</f>
        <v>0.39898454321426</v>
      </c>
      <c r="AW978" s="0" t="n">
        <f aca="false">STDEVP(AF978:AI978)</f>
        <v>0.376011441451717</v>
      </c>
      <c r="AX978" s="0" t="n">
        <f aca="false">STDEVP(AJ978:AM978)</f>
        <v>0.392494755304727</v>
      </c>
      <c r="AY978" s="0" t="n">
        <f aca="false">STDEVP(AN978:AQ978)</f>
        <v>0.394144382477644</v>
      </c>
      <c r="AZ978" s="0" t="n">
        <f aca="false">STDEVP(AR978:AU978)</f>
        <v>0.376279573884474</v>
      </c>
      <c r="BA978" s="0" t="n">
        <f aca="false">AV978*((1-IFERROR(CORREL(AB978:AE978,AF978:AI978),0))+(1-IFERROR(CORREL(AB978:AE978,AJ978:AM978),0))+(1-IFERROR(CORREL(AB978:AE978,AN978:AQ978),0))+(1-IFERROR(CORREL(AB978:AE978,AR978:AU978),0)))</f>
        <v>1.18371288954543</v>
      </c>
      <c r="BB978" s="0" t="n">
        <f aca="false">AW978*((1-IFERROR(CORREL(AF978:AI978,AB978:AE978),0))+(1-IFERROR(CORREL(AF978:AI978,AJ978:AM978),0))+(1-IFERROR(CORREL(AF978:AI978,AN978:AQ978),0))+(1-IFERROR(CORREL(AF978:AI978,AR978:AU978),0)))</f>
        <v>2.65413727319416</v>
      </c>
      <c r="BC978" s="0" t="n">
        <f aca="false">AX978*((1-IFERROR(CORREL(AJ978:AM978,AB978:AE978),0))+(1-IFERROR(CORREL(AJ978:AM978,AF978:AI978),0))+(1-IFERROR(CORREL(AJ978:AM978,AN978:AQ978),0))+(1-IFERROR(CORREL(AJ978:AM978,AR978:AU978),0)))</f>
        <v>1.16145781387724</v>
      </c>
      <c r="BD978" s="0" t="n">
        <f aca="false">AY978*((1-IFERROR(CORREL(AN978:AQ978,AB978:AE978),0))+(1-IFERROR(CORREL(AN978:AQ978,AF978:AI978),0))+(1-IFERROR(CORREL(AN978:AQ978,AJ978:AM978),0))+(1-IFERROR(CORREL(AN978:AQ978,AR978:AU978),0)))</f>
        <v>1.02888204324878</v>
      </c>
      <c r="BE978" s="0" t="n">
        <f aca="false">AZ978*((1-IFERROR(CORREL(AR978:AU978,AB978:AE978),0))+(1-IFERROR(CORREL(AR978:AU978,AF978:AI978),0))+(1-IFERROR(CORREL(AR978:AU978,AJ978:AM978),0))+(1-IFERROR(CORREL(AR978:AU978,AN978:AQ978),0)))</f>
        <v>1.15990334378161</v>
      </c>
      <c r="BF978" s="0" t="n">
        <f aca="false">IF(SUM(BA978:BE978)&gt;0,BA978/SUM(BA978:BE978),1/5)</f>
        <v>0.164676894088757</v>
      </c>
      <c r="BG978" s="0" t="n">
        <f aca="false">IF(SUM(BA978:BE978)&gt;0,BB978/SUM(BA978:BE978),1/5)</f>
        <v>0.369240790140135</v>
      </c>
      <c r="BH978" s="0" t="n">
        <f aca="false">IF(SUM(BA978:BE978)&gt;0,BC978/SUM(BA978:BE978),1/5)</f>
        <v>0.161580791333506</v>
      </c>
      <c r="BI978" s="0" t="n">
        <f aca="false">IF(SUM(BA978:BE978)&gt;0,BD978/SUM(BA978:BE978),1/5)</f>
        <v>0.143136989351336</v>
      </c>
      <c r="BJ978" s="0" t="n">
        <f aca="false">IF(SUM(BA978:BE978)&gt;0,BE978/SUM(BA978:BE978),1/5)</f>
        <v>0.161364535086267</v>
      </c>
      <c r="BK978" s="0" t="n">
        <f aca="false">BF978*AB978+BG978*AF978+BH978*AJ978+BI978*AN978+BJ978*AR978</f>
        <v>0.390451885597554</v>
      </c>
      <c r="BL978" s="0" t="n">
        <f aca="false">BF978*AC978+BG978*AG978+BH978*AK978+BI978*AO978+BJ978*AS978</f>
        <v>0.57224180643187</v>
      </c>
      <c r="BM978" s="0" t="n">
        <f aca="false">BF978*AD978+BG978*AH978+BH978*AL978+BI978*AP978+BJ978*AT978</f>
        <v>0.634169230397456</v>
      </c>
      <c r="BN978" s="0" t="n">
        <f aca="false">BF978*AE978+BG978*AI978+BH978*AM978+BI978*AQ978+BJ978*AU978</f>
        <v>0.630759209859865</v>
      </c>
      <c r="BO978" s="0" t="n">
        <f aca="false">RANK(BK978,$BK978:$BN978)</f>
        <v>4</v>
      </c>
      <c r="BP978" s="0" t="n">
        <f aca="false">RANK(BL978,$BK978:$BN978)</f>
        <v>3</v>
      </c>
      <c r="BQ978" s="0" t="n">
        <f aca="false">RANK(BM978,$BK978:$BN978)</f>
        <v>1</v>
      </c>
      <c r="BR978" s="0" t="n">
        <f aca="false">RANK(BN978,$BK978:$BN978)</f>
        <v>2</v>
      </c>
    </row>
    <row r="979" customFormat="false" ht="15" hidden="false" customHeight="false" outlineLevel="0" collapsed="false">
      <c r="A979" s="0" t="n">
        <v>956</v>
      </c>
      <c r="B979" s="0" t="n">
        <f aca="false">RANDBETWEEN(1,$B$5)</f>
        <v>6</v>
      </c>
      <c r="C979" s="0" t="n">
        <f aca="false">RANDBETWEEN(1,$B$5)</f>
        <v>3</v>
      </c>
      <c r="D979" s="0" t="n">
        <f aca="false">RANDBETWEEN(1,$B$5)</f>
        <v>6</v>
      </c>
      <c r="E979" s="0" t="n">
        <f aca="false">RANDBETWEEN(1,$B$5)</f>
        <v>4</v>
      </c>
      <c r="F979" s="0" t="n">
        <f aca="false">RANDBETWEEN(1,$B$5)</f>
        <v>6</v>
      </c>
      <c r="G979" s="0" t="n">
        <f aca="false">RANDBETWEEN(1,$B$5)</f>
        <v>4</v>
      </c>
      <c r="H979" s="0" t="n">
        <f aca="true">NORMINV(RAND(),$B$8,$B$13)</f>
        <v>50.6039141406183</v>
      </c>
      <c r="I979" s="0" t="n">
        <f aca="true">NORMINV(RAND(),$C$8,$C$13)</f>
        <v>66.9615189304947</v>
      </c>
      <c r="J979" s="0" t="n">
        <f aca="true">NORMINV(RAND(),$D$8,$D$13)</f>
        <v>13.472138842579</v>
      </c>
      <c r="K979" s="0" t="n">
        <f aca="true">NORMINV(RAND(),$E$8,$E$13)</f>
        <v>3.39988559001933</v>
      </c>
      <c r="L979" s="0" t="n">
        <f aca="true">NORMINV(RAND(),$B$9,$B$14)</f>
        <v>47.2316408261229</v>
      </c>
      <c r="M979" s="0" t="n">
        <f aca="true">NORMINV(RAND(),$C$9,$C$14)</f>
        <v>45.3864739464444</v>
      </c>
      <c r="N979" s="0" t="n">
        <f aca="true">NORMINV(RAND(),$D$9,$D$14)</f>
        <v>44.0838825676671</v>
      </c>
      <c r="O979" s="0" t="n">
        <f aca="true">NORMINV(RAND(),$E$9,$E$14)</f>
        <v>26.5196195816189</v>
      </c>
      <c r="P979" s="0" t="n">
        <f aca="true">NORMINV(RAND(),$B$10,$B$15)</f>
        <v>25.1517597890733</v>
      </c>
      <c r="Q979" s="0" t="n">
        <f aca="true">NORMINV(RAND(),$C$10,$C$15)</f>
        <v>26.5821920571948</v>
      </c>
      <c r="R979" s="0" t="n">
        <f aca="true">NORMINV(RAND(),$D$10,$D$15)</f>
        <v>9.81625135714504</v>
      </c>
      <c r="S979" s="0" t="n">
        <f aca="true">NORMINV(RAND(),$E$10,$E$15)</f>
        <v>3.7488447578248</v>
      </c>
      <c r="T979" s="0" t="n">
        <f aca="false">MEDIAN(INDEX(Avaliadores!$B$17:$B$22,$B979),INDEX(Avaliadores!$B$17:$B$22,$C979),INDEX(Avaliadores!$B$17:$B$22,$D979),INDEX(Avaliadores!$B$17:$B$22,$E979),INDEX(Avaliadores!$B$17:$B$22,$F979),INDEX(Avaliadores!$B$17:$B$22,$G979))</f>
        <v>2.41666666666667</v>
      </c>
      <c r="U979" s="0" t="n">
        <f aca="false">MEDIAN(INDEX(Avaliadores!$C$17:$C$22,$B979),INDEX(Avaliadores!$C$17:$C$22,$C979),INDEX(Avaliadores!$C$17:$C$22,$D979),INDEX(Avaliadores!$C$17:$C$22,$E979),INDEX(Avaliadores!$C$17:$C$22,$F979),INDEX(Avaliadores!$C$17:$C$22,$G979))</f>
        <v>5.79166666666667</v>
      </c>
      <c r="V979" s="0" t="n">
        <f aca="false">MEDIAN(INDEX(Avaliadores!$D$17:$D$22,$B979),INDEX(Avaliadores!$D$17:$D$22,$C979),INDEX(Avaliadores!$D$17:$D$22,$D979),INDEX(Avaliadores!$D$17:$D$22,$E979),INDEX(Avaliadores!$D$17:$D$22,$F979),INDEX(Avaliadores!$D$17:$D$22,$G979))</f>
        <v>5.29166666666667</v>
      </c>
      <c r="W979" s="0" t="n">
        <f aca="false">MEDIAN(INDEX(Avaliadores!$E$17:$E$22,$B979),INDEX(Avaliadores!$E$17:$E$22,$C979),INDEX(Avaliadores!$E$17:$E$22,$D979),INDEX(Avaliadores!$E$17:$E$22,$E979),INDEX(Avaliadores!$E$17:$E$22,$F979),INDEX(Avaliadores!$E$17:$E$22,$G979))</f>
        <v>6.04166666666667</v>
      </c>
      <c r="X979" s="0" t="n">
        <f aca="false">MEDIAN(INDEX(Avaliadores!$F$17:$F$22,$B979),INDEX(Avaliadores!$F$17:$F$22,$C979),INDEX(Avaliadores!$F$17:$F$22,$D979),INDEX(Avaliadores!$F$17:$F$22,$E979),INDEX(Avaliadores!$F$17:$F$22,$F979),INDEX(Avaliadores!$F$17:$F$22,$G979))</f>
        <v>3.04166666666667</v>
      </c>
      <c r="Y979" s="0" t="n">
        <f aca="false">MEDIAN(INDEX(Avaliadores!$G$17:$G$22,$B979),INDEX(Avaliadores!$G$17:$G$22,$C979),INDEX(Avaliadores!$G$17:$G$22,$D979),INDEX(Avaliadores!$G$17:$G$22,$E979),INDEX(Avaliadores!$G$17:$G$22,$F979),INDEX(Avaliadores!$G$17:$G$22,$G979))</f>
        <v>5.04166666666667</v>
      </c>
      <c r="Z979" s="0" t="n">
        <f aca="false">MEDIAN(INDEX(Avaliadores!$H$17:$H$22,$B979),INDEX(Avaliadores!$H$17:$H$22,$C979),INDEX(Avaliadores!$H$17:$H$22,$D979),INDEX(Avaliadores!$H$17:$H$22,$E979),INDEX(Avaliadores!$H$17:$H$22,$F979),INDEX(Avaliadores!$H$17:$H$22,$G979))</f>
        <v>3.91666666666667</v>
      </c>
      <c r="AA979" s="0" t="n">
        <f aca="false">MEDIAN(INDEX(Avaliadores!$I$17:$I$22,$B979),INDEX(Avaliadores!$I$17:$I$22,$C979),INDEX(Avaliadores!$I$17:$I$22,$D979),INDEX(Avaliadores!$I$17:$I$22,$E979),INDEX(Avaliadores!$I$17:$I$22,$F979),INDEX(Avaliadores!$I$17:$I$22,$G979))</f>
        <v>6.91666666666667</v>
      </c>
      <c r="AB979" s="0" t="n">
        <f aca="false">IF(MAX(H979:K979)=MIN(H979:K979),0,IF($B$17="custo",(MAX(H979:K979)-H979)/(MAX(H979:K979)-MIN(H979:K979)),(H979-MIN(H979:K979))/(MAX(H979:K979)-MIN(H979:K979))))</f>
        <v>0.257350290264804</v>
      </c>
      <c r="AC979" s="0" t="n">
        <f aca="false">IF(MAX(H979:K979)=MIN(H979:K979),0,IF($B$17="custo",(MAX(H979:K979)-I979)/(MAX(H979:K979)-MIN(H979:K979)),(I979-MIN(H979:K979))/(MAX(H979:K979)-MIN(H979:K979))))</f>
        <v>0</v>
      </c>
      <c r="AD979" s="0" t="n">
        <f aca="false">IF(MAX(H979:K979)=MIN(H979:K979),0,IF($B$17="custo",(MAX(H979:K979)-J979)/(MAX(H979:K979)-MIN(H979:K979)),(J979-MIN(H979:K979))/(MAX(H979:K979)-MIN(H979:K979))))</f>
        <v>0.841535644645781</v>
      </c>
      <c r="AE979" s="0" t="n">
        <f aca="false">IF(MAX(H979:K979)=MIN(H979:K979),0,IF($B$17="custo",(MAX(H979:K979)-K979)/(MAX(H979:K979)-MIN(H979:K979)),(K979-MIN(H979:K979))/(MAX(H979:K979)-MIN(H979:K979))))</f>
        <v>1</v>
      </c>
      <c r="AF979" s="0" t="n">
        <f aca="false">IF(MAX(L979:O979)=MIN(L979:O979),0,IF($C$17="custo",(MAX(L979:O979)-L979)/(MAX(L979:O979)-MIN(L979:O979)),(L979-MIN(L979:O979))/(MAX(L979:O979)-MIN(L979:O979))))</f>
        <v>1</v>
      </c>
      <c r="AG979" s="0" t="n">
        <f aca="false">IF(MAX(L979:O979)=MIN(L979:O979),0,IF($C$17="custo",(MAX(L979:O979)-M979)/(MAX(L979:O979)-MIN(L979:O979)),(M979-MIN(L979:O979))/(MAX(L979:O979)-MIN(L979:O979))))</f>
        <v>0.910913239326263</v>
      </c>
      <c r="AH979" s="0" t="n">
        <f aca="false">IF(MAX(L979:O979)=MIN(L979:O979),0,IF($C$17="custo",(MAX(L979:O979)-N979)/(MAX(L979:O979)-MIN(L979:O979)),(N979-MIN(L979:O979))/(MAX(L979:O979)-MIN(L979:O979))))</f>
        <v>0.848022642440509</v>
      </c>
      <c r="AI979" s="0" t="n">
        <f aca="false">IF(MAX(L979:O979)=MIN(L979:O979),0,IF($C$17="custo",(MAX(L979:O979)-O979)/(MAX(L979:O979)-MIN(L979:O979)),(O979-MIN(L979:O979))/(MAX(L979:O979)-MIN(L979:O979))))</f>
        <v>0</v>
      </c>
      <c r="AJ979" s="0" t="n">
        <f aca="false">IF(MAX(P979:S979)=MIN(P979:S979),0,IF($D$17="custo",(MAX(P979:S979)-P979)/(MAX(P979:S979)-MIN(P979:S979)),(P979-MIN(P979:S979))/(MAX(P979:S979)-MIN(P979:S979))))</f>
        <v>0.0626466303589658</v>
      </c>
      <c r="AK979" s="0" t="n">
        <f aca="false">IF(MAX(P979:S979)=MIN(P979:S979),0,IF($D$17="custo",(MAX(P979:S979)-Q979)/(MAX(P979:S979)-MIN(P979:S979)),(Q979-MIN(P979:S979))/(MAX(P979:S979)-MIN(P979:S979))))</f>
        <v>0</v>
      </c>
      <c r="AL979" s="0" t="n">
        <f aca="false">IF(MAX(P979:S979)=MIN(P979:S979),0,IF($D$17="custo",(MAX(P979:S979)-R979)/(MAX(P979:S979)-MIN(P979:S979)),(R979-MIN(P979:S979))/(MAX(P979:S979)-MIN(P979:S979))))</f>
        <v>0.734274326064858</v>
      </c>
      <c r="AM979" s="0" t="n">
        <f aca="false">IF(MAX(P979:S979)=MIN(P979:S979),0,IF($D$17="custo",(MAX(P979:S979)-S979)/(MAX(P979:S979)-MIN(P979:S979)),(S979-MIN(P979:S979))/(MAX(P979:S979)-MIN(P979:S979))))</f>
        <v>1</v>
      </c>
      <c r="AN979" s="0" t="n">
        <f aca="false">IF(MAX(T979:W979)=MIN(T979:W979),0,IF($E$17="custo",(MAX(T979:W979)-T979)/(MAX(T979:W979)-MIN(T979:W979)),(T979-MIN(T979:W979))/(MAX(T979:W979)-MIN(T979:W979))))</f>
        <v>0</v>
      </c>
      <c r="AO979" s="0" t="n">
        <f aca="false">IF(MAX(T979:W979)=MIN(T979:W979),0,IF($E$17="custo",(MAX(T979:W979)-U979)/(MAX(T979:W979)-MIN(T979:W979)),(U979-MIN(T979:W979))/(MAX(T979:W979)-MIN(T979:W979))))</f>
        <v>0.931034482758621</v>
      </c>
      <c r="AP979" s="0" t="n">
        <f aca="false">IF(MAX(T979:W979)=MIN(T979:W979),0,IF($E$17="custo",(MAX(T979:W979)-V979)/(MAX(T979:W979)-MIN(T979:W979)),(V979-MIN(T979:W979))/(MAX(T979:W979)-MIN(T979:W979))))</f>
        <v>0.793103448275862</v>
      </c>
      <c r="AQ979" s="0" t="n">
        <f aca="false">IF(MAX(T979:W979)=MIN(T979:W979),0,IF($E$17="custo",(MAX(T979:W979)-W979)/(MAX(T979:W979)-MIN(T979:W979)),(W979-MIN(T979:W979))/(MAX(T979:W979)-MIN(T979:W979))))</f>
        <v>1</v>
      </c>
      <c r="AR979" s="0" t="n">
        <f aca="false">IF(MAX(X979:AA979)=MIN(X979:AA979),0,IF($F$17="custo",(MAX(X979:AA979)-X979)/(MAX(X979:AA979)-MIN(X979:AA979)),(X979-MIN(X979:AA979))/(MAX(X979:AA979)-MIN(X979:AA979))))</f>
        <v>0</v>
      </c>
      <c r="AS979" s="0" t="n">
        <f aca="false">IF(MAX(X979:AA979)=MIN(X979:AA979),0,IF($F$17="custo",(MAX(X979:AA979)-Y979)/(MAX(X979:AA979)-MIN(X979:AA979)),(Y979-MIN(X979:AA979))/(MAX(X979:AA979)-MIN(X979:AA979))))</f>
        <v>0.516129032258065</v>
      </c>
      <c r="AT979" s="0" t="n">
        <f aca="false">IF(MAX(X979:AA979)=MIN(X979:AA979),0,IF($F$17="custo",(MAX(X979:AA979)-Z979)/(MAX(X979:AA979)-MIN(X979:AA979)),(Z979-MIN(X979:AA979))/(MAX(X979:AA979)-MIN(X979:AA979))))</f>
        <v>0.225806451612903</v>
      </c>
      <c r="AU979" s="0" t="n">
        <f aca="false">IF(MAX(X979:AA979)=MIN(X979:AA979),0,IF($F$17="custo",(MAX(X979:AA979)-AA979)/(MAX(X979:AA979)-MIN(X979:AA979)),(AA979-MIN(X979:AA979))/(MAX(X979:AA979)-MIN(X979:AA979))))</f>
        <v>1</v>
      </c>
      <c r="AV979" s="0" t="n">
        <f aca="false">STDEVP(AB979:AE979)</f>
        <v>0.410207530150105</v>
      </c>
      <c r="AW979" s="0" t="n">
        <f aca="false">STDEVP(AF979:AI979)</f>
        <v>0.401862393036037</v>
      </c>
      <c r="AX979" s="0" t="n">
        <f aca="false">STDEVP(AJ979:AM979)</f>
        <v>0.428909126536309</v>
      </c>
      <c r="AY979" s="0" t="n">
        <f aca="false">STDEVP(AN979:AQ979)</f>
        <v>0.400189461670178</v>
      </c>
      <c r="AZ979" s="0" t="n">
        <f aca="false">STDEVP(AR979:AU979)</f>
        <v>0.373762265363112</v>
      </c>
      <c r="BA979" s="0" t="n">
        <f aca="false">AV979*((1-IFERROR(CORREL(AB979:AE979,AF979:AI979),0))+(1-IFERROR(CORREL(AB979:AE979,AJ979:AM979),0))+(1-IFERROR(CORREL(AB979:AE979,AN979:AQ979),0))+(1-IFERROR(CORREL(AB979:AE979,AR979:AU979),0)))</f>
        <v>1.20122640325995</v>
      </c>
      <c r="BB979" s="0" t="n">
        <f aca="false">AW979*((1-IFERROR(CORREL(AF979:AI979,AB979:AE979),0))+(1-IFERROR(CORREL(AF979:AI979,AJ979:AM979),0))+(1-IFERROR(CORREL(AF979:AI979,AN979:AQ979),0))+(1-IFERROR(CORREL(AF979:AI979,AR979:AU979),0)))</f>
        <v>2.80580820101099</v>
      </c>
      <c r="BC979" s="0" t="n">
        <f aca="false">AX979*((1-IFERROR(CORREL(AJ979:AM979,AB979:AE979),0))+(1-IFERROR(CORREL(AJ979:AM979,AF979:AI979),0))+(1-IFERROR(CORREL(AJ979:AM979,AN979:AQ979),0))+(1-IFERROR(CORREL(AJ979:AM979,AR979:AU979),0)))</f>
        <v>1.15872616409438</v>
      </c>
      <c r="BD979" s="0" t="n">
        <f aca="false">AY979*((1-IFERROR(CORREL(AN979:AQ979,AB979:AE979),0))+(1-IFERROR(CORREL(AN979:AQ979,AF979:AI979),0))+(1-IFERROR(CORREL(AN979:AQ979,AJ979:AM979),0))+(1-IFERROR(CORREL(AN979:AQ979,AR979:AU979),0)))</f>
        <v>1.15298931371478</v>
      </c>
      <c r="BE979" s="0" t="n">
        <f aca="false">AZ979*((1-IFERROR(CORREL(AR979:AU979,AB979:AE979),0))+(1-IFERROR(CORREL(AR979:AU979,AF979:AI979),0))+(1-IFERROR(CORREL(AR979:AU979,AJ979:AM979),0))+(1-IFERROR(CORREL(AR979:AU979,AN979:AQ979),0)))</f>
        <v>1.14360339128298</v>
      </c>
      <c r="BF979" s="0" t="n">
        <f aca="false">IF(SUM(BA979:BE979)&gt;0,BA979/SUM(BA979:BE979),1/5)</f>
        <v>0.160971522931436</v>
      </c>
      <c r="BG979" s="0" t="n">
        <f aca="false">IF(SUM(BA979:BE979)&gt;0,BB979/SUM(BA979:BE979),1/5)</f>
        <v>0.375995081314003</v>
      </c>
      <c r="BH979" s="0" t="n">
        <f aca="false">IF(SUM(BA979:BE979)&gt;0,BC979/SUM(BA979:BE979),1/5)</f>
        <v>0.155276236676601</v>
      </c>
      <c r="BI979" s="0" t="n">
        <f aca="false">IF(SUM(BA979:BE979)&gt;0,BD979/SUM(BA979:BE979),1/5)</f>
        <v>0.154507464411916</v>
      </c>
      <c r="BJ979" s="0" t="n">
        <f aca="false">IF(SUM(BA979:BE979)&gt;0,BE979/SUM(BA979:BE979),1/5)</f>
        <v>0.153249694666044</v>
      </c>
      <c r="BK979" s="0" t="n">
        <f aca="false">BF979*AB979+BG979*AF979+BH979*AJ979+BI979*AN979+BJ979*AR979</f>
        <v>0.427148682467386</v>
      </c>
      <c r="BL979" s="0" t="n">
        <f aca="false">BF979*AC979+BG979*AG979+BH979*AK979+BI979*AO979+BJ979*AS979</f>
        <v>0.565447291303403</v>
      </c>
      <c r="BM979" s="0" t="n">
        <f aca="false">BF979*AD979+BG979*AH979+BH979*AL979+BI979*AP979+BJ979*AT979</f>
        <v>0.725476143332604</v>
      </c>
      <c r="BN979" s="0" t="n">
        <f aca="false">BF979*AE979+BG979*AI979+BH979*AM979+BI979*AQ979+BJ979*AU979</f>
        <v>0.624004918685997</v>
      </c>
      <c r="BO979" s="0" t="n">
        <f aca="false">RANK(BK979,$BK979:$BN979)</f>
        <v>4</v>
      </c>
      <c r="BP979" s="0" t="n">
        <f aca="false">RANK(BL979,$BK979:$BN979)</f>
        <v>3</v>
      </c>
      <c r="BQ979" s="0" t="n">
        <f aca="false">RANK(BM979,$BK979:$BN979)</f>
        <v>1</v>
      </c>
      <c r="BR979" s="0" t="n">
        <f aca="false">RANK(BN979,$BK979:$BN979)</f>
        <v>2</v>
      </c>
    </row>
    <row r="980" customFormat="false" ht="15" hidden="false" customHeight="false" outlineLevel="0" collapsed="false">
      <c r="A980" s="0" t="n">
        <v>957</v>
      </c>
      <c r="B980" s="0" t="n">
        <f aca="false">RANDBETWEEN(1,$B$5)</f>
        <v>5</v>
      </c>
      <c r="C980" s="0" t="n">
        <f aca="false">RANDBETWEEN(1,$B$5)</f>
        <v>2</v>
      </c>
      <c r="D980" s="0" t="n">
        <f aca="false">RANDBETWEEN(1,$B$5)</f>
        <v>4</v>
      </c>
      <c r="E980" s="0" t="n">
        <f aca="false">RANDBETWEEN(1,$B$5)</f>
        <v>3</v>
      </c>
      <c r="F980" s="0" t="n">
        <f aca="false">RANDBETWEEN(1,$B$5)</f>
        <v>1</v>
      </c>
      <c r="G980" s="0" t="n">
        <f aca="false">RANDBETWEEN(1,$B$5)</f>
        <v>3</v>
      </c>
      <c r="H980" s="0" t="n">
        <f aca="true">NORMINV(RAND(),$B$8,$B$13)</f>
        <v>52.1811507189838</v>
      </c>
      <c r="I980" s="0" t="n">
        <f aca="true">NORMINV(RAND(),$C$8,$C$13)</f>
        <v>63.0778714851181</v>
      </c>
      <c r="J980" s="0" t="n">
        <f aca="true">NORMINV(RAND(),$D$8,$D$13)</f>
        <v>15.3038520482919</v>
      </c>
      <c r="K980" s="0" t="n">
        <f aca="true">NORMINV(RAND(),$E$8,$E$13)</f>
        <v>3.34690282865</v>
      </c>
      <c r="L980" s="0" t="n">
        <f aca="true">NORMINV(RAND(),$B$9,$B$14)</f>
        <v>50.0215043077</v>
      </c>
      <c r="M980" s="0" t="n">
        <f aca="true">NORMINV(RAND(),$C$9,$C$14)</f>
        <v>47.4164859242094</v>
      </c>
      <c r="N980" s="0" t="n">
        <f aca="true">NORMINV(RAND(),$D$9,$D$14)</f>
        <v>39.3836184515026</v>
      </c>
      <c r="O980" s="0" t="n">
        <f aca="true">NORMINV(RAND(),$E$9,$E$14)</f>
        <v>24.440112091415</v>
      </c>
      <c r="P980" s="0" t="n">
        <f aca="true">NORMINV(RAND(),$B$10,$B$15)</f>
        <v>25.4270660660893</v>
      </c>
      <c r="Q980" s="0" t="n">
        <f aca="true">NORMINV(RAND(),$C$10,$C$15)</f>
        <v>27.7394706921043</v>
      </c>
      <c r="R980" s="0" t="n">
        <f aca="true">NORMINV(RAND(),$D$10,$D$15)</f>
        <v>9.4541959237936</v>
      </c>
      <c r="S980" s="0" t="n">
        <f aca="true">NORMINV(RAND(),$E$10,$E$15)</f>
        <v>4.13845053932414</v>
      </c>
      <c r="T980" s="0" t="n">
        <f aca="false">MEDIAN(INDEX(Avaliadores!$B$17:$B$22,$B980),INDEX(Avaliadores!$B$17:$B$22,$C980),INDEX(Avaliadores!$B$17:$B$22,$D980),INDEX(Avaliadores!$B$17:$B$22,$E980),INDEX(Avaliadores!$B$17:$B$22,$F980),INDEX(Avaliadores!$B$17:$B$22,$G980))</f>
        <v>2.79166666666667</v>
      </c>
      <c r="U980" s="0" t="n">
        <f aca="false">MEDIAN(INDEX(Avaliadores!$C$17:$C$22,$B980),INDEX(Avaliadores!$C$17:$C$22,$C980),INDEX(Avaliadores!$C$17:$C$22,$D980),INDEX(Avaliadores!$C$17:$C$22,$E980),INDEX(Avaliadores!$C$17:$C$22,$F980),INDEX(Avaliadores!$C$17:$C$22,$G980))</f>
        <v>4.91666666666667</v>
      </c>
      <c r="V980" s="0" t="n">
        <f aca="false">MEDIAN(INDEX(Avaliadores!$D$17:$D$22,$B980),INDEX(Avaliadores!$D$17:$D$22,$C980),INDEX(Avaliadores!$D$17:$D$22,$D980),INDEX(Avaliadores!$D$17:$D$22,$E980),INDEX(Avaliadores!$D$17:$D$22,$F980),INDEX(Avaliadores!$D$17:$D$22,$G980))</f>
        <v>5.79166666666667</v>
      </c>
      <c r="W980" s="0" t="n">
        <f aca="false">MEDIAN(INDEX(Avaliadores!$E$17:$E$22,$B980),INDEX(Avaliadores!$E$17:$E$22,$C980),INDEX(Avaliadores!$E$17:$E$22,$D980),INDEX(Avaliadores!$E$17:$E$22,$E980),INDEX(Avaliadores!$E$17:$E$22,$F980),INDEX(Avaliadores!$E$17:$E$22,$G980))</f>
        <v>6.29166666666667</v>
      </c>
      <c r="X980" s="0" t="n">
        <f aca="false">MEDIAN(INDEX(Avaliadores!$F$17:$F$22,$B980),INDEX(Avaliadores!$F$17:$F$22,$C980),INDEX(Avaliadores!$F$17:$F$22,$D980),INDEX(Avaliadores!$F$17:$F$22,$E980),INDEX(Avaliadores!$F$17:$F$22,$F980),INDEX(Avaliadores!$F$17:$F$22,$G980))</f>
        <v>2.66666666666667</v>
      </c>
      <c r="Y980" s="0" t="n">
        <f aca="false">MEDIAN(INDEX(Avaliadores!$G$17:$G$22,$B980),INDEX(Avaliadores!$G$17:$G$22,$C980),INDEX(Avaliadores!$G$17:$G$22,$D980),INDEX(Avaliadores!$G$17:$G$22,$E980),INDEX(Avaliadores!$G$17:$G$22,$F980),INDEX(Avaliadores!$G$17:$G$22,$G980))</f>
        <v>5.41666666666667</v>
      </c>
      <c r="Z980" s="0" t="n">
        <f aca="false">MEDIAN(INDEX(Avaliadores!$H$17:$H$22,$B980),INDEX(Avaliadores!$H$17:$H$22,$C980),INDEX(Avaliadores!$H$17:$H$22,$D980),INDEX(Avaliadores!$H$17:$H$22,$E980),INDEX(Avaliadores!$H$17:$H$22,$F980),INDEX(Avaliadores!$H$17:$H$22,$G980))</f>
        <v>3.79166666666667</v>
      </c>
      <c r="AA980" s="0" t="n">
        <f aca="false">MEDIAN(INDEX(Avaliadores!$I$17:$I$22,$B980),INDEX(Avaliadores!$I$17:$I$22,$C980),INDEX(Avaliadores!$I$17:$I$22,$D980),INDEX(Avaliadores!$I$17:$I$22,$E980),INDEX(Avaliadores!$I$17:$I$22,$F980),INDEX(Avaliadores!$I$17:$I$22,$G980))</f>
        <v>6.66666666666667</v>
      </c>
      <c r="AB980" s="0" t="n">
        <f aca="false">IF(MAX(H980:K980)=MIN(H980:K980),0,IF($B$17="custo",(MAX(H980:K980)-H980)/(MAX(H980:K980)-MIN(H980:K980)),(H980-MIN(H980:K980))/(MAX(H980:K980)-MIN(H980:K980))))</f>
        <v>0.182430002580484</v>
      </c>
      <c r="AC980" s="0" t="n">
        <f aca="false">IF(MAX(H980:K980)=MIN(H980:K980),0,IF($B$17="custo",(MAX(H980:K980)-I980)/(MAX(H980:K980)-MIN(H980:K980)),(I980-MIN(H980:K980))/(MAX(H980:K980)-MIN(H980:K980))))</f>
        <v>0</v>
      </c>
      <c r="AD980" s="0" t="n">
        <f aca="false">IF(MAX(H980:K980)=MIN(H980:K980),0,IF($B$17="custo",(MAX(H980:K980)-J980)/(MAX(H980:K980)-MIN(H980:K980)),(J980-MIN(H980:K980))/(MAX(H980:K980)-MIN(H980:K980))))</f>
        <v>0.799819934473018</v>
      </c>
      <c r="AE980" s="0" t="n">
        <f aca="false">IF(MAX(H980:K980)=MIN(H980:K980),0,IF($B$17="custo",(MAX(H980:K980)-K980)/(MAX(H980:K980)-MIN(H980:K980)),(K980-MIN(H980:K980))/(MAX(H980:K980)-MIN(H980:K980))))</f>
        <v>1</v>
      </c>
      <c r="AF980" s="0" t="n">
        <f aca="false">IF(MAX(L980:O980)=MIN(L980:O980),0,IF($C$17="custo",(MAX(L980:O980)-L980)/(MAX(L980:O980)-MIN(L980:O980)),(L980-MIN(L980:O980))/(MAX(L980:O980)-MIN(L980:O980))))</f>
        <v>1</v>
      </c>
      <c r="AG980" s="0" t="n">
        <f aca="false">IF(MAX(L980:O980)=MIN(L980:O980),0,IF($C$17="custo",(MAX(L980:O980)-M980)/(MAX(L980:O980)-MIN(L980:O980)),(M980-MIN(L980:O980))/(MAX(L980:O980)-MIN(L980:O980))))</f>
        <v>0.898167450720986</v>
      </c>
      <c r="AH980" s="0" t="n">
        <f aca="false">IF(MAX(L980:O980)=MIN(L980:O980),0,IF($C$17="custo",(MAX(L980:O980)-N980)/(MAX(L980:O980)-MIN(L980:O980)),(N980-MIN(L980:O980))/(MAX(L980:O980)-MIN(L980:O980))))</f>
        <v>0.584155320153943</v>
      </c>
      <c r="AI980" s="0" t="n">
        <f aca="false">IF(MAX(L980:O980)=MIN(L980:O980),0,IF($C$17="custo",(MAX(L980:O980)-O980)/(MAX(L980:O980)-MIN(L980:O980)),(O980-MIN(L980:O980))/(MAX(L980:O980)-MIN(L980:O980))))</f>
        <v>0</v>
      </c>
      <c r="AJ980" s="0" t="n">
        <f aca="false">IF(MAX(P980:S980)=MIN(P980:S980),0,IF($D$17="custo",(MAX(P980:S980)-P980)/(MAX(P980:S980)-MIN(P980:S980)),(P980-MIN(P980:S980))/(MAX(P980:S980)-MIN(P980:S980))))</f>
        <v>0.0979790115446617</v>
      </c>
      <c r="AK980" s="0" t="n">
        <f aca="false">IF(MAX(P980:S980)=MIN(P980:S980),0,IF($D$17="custo",(MAX(P980:S980)-Q980)/(MAX(P980:S980)-MIN(P980:S980)),(Q980-MIN(P980:S980))/(MAX(P980:S980)-MIN(P980:S980))))</f>
        <v>0</v>
      </c>
      <c r="AL980" s="0" t="n">
        <f aca="false">IF(MAX(P980:S980)=MIN(P980:S980),0,IF($D$17="custo",(MAX(P980:S980)-R980)/(MAX(P980:S980)-MIN(P980:S980)),(R980-MIN(P980:S980))/(MAX(P980:S980)-MIN(P980:S980))))</f>
        <v>0.774766287641034</v>
      </c>
      <c r="AM980" s="0" t="n">
        <f aca="false">IF(MAX(P980:S980)=MIN(P980:S980),0,IF($D$17="custo",(MAX(P980:S980)-S980)/(MAX(P980:S980)-MIN(P980:S980)),(S980-MIN(P980:S980))/(MAX(P980:S980)-MIN(P980:S980))))</f>
        <v>1</v>
      </c>
      <c r="AN980" s="0" t="n">
        <f aca="false">IF(MAX(T980:W980)=MIN(T980:W980),0,IF($E$17="custo",(MAX(T980:W980)-T980)/(MAX(T980:W980)-MIN(T980:W980)),(T980-MIN(T980:W980))/(MAX(T980:W980)-MIN(T980:W980))))</f>
        <v>0</v>
      </c>
      <c r="AO980" s="0" t="n">
        <f aca="false">IF(MAX(T980:W980)=MIN(T980:W980),0,IF($E$17="custo",(MAX(T980:W980)-U980)/(MAX(T980:W980)-MIN(T980:W980)),(U980-MIN(T980:W980))/(MAX(T980:W980)-MIN(T980:W980))))</f>
        <v>0.607142857142857</v>
      </c>
      <c r="AP980" s="0" t="n">
        <f aca="false">IF(MAX(T980:W980)=MIN(T980:W980),0,IF($E$17="custo",(MAX(T980:W980)-V980)/(MAX(T980:W980)-MIN(T980:W980)),(V980-MIN(T980:W980))/(MAX(T980:W980)-MIN(T980:W980))))</f>
        <v>0.857142857142857</v>
      </c>
      <c r="AQ980" s="0" t="n">
        <f aca="false">IF(MAX(T980:W980)=MIN(T980:W980),0,IF($E$17="custo",(MAX(T980:W980)-W980)/(MAX(T980:W980)-MIN(T980:W980)),(W980-MIN(T980:W980))/(MAX(T980:W980)-MIN(T980:W980))))</f>
        <v>1</v>
      </c>
      <c r="AR980" s="0" t="n">
        <f aca="false">IF(MAX(X980:AA980)=MIN(X980:AA980),0,IF($F$17="custo",(MAX(X980:AA980)-X980)/(MAX(X980:AA980)-MIN(X980:AA980)),(X980-MIN(X980:AA980))/(MAX(X980:AA980)-MIN(X980:AA980))))</f>
        <v>0</v>
      </c>
      <c r="AS980" s="0" t="n">
        <f aca="false">IF(MAX(X980:AA980)=MIN(X980:AA980),0,IF($F$17="custo",(MAX(X980:AA980)-Y980)/(MAX(X980:AA980)-MIN(X980:AA980)),(Y980-MIN(X980:AA980))/(MAX(X980:AA980)-MIN(X980:AA980))))</f>
        <v>0.6875</v>
      </c>
      <c r="AT980" s="0" t="n">
        <f aca="false">IF(MAX(X980:AA980)=MIN(X980:AA980),0,IF($F$17="custo",(MAX(X980:AA980)-Z980)/(MAX(X980:AA980)-MIN(X980:AA980)),(Z980-MIN(X980:AA980))/(MAX(X980:AA980)-MIN(X980:AA980))))</f>
        <v>0.28125</v>
      </c>
      <c r="AU980" s="0" t="n">
        <f aca="false">IF(MAX(X980:AA980)=MIN(X980:AA980),0,IF($F$17="custo",(MAX(X980:AA980)-AA980)/(MAX(X980:AA980)-MIN(X980:AA980)),(AA980-MIN(X980:AA980))/(MAX(X980:AA980)-MIN(X980:AA980))))</f>
        <v>1</v>
      </c>
      <c r="AV980" s="0" t="n">
        <f aca="false">STDEVP(AB980:AE980)</f>
        <v>0.415530964605764</v>
      </c>
      <c r="AW980" s="0" t="n">
        <f aca="false">STDEVP(AF980:AI980)</f>
        <v>0.389698801286886</v>
      </c>
      <c r="AX980" s="0" t="n">
        <f aca="false">STDEVP(AJ980:AM980)</f>
        <v>0.428097228519062</v>
      </c>
      <c r="AY980" s="0" t="n">
        <f aca="false">STDEVP(AN980:AQ980)</f>
        <v>0.382472321260784</v>
      </c>
      <c r="AZ980" s="0" t="n">
        <f aca="false">STDEVP(AR980:AU980)</f>
        <v>0.381694796884566</v>
      </c>
      <c r="BA980" s="0" t="n">
        <f aca="false">AV980*((1-IFERROR(CORREL(AB980:AE980,AF980:AI980),0))+(1-IFERROR(CORREL(AB980:AE980,AJ980:AM980),0))+(1-IFERROR(CORREL(AB980:AE980,AN980:AQ980),0))+(1-IFERROR(CORREL(AB980:AE980,AR980:AU980),0)))</f>
        <v>1.15338772854499</v>
      </c>
      <c r="BB980" s="0" t="n">
        <f aca="false">AW980*((1-IFERROR(CORREL(AF980:AI980,AB980:AE980),0))+(1-IFERROR(CORREL(AF980:AI980,AJ980:AM980),0))+(1-IFERROR(CORREL(AF980:AI980,AN980:AQ980),0))+(1-IFERROR(CORREL(AF980:AI980,AR980:AU980),0)))</f>
        <v>2.86928500631263</v>
      </c>
      <c r="BC980" s="0" t="n">
        <f aca="false">AX980*((1-IFERROR(CORREL(AJ980:AM980,AB980:AE980),0))+(1-IFERROR(CORREL(AJ980:AM980,AF980:AI980),0))+(1-IFERROR(CORREL(AJ980:AM980,AN980:AQ980),0))+(1-IFERROR(CORREL(AJ980:AM980,AR980:AU980),0)))</f>
        <v>1.15034778498967</v>
      </c>
      <c r="BD980" s="0" t="n">
        <f aca="false">AY980*((1-IFERROR(CORREL(AN980:AQ980,AB980:AE980),0))+(1-IFERROR(CORREL(AN980:AQ980,AF980:AI980),0))+(1-IFERROR(CORREL(AN980:AQ980,AJ980:AM980),0))+(1-IFERROR(CORREL(AN980:AQ980,AR980:AU980),0)))</f>
        <v>0.97066368261776</v>
      </c>
      <c r="BE980" s="0" t="n">
        <f aca="false">AZ980*((1-IFERROR(CORREL(AR980:AU980,AB980:AE980),0))+(1-IFERROR(CORREL(AR980:AU980,AF980:AI980),0))+(1-IFERROR(CORREL(AR980:AU980,AJ980:AM980),0))+(1-IFERROR(CORREL(AR980:AU980,AN980:AQ980),0)))</f>
        <v>1.19483378825943</v>
      </c>
      <c r="BF980" s="0" t="n">
        <f aca="false">IF(SUM(BA980:BE980)&gt;0,BA980/SUM(BA980:BE980),1/5)</f>
        <v>0.15716902649865</v>
      </c>
      <c r="BG980" s="0" t="n">
        <f aca="false">IF(SUM(BA980:BE980)&gt;0,BB980/SUM(BA980:BE980),1/5)</f>
        <v>0.390989707995438</v>
      </c>
      <c r="BH980" s="0" t="n">
        <f aca="false">IF(SUM(BA980:BE980)&gt;0,BC980/SUM(BA980:BE980),1/5)</f>
        <v>0.156754781611716</v>
      </c>
      <c r="BI980" s="0" t="n">
        <f aca="false">IF(SUM(BA980:BE980)&gt;0,BD980/SUM(BA980:BE980),1/5)</f>
        <v>0.132269714926724</v>
      </c>
      <c r="BJ980" s="0" t="n">
        <f aca="false">IF(SUM(BA980:BE980)&gt;0,BE980/SUM(BA980:BE980),1/5)</f>
        <v>0.162816768967473</v>
      </c>
      <c r="BK980" s="0" t="n">
        <f aca="false">BF980*AB980+BG980*AF980+BH980*AJ980+BI980*AN980+BJ980*AR980</f>
        <v>0.435020732462374</v>
      </c>
      <c r="BL980" s="0" t="n">
        <f aca="false">BF980*AC980+BG980*AG980+BH980*AK980+BI980*AO980+BJ980*AS980</f>
        <v>0.543417370587625</v>
      </c>
      <c r="BM980" s="0" t="n">
        <f aca="false">BF980*AD980+BG980*AH980+BH980*AL980+BI980*AP980+BJ980*AT980</f>
        <v>0.634720216383465</v>
      </c>
      <c r="BN980" s="0" t="n">
        <f aca="false">BF980*AE980+BG980*AI980+BH980*AM980+BI980*AQ980+BJ980*AU980</f>
        <v>0.609010292004563</v>
      </c>
      <c r="BO980" s="0" t="n">
        <f aca="false">RANK(BK980,$BK980:$BN980)</f>
        <v>4</v>
      </c>
      <c r="BP980" s="0" t="n">
        <f aca="false">RANK(BL980,$BK980:$BN980)</f>
        <v>3</v>
      </c>
      <c r="BQ980" s="0" t="n">
        <f aca="false">RANK(BM980,$BK980:$BN980)</f>
        <v>1</v>
      </c>
      <c r="BR980" s="0" t="n">
        <f aca="false">RANK(BN980,$BK980:$BN980)</f>
        <v>2</v>
      </c>
    </row>
    <row r="981" customFormat="false" ht="15" hidden="false" customHeight="false" outlineLevel="0" collapsed="false">
      <c r="A981" s="0" t="n">
        <v>958</v>
      </c>
      <c r="B981" s="0" t="n">
        <f aca="false">RANDBETWEEN(1,$B$5)</f>
        <v>2</v>
      </c>
      <c r="C981" s="0" t="n">
        <f aca="false">RANDBETWEEN(1,$B$5)</f>
        <v>2</v>
      </c>
      <c r="D981" s="0" t="n">
        <f aca="false">RANDBETWEEN(1,$B$5)</f>
        <v>4</v>
      </c>
      <c r="E981" s="0" t="n">
        <f aca="false">RANDBETWEEN(1,$B$5)</f>
        <v>2</v>
      </c>
      <c r="F981" s="0" t="n">
        <f aca="false">RANDBETWEEN(1,$B$5)</f>
        <v>5</v>
      </c>
      <c r="G981" s="0" t="n">
        <f aca="false">RANDBETWEEN(1,$B$5)</f>
        <v>4</v>
      </c>
      <c r="H981" s="0" t="n">
        <f aca="true">NORMINV(RAND(),$B$8,$B$13)</f>
        <v>46.6940612374016</v>
      </c>
      <c r="I981" s="0" t="n">
        <f aca="true">NORMINV(RAND(),$C$8,$C$13)</f>
        <v>65.3570601861073</v>
      </c>
      <c r="J981" s="0" t="n">
        <f aca="true">NORMINV(RAND(),$D$8,$D$13)</f>
        <v>13.93071733197</v>
      </c>
      <c r="K981" s="0" t="n">
        <f aca="true">NORMINV(RAND(),$E$8,$E$13)</f>
        <v>3.17956715999302</v>
      </c>
      <c r="L981" s="0" t="n">
        <f aca="true">NORMINV(RAND(),$B$9,$B$14)</f>
        <v>47.9725971051722</v>
      </c>
      <c r="M981" s="0" t="n">
        <f aca="true">NORMINV(RAND(),$C$9,$C$14)</f>
        <v>48.9999997160347</v>
      </c>
      <c r="N981" s="0" t="n">
        <f aca="true">NORMINV(RAND(),$D$9,$D$14)</f>
        <v>40.845063151279</v>
      </c>
      <c r="O981" s="0" t="n">
        <f aca="true">NORMINV(RAND(),$E$9,$E$14)</f>
        <v>20.2793510832788</v>
      </c>
      <c r="P981" s="0" t="n">
        <f aca="true">NORMINV(RAND(),$B$10,$B$15)</f>
        <v>22.8715662730543</v>
      </c>
      <c r="Q981" s="0" t="n">
        <f aca="true">NORMINV(RAND(),$C$10,$C$15)</f>
        <v>28.7844173938435</v>
      </c>
      <c r="R981" s="0" t="n">
        <f aca="true">NORMINV(RAND(),$D$10,$D$15)</f>
        <v>10.4864279296356</v>
      </c>
      <c r="S981" s="0" t="n">
        <f aca="true">NORMINV(RAND(),$E$10,$E$15)</f>
        <v>4.37731512311896</v>
      </c>
      <c r="T981" s="0" t="n">
        <f aca="false">MEDIAN(INDEX(Avaliadores!$B$17:$B$22,$B981),INDEX(Avaliadores!$B$17:$B$22,$C981),INDEX(Avaliadores!$B$17:$B$22,$D981),INDEX(Avaliadores!$B$17:$B$22,$E981),INDEX(Avaliadores!$B$17:$B$22,$F981),INDEX(Avaliadores!$B$17:$B$22,$G981))</f>
        <v>3.04166666666667</v>
      </c>
      <c r="U981" s="0" t="n">
        <f aca="false">MEDIAN(INDEX(Avaliadores!$C$17:$C$22,$B981),INDEX(Avaliadores!$C$17:$C$22,$C981),INDEX(Avaliadores!$C$17:$C$22,$D981),INDEX(Avaliadores!$C$17:$C$22,$E981),INDEX(Avaliadores!$C$17:$C$22,$F981),INDEX(Avaliadores!$C$17:$C$22,$G981))</f>
        <v>5.29166666666667</v>
      </c>
      <c r="V981" s="0" t="n">
        <f aca="false">MEDIAN(INDEX(Avaliadores!$D$17:$D$22,$B981),INDEX(Avaliadores!$D$17:$D$22,$C981),INDEX(Avaliadores!$D$17:$D$22,$D981),INDEX(Avaliadores!$D$17:$D$22,$E981),INDEX(Avaliadores!$D$17:$D$22,$F981),INDEX(Avaliadores!$D$17:$D$22,$G981))</f>
        <v>5.79166666666667</v>
      </c>
      <c r="W981" s="0" t="n">
        <f aca="false">MEDIAN(INDEX(Avaliadores!$E$17:$E$22,$B981),INDEX(Avaliadores!$E$17:$E$22,$C981),INDEX(Avaliadores!$E$17:$E$22,$D981),INDEX(Avaliadores!$E$17:$E$22,$E981),INDEX(Avaliadores!$E$17:$E$22,$F981),INDEX(Avaliadores!$E$17:$E$22,$G981))</f>
        <v>6.29166666666667</v>
      </c>
      <c r="X981" s="0" t="n">
        <f aca="false">MEDIAN(INDEX(Avaliadores!$F$17:$F$22,$B981),INDEX(Avaliadores!$F$17:$F$22,$C981),INDEX(Avaliadores!$F$17:$F$22,$D981),INDEX(Avaliadores!$F$17:$F$22,$E981),INDEX(Avaliadores!$F$17:$F$22,$F981),INDEX(Avaliadores!$F$17:$F$22,$G981))</f>
        <v>2.29166666666667</v>
      </c>
      <c r="Y981" s="0" t="n">
        <f aca="false">MEDIAN(INDEX(Avaliadores!$G$17:$G$22,$B981),INDEX(Avaliadores!$G$17:$G$22,$C981),INDEX(Avaliadores!$G$17:$G$22,$D981),INDEX(Avaliadores!$G$17:$G$22,$E981),INDEX(Avaliadores!$G$17:$G$22,$F981),INDEX(Avaliadores!$G$17:$G$22,$G981))</f>
        <v>5.29166666666667</v>
      </c>
      <c r="Z981" s="0" t="n">
        <f aca="false">MEDIAN(INDEX(Avaliadores!$H$17:$H$22,$B981),INDEX(Avaliadores!$H$17:$H$22,$C981),INDEX(Avaliadores!$H$17:$H$22,$D981),INDEX(Avaliadores!$H$17:$H$22,$E981),INDEX(Avaliadores!$H$17:$H$22,$F981),INDEX(Avaliadores!$H$17:$H$22,$G981))</f>
        <v>3.79166666666667</v>
      </c>
      <c r="AA981" s="0" t="n">
        <f aca="false">MEDIAN(INDEX(Avaliadores!$I$17:$I$22,$B981),INDEX(Avaliadores!$I$17:$I$22,$C981),INDEX(Avaliadores!$I$17:$I$22,$D981),INDEX(Avaliadores!$I$17:$I$22,$E981),INDEX(Avaliadores!$I$17:$I$22,$F981),INDEX(Avaliadores!$I$17:$I$22,$G981))</f>
        <v>6.04166666666667</v>
      </c>
      <c r="AB981" s="0" t="n">
        <f aca="false">IF(MAX(H981:K981)=MIN(H981:K981),0,IF($B$17="custo",(MAX(H981:K981)-H981)/(MAX(H981:K981)-MIN(H981:K981)),(H981-MIN(H981:K981))/(MAX(H981:K981)-MIN(H981:K981))))</f>
        <v>0.300156825893049</v>
      </c>
      <c r="AC981" s="0" t="n">
        <f aca="false">IF(MAX(H981:K981)=MIN(H981:K981),0,IF($B$17="custo",(MAX(H981:K981)-I981)/(MAX(H981:K981)-MIN(H981:K981)),(I981-MIN(H981:K981))/(MAX(H981:K981)-MIN(H981:K981))))</f>
        <v>0</v>
      </c>
      <c r="AD981" s="0" t="n">
        <f aca="false">IF(MAX(H981:K981)=MIN(H981:K981),0,IF($B$17="custo",(MAX(H981:K981)-J981)/(MAX(H981:K981)-MIN(H981:K981)),(J981-MIN(H981:K981))/(MAX(H981:K981)-MIN(H981:K981))))</f>
        <v>0.827089359047307</v>
      </c>
      <c r="AE981" s="0" t="n">
        <f aca="false">IF(MAX(H981:K981)=MIN(H981:K981),0,IF($B$17="custo",(MAX(H981:K981)-K981)/(MAX(H981:K981)-MIN(H981:K981)),(K981-MIN(H981:K981))/(MAX(H981:K981)-MIN(H981:K981))))</f>
        <v>1</v>
      </c>
      <c r="AF981" s="0" t="n">
        <f aca="false">IF(MAX(L981:O981)=MIN(L981:O981),0,IF($C$17="custo",(MAX(L981:O981)-L981)/(MAX(L981:O981)-MIN(L981:O981)),(L981-MIN(L981:O981))/(MAX(L981:O981)-MIN(L981:O981))))</f>
        <v>0.964227736497193</v>
      </c>
      <c r="AG981" s="0" t="n">
        <f aca="false">IF(MAX(L981:O981)=MIN(L981:O981),0,IF($C$17="custo",(MAX(L981:O981)-M981)/(MAX(L981:O981)-MIN(L981:O981)),(M981-MIN(L981:O981))/(MAX(L981:O981)-MIN(L981:O981))))</f>
        <v>1</v>
      </c>
      <c r="AH981" s="0" t="n">
        <f aca="false">IF(MAX(L981:O981)=MIN(L981:O981),0,IF($C$17="custo",(MAX(L981:O981)-N981)/(MAX(L981:O981)-MIN(L981:O981)),(N981-MIN(L981:O981))/(MAX(L981:O981)-MIN(L981:O981))))</f>
        <v>0.716060153479437</v>
      </c>
      <c r="AI981" s="0" t="n">
        <f aca="false">IF(MAX(L981:O981)=MIN(L981:O981),0,IF($C$17="custo",(MAX(L981:O981)-O981)/(MAX(L981:O981)-MIN(L981:O981)),(O981-MIN(L981:O981))/(MAX(L981:O981)-MIN(L981:O981))))</f>
        <v>0</v>
      </c>
      <c r="AJ981" s="0" t="n">
        <f aca="false">IF(MAX(P981:S981)=MIN(P981:S981),0,IF($D$17="custo",(MAX(P981:S981)-P981)/(MAX(P981:S981)-MIN(P981:S981)),(P981-MIN(P981:S981))/(MAX(P981:S981)-MIN(P981:S981))))</f>
        <v>0.242259447893634</v>
      </c>
      <c r="AK981" s="0" t="n">
        <f aca="false">IF(MAX(P981:S981)=MIN(P981:S981),0,IF($D$17="custo",(MAX(P981:S981)-Q981)/(MAX(P981:S981)-MIN(P981:S981)),(Q981-MIN(P981:S981))/(MAX(P981:S981)-MIN(P981:S981))))</f>
        <v>0</v>
      </c>
      <c r="AL981" s="0" t="n">
        <f aca="false">IF(MAX(P981:S981)=MIN(P981:S981),0,IF($D$17="custo",(MAX(P981:S981)-R981)/(MAX(P981:S981)-MIN(P981:S981)),(R981-MIN(P981:S981))/(MAX(P981:S981)-MIN(P981:S981))))</f>
        <v>0.749699380993527</v>
      </c>
      <c r="AM981" s="0" t="n">
        <f aca="false">IF(MAX(P981:S981)=MIN(P981:S981),0,IF($D$17="custo",(MAX(P981:S981)-S981)/(MAX(P981:S981)-MIN(P981:S981)),(S981-MIN(P981:S981))/(MAX(P981:S981)-MIN(P981:S981))))</f>
        <v>1</v>
      </c>
      <c r="AN981" s="0" t="n">
        <f aca="false">IF(MAX(T981:W981)=MIN(T981:W981),0,IF($E$17="custo",(MAX(T981:W981)-T981)/(MAX(T981:W981)-MIN(T981:W981)),(T981-MIN(T981:W981))/(MAX(T981:W981)-MIN(T981:W981))))</f>
        <v>0</v>
      </c>
      <c r="AO981" s="0" t="n">
        <f aca="false">IF(MAX(T981:W981)=MIN(T981:W981),0,IF($E$17="custo",(MAX(T981:W981)-U981)/(MAX(T981:W981)-MIN(T981:W981)),(U981-MIN(T981:W981))/(MAX(T981:W981)-MIN(T981:W981))))</f>
        <v>0.692307692307692</v>
      </c>
      <c r="AP981" s="0" t="n">
        <f aca="false">IF(MAX(T981:W981)=MIN(T981:W981),0,IF($E$17="custo",(MAX(T981:W981)-V981)/(MAX(T981:W981)-MIN(T981:W981)),(V981-MIN(T981:W981))/(MAX(T981:W981)-MIN(T981:W981))))</f>
        <v>0.846153846153846</v>
      </c>
      <c r="AQ981" s="0" t="n">
        <f aca="false">IF(MAX(T981:W981)=MIN(T981:W981),0,IF($E$17="custo",(MAX(T981:W981)-W981)/(MAX(T981:W981)-MIN(T981:W981)),(W981-MIN(T981:W981))/(MAX(T981:W981)-MIN(T981:W981))))</f>
        <v>1</v>
      </c>
      <c r="AR981" s="0" t="n">
        <f aca="false">IF(MAX(X981:AA981)=MIN(X981:AA981),0,IF($F$17="custo",(MAX(X981:AA981)-X981)/(MAX(X981:AA981)-MIN(X981:AA981)),(X981-MIN(X981:AA981))/(MAX(X981:AA981)-MIN(X981:AA981))))</f>
        <v>0</v>
      </c>
      <c r="AS981" s="0" t="n">
        <f aca="false">IF(MAX(X981:AA981)=MIN(X981:AA981),0,IF($F$17="custo",(MAX(X981:AA981)-Y981)/(MAX(X981:AA981)-MIN(X981:AA981)),(Y981-MIN(X981:AA981))/(MAX(X981:AA981)-MIN(X981:AA981))))</f>
        <v>0.8</v>
      </c>
      <c r="AT981" s="0" t="n">
        <f aca="false">IF(MAX(X981:AA981)=MIN(X981:AA981),0,IF($F$17="custo",(MAX(X981:AA981)-Z981)/(MAX(X981:AA981)-MIN(X981:AA981)),(Z981-MIN(X981:AA981))/(MAX(X981:AA981)-MIN(X981:AA981))))</f>
        <v>0.4</v>
      </c>
      <c r="AU981" s="0" t="n">
        <f aca="false">IF(MAX(X981:AA981)=MIN(X981:AA981),0,IF($F$17="custo",(MAX(X981:AA981)-AA981)/(MAX(X981:AA981)-MIN(X981:AA981)),(AA981-MIN(X981:AA981))/(MAX(X981:AA981)-MIN(X981:AA981))))</f>
        <v>1</v>
      </c>
      <c r="AV981" s="0" t="n">
        <f aca="false">STDEVP(AB981:AE981)</f>
        <v>0.400898006088722</v>
      </c>
      <c r="AW981" s="0" t="n">
        <f aca="false">STDEVP(AF981:AI981)</f>
        <v>0.402023468824474</v>
      </c>
      <c r="AX981" s="0" t="n">
        <f aca="false">STDEVP(AJ981:AM981)</f>
        <v>0.396473141574694</v>
      </c>
      <c r="AY981" s="0" t="n">
        <f aca="false">STDEVP(AN981:AQ981)</f>
        <v>0.38220397912215</v>
      </c>
      <c r="AZ981" s="0" t="n">
        <f aca="false">STDEVP(AR981:AU981)</f>
        <v>0.38405728739343</v>
      </c>
      <c r="BA981" s="0" t="n">
        <f aca="false">AV981*((1-IFERROR(CORREL(AB981:AE981,AF981:AI981),0))+(1-IFERROR(CORREL(AB981:AE981,AJ981:AM981),0))+(1-IFERROR(CORREL(AB981:AE981,AN981:AQ981),0))+(1-IFERROR(CORREL(AB981:AE981,AR981:AU981),0)))</f>
        <v>1.20875106356328</v>
      </c>
      <c r="BB981" s="0" t="n">
        <f aca="false">AW981*((1-IFERROR(CORREL(AF981:AI981,AB981:AE981),0))+(1-IFERROR(CORREL(AF981:AI981,AJ981:AM981),0))+(1-IFERROR(CORREL(AF981:AI981,AN981:AQ981),0))+(1-IFERROR(CORREL(AF981:AI981,AR981:AU981),0)))</f>
        <v>2.81884817058238</v>
      </c>
      <c r="BC981" s="0" t="n">
        <f aca="false">AX981*((1-IFERROR(CORREL(AJ981:AM981,AB981:AE981),0))+(1-IFERROR(CORREL(AJ981:AM981,AF981:AI981),0))+(1-IFERROR(CORREL(AJ981:AM981,AN981:AQ981),0))+(1-IFERROR(CORREL(AJ981:AM981,AR981:AU981),0)))</f>
        <v>1.16665408938387</v>
      </c>
      <c r="BD981" s="0" t="n">
        <f aca="false">AY981*((1-IFERROR(CORREL(AN981:AQ981,AB981:AE981),0))+(1-IFERROR(CORREL(AN981:AQ981,AF981:AI981),0))+(1-IFERROR(CORREL(AN981:AQ981,AJ981:AM981),0))+(1-IFERROR(CORREL(AN981:AQ981,AR981:AU981),0)))</f>
        <v>1.00466935714154</v>
      </c>
      <c r="BE981" s="0" t="n">
        <f aca="false">AZ981*((1-IFERROR(CORREL(AR981:AU981,AB981:AE981),0))+(1-IFERROR(CORREL(AR981:AU981,AF981:AI981),0))+(1-IFERROR(CORREL(AR981:AU981,AJ981:AM981),0))+(1-IFERROR(CORREL(AR981:AU981,AN981:AQ981),0)))</f>
        <v>1.22367749513594</v>
      </c>
      <c r="BF981" s="0" t="n">
        <f aca="false">IF(SUM(BA981:BE981)&gt;0,BA981/SUM(BA981:BE981),1/5)</f>
        <v>0.162847389719716</v>
      </c>
      <c r="BG981" s="0" t="n">
        <f aca="false">IF(SUM(BA981:BE981)&gt;0,BB981/SUM(BA981:BE981),1/5)</f>
        <v>0.37976559478039</v>
      </c>
      <c r="BH981" s="0" t="n">
        <f aca="false">IF(SUM(BA981:BE981)&gt;0,BC981/SUM(BA981:BE981),1/5)</f>
        <v>0.157175930502956</v>
      </c>
      <c r="BI981" s="0" t="n">
        <f aca="false">IF(SUM(BA981:BE981)&gt;0,BD981/SUM(BA981:BE981),1/5)</f>
        <v>0.135352751508309</v>
      </c>
      <c r="BJ981" s="0" t="n">
        <f aca="false">IF(SUM(BA981:BE981)&gt;0,BE981/SUM(BA981:BE981),1/5)</f>
        <v>0.164858333488628</v>
      </c>
      <c r="BK981" s="0" t="n">
        <f aca="false">BF981*AB981+BG981*AF981+BH981*AJ981+BI981*AN981+BJ981*AR981</f>
        <v>0.453137629603659</v>
      </c>
      <c r="BL981" s="0" t="n">
        <f aca="false">BF981*AC981+BG981*AG981+BH981*AK981+BI981*AO981+BJ981*AS981</f>
        <v>0.605358012615507</v>
      </c>
      <c r="BM981" s="0" t="n">
        <f aca="false">BF981*AD981+BG981*AH981+BH981*AL981+BI981*AP981+BJ981*AT981</f>
        <v>0.704931635747324</v>
      </c>
      <c r="BN981" s="0" t="n">
        <f aca="false">BF981*AE981+BG981*AI981+BH981*AM981+BI981*AQ981+BJ981*AU981</f>
        <v>0.62023440521961</v>
      </c>
      <c r="BO981" s="0" t="n">
        <f aca="false">RANK(BK981,$BK981:$BN981)</f>
        <v>4</v>
      </c>
      <c r="BP981" s="0" t="n">
        <f aca="false">RANK(BL981,$BK981:$BN981)</f>
        <v>3</v>
      </c>
      <c r="BQ981" s="0" t="n">
        <f aca="false">RANK(BM981,$BK981:$BN981)</f>
        <v>1</v>
      </c>
      <c r="BR981" s="0" t="n">
        <f aca="false">RANK(BN981,$BK981:$BN981)</f>
        <v>2</v>
      </c>
    </row>
    <row r="982" customFormat="false" ht="15" hidden="false" customHeight="false" outlineLevel="0" collapsed="false">
      <c r="A982" s="0" t="n">
        <v>959</v>
      </c>
      <c r="B982" s="0" t="n">
        <f aca="false">RANDBETWEEN(1,$B$5)</f>
        <v>5</v>
      </c>
      <c r="C982" s="0" t="n">
        <f aca="false">RANDBETWEEN(1,$B$5)</f>
        <v>2</v>
      </c>
      <c r="D982" s="0" t="n">
        <f aca="false">RANDBETWEEN(1,$B$5)</f>
        <v>3</v>
      </c>
      <c r="E982" s="0" t="n">
        <f aca="false">RANDBETWEEN(1,$B$5)</f>
        <v>4</v>
      </c>
      <c r="F982" s="0" t="n">
        <f aca="false">RANDBETWEEN(1,$B$5)</f>
        <v>4</v>
      </c>
      <c r="G982" s="0" t="n">
        <f aca="false">RANDBETWEEN(1,$B$5)</f>
        <v>2</v>
      </c>
      <c r="H982" s="0" t="n">
        <f aca="true">NORMINV(RAND(),$B$8,$B$13)</f>
        <v>51.2382543585546</v>
      </c>
      <c r="I982" s="0" t="n">
        <f aca="true">NORMINV(RAND(),$C$8,$C$13)</f>
        <v>67.9098030850097</v>
      </c>
      <c r="J982" s="0" t="n">
        <f aca="true">NORMINV(RAND(),$D$8,$D$13)</f>
        <v>15.0329717648478</v>
      </c>
      <c r="K982" s="0" t="n">
        <f aca="true">NORMINV(RAND(),$E$8,$E$13)</f>
        <v>2.96547168167531</v>
      </c>
      <c r="L982" s="0" t="n">
        <f aca="true">NORMINV(RAND(),$B$9,$B$14)</f>
        <v>40.0094425377447</v>
      </c>
      <c r="M982" s="0" t="n">
        <f aca="true">NORMINV(RAND(),$C$9,$C$14)</f>
        <v>55.4936698933572</v>
      </c>
      <c r="N982" s="0" t="n">
        <f aca="true">NORMINV(RAND(),$D$9,$D$14)</f>
        <v>46.3469619441452</v>
      </c>
      <c r="O982" s="0" t="n">
        <f aca="true">NORMINV(RAND(),$E$9,$E$14)</f>
        <v>28.1998923493149</v>
      </c>
      <c r="P982" s="0" t="n">
        <f aca="true">NORMINV(RAND(),$B$10,$B$15)</f>
        <v>23.8534018495757</v>
      </c>
      <c r="Q982" s="0" t="n">
        <f aca="true">NORMINV(RAND(),$C$10,$C$15)</f>
        <v>33.2972586345771</v>
      </c>
      <c r="R982" s="0" t="n">
        <f aca="true">NORMINV(RAND(),$D$10,$D$15)</f>
        <v>10.3836026631356</v>
      </c>
      <c r="S982" s="0" t="n">
        <f aca="true">NORMINV(RAND(),$E$10,$E$15)</f>
        <v>3.98562564770956</v>
      </c>
      <c r="T982" s="0" t="n">
        <f aca="false">MEDIAN(INDEX(Avaliadores!$B$17:$B$22,$B982),INDEX(Avaliadores!$B$17:$B$22,$C982),INDEX(Avaliadores!$B$17:$B$22,$D982),INDEX(Avaliadores!$B$17:$B$22,$E982),INDEX(Avaliadores!$B$17:$B$22,$F982),INDEX(Avaliadores!$B$17:$B$22,$G982))</f>
        <v>3.04166666666667</v>
      </c>
      <c r="U982" s="0" t="n">
        <f aca="false">MEDIAN(INDEX(Avaliadores!$C$17:$C$22,$B982),INDEX(Avaliadores!$C$17:$C$22,$C982),INDEX(Avaliadores!$C$17:$C$22,$D982),INDEX(Avaliadores!$C$17:$C$22,$E982),INDEX(Avaliadores!$C$17:$C$22,$F982),INDEX(Avaliadores!$C$17:$C$22,$G982))</f>
        <v>5.29166666666667</v>
      </c>
      <c r="V982" s="0" t="n">
        <f aca="false">MEDIAN(INDEX(Avaliadores!$D$17:$D$22,$B982),INDEX(Avaliadores!$D$17:$D$22,$C982),INDEX(Avaliadores!$D$17:$D$22,$D982),INDEX(Avaliadores!$D$17:$D$22,$E982),INDEX(Avaliadores!$D$17:$D$22,$F982),INDEX(Avaliadores!$D$17:$D$22,$G982))</f>
        <v>5.66666666666667</v>
      </c>
      <c r="W982" s="0" t="n">
        <f aca="false">MEDIAN(INDEX(Avaliadores!$E$17:$E$22,$B982),INDEX(Avaliadores!$E$17:$E$22,$C982),INDEX(Avaliadores!$E$17:$E$22,$D982),INDEX(Avaliadores!$E$17:$E$22,$E982),INDEX(Avaliadores!$E$17:$E$22,$F982),INDEX(Avaliadores!$E$17:$E$22,$G982))</f>
        <v>6.29166666666667</v>
      </c>
      <c r="X982" s="0" t="n">
        <f aca="false">MEDIAN(INDEX(Avaliadores!$F$17:$F$22,$B982),INDEX(Avaliadores!$F$17:$F$22,$C982),INDEX(Avaliadores!$F$17:$F$22,$D982),INDEX(Avaliadores!$F$17:$F$22,$E982),INDEX(Avaliadores!$F$17:$F$22,$F982),INDEX(Avaliadores!$F$17:$F$22,$G982))</f>
        <v>2.66666666666667</v>
      </c>
      <c r="Y982" s="0" t="n">
        <f aca="false">MEDIAN(INDEX(Avaliadores!$G$17:$G$22,$B982),INDEX(Avaliadores!$G$17:$G$22,$C982),INDEX(Avaliadores!$G$17:$G$22,$D982),INDEX(Avaliadores!$G$17:$G$22,$E982),INDEX(Avaliadores!$G$17:$G$22,$F982),INDEX(Avaliadores!$G$17:$G$22,$G982))</f>
        <v>5.16666666666667</v>
      </c>
      <c r="Z982" s="0" t="n">
        <f aca="false">MEDIAN(INDEX(Avaliadores!$H$17:$H$22,$B982),INDEX(Avaliadores!$H$17:$H$22,$C982),INDEX(Avaliadores!$H$17:$H$22,$D982),INDEX(Avaliadores!$H$17:$H$22,$E982),INDEX(Avaliadores!$H$17:$H$22,$F982),INDEX(Avaliadores!$H$17:$H$22,$G982))</f>
        <v>3.66666666666667</v>
      </c>
      <c r="AA982" s="0" t="n">
        <f aca="false">MEDIAN(INDEX(Avaliadores!$I$17:$I$22,$B982),INDEX(Avaliadores!$I$17:$I$22,$C982),INDEX(Avaliadores!$I$17:$I$22,$D982),INDEX(Avaliadores!$I$17:$I$22,$E982),INDEX(Avaliadores!$I$17:$I$22,$F982),INDEX(Avaliadores!$I$17:$I$22,$G982))</f>
        <v>6.04166666666667</v>
      </c>
      <c r="AB982" s="0" t="n">
        <f aca="false">IF(MAX(H982:K982)=MIN(H982:K982),0,IF($B$17="custo",(MAX(H982:K982)-H982)/(MAX(H982:K982)-MIN(H982:K982)),(H982-MIN(H982:K982))/(MAX(H982:K982)-MIN(H982:K982))))</f>
        <v>0.2567052176258</v>
      </c>
      <c r="AC982" s="0" t="n">
        <f aca="false">IF(MAX(H982:K982)=MIN(H982:K982),0,IF($B$17="custo",(MAX(H982:K982)-I982)/(MAX(H982:K982)-MIN(H982:K982)),(I982-MIN(H982:K982))/(MAX(H982:K982)-MIN(H982:K982))))</f>
        <v>0</v>
      </c>
      <c r="AD982" s="0" t="n">
        <f aca="false">IF(MAX(H982:K982)=MIN(H982:K982),0,IF($B$17="custo",(MAX(H982:K982)-J982)/(MAX(H982:K982)-MIN(H982:K982)),(J982-MIN(H982:K982))/(MAX(H982:K982)-MIN(H982:K982))))</f>
        <v>0.814187014903153</v>
      </c>
      <c r="AE982" s="0" t="n">
        <f aca="false">IF(MAX(H982:K982)=MIN(H982:K982),0,IF($B$17="custo",(MAX(H982:K982)-K982)/(MAX(H982:K982)-MIN(H982:K982)),(K982-MIN(H982:K982))/(MAX(H982:K982)-MIN(H982:K982))))</f>
        <v>1</v>
      </c>
      <c r="AF982" s="0" t="n">
        <f aca="false">IF(MAX(L982:O982)=MIN(L982:O982),0,IF($C$17="custo",(MAX(L982:O982)-L982)/(MAX(L982:O982)-MIN(L982:O982)),(L982-MIN(L982:O982))/(MAX(L982:O982)-MIN(L982:O982))))</f>
        <v>0.432682876870872</v>
      </c>
      <c r="AG982" s="0" t="n">
        <f aca="false">IF(MAX(L982:O982)=MIN(L982:O982),0,IF($C$17="custo",(MAX(L982:O982)-M982)/(MAX(L982:O982)-MIN(L982:O982)),(M982-MIN(L982:O982))/(MAX(L982:O982)-MIN(L982:O982))))</f>
        <v>1</v>
      </c>
      <c r="AH982" s="0" t="n">
        <f aca="false">IF(MAX(L982:O982)=MIN(L982:O982),0,IF($C$17="custo",(MAX(L982:O982)-N982)/(MAX(L982:O982)-MIN(L982:O982)),(N982-MIN(L982:O982))/(MAX(L982:O982)-MIN(L982:O982))))</f>
        <v>0.664879369136336</v>
      </c>
      <c r="AI982" s="0" t="n">
        <f aca="false">IF(MAX(L982:O982)=MIN(L982:O982),0,IF($C$17="custo",(MAX(L982:O982)-O982)/(MAX(L982:O982)-MIN(L982:O982)),(O982-MIN(L982:O982))/(MAX(L982:O982)-MIN(L982:O982))))</f>
        <v>0</v>
      </c>
      <c r="AJ982" s="0" t="n">
        <f aca="false">IF(MAX(P982:S982)=MIN(P982:S982),0,IF($D$17="custo",(MAX(P982:S982)-P982)/(MAX(P982:S982)-MIN(P982:S982)),(P982-MIN(P982:S982))/(MAX(P982:S982)-MIN(P982:S982))))</f>
        <v>0.32218801283547</v>
      </c>
      <c r="AK982" s="0" t="n">
        <f aca="false">IF(MAX(P982:S982)=MIN(P982:S982),0,IF($D$17="custo",(MAX(P982:S982)-Q982)/(MAX(P982:S982)-MIN(P982:S982)),(Q982-MIN(P982:S982))/(MAX(P982:S982)-MIN(P982:S982))))</f>
        <v>0</v>
      </c>
      <c r="AL982" s="0" t="n">
        <f aca="false">IF(MAX(P982:S982)=MIN(P982:S982),0,IF($D$17="custo",(MAX(P982:S982)-R982)/(MAX(P982:S982)-MIN(P982:S982)),(R982-MIN(P982:S982))/(MAX(P982:S982)-MIN(P982:S982))))</f>
        <v>0.781725671227785</v>
      </c>
      <c r="AM982" s="0" t="n">
        <f aca="false">IF(MAX(P982:S982)=MIN(P982:S982),0,IF($D$17="custo",(MAX(P982:S982)-S982)/(MAX(P982:S982)-MIN(P982:S982)),(S982-MIN(P982:S982))/(MAX(P982:S982)-MIN(P982:S982))))</f>
        <v>1</v>
      </c>
      <c r="AN982" s="0" t="n">
        <f aca="false">IF(MAX(T982:W982)=MIN(T982:W982),0,IF($E$17="custo",(MAX(T982:W982)-T982)/(MAX(T982:W982)-MIN(T982:W982)),(T982-MIN(T982:W982))/(MAX(T982:W982)-MIN(T982:W982))))</f>
        <v>0</v>
      </c>
      <c r="AO982" s="0" t="n">
        <f aca="false">IF(MAX(T982:W982)=MIN(T982:W982),0,IF($E$17="custo",(MAX(T982:W982)-U982)/(MAX(T982:W982)-MIN(T982:W982)),(U982-MIN(T982:W982))/(MAX(T982:W982)-MIN(T982:W982))))</f>
        <v>0.692307692307692</v>
      </c>
      <c r="AP982" s="0" t="n">
        <f aca="false">IF(MAX(T982:W982)=MIN(T982:W982),0,IF($E$17="custo",(MAX(T982:W982)-V982)/(MAX(T982:W982)-MIN(T982:W982)),(V982-MIN(T982:W982))/(MAX(T982:W982)-MIN(T982:W982))))</f>
        <v>0.807692307692308</v>
      </c>
      <c r="AQ982" s="0" t="n">
        <f aca="false">IF(MAX(T982:W982)=MIN(T982:W982),0,IF($E$17="custo",(MAX(T982:W982)-W982)/(MAX(T982:W982)-MIN(T982:W982)),(W982-MIN(T982:W982))/(MAX(T982:W982)-MIN(T982:W982))))</f>
        <v>1</v>
      </c>
      <c r="AR982" s="0" t="n">
        <f aca="false">IF(MAX(X982:AA982)=MIN(X982:AA982),0,IF($F$17="custo",(MAX(X982:AA982)-X982)/(MAX(X982:AA982)-MIN(X982:AA982)),(X982-MIN(X982:AA982))/(MAX(X982:AA982)-MIN(X982:AA982))))</f>
        <v>0</v>
      </c>
      <c r="AS982" s="0" t="n">
        <f aca="false">IF(MAX(X982:AA982)=MIN(X982:AA982),0,IF($F$17="custo",(MAX(X982:AA982)-Y982)/(MAX(X982:AA982)-MIN(X982:AA982)),(Y982-MIN(X982:AA982))/(MAX(X982:AA982)-MIN(X982:AA982))))</f>
        <v>0.740740740740741</v>
      </c>
      <c r="AT982" s="0" t="n">
        <f aca="false">IF(MAX(X982:AA982)=MIN(X982:AA982),0,IF($F$17="custo",(MAX(X982:AA982)-Z982)/(MAX(X982:AA982)-MIN(X982:AA982)),(Z982-MIN(X982:AA982))/(MAX(X982:AA982)-MIN(X982:AA982))))</f>
        <v>0.296296296296296</v>
      </c>
      <c r="AU982" s="0" t="n">
        <f aca="false">IF(MAX(X982:AA982)=MIN(X982:AA982),0,IF($F$17="custo",(MAX(X982:AA982)-AA982)/(MAX(X982:AA982)-MIN(X982:AA982)),(AA982-MIN(X982:AA982))/(MAX(X982:AA982)-MIN(X982:AA982))))</f>
        <v>1</v>
      </c>
      <c r="AV982" s="0" t="n">
        <f aca="false">STDEVP(AB982:AE982)</f>
        <v>0.405169533746686</v>
      </c>
      <c r="AW982" s="0" t="n">
        <f aca="false">STDEVP(AF982:AI982)</f>
        <v>0.363777817998736</v>
      </c>
      <c r="AX982" s="0" t="n">
        <f aca="false">STDEVP(AJ982:AM982)</f>
        <v>0.389963762154333</v>
      </c>
      <c r="AY982" s="0" t="n">
        <f aca="false">STDEVP(AN982:AQ982)</f>
        <v>0.377212408575635</v>
      </c>
      <c r="AZ982" s="0" t="n">
        <f aca="false">STDEVP(AR982:AU982)</f>
        <v>0.387010454518636</v>
      </c>
      <c r="BA982" s="0" t="n">
        <f aca="false">AV982*((1-IFERROR(CORREL(AB982:AE982,AF982:AI982),0))+(1-IFERROR(CORREL(AB982:AE982,AJ982:AM982),0))+(1-IFERROR(CORREL(AB982:AE982,AN982:AQ982),0))+(1-IFERROR(CORREL(AB982:AE982,AR982:AU982),0)))</f>
        <v>1.15345078283211</v>
      </c>
      <c r="BB982" s="0" t="n">
        <f aca="false">AW982*((1-IFERROR(CORREL(AF982:AI982,AB982:AE982),0))+(1-IFERROR(CORREL(AF982:AI982,AJ982:AM982),0))+(1-IFERROR(CORREL(AF982:AI982,AN982:AQ982),0))+(1-IFERROR(CORREL(AF982:AI982,AR982:AU982),0)))</f>
        <v>2.14572596601292</v>
      </c>
      <c r="BC982" s="0" t="n">
        <f aca="false">AX982*((1-IFERROR(CORREL(AJ982:AM982,AB982:AE982),0))+(1-IFERROR(CORREL(AJ982:AM982,AF982:AI982),0))+(1-IFERROR(CORREL(AJ982:AM982,AN982:AQ982),0))+(1-IFERROR(CORREL(AJ982:AM982,AR982:AU982),0)))</f>
        <v>1.16317582550941</v>
      </c>
      <c r="BD982" s="0" t="n">
        <f aca="false">AY982*((1-IFERROR(CORREL(AN982:AQ982,AB982:AE982),0))+(1-IFERROR(CORREL(AN982:AQ982,AF982:AI982),0))+(1-IFERROR(CORREL(AN982:AQ982,AJ982:AM982),0))+(1-IFERROR(CORREL(AN982:AQ982,AR982:AU982),0)))</f>
        <v>0.828508448138317</v>
      </c>
      <c r="BE982" s="0" t="n">
        <f aca="false">AZ982*((1-IFERROR(CORREL(AR982:AU982,AB982:AE982),0))+(1-IFERROR(CORREL(AR982:AU982,AF982:AI982),0))+(1-IFERROR(CORREL(AR982:AU982,AJ982:AM982),0))+(1-IFERROR(CORREL(AR982:AU982,AN982:AQ982),0)))</f>
        <v>1.10240478896172</v>
      </c>
      <c r="BF982" s="0" t="n">
        <f aca="false">IF(SUM(BA982:BE982)&gt;0,BA982/SUM(BA982:BE982),1/5)</f>
        <v>0.180416522142022</v>
      </c>
      <c r="BG982" s="0" t="n">
        <f aca="false">IF(SUM(BA982:BE982)&gt;0,BB982/SUM(BA982:BE982),1/5)</f>
        <v>0.335622830223724</v>
      </c>
      <c r="BH982" s="0" t="n">
        <f aca="false">IF(SUM(BA982:BE982)&gt;0,BC982/SUM(BA982:BE982),1/5)</f>
        <v>0.181937660628064</v>
      </c>
      <c r="BI982" s="0" t="n">
        <f aca="false">IF(SUM(BA982:BE982)&gt;0,BD982/SUM(BA982:BE982),1/5)</f>
        <v>0.129590802662064</v>
      </c>
      <c r="BJ982" s="0" t="n">
        <f aca="false">IF(SUM(BA982:BE982)&gt;0,BE982/SUM(BA982:BE982),1/5)</f>
        <v>0.172432184344127</v>
      </c>
      <c r="BK982" s="0" t="n">
        <f aca="false">BF982*AB982+BG982*AF982+BH982*AJ982+BI982*AN982+BJ982*AR982</f>
        <v>0.250150247642193</v>
      </c>
      <c r="BL982" s="0" t="n">
        <f aca="false">BF982*AC982+BG982*AG982+BH982*AK982+BI982*AO982+BJ982*AS982</f>
        <v>0.553067083717611</v>
      </c>
      <c r="BM982" s="0" t="n">
        <f aca="false">BF982*AD982+BG982*AH982+BH982*AL982+BI982*AP982+BJ982*AT982</f>
        <v>0.668027337146274</v>
      </c>
      <c r="BN982" s="0" t="n">
        <f aca="false">BF982*AE982+BG982*AI982+BH982*AM982+BI982*AQ982+BJ982*AU982</f>
        <v>0.664377169776276</v>
      </c>
      <c r="BO982" s="0" t="n">
        <f aca="false">RANK(BK982,$BK982:$BN982)</f>
        <v>4</v>
      </c>
      <c r="BP982" s="0" t="n">
        <f aca="false">RANK(BL982,$BK982:$BN982)</f>
        <v>3</v>
      </c>
      <c r="BQ982" s="0" t="n">
        <f aca="false">RANK(BM982,$BK982:$BN982)</f>
        <v>1</v>
      </c>
      <c r="BR982" s="0" t="n">
        <f aca="false">RANK(BN982,$BK982:$BN982)</f>
        <v>2</v>
      </c>
    </row>
    <row r="983" customFormat="false" ht="15" hidden="false" customHeight="false" outlineLevel="0" collapsed="false">
      <c r="A983" s="0" t="n">
        <v>960</v>
      </c>
      <c r="B983" s="0" t="n">
        <f aca="false">RANDBETWEEN(1,$B$5)</f>
        <v>4</v>
      </c>
      <c r="C983" s="0" t="n">
        <f aca="false">RANDBETWEEN(1,$B$5)</f>
        <v>2</v>
      </c>
      <c r="D983" s="0" t="n">
        <f aca="false">RANDBETWEEN(1,$B$5)</f>
        <v>6</v>
      </c>
      <c r="E983" s="0" t="n">
        <f aca="false">RANDBETWEEN(1,$B$5)</f>
        <v>3</v>
      </c>
      <c r="F983" s="0" t="n">
        <f aca="false">RANDBETWEEN(1,$B$5)</f>
        <v>6</v>
      </c>
      <c r="G983" s="0" t="n">
        <f aca="false">RANDBETWEEN(1,$B$5)</f>
        <v>5</v>
      </c>
      <c r="H983" s="0" t="n">
        <f aca="true">NORMINV(RAND(),$B$8,$B$13)</f>
        <v>44.9115931520442</v>
      </c>
      <c r="I983" s="0" t="n">
        <f aca="true">NORMINV(RAND(),$C$8,$C$13)</f>
        <v>67.0812246574307</v>
      </c>
      <c r="J983" s="0" t="n">
        <f aca="true">NORMINV(RAND(),$D$8,$D$13)</f>
        <v>13.8467453176917</v>
      </c>
      <c r="K983" s="0" t="n">
        <f aca="true">NORMINV(RAND(),$E$8,$E$13)</f>
        <v>3.65722134214939</v>
      </c>
      <c r="L983" s="0" t="n">
        <f aca="true">NORMINV(RAND(),$B$9,$B$14)</f>
        <v>44.5787688292768</v>
      </c>
      <c r="M983" s="0" t="n">
        <f aca="true">NORMINV(RAND(),$C$9,$C$14)</f>
        <v>56.4805719738976</v>
      </c>
      <c r="N983" s="0" t="n">
        <f aca="true">NORMINV(RAND(),$D$9,$D$14)</f>
        <v>50.3689301028497</v>
      </c>
      <c r="O983" s="0" t="n">
        <f aca="true">NORMINV(RAND(),$E$9,$E$14)</f>
        <v>21.5668171415396</v>
      </c>
      <c r="P983" s="0" t="n">
        <f aca="true">NORMINV(RAND(),$B$10,$B$15)</f>
        <v>23.3805200244727</v>
      </c>
      <c r="Q983" s="0" t="n">
        <f aca="true">NORMINV(RAND(),$C$10,$C$15)</f>
        <v>29.6649825228965</v>
      </c>
      <c r="R983" s="0" t="n">
        <f aca="true">NORMINV(RAND(),$D$10,$D$15)</f>
        <v>9.82132994482559</v>
      </c>
      <c r="S983" s="0" t="n">
        <f aca="true">NORMINV(RAND(),$E$10,$E$15)</f>
        <v>4.33565491865981</v>
      </c>
      <c r="T983" s="0" t="n">
        <f aca="false">MEDIAN(INDEX(Avaliadores!$B$17:$B$22,$B983),INDEX(Avaliadores!$B$17:$B$22,$C983),INDEX(Avaliadores!$B$17:$B$22,$D983),INDEX(Avaliadores!$B$17:$B$22,$E983),INDEX(Avaliadores!$B$17:$B$22,$F983),INDEX(Avaliadores!$B$17:$B$22,$G983))</f>
        <v>2.66666666666667</v>
      </c>
      <c r="U983" s="0" t="n">
        <f aca="false">MEDIAN(INDEX(Avaliadores!$C$17:$C$22,$B983),INDEX(Avaliadores!$C$17:$C$22,$C983),INDEX(Avaliadores!$C$17:$C$22,$D983),INDEX(Avaliadores!$C$17:$C$22,$E983),INDEX(Avaliadores!$C$17:$C$22,$F983),INDEX(Avaliadores!$C$17:$C$22,$G983))</f>
        <v>5.54166666666667</v>
      </c>
      <c r="V983" s="0" t="n">
        <f aca="false">MEDIAN(INDEX(Avaliadores!$D$17:$D$22,$B983),INDEX(Avaliadores!$D$17:$D$22,$C983),INDEX(Avaliadores!$D$17:$D$22,$D983),INDEX(Avaliadores!$D$17:$D$22,$E983),INDEX(Avaliadores!$D$17:$D$22,$F983),INDEX(Avaliadores!$D$17:$D$22,$G983))</f>
        <v>5.54166666666667</v>
      </c>
      <c r="W983" s="0" t="n">
        <f aca="false">MEDIAN(INDEX(Avaliadores!$E$17:$E$22,$B983),INDEX(Avaliadores!$E$17:$E$22,$C983),INDEX(Avaliadores!$E$17:$E$22,$D983),INDEX(Avaliadores!$E$17:$E$22,$E983),INDEX(Avaliadores!$E$17:$E$22,$F983),INDEX(Avaliadores!$E$17:$E$22,$G983))</f>
        <v>6.04166666666667</v>
      </c>
      <c r="X983" s="0" t="n">
        <f aca="false">MEDIAN(INDEX(Avaliadores!$F$17:$F$22,$B983),INDEX(Avaliadores!$F$17:$F$22,$C983),INDEX(Avaliadores!$F$17:$F$22,$D983),INDEX(Avaliadores!$F$17:$F$22,$E983),INDEX(Avaliadores!$F$17:$F$22,$F983),INDEX(Avaliadores!$F$17:$F$22,$G983))</f>
        <v>2.91666666666667</v>
      </c>
      <c r="Y983" s="0" t="n">
        <f aca="false">MEDIAN(INDEX(Avaliadores!$G$17:$G$22,$B983),INDEX(Avaliadores!$G$17:$G$22,$C983),INDEX(Avaliadores!$G$17:$G$22,$D983),INDEX(Avaliadores!$G$17:$G$22,$E983),INDEX(Avaliadores!$G$17:$G$22,$F983),INDEX(Avaliadores!$G$17:$G$22,$G983))</f>
        <v>5.04166666666667</v>
      </c>
      <c r="Z983" s="0" t="n">
        <f aca="false">MEDIAN(INDEX(Avaliadores!$H$17:$H$22,$B983),INDEX(Avaliadores!$H$17:$H$22,$C983),INDEX(Avaliadores!$H$17:$H$22,$D983),INDEX(Avaliadores!$H$17:$H$22,$E983),INDEX(Avaliadores!$H$17:$H$22,$F983),INDEX(Avaliadores!$H$17:$H$22,$G983))</f>
        <v>3.91666666666667</v>
      </c>
      <c r="AA983" s="0" t="n">
        <f aca="false">MEDIAN(INDEX(Avaliadores!$I$17:$I$22,$B983),INDEX(Avaliadores!$I$17:$I$22,$C983),INDEX(Avaliadores!$I$17:$I$22,$D983),INDEX(Avaliadores!$I$17:$I$22,$E983),INDEX(Avaliadores!$I$17:$I$22,$F983),INDEX(Avaliadores!$I$17:$I$22,$G983))</f>
        <v>6.66666666666667</v>
      </c>
      <c r="AB983" s="0" t="n">
        <f aca="false">IF(MAX(H983:K983)=MIN(H983:K983),0,IF($B$17="custo",(MAX(H983:K983)-H983)/(MAX(H983:K983)-MIN(H983:K983)),(H983-MIN(H983:K983))/(MAX(H983:K983)-MIN(H983:K983))))</f>
        <v>0.349546391689926</v>
      </c>
      <c r="AC983" s="0" t="n">
        <f aca="false">IF(MAX(H983:K983)=MIN(H983:K983),0,IF($B$17="custo",(MAX(H983:K983)-I983)/(MAX(H983:K983)-MIN(H983:K983)),(I983-MIN(H983:K983))/(MAX(H983:K983)-MIN(H983:K983))))</f>
        <v>0</v>
      </c>
      <c r="AD983" s="0" t="n">
        <f aca="false">IF(MAX(H983:K983)=MIN(H983:K983),0,IF($B$17="custo",(MAX(H983:K983)-J983)/(MAX(H983:K983)-MIN(H983:K983)),(J983-MIN(H983:K983))/(MAX(H983:K983)-MIN(H983:K983))))</f>
        <v>0.839342781235519</v>
      </c>
      <c r="AE983" s="0" t="n">
        <f aca="false">IF(MAX(H983:K983)=MIN(H983:K983),0,IF($B$17="custo",(MAX(H983:K983)-K983)/(MAX(H983:K983)-MIN(H983:K983)),(K983-MIN(H983:K983))/(MAX(H983:K983)-MIN(H983:K983))))</f>
        <v>1</v>
      </c>
      <c r="AF983" s="0" t="n">
        <f aca="false">IF(MAX(L983:O983)=MIN(L983:O983),0,IF($C$17="custo",(MAX(L983:O983)-L983)/(MAX(L983:O983)-MIN(L983:O983)),(L983-MIN(L983:O983))/(MAX(L983:O983)-MIN(L983:O983))))</f>
        <v>0.659108474531926</v>
      </c>
      <c r="AG983" s="0" t="n">
        <f aca="false">IF(MAX(L983:O983)=MIN(L983:O983),0,IF($C$17="custo",(MAX(L983:O983)-M983)/(MAX(L983:O983)-MIN(L983:O983)),(M983-MIN(L983:O983))/(MAX(L983:O983)-MIN(L983:O983))))</f>
        <v>1</v>
      </c>
      <c r="AH983" s="0" t="n">
        <f aca="false">IF(MAX(L983:O983)=MIN(L983:O983),0,IF($C$17="custo",(MAX(L983:O983)-N983)/(MAX(L983:O983)-MIN(L983:O983)),(N983-MIN(L983:O983))/(MAX(L983:O983)-MIN(L983:O983))))</f>
        <v>0.824950312551783</v>
      </c>
      <c r="AI983" s="0" t="n">
        <f aca="false">IF(MAX(L983:O983)=MIN(L983:O983),0,IF($C$17="custo",(MAX(L983:O983)-O983)/(MAX(L983:O983)-MIN(L983:O983)),(O983-MIN(L983:O983))/(MAX(L983:O983)-MIN(L983:O983))))</f>
        <v>0</v>
      </c>
      <c r="AJ983" s="0" t="n">
        <f aca="false">IF(MAX(P983:S983)=MIN(P983:S983),0,IF($D$17="custo",(MAX(P983:S983)-P983)/(MAX(P983:S983)-MIN(P983:S983)),(P983-MIN(P983:S983))/(MAX(P983:S983)-MIN(P983:S983))))</f>
        <v>0.248110119487445</v>
      </c>
      <c r="AK983" s="0" t="n">
        <f aca="false">IF(MAX(P983:S983)=MIN(P983:S983),0,IF($D$17="custo",(MAX(P983:S983)-Q983)/(MAX(P983:S983)-MIN(P983:S983)),(Q983-MIN(P983:S983))/(MAX(P983:S983)-MIN(P983:S983))))</f>
        <v>0</v>
      </c>
      <c r="AL983" s="0" t="n">
        <f aca="false">IF(MAX(P983:S983)=MIN(P983:S983),0,IF($D$17="custo",(MAX(P983:S983)-R983)/(MAX(P983:S983)-MIN(P983:S983)),(R983-MIN(P983:S983))/(MAX(P983:S983)-MIN(P983:S983))))</f>
        <v>0.783425951455252</v>
      </c>
      <c r="AM983" s="0" t="n">
        <f aca="false">IF(MAX(P983:S983)=MIN(P983:S983),0,IF($D$17="custo",(MAX(P983:S983)-S983)/(MAX(P983:S983)-MIN(P983:S983)),(S983-MIN(P983:S983))/(MAX(P983:S983)-MIN(P983:S983))))</f>
        <v>1</v>
      </c>
      <c r="AN983" s="0" t="n">
        <f aca="false">IF(MAX(T983:W983)=MIN(T983:W983),0,IF($E$17="custo",(MAX(T983:W983)-T983)/(MAX(T983:W983)-MIN(T983:W983)),(T983-MIN(T983:W983))/(MAX(T983:W983)-MIN(T983:W983))))</f>
        <v>0</v>
      </c>
      <c r="AO983" s="0" t="n">
        <f aca="false">IF(MAX(T983:W983)=MIN(T983:W983),0,IF($E$17="custo",(MAX(T983:W983)-U983)/(MAX(T983:W983)-MIN(T983:W983)),(U983-MIN(T983:W983))/(MAX(T983:W983)-MIN(T983:W983))))</f>
        <v>0.851851851851852</v>
      </c>
      <c r="AP983" s="0" t="n">
        <f aca="false">IF(MAX(T983:W983)=MIN(T983:W983),0,IF($E$17="custo",(MAX(T983:W983)-V983)/(MAX(T983:W983)-MIN(T983:W983)),(V983-MIN(T983:W983))/(MAX(T983:W983)-MIN(T983:W983))))</f>
        <v>0.851851851851852</v>
      </c>
      <c r="AQ983" s="0" t="n">
        <f aca="false">IF(MAX(T983:W983)=MIN(T983:W983),0,IF($E$17="custo",(MAX(T983:W983)-W983)/(MAX(T983:W983)-MIN(T983:W983)),(W983-MIN(T983:W983))/(MAX(T983:W983)-MIN(T983:W983))))</f>
        <v>1</v>
      </c>
      <c r="AR983" s="0" t="n">
        <f aca="false">IF(MAX(X983:AA983)=MIN(X983:AA983),0,IF($F$17="custo",(MAX(X983:AA983)-X983)/(MAX(X983:AA983)-MIN(X983:AA983)),(X983-MIN(X983:AA983))/(MAX(X983:AA983)-MIN(X983:AA983))))</f>
        <v>0</v>
      </c>
      <c r="AS983" s="0" t="n">
        <f aca="false">IF(MAX(X983:AA983)=MIN(X983:AA983),0,IF($F$17="custo",(MAX(X983:AA983)-Y983)/(MAX(X983:AA983)-MIN(X983:AA983)),(Y983-MIN(X983:AA983))/(MAX(X983:AA983)-MIN(X983:AA983))))</f>
        <v>0.566666666666667</v>
      </c>
      <c r="AT983" s="0" t="n">
        <f aca="false">IF(MAX(X983:AA983)=MIN(X983:AA983),0,IF($F$17="custo",(MAX(X983:AA983)-Z983)/(MAX(X983:AA983)-MIN(X983:AA983)),(Z983-MIN(X983:AA983))/(MAX(X983:AA983)-MIN(X983:AA983))))</f>
        <v>0.266666666666667</v>
      </c>
      <c r="AU983" s="0" t="n">
        <f aca="false">IF(MAX(X983:AA983)=MIN(X983:AA983),0,IF($F$17="custo",(MAX(X983:AA983)-AA983)/(MAX(X983:AA983)-MIN(X983:AA983)),(AA983-MIN(X983:AA983))/(MAX(X983:AA983)-MIN(X983:AA983))))</f>
        <v>1</v>
      </c>
      <c r="AV983" s="0" t="n">
        <f aca="false">STDEVP(AB983:AE983)</f>
        <v>0.396506630309653</v>
      </c>
      <c r="AW983" s="0" t="n">
        <f aca="false">STDEVP(AF983:AI983)</f>
        <v>0.378262470038048</v>
      </c>
      <c r="AX983" s="0" t="n">
        <f aca="false">STDEVP(AJ983:AM983)</f>
        <v>0.401101655107629</v>
      </c>
      <c r="AY983" s="0" t="n">
        <f aca="false">STDEVP(AN983:AQ983)</f>
        <v>0.394904965039558</v>
      </c>
      <c r="AZ983" s="0" t="n">
        <f aca="false">STDEVP(AR983:AU983)</f>
        <v>0.371464818133711</v>
      </c>
      <c r="BA983" s="0" t="n">
        <f aca="false">AV983*((1-IFERROR(CORREL(AB983:AE983,AF983:AI983),0))+(1-IFERROR(CORREL(AB983:AE983,AJ983:AM983),0))+(1-IFERROR(CORREL(AB983:AE983,AN983:AQ983),0))+(1-IFERROR(CORREL(AB983:AE983,AR983:AU983),0)))</f>
        <v>1.18273152444157</v>
      </c>
      <c r="BB983" s="0" t="n">
        <f aca="false">AW983*((1-IFERROR(CORREL(AF983:AI983,AB983:AE983),0))+(1-IFERROR(CORREL(AF983:AI983,AJ983:AM983),0))+(1-IFERROR(CORREL(AF983:AI983,AN983:AQ983),0))+(1-IFERROR(CORREL(AF983:AI983,AR983:AU983),0)))</f>
        <v>2.38548049979747</v>
      </c>
      <c r="BC983" s="0" t="n">
        <f aca="false">AX983*((1-IFERROR(CORREL(AJ983:AM983,AB983:AE983),0))+(1-IFERROR(CORREL(AJ983:AM983,AF983:AI983),0))+(1-IFERROR(CORREL(AJ983:AM983,AN983:AQ983),0))+(1-IFERROR(CORREL(AJ983:AM983,AR983:AU983),0)))</f>
        <v>1.13095322423284</v>
      </c>
      <c r="BD983" s="0" t="n">
        <f aca="false">AY983*((1-IFERROR(CORREL(AN983:AQ983,AB983:AE983),0))+(1-IFERROR(CORREL(AN983:AQ983,AF983:AI983),0))+(1-IFERROR(CORREL(AN983:AQ983,AJ983:AM983),0))+(1-IFERROR(CORREL(AN983:AQ983,AR983:AU983),0)))</f>
        <v>1.01326888313599</v>
      </c>
      <c r="BE983" s="0" t="n">
        <f aca="false">AZ983*((1-IFERROR(CORREL(AR983:AU983,AB983:AE983),0))+(1-IFERROR(CORREL(AR983:AU983,AF983:AI983),0))+(1-IFERROR(CORREL(AR983:AU983,AJ983:AM983),0))+(1-IFERROR(CORREL(AR983:AU983,AN983:AQ983),0)))</f>
        <v>1.10822532607369</v>
      </c>
      <c r="BF983" s="0" t="n">
        <f aca="false">IF(SUM(BA983:BE983)&gt;0,BA983/SUM(BA983:BE983),1/5)</f>
        <v>0.173404277369332</v>
      </c>
      <c r="BG983" s="0" t="n">
        <f aca="false">IF(SUM(BA983:BE983)&gt;0,BB983/SUM(BA983:BE983),1/5)</f>
        <v>0.349743381061328</v>
      </c>
      <c r="BH983" s="0" t="n">
        <f aca="false">IF(SUM(BA983:BE983)&gt;0,BC983/SUM(BA983:BE983),1/5)</f>
        <v>0.165812885286207</v>
      </c>
      <c r="BI983" s="0" t="n">
        <f aca="false">IF(SUM(BA983:BE983)&gt;0,BD983/SUM(BA983:BE983),1/5)</f>
        <v>0.148558785176531</v>
      </c>
      <c r="BJ983" s="0" t="n">
        <f aca="false">IF(SUM(BA983:BE983)&gt;0,BE983/SUM(BA983:BE983),1/5)</f>
        <v>0.162480671106602</v>
      </c>
      <c r="BK983" s="0" t="n">
        <f aca="false">BF983*AB983+BG983*AF983+BH983*AJ983+BI983*AN983+BJ983*AR983</f>
        <v>0.332271520607938</v>
      </c>
      <c r="BL983" s="0" t="n">
        <f aca="false">BF983*AC983+BG983*AG983+BH983*AK983+BI983*AO983+BJ983*AS983</f>
        <v>0.568365837616558</v>
      </c>
      <c r="BM983" s="0" t="n">
        <f aca="false">BF983*AD983+BG983*AH983+BH983*AL983+BI983*AP983+BJ983*AT983</f>
        <v>0.733846912606907</v>
      </c>
      <c r="BN983" s="0" t="n">
        <f aca="false">BF983*AE983+BG983*AI983+BH983*AM983+BI983*AQ983+BJ983*AU983</f>
        <v>0.650256618938673</v>
      </c>
      <c r="BO983" s="0" t="n">
        <f aca="false">RANK(BK983,$BK983:$BN983)</f>
        <v>4</v>
      </c>
      <c r="BP983" s="0" t="n">
        <f aca="false">RANK(BL983,$BK983:$BN983)</f>
        <v>3</v>
      </c>
      <c r="BQ983" s="0" t="n">
        <f aca="false">RANK(BM983,$BK983:$BN983)</f>
        <v>1</v>
      </c>
      <c r="BR983" s="0" t="n">
        <f aca="false">RANK(BN983,$BK983:$BN983)</f>
        <v>2</v>
      </c>
    </row>
    <row r="984" customFormat="false" ht="15" hidden="false" customHeight="false" outlineLevel="0" collapsed="false">
      <c r="A984" s="0" t="n">
        <v>961</v>
      </c>
      <c r="B984" s="0" t="n">
        <f aca="false">RANDBETWEEN(1,$B$5)</f>
        <v>4</v>
      </c>
      <c r="C984" s="0" t="n">
        <f aca="false">RANDBETWEEN(1,$B$5)</f>
        <v>6</v>
      </c>
      <c r="D984" s="0" t="n">
        <f aca="false">RANDBETWEEN(1,$B$5)</f>
        <v>5</v>
      </c>
      <c r="E984" s="0" t="n">
        <f aca="false">RANDBETWEEN(1,$B$5)</f>
        <v>2</v>
      </c>
      <c r="F984" s="0" t="n">
        <f aca="false">RANDBETWEEN(1,$B$5)</f>
        <v>6</v>
      </c>
      <c r="G984" s="0" t="n">
        <f aca="false">RANDBETWEEN(1,$B$5)</f>
        <v>5</v>
      </c>
      <c r="H984" s="0" t="n">
        <f aca="true">NORMINV(RAND(),$B$8,$B$13)</f>
        <v>53.1257514538444</v>
      </c>
      <c r="I984" s="0" t="n">
        <f aca="true">NORMINV(RAND(),$C$8,$C$13)</f>
        <v>69.8914749877215</v>
      </c>
      <c r="J984" s="0" t="n">
        <f aca="true">NORMINV(RAND(),$D$8,$D$13)</f>
        <v>14.1829903786472</v>
      </c>
      <c r="K984" s="0" t="n">
        <f aca="true">NORMINV(RAND(),$E$8,$E$13)</f>
        <v>3.24133116932483</v>
      </c>
      <c r="L984" s="0" t="n">
        <f aca="true">NORMINV(RAND(),$B$9,$B$14)</f>
        <v>43.2197315060916</v>
      </c>
      <c r="M984" s="0" t="n">
        <f aca="true">NORMINV(RAND(),$C$9,$C$14)</f>
        <v>50.189465736622</v>
      </c>
      <c r="N984" s="0" t="n">
        <f aca="true">NORMINV(RAND(),$D$9,$D$14)</f>
        <v>41.2395467789909</v>
      </c>
      <c r="O984" s="0" t="n">
        <f aca="true">NORMINV(RAND(),$E$9,$E$14)</f>
        <v>25.8702067229156</v>
      </c>
      <c r="P984" s="0" t="n">
        <f aca="true">NORMINV(RAND(),$B$10,$B$15)</f>
        <v>22.227755266575</v>
      </c>
      <c r="Q984" s="0" t="n">
        <f aca="true">NORMINV(RAND(),$C$10,$C$15)</f>
        <v>31.8286457140652</v>
      </c>
      <c r="R984" s="0" t="n">
        <f aca="true">NORMINV(RAND(),$D$10,$D$15)</f>
        <v>10.7995911958784</v>
      </c>
      <c r="S984" s="0" t="n">
        <f aca="true">NORMINV(RAND(),$E$10,$E$15)</f>
        <v>4.08109631956674</v>
      </c>
      <c r="T984" s="0" t="n">
        <f aca="false">MEDIAN(INDEX(Avaliadores!$B$17:$B$22,$B984),INDEX(Avaliadores!$B$17:$B$22,$C984),INDEX(Avaliadores!$B$17:$B$22,$D984),INDEX(Avaliadores!$B$17:$B$22,$E984),INDEX(Avaliadores!$B$17:$B$22,$F984),INDEX(Avaliadores!$B$17:$B$22,$G984))</f>
        <v>2.54166666666667</v>
      </c>
      <c r="U984" s="0" t="n">
        <f aca="false">MEDIAN(INDEX(Avaliadores!$C$17:$C$22,$B984),INDEX(Avaliadores!$C$17:$C$22,$C984),INDEX(Avaliadores!$C$17:$C$22,$D984),INDEX(Avaliadores!$C$17:$C$22,$E984),INDEX(Avaliadores!$C$17:$C$22,$F984),INDEX(Avaliadores!$C$17:$C$22,$G984))</f>
        <v>5.54166666666667</v>
      </c>
      <c r="V984" s="0" t="n">
        <f aca="false">MEDIAN(INDEX(Avaliadores!$D$17:$D$22,$B984),INDEX(Avaliadores!$D$17:$D$22,$C984),INDEX(Avaliadores!$D$17:$D$22,$D984),INDEX(Avaliadores!$D$17:$D$22,$E984),INDEX(Avaliadores!$D$17:$D$22,$F984),INDEX(Avaliadores!$D$17:$D$22,$G984))</f>
        <v>5.54166666666667</v>
      </c>
      <c r="W984" s="0" t="n">
        <f aca="false">MEDIAN(INDEX(Avaliadores!$E$17:$E$22,$B984),INDEX(Avaliadores!$E$17:$E$22,$C984),INDEX(Avaliadores!$E$17:$E$22,$D984),INDEX(Avaliadores!$E$17:$E$22,$E984),INDEX(Avaliadores!$E$17:$E$22,$F984),INDEX(Avaliadores!$E$17:$E$22,$G984))</f>
        <v>6.29166666666667</v>
      </c>
      <c r="X984" s="0" t="n">
        <f aca="false">MEDIAN(INDEX(Avaliadores!$F$17:$F$22,$B984),INDEX(Avaliadores!$F$17:$F$22,$C984),INDEX(Avaliadores!$F$17:$F$22,$D984),INDEX(Avaliadores!$F$17:$F$22,$E984),INDEX(Avaliadores!$F$17:$F$22,$F984),INDEX(Avaliadores!$F$17:$F$22,$G984))</f>
        <v>2.79166666666667</v>
      </c>
      <c r="Y984" s="0" t="n">
        <f aca="false">MEDIAN(INDEX(Avaliadores!$G$17:$G$22,$B984),INDEX(Avaliadores!$G$17:$G$22,$C984),INDEX(Avaliadores!$G$17:$G$22,$D984),INDEX(Avaliadores!$G$17:$G$22,$E984),INDEX(Avaliadores!$G$17:$G$22,$F984),INDEX(Avaliadores!$G$17:$G$22,$G984))</f>
        <v>4.79166666666667</v>
      </c>
      <c r="Z984" s="0" t="n">
        <f aca="false">MEDIAN(INDEX(Avaliadores!$H$17:$H$22,$B984),INDEX(Avaliadores!$H$17:$H$22,$C984),INDEX(Avaliadores!$H$17:$H$22,$D984),INDEX(Avaliadores!$H$17:$H$22,$E984),INDEX(Avaliadores!$H$17:$H$22,$F984),INDEX(Avaliadores!$H$17:$H$22,$G984))</f>
        <v>3.79166666666667</v>
      </c>
      <c r="AA984" s="0" t="n">
        <f aca="false">MEDIAN(INDEX(Avaliadores!$I$17:$I$22,$B984),INDEX(Avaliadores!$I$17:$I$22,$C984),INDEX(Avaliadores!$I$17:$I$22,$D984),INDEX(Avaliadores!$I$17:$I$22,$E984),INDEX(Avaliadores!$I$17:$I$22,$F984),INDEX(Avaliadores!$I$17:$I$22,$G984))</f>
        <v>6.54166666666667</v>
      </c>
      <c r="AB984" s="0" t="n">
        <f aca="false">IF(MAX(H984:K984)=MIN(H984:K984),0,IF($B$17="custo",(MAX(H984:K984)-H984)/(MAX(H984:K984)-MIN(H984:K984)),(H984-MIN(H984:K984))/(MAX(H984:K984)-MIN(H984:K984))))</f>
        <v>0.251548197398629</v>
      </c>
      <c r="AC984" s="0" t="n">
        <f aca="false">IF(MAX(H984:K984)=MIN(H984:K984),0,IF($B$17="custo",(MAX(H984:K984)-I984)/(MAX(H984:K984)-MIN(H984:K984)),(I984-MIN(H984:K984))/(MAX(H984:K984)-MIN(H984:K984))))</f>
        <v>0</v>
      </c>
      <c r="AD984" s="0" t="n">
        <f aca="false">IF(MAX(H984:K984)=MIN(H984:K984),0,IF($B$17="custo",(MAX(H984:K984)-J984)/(MAX(H984:K984)-MIN(H984:K984)),(J984-MIN(H984:K984))/(MAX(H984:K984)-MIN(H984:K984))))</f>
        <v>0.835834424616766</v>
      </c>
      <c r="AE984" s="0" t="n">
        <f aca="false">IF(MAX(H984:K984)=MIN(H984:K984),0,IF($B$17="custo",(MAX(H984:K984)-K984)/(MAX(H984:K984)-MIN(H984:K984)),(K984-MIN(H984:K984))/(MAX(H984:K984)-MIN(H984:K984))))</f>
        <v>1</v>
      </c>
      <c r="AF984" s="0" t="n">
        <f aca="false">IF(MAX(L984:O984)=MIN(L984:O984),0,IF($C$17="custo",(MAX(L984:O984)-L984)/(MAX(L984:O984)-MIN(L984:O984)),(L984-MIN(L984:O984))/(MAX(L984:O984)-MIN(L984:O984))))</f>
        <v>0.713406801309109</v>
      </c>
      <c r="AG984" s="0" t="n">
        <f aca="false">IF(MAX(L984:O984)=MIN(L984:O984),0,IF($C$17="custo",(MAX(L984:O984)-M984)/(MAX(L984:O984)-MIN(L984:O984)),(M984-MIN(L984:O984))/(MAX(L984:O984)-MIN(L984:O984))))</f>
        <v>1</v>
      </c>
      <c r="AH984" s="0" t="n">
        <f aca="false">IF(MAX(L984:O984)=MIN(L984:O984),0,IF($C$17="custo",(MAX(L984:O984)-N984)/(MAX(L984:O984)-MIN(L984:O984)),(N984-MIN(L984:O984))/(MAX(L984:O984)-MIN(L984:O984))))</f>
        <v>0.631982251079818</v>
      </c>
      <c r="AI984" s="0" t="n">
        <f aca="false">IF(MAX(L984:O984)=MIN(L984:O984),0,IF($C$17="custo",(MAX(L984:O984)-O984)/(MAX(L984:O984)-MIN(L984:O984)),(O984-MIN(L984:O984))/(MAX(L984:O984)-MIN(L984:O984))))</f>
        <v>0</v>
      </c>
      <c r="AJ984" s="0" t="n">
        <f aca="false">IF(MAX(P984:S984)=MIN(P984:S984),0,IF($D$17="custo",(MAX(P984:S984)-P984)/(MAX(P984:S984)-MIN(P984:S984)),(P984-MIN(P984:S984))/(MAX(P984:S984)-MIN(P984:S984))))</f>
        <v>0.346008590199819</v>
      </c>
      <c r="AK984" s="0" t="n">
        <f aca="false">IF(MAX(P984:S984)=MIN(P984:S984),0,IF($D$17="custo",(MAX(P984:S984)-Q984)/(MAX(P984:S984)-MIN(P984:S984)),(Q984-MIN(P984:S984))/(MAX(P984:S984)-MIN(P984:S984))))</f>
        <v>0</v>
      </c>
      <c r="AL984" s="0" t="n">
        <f aca="false">IF(MAX(P984:S984)=MIN(P984:S984),0,IF($D$17="custo",(MAX(P984:S984)-R984)/(MAX(P984:S984)-MIN(P984:S984)),(R984-MIN(P984:S984))/(MAX(P984:S984)-MIN(P984:S984))))</f>
        <v>0.757870694064115</v>
      </c>
      <c r="AM984" s="0" t="n">
        <f aca="false">IF(MAX(P984:S984)=MIN(P984:S984),0,IF($D$17="custo",(MAX(P984:S984)-S984)/(MAX(P984:S984)-MIN(P984:S984)),(S984-MIN(P984:S984))/(MAX(P984:S984)-MIN(P984:S984))))</f>
        <v>1</v>
      </c>
      <c r="AN984" s="0" t="n">
        <f aca="false">IF(MAX(T984:W984)=MIN(T984:W984),0,IF($E$17="custo",(MAX(T984:W984)-T984)/(MAX(T984:W984)-MIN(T984:W984)),(T984-MIN(T984:W984))/(MAX(T984:W984)-MIN(T984:W984))))</f>
        <v>0</v>
      </c>
      <c r="AO984" s="0" t="n">
        <f aca="false">IF(MAX(T984:W984)=MIN(T984:W984),0,IF($E$17="custo",(MAX(T984:W984)-U984)/(MAX(T984:W984)-MIN(T984:W984)),(U984-MIN(T984:W984))/(MAX(T984:W984)-MIN(T984:W984))))</f>
        <v>0.8</v>
      </c>
      <c r="AP984" s="0" t="n">
        <f aca="false">IF(MAX(T984:W984)=MIN(T984:W984),0,IF($E$17="custo",(MAX(T984:W984)-V984)/(MAX(T984:W984)-MIN(T984:W984)),(V984-MIN(T984:W984))/(MAX(T984:W984)-MIN(T984:W984))))</f>
        <v>0.8</v>
      </c>
      <c r="AQ984" s="0" t="n">
        <f aca="false">IF(MAX(T984:W984)=MIN(T984:W984),0,IF($E$17="custo",(MAX(T984:W984)-W984)/(MAX(T984:W984)-MIN(T984:W984)),(W984-MIN(T984:W984))/(MAX(T984:W984)-MIN(T984:W984))))</f>
        <v>1</v>
      </c>
      <c r="AR984" s="0" t="n">
        <f aca="false">IF(MAX(X984:AA984)=MIN(X984:AA984),0,IF($F$17="custo",(MAX(X984:AA984)-X984)/(MAX(X984:AA984)-MIN(X984:AA984)),(X984-MIN(X984:AA984))/(MAX(X984:AA984)-MIN(X984:AA984))))</f>
        <v>0</v>
      </c>
      <c r="AS984" s="0" t="n">
        <f aca="false">IF(MAX(X984:AA984)=MIN(X984:AA984),0,IF($F$17="custo",(MAX(X984:AA984)-Y984)/(MAX(X984:AA984)-MIN(X984:AA984)),(Y984-MIN(X984:AA984))/(MAX(X984:AA984)-MIN(X984:AA984))))</f>
        <v>0.533333333333333</v>
      </c>
      <c r="AT984" s="0" t="n">
        <f aca="false">IF(MAX(X984:AA984)=MIN(X984:AA984),0,IF($F$17="custo",(MAX(X984:AA984)-Z984)/(MAX(X984:AA984)-MIN(X984:AA984)),(Z984-MIN(X984:AA984))/(MAX(X984:AA984)-MIN(X984:AA984))))</f>
        <v>0.266666666666667</v>
      </c>
      <c r="AU984" s="0" t="n">
        <f aca="false">IF(MAX(X984:AA984)=MIN(X984:AA984),0,IF($F$17="custo",(MAX(X984:AA984)-AA984)/(MAX(X984:AA984)-MIN(X984:AA984)),(AA984-MIN(X984:AA984))/(MAX(X984:AA984)-MIN(X984:AA984))))</f>
        <v>1</v>
      </c>
      <c r="AV984" s="0" t="n">
        <f aca="false">STDEVP(AB984:AE984)</f>
        <v>0.410062229520098</v>
      </c>
      <c r="AW984" s="0" t="n">
        <f aca="false">STDEVP(AF984:AI984)</f>
        <v>0.365081627197108</v>
      </c>
      <c r="AX984" s="0" t="n">
        <f aca="false">STDEVP(AJ984:AM984)</f>
        <v>0.383246957823725</v>
      </c>
      <c r="AY984" s="0" t="n">
        <f aca="false">STDEVP(AN984:AQ984)</f>
        <v>0.38405728739343</v>
      </c>
      <c r="AZ984" s="0" t="n">
        <f aca="false">STDEVP(AR984:AU984)</f>
        <v>0.369308663436006</v>
      </c>
      <c r="BA984" s="0" t="n">
        <f aca="false">AV984*((1-IFERROR(CORREL(AB984:AE984,AF984:AI984),0))+(1-IFERROR(CORREL(AB984:AE984,AJ984:AM984),0))+(1-IFERROR(CORREL(AB984:AE984,AN984:AQ984),0))+(1-IFERROR(CORREL(AB984:AE984,AR984:AU984),0)))</f>
        <v>1.19266344622586</v>
      </c>
      <c r="BB984" s="0" t="n">
        <f aca="false">AW984*((1-IFERROR(CORREL(AF984:AI984,AB984:AE984),0))+(1-IFERROR(CORREL(AF984:AI984,AJ984:AM984),0))+(1-IFERROR(CORREL(AF984:AI984,AN984:AQ984),0))+(1-IFERROR(CORREL(AF984:AI984,AR984:AU984),0)))</f>
        <v>2.48815211932295</v>
      </c>
      <c r="BC984" s="0" t="n">
        <f aca="false">AX984*((1-IFERROR(CORREL(AJ984:AM984,AB984:AE984),0))+(1-IFERROR(CORREL(AJ984:AM984,AF984:AI984),0))+(1-IFERROR(CORREL(AJ984:AM984,AN984:AQ984),0))+(1-IFERROR(CORREL(AJ984:AM984,AR984:AU984),0)))</f>
        <v>1.17285715872806</v>
      </c>
      <c r="BD984" s="0" t="n">
        <f aca="false">AY984*((1-IFERROR(CORREL(AN984:AQ984,AB984:AE984),0))+(1-IFERROR(CORREL(AN984:AQ984,AF984:AI984),0))+(1-IFERROR(CORREL(AN984:AQ984,AJ984:AM984),0))+(1-IFERROR(CORREL(AN984:AQ984,AR984:AU984),0)))</f>
        <v>1.02208378449515</v>
      </c>
      <c r="BE984" s="0" t="n">
        <f aca="false">AZ984*((1-IFERROR(CORREL(AR984:AU984,AB984:AE984),0))+(1-IFERROR(CORREL(AR984:AU984,AF984:AI984),0))+(1-IFERROR(CORREL(AR984:AU984,AJ984:AM984),0))+(1-IFERROR(CORREL(AR984:AU984,AN984:AQ984),0)))</f>
        <v>1.07395042256567</v>
      </c>
      <c r="BF984" s="0" t="n">
        <f aca="false">IF(SUM(BA984:BE984)&gt;0,BA984/SUM(BA984:BE984),1/5)</f>
        <v>0.171613487879308</v>
      </c>
      <c r="BG984" s="0" t="n">
        <f aca="false">IF(SUM(BA984:BE984)&gt;0,BB984/SUM(BA984:BE984),1/5)</f>
        <v>0.358022596334724</v>
      </c>
      <c r="BH984" s="0" t="n">
        <f aca="false">IF(SUM(BA984:BE984)&gt;0,BC984/SUM(BA984:BE984),1/5)</f>
        <v>0.16876354216311</v>
      </c>
      <c r="BI984" s="0" t="n">
        <f aca="false">IF(SUM(BA984:BE984)&gt;0,BD984/SUM(BA984:BE984),1/5)</f>
        <v>0.147068616647179</v>
      </c>
      <c r="BJ984" s="0" t="n">
        <f aca="false">IF(SUM(BA984:BE984)&gt;0,BE984/SUM(BA984:BE984),1/5)</f>
        <v>0.15453175697568</v>
      </c>
      <c r="BK984" s="0" t="n">
        <f aca="false">BF984*AB984+BG984*AF984+BH984*AJ984+BI984*AN984+BJ984*AR984</f>
        <v>0.356978454073854</v>
      </c>
      <c r="BL984" s="0" t="n">
        <f aca="false">BF984*AC984+BG984*AG984+BH984*AK984+BI984*AO984+BJ984*AS984</f>
        <v>0.558094426706163</v>
      </c>
      <c r="BM984" s="0" t="n">
        <f aca="false">BF984*AD984+BG984*AH984+BH984*AL984+BI984*AP984+BJ984*AT984</f>
        <v>0.656468691943603</v>
      </c>
      <c r="BN984" s="0" t="n">
        <f aca="false">BF984*AE984+BG984*AI984+BH984*AM984+BI984*AQ984+BJ984*AU984</f>
        <v>0.641977403665276</v>
      </c>
      <c r="BO984" s="0" t="n">
        <f aca="false">RANK(BK984,$BK984:$BN984)</f>
        <v>4</v>
      </c>
      <c r="BP984" s="0" t="n">
        <f aca="false">RANK(BL984,$BK984:$BN984)</f>
        <v>3</v>
      </c>
      <c r="BQ984" s="0" t="n">
        <f aca="false">RANK(BM984,$BK984:$BN984)</f>
        <v>1</v>
      </c>
      <c r="BR984" s="0" t="n">
        <f aca="false">RANK(BN984,$BK984:$BN984)</f>
        <v>2</v>
      </c>
    </row>
    <row r="985" customFormat="false" ht="15" hidden="false" customHeight="false" outlineLevel="0" collapsed="false">
      <c r="A985" s="0" t="n">
        <v>962</v>
      </c>
      <c r="B985" s="0" t="n">
        <f aca="false">RANDBETWEEN(1,$B$5)</f>
        <v>5</v>
      </c>
      <c r="C985" s="0" t="n">
        <f aca="false">RANDBETWEEN(1,$B$5)</f>
        <v>6</v>
      </c>
      <c r="D985" s="0" t="n">
        <f aca="false">RANDBETWEEN(1,$B$5)</f>
        <v>3</v>
      </c>
      <c r="E985" s="0" t="n">
        <f aca="false">RANDBETWEEN(1,$B$5)</f>
        <v>4</v>
      </c>
      <c r="F985" s="0" t="n">
        <f aca="false">RANDBETWEEN(1,$B$5)</f>
        <v>3</v>
      </c>
      <c r="G985" s="0" t="n">
        <f aca="false">RANDBETWEEN(1,$B$5)</f>
        <v>5</v>
      </c>
      <c r="H985" s="0" t="n">
        <f aca="true">NORMINV(RAND(),$B$8,$B$13)</f>
        <v>48.8756073139536</v>
      </c>
      <c r="I985" s="0" t="n">
        <f aca="true">NORMINV(RAND(),$C$8,$C$13)</f>
        <v>62.6001612007604</v>
      </c>
      <c r="J985" s="0" t="n">
        <f aca="true">NORMINV(RAND(),$D$8,$D$13)</f>
        <v>13.306887746195</v>
      </c>
      <c r="K985" s="0" t="n">
        <f aca="true">NORMINV(RAND(),$E$8,$E$13)</f>
        <v>2.84518468639104</v>
      </c>
      <c r="L985" s="0" t="n">
        <f aca="true">NORMINV(RAND(),$B$9,$B$14)</f>
        <v>51.6273474220692</v>
      </c>
      <c r="M985" s="0" t="n">
        <f aca="true">NORMINV(RAND(),$C$9,$C$14)</f>
        <v>53.1593833203806</v>
      </c>
      <c r="N985" s="0" t="n">
        <f aca="true">NORMINV(RAND(),$D$9,$D$14)</f>
        <v>50.7063851538034</v>
      </c>
      <c r="O985" s="0" t="n">
        <f aca="true">NORMINV(RAND(),$E$9,$E$14)</f>
        <v>23.9426003168235</v>
      </c>
      <c r="P985" s="0" t="n">
        <f aca="true">NORMINV(RAND(),$B$10,$B$15)</f>
        <v>24.72110534477</v>
      </c>
      <c r="Q985" s="0" t="n">
        <f aca="true">NORMINV(RAND(),$C$10,$C$15)</f>
        <v>29.7770412310146</v>
      </c>
      <c r="R985" s="0" t="n">
        <f aca="true">NORMINV(RAND(),$D$10,$D$15)</f>
        <v>10.3149000875157</v>
      </c>
      <c r="S985" s="0" t="n">
        <f aca="true">NORMINV(RAND(),$E$10,$E$15)</f>
        <v>3.87969398875973</v>
      </c>
      <c r="T985" s="0" t="n">
        <f aca="false">MEDIAN(INDEX(Avaliadores!$B$17:$B$22,$B985),INDEX(Avaliadores!$B$17:$B$22,$C985),INDEX(Avaliadores!$B$17:$B$22,$D985),INDEX(Avaliadores!$B$17:$B$22,$E985),INDEX(Avaliadores!$B$17:$B$22,$F985),INDEX(Avaliadores!$B$17:$B$22,$G985))</f>
        <v>2.66666666666667</v>
      </c>
      <c r="U985" s="0" t="n">
        <f aca="false">MEDIAN(INDEX(Avaliadores!$C$17:$C$22,$B985),INDEX(Avaliadores!$C$17:$C$22,$C985),INDEX(Avaliadores!$C$17:$C$22,$D985),INDEX(Avaliadores!$C$17:$C$22,$E985),INDEX(Avaliadores!$C$17:$C$22,$F985),INDEX(Avaliadores!$C$17:$C$22,$G985))</f>
        <v>5.54166666666667</v>
      </c>
      <c r="V985" s="0" t="n">
        <f aca="false">MEDIAN(INDEX(Avaliadores!$D$17:$D$22,$B985),INDEX(Avaliadores!$D$17:$D$22,$C985),INDEX(Avaliadores!$D$17:$D$22,$D985),INDEX(Avaliadores!$D$17:$D$22,$E985),INDEX(Avaliadores!$D$17:$D$22,$F985),INDEX(Avaliadores!$D$17:$D$22,$G985))</f>
        <v>5.54166666666667</v>
      </c>
      <c r="W985" s="0" t="n">
        <f aca="false">MEDIAN(INDEX(Avaliadores!$E$17:$E$22,$B985),INDEX(Avaliadores!$E$17:$E$22,$C985),INDEX(Avaliadores!$E$17:$E$22,$D985),INDEX(Avaliadores!$E$17:$E$22,$E985),INDEX(Avaliadores!$E$17:$E$22,$F985),INDEX(Avaliadores!$E$17:$E$22,$G985))</f>
        <v>6.29166666666667</v>
      </c>
      <c r="X985" s="0" t="n">
        <f aca="false">MEDIAN(INDEX(Avaliadores!$F$17:$F$22,$B985),INDEX(Avaliadores!$F$17:$F$22,$C985),INDEX(Avaliadores!$F$17:$F$22,$D985),INDEX(Avaliadores!$F$17:$F$22,$E985),INDEX(Avaliadores!$F$17:$F$22,$F985),INDEX(Avaliadores!$F$17:$F$22,$G985))</f>
        <v>2.79166666666667</v>
      </c>
      <c r="Y985" s="0" t="n">
        <f aca="false">MEDIAN(INDEX(Avaliadores!$G$17:$G$22,$B985),INDEX(Avaliadores!$G$17:$G$22,$C985),INDEX(Avaliadores!$G$17:$G$22,$D985),INDEX(Avaliadores!$G$17:$G$22,$E985),INDEX(Avaliadores!$G$17:$G$22,$F985),INDEX(Avaliadores!$G$17:$G$22,$G985))</f>
        <v>4.79166666666667</v>
      </c>
      <c r="Z985" s="0" t="n">
        <f aca="false">MEDIAN(INDEX(Avaliadores!$H$17:$H$22,$B985),INDEX(Avaliadores!$H$17:$H$22,$C985),INDEX(Avaliadores!$H$17:$H$22,$D985),INDEX(Avaliadores!$H$17:$H$22,$E985),INDEX(Avaliadores!$H$17:$H$22,$F985),INDEX(Avaliadores!$H$17:$H$22,$G985))</f>
        <v>3.66666666666667</v>
      </c>
      <c r="AA985" s="0" t="n">
        <f aca="false">MEDIAN(INDEX(Avaliadores!$I$17:$I$22,$B985),INDEX(Avaliadores!$I$17:$I$22,$C985),INDEX(Avaliadores!$I$17:$I$22,$D985),INDEX(Avaliadores!$I$17:$I$22,$E985),INDEX(Avaliadores!$I$17:$I$22,$F985),INDEX(Avaliadores!$I$17:$I$22,$G985))</f>
        <v>6.66666666666667</v>
      </c>
      <c r="AB985" s="0" t="n">
        <f aca="false">IF(MAX(H985:K985)=MIN(H985:K985),0,IF($B$17="custo",(MAX(H985:K985)-H985)/(MAX(H985:K985)-MIN(H985:K985)),(H985-MIN(H985:K985))/(MAX(H985:K985)-MIN(H985:K985))))</f>
        <v>0.22968051679355</v>
      </c>
      <c r="AC985" s="0" t="n">
        <f aca="false">IF(MAX(H985:K985)=MIN(H985:K985),0,IF($B$17="custo",(MAX(H985:K985)-I985)/(MAX(H985:K985)-MIN(H985:K985)),(I985-MIN(H985:K985))/(MAX(H985:K985)-MIN(H985:K985))))</f>
        <v>0</v>
      </c>
      <c r="AD985" s="0" t="n">
        <f aca="false">IF(MAX(H985:K985)=MIN(H985:K985),0,IF($B$17="custo",(MAX(H985:K985)-J985)/(MAX(H985:K985)-MIN(H985:K985)),(J985-MIN(H985:K985))/(MAX(H985:K985)-MIN(H985:K985))))</f>
        <v>0.824923317352687</v>
      </c>
      <c r="AE985" s="0" t="n">
        <f aca="false">IF(MAX(H985:K985)=MIN(H985:K985),0,IF($B$17="custo",(MAX(H985:K985)-K985)/(MAX(H985:K985)-MIN(H985:K985)),(K985-MIN(H985:K985))/(MAX(H985:K985)-MIN(H985:K985))))</f>
        <v>1</v>
      </c>
      <c r="AF985" s="0" t="n">
        <f aca="false">IF(MAX(L985:O985)=MIN(L985:O985),0,IF($C$17="custo",(MAX(L985:O985)-L985)/(MAX(L985:O985)-MIN(L985:O985)),(L985-MIN(L985:O985))/(MAX(L985:O985)-MIN(L985:O985))))</f>
        <v>0.947563155802442</v>
      </c>
      <c r="AG985" s="0" t="n">
        <f aca="false">IF(MAX(L985:O985)=MIN(L985:O985),0,IF($C$17="custo",(MAX(L985:O985)-M985)/(MAX(L985:O985)-MIN(L985:O985)),(M985-MIN(L985:O985))/(MAX(L985:O985)-MIN(L985:O985))))</f>
        <v>1</v>
      </c>
      <c r="AH985" s="0" t="n">
        <f aca="false">IF(MAX(L985:O985)=MIN(L985:O985),0,IF($C$17="custo",(MAX(L985:O985)-N985)/(MAX(L985:O985)-MIN(L985:O985)),(N985-MIN(L985:O985))/(MAX(L985:O985)-MIN(L985:O985))))</f>
        <v>0.916041469511598</v>
      </c>
      <c r="AI985" s="0" t="n">
        <f aca="false">IF(MAX(L985:O985)=MIN(L985:O985),0,IF($C$17="custo",(MAX(L985:O985)-O985)/(MAX(L985:O985)-MIN(L985:O985)),(O985-MIN(L985:O985))/(MAX(L985:O985)-MIN(L985:O985))))</f>
        <v>0</v>
      </c>
      <c r="AJ985" s="0" t="n">
        <f aca="false">IF(MAX(P985:S985)=MIN(P985:S985),0,IF($D$17="custo",(MAX(P985:S985)-P985)/(MAX(P985:S985)-MIN(P985:S985)),(P985-MIN(P985:S985))/(MAX(P985:S985)-MIN(P985:S985))))</f>
        <v>0.195229875822773</v>
      </c>
      <c r="AK985" s="0" t="n">
        <f aca="false">IF(MAX(P985:S985)=MIN(P985:S985),0,IF($D$17="custo",(MAX(P985:S985)-Q985)/(MAX(P985:S985)-MIN(P985:S985)),(Q985-MIN(P985:S985))/(MAX(P985:S985)-MIN(P985:S985))))</f>
        <v>0</v>
      </c>
      <c r="AL985" s="0" t="n">
        <f aca="false">IF(MAX(P985:S985)=MIN(P985:S985),0,IF($D$17="custo",(MAX(P985:S985)-R985)/(MAX(P985:S985)-MIN(P985:S985)),(R985-MIN(P985:S985))/(MAX(P985:S985)-MIN(P985:S985))))</f>
        <v>0.751510993054298</v>
      </c>
      <c r="AM985" s="0" t="n">
        <f aca="false">IF(MAX(P985:S985)=MIN(P985:S985),0,IF($D$17="custo",(MAX(P985:S985)-S985)/(MAX(P985:S985)-MIN(P985:S985)),(S985-MIN(P985:S985))/(MAX(P985:S985)-MIN(P985:S985))))</f>
        <v>1</v>
      </c>
      <c r="AN985" s="0" t="n">
        <f aca="false">IF(MAX(T985:W985)=MIN(T985:W985),0,IF($E$17="custo",(MAX(T985:W985)-T985)/(MAX(T985:W985)-MIN(T985:W985)),(T985-MIN(T985:W985))/(MAX(T985:W985)-MIN(T985:W985))))</f>
        <v>0</v>
      </c>
      <c r="AO985" s="0" t="n">
        <f aca="false">IF(MAX(T985:W985)=MIN(T985:W985),0,IF($E$17="custo",(MAX(T985:W985)-U985)/(MAX(T985:W985)-MIN(T985:W985)),(U985-MIN(T985:W985))/(MAX(T985:W985)-MIN(T985:W985))))</f>
        <v>0.793103448275862</v>
      </c>
      <c r="AP985" s="0" t="n">
        <f aca="false">IF(MAX(T985:W985)=MIN(T985:W985),0,IF($E$17="custo",(MAX(T985:W985)-V985)/(MAX(T985:W985)-MIN(T985:W985)),(V985-MIN(T985:W985))/(MAX(T985:W985)-MIN(T985:W985))))</f>
        <v>0.793103448275862</v>
      </c>
      <c r="AQ985" s="0" t="n">
        <f aca="false">IF(MAX(T985:W985)=MIN(T985:W985),0,IF($E$17="custo",(MAX(T985:W985)-W985)/(MAX(T985:W985)-MIN(T985:W985)),(W985-MIN(T985:W985))/(MAX(T985:W985)-MIN(T985:W985))))</f>
        <v>1</v>
      </c>
      <c r="AR985" s="0" t="n">
        <f aca="false">IF(MAX(X985:AA985)=MIN(X985:AA985),0,IF($F$17="custo",(MAX(X985:AA985)-X985)/(MAX(X985:AA985)-MIN(X985:AA985)),(X985-MIN(X985:AA985))/(MAX(X985:AA985)-MIN(X985:AA985))))</f>
        <v>0</v>
      </c>
      <c r="AS985" s="0" t="n">
        <f aca="false">IF(MAX(X985:AA985)=MIN(X985:AA985),0,IF($F$17="custo",(MAX(X985:AA985)-Y985)/(MAX(X985:AA985)-MIN(X985:AA985)),(Y985-MIN(X985:AA985))/(MAX(X985:AA985)-MIN(X985:AA985))))</f>
        <v>0.516129032258065</v>
      </c>
      <c r="AT985" s="0" t="n">
        <f aca="false">IF(MAX(X985:AA985)=MIN(X985:AA985),0,IF($F$17="custo",(MAX(X985:AA985)-Z985)/(MAX(X985:AA985)-MIN(X985:AA985)),(Z985-MIN(X985:AA985))/(MAX(X985:AA985)-MIN(X985:AA985))))</f>
        <v>0.225806451612903</v>
      </c>
      <c r="AU985" s="0" t="n">
        <f aca="false">IF(MAX(X985:AA985)=MIN(X985:AA985),0,IF($F$17="custo",(MAX(X985:AA985)-AA985)/(MAX(X985:AA985)-MIN(X985:AA985)),(AA985-MIN(X985:AA985))/(MAX(X985:AA985)-MIN(X985:AA985))))</f>
        <v>1</v>
      </c>
      <c r="AV985" s="0" t="n">
        <f aca="false">STDEVP(AB985:AE985)</f>
        <v>0.411674140092807</v>
      </c>
      <c r="AW985" s="0" t="n">
        <f aca="false">STDEVP(AF985:AI985)</f>
        <v>0.414412248120534</v>
      </c>
      <c r="AX985" s="0" t="n">
        <f aca="false">STDEVP(AJ985:AM985)</f>
        <v>0.40479422996634</v>
      </c>
      <c r="AY985" s="0" t="n">
        <f aca="false">STDEVP(AN985:AQ985)</f>
        <v>0.382723670352123</v>
      </c>
      <c r="AZ985" s="0" t="n">
        <f aca="false">STDEVP(AR985:AU985)</f>
        <v>0.373762265363112</v>
      </c>
      <c r="BA985" s="0" t="n">
        <f aca="false">AV985*((1-IFERROR(CORREL(AB985:AE985,AF985:AI985),0))+(1-IFERROR(CORREL(AB985:AE985,AJ985:AM985),0))+(1-IFERROR(CORREL(AB985:AE985,AN985:AQ985),0))+(1-IFERROR(CORREL(AB985:AE985,AR985:AU985),0)))</f>
        <v>1.12843768903886</v>
      </c>
      <c r="BB985" s="0" t="n">
        <f aca="false">AW985*((1-IFERROR(CORREL(AF985:AI985,AB985:AE985),0))+(1-IFERROR(CORREL(AF985:AI985,AJ985:AM985),0))+(1-IFERROR(CORREL(AF985:AI985,AN985:AQ985),0))+(1-IFERROR(CORREL(AF985:AI985,AR985:AU985),0)))</f>
        <v>2.84845002856331</v>
      </c>
      <c r="BC985" s="0" t="n">
        <f aca="false">AX985*((1-IFERROR(CORREL(AJ985:AM985,AB985:AE985),0))+(1-IFERROR(CORREL(AJ985:AM985,AF985:AI985),0))+(1-IFERROR(CORREL(AJ985:AM985,AN985:AQ985),0))+(1-IFERROR(CORREL(AJ985:AM985,AR985:AU985),0)))</f>
        <v>1.09360535768851</v>
      </c>
      <c r="BD985" s="0" t="n">
        <f aca="false">AY985*((1-IFERROR(CORREL(AN985:AQ985,AB985:AE985),0))+(1-IFERROR(CORREL(AN985:AQ985,AF985:AI985),0))+(1-IFERROR(CORREL(AN985:AQ985,AJ985:AM985),0))+(1-IFERROR(CORREL(AN985:AQ985,AR985:AU985),0)))</f>
        <v>1.01571981061484</v>
      </c>
      <c r="BE985" s="0" t="n">
        <f aca="false">AZ985*((1-IFERROR(CORREL(AR985:AU985,AB985:AE985),0))+(1-IFERROR(CORREL(AR985:AU985,AF985:AI985),0))+(1-IFERROR(CORREL(AR985:AU985,AJ985:AM985),0))+(1-IFERROR(CORREL(AR985:AU985,AN985:AQ985),0)))</f>
        <v>1.13344841234345</v>
      </c>
      <c r="BF985" s="0" t="n">
        <f aca="false">IF(SUM(BA985:BE985)&gt;0,BA985/SUM(BA985:BE985),1/5)</f>
        <v>0.156300641044276</v>
      </c>
      <c r="BG985" s="0" t="n">
        <f aca="false">IF(SUM(BA985:BE985)&gt;0,BB985/SUM(BA985:BE985),1/5)</f>
        <v>0.394540673155147</v>
      </c>
      <c r="BH985" s="0" t="n">
        <f aca="false">IF(SUM(BA985:BE985)&gt;0,BC985/SUM(BA985:BE985),1/5)</f>
        <v>0.151475992087571</v>
      </c>
      <c r="BI985" s="0" t="n">
        <f aca="false">IF(SUM(BA985:BE985)&gt;0,BD985/SUM(BA985:BE985),1/5)</f>
        <v>0.140688014112405</v>
      </c>
      <c r="BJ985" s="0" t="n">
        <f aca="false">IF(SUM(BA985:BE985)&gt;0,BE985/SUM(BA985:BE985),1/5)</f>
        <v>0.1569946796006</v>
      </c>
      <c r="BK985" s="0" t="n">
        <f aca="false">BF985*AB985+BG985*AF985+BH985*AJ985+BI985*AN985+BJ985*AR985</f>
        <v>0.439324056482911</v>
      </c>
      <c r="BL985" s="0" t="n">
        <f aca="false">BF985*AC985+BG985*AG985+BH985*AK985+BI985*AO985+BJ985*AS985</f>
        <v>0.587150334330702</v>
      </c>
      <c r="BM985" s="0" t="n">
        <f aca="false">BF985*AD985+BG985*AH985+BH985*AL985+BI985*AP985+BJ985*AT985</f>
        <v>0.751218095217695</v>
      </c>
      <c r="BN985" s="0" t="n">
        <f aca="false">BF985*AE985+BG985*AI985+BH985*AM985+BI985*AQ985+BJ985*AU985</f>
        <v>0.605459326844853</v>
      </c>
      <c r="BO985" s="0" t="n">
        <f aca="false">RANK(BK985,$BK985:$BN985)</f>
        <v>4</v>
      </c>
      <c r="BP985" s="0" t="n">
        <f aca="false">RANK(BL985,$BK985:$BN985)</f>
        <v>3</v>
      </c>
      <c r="BQ985" s="0" t="n">
        <f aca="false">RANK(BM985,$BK985:$BN985)</f>
        <v>1</v>
      </c>
      <c r="BR985" s="0" t="n">
        <f aca="false">RANK(BN985,$BK985:$BN985)</f>
        <v>2</v>
      </c>
    </row>
    <row r="986" customFormat="false" ht="15" hidden="false" customHeight="false" outlineLevel="0" collapsed="false">
      <c r="A986" s="0" t="n">
        <v>963</v>
      </c>
      <c r="B986" s="0" t="n">
        <f aca="false">RANDBETWEEN(1,$B$5)</f>
        <v>1</v>
      </c>
      <c r="C986" s="0" t="n">
        <f aca="false">RANDBETWEEN(1,$B$5)</f>
        <v>4</v>
      </c>
      <c r="D986" s="0" t="n">
        <f aca="false">RANDBETWEEN(1,$B$5)</f>
        <v>5</v>
      </c>
      <c r="E986" s="0" t="n">
        <f aca="false">RANDBETWEEN(1,$B$5)</f>
        <v>1</v>
      </c>
      <c r="F986" s="0" t="n">
        <f aca="false">RANDBETWEEN(1,$B$5)</f>
        <v>6</v>
      </c>
      <c r="G986" s="0" t="n">
        <f aca="false">RANDBETWEEN(1,$B$5)</f>
        <v>1</v>
      </c>
      <c r="H986" s="0" t="n">
        <f aca="true">NORMINV(RAND(),$B$8,$B$13)</f>
        <v>46.9968061964351</v>
      </c>
      <c r="I986" s="0" t="n">
        <f aca="true">NORMINV(RAND(),$C$8,$C$13)</f>
        <v>70.9006662717002</v>
      </c>
      <c r="J986" s="0" t="n">
        <f aca="true">NORMINV(RAND(),$D$8,$D$13)</f>
        <v>15.7494876016673</v>
      </c>
      <c r="K986" s="0" t="n">
        <f aca="true">NORMINV(RAND(),$E$8,$E$13)</f>
        <v>3.32739680756502</v>
      </c>
      <c r="L986" s="0" t="n">
        <f aca="true">NORMINV(RAND(),$B$9,$B$14)</f>
        <v>40.9611676878332</v>
      </c>
      <c r="M986" s="0" t="n">
        <f aca="true">NORMINV(RAND(),$C$9,$C$14)</f>
        <v>57.888111005782</v>
      </c>
      <c r="N986" s="0" t="n">
        <f aca="true">NORMINV(RAND(),$D$9,$D$14)</f>
        <v>40.5948946483046</v>
      </c>
      <c r="O986" s="0" t="n">
        <f aca="true">NORMINV(RAND(),$E$9,$E$14)</f>
        <v>28.289703323034</v>
      </c>
      <c r="P986" s="0" t="n">
        <f aca="true">NORMINV(RAND(),$B$10,$B$15)</f>
        <v>23.9349771318271</v>
      </c>
      <c r="Q986" s="0" t="n">
        <f aca="true">NORMINV(RAND(),$C$10,$C$15)</f>
        <v>31.9294647529718</v>
      </c>
      <c r="R986" s="0" t="n">
        <f aca="true">NORMINV(RAND(),$D$10,$D$15)</f>
        <v>9.86894666007188</v>
      </c>
      <c r="S986" s="0" t="n">
        <f aca="true">NORMINV(RAND(),$E$10,$E$15)</f>
        <v>3.66812814484762</v>
      </c>
      <c r="T986" s="0" t="n">
        <f aca="false">MEDIAN(INDEX(Avaliadores!$B$17:$B$22,$B986),INDEX(Avaliadores!$B$17:$B$22,$C986),INDEX(Avaliadores!$B$17:$B$22,$D986),INDEX(Avaliadores!$B$17:$B$22,$E986),INDEX(Avaliadores!$B$17:$B$22,$F986),INDEX(Avaliadores!$B$17:$B$22,$G986))</f>
        <v>2.04166666666667</v>
      </c>
      <c r="U986" s="0" t="n">
        <f aca="false">MEDIAN(INDEX(Avaliadores!$C$17:$C$22,$B986),INDEX(Avaliadores!$C$17:$C$22,$C986),INDEX(Avaliadores!$C$17:$C$22,$D986),INDEX(Avaliadores!$C$17:$C$22,$E986),INDEX(Avaliadores!$C$17:$C$22,$F986),INDEX(Avaliadores!$C$17:$C$22,$G986))</f>
        <v>4.79166666666667</v>
      </c>
      <c r="V986" s="0" t="n">
        <f aca="false">MEDIAN(INDEX(Avaliadores!$D$17:$D$22,$B986),INDEX(Avaliadores!$D$17:$D$22,$C986),INDEX(Avaliadores!$D$17:$D$22,$D986),INDEX(Avaliadores!$D$17:$D$22,$E986),INDEX(Avaliadores!$D$17:$D$22,$F986),INDEX(Avaliadores!$D$17:$D$22,$G986))</f>
        <v>6.29166666666667</v>
      </c>
      <c r="W986" s="0" t="n">
        <f aca="false">MEDIAN(INDEX(Avaliadores!$E$17:$E$22,$B986),INDEX(Avaliadores!$E$17:$E$22,$C986),INDEX(Avaliadores!$E$17:$E$22,$D986),INDEX(Avaliadores!$E$17:$E$22,$E986),INDEX(Avaliadores!$E$17:$E$22,$F986),INDEX(Avaliadores!$E$17:$E$22,$G986))</f>
        <v>7.04166666666667</v>
      </c>
      <c r="X986" s="0" t="n">
        <f aca="false">MEDIAN(INDEX(Avaliadores!$F$17:$F$22,$B986),INDEX(Avaliadores!$F$17:$F$22,$C986),INDEX(Avaliadores!$F$17:$F$22,$D986),INDEX(Avaliadores!$F$17:$F$22,$E986),INDEX(Avaliadores!$F$17:$F$22,$F986),INDEX(Avaliadores!$F$17:$F$22,$G986))</f>
        <v>2.29166666666667</v>
      </c>
      <c r="Y986" s="0" t="n">
        <f aca="false">MEDIAN(INDEX(Avaliadores!$G$17:$G$22,$B986),INDEX(Avaliadores!$G$17:$G$22,$C986),INDEX(Avaliadores!$G$17:$G$22,$D986),INDEX(Avaliadores!$G$17:$G$22,$E986),INDEX(Avaliadores!$G$17:$G$22,$F986),INDEX(Avaliadores!$G$17:$G$22,$G986))</f>
        <v>5.04166666666667</v>
      </c>
      <c r="Z986" s="0" t="n">
        <f aca="false">MEDIAN(INDEX(Avaliadores!$H$17:$H$22,$B986),INDEX(Avaliadores!$H$17:$H$22,$C986),INDEX(Avaliadores!$H$17:$H$22,$D986),INDEX(Avaliadores!$H$17:$H$22,$E986),INDEX(Avaliadores!$H$17:$H$22,$F986),INDEX(Avaliadores!$H$17:$H$22,$G986))</f>
        <v>4.04166666666667</v>
      </c>
      <c r="AA986" s="0" t="n">
        <f aca="false">MEDIAN(INDEX(Avaliadores!$I$17:$I$22,$B986),INDEX(Avaliadores!$I$17:$I$22,$C986),INDEX(Avaliadores!$I$17:$I$22,$D986),INDEX(Avaliadores!$I$17:$I$22,$E986),INDEX(Avaliadores!$I$17:$I$22,$F986),INDEX(Avaliadores!$I$17:$I$22,$G986))</f>
        <v>7.04166666666667</v>
      </c>
      <c r="AB986" s="0" t="n">
        <f aca="false">IF(MAX(H986:K986)=MIN(H986:K986),0,IF($B$17="custo",(MAX(H986:K986)-H986)/(MAX(H986:K986)-MIN(H986:K986)),(H986-MIN(H986:K986))/(MAX(H986:K986)-MIN(H986:K986))))</f>
        <v>0.353747277064226</v>
      </c>
      <c r="AC986" s="0" t="n">
        <f aca="false">IF(MAX(H986:K986)=MIN(H986:K986),0,IF($B$17="custo",(MAX(H986:K986)-I986)/(MAX(H986:K986)-MIN(H986:K986)),(I986-MIN(H986:K986))/(MAX(H986:K986)-MIN(H986:K986))))</f>
        <v>0</v>
      </c>
      <c r="AD986" s="0" t="n">
        <f aca="false">IF(MAX(H986:K986)=MIN(H986:K986),0,IF($B$17="custo",(MAX(H986:K986)-J986)/(MAX(H986:K986)-MIN(H986:K986)),(J986-MIN(H986:K986))/(MAX(H986:K986)-MIN(H986:K986))))</f>
        <v>0.81616856942677</v>
      </c>
      <c r="AE986" s="0" t="n">
        <f aca="false">IF(MAX(H986:K986)=MIN(H986:K986),0,IF($B$17="custo",(MAX(H986:K986)-K986)/(MAX(H986:K986)-MIN(H986:K986)),(K986-MIN(H986:K986))/(MAX(H986:K986)-MIN(H986:K986))))</f>
        <v>1</v>
      </c>
      <c r="AF986" s="0" t="n">
        <f aca="false">IF(MAX(L986:O986)=MIN(L986:O986),0,IF($C$17="custo",(MAX(L986:O986)-L986)/(MAX(L986:O986)-MIN(L986:O986)),(L986-MIN(L986:O986))/(MAX(L986:O986)-MIN(L986:O986))))</f>
        <v>0.428113042452112</v>
      </c>
      <c r="AG986" s="0" t="n">
        <f aca="false">IF(MAX(L986:O986)=MIN(L986:O986),0,IF($C$17="custo",(MAX(L986:O986)-M986)/(MAX(L986:O986)-MIN(L986:O986)),(M986-MIN(L986:O986))/(MAX(L986:O986)-MIN(L986:O986))))</f>
        <v>1</v>
      </c>
      <c r="AH986" s="0" t="n">
        <f aca="false">IF(MAX(L986:O986)=MIN(L986:O986),0,IF($C$17="custo",(MAX(L986:O986)-N986)/(MAX(L986:O986)-MIN(L986:O986)),(N986-MIN(L986:O986))/(MAX(L986:O986)-MIN(L986:O986))))</f>
        <v>0.415738287585074</v>
      </c>
      <c r="AI986" s="0" t="n">
        <f aca="false">IF(MAX(L986:O986)=MIN(L986:O986),0,IF($C$17="custo",(MAX(L986:O986)-O986)/(MAX(L986:O986)-MIN(L986:O986)),(O986-MIN(L986:O986))/(MAX(L986:O986)-MIN(L986:O986))))</f>
        <v>0</v>
      </c>
      <c r="AJ986" s="0" t="n">
        <f aca="false">IF(MAX(P986:S986)=MIN(P986:S986),0,IF($D$17="custo",(MAX(P986:S986)-P986)/(MAX(P986:S986)-MIN(P986:S986)),(P986-MIN(P986:S986))/(MAX(P986:S986)-MIN(P986:S986))))</f>
        <v>0.282877194804953</v>
      </c>
      <c r="AK986" s="0" t="n">
        <f aca="false">IF(MAX(P986:S986)=MIN(P986:S986),0,IF($D$17="custo",(MAX(P986:S986)-Q986)/(MAX(P986:S986)-MIN(P986:S986)),(Q986-MIN(P986:S986))/(MAX(P986:S986)-MIN(P986:S986))))</f>
        <v>0</v>
      </c>
      <c r="AL986" s="0" t="n">
        <f aca="false">IF(MAX(P986:S986)=MIN(P986:S986),0,IF($D$17="custo",(MAX(P986:S986)-R986)/(MAX(P986:S986)-MIN(P986:S986)),(R986-MIN(P986:S986))/(MAX(P986:S986)-MIN(P986:S986))))</f>
        <v>0.780590047767177</v>
      </c>
      <c r="AM986" s="0" t="n">
        <f aca="false">IF(MAX(P986:S986)=MIN(P986:S986),0,IF($D$17="custo",(MAX(P986:S986)-S986)/(MAX(P986:S986)-MIN(P986:S986)),(S986-MIN(P986:S986))/(MAX(P986:S986)-MIN(P986:S986))))</f>
        <v>1</v>
      </c>
      <c r="AN986" s="0" t="n">
        <f aca="false">IF(MAX(T986:W986)=MIN(T986:W986),0,IF($E$17="custo",(MAX(T986:W986)-T986)/(MAX(T986:W986)-MIN(T986:W986)),(T986-MIN(T986:W986))/(MAX(T986:W986)-MIN(T986:W986))))</f>
        <v>0</v>
      </c>
      <c r="AO986" s="0" t="n">
        <f aca="false">IF(MAX(T986:W986)=MIN(T986:W986),0,IF($E$17="custo",(MAX(T986:W986)-U986)/(MAX(T986:W986)-MIN(T986:W986)),(U986-MIN(T986:W986))/(MAX(T986:W986)-MIN(T986:W986))))</f>
        <v>0.55</v>
      </c>
      <c r="AP986" s="0" t="n">
        <f aca="false">IF(MAX(T986:W986)=MIN(T986:W986),0,IF($E$17="custo",(MAX(T986:W986)-V986)/(MAX(T986:W986)-MIN(T986:W986)),(V986-MIN(T986:W986))/(MAX(T986:W986)-MIN(T986:W986))))</f>
        <v>0.85</v>
      </c>
      <c r="AQ986" s="0" t="n">
        <f aca="false">IF(MAX(T986:W986)=MIN(T986:W986),0,IF($E$17="custo",(MAX(T986:W986)-W986)/(MAX(T986:W986)-MIN(T986:W986)),(W986-MIN(T986:W986))/(MAX(T986:W986)-MIN(T986:W986))))</f>
        <v>1</v>
      </c>
      <c r="AR986" s="0" t="n">
        <f aca="false">IF(MAX(X986:AA986)=MIN(X986:AA986),0,IF($F$17="custo",(MAX(X986:AA986)-X986)/(MAX(X986:AA986)-MIN(X986:AA986)),(X986-MIN(X986:AA986))/(MAX(X986:AA986)-MIN(X986:AA986))))</f>
        <v>0</v>
      </c>
      <c r="AS986" s="0" t="n">
        <f aca="false">IF(MAX(X986:AA986)=MIN(X986:AA986),0,IF($F$17="custo",(MAX(X986:AA986)-Y986)/(MAX(X986:AA986)-MIN(X986:AA986)),(Y986-MIN(X986:AA986))/(MAX(X986:AA986)-MIN(X986:AA986))))</f>
        <v>0.578947368421053</v>
      </c>
      <c r="AT986" s="0" t="n">
        <f aca="false">IF(MAX(X986:AA986)=MIN(X986:AA986),0,IF($F$17="custo",(MAX(X986:AA986)-Z986)/(MAX(X986:AA986)-MIN(X986:AA986)),(Z986-MIN(X986:AA986))/(MAX(X986:AA986)-MIN(X986:AA986))))</f>
        <v>0.368421052631579</v>
      </c>
      <c r="AU986" s="0" t="n">
        <f aca="false">IF(MAX(X986:AA986)=MIN(X986:AA986),0,IF($F$17="custo",(MAX(X986:AA986)-AA986)/(MAX(X986:AA986)-MIN(X986:AA986)),(AA986-MIN(X986:AA986))/(MAX(X986:AA986)-MIN(X986:AA986))))</f>
        <v>1</v>
      </c>
      <c r="AV986" s="0" t="n">
        <f aca="false">STDEVP(AB986:AE986)</f>
        <v>0.391833693847693</v>
      </c>
      <c r="AW986" s="0" t="n">
        <f aca="false">STDEVP(AF986:AI986)</f>
        <v>0.355728888713652</v>
      </c>
      <c r="AX986" s="0" t="n">
        <f aca="false">STDEVP(AJ986:AM986)</f>
        <v>0.395242351197916</v>
      </c>
      <c r="AY986" s="0" t="n">
        <f aca="false">STDEVP(AN986:AQ986)</f>
        <v>0.382426463519459</v>
      </c>
      <c r="AZ986" s="0" t="n">
        <f aca="false">STDEVP(AR986:AU986)</f>
        <v>0.361542938527213</v>
      </c>
      <c r="BA986" s="0" t="n">
        <f aca="false">AV986*((1-IFERROR(CORREL(AB986:AE986,AF986:AI986),0))+(1-IFERROR(CORREL(AB986:AE986,AJ986:AM986),0))+(1-IFERROR(CORREL(AB986:AE986,AN986:AQ986),0))+(1-IFERROR(CORREL(AB986:AE986,AR986:AU986),0)))</f>
        <v>1.10959923740785</v>
      </c>
      <c r="BB986" s="0" t="n">
        <f aca="false">AW986*((1-IFERROR(CORREL(AF986:AI986,AB986:AE986),0))+(1-IFERROR(CORREL(AF986:AI986,AJ986:AM986),0))+(1-IFERROR(CORREL(AF986:AI986,AN986:AQ986),0))+(1-IFERROR(CORREL(AF986:AI986,AR986:AU986),0)))</f>
        <v>2.31489917010578</v>
      </c>
      <c r="BC986" s="0" t="n">
        <f aca="false">AX986*((1-IFERROR(CORREL(AJ986:AM986,AB986:AE986),0))+(1-IFERROR(CORREL(AJ986:AM986,AF986:AI986),0))+(1-IFERROR(CORREL(AJ986:AM986,AN986:AQ986),0))+(1-IFERROR(CORREL(AJ986:AM986,AR986:AU986),0)))</f>
        <v>1.06831351720209</v>
      </c>
      <c r="BD986" s="0" t="n">
        <f aca="false">AY986*((1-IFERROR(CORREL(AN986:AQ986,AB986:AE986),0))+(1-IFERROR(CORREL(AN986:AQ986,AF986:AI986),0))+(1-IFERROR(CORREL(AN986:AQ986,AJ986:AM986),0))+(1-IFERROR(CORREL(AN986:AQ986,AR986:AU986),0)))</f>
        <v>0.832995627072075</v>
      </c>
      <c r="BE986" s="0" t="n">
        <f aca="false">AZ986*((1-IFERROR(CORREL(AR986:AU986,AB986:AE986),0))+(1-IFERROR(CORREL(AR986:AU986,AF986:AI986),0))+(1-IFERROR(CORREL(AR986:AU986,AJ986:AM986),0))+(1-IFERROR(CORREL(AR986:AU986,AN986:AQ986),0)))</f>
        <v>0.924874217815227</v>
      </c>
      <c r="BF986" s="0" t="n">
        <f aca="false">IF(SUM(BA986:BE986)&gt;0,BA986/SUM(BA986:BE986),1/5)</f>
        <v>0.177516513927139</v>
      </c>
      <c r="BG986" s="0" t="n">
        <f aca="false">IF(SUM(BA986:BE986)&gt;0,BB986/SUM(BA986:BE986),1/5)</f>
        <v>0.370343468989751</v>
      </c>
      <c r="BH986" s="0" t="n">
        <f aca="false">IF(SUM(BA986:BE986)&gt;0,BC986/SUM(BA986:BE986),1/5)</f>
        <v>0.170911519187761</v>
      </c>
      <c r="BI986" s="0" t="n">
        <f aca="false">IF(SUM(BA986:BE986)&gt;0,BD986/SUM(BA986:BE986),1/5)</f>
        <v>0.133264763393159</v>
      </c>
      <c r="BJ986" s="0" t="n">
        <f aca="false">IF(SUM(BA986:BE986)&gt;0,BE986/SUM(BA986:BE986),1/5)</f>
        <v>0.147963734502191</v>
      </c>
      <c r="BK986" s="0" t="n">
        <f aca="false">BF986*AB986+BG986*AF986+BH986*AJ986+BI986*AN986+BJ986*AR986</f>
        <v>0.269691823804817</v>
      </c>
      <c r="BL986" s="0" t="n">
        <f aca="false">BF986*AC986+BG986*AG986+BH986*AK986+BI986*AO986+BJ986*AS986</f>
        <v>0.529302303567783</v>
      </c>
      <c r="BM986" s="0" t="n">
        <f aca="false">BF986*AD986+BG986*AH986+BH986*AL986+BI986*AP986+BJ986*AT986</f>
        <v>0.600049193465172</v>
      </c>
      <c r="BN986" s="0" t="n">
        <f aca="false">BF986*AE986+BG986*AI986+BH986*AM986+BI986*AQ986+BJ986*AU986</f>
        <v>0.629656531010249</v>
      </c>
      <c r="BO986" s="0" t="n">
        <f aca="false">RANK(BK986,$BK986:$BN986)</f>
        <v>4</v>
      </c>
      <c r="BP986" s="0" t="n">
        <f aca="false">RANK(BL986,$BK986:$BN986)</f>
        <v>3</v>
      </c>
      <c r="BQ986" s="0" t="n">
        <f aca="false">RANK(BM986,$BK986:$BN986)</f>
        <v>2</v>
      </c>
      <c r="BR986" s="0" t="n">
        <f aca="false">RANK(BN986,$BK986:$BN986)</f>
        <v>1</v>
      </c>
    </row>
    <row r="987" customFormat="false" ht="15" hidden="false" customHeight="false" outlineLevel="0" collapsed="false">
      <c r="A987" s="0" t="n">
        <v>964</v>
      </c>
      <c r="B987" s="0" t="n">
        <f aca="false">RANDBETWEEN(1,$B$5)</f>
        <v>4</v>
      </c>
      <c r="C987" s="0" t="n">
        <f aca="false">RANDBETWEEN(1,$B$5)</f>
        <v>2</v>
      </c>
      <c r="D987" s="0" t="n">
        <f aca="false">RANDBETWEEN(1,$B$5)</f>
        <v>6</v>
      </c>
      <c r="E987" s="0" t="n">
        <f aca="false">RANDBETWEEN(1,$B$5)</f>
        <v>5</v>
      </c>
      <c r="F987" s="0" t="n">
        <f aca="false">RANDBETWEEN(1,$B$5)</f>
        <v>3</v>
      </c>
      <c r="G987" s="0" t="n">
        <f aca="false">RANDBETWEEN(1,$B$5)</f>
        <v>2</v>
      </c>
      <c r="H987" s="0" t="n">
        <f aca="true">NORMINV(RAND(),$B$8,$B$13)</f>
        <v>45.0251120954943</v>
      </c>
      <c r="I987" s="0" t="n">
        <f aca="true">NORMINV(RAND(),$C$8,$C$13)</f>
        <v>66.5216695851554</v>
      </c>
      <c r="J987" s="0" t="n">
        <f aca="true">NORMINV(RAND(),$D$8,$D$13)</f>
        <v>14.3710001941762</v>
      </c>
      <c r="K987" s="0" t="n">
        <f aca="true">NORMINV(RAND(),$E$8,$E$13)</f>
        <v>3.22014002789161</v>
      </c>
      <c r="L987" s="0" t="n">
        <f aca="true">NORMINV(RAND(),$B$9,$B$14)</f>
        <v>42.3675443556143</v>
      </c>
      <c r="M987" s="0" t="n">
        <f aca="true">NORMINV(RAND(),$C$9,$C$14)</f>
        <v>53.9844382525132</v>
      </c>
      <c r="N987" s="0" t="n">
        <f aca="true">NORMINV(RAND(),$D$9,$D$14)</f>
        <v>41.1899447206576</v>
      </c>
      <c r="O987" s="0" t="n">
        <f aca="true">NORMINV(RAND(),$E$9,$E$14)</f>
        <v>27.3996232807395</v>
      </c>
      <c r="P987" s="0" t="n">
        <f aca="true">NORMINV(RAND(),$B$10,$B$15)</f>
        <v>24.3279506622544</v>
      </c>
      <c r="Q987" s="0" t="n">
        <f aca="true">NORMINV(RAND(),$C$10,$C$15)</f>
        <v>29.6233116445001</v>
      </c>
      <c r="R987" s="0" t="n">
        <f aca="true">NORMINV(RAND(),$D$10,$D$15)</f>
        <v>9.59131790735829</v>
      </c>
      <c r="S987" s="0" t="n">
        <f aca="true">NORMINV(RAND(),$E$10,$E$15)</f>
        <v>4.13191429455191</v>
      </c>
      <c r="T987" s="0" t="n">
        <f aca="false">MEDIAN(INDEX(Avaliadores!$B$17:$B$22,$B987),INDEX(Avaliadores!$B$17:$B$22,$C987),INDEX(Avaliadores!$B$17:$B$22,$D987),INDEX(Avaliadores!$B$17:$B$22,$E987),INDEX(Avaliadores!$B$17:$B$22,$F987),INDEX(Avaliadores!$B$17:$B$22,$G987))</f>
        <v>2.91666666666667</v>
      </c>
      <c r="U987" s="0" t="n">
        <f aca="false">MEDIAN(INDEX(Avaliadores!$C$17:$C$22,$B987),INDEX(Avaliadores!$C$17:$C$22,$C987),INDEX(Avaliadores!$C$17:$C$22,$D987),INDEX(Avaliadores!$C$17:$C$22,$E987),INDEX(Avaliadores!$C$17:$C$22,$F987),INDEX(Avaliadores!$C$17:$C$22,$G987))</f>
        <v>5.29166666666667</v>
      </c>
      <c r="V987" s="0" t="n">
        <f aca="false">MEDIAN(INDEX(Avaliadores!$D$17:$D$22,$B987),INDEX(Avaliadores!$D$17:$D$22,$C987),INDEX(Avaliadores!$D$17:$D$22,$D987),INDEX(Avaliadores!$D$17:$D$22,$E987),INDEX(Avaliadores!$D$17:$D$22,$F987),INDEX(Avaliadores!$D$17:$D$22,$G987))</f>
        <v>5.66666666666667</v>
      </c>
      <c r="W987" s="0" t="n">
        <f aca="false">MEDIAN(INDEX(Avaliadores!$E$17:$E$22,$B987),INDEX(Avaliadores!$E$17:$E$22,$C987),INDEX(Avaliadores!$E$17:$E$22,$D987),INDEX(Avaliadores!$E$17:$E$22,$E987),INDEX(Avaliadores!$E$17:$E$22,$F987),INDEX(Avaliadores!$E$17:$E$22,$G987))</f>
        <v>6.04166666666667</v>
      </c>
      <c r="X987" s="0" t="n">
        <f aca="false">MEDIAN(INDEX(Avaliadores!$F$17:$F$22,$B987),INDEX(Avaliadores!$F$17:$F$22,$C987),INDEX(Avaliadores!$F$17:$F$22,$D987),INDEX(Avaliadores!$F$17:$F$22,$E987),INDEX(Avaliadores!$F$17:$F$22,$F987),INDEX(Avaliadores!$F$17:$F$22,$G987))</f>
        <v>2.66666666666667</v>
      </c>
      <c r="Y987" s="0" t="n">
        <f aca="false">MEDIAN(INDEX(Avaliadores!$G$17:$G$22,$B987),INDEX(Avaliadores!$G$17:$G$22,$C987),INDEX(Avaliadores!$G$17:$G$22,$D987),INDEX(Avaliadores!$G$17:$G$22,$E987),INDEX(Avaliadores!$G$17:$G$22,$F987),INDEX(Avaliadores!$G$17:$G$22,$G987))</f>
        <v>5.41666666666667</v>
      </c>
      <c r="Z987" s="0" t="n">
        <f aca="false">MEDIAN(INDEX(Avaliadores!$H$17:$H$22,$B987),INDEX(Avaliadores!$H$17:$H$22,$C987),INDEX(Avaliadores!$H$17:$H$22,$D987),INDEX(Avaliadores!$H$17:$H$22,$E987),INDEX(Avaliadores!$H$17:$H$22,$F987),INDEX(Avaliadores!$H$17:$H$22,$G987))</f>
        <v>3.91666666666667</v>
      </c>
      <c r="AA987" s="0" t="n">
        <f aca="false">MEDIAN(INDEX(Avaliadores!$I$17:$I$22,$B987),INDEX(Avaliadores!$I$17:$I$22,$C987),INDEX(Avaliadores!$I$17:$I$22,$D987),INDEX(Avaliadores!$I$17:$I$22,$E987),INDEX(Avaliadores!$I$17:$I$22,$F987),INDEX(Avaliadores!$I$17:$I$22,$G987))</f>
        <v>6.29166666666667</v>
      </c>
      <c r="AB987" s="0" t="n">
        <f aca="false">IF(MAX(H987:K987)=MIN(H987:K987),0,IF($B$17="custo",(MAX(H987:K987)-H987)/(MAX(H987:K987)-MIN(H987:K987)),(H987-MIN(H987:K987))/(MAX(H987:K987)-MIN(H987:K987))))</f>
        <v>0.339589858886662</v>
      </c>
      <c r="AC987" s="0" t="n">
        <f aca="false">IF(MAX(H987:K987)=MIN(H987:K987),0,IF($B$17="custo",(MAX(H987:K987)-I987)/(MAX(H987:K987)-MIN(H987:K987)),(I987-MIN(H987:K987))/(MAX(H987:K987)-MIN(H987:K987))))</f>
        <v>0</v>
      </c>
      <c r="AD987" s="0" t="n">
        <f aca="false">IF(MAX(H987:K987)=MIN(H987:K987),0,IF($B$17="custo",(MAX(H987:K987)-J987)/(MAX(H987:K987)-MIN(H987:K987)),(J987-MIN(H987:K987))/(MAX(H987:K987)-MIN(H987:K987))))</f>
        <v>0.823845328157556</v>
      </c>
      <c r="AE987" s="0" t="n">
        <f aca="false">IF(MAX(H987:K987)=MIN(H987:K987),0,IF($B$17="custo",(MAX(H987:K987)-K987)/(MAX(H987:K987)-MIN(H987:K987)),(K987-MIN(H987:K987))/(MAX(H987:K987)-MIN(H987:K987))))</f>
        <v>1</v>
      </c>
      <c r="AF987" s="0" t="n">
        <f aca="false">IF(MAX(L987:O987)=MIN(L987:O987),0,IF($C$17="custo",(MAX(L987:O987)-L987)/(MAX(L987:O987)-MIN(L987:O987)),(L987-MIN(L987:O987))/(MAX(L987:O987)-MIN(L987:O987))))</f>
        <v>0.563025211601695</v>
      </c>
      <c r="AG987" s="0" t="n">
        <f aca="false">IF(MAX(L987:O987)=MIN(L987:O987),0,IF($C$17="custo",(MAX(L987:O987)-M987)/(MAX(L987:O987)-MIN(L987:O987)),(M987-MIN(L987:O987))/(MAX(L987:O987)-MIN(L987:O987))))</f>
        <v>1</v>
      </c>
      <c r="AH987" s="0" t="n">
        <f aca="false">IF(MAX(L987:O987)=MIN(L987:O987),0,IF($C$17="custo",(MAX(L987:O987)-N987)/(MAX(L987:O987)-MIN(L987:O987)),(N987-MIN(L987:O987))/(MAX(L987:O987)-MIN(L987:O987))))</f>
        <v>0.518729261593882</v>
      </c>
      <c r="AI987" s="0" t="n">
        <f aca="false">IF(MAX(L987:O987)=MIN(L987:O987),0,IF($C$17="custo",(MAX(L987:O987)-O987)/(MAX(L987:O987)-MIN(L987:O987)),(O987-MIN(L987:O987))/(MAX(L987:O987)-MIN(L987:O987))))</f>
        <v>0</v>
      </c>
      <c r="AJ987" s="0" t="n">
        <f aca="false">IF(MAX(P987:S987)=MIN(P987:S987),0,IF($D$17="custo",(MAX(P987:S987)-P987)/(MAX(P987:S987)-MIN(P987:S987)),(P987-MIN(P987:S987))/(MAX(P987:S987)-MIN(P987:S987))))</f>
        <v>0.207731294975731</v>
      </c>
      <c r="AK987" s="0" t="n">
        <f aca="false">IF(MAX(P987:S987)=MIN(P987:S987),0,IF($D$17="custo",(MAX(P987:S987)-Q987)/(MAX(P987:S987)-MIN(P987:S987)),(Q987-MIN(P987:S987))/(MAX(P987:S987)-MIN(P987:S987))))</f>
        <v>0</v>
      </c>
      <c r="AL987" s="0" t="n">
        <f aca="false">IF(MAX(P987:S987)=MIN(P987:S987),0,IF($D$17="custo",(MAX(P987:S987)-R987)/(MAX(P987:S987)-MIN(P987:S987)),(R987-MIN(P987:S987))/(MAX(P987:S987)-MIN(P987:S987))))</f>
        <v>0.785833489711874</v>
      </c>
      <c r="AM987" s="0" t="n">
        <f aca="false">IF(MAX(P987:S987)=MIN(P987:S987),0,IF($D$17="custo",(MAX(P987:S987)-S987)/(MAX(P987:S987)-MIN(P987:S987)),(S987-MIN(P987:S987))/(MAX(P987:S987)-MIN(P987:S987))))</f>
        <v>1</v>
      </c>
      <c r="AN987" s="0" t="n">
        <f aca="false">IF(MAX(T987:W987)=MIN(T987:W987),0,IF($E$17="custo",(MAX(T987:W987)-T987)/(MAX(T987:W987)-MIN(T987:W987)),(T987-MIN(T987:W987))/(MAX(T987:W987)-MIN(T987:W987))))</f>
        <v>0</v>
      </c>
      <c r="AO987" s="0" t="n">
        <f aca="false">IF(MAX(T987:W987)=MIN(T987:W987),0,IF($E$17="custo",(MAX(T987:W987)-U987)/(MAX(T987:W987)-MIN(T987:W987)),(U987-MIN(T987:W987))/(MAX(T987:W987)-MIN(T987:W987))))</f>
        <v>0.76</v>
      </c>
      <c r="AP987" s="0" t="n">
        <f aca="false">IF(MAX(T987:W987)=MIN(T987:W987),0,IF($E$17="custo",(MAX(T987:W987)-V987)/(MAX(T987:W987)-MIN(T987:W987)),(V987-MIN(T987:W987))/(MAX(T987:W987)-MIN(T987:W987))))</f>
        <v>0.88</v>
      </c>
      <c r="AQ987" s="0" t="n">
        <f aca="false">IF(MAX(T987:W987)=MIN(T987:W987),0,IF($E$17="custo",(MAX(T987:W987)-W987)/(MAX(T987:W987)-MIN(T987:W987)),(W987-MIN(T987:W987))/(MAX(T987:W987)-MIN(T987:W987))))</f>
        <v>1</v>
      </c>
      <c r="AR987" s="0" t="n">
        <f aca="false">IF(MAX(X987:AA987)=MIN(X987:AA987),0,IF($F$17="custo",(MAX(X987:AA987)-X987)/(MAX(X987:AA987)-MIN(X987:AA987)),(X987-MIN(X987:AA987))/(MAX(X987:AA987)-MIN(X987:AA987))))</f>
        <v>0</v>
      </c>
      <c r="AS987" s="0" t="n">
        <f aca="false">IF(MAX(X987:AA987)=MIN(X987:AA987),0,IF($F$17="custo",(MAX(X987:AA987)-Y987)/(MAX(X987:AA987)-MIN(X987:AA987)),(Y987-MIN(X987:AA987))/(MAX(X987:AA987)-MIN(X987:AA987))))</f>
        <v>0.758620689655172</v>
      </c>
      <c r="AT987" s="0" t="n">
        <f aca="false">IF(MAX(X987:AA987)=MIN(X987:AA987),0,IF($F$17="custo",(MAX(X987:AA987)-Z987)/(MAX(X987:AA987)-MIN(X987:AA987)),(Z987-MIN(X987:AA987))/(MAX(X987:AA987)-MIN(X987:AA987))))</f>
        <v>0.344827586206897</v>
      </c>
      <c r="AU987" s="0" t="n">
        <f aca="false">IF(MAX(X987:AA987)=MIN(X987:AA987),0,IF($F$17="custo",(MAX(X987:AA987)-AA987)/(MAX(X987:AA987)-MIN(X987:AA987)),(AA987-MIN(X987:AA987))/(MAX(X987:AA987)-MIN(X987:AA987))))</f>
        <v>1</v>
      </c>
      <c r="AV987" s="0" t="n">
        <f aca="false">STDEVP(AB987:AE987)</f>
        <v>0.394946023163429</v>
      </c>
      <c r="AW987" s="0" t="n">
        <f aca="false">STDEVP(AF987:AI987)</f>
        <v>0.354489779142297</v>
      </c>
      <c r="AX987" s="0" t="n">
        <f aca="false">STDEVP(AJ987:AM987)</f>
        <v>0.408384447175208</v>
      </c>
      <c r="AY987" s="0" t="n">
        <f aca="false">STDEVP(AN987:AQ987)</f>
        <v>0.390384425918863</v>
      </c>
      <c r="AZ987" s="0" t="n">
        <f aca="false">STDEVP(AR987:AU987)</f>
        <v>0.383499593440262</v>
      </c>
      <c r="BA987" s="0" t="n">
        <f aca="false">AV987*((1-IFERROR(CORREL(AB987:AE987,AF987:AI987),0))+(1-IFERROR(CORREL(AB987:AE987,AJ987:AM987),0))+(1-IFERROR(CORREL(AB987:AE987,AN987:AQ987),0))+(1-IFERROR(CORREL(AB987:AE987,AR987:AU987),0)))</f>
        <v>1.26028130561391</v>
      </c>
      <c r="BB987" s="0" t="n">
        <f aca="false">AW987*((1-IFERROR(CORREL(AF987:AI987,AB987:AE987),0))+(1-IFERROR(CORREL(AF987:AI987,AJ987:AM987),0))+(1-IFERROR(CORREL(AF987:AI987,AN987:AQ987),0))+(1-IFERROR(CORREL(AF987:AI987,AR987:AU987),0)))</f>
        <v>2.25647448426856</v>
      </c>
      <c r="BC987" s="0" t="n">
        <f aca="false">AX987*((1-IFERROR(CORREL(AJ987:AM987,AB987:AE987),0))+(1-IFERROR(CORREL(AJ987:AM987,AF987:AI987),0))+(1-IFERROR(CORREL(AJ987:AM987,AN987:AQ987),0))+(1-IFERROR(CORREL(AJ987:AM987,AR987:AU987),0)))</f>
        <v>1.20456070122358</v>
      </c>
      <c r="BD987" s="0" t="n">
        <f aca="false">AY987*((1-IFERROR(CORREL(AN987:AQ987,AB987:AE987),0))+(1-IFERROR(CORREL(AN987:AQ987,AF987:AI987),0))+(1-IFERROR(CORREL(AN987:AQ987,AJ987:AM987),0))+(1-IFERROR(CORREL(AN987:AQ987,AR987:AU987),0)))</f>
        <v>0.93393017868342</v>
      </c>
      <c r="BE987" s="0" t="n">
        <f aca="false">AZ987*((1-IFERROR(CORREL(AR987:AU987,AB987:AE987),0))+(1-IFERROR(CORREL(AR987:AU987,AF987:AI987),0))+(1-IFERROR(CORREL(AR987:AU987,AJ987:AM987),0))+(1-IFERROR(CORREL(AR987:AU987,AN987:AQ987),0)))</f>
        <v>1.10100831644873</v>
      </c>
      <c r="BF987" s="0" t="n">
        <f aca="false">IF(SUM(BA987:BE987)&gt;0,BA987/SUM(BA987:BE987),1/5)</f>
        <v>0.186535485735955</v>
      </c>
      <c r="BG987" s="0" t="n">
        <f aca="false">IF(SUM(BA987:BE987)&gt;0,BB987/SUM(BA987:BE987),1/5)</f>
        <v>0.333983025931491</v>
      </c>
      <c r="BH987" s="0" t="n">
        <f aca="false">IF(SUM(BA987:BE987)&gt;0,BC987/SUM(BA987:BE987),1/5)</f>
        <v>0.178288223827719</v>
      </c>
      <c r="BI987" s="0" t="n">
        <f aca="false">IF(SUM(BA987:BE987)&gt;0,BD987/SUM(BA987:BE987),1/5)</f>
        <v>0.138231931829947</v>
      </c>
      <c r="BJ987" s="0" t="n">
        <f aca="false">IF(SUM(BA987:BE987)&gt;0,BE987/SUM(BA987:BE987),1/5)</f>
        <v>0.162961332674887</v>
      </c>
      <c r="BK987" s="0" t="n">
        <f aca="false">BF987*AB987+BG987*AF987+BH987*AJ987+BI987*AN987+BJ987*AR987</f>
        <v>0.288422466739535</v>
      </c>
      <c r="BL987" s="0" t="n">
        <f aca="false">BF987*AC987+BG987*AG987+BH987*AK987+BI987*AO987+BJ987*AS987</f>
        <v>0.5626651327032</v>
      </c>
      <c r="BM987" s="0" t="n">
        <f aca="false">BF987*AD987+BG987*AH987+BH987*AL987+BI987*AP987+BJ987*AT987</f>
        <v>0.644865676992262</v>
      </c>
      <c r="BN987" s="0" t="n">
        <f aca="false">BF987*AE987+BG987*AI987+BH987*AM987+BI987*AQ987+BJ987*AU987</f>
        <v>0.666016974068509</v>
      </c>
      <c r="BO987" s="0" t="n">
        <f aca="false">RANK(BK987,$BK987:$BN987)</f>
        <v>4</v>
      </c>
      <c r="BP987" s="0" t="n">
        <f aca="false">RANK(BL987,$BK987:$BN987)</f>
        <v>3</v>
      </c>
      <c r="BQ987" s="0" t="n">
        <f aca="false">RANK(BM987,$BK987:$BN987)</f>
        <v>2</v>
      </c>
      <c r="BR987" s="0" t="n">
        <f aca="false">RANK(BN987,$BK987:$BN987)</f>
        <v>1</v>
      </c>
    </row>
    <row r="988" customFormat="false" ht="15" hidden="false" customHeight="false" outlineLevel="0" collapsed="false">
      <c r="A988" s="0" t="n">
        <v>965</v>
      </c>
      <c r="B988" s="0" t="n">
        <f aca="false">RANDBETWEEN(1,$B$5)</f>
        <v>1</v>
      </c>
      <c r="C988" s="0" t="n">
        <f aca="false">RANDBETWEEN(1,$B$5)</f>
        <v>3</v>
      </c>
      <c r="D988" s="0" t="n">
        <f aca="false">RANDBETWEEN(1,$B$5)</f>
        <v>5</v>
      </c>
      <c r="E988" s="0" t="n">
        <f aca="false">RANDBETWEEN(1,$B$5)</f>
        <v>2</v>
      </c>
      <c r="F988" s="0" t="n">
        <f aca="false">RANDBETWEEN(1,$B$5)</f>
        <v>3</v>
      </c>
      <c r="G988" s="0" t="n">
        <f aca="false">RANDBETWEEN(1,$B$5)</f>
        <v>4</v>
      </c>
      <c r="H988" s="0" t="n">
        <f aca="true">NORMINV(RAND(),$B$8,$B$13)</f>
        <v>48.0408878487013</v>
      </c>
      <c r="I988" s="0" t="n">
        <f aca="true">NORMINV(RAND(),$C$8,$C$13)</f>
        <v>64.4161075228214</v>
      </c>
      <c r="J988" s="0" t="n">
        <f aca="true">NORMINV(RAND(),$D$8,$D$13)</f>
        <v>13.6483808086266</v>
      </c>
      <c r="K988" s="0" t="n">
        <f aca="true">NORMINV(RAND(),$E$8,$E$13)</f>
        <v>2.70997369773382</v>
      </c>
      <c r="L988" s="0" t="n">
        <f aca="true">NORMINV(RAND(),$B$9,$B$14)</f>
        <v>42.411233329555</v>
      </c>
      <c r="M988" s="0" t="n">
        <f aca="true">NORMINV(RAND(),$C$9,$C$14)</f>
        <v>40.3942413309522</v>
      </c>
      <c r="N988" s="0" t="n">
        <f aca="true">NORMINV(RAND(),$D$9,$D$14)</f>
        <v>44.1620413210659</v>
      </c>
      <c r="O988" s="0" t="n">
        <f aca="true">NORMINV(RAND(),$E$9,$E$14)</f>
        <v>22.2907069143374</v>
      </c>
      <c r="P988" s="0" t="n">
        <f aca="true">NORMINV(RAND(),$B$10,$B$15)</f>
        <v>22.0725884790847</v>
      </c>
      <c r="Q988" s="0" t="n">
        <f aca="true">NORMINV(RAND(),$C$10,$C$15)</f>
        <v>30.002065553922</v>
      </c>
      <c r="R988" s="0" t="n">
        <f aca="true">NORMINV(RAND(),$D$10,$D$15)</f>
        <v>9.28813468159076</v>
      </c>
      <c r="S988" s="0" t="n">
        <f aca="true">NORMINV(RAND(),$E$10,$E$15)</f>
        <v>3.95733781998007</v>
      </c>
      <c r="T988" s="0" t="n">
        <f aca="false">MEDIAN(INDEX(Avaliadores!$B$17:$B$22,$B988),INDEX(Avaliadores!$B$17:$B$22,$C988),INDEX(Avaliadores!$B$17:$B$22,$D988),INDEX(Avaliadores!$B$17:$B$22,$E988),INDEX(Avaliadores!$B$17:$B$22,$F988),INDEX(Avaliadores!$B$17:$B$22,$G988))</f>
        <v>2.79166666666667</v>
      </c>
      <c r="U988" s="0" t="n">
        <f aca="false">MEDIAN(INDEX(Avaliadores!$C$17:$C$22,$B988),INDEX(Avaliadores!$C$17:$C$22,$C988),INDEX(Avaliadores!$C$17:$C$22,$D988),INDEX(Avaliadores!$C$17:$C$22,$E988),INDEX(Avaliadores!$C$17:$C$22,$F988),INDEX(Avaliadores!$C$17:$C$22,$G988))</f>
        <v>4.91666666666667</v>
      </c>
      <c r="V988" s="0" t="n">
        <f aca="false">MEDIAN(INDEX(Avaliadores!$D$17:$D$22,$B988),INDEX(Avaliadores!$D$17:$D$22,$C988),INDEX(Avaliadores!$D$17:$D$22,$D988),INDEX(Avaliadores!$D$17:$D$22,$E988),INDEX(Avaliadores!$D$17:$D$22,$F988),INDEX(Avaliadores!$D$17:$D$22,$G988))</f>
        <v>5.79166666666667</v>
      </c>
      <c r="W988" s="0" t="n">
        <f aca="false">MEDIAN(INDEX(Avaliadores!$E$17:$E$22,$B988),INDEX(Avaliadores!$E$17:$E$22,$C988),INDEX(Avaliadores!$E$17:$E$22,$D988),INDEX(Avaliadores!$E$17:$E$22,$E988),INDEX(Avaliadores!$E$17:$E$22,$F988),INDEX(Avaliadores!$E$17:$E$22,$G988))</f>
        <v>6.29166666666667</v>
      </c>
      <c r="X988" s="0" t="n">
        <f aca="false">MEDIAN(INDEX(Avaliadores!$F$17:$F$22,$B988),INDEX(Avaliadores!$F$17:$F$22,$C988),INDEX(Avaliadores!$F$17:$F$22,$D988),INDEX(Avaliadores!$F$17:$F$22,$E988),INDEX(Avaliadores!$F$17:$F$22,$F988),INDEX(Avaliadores!$F$17:$F$22,$G988))</f>
        <v>2.66666666666667</v>
      </c>
      <c r="Y988" s="0" t="n">
        <f aca="false">MEDIAN(INDEX(Avaliadores!$G$17:$G$22,$B988),INDEX(Avaliadores!$G$17:$G$22,$C988),INDEX(Avaliadores!$G$17:$G$22,$D988),INDEX(Avaliadores!$G$17:$G$22,$E988),INDEX(Avaliadores!$G$17:$G$22,$F988),INDEX(Avaliadores!$G$17:$G$22,$G988))</f>
        <v>5.41666666666667</v>
      </c>
      <c r="Z988" s="0" t="n">
        <f aca="false">MEDIAN(INDEX(Avaliadores!$H$17:$H$22,$B988),INDEX(Avaliadores!$H$17:$H$22,$C988),INDEX(Avaliadores!$H$17:$H$22,$D988),INDEX(Avaliadores!$H$17:$H$22,$E988),INDEX(Avaliadores!$H$17:$H$22,$F988),INDEX(Avaliadores!$H$17:$H$22,$G988))</f>
        <v>3.79166666666667</v>
      </c>
      <c r="AA988" s="0" t="n">
        <f aca="false">MEDIAN(INDEX(Avaliadores!$I$17:$I$22,$B988),INDEX(Avaliadores!$I$17:$I$22,$C988),INDEX(Avaliadores!$I$17:$I$22,$D988),INDEX(Avaliadores!$I$17:$I$22,$E988),INDEX(Avaliadores!$I$17:$I$22,$F988),INDEX(Avaliadores!$I$17:$I$22,$G988))</f>
        <v>6.66666666666667</v>
      </c>
      <c r="AB988" s="0" t="n">
        <f aca="false">IF(MAX(H988:K988)=MIN(H988:K988),0,IF($B$17="custo",(MAX(H988:K988)-H988)/(MAX(H988:K988)-MIN(H988:K988)),(H988-MIN(H988:K988))/(MAX(H988:K988)-MIN(H988:K988))))</f>
        <v>0.265374261180214</v>
      </c>
      <c r="AC988" s="0" t="n">
        <f aca="false">IF(MAX(H988:K988)=MIN(H988:K988),0,IF($B$17="custo",(MAX(H988:K988)-I988)/(MAX(H988:K988)-MIN(H988:K988)),(I988-MIN(H988:K988))/(MAX(H988:K988)-MIN(H988:K988))))</f>
        <v>0</v>
      </c>
      <c r="AD988" s="0" t="n">
        <f aca="false">IF(MAX(H988:K988)=MIN(H988:K988),0,IF($B$17="custo",(MAX(H988:K988)-J988)/(MAX(H988:K988)-MIN(H988:K988)),(J988-MIN(H988:K988))/(MAX(H988:K988)-MIN(H988:K988))))</f>
        <v>0.8227338769611</v>
      </c>
      <c r="AE988" s="0" t="n">
        <f aca="false">IF(MAX(H988:K988)=MIN(H988:K988),0,IF($B$17="custo",(MAX(H988:K988)-K988)/(MAX(H988:K988)-MIN(H988:K988)),(K988-MIN(H988:K988))/(MAX(H988:K988)-MIN(H988:K988))))</f>
        <v>1</v>
      </c>
      <c r="AF988" s="0" t="n">
        <f aca="false">IF(MAX(L988:O988)=MIN(L988:O988),0,IF($C$17="custo",(MAX(L988:O988)-L988)/(MAX(L988:O988)-MIN(L988:O988)),(L988-MIN(L988:O988))/(MAX(L988:O988)-MIN(L988:O988))))</f>
        <v>0.919949649209684</v>
      </c>
      <c r="AG988" s="0" t="n">
        <f aca="false">IF(MAX(L988:O988)=MIN(L988:O988),0,IF($C$17="custo",(MAX(L988:O988)-M988)/(MAX(L988:O988)-MIN(L988:O988)),(M988-MIN(L988:O988))/(MAX(L988:O988)-MIN(L988:O988))))</f>
        <v>0.827728847264362</v>
      </c>
      <c r="AH988" s="0" t="n">
        <f aca="false">IF(MAX(L988:O988)=MIN(L988:O988),0,IF($C$17="custo",(MAX(L988:O988)-N988)/(MAX(L988:O988)-MIN(L988:O988)),(N988-MIN(L988:O988))/(MAX(L988:O988)-MIN(L988:O988))))</f>
        <v>1</v>
      </c>
      <c r="AI988" s="0" t="n">
        <f aca="false">IF(MAX(L988:O988)=MIN(L988:O988),0,IF($C$17="custo",(MAX(L988:O988)-O988)/(MAX(L988:O988)-MIN(L988:O988)),(O988-MIN(L988:O988))/(MAX(L988:O988)-MIN(L988:O988))))</f>
        <v>0</v>
      </c>
      <c r="AJ988" s="0" t="n">
        <f aca="false">IF(MAX(P988:S988)=MIN(P988:S988),0,IF($D$17="custo",(MAX(P988:S988)-P988)/(MAX(P988:S988)-MIN(P988:S988)),(P988-MIN(P988:S988))/(MAX(P988:S988)-MIN(P988:S988))))</f>
        <v>0.304456132382732</v>
      </c>
      <c r="AK988" s="0" t="n">
        <f aca="false">IF(MAX(P988:S988)=MIN(P988:S988),0,IF($D$17="custo",(MAX(P988:S988)-Q988)/(MAX(P988:S988)-MIN(P988:S988)),(Q988-MIN(P988:S988))/(MAX(P988:S988)-MIN(P988:S988))))</f>
        <v>0</v>
      </c>
      <c r="AL988" s="0" t="n">
        <f aca="false">IF(MAX(P988:S988)=MIN(P988:S988),0,IF($D$17="custo",(MAX(P988:S988)-R988)/(MAX(P988:S988)-MIN(P988:S988)),(R988-MIN(P988:S988))/(MAX(P988:S988)-MIN(P988:S988))))</f>
        <v>0.795321459449794</v>
      </c>
      <c r="AM988" s="0" t="n">
        <f aca="false">IF(MAX(P988:S988)=MIN(P988:S988),0,IF($D$17="custo",(MAX(P988:S988)-S988)/(MAX(P988:S988)-MIN(P988:S988)),(S988-MIN(P988:S988))/(MAX(P988:S988)-MIN(P988:S988))))</f>
        <v>1</v>
      </c>
      <c r="AN988" s="0" t="n">
        <f aca="false">IF(MAX(T988:W988)=MIN(T988:W988),0,IF($E$17="custo",(MAX(T988:W988)-T988)/(MAX(T988:W988)-MIN(T988:W988)),(T988-MIN(T988:W988))/(MAX(T988:W988)-MIN(T988:W988))))</f>
        <v>0</v>
      </c>
      <c r="AO988" s="0" t="n">
        <f aca="false">IF(MAX(T988:W988)=MIN(T988:W988),0,IF($E$17="custo",(MAX(T988:W988)-U988)/(MAX(T988:W988)-MIN(T988:W988)),(U988-MIN(T988:W988))/(MAX(T988:W988)-MIN(T988:W988))))</f>
        <v>0.607142857142857</v>
      </c>
      <c r="AP988" s="0" t="n">
        <f aca="false">IF(MAX(T988:W988)=MIN(T988:W988),0,IF($E$17="custo",(MAX(T988:W988)-V988)/(MAX(T988:W988)-MIN(T988:W988)),(V988-MIN(T988:W988))/(MAX(T988:W988)-MIN(T988:W988))))</f>
        <v>0.857142857142857</v>
      </c>
      <c r="AQ988" s="0" t="n">
        <f aca="false">IF(MAX(T988:W988)=MIN(T988:W988),0,IF($E$17="custo",(MAX(T988:W988)-W988)/(MAX(T988:W988)-MIN(T988:W988)),(W988-MIN(T988:W988))/(MAX(T988:W988)-MIN(T988:W988))))</f>
        <v>1</v>
      </c>
      <c r="AR988" s="0" t="n">
        <f aca="false">IF(MAX(X988:AA988)=MIN(X988:AA988),0,IF($F$17="custo",(MAX(X988:AA988)-X988)/(MAX(X988:AA988)-MIN(X988:AA988)),(X988-MIN(X988:AA988))/(MAX(X988:AA988)-MIN(X988:AA988))))</f>
        <v>0</v>
      </c>
      <c r="AS988" s="0" t="n">
        <f aca="false">IF(MAX(X988:AA988)=MIN(X988:AA988),0,IF($F$17="custo",(MAX(X988:AA988)-Y988)/(MAX(X988:AA988)-MIN(X988:AA988)),(Y988-MIN(X988:AA988))/(MAX(X988:AA988)-MIN(X988:AA988))))</f>
        <v>0.6875</v>
      </c>
      <c r="AT988" s="0" t="n">
        <f aca="false">IF(MAX(X988:AA988)=MIN(X988:AA988),0,IF($F$17="custo",(MAX(X988:AA988)-Z988)/(MAX(X988:AA988)-MIN(X988:AA988)),(Z988-MIN(X988:AA988))/(MAX(X988:AA988)-MIN(X988:AA988))))</f>
        <v>0.28125</v>
      </c>
      <c r="AU988" s="0" t="n">
        <f aca="false">IF(MAX(X988:AA988)=MIN(X988:AA988),0,IF($F$17="custo",(MAX(X988:AA988)-AA988)/(MAX(X988:AA988)-MIN(X988:AA988)),(AA988-MIN(X988:AA988))/(MAX(X988:AA988)-MIN(X988:AA988))))</f>
        <v>1</v>
      </c>
      <c r="AV988" s="0" t="n">
        <f aca="false">STDEVP(AB988:AE988)</f>
        <v>0.405359603208494</v>
      </c>
      <c r="AW988" s="0" t="n">
        <f aca="false">STDEVP(AF988:AI988)</f>
        <v>0.401250583076879</v>
      </c>
      <c r="AX988" s="0" t="n">
        <f aca="false">STDEVP(AJ988:AM988)</f>
        <v>0.394640113462982</v>
      </c>
      <c r="AY988" s="0" t="n">
        <f aca="false">STDEVP(AN988:AQ988)</f>
        <v>0.382472321260784</v>
      </c>
      <c r="AZ988" s="0" t="n">
        <f aca="false">STDEVP(AR988:AU988)</f>
        <v>0.381694796884566</v>
      </c>
      <c r="BA988" s="0" t="n">
        <f aca="false">AV988*((1-IFERROR(CORREL(AB988:AE988,AF988:AI988),0))+(1-IFERROR(CORREL(AB988:AE988,AJ988:AM988),0))+(1-IFERROR(CORREL(AB988:AE988,AN988:AQ988),0))+(1-IFERROR(CORREL(AB988:AE988,AR988:AU988),0)))</f>
        <v>1.03849687864599</v>
      </c>
      <c r="BB988" s="0" t="n">
        <f aca="false">AW988*((1-IFERROR(CORREL(AF988:AI988,AB988:AE988),0))+(1-IFERROR(CORREL(AF988:AI988,AJ988:AM988),0))+(1-IFERROR(CORREL(AF988:AI988,AN988:AQ988),0))+(1-IFERROR(CORREL(AF988:AI988,AR988:AU988),0)))</f>
        <v>2.61067109344162</v>
      </c>
      <c r="BC988" s="0" t="n">
        <f aca="false">AX988*((1-IFERROR(CORREL(AJ988:AM988,AB988:AE988),0))+(1-IFERROR(CORREL(AJ988:AM988,AF988:AI988),0))+(1-IFERROR(CORREL(AJ988:AM988,AN988:AQ988),0))+(1-IFERROR(CORREL(AJ988:AM988,AR988:AU988),0)))</f>
        <v>1.03486531923545</v>
      </c>
      <c r="BD988" s="0" t="n">
        <f aca="false">AY988*((1-IFERROR(CORREL(AN988:AQ988,AB988:AE988),0))+(1-IFERROR(CORREL(AN988:AQ988,AF988:AI988),0))+(1-IFERROR(CORREL(AN988:AQ988,AJ988:AM988),0))+(1-IFERROR(CORREL(AN988:AQ988,AR988:AU988),0)))</f>
        <v>0.941434771674065</v>
      </c>
      <c r="BE988" s="0" t="n">
        <f aca="false">AZ988*((1-IFERROR(CORREL(AR988:AU988,AB988:AE988),0))+(1-IFERROR(CORREL(AR988:AU988,AF988:AI988),0))+(1-IFERROR(CORREL(AR988:AU988,AJ988:AM988),0))+(1-IFERROR(CORREL(AR988:AU988,AN988:AQ988),0)))</f>
        <v>1.302241218225</v>
      </c>
      <c r="BF988" s="0" t="n">
        <f aca="false">IF(SUM(BA988:BE988)&gt;0,BA988/SUM(BA988:BE988),1/5)</f>
        <v>0.149904800633145</v>
      </c>
      <c r="BG988" s="0" t="n">
        <f aca="false">IF(SUM(BA988:BE988)&gt;0,BB988/SUM(BA988:BE988),1/5)</f>
        <v>0.376844781942274</v>
      </c>
      <c r="BH988" s="0" t="n">
        <f aca="false">IF(SUM(BA988:BE988)&gt;0,BC988/SUM(BA988:BE988),1/5)</f>
        <v>0.149380592808722</v>
      </c>
      <c r="BI988" s="0" t="n">
        <f aca="false">IF(SUM(BA988:BE988)&gt;0,BD988/SUM(BA988:BE988),1/5)</f>
        <v>0.135894093337009</v>
      </c>
      <c r="BJ988" s="0" t="n">
        <f aca="false">IF(SUM(BA988:BE988)&gt;0,BE988/SUM(BA988:BE988),1/5)</f>
        <v>0.187975731278849</v>
      </c>
      <c r="BK988" s="0" t="n">
        <f aca="false">BF988*AB988+BG988*AF988+BH988*AJ988+BI988*AN988+BJ988*AR988</f>
        <v>0.431938938209267</v>
      </c>
      <c r="BL988" s="0" t="n">
        <f aca="false">BF988*AC988+BG988*AG988+BH988*AK988+BI988*AO988+BJ988*AS988</f>
        <v>0.523665740306347</v>
      </c>
      <c r="BM988" s="0" t="n">
        <f aca="false">BF988*AD988+BG988*AH988+BH988*AL988+BI988*AP988+BJ988*AT988</f>
        <v>0.78833095668227</v>
      </c>
      <c r="BN988" s="0" t="n">
        <f aca="false">BF988*AE988+BG988*AI988+BH988*AM988+BI988*AQ988+BJ988*AU988</f>
        <v>0.623155218057726</v>
      </c>
      <c r="BO988" s="0" t="n">
        <f aca="false">RANK(BK988,$BK988:$BN988)</f>
        <v>4</v>
      </c>
      <c r="BP988" s="0" t="n">
        <f aca="false">RANK(BL988,$BK988:$BN988)</f>
        <v>3</v>
      </c>
      <c r="BQ988" s="0" t="n">
        <f aca="false">RANK(BM988,$BK988:$BN988)</f>
        <v>1</v>
      </c>
      <c r="BR988" s="0" t="n">
        <f aca="false">RANK(BN988,$BK988:$BN988)</f>
        <v>2</v>
      </c>
    </row>
    <row r="989" customFormat="false" ht="15" hidden="false" customHeight="false" outlineLevel="0" collapsed="false">
      <c r="A989" s="0" t="n">
        <v>966</v>
      </c>
      <c r="B989" s="0" t="n">
        <f aca="false">RANDBETWEEN(1,$B$5)</f>
        <v>3</v>
      </c>
      <c r="C989" s="0" t="n">
        <f aca="false">RANDBETWEEN(1,$B$5)</f>
        <v>4</v>
      </c>
      <c r="D989" s="0" t="n">
        <f aca="false">RANDBETWEEN(1,$B$5)</f>
        <v>6</v>
      </c>
      <c r="E989" s="0" t="n">
        <f aca="false">RANDBETWEEN(1,$B$5)</f>
        <v>1</v>
      </c>
      <c r="F989" s="0" t="n">
        <f aca="false">RANDBETWEEN(1,$B$5)</f>
        <v>5</v>
      </c>
      <c r="G989" s="0" t="n">
        <f aca="false">RANDBETWEEN(1,$B$5)</f>
        <v>3</v>
      </c>
      <c r="H989" s="0" t="n">
        <f aca="true">NORMINV(RAND(),$B$8,$B$13)</f>
        <v>43.0991529681488</v>
      </c>
      <c r="I989" s="0" t="n">
        <f aca="true">NORMINV(RAND(),$C$8,$C$13)</f>
        <v>58.7552676025051</v>
      </c>
      <c r="J989" s="0" t="n">
        <f aca="true">NORMINV(RAND(),$D$8,$D$13)</f>
        <v>14.0954935746921</v>
      </c>
      <c r="K989" s="0" t="n">
        <f aca="true">NORMINV(RAND(),$E$8,$E$13)</f>
        <v>3.18955564293256</v>
      </c>
      <c r="L989" s="0" t="n">
        <f aca="true">NORMINV(RAND(),$B$9,$B$14)</f>
        <v>56.3094263808392</v>
      </c>
      <c r="M989" s="0" t="n">
        <f aca="true">NORMINV(RAND(),$C$9,$C$14)</f>
        <v>53.3216581959061</v>
      </c>
      <c r="N989" s="0" t="n">
        <f aca="true">NORMINV(RAND(),$D$9,$D$14)</f>
        <v>51.3995340907239</v>
      </c>
      <c r="O989" s="0" t="n">
        <f aca="true">NORMINV(RAND(),$E$9,$E$14)</f>
        <v>28.739125006408</v>
      </c>
      <c r="P989" s="0" t="n">
        <f aca="true">NORMINV(RAND(),$B$10,$B$15)</f>
        <v>21.5817931013507</v>
      </c>
      <c r="Q989" s="0" t="n">
        <f aca="true">NORMINV(RAND(),$C$10,$C$15)</f>
        <v>28.5697583590298</v>
      </c>
      <c r="R989" s="0" t="n">
        <f aca="true">NORMINV(RAND(),$D$10,$D$15)</f>
        <v>10.5198730369284</v>
      </c>
      <c r="S989" s="0" t="n">
        <f aca="true">NORMINV(RAND(),$E$10,$E$15)</f>
        <v>4.16951830647497</v>
      </c>
      <c r="T989" s="0" t="n">
        <f aca="false">MEDIAN(INDEX(Avaliadores!$B$17:$B$22,$B989),INDEX(Avaliadores!$B$17:$B$22,$C989),INDEX(Avaliadores!$B$17:$B$22,$D989),INDEX(Avaliadores!$B$17:$B$22,$E989),INDEX(Avaliadores!$B$17:$B$22,$F989),INDEX(Avaliadores!$B$17:$B$22,$G989))</f>
        <v>2.66666666666667</v>
      </c>
      <c r="U989" s="0" t="n">
        <f aca="false">MEDIAN(INDEX(Avaliadores!$C$17:$C$22,$B989),INDEX(Avaliadores!$C$17:$C$22,$C989),INDEX(Avaliadores!$C$17:$C$22,$D989),INDEX(Avaliadores!$C$17:$C$22,$E989),INDEX(Avaliadores!$C$17:$C$22,$F989),INDEX(Avaliadores!$C$17:$C$22,$G989))</f>
        <v>5.16666666666667</v>
      </c>
      <c r="V989" s="0" t="n">
        <f aca="false">MEDIAN(INDEX(Avaliadores!$D$17:$D$22,$B989),INDEX(Avaliadores!$D$17:$D$22,$C989),INDEX(Avaliadores!$D$17:$D$22,$D989),INDEX(Avaliadores!$D$17:$D$22,$E989),INDEX(Avaliadores!$D$17:$D$22,$F989),INDEX(Avaliadores!$D$17:$D$22,$G989))</f>
        <v>5.66666666666667</v>
      </c>
      <c r="W989" s="0" t="n">
        <f aca="false">MEDIAN(INDEX(Avaliadores!$E$17:$E$22,$B989),INDEX(Avaliadores!$E$17:$E$22,$C989),INDEX(Avaliadores!$E$17:$E$22,$D989),INDEX(Avaliadores!$E$17:$E$22,$E989),INDEX(Avaliadores!$E$17:$E$22,$F989),INDEX(Avaliadores!$E$17:$E$22,$G989))</f>
        <v>6.29166666666667</v>
      </c>
      <c r="X989" s="0" t="n">
        <f aca="false">MEDIAN(INDEX(Avaliadores!$F$17:$F$22,$B989),INDEX(Avaliadores!$F$17:$F$22,$C989),INDEX(Avaliadores!$F$17:$F$22,$D989),INDEX(Avaliadores!$F$17:$F$22,$E989),INDEX(Avaliadores!$F$17:$F$22,$F989),INDEX(Avaliadores!$F$17:$F$22,$G989))</f>
        <v>2.79166666666667</v>
      </c>
      <c r="Y989" s="0" t="n">
        <f aca="false">MEDIAN(INDEX(Avaliadores!$G$17:$G$22,$B989),INDEX(Avaliadores!$G$17:$G$22,$C989),INDEX(Avaliadores!$G$17:$G$22,$D989),INDEX(Avaliadores!$G$17:$G$22,$E989),INDEX(Avaliadores!$G$17:$G$22,$F989),INDEX(Avaliadores!$G$17:$G$22,$G989))</f>
        <v>5.04166666666667</v>
      </c>
      <c r="Z989" s="0" t="n">
        <f aca="false">MEDIAN(INDEX(Avaliadores!$H$17:$H$22,$B989),INDEX(Avaliadores!$H$17:$H$22,$C989),INDEX(Avaliadores!$H$17:$H$22,$D989),INDEX(Avaliadores!$H$17:$H$22,$E989),INDEX(Avaliadores!$H$17:$H$22,$F989),INDEX(Avaliadores!$H$17:$H$22,$G989))</f>
        <v>3.79166666666667</v>
      </c>
      <c r="AA989" s="0" t="n">
        <f aca="false">MEDIAN(INDEX(Avaliadores!$I$17:$I$22,$B989),INDEX(Avaliadores!$I$17:$I$22,$C989),INDEX(Avaliadores!$I$17:$I$22,$D989),INDEX(Avaliadores!$I$17:$I$22,$E989),INDEX(Avaliadores!$I$17:$I$22,$F989),INDEX(Avaliadores!$I$17:$I$22,$G989))</f>
        <v>6.79166666666667</v>
      </c>
      <c r="AB989" s="0" t="n">
        <f aca="false">IF(MAX(H989:K989)=MIN(H989:K989),0,IF($B$17="custo",(MAX(H989:K989)-H989)/(MAX(H989:K989)-MIN(H989:K989)),(H989-MIN(H989:K989))/(MAX(H989:K989)-MIN(H989:K989))))</f>
        <v>0.281758553651704</v>
      </c>
      <c r="AC989" s="0" t="n">
        <f aca="false">IF(MAX(H989:K989)=MIN(H989:K989),0,IF($B$17="custo",(MAX(H989:K989)-I989)/(MAX(H989:K989)-MIN(H989:K989)),(I989-MIN(H989:K989))/(MAX(H989:K989)-MIN(H989:K989))))</f>
        <v>0</v>
      </c>
      <c r="AD989" s="0" t="n">
        <f aca="false">IF(MAX(H989:K989)=MIN(H989:K989),0,IF($B$17="custo",(MAX(H989:K989)-J989)/(MAX(H989:K989)-MIN(H989:K989)),(J989-MIN(H989:K989))/(MAX(H989:K989)-MIN(H989:K989))))</f>
        <v>0.803728998564901</v>
      </c>
      <c r="AE989" s="0" t="n">
        <f aca="false">IF(MAX(H989:K989)=MIN(H989:K989),0,IF($B$17="custo",(MAX(H989:K989)-K989)/(MAX(H989:K989)-MIN(H989:K989)),(K989-MIN(H989:K989))/(MAX(H989:K989)-MIN(H989:K989))))</f>
        <v>1</v>
      </c>
      <c r="AF989" s="0" t="n">
        <f aca="false">IF(MAX(L989:O989)=MIN(L989:O989),0,IF($C$17="custo",(MAX(L989:O989)-L989)/(MAX(L989:O989)-MIN(L989:O989)),(L989-MIN(L989:O989))/(MAX(L989:O989)-MIN(L989:O989))))</f>
        <v>1</v>
      </c>
      <c r="AG989" s="0" t="n">
        <f aca="false">IF(MAX(L989:O989)=MIN(L989:O989),0,IF($C$17="custo",(MAX(L989:O989)-M989)/(MAX(L989:O989)-MIN(L989:O989)),(M989-MIN(L989:O989))/(MAX(L989:O989)-MIN(L989:O989))))</f>
        <v>0.891630920374924</v>
      </c>
      <c r="AH989" s="0" t="n">
        <f aca="false">IF(MAX(L989:O989)=MIN(L989:O989),0,IF($C$17="custo",(MAX(L989:O989)-N989)/(MAX(L989:O989)-MIN(L989:O989)),(N989-MIN(L989:O989))/(MAX(L989:O989)-MIN(L989:O989))))</f>
        <v>0.821913724357444</v>
      </c>
      <c r="AI989" s="0" t="n">
        <f aca="false">IF(MAX(L989:O989)=MIN(L989:O989),0,IF($C$17="custo",(MAX(L989:O989)-O989)/(MAX(L989:O989)-MIN(L989:O989)),(O989-MIN(L989:O989))/(MAX(L989:O989)-MIN(L989:O989))))</f>
        <v>0</v>
      </c>
      <c r="AJ989" s="0" t="n">
        <f aca="false">IF(MAX(P989:S989)=MIN(P989:S989),0,IF($D$17="custo",(MAX(P989:S989)-P989)/(MAX(P989:S989)-MIN(P989:S989)),(P989-MIN(P989:S989))/(MAX(P989:S989)-MIN(P989:S989))))</f>
        <v>0.286389201197528</v>
      </c>
      <c r="AK989" s="0" t="n">
        <f aca="false">IF(MAX(P989:S989)=MIN(P989:S989),0,IF($D$17="custo",(MAX(P989:S989)-Q989)/(MAX(P989:S989)-MIN(P989:S989)),(Q989-MIN(P989:S989))/(MAX(P989:S989)-MIN(P989:S989))))</f>
        <v>0</v>
      </c>
      <c r="AL989" s="0" t="n">
        <f aca="false">IF(MAX(P989:S989)=MIN(P989:S989),0,IF($D$17="custo",(MAX(P989:S989)-R989)/(MAX(P989:S989)-MIN(P989:S989)),(R989-MIN(P989:S989))/(MAX(P989:S989)-MIN(P989:S989))))</f>
        <v>0.739742120701452</v>
      </c>
      <c r="AM989" s="0" t="n">
        <f aca="false">IF(MAX(P989:S989)=MIN(P989:S989),0,IF($D$17="custo",(MAX(P989:S989)-S989)/(MAX(P989:S989)-MIN(P989:S989)),(S989-MIN(P989:S989))/(MAX(P989:S989)-MIN(P989:S989))))</f>
        <v>1</v>
      </c>
      <c r="AN989" s="0" t="n">
        <f aca="false">IF(MAX(T989:W989)=MIN(T989:W989),0,IF($E$17="custo",(MAX(T989:W989)-T989)/(MAX(T989:W989)-MIN(T989:W989)),(T989-MIN(T989:W989))/(MAX(T989:W989)-MIN(T989:W989))))</f>
        <v>0</v>
      </c>
      <c r="AO989" s="0" t="n">
        <f aca="false">IF(MAX(T989:W989)=MIN(T989:W989),0,IF($E$17="custo",(MAX(T989:W989)-U989)/(MAX(T989:W989)-MIN(T989:W989)),(U989-MIN(T989:W989))/(MAX(T989:W989)-MIN(T989:W989))))</f>
        <v>0.689655172413793</v>
      </c>
      <c r="AP989" s="0" t="n">
        <f aca="false">IF(MAX(T989:W989)=MIN(T989:W989),0,IF($E$17="custo",(MAX(T989:W989)-V989)/(MAX(T989:W989)-MIN(T989:W989)),(V989-MIN(T989:W989))/(MAX(T989:W989)-MIN(T989:W989))))</f>
        <v>0.827586206896552</v>
      </c>
      <c r="AQ989" s="0" t="n">
        <f aca="false">IF(MAX(T989:W989)=MIN(T989:W989),0,IF($E$17="custo",(MAX(T989:W989)-W989)/(MAX(T989:W989)-MIN(T989:W989)),(W989-MIN(T989:W989))/(MAX(T989:W989)-MIN(T989:W989))))</f>
        <v>1</v>
      </c>
      <c r="AR989" s="0" t="n">
        <f aca="false">IF(MAX(X989:AA989)=MIN(X989:AA989),0,IF($F$17="custo",(MAX(X989:AA989)-X989)/(MAX(X989:AA989)-MIN(X989:AA989)),(X989-MIN(X989:AA989))/(MAX(X989:AA989)-MIN(X989:AA989))))</f>
        <v>0</v>
      </c>
      <c r="AS989" s="0" t="n">
        <f aca="false">IF(MAX(X989:AA989)=MIN(X989:AA989),0,IF($F$17="custo",(MAX(X989:AA989)-Y989)/(MAX(X989:AA989)-MIN(X989:AA989)),(Y989-MIN(X989:AA989))/(MAX(X989:AA989)-MIN(X989:AA989))))</f>
        <v>0.5625</v>
      </c>
      <c r="AT989" s="0" t="n">
        <f aca="false">IF(MAX(X989:AA989)=MIN(X989:AA989),0,IF($F$17="custo",(MAX(X989:AA989)-Z989)/(MAX(X989:AA989)-MIN(X989:AA989)),(Z989-MIN(X989:AA989))/(MAX(X989:AA989)-MIN(X989:AA989))))</f>
        <v>0.25</v>
      </c>
      <c r="AU989" s="0" t="n">
        <f aca="false">IF(MAX(X989:AA989)=MIN(X989:AA989),0,IF($F$17="custo",(MAX(X989:AA989)-AA989)/(MAX(X989:AA989)-MIN(X989:AA989)),(AA989-MIN(X989:AA989))/(MAX(X989:AA989)-MIN(X989:AA989))))</f>
        <v>1</v>
      </c>
      <c r="AV989" s="0" t="n">
        <f aca="false">STDEVP(AB989:AE989)</f>
        <v>0.399391287798519</v>
      </c>
      <c r="AW989" s="0" t="n">
        <f aca="false">STDEVP(AF989:AI989)</f>
        <v>0.396773466135536</v>
      </c>
      <c r="AX989" s="0" t="n">
        <f aca="false">STDEVP(AJ989:AM989)</f>
        <v>0.388244493298814</v>
      </c>
      <c r="AY989" s="0" t="n">
        <f aca="false">STDEVP(AN989:AQ989)</f>
        <v>0.379604118212138</v>
      </c>
      <c r="AZ989" s="0" t="n">
        <f aca="false">STDEVP(AR989:AU989)</f>
        <v>0.373368848292141</v>
      </c>
      <c r="BA989" s="0" t="n">
        <f aca="false">AV989*((1-IFERROR(CORREL(AB989:AE989,AF989:AI989),0))+(1-IFERROR(CORREL(AB989:AE989,AJ989:AM989),0))+(1-IFERROR(CORREL(AB989:AE989,AN989:AQ989),0))+(1-IFERROR(CORREL(AB989:AE989,AR989:AU989),0)))</f>
        <v>1.09303237525129</v>
      </c>
      <c r="BB989" s="0" t="n">
        <f aca="false">AW989*((1-IFERROR(CORREL(AF989:AI989,AB989:AE989),0))+(1-IFERROR(CORREL(AF989:AI989,AJ989:AM989),0))+(1-IFERROR(CORREL(AF989:AI989,AN989:AQ989),0))+(1-IFERROR(CORREL(AF989:AI989,AR989:AU989),0)))</f>
        <v>2.81353475406542</v>
      </c>
      <c r="BC989" s="0" t="n">
        <f aca="false">AX989*((1-IFERROR(CORREL(AJ989:AM989,AB989:AE989),0))+(1-IFERROR(CORREL(AJ989:AM989,AF989:AI989),0))+(1-IFERROR(CORREL(AJ989:AM989,AN989:AQ989),0))+(1-IFERROR(CORREL(AJ989:AM989,AR989:AU989),0)))</f>
        <v>1.06739246008682</v>
      </c>
      <c r="BD989" s="0" t="n">
        <f aca="false">AY989*((1-IFERROR(CORREL(AN989:AQ989,AB989:AE989),0))+(1-IFERROR(CORREL(AN989:AQ989,AF989:AI989),0))+(1-IFERROR(CORREL(AN989:AQ989,AJ989:AM989),0))+(1-IFERROR(CORREL(AN989:AQ989,AR989:AU989),0)))</f>
        <v>1.03634027133566</v>
      </c>
      <c r="BE989" s="0" t="n">
        <f aca="false">AZ989*((1-IFERROR(CORREL(AR989:AU989,AB989:AE989),0))+(1-IFERROR(CORREL(AR989:AU989,AF989:AI989),0))+(1-IFERROR(CORREL(AR989:AU989,AJ989:AM989),0))+(1-IFERROR(CORREL(AR989:AU989,AN989:AQ989),0)))</f>
        <v>1.19156077820942</v>
      </c>
      <c r="BF989" s="0" t="n">
        <f aca="false">IF(SUM(BA989:BE989)&gt;0,BA989/SUM(BA989:BE989),1/5)</f>
        <v>0.151770831184933</v>
      </c>
      <c r="BG989" s="0" t="n">
        <f aca="false">IF(SUM(BA989:BE989)&gt;0,BB989/SUM(BA989:BE989),1/5)</f>
        <v>0.390667758669121</v>
      </c>
      <c r="BH989" s="0" t="n">
        <f aca="false">IF(SUM(BA989:BE989)&gt;0,BC989/SUM(BA989:BE989),1/5)</f>
        <v>0.148210651885462</v>
      </c>
      <c r="BI989" s="0" t="n">
        <f aca="false">IF(SUM(BA989:BE989)&gt;0,BD989/SUM(BA989:BE989),1/5)</f>
        <v>0.143898962128064</v>
      </c>
      <c r="BJ989" s="0" t="n">
        <f aca="false">IF(SUM(BA989:BE989)&gt;0,BE989/SUM(BA989:BE989),1/5)</f>
        <v>0.165451796132419</v>
      </c>
      <c r="BK989" s="0" t="n">
        <f aca="false">BF989*AB989+BG989*AF989+BH989*AJ989+BI989*AN989+BJ989*AR989</f>
        <v>0.475876418752747</v>
      </c>
      <c r="BL989" s="0" t="n">
        <f aca="false">BF989*AC989+BG989*AG989+BH989*AK989+BI989*AO989+BJ989*AS989</f>
        <v>0.540638752084039</v>
      </c>
      <c r="BM989" s="0" t="n">
        <f aca="false">BF989*AD989+BG989*AH989+BH989*AL989+BI989*AP989+BJ989*AT989</f>
        <v>0.713167217887058</v>
      </c>
      <c r="BN989" s="0" t="n">
        <f aca="false">BF989*AE989+BG989*AI989+BH989*AM989+BI989*AQ989+BJ989*AU989</f>
        <v>0.609332241330879</v>
      </c>
      <c r="BO989" s="0" t="n">
        <f aca="false">RANK(BK989,$BK989:$BN989)</f>
        <v>4</v>
      </c>
      <c r="BP989" s="0" t="n">
        <f aca="false">RANK(BL989,$BK989:$BN989)</f>
        <v>3</v>
      </c>
      <c r="BQ989" s="0" t="n">
        <f aca="false">RANK(BM989,$BK989:$BN989)</f>
        <v>1</v>
      </c>
      <c r="BR989" s="0" t="n">
        <f aca="false">RANK(BN989,$BK989:$BN989)</f>
        <v>2</v>
      </c>
    </row>
    <row r="990" customFormat="false" ht="15" hidden="false" customHeight="false" outlineLevel="0" collapsed="false">
      <c r="A990" s="0" t="n">
        <v>967</v>
      </c>
      <c r="B990" s="0" t="n">
        <f aca="false">RANDBETWEEN(1,$B$5)</f>
        <v>4</v>
      </c>
      <c r="C990" s="0" t="n">
        <f aca="false">RANDBETWEEN(1,$B$5)</f>
        <v>2</v>
      </c>
      <c r="D990" s="0" t="n">
        <f aca="false">RANDBETWEEN(1,$B$5)</f>
        <v>2</v>
      </c>
      <c r="E990" s="0" t="n">
        <f aca="false">RANDBETWEEN(1,$B$5)</f>
        <v>5</v>
      </c>
      <c r="F990" s="0" t="n">
        <f aca="false">RANDBETWEEN(1,$B$5)</f>
        <v>4</v>
      </c>
      <c r="G990" s="0" t="n">
        <f aca="false">RANDBETWEEN(1,$B$5)</f>
        <v>1</v>
      </c>
      <c r="H990" s="0" t="n">
        <f aca="true">NORMINV(RAND(),$B$8,$B$13)</f>
        <v>49.6121165892232</v>
      </c>
      <c r="I990" s="0" t="n">
        <f aca="true">NORMINV(RAND(),$C$8,$C$13)</f>
        <v>69.4700535124605</v>
      </c>
      <c r="J990" s="0" t="n">
        <f aca="true">NORMINV(RAND(),$D$8,$D$13)</f>
        <v>15.0362402836009</v>
      </c>
      <c r="K990" s="0" t="n">
        <f aca="true">NORMINV(RAND(),$E$8,$E$13)</f>
        <v>3.25664215017026</v>
      </c>
      <c r="L990" s="0" t="n">
        <f aca="true">NORMINV(RAND(),$B$9,$B$14)</f>
        <v>41.7597286179435</v>
      </c>
      <c r="M990" s="0" t="n">
        <f aca="true">NORMINV(RAND(),$C$9,$C$14)</f>
        <v>47.3174906706991</v>
      </c>
      <c r="N990" s="0" t="n">
        <f aca="true">NORMINV(RAND(),$D$9,$D$14)</f>
        <v>37.3533433504928</v>
      </c>
      <c r="O990" s="0" t="n">
        <f aca="true">NORMINV(RAND(),$E$9,$E$14)</f>
        <v>24.8939506936203</v>
      </c>
      <c r="P990" s="0" t="n">
        <f aca="true">NORMINV(RAND(),$B$10,$B$15)</f>
        <v>23.1826479467311</v>
      </c>
      <c r="Q990" s="0" t="n">
        <f aca="true">NORMINV(RAND(),$C$10,$C$15)</f>
        <v>29.6124351790253</v>
      </c>
      <c r="R990" s="0" t="n">
        <f aca="true">NORMINV(RAND(),$D$10,$D$15)</f>
        <v>9.8319990164778</v>
      </c>
      <c r="S990" s="0" t="n">
        <f aca="true">NORMINV(RAND(),$E$10,$E$15)</f>
        <v>3.80454361318578</v>
      </c>
      <c r="T990" s="0" t="n">
        <f aca="false">MEDIAN(INDEX(Avaliadores!$B$17:$B$22,$B990),INDEX(Avaliadores!$B$17:$B$22,$C990),INDEX(Avaliadores!$B$17:$B$22,$D990),INDEX(Avaliadores!$B$17:$B$22,$E990),INDEX(Avaliadores!$B$17:$B$22,$F990),INDEX(Avaliadores!$B$17:$B$22,$G990))</f>
        <v>3.04166666666667</v>
      </c>
      <c r="U990" s="0" t="n">
        <f aca="false">MEDIAN(INDEX(Avaliadores!$C$17:$C$22,$B990),INDEX(Avaliadores!$C$17:$C$22,$C990),INDEX(Avaliadores!$C$17:$C$22,$D990),INDEX(Avaliadores!$C$17:$C$22,$E990),INDEX(Avaliadores!$C$17:$C$22,$F990),INDEX(Avaliadores!$C$17:$C$22,$G990))</f>
        <v>5.29166666666667</v>
      </c>
      <c r="V990" s="0" t="n">
        <f aca="false">MEDIAN(INDEX(Avaliadores!$D$17:$D$22,$B990),INDEX(Avaliadores!$D$17:$D$22,$C990),INDEX(Avaliadores!$D$17:$D$22,$D990),INDEX(Avaliadores!$D$17:$D$22,$E990),INDEX(Avaliadores!$D$17:$D$22,$F990),INDEX(Avaliadores!$D$17:$D$22,$G990))</f>
        <v>5.79166666666667</v>
      </c>
      <c r="W990" s="0" t="n">
        <f aca="false">MEDIAN(INDEX(Avaliadores!$E$17:$E$22,$B990),INDEX(Avaliadores!$E$17:$E$22,$C990),INDEX(Avaliadores!$E$17:$E$22,$D990),INDEX(Avaliadores!$E$17:$E$22,$E990),INDEX(Avaliadores!$E$17:$E$22,$F990),INDEX(Avaliadores!$E$17:$E$22,$G990))</f>
        <v>6.54166666666667</v>
      </c>
      <c r="X990" s="0" t="n">
        <f aca="false">MEDIAN(INDEX(Avaliadores!$F$17:$F$22,$B990),INDEX(Avaliadores!$F$17:$F$22,$C990),INDEX(Avaliadores!$F$17:$F$22,$D990),INDEX(Avaliadores!$F$17:$F$22,$E990),INDEX(Avaliadores!$F$17:$F$22,$F990),INDEX(Avaliadores!$F$17:$F$22,$G990))</f>
        <v>2.29166666666667</v>
      </c>
      <c r="Y990" s="0" t="n">
        <f aca="false">MEDIAN(INDEX(Avaliadores!$G$17:$G$22,$B990),INDEX(Avaliadores!$G$17:$G$22,$C990),INDEX(Avaliadores!$G$17:$G$22,$D990),INDEX(Avaliadores!$G$17:$G$22,$E990),INDEX(Avaliadores!$G$17:$G$22,$F990),INDEX(Avaliadores!$G$17:$G$22,$G990))</f>
        <v>4.79166666666667</v>
      </c>
      <c r="Z990" s="0" t="n">
        <f aca="false">MEDIAN(INDEX(Avaliadores!$H$17:$H$22,$B990),INDEX(Avaliadores!$H$17:$H$22,$C990),INDEX(Avaliadores!$H$17:$H$22,$D990),INDEX(Avaliadores!$H$17:$H$22,$E990),INDEX(Avaliadores!$H$17:$H$22,$F990),INDEX(Avaliadores!$H$17:$H$22,$G990))</f>
        <v>3.79166666666667</v>
      </c>
      <c r="AA990" s="0" t="n">
        <f aca="false">MEDIAN(INDEX(Avaliadores!$I$17:$I$22,$B990),INDEX(Avaliadores!$I$17:$I$22,$C990),INDEX(Avaliadores!$I$17:$I$22,$D990),INDEX(Avaliadores!$I$17:$I$22,$E990),INDEX(Avaliadores!$I$17:$I$22,$F990),INDEX(Avaliadores!$I$17:$I$22,$G990))</f>
        <v>6.04166666666667</v>
      </c>
      <c r="AB990" s="0" t="n">
        <f aca="false">IF(MAX(H990:K990)=MIN(H990:K990),0,IF($B$17="custo",(MAX(H990:K990)-H990)/(MAX(H990:K990)-MIN(H990:K990)),(H990-MIN(H990:K990))/(MAX(H990:K990)-MIN(H990:K990))))</f>
        <v>0.299908077754573</v>
      </c>
      <c r="AC990" s="0" t="n">
        <f aca="false">IF(MAX(H990:K990)=MIN(H990:K990),0,IF($B$17="custo",(MAX(H990:K990)-I990)/(MAX(H990:K990)-MIN(H990:K990)),(I990-MIN(H990:K990))/(MAX(H990:K990)-MIN(H990:K990))))</f>
        <v>0</v>
      </c>
      <c r="AD990" s="0" t="n">
        <f aca="false">IF(MAX(H990:K990)=MIN(H990:K990),0,IF($B$17="custo",(MAX(H990:K990)-J990)/(MAX(H990:K990)-MIN(H990:K990)),(J990-MIN(H990:K990))/(MAX(H990:K990)-MIN(H990:K990))))</f>
        <v>0.82209649237104</v>
      </c>
      <c r="AE990" s="0" t="n">
        <f aca="false">IF(MAX(H990:K990)=MIN(H990:K990),0,IF($B$17="custo",(MAX(H990:K990)-K990)/(MAX(H990:K990)-MIN(H990:K990)),(K990-MIN(H990:K990))/(MAX(H990:K990)-MIN(H990:K990))))</f>
        <v>1</v>
      </c>
      <c r="AF990" s="0" t="n">
        <f aca="false">IF(MAX(L990:O990)=MIN(L990:O990),0,IF($C$17="custo",(MAX(L990:O990)-L990)/(MAX(L990:O990)-MIN(L990:O990)),(L990-MIN(L990:O990))/(MAX(L990:O990)-MIN(L990:O990))))</f>
        <v>0.752146090294542</v>
      </c>
      <c r="AG990" s="0" t="n">
        <f aca="false">IF(MAX(L990:O990)=MIN(L990:O990),0,IF($C$17="custo",(MAX(L990:O990)-M990)/(MAX(L990:O990)-MIN(L990:O990)),(M990-MIN(L990:O990))/(MAX(L990:O990)-MIN(L990:O990))))</f>
        <v>1</v>
      </c>
      <c r="AH990" s="0" t="n">
        <f aca="false">IF(MAX(L990:O990)=MIN(L990:O990),0,IF($C$17="custo",(MAX(L990:O990)-N990)/(MAX(L990:O990)-MIN(L990:O990)),(N990-MIN(L990:O990))/(MAX(L990:O990)-MIN(L990:O990))))</f>
        <v>0.555638970011356</v>
      </c>
      <c r="AI990" s="0" t="n">
        <f aca="false">IF(MAX(L990:O990)=MIN(L990:O990),0,IF($C$17="custo",(MAX(L990:O990)-O990)/(MAX(L990:O990)-MIN(L990:O990)),(O990-MIN(L990:O990))/(MAX(L990:O990)-MIN(L990:O990))))</f>
        <v>0</v>
      </c>
      <c r="AJ990" s="0" t="n">
        <f aca="false">IF(MAX(P990:S990)=MIN(P990:S990),0,IF($D$17="custo",(MAX(P990:S990)-P990)/(MAX(P990:S990)-MIN(P990:S990)),(P990-MIN(P990:S990))/(MAX(P990:S990)-MIN(P990:S990))))</f>
        <v>0.249140353674029</v>
      </c>
      <c r="AK990" s="0" t="n">
        <f aca="false">IF(MAX(P990:S990)=MIN(P990:S990),0,IF($D$17="custo",(MAX(P990:S990)-Q990)/(MAX(P990:S990)-MIN(P990:S990)),(Q990-MIN(P990:S990))/(MAX(P990:S990)-MIN(P990:S990))))</f>
        <v>0</v>
      </c>
      <c r="AL990" s="0" t="n">
        <f aca="false">IF(MAX(P990:S990)=MIN(P990:S990),0,IF($D$17="custo",(MAX(P990:S990)-R990)/(MAX(P990:S990)-MIN(P990:S990)),(R990-MIN(P990:S990))/(MAX(P990:S990)-MIN(P990:S990))))</f>
        <v>0.76644913483478</v>
      </c>
      <c r="AM990" s="0" t="n">
        <f aca="false">IF(MAX(P990:S990)=MIN(P990:S990),0,IF($D$17="custo",(MAX(P990:S990)-S990)/(MAX(P990:S990)-MIN(P990:S990)),(S990-MIN(P990:S990))/(MAX(P990:S990)-MIN(P990:S990))))</f>
        <v>1</v>
      </c>
      <c r="AN990" s="0" t="n">
        <f aca="false">IF(MAX(T990:W990)=MIN(T990:W990),0,IF($E$17="custo",(MAX(T990:W990)-T990)/(MAX(T990:W990)-MIN(T990:W990)),(T990-MIN(T990:W990))/(MAX(T990:W990)-MIN(T990:W990))))</f>
        <v>0</v>
      </c>
      <c r="AO990" s="0" t="n">
        <f aca="false">IF(MAX(T990:W990)=MIN(T990:W990),0,IF($E$17="custo",(MAX(T990:W990)-U990)/(MAX(T990:W990)-MIN(T990:W990)),(U990-MIN(T990:W990))/(MAX(T990:W990)-MIN(T990:W990))))</f>
        <v>0.642857142857143</v>
      </c>
      <c r="AP990" s="0" t="n">
        <f aca="false">IF(MAX(T990:W990)=MIN(T990:W990),0,IF($E$17="custo",(MAX(T990:W990)-V990)/(MAX(T990:W990)-MIN(T990:W990)),(V990-MIN(T990:W990))/(MAX(T990:W990)-MIN(T990:W990))))</f>
        <v>0.785714285714286</v>
      </c>
      <c r="AQ990" s="0" t="n">
        <f aca="false">IF(MAX(T990:W990)=MIN(T990:W990),0,IF($E$17="custo",(MAX(T990:W990)-W990)/(MAX(T990:W990)-MIN(T990:W990)),(W990-MIN(T990:W990))/(MAX(T990:W990)-MIN(T990:W990))))</f>
        <v>1</v>
      </c>
      <c r="AR990" s="0" t="n">
        <f aca="false">IF(MAX(X990:AA990)=MIN(X990:AA990),0,IF($F$17="custo",(MAX(X990:AA990)-X990)/(MAX(X990:AA990)-MIN(X990:AA990)),(X990-MIN(X990:AA990))/(MAX(X990:AA990)-MIN(X990:AA990))))</f>
        <v>0</v>
      </c>
      <c r="AS990" s="0" t="n">
        <f aca="false">IF(MAX(X990:AA990)=MIN(X990:AA990),0,IF($F$17="custo",(MAX(X990:AA990)-Y990)/(MAX(X990:AA990)-MIN(X990:AA990)),(Y990-MIN(X990:AA990))/(MAX(X990:AA990)-MIN(X990:AA990))))</f>
        <v>0.666666666666667</v>
      </c>
      <c r="AT990" s="0" t="n">
        <f aca="false">IF(MAX(X990:AA990)=MIN(X990:AA990),0,IF($F$17="custo",(MAX(X990:AA990)-Z990)/(MAX(X990:AA990)-MIN(X990:AA990)),(Z990-MIN(X990:AA990))/(MAX(X990:AA990)-MIN(X990:AA990))))</f>
        <v>0.4</v>
      </c>
      <c r="AU990" s="0" t="n">
        <f aca="false">IF(MAX(X990:AA990)=MIN(X990:AA990),0,IF($F$17="custo",(MAX(X990:AA990)-AA990)/(MAX(X990:AA990)-MIN(X990:AA990)),(AA990-MIN(X990:AA990))/(MAX(X990:AA990)-MIN(X990:AA990))))</f>
        <v>1</v>
      </c>
      <c r="AV990" s="0" t="n">
        <f aca="false">STDEVP(AB990:AE990)</f>
        <v>0.400019264836931</v>
      </c>
      <c r="AW990" s="0" t="n">
        <f aca="false">STDEVP(AF990:AI990)</f>
        <v>0.368439423446335</v>
      </c>
      <c r="AX990" s="0" t="n">
        <f aca="false">STDEVP(AJ990:AM990)</f>
        <v>0.398078178744767</v>
      </c>
      <c r="AY990" s="0" t="n">
        <f aca="false">STDEVP(AN990:AQ990)</f>
        <v>0.372868089603948</v>
      </c>
      <c r="AZ990" s="0" t="n">
        <f aca="false">STDEVP(AR990:AU990)</f>
        <v>0.366287682930599</v>
      </c>
      <c r="BA990" s="0" t="n">
        <f aca="false">AV990*((1-IFERROR(CORREL(AB990:AE990,AF990:AI990),0))+(1-IFERROR(CORREL(AB990:AE990,AJ990:AM990),0))+(1-IFERROR(CORREL(AB990:AE990,AN990:AQ990),0))+(1-IFERROR(CORREL(AB990:AE990,AR990:AU990),0)))</f>
        <v>1.17024726266918</v>
      </c>
      <c r="BB990" s="0" t="n">
        <f aca="false">AW990*((1-IFERROR(CORREL(AF990:AI990,AB990:AE990),0))+(1-IFERROR(CORREL(AF990:AI990,AJ990:AM990),0))+(1-IFERROR(CORREL(AF990:AI990,AN990:AQ990),0))+(1-IFERROR(CORREL(AF990:AI990,AR990:AU990),0)))</f>
        <v>2.58042647357643</v>
      </c>
      <c r="BC990" s="0" t="n">
        <f aca="false">AX990*((1-IFERROR(CORREL(AJ990:AM990,AB990:AE990),0))+(1-IFERROR(CORREL(AJ990:AM990,AF990:AI990),0))+(1-IFERROR(CORREL(AJ990:AM990,AN990:AQ990),0))+(1-IFERROR(CORREL(AJ990:AM990,AR990:AU990),0)))</f>
        <v>1.13331297638425</v>
      </c>
      <c r="BD990" s="0" t="n">
        <f aca="false">AY990*((1-IFERROR(CORREL(AN990:AQ990,AB990:AE990),0))+(1-IFERROR(CORREL(AN990:AQ990,AF990:AI990),0))+(1-IFERROR(CORREL(AN990:AQ990,AJ990:AM990),0))+(1-IFERROR(CORREL(AN990:AQ990,AR990:AU990),0)))</f>
        <v>0.915486681765742</v>
      </c>
      <c r="BE990" s="0" t="n">
        <f aca="false">AZ990*((1-IFERROR(CORREL(AR990:AU990,AB990:AE990),0))+(1-IFERROR(CORREL(AR990:AU990,AF990:AI990),0))+(1-IFERROR(CORREL(AR990:AU990,AJ990:AM990),0))+(1-IFERROR(CORREL(AR990:AU990,AN990:AQ990),0)))</f>
        <v>1.03195285712218</v>
      </c>
      <c r="BF990" s="0" t="n">
        <f aca="false">IF(SUM(BA990:BE990)&gt;0,BA990/SUM(BA990:BE990),1/5)</f>
        <v>0.17130350523936</v>
      </c>
      <c r="BG990" s="0" t="n">
        <f aca="false">IF(SUM(BA990:BE990)&gt;0,BB990/SUM(BA990:BE990),1/5)</f>
        <v>0.377728804874842</v>
      </c>
      <c r="BH990" s="0" t="n">
        <f aca="false">IF(SUM(BA990:BE990)&gt;0,BC990/SUM(BA990:BE990),1/5)</f>
        <v>0.165896978853055</v>
      </c>
      <c r="BI990" s="0" t="n">
        <f aca="false">IF(SUM(BA990:BE990)&gt;0,BD990/SUM(BA990:BE990),1/5)</f>
        <v>0.134011061242496</v>
      </c>
      <c r="BJ990" s="0" t="n">
        <f aca="false">IF(SUM(BA990:BE990)&gt;0,BE990/SUM(BA990:BE990),1/5)</f>
        <v>0.151059649790247</v>
      </c>
      <c r="BK990" s="0" t="n">
        <f aca="false">BF990*AB990+BG990*AF990+BH990*AJ990+BI990*AN990+BJ990*AR990</f>
        <v>0.376814180732102</v>
      </c>
      <c r="BL990" s="0" t="n">
        <f aca="false">BF990*AC990+BG990*AG990+BH990*AK990+BI990*AO990+BJ990*AS990</f>
        <v>0.564585206009945</v>
      </c>
      <c r="BM990" s="0" t="n">
        <f aca="false">BF990*AD990+BG990*AH990+BH990*AL990+BI990*AP990+BJ990*AT990</f>
        <v>0.643578715964107</v>
      </c>
      <c r="BN990" s="0" t="n">
        <f aca="false">BF990*AE990+BG990*AI990+BH990*AM990+BI990*AQ990+BJ990*AU990</f>
        <v>0.622271195125158</v>
      </c>
      <c r="BO990" s="0" t="n">
        <f aca="false">RANK(BK990,$BK990:$BN990)</f>
        <v>4</v>
      </c>
      <c r="BP990" s="0" t="n">
        <f aca="false">RANK(BL990,$BK990:$BN990)</f>
        <v>3</v>
      </c>
      <c r="BQ990" s="0" t="n">
        <f aca="false">RANK(BM990,$BK990:$BN990)</f>
        <v>1</v>
      </c>
      <c r="BR990" s="0" t="n">
        <f aca="false">RANK(BN990,$BK990:$BN990)</f>
        <v>2</v>
      </c>
    </row>
    <row r="991" customFormat="false" ht="15" hidden="false" customHeight="false" outlineLevel="0" collapsed="false">
      <c r="A991" s="0" t="n">
        <v>968</v>
      </c>
      <c r="B991" s="0" t="n">
        <f aca="false">RANDBETWEEN(1,$B$5)</f>
        <v>3</v>
      </c>
      <c r="C991" s="0" t="n">
        <f aca="false">RANDBETWEEN(1,$B$5)</f>
        <v>6</v>
      </c>
      <c r="D991" s="0" t="n">
        <f aca="false">RANDBETWEEN(1,$B$5)</f>
        <v>2</v>
      </c>
      <c r="E991" s="0" t="n">
        <f aca="false">RANDBETWEEN(1,$B$5)</f>
        <v>6</v>
      </c>
      <c r="F991" s="0" t="n">
        <f aca="false">RANDBETWEEN(1,$B$5)</f>
        <v>3</v>
      </c>
      <c r="G991" s="0" t="n">
        <f aca="false">RANDBETWEEN(1,$B$5)</f>
        <v>4</v>
      </c>
      <c r="H991" s="0" t="n">
        <f aca="true">NORMINV(RAND(),$B$8,$B$13)</f>
        <v>44.4025155534781</v>
      </c>
      <c r="I991" s="0" t="n">
        <f aca="true">NORMINV(RAND(),$C$8,$C$13)</f>
        <v>61.78617775224</v>
      </c>
      <c r="J991" s="0" t="n">
        <f aca="true">NORMINV(RAND(),$D$8,$D$13)</f>
        <v>15.1615008189727</v>
      </c>
      <c r="K991" s="0" t="n">
        <f aca="true">NORMINV(RAND(),$E$8,$E$13)</f>
        <v>3.11275799347006</v>
      </c>
      <c r="L991" s="0" t="n">
        <f aca="true">NORMINV(RAND(),$B$9,$B$14)</f>
        <v>48.7534321372855</v>
      </c>
      <c r="M991" s="0" t="n">
        <f aca="true">NORMINV(RAND(),$C$9,$C$14)</f>
        <v>44.6554167321328</v>
      </c>
      <c r="N991" s="0" t="n">
        <f aca="true">NORMINV(RAND(),$D$9,$D$14)</f>
        <v>32.3339260539332</v>
      </c>
      <c r="O991" s="0" t="n">
        <f aca="true">NORMINV(RAND(),$E$9,$E$14)</f>
        <v>23.8890907482107</v>
      </c>
      <c r="P991" s="0" t="n">
        <f aca="true">NORMINV(RAND(),$B$10,$B$15)</f>
        <v>23.7253793117139</v>
      </c>
      <c r="Q991" s="0" t="n">
        <f aca="true">NORMINV(RAND(),$C$10,$C$15)</f>
        <v>28.4519518636835</v>
      </c>
      <c r="R991" s="0" t="n">
        <f aca="true">NORMINV(RAND(),$D$10,$D$15)</f>
        <v>10.184355819742</v>
      </c>
      <c r="S991" s="0" t="n">
        <f aca="true">NORMINV(RAND(),$E$10,$E$15)</f>
        <v>3.70320453883806</v>
      </c>
      <c r="T991" s="0" t="n">
        <f aca="false">MEDIAN(INDEX(Avaliadores!$B$17:$B$22,$B991),INDEX(Avaliadores!$B$17:$B$22,$C991),INDEX(Avaliadores!$B$17:$B$22,$D991),INDEX(Avaliadores!$B$17:$B$22,$E991),INDEX(Avaliadores!$B$17:$B$22,$F991),INDEX(Avaliadores!$B$17:$B$22,$G991))</f>
        <v>2.79166666666667</v>
      </c>
      <c r="U991" s="0" t="n">
        <f aca="false">MEDIAN(INDEX(Avaliadores!$C$17:$C$22,$B991),INDEX(Avaliadores!$C$17:$C$22,$C991),INDEX(Avaliadores!$C$17:$C$22,$D991),INDEX(Avaliadores!$C$17:$C$22,$E991),INDEX(Avaliadores!$C$17:$C$22,$F991),INDEX(Avaliadores!$C$17:$C$22,$G991))</f>
        <v>5.29166666666667</v>
      </c>
      <c r="V991" s="0" t="n">
        <f aca="false">MEDIAN(INDEX(Avaliadores!$D$17:$D$22,$B991),INDEX(Avaliadores!$D$17:$D$22,$C991),INDEX(Avaliadores!$D$17:$D$22,$D991),INDEX(Avaliadores!$D$17:$D$22,$E991),INDEX(Avaliadores!$D$17:$D$22,$F991),INDEX(Avaliadores!$D$17:$D$22,$G991))</f>
        <v>5.66666666666667</v>
      </c>
      <c r="W991" s="0" t="n">
        <f aca="false">MEDIAN(INDEX(Avaliadores!$E$17:$E$22,$B991),INDEX(Avaliadores!$E$17:$E$22,$C991),INDEX(Avaliadores!$E$17:$E$22,$D991),INDEX(Avaliadores!$E$17:$E$22,$E991),INDEX(Avaliadores!$E$17:$E$22,$F991),INDEX(Avaliadores!$E$17:$E$22,$G991))</f>
        <v>6.04166666666667</v>
      </c>
      <c r="X991" s="0" t="n">
        <f aca="false">MEDIAN(INDEX(Avaliadores!$F$17:$F$22,$B991),INDEX(Avaliadores!$F$17:$F$22,$C991),INDEX(Avaliadores!$F$17:$F$22,$D991),INDEX(Avaliadores!$F$17:$F$22,$E991),INDEX(Avaliadores!$F$17:$F$22,$F991),INDEX(Avaliadores!$F$17:$F$22,$G991))</f>
        <v>2.91666666666667</v>
      </c>
      <c r="Y991" s="0" t="n">
        <f aca="false">MEDIAN(INDEX(Avaliadores!$G$17:$G$22,$B991),INDEX(Avaliadores!$G$17:$G$22,$C991),INDEX(Avaliadores!$G$17:$G$22,$D991),INDEX(Avaliadores!$G$17:$G$22,$E991),INDEX(Avaliadores!$G$17:$G$22,$F991),INDEX(Avaliadores!$G$17:$G$22,$G991))</f>
        <v>5.41666666666667</v>
      </c>
      <c r="Z991" s="0" t="n">
        <f aca="false">MEDIAN(INDEX(Avaliadores!$H$17:$H$22,$B991),INDEX(Avaliadores!$H$17:$H$22,$C991),INDEX(Avaliadores!$H$17:$H$22,$D991),INDEX(Avaliadores!$H$17:$H$22,$E991),INDEX(Avaliadores!$H$17:$H$22,$F991),INDEX(Avaliadores!$H$17:$H$22,$G991))</f>
        <v>3.91666666666667</v>
      </c>
      <c r="AA991" s="0" t="n">
        <f aca="false">MEDIAN(INDEX(Avaliadores!$I$17:$I$22,$B991),INDEX(Avaliadores!$I$17:$I$22,$C991),INDEX(Avaliadores!$I$17:$I$22,$D991),INDEX(Avaliadores!$I$17:$I$22,$E991),INDEX(Avaliadores!$I$17:$I$22,$F991),INDEX(Avaliadores!$I$17:$I$22,$G991))</f>
        <v>6.79166666666667</v>
      </c>
      <c r="AB991" s="0" t="n">
        <f aca="false">IF(MAX(H991:K991)=MIN(H991:K991),0,IF($B$17="custo",(MAX(H991:K991)-H991)/(MAX(H991:K991)-MIN(H991:K991)),(H991-MIN(H991:K991))/(MAX(H991:K991)-MIN(H991:K991))))</f>
        <v>0.296278319386071</v>
      </c>
      <c r="AC991" s="0" t="n">
        <f aca="false">IF(MAX(H991:K991)=MIN(H991:K991),0,IF($B$17="custo",(MAX(H991:K991)-I991)/(MAX(H991:K991)-MIN(H991:K991)),(I991-MIN(H991:K991))/(MAX(H991:K991)-MIN(H991:K991))))</f>
        <v>0</v>
      </c>
      <c r="AD991" s="0" t="n">
        <f aca="false">IF(MAX(H991:K991)=MIN(H991:K991),0,IF($B$17="custo",(MAX(H991:K991)-J991)/(MAX(H991:K991)-MIN(H991:K991)),(J991-MIN(H991:K991))/(MAX(H991:K991)-MIN(H991:K991))))</f>
        <v>0.794647339885082</v>
      </c>
      <c r="AE991" s="0" t="n">
        <f aca="false">IF(MAX(H991:K991)=MIN(H991:K991),0,IF($B$17="custo",(MAX(H991:K991)-K991)/(MAX(H991:K991)-MIN(H991:K991)),(K991-MIN(H991:K991))/(MAX(H991:K991)-MIN(H991:K991))))</f>
        <v>1</v>
      </c>
      <c r="AF991" s="0" t="n">
        <f aca="false">IF(MAX(L991:O991)=MIN(L991:O991),0,IF($C$17="custo",(MAX(L991:O991)-L991)/(MAX(L991:O991)-MIN(L991:O991)),(L991-MIN(L991:O991))/(MAX(L991:O991)-MIN(L991:O991))))</f>
        <v>1</v>
      </c>
      <c r="AG991" s="0" t="n">
        <f aca="false">IF(MAX(L991:O991)=MIN(L991:O991),0,IF($C$17="custo",(MAX(L991:O991)-M991)/(MAX(L991:O991)-MIN(L991:O991)),(M991-MIN(L991:O991))/(MAX(L991:O991)-MIN(L991:O991))))</f>
        <v>0.835185041058303</v>
      </c>
      <c r="AH991" s="0" t="n">
        <f aca="false">IF(MAX(L991:O991)=MIN(L991:O991),0,IF($C$17="custo",(MAX(L991:O991)-N991)/(MAX(L991:O991)-MIN(L991:O991)),(N991-MIN(L991:O991))/(MAX(L991:O991)-MIN(L991:O991))))</f>
        <v>0.339636396298561</v>
      </c>
      <c r="AI991" s="0" t="n">
        <f aca="false">IF(MAX(L991:O991)=MIN(L991:O991),0,IF($C$17="custo",(MAX(L991:O991)-O991)/(MAX(L991:O991)-MIN(L991:O991)),(O991-MIN(L991:O991))/(MAX(L991:O991)-MIN(L991:O991))))</f>
        <v>0</v>
      </c>
      <c r="AJ991" s="0" t="n">
        <f aca="false">IF(MAX(P991:S991)=MIN(P991:S991),0,IF($D$17="custo",(MAX(P991:S991)-P991)/(MAX(P991:S991)-MIN(P991:S991)),(P991-MIN(P991:S991))/(MAX(P991:S991)-MIN(P991:S991))))</f>
        <v>0.190982294575557</v>
      </c>
      <c r="AK991" s="0" t="n">
        <f aca="false">IF(MAX(P991:S991)=MIN(P991:S991),0,IF($D$17="custo",(MAX(P991:S991)-Q991)/(MAX(P991:S991)-MIN(P991:S991)),(Q991-MIN(P991:S991))/(MAX(P991:S991)-MIN(P991:S991))))</f>
        <v>0</v>
      </c>
      <c r="AL991" s="0" t="n">
        <f aca="false">IF(MAX(P991:S991)=MIN(P991:S991),0,IF($D$17="custo",(MAX(P991:S991)-R991)/(MAX(P991:S991)-MIN(P991:S991)),(R991-MIN(P991:S991))/(MAX(P991:S991)-MIN(P991:S991))))</f>
        <v>0.738122047316815</v>
      </c>
      <c r="AM991" s="0" t="n">
        <f aca="false">IF(MAX(P991:S991)=MIN(P991:S991),0,IF($D$17="custo",(MAX(P991:S991)-S991)/(MAX(P991:S991)-MIN(P991:S991)),(S991-MIN(P991:S991))/(MAX(P991:S991)-MIN(P991:S991))))</f>
        <v>1</v>
      </c>
      <c r="AN991" s="0" t="n">
        <f aca="false">IF(MAX(T991:W991)=MIN(T991:W991),0,IF($E$17="custo",(MAX(T991:W991)-T991)/(MAX(T991:W991)-MIN(T991:W991)),(T991-MIN(T991:W991))/(MAX(T991:W991)-MIN(T991:W991))))</f>
        <v>0</v>
      </c>
      <c r="AO991" s="0" t="n">
        <f aca="false">IF(MAX(T991:W991)=MIN(T991:W991),0,IF($E$17="custo",(MAX(T991:W991)-U991)/(MAX(T991:W991)-MIN(T991:W991)),(U991-MIN(T991:W991))/(MAX(T991:W991)-MIN(T991:W991))))</f>
        <v>0.769230769230769</v>
      </c>
      <c r="AP991" s="0" t="n">
        <f aca="false">IF(MAX(T991:W991)=MIN(T991:W991),0,IF($E$17="custo",(MAX(T991:W991)-V991)/(MAX(T991:W991)-MIN(T991:W991)),(V991-MIN(T991:W991))/(MAX(T991:W991)-MIN(T991:W991))))</f>
        <v>0.884615384615385</v>
      </c>
      <c r="AQ991" s="0" t="n">
        <f aca="false">IF(MAX(T991:W991)=MIN(T991:W991),0,IF($E$17="custo",(MAX(T991:W991)-W991)/(MAX(T991:W991)-MIN(T991:W991)),(W991-MIN(T991:W991))/(MAX(T991:W991)-MIN(T991:W991))))</f>
        <v>1</v>
      </c>
      <c r="AR991" s="0" t="n">
        <f aca="false">IF(MAX(X991:AA991)=MIN(X991:AA991),0,IF($F$17="custo",(MAX(X991:AA991)-X991)/(MAX(X991:AA991)-MIN(X991:AA991)),(X991-MIN(X991:AA991))/(MAX(X991:AA991)-MIN(X991:AA991))))</f>
        <v>0</v>
      </c>
      <c r="AS991" s="0" t="n">
        <f aca="false">IF(MAX(X991:AA991)=MIN(X991:AA991),0,IF($F$17="custo",(MAX(X991:AA991)-Y991)/(MAX(X991:AA991)-MIN(X991:AA991)),(Y991-MIN(X991:AA991))/(MAX(X991:AA991)-MIN(X991:AA991))))</f>
        <v>0.645161290322581</v>
      </c>
      <c r="AT991" s="0" t="n">
        <f aca="false">IF(MAX(X991:AA991)=MIN(X991:AA991),0,IF($F$17="custo",(MAX(X991:AA991)-Z991)/(MAX(X991:AA991)-MIN(X991:AA991)),(Z991-MIN(X991:AA991))/(MAX(X991:AA991)-MIN(X991:AA991))))</f>
        <v>0.258064516129032</v>
      </c>
      <c r="AU991" s="0" t="n">
        <f aca="false">IF(MAX(X991:AA991)=MIN(X991:AA991),0,IF($F$17="custo",(MAX(X991:AA991)-AA991)/(MAX(X991:AA991)-MIN(X991:AA991)),(AA991-MIN(X991:AA991))/(MAX(X991:AA991)-MIN(X991:AA991))))</f>
        <v>1</v>
      </c>
      <c r="AV991" s="0" t="n">
        <f aca="false">STDEVP(AB991:AE991)</f>
        <v>0.395680650643624</v>
      </c>
      <c r="AW991" s="0" t="n">
        <f aca="false">STDEVP(AF991:AI991)</f>
        <v>0.396996493498837</v>
      </c>
      <c r="AX991" s="0" t="n">
        <f aca="false">STDEVP(AJ991:AM991)</f>
        <v>0.403403490038048</v>
      </c>
      <c r="AY991" s="0" t="n">
        <f aca="false">STDEVP(AN991:AQ991)</f>
        <v>0.391642535661852</v>
      </c>
      <c r="AZ991" s="0" t="n">
        <f aca="false">STDEVP(AR991:AU991)</f>
        <v>0.379889216558512</v>
      </c>
      <c r="BA991" s="0" t="n">
        <f aca="false">AV991*((1-IFERROR(CORREL(AB991:AE991,AF991:AI991),0))+(1-IFERROR(CORREL(AB991:AE991,AJ991:AM991),0))+(1-IFERROR(CORREL(AB991:AE991,AN991:AQ991),0))+(1-IFERROR(CORREL(AB991:AE991,AR991:AU991),0)))</f>
        <v>1.20888269851991</v>
      </c>
      <c r="BB991" s="0" t="n">
        <f aca="false">AW991*((1-IFERROR(CORREL(AF991:AI991,AB991:AE991),0))+(1-IFERROR(CORREL(AF991:AI991,AJ991:AM991),0))+(1-IFERROR(CORREL(AF991:AI991,AN991:AQ991),0))+(1-IFERROR(CORREL(AF991:AI991,AR991:AU991),0)))</f>
        <v>2.91272924377831</v>
      </c>
      <c r="BC991" s="0" t="n">
        <f aca="false">AX991*((1-IFERROR(CORREL(AJ991:AM991,AB991:AE991),0))+(1-IFERROR(CORREL(AJ991:AM991,AF991:AI991),0))+(1-IFERROR(CORREL(AJ991:AM991,AN991:AQ991),0))+(1-IFERROR(CORREL(AJ991:AM991,AR991:AU991),0)))</f>
        <v>1.17740394715105</v>
      </c>
      <c r="BD991" s="0" t="n">
        <f aca="false">AY991*((1-IFERROR(CORREL(AN991:AQ991,AB991:AE991),0))+(1-IFERROR(CORREL(AN991:AQ991,AF991:AI991),0))+(1-IFERROR(CORREL(AN991:AQ991,AJ991:AM991),0))+(1-IFERROR(CORREL(AN991:AQ991,AR991:AU991),0)))</f>
        <v>1.14683421705247</v>
      </c>
      <c r="BE991" s="0" t="n">
        <f aca="false">AZ991*((1-IFERROR(CORREL(AR991:AU991,AB991:AE991),0))+(1-IFERROR(CORREL(AR991:AU991,AF991:AI991),0))+(1-IFERROR(CORREL(AR991:AU991,AJ991:AM991),0))+(1-IFERROR(CORREL(AR991:AU991,AN991:AQ991),0)))</f>
        <v>1.18012562639271</v>
      </c>
      <c r="BF991" s="0" t="n">
        <f aca="false">IF(SUM(BA991:BE991)&gt;0,BA991/SUM(BA991:BE991),1/5)</f>
        <v>0.158521708022939</v>
      </c>
      <c r="BG991" s="0" t="n">
        <f aca="false">IF(SUM(BA991:BE991)&gt;0,BB991/SUM(BA991:BE991),1/5)</f>
        <v>0.38194840185687</v>
      </c>
      <c r="BH991" s="0" t="n">
        <f aca="false">IF(SUM(BA991:BE991)&gt;0,BC991/SUM(BA991:BE991),1/5)</f>
        <v>0.154393875405654</v>
      </c>
      <c r="BI991" s="0" t="n">
        <f aca="false">IF(SUM(BA991:BE991)&gt;0,BD991/SUM(BA991:BE991),1/5)</f>
        <v>0.150385243439162</v>
      </c>
      <c r="BJ991" s="0" t="n">
        <f aca="false">IF(SUM(BA991:BE991)&gt;0,BE991/SUM(BA991:BE991),1/5)</f>
        <v>0.154750771275375</v>
      </c>
      <c r="BK991" s="0" t="n">
        <f aca="false">BF991*AB991+BG991*AF991+BH991*AJ991+BI991*AN991+BJ991*AR991</f>
        <v>0.4584014436895</v>
      </c>
      <c r="BL991" s="0" t="n">
        <f aca="false">BF991*AC991+BG991*AG991+BH991*AK991+BI991*AO991+BJ991*AS991</f>
        <v>0.534517755453081</v>
      </c>
      <c r="BM991" s="0" t="n">
        <f aca="false">BF991*AD991+BG991*AH991+BH991*AL991+BI991*AP991+BJ991*AT991</f>
        <v>0.542622738655916</v>
      </c>
      <c r="BN991" s="0" t="n">
        <f aca="false">BF991*AE991+BG991*AI991+BH991*AM991+BI991*AQ991+BJ991*AU991</f>
        <v>0.61805159814313</v>
      </c>
      <c r="BO991" s="0" t="n">
        <f aca="false">RANK(BK991,$BK991:$BN991)</f>
        <v>4</v>
      </c>
      <c r="BP991" s="0" t="n">
        <f aca="false">RANK(BL991,$BK991:$BN991)</f>
        <v>3</v>
      </c>
      <c r="BQ991" s="0" t="n">
        <f aca="false">RANK(BM991,$BK991:$BN991)</f>
        <v>2</v>
      </c>
      <c r="BR991" s="0" t="n">
        <f aca="false">RANK(BN991,$BK991:$BN991)</f>
        <v>1</v>
      </c>
    </row>
    <row r="992" customFormat="false" ht="15" hidden="false" customHeight="false" outlineLevel="0" collapsed="false">
      <c r="A992" s="0" t="n">
        <v>969</v>
      </c>
      <c r="B992" s="0" t="n">
        <f aca="false">RANDBETWEEN(1,$B$5)</f>
        <v>3</v>
      </c>
      <c r="C992" s="0" t="n">
        <f aca="false">RANDBETWEEN(1,$B$5)</f>
        <v>2</v>
      </c>
      <c r="D992" s="0" t="n">
        <f aca="false">RANDBETWEEN(1,$B$5)</f>
        <v>3</v>
      </c>
      <c r="E992" s="0" t="n">
        <f aca="false">RANDBETWEEN(1,$B$5)</f>
        <v>4</v>
      </c>
      <c r="F992" s="0" t="n">
        <f aca="false">RANDBETWEEN(1,$B$5)</f>
        <v>5</v>
      </c>
      <c r="G992" s="0" t="n">
        <f aca="false">RANDBETWEEN(1,$B$5)</f>
        <v>5</v>
      </c>
      <c r="H992" s="0" t="n">
        <f aca="true">NORMINV(RAND(),$B$8,$B$13)</f>
        <v>49.7629896908706</v>
      </c>
      <c r="I992" s="0" t="n">
        <f aca="true">NORMINV(RAND(),$C$8,$C$13)</f>
        <v>56.5119716293677</v>
      </c>
      <c r="J992" s="0" t="n">
        <f aca="true">NORMINV(RAND(),$D$8,$D$13)</f>
        <v>13.3835226312236</v>
      </c>
      <c r="K992" s="0" t="n">
        <f aca="true">NORMINV(RAND(),$E$8,$E$13)</f>
        <v>2.86818603911558</v>
      </c>
      <c r="L992" s="0" t="n">
        <f aca="true">NORMINV(RAND(),$B$9,$B$14)</f>
        <v>49.6698155682931</v>
      </c>
      <c r="M992" s="0" t="n">
        <f aca="true">NORMINV(RAND(),$C$9,$C$14)</f>
        <v>64.2851351407274</v>
      </c>
      <c r="N992" s="0" t="n">
        <f aca="true">NORMINV(RAND(),$D$9,$D$14)</f>
        <v>44.2603971617664</v>
      </c>
      <c r="O992" s="0" t="n">
        <f aca="true">NORMINV(RAND(),$E$9,$E$14)</f>
        <v>25.3042484314767</v>
      </c>
      <c r="P992" s="0" t="n">
        <f aca="true">NORMINV(RAND(),$B$10,$B$15)</f>
        <v>25.1141132491568</v>
      </c>
      <c r="Q992" s="0" t="n">
        <f aca="true">NORMINV(RAND(),$C$10,$C$15)</f>
        <v>27.8448688830728</v>
      </c>
      <c r="R992" s="0" t="n">
        <f aca="true">NORMINV(RAND(),$D$10,$D$15)</f>
        <v>9.7025891092602</v>
      </c>
      <c r="S992" s="0" t="n">
        <f aca="true">NORMINV(RAND(),$E$10,$E$15)</f>
        <v>3.70330955220305</v>
      </c>
      <c r="T992" s="0" t="n">
        <f aca="false">MEDIAN(INDEX(Avaliadores!$B$17:$B$22,$B992),INDEX(Avaliadores!$B$17:$B$22,$C992),INDEX(Avaliadores!$B$17:$B$22,$D992),INDEX(Avaliadores!$B$17:$B$22,$E992),INDEX(Avaliadores!$B$17:$B$22,$F992),INDEX(Avaliadores!$B$17:$B$22,$G992))</f>
        <v>2.79166666666667</v>
      </c>
      <c r="U992" s="0" t="n">
        <f aca="false">MEDIAN(INDEX(Avaliadores!$C$17:$C$22,$B992),INDEX(Avaliadores!$C$17:$C$22,$C992),INDEX(Avaliadores!$C$17:$C$22,$D992),INDEX(Avaliadores!$C$17:$C$22,$E992),INDEX(Avaliadores!$C$17:$C$22,$F992),INDEX(Avaliadores!$C$17:$C$22,$G992))</f>
        <v>5.29166666666667</v>
      </c>
      <c r="V992" s="0" t="n">
        <f aca="false">MEDIAN(INDEX(Avaliadores!$D$17:$D$22,$B992),INDEX(Avaliadores!$D$17:$D$22,$C992),INDEX(Avaliadores!$D$17:$D$22,$D992),INDEX(Avaliadores!$D$17:$D$22,$E992),INDEX(Avaliadores!$D$17:$D$22,$F992),INDEX(Avaliadores!$D$17:$D$22,$G992))</f>
        <v>5.66666666666667</v>
      </c>
      <c r="W992" s="0" t="n">
        <f aca="false">MEDIAN(INDEX(Avaliadores!$E$17:$E$22,$B992),INDEX(Avaliadores!$E$17:$E$22,$C992),INDEX(Avaliadores!$E$17:$E$22,$D992),INDEX(Avaliadores!$E$17:$E$22,$E992),INDEX(Avaliadores!$E$17:$E$22,$F992),INDEX(Avaliadores!$E$17:$E$22,$G992))</f>
        <v>6.29166666666667</v>
      </c>
      <c r="X992" s="0" t="n">
        <f aca="false">MEDIAN(INDEX(Avaliadores!$F$17:$F$22,$B992),INDEX(Avaliadores!$F$17:$F$22,$C992),INDEX(Avaliadores!$F$17:$F$22,$D992),INDEX(Avaliadores!$F$17:$F$22,$E992),INDEX(Avaliadores!$F$17:$F$22,$F992),INDEX(Avaliadores!$F$17:$F$22,$G992))</f>
        <v>2.66666666666667</v>
      </c>
      <c r="Y992" s="0" t="n">
        <f aca="false">MEDIAN(INDEX(Avaliadores!$G$17:$G$22,$B992),INDEX(Avaliadores!$G$17:$G$22,$C992),INDEX(Avaliadores!$G$17:$G$22,$D992),INDEX(Avaliadores!$G$17:$G$22,$E992),INDEX(Avaliadores!$G$17:$G$22,$F992),INDEX(Avaliadores!$G$17:$G$22,$G992))</f>
        <v>5.16666666666667</v>
      </c>
      <c r="Z992" s="0" t="n">
        <f aca="false">MEDIAN(INDEX(Avaliadores!$H$17:$H$22,$B992),INDEX(Avaliadores!$H$17:$H$22,$C992),INDEX(Avaliadores!$H$17:$H$22,$D992),INDEX(Avaliadores!$H$17:$H$22,$E992),INDEX(Avaliadores!$H$17:$H$22,$F992),INDEX(Avaliadores!$H$17:$H$22,$G992))</f>
        <v>3.66666666666667</v>
      </c>
      <c r="AA992" s="0" t="n">
        <f aca="false">MEDIAN(INDEX(Avaliadores!$I$17:$I$22,$B992),INDEX(Avaliadores!$I$17:$I$22,$C992),INDEX(Avaliadores!$I$17:$I$22,$D992),INDEX(Avaliadores!$I$17:$I$22,$E992),INDEX(Avaliadores!$I$17:$I$22,$F992),INDEX(Avaliadores!$I$17:$I$22,$G992))</f>
        <v>6.54166666666667</v>
      </c>
      <c r="AB992" s="0" t="n">
        <f aca="false">IF(MAX(H992:K992)=MIN(H992:K992),0,IF($B$17="custo",(MAX(H992:K992)-H992)/(MAX(H992:K992)-MIN(H992:K992)),(H992-MIN(H992:K992))/(MAX(H992:K992)-MIN(H992:K992))))</f>
        <v>0.125811067661181</v>
      </c>
      <c r="AC992" s="0" t="n">
        <f aca="false">IF(MAX(H992:K992)=MIN(H992:K992),0,IF($B$17="custo",(MAX(H992:K992)-I992)/(MAX(H992:K992)-MIN(H992:K992)),(I992-MIN(H992:K992))/(MAX(H992:K992)-MIN(H992:K992))))</f>
        <v>0</v>
      </c>
      <c r="AD992" s="0" t="n">
        <f aca="false">IF(MAX(H992:K992)=MIN(H992:K992),0,IF($B$17="custo",(MAX(H992:K992)-J992)/(MAX(H992:K992)-MIN(H992:K992)),(J992-MIN(H992:K992))/(MAX(H992:K992)-MIN(H992:K992))))</f>
        <v>0.803978476231572</v>
      </c>
      <c r="AE992" s="0" t="n">
        <f aca="false">IF(MAX(H992:K992)=MIN(H992:K992),0,IF($B$17="custo",(MAX(H992:K992)-K992)/(MAX(H992:K992)-MIN(H992:K992)),(K992-MIN(H992:K992))/(MAX(H992:K992)-MIN(H992:K992))))</f>
        <v>1</v>
      </c>
      <c r="AF992" s="0" t="n">
        <f aca="false">IF(MAX(L992:O992)=MIN(L992:O992),0,IF($C$17="custo",(MAX(L992:O992)-L992)/(MAX(L992:O992)-MIN(L992:O992)),(L992-MIN(L992:O992))/(MAX(L992:O992)-MIN(L992:O992))))</f>
        <v>0.625064466043408</v>
      </c>
      <c r="AG992" s="0" t="n">
        <f aca="false">IF(MAX(L992:O992)=MIN(L992:O992),0,IF($C$17="custo",(MAX(L992:O992)-M992)/(MAX(L992:O992)-MIN(L992:O992)),(M992-MIN(L992:O992))/(MAX(L992:O992)-MIN(L992:O992))))</f>
        <v>1</v>
      </c>
      <c r="AH992" s="0" t="n">
        <f aca="false">IF(MAX(L992:O992)=MIN(L992:O992),0,IF($C$17="custo",(MAX(L992:O992)-N992)/(MAX(L992:O992)-MIN(L992:O992)),(N992-MIN(L992:O992))/(MAX(L992:O992)-MIN(L992:O992))))</f>
        <v>0.486293420457036</v>
      </c>
      <c r="AI992" s="0" t="n">
        <f aca="false">IF(MAX(L992:O992)=MIN(L992:O992),0,IF($C$17="custo",(MAX(L992:O992)-O992)/(MAX(L992:O992)-MIN(L992:O992)),(O992-MIN(L992:O992))/(MAX(L992:O992)-MIN(L992:O992))))</f>
        <v>0</v>
      </c>
      <c r="AJ992" s="0" t="n">
        <f aca="false">IF(MAX(P992:S992)=MIN(P992:S992),0,IF($D$17="custo",(MAX(P992:S992)-P992)/(MAX(P992:S992)-MIN(P992:S992)),(P992-MIN(P992:S992))/(MAX(P992:S992)-MIN(P992:S992))))</f>
        <v>0.113114302041962</v>
      </c>
      <c r="AK992" s="0" t="n">
        <f aca="false">IF(MAX(P992:S992)=MIN(P992:S992),0,IF($D$17="custo",(MAX(P992:S992)-Q992)/(MAX(P992:S992)-MIN(P992:S992)),(Q992-MIN(P992:S992))/(MAX(P992:S992)-MIN(P992:S992))))</f>
        <v>0</v>
      </c>
      <c r="AL992" s="0" t="n">
        <f aca="false">IF(MAX(P992:S992)=MIN(P992:S992),0,IF($D$17="custo",(MAX(P992:S992)-R992)/(MAX(P992:S992)-MIN(P992:S992)),(R992-MIN(P992:S992))/(MAX(P992:S992)-MIN(P992:S992))))</f>
        <v>0.751495772297281</v>
      </c>
      <c r="AM992" s="0" t="n">
        <f aca="false">IF(MAX(P992:S992)=MIN(P992:S992),0,IF($D$17="custo",(MAX(P992:S992)-S992)/(MAX(P992:S992)-MIN(P992:S992)),(S992-MIN(P992:S992))/(MAX(P992:S992)-MIN(P992:S992))))</f>
        <v>1</v>
      </c>
      <c r="AN992" s="0" t="n">
        <f aca="false">IF(MAX(T992:W992)=MIN(T992:W992),0,IF($E$17="custo",(MAX(T992:W992)-T992)/(MAX(T992:W992)-MIN(T992:W992)),(T992-MIN(T992:W992))/(MAX(T992:W992)-MIN(T992:W992))))</f>
        <v>0</v>
      </c>
      <c r="AO992" s="0" t="n">
        <f aca="false">IF(MAX(T992:W992)=MIN(T992:W992),0,IF($E$17="custo",(MAX(T992:W992)-U992)/(MAX(T992:W992)-MIN(T992:W992)),(U992-MIN(T992:W992))/(MAX(T992:W992)-MIN(T992:W992))))</f>
        <v>0.714285714285714</v>
      </c>
      <c r="AP992" s="0" t="n">
        <f aca="false">IF(MAX(T992:W992)=MIN(T992:W992),0,IF($E$17="custo",(MAX(T992:W992)-V992)/(MAX(T992:W992)-MIN(T992:W992)),(V992-MIN(T992:W992))/(MAX(T992:W992)-MIN(T992:W992))))</f>
        <v>0.821428571428571</v>
      </c>
      <c r="AQ992" s="0" t="n">
        <f aca="false">IF(MAX(T992:W992)=MIN(T992:W992),0,IF($E$17="custo",(MAX(T992:W992)-W992)/(MAX(T992:W992)-MIN(T992:W992)),(W992-MIN(T992:W992))/(MAX(T992:W992)-MIN(T992:W992))))</f>
        <v>1</v>
      </c>
      <c r="AR992" s="0" t="n">
        <f aca="false">IF(MAX(X992:AA992)=MIN(X992:AA992),0,IF($F$17="custo",(MAX(X992:AA992)-X992)/(MAX(X992:AA992)-MIN(X992:AA992)),(X992-MIN(X992:AA992))/(MAX(X992:AA992)-MIN(X992:AA992))))</f>
        <v>0</v>
      </c>
      <c r="AS992" s="0" t="n">
        <f aca="false">IF(MAX(X992:AA992)=MIN(X992:AA992),0,IF($F$17="custo",(MAX(X992:AA992)-Y992)/(MAX(X992:AA992)-MIN(X992:AA992)),(Y992-MIN(X992:AA992))/(MAX(X992:AA992)-MIN(X992:AA992))))</f>
        <v>0.645161290322581</v>
      </c>
      <c r="AT992" s="0" t="n">
        <f aca="false">IF(MAX(X992:AA992)=MIN(X992:AA992),0,IF($F$17="custo",(MAX(X992:AA992)-Z992)/(MAX(X992:AA992)-MIN(X992:AA992)),(Z992-MIN(X992:AA992))/(MAX(X992:AA992)-MIN(X992:AA992))))</f>
        <v>0.258064516129032</v>
      </c>
      <c r="AU992" s="0" t="n">
        <f aca="false">IF(MAX(X992:AA992)=MIN(X992:AA992),0,IF($F$17="custo",(MAX(X992:AA992)-AA992)/(MAX(X992:AA992)-MIN(X992:AA992)),(AA992-MIN(X992:AA992))/(MAX(X992:AA992)-MIN(X992:AA992))))</f>
        <v>1</v>
      </c>
      <c r="AV992" s="0" t="n">
        <f aca="false">STDEVP(AB992:AE992)</f>
        <v>0.427547627189135</v>
      </c>
      <c r="AW992" s="0" t="n">
        <f aca="false">STDEVP(AF992:AI992)</f>
        <v>0.358025434245959</v>
      </c>
      <c r="AX992" s="0" t="n">
        <f aca="false">STDEVP(AJ992:AM992)</f>
        <v>0.420817079850402</v>
      </c>
      <c r="AY992" s="0" t="n">
        <f aca="false">STDEVP(AN992:AQ992)</f>
        <v>0.379962907695593</v>
      </c>
      <c r="AZ992" s="0" t="n">
        <f aca="false">STDEVP(AR992:AU992)</f>
        <v>0.379889216558512</v>
      </c>
      <c r="BA992" s="0" t="n">
        <f aca="false">AV992*((1-IFERROR(CORREL(AB992:AE992,AF992:AI992),0))+(1-IFERROR(CORREL(AB992:AE992,AJ992:AM992),0))+(1-IFERROR(CORREL(AB992:AE992,AN992:AQ992),0))+(1-IFERROR(CORREL(AB992:AE992,AR992:AU992),0)))</f>
        <v>1.18856401829937</v>
      </c>
      <c r="BB992" s="0" t="n">
        <f aca="false">AW992*((1-IFERROR(CORREL(AF992:AI992,AB992:AE992),0))+(1-IFERROR(CORREL(AF992:AI992,AJ992:AM992),0))+(1-IFERROR(CORREL(AF992:AI992,AN992:AQ992),0))+(1-IFERROR(CORREL(AF992:AI992,AR992:AU992),0)))</f>
        <v>2.38052215267173</v>
      </c>
      <c r="BC992" s="0" t="n">
        <f aca="false">AX992*((1-IFERROR(CORREL(AJ992:AM992,AB992:AE992),0))+(1-IFERROR(CORREL(AJ992:AM992,AF992:AI992),0))+(1-IFERROR(CORREL(AJ992:AM992,AN992:AQ992),0))+(1-IFERROR(CORREL(AJ992:AM992,AR992:AU992),0)))</f>
        <v>1.15738678473485</v>
      </c>
      <c r="BD992" s="0" t="n">
        <f aca="false">AY992*((1-IFERROR(CORREL(AN992:AQ992,AB992:AE992),0))+(1-IFERROR(CORREL(AN992:AQ992,AF992:AI992),0))+(1-IFERROR(CORREL(AN992:AQ992,AJ992:AM992),0))+(1-IFERROR(CORREL(AN992:AQ992,AR992:AU992),0)))</f>
        <v>0.855743273549866</v>
      </c>
      <c r="BE992" s="0" t="n">
        <f aca="false">AZ992*((1-IFERROR(CORREL(AR992:AU992,AB992:AE992),0))+(1-IFERROR(CORREL(AR992:AU992,AF992:AI992),0))+(1-IFERROR(CORREL(AR992:AU992,AJ992:AM992),0))+(1-IFERROR(CORREL(AR992:AU992,AN992:AQ992),0)))</f>
        <v>1.02472922252693</v>
      </c>
      <c r="BF992" s="0" t="n">
        <f aca="false">IF(SUM(BA992:BE992)&gt;0,BA992/SUM(BA992:BE992),1/5)</f>
        <v>0.179896145196516</v>
      </c>
      <c r="BG992" s="0" t="n">
        <f aca="false">IF(SUM(BA992:BE992)&gt;0,BB992/SUM(BA992:BE992),1/5)</f>
        <v>0.360306009796009</v>
      </c>
      <c r="BH992" s="0" t="n">
        <f aca="false">IF(SUM(BA992:BE992)&gt;0,BC992/SUM(BA992:BE992),1/5)</f>
        <v>0.175177287777146</v>
      </c>
      <c r="BI992" s="0" t="n">
        <f aca="false">IF(SUM(BA992:BE992)&gt;0,BD992/SUM(BA992:BE992),1/5)</f>
        <v>0.129521770657114</v>
      </c>
      <c r="BJ992" s="0" t="n">
        <f aca="false">IF(SUM(BA992:BE992)&gt;0,BE992/SUM(BA992:BE992),1/5)</f>
        <v>0.155098786573215</v>
      </c>
      <c r="BK992" s="0" t="n">
        <f aca="false">BF992*AB992+BG992*AF992+BH992*AJ992+BI992*AN992+BJ992*AR992</f>
        <v>0.267662466361194</v>
      </c>
      <c r="BL992" s="0" t="n">
        <f aca="false">BF992*AC992+BG992*AG992+BH992*AK992+BI992*AO992+BJ992*AS992</f>
        <v>0.552885293538418</v>
      </c>
      <c r="BM992" s="0" t="n">
        <f aca="false">BF992*AD992+BG992*AH992+BH992*AL992+BI992*AP992+BJ992*AT992</f>
        <v>0.597910438125974</v>
      </c>
      <c r="BN992" s="0" t="n">
        <f aca="false">BF992*AE992+BG992*AI992+BH992*AM992+BI992*AQ992+BJ992*AU992</f>
        <v>0.639693990203991</v>
      </c>
      <c r="BO992" s="0" t="n">
        <f aca="false">RANK(BK992,$BK992:$BN992)</f>
        <v>4</v>
      </c>
      <c r="BP992" s="0" t="n">
        <f aca="false">RANK(BL992,$BK992:$BN992)</f>
        <v>3</v>
      </c>
      <c r="BQ992" s="0" t="n">
        <f aca="false">RANK(BM992,$BK992:$BN992)</f>
        <v>2</v>
      </c>
      <c r="BR992" s="0" t="n">
        <f aca="false">RANK(BN992,$BK992:$BN992)</f>
        <v>1</v>
      </c>
    </row>
    <row r="993" customFormat="false" ht="15" hidden="false" customHeight="false" outlineLevel="0" collapsed="false">
      <c r="A993" s="0" t="n">
        <v>970</v>
      </c>
      <c r="B993" s="0" t="n">
        <f aca="false">RANDBETWEEN(1,$B$5)</f>
        <v>1</v>
      </c>
      <c r="C993" s="0" t="n">
        <f aca="false">RANDBETWEEN(1,$B$5)</f>
        <v>6</v>
      </c>
      <c r="D993" s="0" t="n">
        <f aca="false">RANDBETWEEN(1,$B$5)</f>
        <v>2</v>
      </c>
      <c r="E993" s="0" t="n">
        <f aca="false">RANDBETWEEN(1,$B$5)</f>
        <v>2</v>
      </c>
      <c r="F993" s="0" t="n">
        <f aca="false">RANDBETWEEN(1,$B$5)</f>
        <v>3</v>
      </c>
      <c r="G993" s="0" t="n">
        <f aca="false">RANDBETWEEN(1,$B$5)</f>
        <v>6</v>
      </c>
      <c r="H993" s="0" t="n">
        <f aca="true">NORMINV(RAND(),$B$8,$B$13)</f>
        <v>54.2611436094876</v>
      </c>
      <c r="I993" s="0" t="n">
        <f aca="true">NORMINV(RAND(),$C$8,$C$13)</f>
        <v>61.9001312622947</v>
      </c>
      <c r="J993" s="0" t="n">
        <f aca="true">NORMINV(RAND(),$D$8,$D$13)</f>
        <v>15.1724349804628</v>
      </c>
      <c r="K993" s="0" t="n">
        <f aca="true">NORMINV(RAND(),$E$8,$E$13)</f>
        <v>3.37216596434807</v>
      </c>
      <c r="L993" s="0" t="n">
        <f aca="true">NORMINV(RAND(),$B$9,$B$14)</f>
        <v>41.139015221744</v>
      </c>
      <c r="M993" s="0" t="n">
        <f aca="true">NORMINV(RAND(),$C$9,$C$14)</f>
        <v>60.0445772065859</v>
      </c>
      <c r="N993" s="0" t="n">
        <f aca="true">NORMINV(RAND(),$D$9,$D$14)</f>
        <v>51.0705981101654</v>
      </c>
      <c r="O993" s="0" t="n">
        <f aca="true">NORMINV(RAND(),$E$9,$E$14)</f>
        <v>27.1486931508722</v>
      </c>
      <c r="P993" s="0" t="n">
        <f aca="true">NORMINV(RAND(),$B$10,$B$15)</f>
        <v>22.3870969415172</v>
      </c>
      <c r="Q993" s="0" t="n">
        <f aca="true">NORMINV(RAND(),$C$10,$C$15)</f>
        <v>28.1168352255446</v>
      </c>
      <c r="R993" s="0" t="n">
        <f aca="true">NORMINV(RAND(),$D$10,$D$15)</f>
        <v>11.2313530262071</v>
      </c>
      <c r="S993" s="0" t="n">
        <f aca="true">NORMINV(RAND(),$E$10,$E$15)</f>
        <v>4.25604228486521</v>
      </c>
      <c r="T993" s="0" t="n">
        <f aca="false">MEDIAN(INDEX(Avaliadores!$B$17:$B$22,$B993),INDEX(Avaliadores!$B$17:$B$22,$C993),INDEX(Avaliadores!$B$17:$B$22,$D993),INDEX(Avaliadores!$B$17:$B$22,$E993),INDEX(Avaliadores!$B$17:$B$22,$F993),INDEX(Avaliadores!$B$17:$B$22,$G993))</f>
        <v>2.41666666666667</v>
      </c>
      <c r="U993" s="0" t="n">
        <f aca="false">MEDIAN(INDEX(Avaliadores!$C$17:$C$22,$B993),INDEX(Avaliadores!$C$17:$C$22,$C993),INDEX(Avaliadores!$C$17:$C$22,$D993),INDEX(Avaliadores!$C$17:$C$22,$E993),INDEX(Avaliadores!$C$17:$C$22,$F993),INDEX(Avaliadores!$C$17:$C$22,$G993))</f>
        <v>5.04166666666667</v>
      </c>
      <c r="V993" s="0" t="n">
        <f aca="false">MEDIAN(INDEX(Avaliadores!$D$17:$D$22,$B993),INDEX(Avaliadores!$D$17:$D$22,$C993),INDEX(Avaliadores!$D$17:$D$22,$D993),INDEX(Avaliadores!$D$17:$D$22,$E993),INDEX(Avaliadores!$D$17:$D$22,$F993),INDEX(Avaliadores!$D$17:$D$22,$G993))</f>
        <v>5.91666666666667</v>
      </c>
      <c r="W993" s="0" t="n">
        <f aca="false">MEDIAN(INDEX(Avaliadores!$E$17:$E$22,$B993),INDEX(Avaliadores!$E$17:$E$22,$C993),INDEX(Avaliadores!$E$17:$E$22,$D993),INDEX(Avaliadores!$E$17:$E$22,$E993),INDEX(Avaliadores!$E$17:$E$22,$F993),INDEX(Avaliadores!$E$17:$E$22,$G993))</f>
        <v>6.04166666666667</v>
      </c>
      <c r="X993" s="0" t="n">
        <f aca="false">MEDIAN(INDEX(Avaliadores!$F$17:$F$22,$B993),INDEX(Avaliadores!$F$17:$F$22,$C993),INDEX(Avaliadores!$F$17:$F$22,$D993),INDEX(Avaliadores!$F$17:$F$22,$E993),INDEX(Avaliadores!$F$17:$F$22,$F993),INDEX(Avaliadores!$F$17:$F$22,$G993))</f>
        <v>2.41666666666667</v>
      </c>
      <c r="Y993" s="0" t="n">
        <f aca="false">MEDIAN(INDEX(Avaliadores!$G$17:$G$22,$B993),INDEX(Avaliadores!$G$17:$G$22,$C993),INDEX(Avaliadores!$G$17:$G$22,$D993),INDEX(Avaliadores!$G$17:$G$22,$E993),INDEX(Avaliadores!$G$17:$G$22,$F993),INDEX(Avaliadores!$G$17:$G$22,$G993))</f>
        <v>5.41666666666667</v>
      </c>
      <c r="Z993" s="0" t="n">
        <f aca="false">MEDIAN(INDEX(Avaliadores!$H$17:$H$22,$B993),INDEX(Avaliadores!$H$17:$H$22,$C993),INDEX(Avaliadores!$H$17:$H$22,$D993),INDEX(Avaliadores!$H$17:$H$22,$E993),INDEX(Avaliadores!$H$17:$H$22,$F993),INDEX(Avaliadores!$H$17:$H$22,$G993))</f>
        <v>4.04166666666667</v>
      </c>
      <c r="AA993" s="0" t="n">
        <f aca="false">MEDIAN(INDEX(Avaliadores!$I$17:$I$22,$B993),INDEX(Avaliadores!$I$17:$I$22,$C993),INDEX(Avaliadores!$I$17:$I$22,$D993),INDEX(Avaliadores!$I$17:$I$22,$E993),INDEX(Avaliadores!$I$17:$I$22,$F993),INDEX(Avaliadores!$I$17:$I$22,$G993))</f>
        <v>6.91666666666667</v>
      </c>
      <c r="AB993" s="0" t="n">
        <f aca="false">IF(MAX(H993:K993)=MIN(H993:K993),0,IF($B$17="custo",(MAX(H993:K993)-H993)/(MAX(H993:K993)-MIN(H993:K993)),(H993-MIN(H993:K993))/(MAX(H993:K993)-MIN(H993:K993))))</f>
        <v>0.130518592503934</v>
      </c>
      <c r="AC993" s="0" t="n">
        <f aca="false">IF(MAX(H993:K993)=MIN(H993:K993),0,IF($B$17="custo",(MAX(H993:K993)-I993)/(MAX(H993:K993)-MIN(H993:K993)),(I993-MIN(H993:K993))/(MAX(H993:K993)-MIN(H993:K993))))</f>
        <v>0</v>
      </c>
      <c r="AD993" s="0" t="n">
        <f aca="false">IF(MAX(H993:K993)=MIN(H993:K993),0,IF($B$17="custo",(MAX(H993:K993)-J993)/(MAX(H993:K993)-MIN(H993:K993)),(J993-MIN(H993:K993))/(MAX(H993:K993)-MIN(H993:K993))))</f>
        <v>0.79838238086625</v>
      </c>
      <c r="AE993" s="0" t="n">
        <f aca="false">IF(MAX(H993:K993)=MIN(H993:K993),0,IF($B$17="custo",(MAX(H993:K993)-K993)/(MAX(H993:K993)-MIN(H993:K993)),(K993-MIN(H993:K993))/(MAX(H993:K993)-MIN(H993:K993))))</f>
        <v>1</v>
      </c>
      <c r="AF993" s="0" t="n">
        <f aca="false">IF(MAX(L993:O993)=MIN(L993:O993),0,IF($C$17="custo",(MAX(L993:O993)-L993)/(MAX(L993:O993)-MIN(L993:O993)),(L993-MIN(L993:O993))/(MAX(L993:O993)-MIN(L993:O993))))</f>
        <v>0.425290958807409</v>
      </c>
      <c r="AG993" s="0" t="n">
        <f aca="false">IF(MAX(L993:O993)=MIN(L993:O993),0,IF($C$17="custo",(MAX(L993:O993)-M993)/(MAX(L993:O993)-MIN(L993:O993)),(M993-MIN(L993:O993))/(MAX(L993:O993)-MIN(L993:O993))))</f>
        <v>1</v>
      </c>
      <c r="AH993" s="0" t="n">
        <f aca="false">IF(MAX(L993:O993)=MIN(L993:O993),0,IF($C$17="custo",(MAX(L993:O993)-N993)/(MAX(L993:O993)-MIN(L993:O993)),(N993-MIN(L993:O993))/(MAX(L993:O993)-MIN(L993:O993))))</f>
        <v>0.727200549429776</v>
      </c>
      <c r="AI993" s="0" t="n">
        <f aca="false">IF(MAX(L993:O993)=MIN(L993:O993),0,IF($C$17="custo",(MAX(L993:O993)-O993)/(MAX(L993:O993)-MIN(L993:O993)),(O993-MIN(L993:O993))/(MAX(L993:O993)-MIN(L993:O993))))</f>
        <v>0</v>
      </c>
      <c r="AJ993" s="0" t="n">
        <f aca="false">IF(MAX(P993:S993)=MIN(P993:S993),0,IF($D$17="custo",(MAX(P993:S993)-P993)/(MAX(P993:S993)-MIN(P993:S993)),(P993-MIN(P993:S993))/(MAX(P993:S993)-MIN(P993:S993))))</f>
        <v>0.240131930999619</v>
      </c>
      <c r="AK993" s="0" t="n">
        <f aca="false">IF(MAX(P993:S993)=MIN(P993:S993),0,IF($D$17="custo",(MAX(P993:S993)-Q993)/(MAX(P993:S993)-MIN(P993:S993)),(Q993-MIN(P993:S993))/(MAX(P993:S993)-MIN(P993:S993))))</f>
        <v>0</v>
      </c>
      <c r="AL993" s="0" t="n">
        <f aca="false">IF(MAX(P993:S993)=MIN(P993:S993),0,IF($D$17="custo",(MAX(P993:S993)-R993)/(MAX(P993:S993)-MIN(P993:S993)),(R993-MIN(P993:S993))/(MAX(P993:S993)-MIN(P993:S993))))</f>
        <v>0.707666431761789</v>
      </c>
      <c r="AM993" s="0" t="n">
        <f aca="false">IF(MAX(P993:S993)=MIN(P993:S993),0,IF($D$17="custo",(MAX(P993:S993)-S993)/(MAX(P993:S993)-MIN(P993:S993)),(S993-MIN(P993:S993))/(MAX(P993:S993)-MIN(P993:S993))))</f>
        <v>1</v>
      </c>
      <c r="AN993" s="0" t="n">
        <f aca="false">IF(MAX(T993:W993)=MIN(T993:W993),0,IF($E$17="custo",(MAX(T993:W993)-T993)/(MAX(T993:W993)-MIN(T993:W993)),(T993-MIN(T993:W993))/(MAX(T993:W993)-MIN(T993:W993))))</f>
        <v>0</v>
      </c>
      <c r="AO993" s="0" t="n">
        <f aca="false">IF(MAX(T993:W993)=MIN(T993:W993),0,IF($E$17="custo",(MAX(T993:W993)-U993)/(MAX(T993:W993)-MIN(T993:W993)),(U993-MIN(T993:W993))/(MAX(T993:W993)-MIN(T993:W993))))</f>
        <v>0.724137931034483</v>
      </c>
      <c r="AP993" s="0" t="n">
        <f aca="false">IF(MAX(T993:W993)=MIN(T993:W993),0,IF($E$17="custo",(MAX(T993:W993)-V993)/(MAX(T993:W993)-MIN(T993:W993)),(V993-MIN(T993:W993))/(MAX(T993:W993)-MIN(T993:W993))))</f>
        <v>0.96551724137931</v>
      </c>
      <c r="AQ993" s="0" t="n">
        <f aca="false">IF(MAX(T993:W993)=MIN(T993:W993),0,IF($E$17="custo",(MAX(T993:W993)-W993)/(MAX(T993:W993)-MIN(T993:W993)),(W993-MIN(T993:W993))/(MAX(T993:W993)-MIN(T993:W993))))</f>
        <v>1</v>
      </c>
      <c r="AR993" s="0" t="n">
        <f aca="false">IF(MAX(X993:AA993)=MIN(X993:AA993),0,IF($F$17="custo",(MAX(X993:AA993)-X993)/(MAX(X993:AA993)-MIN(X993:AA993)),(X993-MIN(X993:AA993))/(MAX(X993:AA993)-MIN(X993:AA993))))</f>
        <v>0</v>
      </c>
      <c r="AS993" s="0" t="n">
        <f aca="false">IF(MAX(X993:AA993)=MIN(X993:AA993),0,IF($F$17="custo",(MAX(X993:AA993)-Y993)/(MAX(X993:AA993)-MIN(X993:AA993)),(Y993-MIN(X993:AA993))/(MAX(X993:AA993)-MIN(X993:AA993))))</f>
        <v>0.666666666666667</v>
      </c>
      <c r="AT993" s="0" t="n">
        <f aca="false">IF(MAX(X993:AA993)=MIN(X993:AA993),0,IF($F$17="custo",(MAX(X993:AA993)-Z993)/(MAX(X993:AA993)-MIN(X993:AA993)),(Z993-MIN(X993:AA993))/(MAX(X993:AA993)-MIN(X993:AA993))))</f>
        <v>0.361111111111111</v>
      </c>
      <c r="AU993" s="0" t="n">
        <f aca="false">IF(MAX(X993:AA993)=MIN(X993:AA993),0,IF($F$17="custo",(MAX(X993:AA993)-AA993)/(MAX(X993:AA993)-MIN(X993:AA993)),(AA993-MIN(X993:AA993))/(MAX(X993:AA993)-MIN(X993:AA993))))</f>
        <v>1</v>
      </c>
      <c r="AV993" s="0" t="n">
        <f aca="false">STDEVP(AB993:AE993)</f>
        <v>0.425524613800353</v>
      </c>
      <c r="AW993" s="0" t="n">
        <f aca="false">STDEVP(AF993:AI993)</f>
        <v>0.371277563110133</v>
      </c>
      <c r="AX993" s="0" t="n">
        <f aca="false">STDEVP(AJ993:AM993)</f>
        <v>0.390504643837325</v>
      </c>
      <c r="AY993" s="0" t="n">
        <f aca="false">STDEVP(AN993:AQ993)</f>
        <v>0.402504052756164</v>
      </c>
      <c r="AZ993" s="0" t="n">
        <f aca="false">STDEVP(AR993:AU993)</f>
        <v>0.369754986443726</v>
      </c>
      <c r="BA993" s="0" t="n">
        <f aca="false">AV993*((1-IFERROR(CORREL(AB993:AE993,AF993:AI993),0))+(1-IFERROR(CORREL(AB993:AE993,AJ993:AM993),0))+(1-IFERROR(CORREL(AB993:AE993,AN993:AQ993),0))+(1-IFERROR(CORREL(AB993:AE993,AR993:AU993),0)))</f>
        <v>1.04785880665151</v>
      </c>
      <c r="BB993" s="0" t="n">
        <f aca="false">AW993*((1-IFERROR(CORREL(AF993:AI993,AB993:AE993),0))+(1-IFERROR(CORREL(AF993:AI993,AJ993:AM993),0))+(1-IFERROR(CORREL(AF993:AI993,AN993:AQ993),0))+(1-IFERROR(CORREL(AF993:AI993,AR993:AU993),0)))</f>
        <v>2.12000573077183</v>
      </c>
      <c r="BC993" s="0" t="n">
        <f aca="false">AX993*((1-IFERROR(CORREL(AJ993:AM993,AB993:AE993),0))+(1-IFERROR(CORREL(AJ993:AM993,AF993:AI993),0))+(1-IFERROR(CORREL(AJ993:AM993,AN993:AQ993),0))+(1-IFERROR(CORREL(AJ993:AM993,AR993:AU993),0)))</f>
        <v>1.05319487410963</v>
      </c>
      <c r="BD993" s="0" t="n">
        <f aca="false">AY993*((1-IFERROR(CORREL(AN993:AQ993,AB993:AE993),0))+(1-IFERROR(CORREL(AN993:AQ993,AF993:AI993),0))+(1-IFERROR(CORREL(AN993:AQ993,AJ993:AM993),0))+(1-IFERROR(CORREL(AN993:AQ993,AR993:AU993),0)))</f>
        <v>0.79034028856969</v>
      </c>
      <c r="BE993" s="0" t="n">
        <f aca="false">AZ993*((1-IFERROR(CORREL(AR993:AU993,AB993:AE993),0))+(1-IFERROR(CORREL(AR993:AU993,AF993:AI993),0))+(1-IFERROR(CORREL(AR993:AU993,AJ993:AM993),0))+(1-IFERROR(CORREL(AR993:AU993,AN993:AQ993),0)))</f>
        <v>0.943379896603565</v>
      </c>
      <c r="BF993" s="0" t="n">
        <f aca="false">IF(SUM(BA993:BE993)&gt;0,BA993/SUM(BA993:BE993),1/5)</f>
        <v>0.17596936874559</v>
      </c>
      <c r="BG993" s="0" t="n">
        <f aca="false">IF(SUM(BA993:BE993)&gt;0,BB993/SUM(BA993:BE993),1/5)</f>
        <v>0.356017497598815</v>
      </c>
      <c r="BH993" s="0" t="n">
        <f aca="false">IF(SUM(BA993:BE993)&gt;0,BC993/SUM(BA993:BE993),1/5)</f>
        <v>0.176865466975836</v>
      </c>
      <c r="BI993" s="0" t="n">
        <f aca="false">IF(SUM(BA993:BE993)&gt;0,BD993/SUM(BA993:BE993),1/5)</f>
        <v>0.132723684518374</v>
      </c>
      <c r="BJ993" s="0" t="n">
        <f aca="false">IF(SUM(BA993:BE993)&gt;0,BE993/SUM(BA993:BE993),1/5)</f>
        <v>0.158423982161385</v>
      </c>
      <c r="BK993" s="0" t="n">
        <f aca="false">BF993*AB993+BG993*AF993+BH993*AJ993+BI993*AN993+BJ993*AR993</f>
        <v>0.216849343350551</v>
      </c>
      <c r="BL993" s="0" t="n">
        <f aca="false">BF993*AC993+BG993*AG993+BH993*AK993+BI993*AO993+BJ993*AS993</f>
        <v>0.557743740012814</v>
      </c>
      <c r="BM993" s="0" t="n">
        <f aca="false">BF993*AD993+BG993*AH993+BH993*AL993+BI993*AP993+BJ993*AT993</f>
        <v>0.709904383322603</v>
      </c>
      <c r="BN993" s="0" t="n">
        <f aca="false">BF993*AE993+BG993*AI993+BH993*AM993+BI993*AQ993+BJ993*AU993</f>
        <v>0.643982502401185</v>
      </c>
      <c r="BO993" s="0" t="n">
        <f aca="false">RANK(BK993,$BK993:$BN993)</f>
        <v>4</v>
      </c>
      <c r="BP993" s="0" t="n">
        <f aca="false">RANK(BL993,$BK993:$BN993)</f>
        <v>3</v>
      </c>
      <c r="BQ993" s="0" t="n">
        <f aca="false">RANK(BM993,$BK993:$BN993)</f>
        <v>1</v>
      </c>
      <c r="BR993" s="0" t="n">
        <f aca="false">RANK(BN993,$BK993:$BN993)</f>
        <v>2</v>
      </c>
    </row>
    <row r="994" customFormat="false" ht="15" hidden="false" customHeight="false" outlineLevel="0" collapsed="false">
      <c r="A994" s="0" t="n">
        <v>971</v>
      </c>
      <c r="B994" s="0" t="n">
        <f aca="false">RANDBETWEEN(1,$B$5)</f>
        <v>5</v>
      </c>
      <c r="C994" s="0" t="n">
        <f aca="false">RANDBETWEEN(1,$B$5)</f>
        <v>3</v>
      </c>
      <c r="D994" s="0" t="n">
        <f aca="false">RANDBETWEEN(1,$B$5)</f>
        <v>5</v>
      </c>
      <c r="E994" s="0" t="n">
        <f aca="false">RANDBETWEEN(1,$B$5)</f>
        <v>3</v>
      </c>
      <c r="F994" s="0" t="n">
        <f aca="false">RANDBETWEEN(1,$B$5)</f>
        <v>2</v>
      </c>
      <c r="G994" s="0" t="n">
        <f aca="false">RANDBETWEEN(1,$B$5)</f>
        <v>6</v>
      </c>
      <c r="H994" s="0" t="n">
        <f aca="true">NORMINV(RAND(),$B$8,$B$13)</f>
        <v>52.8215399035047</v>
      </c>
      <c r="I994" s="0" t="n">
        <f aca="true">NORMINV(RAND(),$C$8,$C$13)</f>
        <v>66.1864799766061</v>
      </c>
      <c r="J994" s="0" t="n">
        <f aca="true">NORMINV(RAND(),$D$8,$D$13)</f>
        <v>14.6138816186189</v>
      </c>
      <c r="K994" s="0" t="n">
        <f aca="true">NORMINV(RAND(),$E$8,$E$13)</f>
        <v>3.01741055973651</v>
      </c>
      <c r="L994" s="0" t="n">
        <f aca="true">NORMINV(RAND(),$B$9,$B$14)</f>
        <v>52.8785275945798</v>
      </c>
      <c r="M994" s="0" t="n">
        <f aca="true">NORMINV(RAND(),$C$9,$C$14)</f>
        <v>55.7918469938242</v>
      </c>
      <c r="N994" s="0" t="n">
        <f aca="true">NORMINV(RAND(),$D$9,$D$14)</f>
        <v>42.7023312782311</v>
      </c>
      <c r="O994" s="0" t="n">
        <f aca="true">NORMINV(RAND(),$E$9,$E$14)</f>
        <v>21.810355304973</v>
      </c>
      <c r="P994" s="0" t="n">
        <f aca="true">NORMINV(RAND(),$B$10,$B$15)</f>
        <v>24.8229070733579</v>
      </c>
      <c r="Q994" s="0" t="n">
        <f aca="true">NORMINV(RAND(),$C$10,$C$15)</f>
        <v>30.3290716754895</v>
      </c>
      <c r="R994" s="0" t="n">
        <f aca="true">NORMINV(RAND(),$D$10,$D$15)</f>
        <v>9.22872432825094</v>
      </c>
      <c r="S994" s="0" t="n">
        <f aca="true">NORMINV(RAND(),$E$10,$E$15)</f>
        <v>3.81542406382109</v>
      </c>
      <c r="T994" s="0" t="n">
        <f aca="false">MEDIAN(INDEX(Avaliadores!$B$17:$B$22,$B994),INDEX(Avaliadores!$B$17:$B$22,$C994),INDEX(Avaliadores!$B$17:$B$22,$D994),INDEX(Avaliadores!$B$17:$B$22,$E994),INDEX(Avaliadores!$B$17:$B$22,$F994),INDEX(Avaliadores!$B$17:$B$22,$G994))</f>
        <v>2.66666666666667</v>
      </c>
      <c r="U994" s="0" t="n">
        <f aca="false">MEDIAN(INDEX(Avaliadores!$C$17:$C$22,$B994),INDEX(Avaliadores!$C$17:$C$22,$C994),INDEX(Avaliadores!$C$17:$C$22,$D994),INDEX(Avaliadores!$C$17:$C$22,$E994),INDEX(Avaliadores!$C$17:$C$22,$F994),INDEX(Avaliadores!$C$17:$C$22,$G994))</f>
        <v>5.29166666666667</v>
      </c>
      <c r="V994" s="0" t="n">
        <f aca="false">MEDIAN(INDEX(Avaliadores!$D$17:$D$22,$B994),INDEX(Avaliadores!$D$17:$D$22,$C994),INDEX(Avaliadores!$D$17:$D$22,$D994),INDEX(Avaliadores!$D$17:$D$22,$E994),INDEX(Avaliadores!$D$17:$D$22,$F994),INDEX(Avaliadores!$D$17:$D$22,$G994))</f>
        <v>5.66666666666667</v>
      </c>
      <c r="W994" s="0" t="n">
        <f aca="false">MEDIAN(INDEX(Avaliadores!$E$17:$E$22,$B994),INDEX(Avaliadores!$E$17:$E$22,$C994),INDEX(Avaliadores!$E$17:$E$22,$D994),INDEX(Avaliadores!$E$17:$E$22,$E994),INDEX(Avaliadores!$E$17:$E$22,$F994),INDEX(Avaliadores!$E$17:$E$22,$G994))</f>
        <v>6.04166666666667</v>
      </c>
      <c r="X994" s="0" t="n">
        <f aca="false">MEDIAN(INDEX(Avaliadores!$F$17:$F$22,$B994),INDEX(Avaliadores!$F$17:$F$22,$C994),INDEX(Avaliadores!$F$17:$F$22,$D994),INDEX(Avaliadores!$F$17:$F$22,$E994),INDEX(Avaliadores!$F$17:$F$22,$F994),INDEX(Avaliadores!$F$17:$F$22,$G994))</f>
        <v>2.66666666666667</v>
      </c>
      <c r="Y994" s="0" t="n">
        <f aca="false">MEDIAN(INDEX(Avaliadores!$G$17:$G$22,$B994),INDEX(Avaliadores!$G$17:$G$22,$C994),INDEX(Avaliadores!$G$17:$G$22,$D994),INDEX(Avaliadores!$G$17:$G$22,$E994),INDEX(Avaliadores!$G$17:$G$22,$F994),INDEX(Avaliadores!$G$17:$G$22,$G994))</f>
        <v>5.41666666666667</v>
      </c>
      <c r="Z994" s="0" t="n">
        <f aca="false">MEDIAN(INDEX(Avaliadores!$H$17:$H$22,$B994),INDEX(Avaliadores!$H$17:$H$22,$C994),INDEX(Avaliadores!$H$17:$H$22,$D994),INDEX(Avaliadores!$H$17:$H$22,$E994),INDEX(Avaliadores!$H$17:$H$22,$F994),INDEX(Avaliadores!$H$17:$H$22,$G994))</f>
        <v>3.79166666666667</v>
      </c>
      <c r="AA994" s="0" t="n">
        <f aca="false">MEDIAN(INDEX(Avaliadores!$I$17:$I$22,$B994),INDEX(Avaliadores!$I$17:$I$22,$C994),INDEX(Avaliadores!$I$17:$I$22,$D994),INDEX(Avaliadores!$I$17:$I$22,$E994),INDEX(Avaliadores!$I$17:$I$22,$F994),INDEX(Avaliadores!$I$17:$I$22,$G994))</f>
        <v>6.66666666666667</v>
      </c>
      <c r="AB994" s="0" t="n">
        <f aca="false">IF(MAX(H994:K994)=MIN(H994:K994),0,IF($B$17="custo",(MAX(H994:K994)-H994)/(MAX(H994:K994)-MIN(H994:K994)),(H994-MIN(H994:K994))/(MAX(H994:K994)-MIN(H994:K994))))</f>
        <v>0.211574116834026</v>
      </c>
      <c r="AC994" s="0" t="n">
        <f aca="false">IF(MAX(H994:K994)=MIN(H994:K994),0,IF($B$17="custo",(MAX(H994:K994)-I994)/(MAX(H994:K994)-MIN(H994:K994)),(I994-MIN(H994:K994))/(MAX(H994:K994)-MIN(H994:K994))))</f>
        <v>0</v>
      </c>
      <c r="AD994" s="0" t="n">
        <f aca="false">IF(MAX(H994:K994)=MIN(H994:K994),0,IF($B$17="custo",(MAX(H994:K994)-J994)/(MAX(H994:K994)-MIN(H994:K994)),(J994-MIN(H994:K994))/(MAX(H994:K994)-MIN(H994:K994))))</f>
        <v>0.816421689191681</v>
      </c>
      <c r="AE994" s="0" t="n">
        <f aca="false">IF(MAX(H994:K994)=MIN(H994:K994),0,IF($B$17="custo",(MAX(H994:K994)-K994)/(MAX(H994:K994)-MIN(H994:K994)),(K994-MIN(H994:K994))/(MAX(H994:K994)-MIN(H994:K994))))</f>
        <v>1</v>
      </c>
      <c r="AF994" s="0" t="n">
        <f aca="false">IF(MAX(L994:O994)=MIN(L994:O994),0,IF($C$17="custo",(MAX(L994:O994)-L994)/(MAX(L994:O994)-MIN(L994:O994)),(L994-MIN(L994:O994))/(MAX(L994:O994)-MIN(L994:O994))))</f>
        <v>0.914267465774607</v>
      </c>
      <c r="AG994" s="0" t="n">
        <f aca="false">IF(MAX(L994:O994)=MIN(L994:O994),0,IF($C$17="custo",(MAX(L994:O994)-M994)/(MAX(L994:O994)-MIN(L994:O994)),(M994-MIN(L994:O994))/(MAX(L994:O994)-MIN(L994:O994))))</f>
        <v>1</v>
      </c>
      <c r="AH994" s="0" t="n">
        <f aca="false">IF(MAX(L994:O994)=MIN(L994:O994),0,IF($C$17="custo",(MAX(L994:O994)-N994)/(MAX(L994:O994)-MIN(L994:O994)),(N994-MIN(L994:O994))/(MAX(L994:O994)-MIN(L994:O994))))</f>
        <v>0.61480455786208</v>
      </c>
      <c r="AI994" s="0" t="n">
        <f aca="false">IF(MAX(L994:O994)=MIN(L994:O994),0,IF($C$17="custo",(MAX(L994:O994)-O994)/(MAX(L994:O994)-MIN(L994:O994)),(O994-MIN(L994:O994))/(MAX(L994:O994)-MIN(L994:O994))))</f>
        <v>0</v>
      </c>
      <c r="AJ994" s="0" t="n">
        <f aca="false">IF(MAX(P994:S994)=MIN(P994:S994),0,IF($D$17="custo",(MAX(P994:S994)-P994)/(MAX(P994:S994)-MIN(P994:S994)),(P994-MIN(P994:S994))/(MAX(P994:S994)-MIN(P994:S994))))</f>
        <v>0.207672843917124</v>
      </c>
      <c r="AK994" s="0" t="n">
        <f aca="false">IF(MAX(P994:S994)=MIN(P994:S994),0,IF($D$17="custo",(MAX(P994:S994)-Q994)/(MAX(P994:S994)-MIN(P994:S994)),(Q994-MIN(P994:S994))/(MAX(P994:S994)-MIN(P994:S994))))</f>
        <v>0</v>
      </c>
      <c r="AL994" s="0" t="n">
        <f aca="false">IF(MAX(P994:S994)=MIN(P994:S994),0,IF($D$17="custo",(MAX(P994:S994)-R994)/(MAX(P994:S994)-MIN(P994:S994)),(R994-MIN(P994:S994))/(MAX(P994:S994)-MIN(P994:S994))))</f>
        <v>0.795829666905299</v>
      </c>
      <c r="AM994" s="0" t="n">
        <f aca="false">IF(MAX(P994:S994)=MIN(P994:S994),0,IF($D$17="custo",(MAX(P994:S994)-S994)/(MAX(P994:S994)-MIN(P994:S994)),(S994-MIN(P994:S994))/(MAX(P994:S994)-MIN(P994:S994))))</f>
        <v>1</v>
      </c>
      <c r="AN994" s="0" t="n">
        <f aca="false">IF(MAX(T994:W994)=MIN(T994:W994),0,IF($E$17="custo",(MAX(T994:W994)-T994)/(MAX(T994:W994)-MIN(T994:W994)),(T994-MIN(T994:W994))/(MAX(T994:W994)-MIN(T994:W994))))</f>
        <v>0</v>
      </c>
      <c r="AO994" s="0" t="n">
        <f aca="false">IF(MAX(T994:W994)=MIN(T994:W994),0,IF($E$17="custo",(MAX(T994:W994)-U994)/(MAX(T994:W994)-MIN(T994:W994)),(U994-MIN(T994:W994))/(MAX(T994:W994)-MIN(T994:W994))))</f>
        <v>0.777777777777778</v>
      </c>
      <c r="AP994" s="0" t="n">
        <f aca="false">IF(MAX(T994:W994)=MIN(T994:W994),0,IF($E$17="custo",(MAX(T994:W994)-V994)/(MAX(T994:W994)-MIN(T994:W994)),(V994-MIN(T994:W994))/(MAX(T994:W994)-MIN(T994:W994))))</f>
        <v>0.888888888888889</v>
      </c>
      <c r="AQ994" s="0" t="n">
        <f aca="false">IF(MAX(T994:W994)=MIN(T994:W994),0,IF($E$17="custo",(MAX(T994:W994)-W994)/(MAX(T994:W994)-MIN(T994:W994)),(W994-MIN(T994:W994))/(MAX(T994:W994)-MIN(T994:W994))))</f>
        <v>1</v>
      </c>
      <c r="AR994" s="0" t="n">
        <f aca="false">IF(MAX(X994:AA994)=MIN(X994:AA994),0,IF($F$17="custo",(MAX(X994:AA994)-X994)/(MAX(X994:AA994)-MIN(X994:AA994)),(X994-MIN(X994:AA994))/(MAX(X994:AA994)-MIN(X994:AA994))))</f>
        <v>0</v>
      </c>
      <c r="AS994" s="0" t="n">
        <f aca="false">IF(MAX(X994:AA994)=MIN(X994:AA994),0,IF($F$17="custo",(MAX(X994:AA994)-Y994)/(MAX(X994:AA994)-MIN(X994:AA994)),(Y994-MIN(X994:AA994))/(MAX(X994:AA994)-MIN(X994:AA994))))</f>
        <v>0.6875</v>
      </c>
      <c r="AT994" s="0" t="n">
        <f aca="false">IF(MAX(X994:AA994)=MIN(X994:AA994),0,IF($F$17="custo",(MAX(X994:AA994)-Z994)/(MAX(X994:AA994)-MIN(X994:AA994)),(Z994-MIN(X994:AA994))/(MAX(X994:AA994)-MIN(X994:AA994))))</f>
        <v>0.28125</v>
      </c>
      <c r="AU994" s="0" t="n">
        <f aca="false">IF(MAX(X994:AA994)=MIN(X994:AA994),0,IF($F$17="custo",(MAX(X994:AA994)-AA994)/(MAX(X994:AA994)-MIN(X994:AA994)),(AA994-MIN(X994:AA994))/(MAX(X994:AA994)-MIN(X994:AA994))))</f>
        <v>1</v>
      </c>
      <c r="AV994" s="0" t="n">
        <f aca="false">STDEVP(AB994:AE994)</f>
        <v>0.413254229918531</v>
      </c>
      <c r="AW994" s="0" t="n">
        <f aca="false">STDEVP(AF994:AI994)</f>
        <v>0.392051756199506</v>
      </c>
      <c r="AX994" s="0" t="n">
        <f aca="false">STDEVP(AJ994:AM994)</f>
        <v>0.410172918142241</v>
      </c>
      <c r="AY994" s="0" t="n">
        <f aca="false">STDEVP(AN994:AQ994)</f>
        <v>0.392837100659193</v>
      </c>
      <c r="AZ994" s="0" t="n">
        <f aca="false">STDEVP(AR994:AU994)</f>
        <v>0.381694796884566</v>
      </c>
      <c r="BA994" s="0" t="n">
        <f aca="false">AV994*((1-IFERROR(CORREL(AB994:AE994,AF994:AI994),0))+(1-IFERROR(CORREL(AB994:AE994,AJ994:AM994),0))+(1-IFERROR(CORREL(AB994:AE994,AN994:AQ994),0))+(1-IFERROR(CORREL(AB994:AE994,AR994:AU994),0)))</f>
        <v>1.22463266884766</v>
      </c>
      <c r="BB994" s="0" t="n">
        <f aca="false">AW994*((1-IFERROR(CORREL(AF994:AI994,AB994:AE994),0))+(1-IFERROR(CORREL(AF994:AI994,AJ994:AM994),0))+(1-IFERROR(CORREL(AF994:AI994,AN994:AQ994),0))+(1-IFERROR(CORREL(AF994:AI994,AR994:AU994),0)))</f>
        <v>2.7633565434521</v>
      </c>
      <c r="BC994" s="0" t="n">
        <f aca="false">AX994*((1-IFERROR(CORREL(AJ994:AM994,AB994:AE994),0))+(1-IFERROR(CORREL(AJ994:AM994,AF994:AI994),0))+(1-IFERROR(CORREL(AJ994:AM994,AN994:AQ994),0))+(1-IFERROR(CORREL(AJ994:AM994,AR994:AU994),0)))</f>
        <v>1.21301475578039</v>
      </c>
      <c r="BD994" s="0" t="n">
        <f aca="false">AY994*((1-IFERROR(CORREL(AN994:AQ994,AB994:AE994),0))+(1-IFERROR(CORREL(AN994:AQ994,AF994:AI994),0))+(1-IFERROR(CORREL(AN994:AQ994,AJ994:AM994),0))+(1-IFERROR(CORREL(AN994:AQ994,AR994:AU994),0)))</f>
        <v>1.04009944891044</v>
      </c>
      <c r="BE994" s="0" t="n">
        <f aca="false">AZ994*((1-IFERROR(CORREL(AR994:AU994,AB994:AE994),0))+(1-IFERROR(CORREL(AR994:AU994,AF994:AI994),0))+(1-IFERROR(CORREL(AR994:AU994,AJ994:AM994),0))+(1-IFERROR(CORREL(AR994:AU994,AN994:AQ994),0)))</f>
        <v>1.18643590791579</v>
      </c>
      <c r="BF994" s="0" t="n">
        <f aca="false">IF(SUM(BA994:BE994)&gt;0,BA994/SUM(BA994:BE994),1/5)</f>
        <v>0.164877305292906</v>
      </c>
      <c r="BG994" s="0" t="n">
        <f aca="false">IF(SUM(BA994:BE994)&gt;0,BB994/SUM(BA994:BE994),1/5)</f>
        <v>0.372041994336655</v>
      </c>
      <c r="BH994" s="0" t="n">
        <f aca="false">IF(SUM(BA994:BE994)&gt;0,BC994/SUM(BA994:BE994),1/5)</f>
        <v>0.163313138136186</v>
      </c>
      <c r="BI994" s="0" t="n">
        <f aca="false">IF(SUM(BA994:BE994)&gt;0,BD994/SUM(BA994:BE994),1/5)</f>
        <v>0.140032843100908</v>
      </c>
      <c r="BJ994" s="0" t="n">
        <f aca="false">IF(SUM(BA994:BE994)&gt;0,BE994/SUM(BA994:BE994),1/5)</f>
        <v>0.159734719133344</v>
      </c>
      <c r="BK994" s="0" t="n">
        <f aca="false">BF994*AB994+BG994*AF994+BH994*AJ994+BI994*AN994+BJ994*AR994</f>
        <v>0.408945365422997</v>
      </c>
      <c r="BL994" s="0" t="n">
        <f aca="false">BF994*AC994+BG994*AG994+BH994*AK994+BI994*AO994+BJ994*AS994</f>
        <v>0.590774047263758</v>
      </c>
      <c r="BM994" s="0" t="n">
        <f aca="false">BF994*AD994+BG994*AH994+BH994*AL994+BI994*AP994+BJ994*AT994</f>
        <v>0.662710990323232</v>
      </c>
      <c r="BN994" s="0" t="n">
        <f aca="false">BF994*AE994+BG994*AI994+BH994*AM994+BI994*AQ994+BJ994*AU994</f>
        <v>0.627958005663345</v>
      </c>
      <c r="BO994" s="0" t="n">
        <f aca="false">RANK(BK994,$BK994:$BN994)</f>
        <v>4</v>
      </c>
      <c r="BP994" s="0" t="n">
        <f aca="false">RANK(BL994,$BK994:$BN994)</f>
        <v>3</v>
      </c>
      <c r="BQ994" s="0" t="n">
        <f aca="false">RANK(BM994,$BK994:$BN994)</f>
        <v>1</v>
      </c>
      <c r="BR994" s="0" t="n">
        <f aca="false">RANK(BN994,$BK994:$BN994)</f>
        <v>2</v>
      </c>
    </row>
    <row r="995" customFormat="false" ht="15" hidden="false" customHeight="false" outlineLevel="0" collapsed="false">
      <c r="A995" s="0" t="n">
        <v>972</v>
      </c>
      <c r="B995" s="0" t="n">
        <f aca="false">RANDBETWEEN(1,$B$5)</f>
        <v>2</v>
      </c>
      <c r="C995" s="0" t="n">
        <f aca="false">RANDBETWEEN(1,$B$5)</f>
        <v>4</v>
      </c>
      <c r="D995" s="0" t="n">
        <f aca="false">RANDBETWEEN(1,$B$5)</f>
        <v>3</v>
      </c>
      <c r="E995" s="0" t="n">
        <f aca="false">RANDBETWEEN(1,$B$5)</f>
        <v>1</v>
      </c>
      <c r="F995" s="0" t="n">
        <f aca="false">RANDBETWEEN(1,$B$5)</f>
        <v>5</v>
      </c>
      <c r="G995" s="0" t="n">
        <f aca="false">RANDBETWEEN(1,$B$5)</f>
        <v>4</v>
      </c>
      <c r="H995" s="0" t="n">
        <f aca="true">NORMINV(RAND(),$B$8,$B$13)</f>
        <v>53.6789512399022</v>
      </c>
      <c r="I995" s="0" t="n">
        <f aca="true">NORMINV(RAND(),$C$8,$C$13)</f>
        <v>69.7071632032782</v>
      </c>
      <c r="J995" s="0" t="n">
        <f aca="true">NORMINV(RAND(),$D$8,$D$13)</f>
        <v>15.0306569058968</v>
      </c>
      <c r="K995" s="0" t="n">
        <f aca="true">NORMINV(RAND(),$E$8,$E$13)</f>
        <v>3.15269591965989</v>
      </c>
      <c r="L995" s="0" t="n">
        <f aca="true">NORMINV(RAND(),$B$9,$B$14)</f>
        <v>51.3165629676048</v>
      </c>
      <c r="M995" s="0" t="n">
        <f aca="true">NORMINV(RAND(),$C$9,$C$14)</f>
        <v>56.231375865592</v>
      </c>
      <c r="N995" s="0" t="n">
        <f aca="true">NORMINV(RAND(),$D$9,$D$14)</f>
        <v>46.7931218149174</v>
      </c>
      <c r="O995" s="0" t="n">
        <f aca="true">NORMINV(RAND(),$E$9,$E$14)</f>
        <v>22.6232319252246</v>
      </c>
      <c r="P995" s="0" t="n">
        <f aca="true">NORMINV(RAND(),$B$10,$B$15)</f>
        <v>22.4368095125763</v>
      </c>
      <c r="Q995" s="0" t="n">
        <f aca="true">NORMINV(RAND(),$C$10,$C$15)</f>
        <v>30.2270668894862</v>
      </c>
      <c r="R995" s="0" t="n">
        <f aca="true">NORMINV(RAND(),$D$10,$D$15)</f>
        <v>10.1381112620254</v>
      </c>
      <c r="S995" s="0" t="n">
        <f aca="true">NORMINV(RAND(),$E$10,$E$15)</f>
        <v>4.12187630684581</v>
      </c>
      <c r="T995" s="0" t="n">
        <f aca="false">MEDIAN(INDEX(Avaliadores!$B$17:$B$22,$B995),INDEX(Avaliadores!$B$17:$B$22,$C995),INDEX(Avaliadores!$B$17:$B$22,$D995),INDEX(Avaliadores!$B$17:$B$22,$E995),INDEX(Avaliadores!$B$17:$B$22,$F995),INDEX(Avaliadores!$B$17:$B$22,$G995))</f>
        <v>2.91666666666667</v>
      </c>
      <c r="U995" s="0" t="n">
        <f aca="false">MEDIAN(INDEX(Avaliadores!$C$17:$C$22,$B995),INDEX(Avaliadores!$C$17:$C$22,$C995),INDEX(Avaliadores!$C$17:$C$22,$D995),INDEX(Avaliadores!$C$17:$C$22,$E995),INDEX(Avaliadores!$C$17:$C$22,$F995),INDEX(Avaliadores!$C$17:$C$22,$G995))</f>
        <v>5.29166666666667</v>
      </c>
      <c r="V995" s="0" t="n">
        <f aca="false">MEDIAN(INDEX(Avaliadores!$D$17:$D$22,$B995),INDEX(Avaliadores!$D$17:$D$22,$C995),INDEX(Avaliadores!$D$17:$D$22,$D995),INDEX(Avaliadores!$D$17:$D$22,$E995),INDEX(Avaliadores!$D$17:$D$22,$F995),INDEX(Avaliadores!$D$17:$D$22,$G995))</f>
        <v>5.66666666666667</v>
      </c>
      <c r="W995" s="0" t="n">
        <f aca="false">MEDIAN(INDEX(Avaliadores!$E$17:$E$22,$B995),INDEX(Avaliadores!$E$17:$E$22,$C995),INDEX(Avaliadores!$E$17:$E$22,$D995),INDEX(Avaliadores!$E$17:$E$22,$E995),INDEX(Avaliadores!$E$17:$E$22,$F995),INDEX(Avaliadores!$E$17:$E$22,$G995))</f>
        <v>6.54166666666667</v>
      </c>
      <c r="X995" s="0" t="n">
        <f aca="false">MEDIAN(INDEX(Avaliadores!$F$17:$F$22,$B995),INDEX(Avaliadores!$F$17:$F$22,$C995),INDEX(Avaliadores!$F$17:$F$22,$D995),INDEX(Avaliadores!$F$17:$F$22,$E995),INDEX(Avaliadores!$F$17:$F$22,$F995),INDEX(Avaliadores!$F$17:$F$22,$G995))</f>
        <v>2.66666666666667</v>
      </c>
      <c r="Y995" s="0" t="n">
        <f aca="false">MEDIAN(INDEX(Avaliadores!$G$17:$G$22,$B995),INDEX(Avaliadores!$G$17:$G$22,$C995),INDEX(Avaliadores!$G$17:$G$22,$D995),INDEX(Avaliadores!$G$17:$G$22,$E995),INDEX(Avaliadores!$G$17:$G$22,$F995),INDEX(Avaliadores!$G$17:$G$22,$G995))</f>
        <v>4.79166666666667</v>
      </c>
      <c r="Z995" s="0" t="n">
        <f aca="false">MEDIAN(INDEX(Avaliadores!$H$17:$H$22,$B995),INDEX(Avaliadores!$H$17:$H$22,$C995),INDEX(Avaliadores!$H$17:$H$22,$D995),INDEX(Avaliadores!$H$17:$H$22,$E995),INDEX(Avaliadores!$H$17:$H$22,$F995),INDEX(Avaliadores!$H$17:$H$22,$G995))</f>
        <v>3.66666666666667</v>
      </c>
      <c r="AA995" s="0" t="n">
        <f aca="false">MEDIAN(INDEX(Avaliadores!$I$17:$I$22,$B995),INDEX(Avaliadores!$I$17:$I$22,$C995),INDEX(Avaliadores!$I$17:$I$22,$D995),INDEX(Avaliadores!$I$17:$I$22,$E995),INDEX(Avaliadores!$I$17:$I$22,$F995),INDEX(Avaliadores!$I$17:$I$22,$G995))</f>
        <v>6.29166666666667</v>
      </c>
      <c r="AB995" s="0" t="n">
        <f aca="false">IF(MAX(H995:K995)=MIN(H995:K995),0,IF($B$17="custo",(MAX(H995:K995)-H995)/(MAX(H995:K995)-MIN(H995:K995)),(H995-MIN(H995:K995))/(MAX(H995:K995)-MIN(H995:K995))))</f>
        <v>0.240828491573265</v>
      </c>
      <c r="AC995" s="0" t="n">
        <f aca="false">IF(MAX(H995:K995)=MIN(H995:K995),0,IF($B$17="custo",(MAX(H995:K995)-I995)/(MAX(H995:K995)-MIN(H995:K995)),(I995-MIN(H995:K995))/(MAX(H995:K995)-MIN(H995:K995))))</f>
        <v>0</v>
      </c>
      <c r="AD995" s="0" t="n">
        <f aca="false">IF(MAX(H995:K995)=MIN(H995:K995),0,IF($B$17="custo",(MAX(H995:K995)-J995)/(MAX(H995:K995)-MIN(H995:K995)),(J995-MIN(H995:K995))/(MAX(H995:K995)-MIN(H995:K995))))</f>
        <v>0.821530222222054</v>
      </c>
      <c r="AE995" s="0" t="n">
        <f aca="false">IF(MAX(H995:K995)=MIN(H995:K995),0,IF($B$17="custo",(MAX(H995:K995)-K995)/(MAX(H995:K995)-MIN(H995:K995)),(K995-MIN(H995:K995))/(MAX(H995:K995)-MIN(H995:K995))))</f>
        <v>1</v>
      </c>
      <c r="AF995" s="0" t="n">
        <f aca="false">IF(MAX(L995:O995)=MIN(L995:O995),0,IF($C$17="custo",(MAX(L995:O995)-L995)/(MAX(L995:O995)-MIN(L995:O995)),(L995-MIN(L995:O995))/(MAX(L995:O995)-MIN(L995:O995))))</f>
        <v>0.853761251835039</v>
      </c>
      <c r="AG995" s="0" t="n">
        <f aca="false">IF(MAX(L995:O995)=MIN(L995:O995),0,IF($C$17="custo",(MAX(L995:O995)-M995)/(MAX(L995:O995)-MIN(L995:O995)),(M995-MIN(L995:O995))/(MAX(L995:O995)-MIN(L995:O995))))</f>
        <v>1</v>
      </c>
      <c r="AH995" s="0" t="n">
        <f aca="false">IF(MAX(L995:O995)=MIN(L995:O995),0,IF($C$17="custo",(MAX(L995:O995)-N995)/(MAX(L995:O995)-MIN(L995:O995)),(N995-MIN(L995:O995))/(MAX(L995:O995)-MIN(L995:O995))))</f>
        <v>0.719167649739262</v>
      </c>
      <c r="AI995" s="0" t="n">
        <f aca="false">IF(MAX(L995:O995)=MIN(L995:O995),0,IF($C$17="custo",(MAX(L995:O995)-O995)/(MAX(L995:O995)-MIN(L995:O995)),(O995-MIN(L995:O995))/(MAX(L995:O995)-MIN(L995:O995))))</f>
        <v>0</v>
      </c>
      <c r="AJ995" s="0" t="n">
        <f aca="false">IF(MAX(P995:S995)=MIN(P995:S995),0,IF($D$17="custo",(MAX(P995:S995)-P995)/(MAX(P995:S995)-MIN(P995:S995)),(P995-MIN(P995:S995))/(MAX(P995:S995)-MIN(P995:S995))))</f>
        <v>0.298417946892539</v>
      </c>
      <c r="AK995" s="0" t="n">
        <f aca="false">IF(MAX(P995:S995)=MIN(P995:S995),0,IF($D$17="custo",(MAX(P995:S995)-Q995)/(MAX(P995:S995)-MIN(P995:S995)),(Q995-MIN(P995:S995))/(MAX(P995:S995)-MIN(P995:S995))))</f>
        <v>0</v>
      </c>
      <c r="AL995" s="0" t="n">
        <f aca="false">IF(MAX(P995:S995)=MIN(P995:S995),0,IF($D$17="custo",(MAX(P995:S995)-R995)/(MAX(P995:S995)-MIN(P995:S995)),(R995-MIN(P995:S995))/(MAX(P995:S995)-MIN(P995:S995))))</f>
        <v>0.769538746092116</v>
      </c>
      <c r="AM995" s="0" t="n">
        <f aca="false">IF(MAX(P995:S995)=MIN(P995:S995),0,IF($D$17="custo",(MAX(P995:S995)-S995)/(MAX(P995:S995)-MIN(P995:S995)),(S995-MIN(P995:S995))/(MAX(P995:S995)-MIN(P995:S995))))</f>
        <v>1</v>
      </c>
      <c r="AN995" s="0" t="n">
        <f aca="false">IF(MAX(T995:W995)=MIN(T995:W995),0,IF($E$17="custo",(MAX(T995:W995)-T995)/(MAX(T995:W995)-MIN(T995:W995)),(T995-MIN(T995:W995))/(MAX(T995:W995)-MIN(T995:W995))))</f>
        <v>0</v>
      </c>
      <c r="AO995" s="0" t="n">
        <f aca="false">IF(MAX(T995:W995)=MIN(T995:W995),0,IF($E$17="custo",(MAX(T995:W995)-U995)/(MAX(T995:W995)-MIN(T995:W995)),(U995-MIN(T995:W995))/(MAX(T995:W995)-MIN(T995:W995))))</f>
        <v>0.655172413793103</v>
      </c>
      <c r="AP995" s="0" t="n">
        <f aca="false">IF(MAX(T995:W995)=MIN(T995:W995),0,IF($E$17="custo",(MAX(T995:W995)-V995)/(MAX(T995:W995)-MIN(T995:W995)),(V995-MIN(T995:W995))/(MAX(T995:W995)-MIN(T995:W995))))</f>
        <v>0.758620689655172</v>
      </c>
      <c r="AQ995" s="0" t="n">
        <f aca="false">IF(MAX(T995:W995)=MIN(T995:W995),0,IF($E$17="custo",(MAX(T995:W995)-W995)/(MAX(T995:W995)-MIN(T995:W995)),(W995-MIN(T995:W995))/(MAX(T995:W995)-MIN(T995:W995))))</f>
        <v>1</v>
      </c>
      <c r="AR995" s="0" t="n">
        <f aca="false">IF(MAX(X995:AA995)=MIN(X995:AA995),0,IF($F$17="custo",(MAX(X995:AA995)-X995)/(MAX(X995:AA995)-MIN(X995:AA995)),(X995-MIN(X995:AA995))/(MAX(X995:AA995)-MIN(X995:AA995))))</f>
        <v>0</v>
      </c>
      <c r="AS995" s="0" t="n">
        <f aca="false">IF(MAX(X995:AA995)=MIN(X995:AA995),0,IF($F$17="custo",(MAX(X995:AA995)-Y995)/(MAX(X995:AA995)-MIN(X995:AA995)),(Y995-MIN(X995:AA995))/(MAX(X995:AA995)-MIN(X995:AA995))))</f>
        <v>0.586206896551724</v>
      </c>
      <c r="AT995" s="0" t="n">
        <f aca="false">IF(MAX(X995:AA995)=MIN(X995:AA995),0,IF($F$17="custo",(MAX(X995:AA995)-Z995)/(MAX(X995:AA995)-MIN(X995:AA995)),(Z995-MIN(X995:AA995))/(MAX(X995:AA995)-MIN(X995:AA995))))</f>
        <v>0.275862068965517</v>
      </c>
      <c r="AU995" s="0" t="n">
        <f aca="false">IF(MAX(X995:AA995)=MIN(X995:AA995),0,IF($F$17="custo",(MAX(X995:AA995)-AA995)/(MAX(X995:AA995)-MIN(X995:AA995)),(AA995-MIN(X995:AA995))/(MAX(X995:AA995)-MIN(X995:AA995))))</f>
        <v>1</v>
      </c>
      <c r="AV995" s="0" t="n">
        <f aca="false">STDEVP(AB995:AE995)</f>
        <v>0.409139157954174</v>
      </c>
      <c r="AW995" s="0" t="n">
        <f aca="false">STDEVP(AF995:AI995)</f>
        <v>0.384421513584809</v>
      </c>
      <c r="AX995" s="0" t="n">
        <f aca="false">STDEVP(AJ995:AM995)</f>
        <v>0.391194303303862</v>
      </c>
      <c r="AY995" s="0" t="n">
        <f aca="false">STDEVP(AN995:AQ995)</f>
        <v>0.370188112992826</v>
      </c>
      <c r="AZ995" s="0" t="n">
        <f aca="false">STDEVP(AR995:AU995)</f>
        <v>0.371790666428411</v>
      </c>
      <c r="BA995" s="0" t="n">
        <f aca="false">AV995*((1-IFERROR(CORREL(AB995:AE995,AF995:AI995),0))+(1-IFERROR(CORREL(AB995:AE995,AJ995:AM995),0))+(1-IFERROR(CORREL(AB995:AE995,AN995:AQ995),0))+(1-IFERROR(CORREL(AB995:AE995,AR995:AU995),0)))</f>
        <v>1.1387018700199</v>
      </c>
      <c r="BB995" s="0" t="n">
        <f aca="false">AW995*((1-IFERROR(CORREL(AF995:AI995,AB995:AE995),0))+(1-IFERROR(CORREL(AF995:AI995,AJ995:AM995),0))+(1-IFERROR(CORREL(AF995:AI995,AN995:AQ995),0))+(1-IFERROR(CORREL(AF995:AI995,AR995:AU995),0)))</f>
        <v>2.71064687173634</v>
      </c>
      <c r="BC995" s="0" t="n">
        <f aca="false">AX995*((1-IFERROR(CORREL(AJ995:AM995,AB995:AE995),0))+(1-IFERROR(CORREL(AJ995:AM995,AF995:AI995),0))+(1-IFERROR(CORREL(AJ995:AM995,AN995:AQ995),0))+(1-IFERROR(CORREL(AJ995:AM995,AR995:AU995),0)))</f>
        <v>1.11979800763793</v>
      </c>
      <c r="BD995" s="0" t="n">
        <f aca="false">AY995*((1-IFERROR(CORREL(AN995:AQ995,AB995:AE995),0))+(1-IFERROR(CORREL(AN995:AQ995,AF995:AI995),0))+(1-IFERROR(CORREL(AN995:AQ995,AJ995:AM995),0))+(1-IFERROR(CORREL(AN995:AQ995,AR995:AU995),0)))</f>
        <v>0.947714004431764</v>
      </c>
      <c r="BE995" s="0" t="n">
        <f aca="false">AZ995*((1-IFERROR(CORREL(AR995:AU995,AB995:AE995),0))+(1-IFERROR(CORREL(AR995:AU995,AF995:AI995),0))+(1-IFERROR(CORREL(AR995:AU995,AJ995:AM995),0))+(1-IFERROR(CORREL(AR995:AU995,AN995:AQ995),0)))</f>
        <v>1.1162484857526</v>
      </c>
      <c r="BF995" s="0" t="n">
        <f aca="false">IF(SUM(BA995:BE995)&gt;0,BA995/SUM(BA995:BE995),1/5)</f>
        <v>0.161905898405772</v>
      </c>
      <c r="BG995" s="0" t="n">
        <f aca="false">IF(SUM(BA995:BE995)&gt;0,BB995/SUM(BA995:BE995),1/5)</f>
        <v>0.38541230903713</v>
      </c>
      <c r="BH995" s="0" t="n">
        <f aca="false">IF(SUM(BA995:BE995)&gt;0,BC995/SUM(BA995:BE995),1/5)</f>
        <v>0.159218059821439</v>
      </c>
      <c r="BI995" s="0" t="n">
        <f aca="false">IF(SUM(BA995:BE995)&gt;0,BD995/SUM(BA995:BE995),1/5)</f>
        <v>0.134750360352509</v>
      </c>
      <c r="BJ995" s="0" t="n">
        <f aca="false">IF(SUM(BA995:BE995)&gt;0,BE995/SUM(BA995:BE995),1/5)</f>
        <v>0.15871337238315</v>
      </c>
      <c r="BK995" s="0" t="n">
        <f aca="false">BF995*AB995+BG995*AF995+BH995*AJ995+BI995*AN995+BJ995*AR995</f>
        <v>0.415555175246177</v>
      </c>
      <c r="BL995" s="0" t="n">
        <f aca="false">BF995*AC995+BG995*AG995+BH995*AK995+BI995*AO995+BJ995*AS995</f>
        <v>0.566735901354758</v>
      </c>
      <c r="BM995" s="0" t="n">
        <f aca="false">BF995*AD995+BG995*AH995+BH995*AL995+BI995*AP995+BJ995*AT995</f>
        <v>0.678718529857393</v>
      </c>
      <c r="BN995" s="0" t="n">
        <f aca="false">BF995*AE995+BG995*AI995+BH995*AM995+BI995*AQ995+BJ995*AU995</f>
        <v>0.61458769096287</v>
      </c>
      <c r="BO995" s="0" t="n">
        <f aca="false">RANK(BK995,$BK995:$BN995)</f>
        <v>4</v>
      </c>
      <c r="BP995" s="0" t="n">
        <f aca="false">RANK(BL995,$BK995:$BN995)</f>
        <v>3</v>
      </c>
      <c r="BQ995" s="0" t="n">
        <f aca="false">RANK(BM995,$BK995:$BN995)</f>
        <v>1</v>
      </c>
      <c r="BR995" s="0" t="n">
        <f aca="false">RANK(BN995,$BK995:$BN995)</f>
        <v>2</v>
      </c>
    </row>
    <row r="996" customFormat="false" ht="15" hidden="false" customHeight="false" outlineLevel="0" collapsed="false">
      <c r="A996" s="0" t="n">
        <v>973</v>
      </c>
      <c r="B996" s="0" t="n">
        <f aca="false">RANDBETWEEN(1,$B$5)</f>
        <v>6</v>
      </c>
      <c r="C996" s="0" t="n">
        <f aca="false">RANDBETWEEN(1,$B$5)</f>
        <v>5</v>
      </c>
      <c r="D996" s="0" t="n">
        <f aca="false">RANDBETWEEN(1,$B$5)</f>
        <v>1</v>
      </c>
      <c r="E996" s="0" t="n">
        <f aca="false">RANDBETWEEN(1,$B$5)</f>
        <v>4</v>
      </c>
      <c r="F996" s="0" t="n">
        <f aca="false">RANDBETWEEN(1,$B$5)</f>
        <v>5</v>
      </c>
      <c r="G996" s="0" t="n">
        <f aca="false">RANDBETWEEN(1,$B$5)</f>
        <v>5</v>
      </c>
      <c r="H996" s="0" t="n">
        <f aca="true">NORMINV(RAND(),$B$8,$B$13)</f>
        <v>50.7351453890315</v>
      </c>
      <c r="I996" s="0" t="n">
        <f aca="true">NORMINV(RAND(),$C$8,$C$13)</f>
        <v>69.8588713179364</v>
      </c>
      <c r="J996" s="0" t="n">
        <f aca="true">NORMINV(RAND(),$D$8,$D$13)</f>
        <v>15.8591416097624</v>
      </c>
      <c r="K996" s="0" t="n">
        <f aca="true">NORMINV(RAND(),$E$8,$E$13)</f>
        <v>2.56814110284158</v>
      </c>
      <c r="L996" s="0" t="n">
        <f aca="true">NORMINV(RAND(),$B$9,$B$14)</f>
        <v>47.516219362478</v>
      </c>
      <c r="M996" s="0" t="n">
        <f aca="true">NORMINV(RAND(),$C$9,$C$14)</f>
        <v>55.9769321982298</v>
      </c>
      <c r="N996" s="0" t="n">
        <f aca="true">NORMINV(RAND(),$D$9,$D$14)</f>
        <v>40.7004260701032</v>
      </c>
      <c r="O996" s="0" t="n">
        <f aca="true">NORMINV(RAND(),$E$9,$E$14)</f>
        <v>25.6884418026925</v>
      </c>
      <c r="P996" s="0" t="n">
        <f aca="true">NORMINV(RAND(),$B$10,$B$15)</f>
        <v>23.8100958038199</v>
      </c>
      <c r="Q996" s="0" t="n">
        <f aca="true">NORMINV(RAND(),$C$10,$C$15)</f>
        <v>29.9293624421772</v>
      </c>
      <c r="R996" s="0" t="n">
        <f aca="true">NORMINV(RAND(),$D$10,$D$15)</f>
        <v>10.3666992599941</v>
      </c>
      <c r="S996" s="0" t="n">
        <f aca="true">NORMINV(RAND(),$E$10,$E$15)</f>
        <v>3.9813295512406</v>
      </c>
      <c r="T996" s="0" t="n">
        <f aca="false">MEDIAN(INDEX(Avaliadores!$B$17:$B$22,$B996),INDEX(Avaliadores!$B$17:$B$22,$C996),INDEX(Avaliadores!$B$17:$B$22,$D996),INDEX(Avaliadores!$B$17:$B$22,$E996),INDEX(Avaliadores!$B$17:$B$22,$F996),INDEX(Avaliadores!$B$17:$B$22,$G996))</f>
        <v>2.54166666666667</v>
      </c>
      <c r="U996" s="0" t="n">
        <f aca="false">MEDIAN(INDEX(Avaliadores!$C$17:$C$22,$B996),INDEX(Avaliadores!$C$17:$C$22,$C996),INDEX(Avaliadores!$C$17:$C$22,$D996),INDEX(Avaliadores!$C$17:$C$22,$E996),INDEX(Avaliadores!$C$17:$C$22,$F996),INDEX(Avaliadores!$C$17:$C$22,$G996))</f>
        <v>5.54166666666667</v>
      </c>
      <c r="V996" s="0" t="n">
        <f aca="false">MEDIAN(INDEX(Avaliadores!$D$17:$D$22,$B996),INDEX(Avaliadores!$D$17:$D$22,$C996),INDEX(Avaliadores!$D$17:$D$22,$D996),INDEX(Avaliadores!$D$17:$D$22,$E996),INDEX(Avaliadores!$D$17:$D$22,$F996),INDEX(Avaliadores!$D$17:$D$22,$G996))</f>
        <v>5.54166666666667</v>
      </c>
      <c r="W996" s="0" t="n">
        <f aca="false">MEDIAN(INDEX(Avaliadores!$E$17:$E$22,$B996),INDEX(Avaliadores!$E$17:$E$22,$C996),INDEX(Avaliadores!$E$17:$E$22,$D996),INDEX(Avaliadores!$E$17:$E$22,$E996),INDEX(Avaliadores!$E$17:$E$22,$F996),INDEX(Avaliadores!$E$17:$E$22,$G996))</f>
        <v>7.29166666666667</v>
      </c>
      <c r="X996" s="0" t="n">
        <f aca="false">MEDIAN(INDEX(Avaliadores!$F$17:$F$22,$B996),INDEX(Avaliadores!$F$17:$F$22,$C996),INDEX(Avaliadores!$F$17:$F$22,$D996),INDEX(Avaliadores!$F$17:$F$22,$E996),INDEX(Avaliadores!$F$17:$F$22,$F996),INDEX(Avaliadores!$F$17:$F$22,$G996))</f>
        <v>2.54166666666667</v>
      </c>
      <c r="Y996" s="0" t="n">
        <f aca="false">MEDIAN(INDEX(Avaliadores!$G$17:$G$22,$B996),INDEX(Avaliadores!$G$17:$G$22,$C996),INDEX(Avaliadores!$G$17:$G$22,$D996),INDEX(Avaliadores!$G$17:$G$22,$E996),INDEX(Avaliadores!$G$17:$G$22,$F996),INDEX(Avaliadores!$G$17:$G$22,$G996))</f>
        <v>4.54166666666667</v>
      </c>
      <c r="Z996" s="0" t="n">
        <f aca="false">MEDIAN(INDEX(Avaliadores!$H$17:$H$22,$B996),INDEX(Avaliadores!$H$17:$H$22,$C996),INDEX(Avaliadores!$H$17:$H$22,$D996),INDEX(Avaliadores!$H$17:$H$22,$E996),INDEX(Avaliadores!$H$17:$H$22,$F996),INDEX(Avaliadores!$H$17:$H$22,$G996))</f>
        <v>3.54166666666667</v>
      </c>
      <c r="AA996" s="0" t="n">
        <f aca="false">MEDIAN(INDEX(Avaliadores!$I$17:$I$22,$B996),INDEX(Avaliadores!$I$17:$I$22,$C996),INDEX(Avaliadores!$I$17:$I$22,$D996),INDEX(Avaliadores!$I$17:$I$22,$E996),INDEX(Avaliadores!$I$17:$I$22,$F996),INDEX(Avaliadores!$I$17:$I$22,$G996))</f>
        <v>6.54166666666667</v>
      </c>
      <c r="AB996" s="0" t="n">
        <f aca="false">IF(MAX(H996:K996)=MIN(H996:K996),0,IF($B$17="custo",(MAX(H996:K996)-H996)/(MAX(H996:K996)-MIN(H996:K996)),(H996-MIN(H996:K996))/(MAX(H996:K996)-MIN(H996:K996))))</f>
        <v>0.284195547704356</v>
      </c>
      <c r="AC996" s="0" t="n">
        <f aca="false">IF(MAX(H996:K996)=MIN(H996:K996),0,IF($B$17="custo",(MAX(H996:K996)-I996)/(MAX(H996:K996)-MIN(H996:K996)),(I996-MIN(H996:K996))/(MAX(H996:K996)-MIN(H996:K996))))</f>
        <v>0</v>
      </c>
      <c r="AD996" s="0" t="n">
        <f aca="false">IF(MAX(H996:K996)=MIN(H996:K996),0,IF($B$17="custo",(MAX(H996:K996)-J996)/(MAX(H996:K996)-MIN(H996:K996)),(J996-MIN(H996:K996))/(MAX(H996:K996)-MIN(H996:K996))))</f>
        <v>0.802483931078826</v>
      </c>
      <c r="AE996" s="0" t="n">
        <f aca="false">IF(MAX(H996:K996)=MIN(H996:K996),0,IF($B$17="custo",(MAX(H996:K996)-K996)/(MAX(H996:K996)-MIN(H996:K996)),(K996-MIN(H996:K996))/(MAX(H996:K996)-MIN(H996:K996))))</f>
        <v>1</v>
      </c>
      <c r="AF996" s="0" t="n">
        <f aca="false">IF(MAX(L996:O996)=MIN(L996:O996),0,IF($C$17="custo",(MAX(L996:O996)-L996)/(MAX(L996:O996)-MIN(L996:O996)),(L996-MIN(L996:O996))/(MAX(L996:O996)-MIN(L996:O996))))</f>
        <v>0.720662445527546</v>
      </c>
      <c r="AG996" s="0" t="n">
        <f aca="false">IF(MAX(L996:O996)=MIN(L996:O996),0,IF($C$17="custo",(MAX(L996:O996)-M996)/(MAX(L996:O996)-MIN(L996:O996)),(M996-MIN(L996:O996))/(MAX(L996:O996)-MIN(L996:O996))))</f>
        <v>1</v>
      </c>
      <c r="AH996" s="0" t="n">
        <f aca="false">IF(MAX(L996:O996)=MIN(L996:O996),0,IF($C$17="custo",(MAX(L996:O996)-N996)/(MAX(L996:O996)-MIN(L996:O996)),(N996-MIN(L996:O996))/(MAX(L996:O996)-MIN(L996:O996))))</f>
        <v>0.495633294078682</v>
      </c>
      <c r="AI996" s="0" t="n">
        <f aca="false">IF(MAX(L996:O996)=MIN(L996:O996),0,IF($C$17="custo",(MAX(L996:O996)-O996)/(MAX(L996:O996)-MIN(L996:O996)),(O996-MIN(L996:O996))/(MAX(L996:O996)-MIN(L996:O996))))</f>
        <v>0</v>
      </c>
      <c r="AJ996" s="0" t="n">
        <f aca="false">IF(MAX(P996:S996)=MIN(P996:S996),0,IF($D$17="custo",(MAX(P996:S996)-P996)/(MAX(P996:S996)-MIN(P996:S996)),(P996-MIN(P996:S996))/(MAX(P996:S996)-MIN(P996:S996))))</f>
        <v>0.235827766369708</v>
      </c>
      <c r="AK996" s="0" t="n">
        <f aca="false">IF(MAX(P996:S996)=MIN(P996:S996),0,IF($D$17="custo",(MAX(P996:S996)-Q996)/(MAX(P996:S996)-MIN(P996:S996)),(Q996-MIN(P996:S996))/(MAX(P996:S996)-MIN(P996:S996))))</f>
        <v>0</v>
      </c>
      <c r="AL996" s="0" t="n">
        <f aca="false">IF(MAX(P996:S996)=MIN(P996:S996),0,IF($D$17="custo",(MAX(P996:S996)-R996)/(MAX(P996:S996)-MIN(P996:S996)),(R996-MIN(P996:S996))/(MAX(P996:S996)-MIN(P996:S996))))</f>
        <v>0.753917002664819</v>
      </c>
      <c r="AM996" s="0" t="n">
        <f aca="false">IF(MAX(P996:S996)=MIN(P996:S996),0,IF($D$17="custo",(MAX(P996:S996)-S996)/(MAX(P996:S996)-MIN(P996:S996)),(S996-MIN(P996:S996))/(MAX(P996:S996)-MIN(P996:S996))))</f>
        <v>1</v>
      </c>
      <c r="AN996" s="0" t="n">
        <f aca="false">IF(MAX(T996:W996)=MIN(T996:W996),0,IF($E$17="custo",(MAX(T996:W996)-T996)/(MAX(T996:W996)-MIN(T996:W996)),(T996-MIN(T996:W996))/(MAX(T996:W996)-MIN(T996:W996))))</f>
        <v>0</v>
      </c>
      <c r="AO996" s="0" t="n">
        <f aca="false">IF(MAX(T996:W996)=MIN(T996:W996),0,IF($E$17="custo",(MAX(T996:W996)-U996)/(MAX(T996:W996)-MIN(T996:W996)),(U996-MIN(T996:W996))/(MAX(T996:W996)-MIN(T996:W996))))</f>
        <v>0.631578947368421</v>
      </c>
      <c r="AP996" s="0" t="n">
        <f aca="false">IF(MAX(T996:W996)=MIN(T996:W996),0,IF($E$17="custo",(MAX(T996:W996)-V996)/(MAX(T996:W996)-MIN(T996:W996)),(V996-MIN(T996:W996))/(MAX(T996:W996)-MIN(T996:W996))))</f>
        <v>0.631578947368421</v>
      </c>
      <c r="AQ996" s="0" t="n">
        <f aca="false">IF(MAX(T996:W996)=MIN(T996:W996),0,IF($E$17="custo",(MAX(T996:W996)-W996)/(MAX(T996:W996)-MIN(T996:W996)),(W996-MIN(T996:W996))/(MAX(T996:W996)-MIN(T996:W996))))</f>
        <v>1</v>
      </c>
      <c r="AR996" s="0" t="n">
        <f aca="false">IF(MAX(X996:AA996)=MIN(X996:AA996),0,IF($F$17="custo",(MAX(X996:AA996)-X996)/(MAX(X996:AA996)-MIN(X996:AA996)),(X996-MIN(X996:AA996))/(MAX(X996:AA996)-MIN(X996:AA996))))</f>
        <v>0</v>
      </c>
      <c r="AS996" s="0" t="n">
        <f aca="false">IF(MAX(X996:AA996)=MIN(X996:AA996),0,IF($F$17="custo",(MAX(X996:AA996)-Y996)/(MAX(X996:AA996)-MIN(X996:AA996)),(Y996-MIN(X996:AA996))/(MAX(X996:AA996)-MIN(X996:AA996))))</f>
        <v>0.5</v>
      </c>
      <c r="AT996" s="0" t="n">
        <f aca="false">IF(MAX(X996:AA996)=MIN(X996:AA996),0,IF($F$17="custo",(MAX(X996:AA996)-Z996)/(MAX(X996:AA996)-MIN(X996:AA996)),(Z996-MIN(X996:AA996))/(MAX(X996:AA996)-MIN(X996:AA996))))</f>
        <v>0.25</v>
      </c>
      <c r="AU996" s="0" t="n">
        <f aca="false">IF(MAX(X996:AA996)=MIN(X996:AA996),0,IF($F$17="custo",(MAX(X996:AA996)-AA996)/(MAX(X996:AA996)-MIN(X996:AA996)),(AA996-MIN(X996:AA996))/(MAX(X996:AA996)-MIN(X996:AA996))))</f>
        <v>1</v>
      </c>
      <c r="AV996" s="0" t="n">
        <f aca="false">STDEVP(AB996:AE996)</f>
        <v>0.398807521613181</v>
      </c>
      <c r="AW996" s="0" t="n">
        <f aca="false">STDEVP(AF996:AI996)</f>
        <v>0.36640654376111</v>
      </c>
      <c r="AX996" s="0" t="n">
        <f aca="false">STDEVP(AJ996:AM996)</f>
        <v>0.398194211667801</v>
      </c>
      <c r="AY996" s="0" t="n">
        <f aca="false">STDEVP(AN996:AQ996)</f>
        <v>0.359622378124117</v>
      </c>
      <c r="AZ996" s="0" t="n">
        <f aca="false">STDEVP(AR996:AU996)</f>
        <v>0.369754986443726</v>
      </c>
      <c r="BA996" s="0" t="n">
        <f aca="false">AV996*((1-IFERROR(CORREL(AB996:AE996,AF996:AI996),0))+(1-IFERROR(CORREL(AB996:AE996,AJ996:AM996),0))+(1-IFERROR(CORREL(AB996:AE996,AN996:AQ996),0))+(1-IFERROR(CORREL(AB996:AE996,AR996:AU996),0)))</f>
        <v>1.15360816827556</v>
      </c>
      <c r="BB996" s="0" t="n">
        <f aca="false">AW996*((1-IFERROR(CORREL(AF996:AI996,AB996:AE996),0))+(1-IFERROR(CORREL(AF996:AI996,AJ996:AM996),0))+(1-IFERROR(CORREL(AF996:AI996,AN996:AQ996),0))+(1-IFERROR(CORREL(AF996:AI996,AR996:AU996),0)))</f>
        <v>2.61234115664512</v>
      </c>
      <c r="BC996" s="0" t="n">
        <f aca="false">AX996*((1-IFERROR(CORREL(AJ996:AM996,AB996:AE996),0))+(1-IFERROR(CORREL(AJ996:AM996,AF996:AI996),0))+(1-IFERROR(CORREL(AJ996:AM996,AN996:AQ996),0))+(1-IFERROR(CORREL(AJ996:AM996,AR996:AU996),0)))</f>
        <v>1.11806094019721</v>
      </c>
      <c r="BD996" s="0" t="n">
        <f aca="false">AY996*((1-IFERROR(CORREL(AN996:AQ996,AB996:AE996),0))+(1-IFERROR(CORREL(AN996:AQ996,AF996:AI996),0))+(1-IFERROR(CORREL(AN996:AQ996,AJ996:AM996),0))+(1-IFERROR(CORREL(AN996:AQ996,AR996:AU996),0)))</f>
        <v>0.898143116702883</v>
      </c>
      <c r="BE996" s="0" t="n">
        <f aca="false">AZ996*((1-IFERROR(CORREL(AR996:AU996,AB996:AE996),0))+(1-IFERROR(CORREL(AR996:AU996,AF996:AI996),0))+(1-IFERROR(CORREL(AR996:AU996,AJ996:AM996),0))+(1-IFERROR(CORREL(AR996:AU996,AN996:AQ996),0)))</f>
        <v>0.998773878867319</v>
      </c>
      <c r="BF996" s="0" t="n">
        <f aca="false">IF(SUM(BA996:BE996)&gt;0,BA996/SUM(BA996:BE996),1/5)</f>
        <v>0.170125430332149</v>
      </c>
      <c r="BG996" s="0" t="n">
        <f aca="false">IF(SUM(BA996:BE996)&gt;0,BB996/SUM(BA996:BE996),1/5)</f>
        <v>0.385248367401014</v>
      </c>
      <c r="BH996" s="0" t="n">
        <f aca="false">IF(SUM(BA996:BE996)&gt;0,BC996/SUM(BA996:BE996),1/5)</f>
        <v>0.164883193288193</v>
      </c>
      <c r="BI996" s="0" t="n">
        <f aca="false">IF(SUM(BA996:BE996)&gt;0,BD996/SUM(BA996:BE996),1/5)</f>
        <v>0.132451371644966</v>
      </c>
      <c r="BJ996" s="0" t="n">
        <f aca="false">IF(SUM(BA996:BE996)&gt;0,BE996/SUM(BA996:BE996),1/5)</f>
        <v>0.147291637333678</v>
      </c>
      <c r="BK996" s="0" t="n">
        <f aca="false">BF996*AB996+BG996*AF996+BH996*AJ996+BI996*AN996+BJ996*AR996</f>
        <v>0.364866955623453</v>
      </c>
      <c r="BL996" s="0" t="n">
        <f aca="false">BF996*AC996+BG996*AG996+BH996*AK996+BI996*AO996+BJ996*AS996</f>
        <v>0.542547683948884</v>
      </c>
      <c r="BM996" s="0" t="n">
        <f aca="false">BF996*AD996+BG996*AH996+BH996*AL996+BI996*AP996+BJ996*AT996</f>
        <v>0.572249491570908</v>
      </c>
      <c r="BN996" s="0" t="n">
        <f aca="false">BF996*AE996+BG996*AI996+BH996*AM996+BI996*AQ996+BJ996*AU996</f>
        <v>0.614751632598986</v>
      </c>
      <c r="BO996" s="0" t="n">
        <f aca="false">RANK(BK996,$BK996:$BN996)</f>
        <v>4</v>
      </c>
      <c r="BP996" s="0" t="n">
        <f aca="false">RANK(BL996,$BK996:$BN996)</f>
        <v>3</v>
      </c>
      <c r="BQ996" s="0" t="n">
        <f aca="false">RANK(BM996,$BK996:$BN996)</f>
        <v>2</v>
      </c>
      <c r="BR996" s="0" t="n">
        <f aca="false">RANK(BN996,$BK996:$BN996)</f>
        <v>1</v>
      </c>
    </row>
    <row r="997" customFormat="false" ht="15" hidden="false" customHeight="false" outlineLevel="0" collapsed="false">
      <c r="A997" s="0" t="n">
        <v>974</v>
      </c>
      <c r="B997" s="0" t="n">
        <f aca="false">RANDBETWEEN(1,$B$5)</f>
        <v>5</v>
      </c>
      <c r="C997" s="0" t="n">
        <f aca="false">RANDBETWEEN(1,$B$5)</f>
        <v>3</v>
      </c>
      <c r="D997" s="0" t="n">
        <f aca="false">RANDBETWEEN(1,$B$5)</f>
        <v>1</v>
      </c>
      <c r="E997" s="0" t="n">
        <f aca="false">RANDBETWEEN(1,$B$5)</f>
        <v>5</v>
      </c>
      <c r="F997" s="0" t="n">
        <f aca="false">RANDBETWEEN(1,$B$5)</f>
        <v>3</v>
      </c>
      <c r="G997" s="0" t="n">
        <f aca="false">RANDBETWEEN(1,$B$5)</f>
        <v>1</v>
      </c>
      <c r="H997" s="0" t="n">
        <f aca="true">NORMINV(RAND(),$B$8,$B$13)</f>
        <v>53.8705938187348</v>
      </c>
      <c r="I997" s="0" t="n">
        <f aca="true">NORMINV(RAND(),$C$8,$C$13)</f>
        <v>70.6571806742546</v>
      </c>
      <c r="J997" s="0" t="n">
        <f aca="true">NORMINV(RAND(),$D$8,$D$13)</f>
        <v>12.7826657160802</v>
      </c>
      <c r="K997" s="0" t="n">
        <f aca="true">NORMINV(RAND(),$E$8,$E$13)</f>
        <v>3.60529882503763</v>
      </c>
      <c r="L997" s="0" t="n">
        <f aca="true">NORMINV(RAND(),$B$9,$B$14)</f>
        <v>38.3191015215627</v>
      </c>
      <c r="M997" s="0" t="n">
        <f aca="true">NORMINV(RAND(),$C$9,$C$14)</f>
        <v>54.398438039792</v>
      </c>
      <c r="N997" s="0" t="n">
        <f aca="true">NORMINV(RAND(),$D$9,$D$14)</f>
        <v>48.9348157182386</v>
      </c>
      <c r="O997" s="0" t="n">
        <f aca="true">NORMINV(RAND(),$E$9,$E$14)</f>
        <v>28.9539964393891</v>
      </c>
      <c r="P997" s="0" t="n">
        <f aca="true">NORMINV(RAND(),$B$10,$B$15)</f>
        <v>23.6418894876539</v>
      </c>
      <c r="Q997" s="0" t="n">
        <f aca="true">NORMINV(RAND(),$C$10,$C$15)</f>
        <v>27.5769371385001</v>
      </c>
      <c r="R997" s="0" t="n">
        <f aca="true">NORMINV(RAND(),$D$10,$D$15)</f>
        <v>9.31979406618885</v>
      </c>
      <c r="S997" s="0" t="n">
        <f aca="true">NORMINV(RAND(),$E$10,$E$15)</f>
        <v>4.14719230021814</v>
      </c>
      <c r="T997" s="0" t="n">
        <f aca="false">MEDIAN(INDEX(Avaliadores!$B$17:$B$22,$B997),INDEX(Avaliadores!$B$17:$B$22,$C997),INDEX(Avaliadores!$B$17:$B$22,$D997),INDEX(Avaliadores!$B$17:$B$22,$E997),INDEX(Avaliadores!$B$17:$B$22,$F997),INDEX(Avaliadores!$B$17:$B$22,$G997))</f>
        <v>2.54166666666667</v>
      </c>
      <c r="U997" s="0" t="n">
        <f aca="false">MEDIAN(INDEX(Avaliadores!$C$17:$C$22,$B997),INDEX(Avaliadores!$C$17:$C$22,$C997),INDEX(Avaliadores!$C$17:$C$22,$D997),INDEX(Avaliadores!$C$17:$C$22,$E997),INDEX(Avaliadores!$C$17:$C$22,$F997),INDEX(Avaliadores!$C$17:$C$22,$G997))</f>
        <v>4.79166666666667</v>
      </c>
      <c r="V997" s="0" t="n">
        <f aca="false">MEDIAN(INDEX(Avaliadores!$D$17:$D$22,$B997),INDEX(Avaliadores!$D$17:$D$22,$C997),INDEX(Avaliadores!$D$17:$D$22,$D997),INDEX(Avaliadores!$D$17:$D$22,$E997),INDEX(Avaliadores!$D$17:$D$22,$F997),INDEX(Avaliadores!$D$17:$D$22,$G997))</f>
        <v>5.79166666666667</v>
      </c>
      <c r="W997" s="0" t="n">
        <f aca="false">MEDIAN(INDEX(Avaliadores!$E$17:$E$22,$B997),INDEX(Avaliadores!$E$17:$E$22,$C997),INDEX(Avaliadores!$E$17:$E$22,$D997),INDEX(Avaliadores!$E$17:$E$22,$E997),INDEX(Avaliadores!$E$17:$E$22,$F997),INDEX(Avaliadores!$E$17:$E$22,$G997))</f>
        <v>7.04166666666667</v>
      </c>
      <c r="X997" s="0" t="n">
        <f aca="false">MEDIAN(INDEX(Avaliadores!$F$17:$F$22,$B997),INDEX(Avaliadores!$F$17:$F$22,$C997),INDEX(Avaliadores!$F$17:$F$22,$D997),INDEX(Avaliadores!$F$17:$F$22,$E997),INDEX(Avaliadores!$F$17:$F$22,$F997),INDEX(Avaliadores!$F$17:$F$22,$G997))</f>
        <v>2.54166666666667</v>
      </c>
      <c r="Y997" s="0" t="n">
        <f aca="false">MEDIAN(INDEX(Avaliadores!$G$17:$G$22,$B997),INDEX(Avaliadores!$G$17:$G$22,$C997),INDEX(Avaliadores!$G$17:$G$22,$D997),INDEX(Avaliadores!$G$17:$G$22,$E997),INDEX(Avaliadores!$G$17:$G$22,$F997),INDEX(Avaliadores!$G$17:$G$22,$G997))</f>
        <v>5.04166666666667</v>
      </c>
      <c r="Z997" s="0" t="n">
        <f aca="false">MEDIAN(INDEX(Avaliadores!$H$17:$H$22,$B997),INDEX(Avaliadores!$H$17:$H$22,$C997),INDEX(Avaliadores!$H$17:$H$22,$D997),INDEX(Avaliadores!$H$17:$H$22,$E997),INDEX(Avaliadores!$H$17:$H$22,$F997),INDEX(Avaliadores!$H$17:$H$22,$G997))</f>
        <v>3.79166666666667</v>
      </c>
      <c r="AA997" s="0" t="n">
        <f aca="false">MEDIAN(INDEX(Avaliadores!$I$17:$I$22,$B997),INDEX(Avaliadores!$I$17:$I$22,$C997),INDEX(Avaliadores!$I$17:$I$22,$D997),INDEX(Avaliadores!$I$17:$I$22,$E997),INDEX(Avaliadores!$I$17:$I$22,$F997),INDEX(Avaliadores!$I$17:$I$22,$G997))</f>
        <v>6.79166666666667</v>
      </c>
      <c r="AB997" s="0" t="n">
        <f aca="false">IF(MAX(H997:K997)=MIN(H997:K997),0,IF($B$17="custo",(MAX(H997:K997)-H997)/(MAX(H997:K997)-MIN(H997:K997)),(H997-MIN(H997:K997))/(MAX(H997:K997)-MIN(H997:K997))))</f>
        <v>0.250352210744341</v>
      </c>
      <c r="AC997" s="0" t="n">
        <f aca="false">IF(MAX(H997:K997)=MIN(H997:K997),0,IF($B$17="custo",(MAX(H997:K997)-I997)/(MAX(H997:K997)-MIN(H997:K997)),(I997-MIN(H997:K997))/(MAX(H997:K997)-MIN(H997:K997))))</f>
        <v>0</v>
      </c>
      <c r="AD997" s="0" t="n">
        <f aca="false">IF(MAX(H997:K997)=MIN(H997:K997),0,IF($B$17="custo",(MAX(H997:K997)-J997)/(MAX(H997:K997)-MIN(H997:K997)),(J997-MIN(H997:K997))/(MAX(H997:K997)-MIN(H997:K997))))</f>
        <v>0.863130360581375</v>
      </c>
      <c r="AE997" s="0" t="n">
        <f aca="false">IF(MAX(H997:K997)=MIN(H997:K997),0,IF($B$17="custo",(MAX(H997:K997)-K997)/(MAX(H997:K997)-MIN(H997:K997)),(K997-MIN(H997:K997))/(MAX(H997:K997)-MIN(H997:K997))))</f>
        <v>1</v>
      </c>
      <c r="AF997" s="0" t="n">
        <f aca="false">IF(MAX(L997:O997)=MIN(L997:O997),0,IF($C$17="custo",(MAX(L997:O997)-L997)/(MAX(L997:O997)-MIN(L997:O997)),(L997-MIN(L997:O997))/(MAX(L997:O997)-MIN(L997:O997))))</f>
        <v>0.368060939565888</v>
      </c>
      <c r="AG997" s="0" t="n">
        <f aca="false">IF(MAX(L997:O997)=MIN(L997:O997),0,IF($C$17="custo",(MAX(L997:O997)-M997)/(MAX(L997:O997)-MIN(L997:O997)),(M997-MIN(L997:O997))/(MAX(L997:O997)-MIN(L997:O997))))</f>
        <v>1</v>
      </c>
      <c r="AH997" s="0" t="n">
        <f aca="false">IF(MAX(L997:O997)=MIN(L997:O997),0,IF($C$17="custo",(MAX(L997:O997)-N997)/(MAX(L997:O997)-MIN(L997:O997)),(N997-MIN(L997:O997))/(MAX(L997:O997)-MIN(L997:O997))))</f>
        <v>0.785272461178048</v>
      </c>
      <c r="AI997" s="0" t="n">
        <f aca="false">IF(MAX(L997:O997)=MIN(L997:O997),0,IF($C$17="custo",(MAX(L997:O997)-O997)/(MAX(L997:O997)-MIN(L997:O997)),(O997-MIN(L997:O997))/(MAX(L997:O997)-MIN(L997:O997))))</f>
        <v>0</v>
      </c>
      <c r="AJ997" s="0" t="n">
        <f aca="false">IF(MAX(P997:S997)=MIN(P997:S997),0,IF($D$17="custo",(MAX(P997:S997)-P997)/(MAX(P997:S997)-MIN(P997:S997)),(P997-MIN(P997:S997))/(MAX(P997:S997)-MIN(P997:S997))))</f>
        <v>0.167950939201726</v>
      </c>
      <c r="AK997" s="0" t="n">
        <f aca="false">IF(MAX(P997:S997)=MIN(P997:S997),0,IF($D$17="custo",(MAX(P997:S997)-Q997)/(MAX(P997:S997)-MIN(P997:S997)),(Q997-MIN(P997:S997))/(MAX(P997:S997)-MIN(P997:S997))))</f>
        <v>0</v>
      </c>
      <c r="AL997" s="0" t="n">
        <f aca="false">IF(MAX(P997:S997)=MIN(P997:S997),0,IF($D$17="custo",(MAX(P997:S997)-R997)/(MAX(P997:S997)-MIN(P997:S997)),(R997-MIN(P997:S997))/(MAX(P997:S997)-MIN(P997:S997))))</f>
        <v>0.779229274510956</v>
      </c>
      <c r="AM997" s="0" t="n">
        <f aca="false">IF(MAX(P997:S997)=MIN(P997:S997),0,IF($D$17="custo",(MAX(P997:S997)-S997)/(MAX(P997:S997)-MIN(P997:S997)),(S997-MIN(P997:S997))/(MAX(P997:S997)-MIN(P997:S997))))</f>
        <v>1</v>
      </c>
      <c r="AN997" s="0" t="n">
        <f aca="false">IF(MAX(T997:W997)=MIN(T997:W997),0,IF($E$17="custo",(MAX(T997:W997)-T997)/(MAX(T997:W997)-MIN(T997:W997)),(T997-MIN(T997:W997))/(MAX(T997:W997)-MIN(T997:W997))))</f>
        <v>0</v>
      </c>
      <c r="AO997" s="0" t="n">
        <f aca="false">IF(MAX(T997:W997)=MIN(T997:W997),0,IF($E$17="custo",(MAX(T997:W997)-U997)/(MAX(T997:W997)-MIN(T997:W997)),(U997-MIN(T997:W997))/(MAX(T997:W997)-MIN(T997:W997))))</f>
        <v>0.5</v>
      </c>
      <c r="AP997" s="0" t="n">
        <f aca="false">IF(MAX(T997:W997)=MIN(T997:W997),0,IF($E$17="custo",(MAX(T997:W997)-V997)/(MAX(T997:W997)-MIN(T997:W997)),(V997-MIN(T997:W997))/(MAX(T997:W997)-MIN(T997:W997))))</f>
        <v>0.722222222222222</v>
      </c>
      <c r="AQ997" s="0" t="n">
        <f aca="false">IF(MAX(T997:W997)=MIN(T997:W997),0,IF($E$17="custo",(MAX(T997:W997)-W997)/(MAX(T997:W997)-MIN(T997:W997)),(W997-MIN(T997:W997))/(MAX(T997:W997)-MIN(T997:W997))))</f>
        <v>1</v>
      </c>
      <c r="AR997" s="0" t="n">
        <f aca="false">IF(MAX(X997:AA997)=MIN(X997:AA997),0,IF($F$17="custo",(MAX(X997:AA997)-X997)/(MAX(X997:AA997)-MIN(X997:AA997)),(X997-MIN(X997:AA997))/(MAX(X997:AA997)-MIN(X997:AA997))))</f>
        <v>0</v>
      </c>
      <c r="AS997" s="0" t="n">
        <f aca="false">IF(MAX(X997:AA997)=MIN(X997:AA997),0,IF($F$17="custo",(MAX(X997:AA997)-Y997)/(MAX(X997:AA997)-MIN(X997:AA997)),(Y997-MIN(X997:AA997))/(MAX(X997:AA997)-MIN(X997:AA997))))</f>
        <v>0.588235294117647</v>
      </c>
      <c r="AT997" s="0" t="n">
        <f aca="false">IF(MAX(X997:AA997)=MIN(X997:AA997),0,IF($F$17="custo",(MAX(X997:AA997)-Z997)/(MAX(X997:AA997)-MIN(X997:AA997)),(Z997-MIN(X997:AA997))/(MAX(X997:AA997)-MIN(X997:AA997))))</f>
        <v>0.294117647058824</v>
      </c>
      <c r="AU997" s="0" t="n">
        <f aca="false">IF(MAX(X997:AA997)=MIN(X997:AA997),0,IF($F$17="custo",(MAX(X997:AA997)-AA997)/(MAX(X997:AA997)-MIN(X997:AA997)),(AA997-MIN(X997:AA997))/(MAX(X997:AA997)-MIN(X997:AA997))))</f>
        <v>1</v>
      </c>
      <c r="AV997" s="0" t="n">
        <f aca="false">STDEVP(AB997:AE997)</f>
        <v>0.415622456069665</v>
      </c>
      <c r="AW997" s="0" t="n">
        <f aca="false">STDEVP(AF997:AI997)</f>
        <v>0.385003412266986</v>
      </c>
      <c r="AX997" s="0" t="n">
        <f aca="false">STDEVP(AJ997:AM997)</f>
        <v>0.414586566372172</v>
      </c>
      <c r="AY997" s="0" t="n">
        <f aca="false">STDEVP(AN997:AQ997)</f>
        <v>0.36641405439647</v>
      </c>
      <c r="AZ997" s="0" t="n">
        <f aca="false">STDEVP(AR997:AU997)</f>
        <v>0.369700149705192</v>
      </c>
      <c r="BA997" s="0" t="n">
        <f aca="false">AV997*((1-IFERROR(CORREL(AB997:AE997,AF997:AI997),0))+(1-IFERROR(CORREL(AB997:AE997,AJ997:AM997),0))+(1-IFERROR(CORREL(AB997:AE997,AN997:AQ997),0))+(1-IFERROR(CORREL(AB997:AE997,AR997:AU997),0)))</f>
        <v>1.00596700809786</v>
      </c>
      <c r="BB997" s="0" t="n">
        <f aca="false">AW997*((1-IFERROR(CORREL(AF997:AI997,AB997:AE997),0))+(1-IFERROR(CORREL(AF997:AI997,AJ997:AM997),0))+(1-IFERROR(CORREL(AF997:AI997,AN997:AQ997),0))+(1-IFERROR(CORREL(AF997:AI997,AR997:AU997),0)))</f>
        <v>2.20649323638735</v>
      </c>
      <c r="BC997" s="0" t="n">
        <f aca="false">AX997*((1-IFERROR(CORREL(AJ997:AM997,AB997:AE997),0))+(1-IFERROR(CORREL(AJ997:AM997,AF997:AI997),0))+(1-IFERROR(CORREL(AJ997:AM997,AN997:AQ997),0))+(1-IFERROR(CORREL(AJ997:AM997,AR997:AU997),0)))</f>
        <v>0.949269307408692</v>
      </c>
      <c r="BD997" s="0" t="n">
        <f aca="false">AY997*((1-IFERROR(CORREL(AN997:AQ997,AB997:AE997),0))+(1-IFERROR(CORREL(AN997:AQ997,AF997:AI997),0))+(1-IFERROR(CORREL(AN997:AQ997,AJ997:AM997),0))+(1-IFERROR(CORREL(AN997:AQ997,AR997:AU997),0)))</f>
        <v>0.677669062545235</v>
      </c>
      <c r="BE997" s="0" t="n">
        <f aca="false">AZ997*((1-IFERROR(CORREL(AR997:AU997,AB997:AE997),0))+(1-IFERROR(CORREL(AR997:AU997,AF997:AI997),0))+(1-IFERROR(CORREL(AR997:AU997,AJ997:AM997),0))+(1-IFERROR(CORREL(AR997:AU997,AN997:AQ997),0)))</f>
        <v>0.945853047158106</v>
      </c>
      <c r="BF997" s="0" t="n">
        <f aca="false">IF(SUM(BA997:BE997)&gt;0,BA997/SUM(BA997:BE997),1/5)</f>
        <v>0.173884744681985</v>
      </c>
      <c r="BG997" s="0" t="n">
        <f aca="false">IF(SUM(BA997:BE997)&gt;0,BB997/SUM(BA997:BE997),1/5)</f>
        <v>0.381399697965458</v>
      </c>
      <c r="BH997" s="0" t="n">
        <f aca="false">IF(SUM(BA997:BE997)&gt;0,BC997/SUM(BA997:BE997),1/5)</f>
        <v>0.164084358457556</v>
      </c>
      <c r="BI997" s="0" t="n">
        <f aca="false">IF(SUM(BA997:BE997)&gt;0,BD997/SUM(BA997:BE997),1/5)</f>
        <v>0.117137352389289</v>
      </c>
      <c r="BJ997" s="0" t="n">
        <f aca="false">IF(SUM(BA997:BE997)&gt;0,BE997/SUM(BA997:BE997),1/5)</f>
        <v>0.163493846505714</v>
      </c>
      <c r="BK997" s="0" t="n">
        <f aca="false">BF997*AB997+BG997*AF997+BH997*AJ997+BI997*AN997+BJ997*AR997</f>
        <v>0.211468883540422</v>
      </c>
      <c r="BL997" s="0" t="n">
        <f aca="false">BF997*AC997+BG997*AG997+BH997*AK997+BI997*AO997+BJ997*AS997</f>
        <v>0.536141225045816</v>
      </c>
      <c r="BM997" s="0" t="n">
        <f aca="false">BF997*AD997+BG997*AH997+BH997*AL997+BI997*AP997+BJ997*AT997</f>
        <v>0.710132841881014</v>
      </c>
      <c r="BN997" s="0" t="n">
        <f aca="false">BF997*AE997+BG997*AI997+BH997*AM997+BI997*AQ997+BJ997*AU997</f>
        <v>0.618600302034543</v>
      </c>
      <c r="BO997" s="0" t="n">
        <f aca="false">RANK(BK997,$BK997:$BN997)</f>
        <v>4</v>
      </c>
      <c r="BP997" s="0" t="n">
        <f aca="false">RANK(BL997,$BK997:$BN997)</f>
        <v>3</v>
      </c>
      <c r="BQ997" s="0" t="n">
        <f aca="false">RANK(BM997,$BK997:$BN997)</f>
        <v>1</v>
      </c>
      <c r="BR997" s="0" t="n">
        <f aca="false">RANK(BN997,$BK997:$BN997)</f>
        <v>2</v>
      </c>
    </row>
    <row r="998" customFormat="false" ht="15" hidden="false" customHeight="false" outlineLevel="0" collapsed="false">
      <c r="A998" s="0" t="n">
        <v>975</v>
      </c>
      <c r="B998" s="0" t="n">
        <f aca="false">RANDBETWEEN(1,$B$5)</f>
        <v>5</v>
      </c>
      <c r="C998" s="0" t="n">
        <f aca="false">RANDBETWEEN(1,$B$5)</f>
        <v>5</v>
      </c>
      <c r="D998" s="0" t="n">
        <f aca="false">RANDBETWEEN(1,$B$5)</f>
        <v>6</v>
      </c>
      <c r="E998" s="0" t="n">
        <f aca="false">RANDBETWEEN(1,$B$5)</f>
        <v>1</v>
      </c>
      <c r="F998" s="0" t="n">
        <f aca="false">RANDBETWEEN(1,$B$5)</f>
        <v>2</v>
      </c>
      <c r="G998" s="0" t="n">
        <f aca="false">RANDBETWEEN(1,$B$5)</f>
        <v>6</v>
      </c>
      <c r="H998" s="0" t="n">
        <f aca="true">NORMINV(RAND(),$B$8,$B$13)</f>
        <v>45.3043595131454</v>
      </c>
      <c r="I998" s="0" t="n">
        <f aca="true">NORMINV(RAND(),$C$8,$C$13)</f>
        <v>72.5193253764235</v>
      </c>
      <c r="J998" s="0" t="n">
        <f aca="true">NORMINV(RAND(),$D$8,$D$13)</f>
        <v>13.9443176293073</v>
      </c>
      <c r="K998" s="0" t="n">
        <f aca="true">NORMINV(RAND(),$E$8,$E$13)</f>
        <v>2.92856153255813</v>
      </c>
      <c r="L998" s="0" t="n">
        <f aca="true">NORMINV(RAND(),$B$9,$B$14)</f>
        <v>53.9211707826205</v>
      </c>
      <c r="M998" s="0" t="n">
        <f aca="true">NORMINV(RAND(),$C$9,$C$14)</f>
        <v>57.8653750823636</v>
      </c>
      <c r="N998" s="0" t="n">
        <f aca="true">NORMINV(RAND(),$D$9,$D$14)</f>
        <v>37.1260339821834</v>
      </c>
      <c r="O998" s="0" t="n">
        <f aca="true">NORMINV(RAND(),$E$9,$E$14)</f>
        <v>22.5505454836061</v>
      </c>
      <c r="P998" s="0" t="n">
        <f aca="true">NORMINV(RAND(),$B$10,$B$15)</f>
        <v>24.4326990356254</v>
      </c>
      <c r="Q998" s="0" t="n">
        <f aca="true">NORMINV(RAND(),$C$10,$C$15)</f>
        <v>29.4472215851286</v>
      </c>
      <c r="R998" s="0" t="n">
        <f aca="true">NORMINV(RAND(),$D$10,$D$15)</f>
        <v>10.0819819877278</v>
      </c>
      <c r="S998" s="0" t="n">
        <f aca="true">NORMINV(RAND(),$E$10,$E$15)</f>
        <v>4.02148340166012</v>
      </c>
      <c r="T998" s="0" t="n">
        <f aca="false">MEDIAN(INDEX(Avaliadores!$B$17:$B$22,$B998),INDEX(Avaliadores!$B$17:$B$22,$C998),INDEX(Avaliadores!$B$17:$B$22,$D998),INDEX(Avaliadores!$B$17:$B$22,$E998),INDEX(Avaliadores!$B$17:$B$22,$F998),INDEX(Avaliadores!$B$17:$B$22,$G998))</f>
        <v>2.29166666666667</v>
      </c>
      <c r="U998" s="0" t="n">
        <f aca="false">MEDIAN(INDEX(Avaliadores!$C$17:$C$22,$B998),INDEX(Avaliadores!$C$17:$C$22,$C998),INDEX(Avaliadores!$C$17:$C$22,$D998),INDEX(Avaliadores!$C$17:$C$22,$E998),INDEX(Avaliadores!$C$17:$C$22,$F998),INDEX(Avaliadores!$C$17:$C$22,$G998))</f>
        <v>5.54166666666667</v>
      </c>
      <c r="V998" s="0" t="n">
        <f aca="false">MEDIAN(INDEX(Avaliadores!$D$17:$D$22,$B998),INDEX(Avaliadores!$D$17:$D$22,$C998),INDEX(Avaliadores!$D$17:$D$22,$D998),INDEX(Avaliadores!$D$17:$D$22,$E998),INDEX(Avaliadores!$D$17:$D$22,$F998),INDEX(Avaliadores!$D$17:$D$22,$G998))</f>
        <v>5.54166666666667</v>
      </c>
      <c r="W998" s="0" t="n">
        <f aca="false">MEDIAN(INDEX(Avaliadores!$E$17:$E$22,$B998),INDEX(Avaliadores!$E$17:$E$22,$C998),INDEX(Avaliadores!$E$17:$E$22,$D998),INDEX(Avaliadores!$E$17:$E$22,$E998),INDEX(Avaliadores!$E$17:$E$22,$F998),INDEX(Avaliadores!$E$17:$E$22,$G998))</f>
        <v>6.54166666666667</v>
      </c>
      <c r="X998" s="0" t="n">
        <f aca="false">MEDIAN(INDEX(Avaliadores!$F$17:$F$22,$B998),INDEX(Avaliadores!$F$17:$F$22,$C998),INDEX(Avaliadores!$F$17:$F$22,$D998),INDEX(Avaliadores!$F$17:$F$22,$E998),INDEX(Avaliadores!$F$17:$F$22,$F998),INDEX(Avaliadores!$F$17:$F$22,$G998))</f>
        <v>2.54166666666667</v>
      </c>
      <c r="Y998" s="0" t="n">
        <f aca="false">MEDIAN(INDEX(Avaliadores!$G$17:$G$22,$B998),INDEX(Avaliadores!$G$17:$G$22,$C998),INDEX(Avaliadores!$G$17:$G$22,$D998),INDEX(Avaliadores!$G$17:$G$22,$E998),INDEX(Avaliadores!$G$17:$G$22,$F998),INDEX(Avaliadores!$G$17:$G$22,$G998))</f>
        <v>5.04166666666667</v>
      </c>
      <c r="Z998" s="0" t="n">
        <f aca="false">MEDIAN(INDEX(Avaliadores!$H$17:$H$22,$B998),INDEX(Avaliadores!$H$17:$H$22,$C998),INDEX(Avaliadores!$H$17:$H$22,$D998),INDEX(Avaliadores!$H$17:$H$22,$E998),INDEX(Avaliadores!$H$17:$H$22,$F998),INDEX(Avaliadores!$H$17:$H$22,$G998))</f>
        <v>4.04166666666667</v>
      </c>
      <c r="AA998" s="0" t="n">
        <f aca="false">MEDIAN(INDEX(Avaliadores!$I$17:$I$22,$B998),INDEX(Avaliadores!$I$17:$I$22,$C998),INDEX(Avaliadores!$I$17:$I$22,$D998),INDEX(Avaliadores!$I$17:$I$22,$E998),INDEX(Avaliadores!$I$17:$I$22,$F998),INDEX(Avaliadores!$I$17:$I$22,$G998))</f>
        <v>6.79166666666667</v>
      </c>
      <c r="AB998" s="0" t="n">
        <f aca="false">IF(MAX(H998:K998)=MIN(H998:K998),0,IF($B$17="custo",(MAX(H998:K998)-H998)/(MAX(H998:K998)-MIN(H998:K998)),(H998-MIN(H998:K998))/(MAX(H998:K998)-MIN(H998:K998))))</f>
        <v>0.391071520990025</v>
      </c>
      <c r="AC998" s="0" t="n">
        <f aca="false">IF(MAX(H998:K998)=MIN(H998:K998),0,IF($B$17="custo",(MAX(H998:K998)-I998)/(MAX(H998:K998)-MIN(H998:K998)),(I998-MIN(H998:K998))/(MAX(H998:K998)-MIN(H998:K998))))</f>
        <v>0</v>
      </c>
      <c r="AD998" s="0" t="n">
        <f aca="false">IF(MAX(H998:K998)=MIN(H998:K998),0,IF($B$17="custo",(MAX(H998:K998)-J998)/(MAX(H998:K998)-MIN(H998:K998)),(J998-MIN(H998:K998))/(MAX(H998:K998)-MIN(H998:K998))))</f>
        <v>0.841706636221665</v>
      </c>
      <c r="AE998" s="0" t="n">
        <f aca="false">IF(MAX(H998:K998)=MIN(H998:K998),0,IF($B$17="custo",(MAX(H998:K998)-K998)/(MAX(H998:K998)-MIN(H998:K998)),(K998-MIN(H998:K998))/(MAX(H998:K998)-MIN(H998:K998))))</f>
        <v>1</v>
      </c>
      <c r="AF998" s="0" t="n">
        <f aca="false">IF(MAX(L998:O998)=MIN(L998:O998),0,IF($C$17="custo",(MAX(L998:O998)-L998)/(MAX(L998:O998)-MIN(L998:O998)),(L998-MIN(L998:O998))/(MAX(L998:O998)-MIN(L998:O998))))</f>
        <v>0.88831308703577</v>
      </c>
      <c r="AG998" s="0" t="n">
        <f aca="false">IF(MAX(L998:O998)=MIN(L998:O998),0,IF($C$17="custo",(MAX(L998:O998)-M998)/(MAX(L998:O998)-MIN(L998:O998)),(M998-MIN(L998:O998))/(MAX(L998:O998)-MIN(L998:O998))))</f>
        <v>1</v>
      </c>
      <c r="AH998" s="0" t="n">
        <f aca="false">IF(MAX(L998:O998)=MIN(L998:O998),0,IF($C$17="custo",(MAX(L998:O998)-N998)/(MAX(L998:O998)-MIN(L998:O998)),(N998-MIN(L998:O998))/(MAX(L998:O998)-MIN(L998:O998))))</f>
        <v>0.412729968236633</v>
      </c>
      <c r="AI998" s="0" t="n">
        <f aca="false">IF(MAX(L998:O998)=MIN(L998:O998),0,IF($C$17="custo",(MAX(L998:O998)-O998)/(MAX(L998:O998)-MIN(L998:O998)),(O998-MIN(L998:O998))/(MAX(L998:O998)-MIN(L998:O998))))</f>
        <v>0</v>
      </c>
      <c r="AJ998" s="0" t="n">
        <f aca="false">IF(MAX(P998:S998)=MIN(P998:S998),0,IF($D$17="custo",(MAX(P998:S998)-P998)/(MAX(P998:S998)-MIN(P998:S998)),(P998-MIN(P998:S998))/(MAX(P998:S998)-MIN(P998:S998))))</f>
        <v>0.197222299440003</v>
      </c>
      <c r="AK998" s="0" t="n">
        <f aca="false">IF(MAX(P998:S998)=MIN(P998:S998),0,IF($D$17="custo",(MAX(P998:S998)-Q998)/(MAX(P998:S998)-MIN(P998:S998)),(Q998-MIN(P998:S998))/(MAX(P998:S998)-MIN(P998:S998))))</f>
        <v>0</v>
      </c>
      <c r="AL998" s="0" t="n">
        <f aca="false">IF(MAX(P998:S998)=MIN(P998:S998),0,IF($D$17="custo",(MAX(P998:S998)-R998)/(MAX(P998:S998)-MIN(P998:S998)),(R998-MIN(P998:S998))/(MAX(P998:S998)-MIN(P998:S998))))</f>
        <v>0.761639227843218</v>
      </c>
      <c r="AM998" s="0" t="n">
        <f aca="false">IF(MAX(P998:S998)=MIN(P998:S998),0,IF($D$17="custo",(MAX(P998:S998)-S998)/(MAX(P998:S998)-MIN(P998:S998)),(S998-MIN(P998:S998))/(MAX(P998:S998)-MIN(P998:S998))))</f>
        <v>1</v>
      </c>
      <c r="AN998" s="0" t="n">
        <f aca="false">IF(MAX(T998:W998)=MIN(T998:W998),0,IF($E$17="custo",(MAX(T998:W998)-T998)/(MAX(T998:W998)-MIN(T998:W998)),(T998-MIN(T998:W998))/(MAX(T998:W998)-MIN(T998:W998))))</f>
        <v>0</v>
      </c>
      <c r="AO998" s="0" t="n">
        <f aca="false">IF(MAX(T998:W998)=MIN(T998:W998),0,IF($E$17="custo",(MAX(T998:W998)-U998)/(MAX(T998:W998)-MIN(T998:W998)),(U998-MIN(T998:W998))/(MAX(T998:W998)-MIN(T998:W998))))</f>
        <v>0.764705882352941</v>
      </c>
      <c r="AP998" s="0" t="n">
        <f aca="false">IF(MAX(T998:W998)=MIN(T998:W998),0,IF($E$17="custo",(MAX(T998:W998)-V998)/(MAX(T998:W998)-MIN(T998:W998)),(V998-MIN(T998:W998))/(MAX(T998:W998)-MIN(T998:W998))))</f>
        <v>0.764705882352941</v>
      </c>
      <c r="AQ998" s="0" t="n">
        <f aca="false">IF(MAX(T998:W998)=MIN(T998:W998),0,IF($E$17="custo",(MAX(T998:W998)-W998)/(MAX(T998:W998)-MIN(T998:W998)),(W998-MIN(T998:W998))/(MAX(T998:W998)-MIN(T998:W998))))</f>
        <v>1</v>
      </c>
      <c r="AR998" s="0" t="n">
        <f aca="false">IF(MAX(X998:AA998)=MIN(X998:AA998),0,IF($F$17="custo",(MAX(X998:AA998)-X998)/(MAX(X998:AA998)-MIN(X998:AA998)),(X998-MIN(X998:AA998))/(MAX(X998:AA998)-MIN(X998:AA998))))</f>
        <v>0</v>
      </c>
      <c r="AS998" s="0" t="n">
        <f aca="false">IF(MAX(X998:AA998)=MIN(X998:AA998),0,IF($F$17="custo",(MAX(X998:AA998)-Y998)/(MAX(X998:AA998)-MIN(X998:AA998)),(Y998-MIN(X998:AA998))/(MAX(X998:AA998)-MIN(X998:AA998))))</f>
        <v>0.588235294117647</v>
      </c>
      <c r="AT998" s="0" t="n">
        <f aca="false">IF(MAX(X998:AA998)=MIN(X998:AA998),0,IF($F$17="custo",(MAX(X998:AA998)-Z998)/(MAX(X998:AA998)-MIN(X998:AA998)),(Z998-MIN(X998:AA998))/(MAX(X998:AA998)-MIN(X998:AA998))))</f>
        <v>0.352941176470588</v>
      </c>
      <c r="AU998" s="0" t="n">
        <f aca="false">IF(MAX(X998:AA998)=MIN(X998:AA998),0,IF($F$17="custo",(MAX(X998:AA998)-AA998)/(MAX(X998:AA998)-MIN(X998:AA998)),(AA998-MIN(X998:AA998))/(MAX(X998:AA998)-MIN(X998:AA998))))</f>
        <v>1</v>
      </c>
      <c r="AV998" s="0" t="n">
        <f aca="false">STDEVP(AB998:AE998)</f>
        <v>0.392135952559388</v>
      </c>
      <c r="AW998" s="0" t="n">
        <f aca="false">STDEVP(AF998:AI998)</f>
        <v>0.398668528267937</v>
      </c>
      <c r="AX998" s="0" t="n">
        <f aca="false">STDEVP(AJ998:AM998)</f>
        <v>0.406111538871536</v>
      </c>
      <c r="AY998" s="0" t="n">
        <f aca="false">STDEVP(AN998:AQ998)</f>
        <v>0.377514636852748</v>
      </c>
      <c r="AZ998" s="0" t="n">
        <f aca="false">STDEVP(AR998:AU998)</f>
        <v>0.363506091009067</v>
      </c>
      <c r="BA998" s="0" t="n">
        <f aca="false">AV998*((1-IFERROR(CORREL(AB998:AE998,AF998:AI998),0))+(1-IFERROR(CORREL(AB998:AE998,AJ998:AM998),0))+(1-IFERROR(CORREL(AB998:AE998,AN998:AQ998),0))+(1-IFERROR(CORREL(AB998:AE998,AR998:AU998),0)))</f>
        <v>1.25336754240333</v>
      </c>
      <c r="BB998" s="0" t="n">
        <f aca="false">AW998*((1-IFERROR(CORREL(AF998:AI998,AB998:AE998),0))+(1-IFERROR(CORREL(AF998:AI998,AJ998:AM998),0))+(1-IFERROR(CORREL(AF998:AI998,AN998:AQ998),0))+(1-IFERROR(CORREL(AF998:AI998,AR998:AU998),0)))</f>
        <v>2.87433508857391</v>
      </c>
      <c r="BC998" s="0" t="n">
        <f aca="false">AX998*((1-IFERROR(CORREL(AJ998:AM998,AB998:AE998),0))+(1-IFERROR(CORREL(AJ998:AM998,AF998:AI998),0))+(1-IFERROR(CORREL(AJ998:AM998,AN998:AQ998),0))+(1-IFERROR(CORREL(AJ998:AM998,AR998:AU998),0)))</f>
        <v>1.17931089571087</v>
      </c>
      <c r="BD998" s="0" t="n">
        <f aca="false">AY998*((1-IFERROR(CORREL(AN998:AQ998,AB998:AE998),0))+(1-IFERROR(CORREL(AN998:AQ998,AF998:AI998),0))+(1-IFERROR(CORREL(AN998:AQ998,AJ998:AM998),0))+(1-IFERROR(CORREL(AN998:AQ998,AR998:AU998),0)))</f>
        <v>1.04718533030892</v>
      </c>
      <c r="BE998" s="0" t="n">
        <f aca="false">AZ998*((1-IFERROR(CORREL(AR998:AU998,AB998:AE998),0))+(1-IFERROR(CORREL(AR998:AU998,AF998:AI998),0))+(1-IFERROR(CORREL(AR998:AU998,AJ998:AM998),0))+(1-IFERROR(CORREL(AR998:AU998,AN998:AQ998),0)))</f>
        <v>1.03610092229577</v>
      </c>
      <c r="BF998" s="0" t="n">
        <f aca="false">IF(SUM(BA998:BE998)&gt;0,BA998/SUM(BA998:BE998),1/5)</f>
        <v>0.169596305946234</v>
      </c>
      <c r="BG998" s="0" t="n">
        <f aca="false">IF(SUM(BA998:BE998)&gt;0,BB998/SUM(BA998:BE998),1/5)</f>
        <v>0.388933490442111</v>
      </c>
      <c r="BH998" s="0" t="n">
        <f aca="false">IF(SUM(BA998:BE998)&gt;0,BC998/SUM(BA998:BE998),1/5)</f>
        <v>0.159575515328246</v>
      </c>
      <c r="BI998" s="0" t="n">
        <f aca="false">IF(SUM(BA998:BE998)&gt;0,BD998/SUM(BA998:BE998),1/5)</f>
        <v>0.141697273667176</v>
      </c>
      <c r="BJ998" s="0" t="n">
        <f aca="false">IF(SUM(BA998:BE998)&gt;0,BE998/SUM(BA998:BE998),1/5)</f>
        <v>0.140197414616233</v>
      </c>
      <c r="BK998" s="0" t="n">
        <f aca="false">BF998*AB998+BG998*AF998+BH998*AJ998+BI998*AN998+BJ998*AR998</f>
        <v>0.443290844934272</v>
      </c>
      <c r="BL998" s="0" t="n">
        <f aca="false">BF998*AC998+BG998*AG998+BH998*AK998+BI998*AO998+BJ998*AS998</f>
        <v>0.579759296550088</v>
      </c>
      <c r="BM998" s="0" t="n">
        <f aca="false">BF998*AD998+BG998*AH998+BH998*AL998+BI998*AP998+BJ998*AT998</f>
        <v>0.582651994766701</v>
      </c>
      <c r="BN998" s="0" t="n">
        <f aca="false">BF998*AE998+BG998*AI998+BH998*AM998+BI998*AQ998+BJ998*AU998</f>
        <v>0.611066509557889</v>
      </c>
      <c r="BO998" s="0" t="n">
        <f aca="false">RANK(BK998,$BK998:$BN998)</f>
        <v>4</v>
      </c>
      <c r="BP998" s="0" t="n">
        <f aca="false">RANK(BL998,$BK998:$BN998)</f>
        <v>3</v>
      </c>
      <c r="BQ998" s="0" t="n">
        <f aca="false">RANK(BM998,$BK998:$BN998)</f>
        <v>2</v>
      </c>
      <c r="BR998" s="0" t="n">
        <f aca="false">RANK(BN998,$BK998:$BN998)</f>
        <v>1</v>
      </c>
    </row>
    <row r="999" customFormat="false" ht="15" hidden="false" customHeight="false" outlineLevel="0" collapsed="false">
      <c r="A999" s="0" t="n">
        <v>976</v>
      </c>
      <c r="B999" s="0" t="n">
        <f aca="false">RANDBETWEEN(1,$B$5)</f>
        <v>1</v>
      </c>
      <c r="C999" s="0" t="n">
        <f aca="false">RANDBETWEEN(1,$B$5)</f>
        <v>5</v>
      </c>
      <c r="D999" s="0" t="n">
        <f aca="false">RANDBETWEEN(1,$B$5)</f>
        <v>2</v>
      </c>
      <c r="E999" s="0" t="n">
        <f aca="false">RANDBETWEEN(1,$B$5)</f>
        <v>5</v>
      </c>
      <c r="F999" s="0" t="n">
        <f aca="false">RANDBETWEEN(1,$B$5)</f>
        <v>3</v>
      </c>
      <c r="G999" s="0" t="n">
        <f aca="false">RANDBETWEEN(1,$B$5)</f>
        <v>4</v>
      </c>
      <c r="H999" s="0" t="n">
        <f aca="true">NORMINV(RAND(),$B$8,$B$13)</f>
        <v>51.3572808176971</v>
      </c>
      <c r="I999" s="0" t="n">
        <f aca="true">NORMINV(RAND(),$C$8,$C$13)</f>
        <v>56.4094211858185</v>
      </c>
      <c r="J999" s="0" t="n">
        <f aca="true">NORMINV(RAND(),$D$8,$D$13)</f>
        <v>14.264754421365</v>
      </c>
      <c r="K999" s="0" t="n">
        <f aca="true">NORMINV(RAND(),$E$8,$E$13)</f>
        <v>3.33882900690812</v>
      </c>
      <c r="L999" s="0" t="n">
        <f aca="true">NORMINV(RAND(),$B$9,$B$14)</f>
        <v>40.8252184450647</v>
      </c>
      <c r="M999" s="0" t="n">
        <f aca="true">NORMINV(RAND(),$C$9,$C$14)</f>
        <v>50.1339364212627</v>
      </c>
      <c r="N999" s="0" t="n">
        <f aca="true">NORMINV(RAND(),$D$9,$D$14)</f>
        <v>51.5753209162564</v>
      </c>
      <c r="O999" s="0" t="n">
        <f aca="true">NORMINV(RAND(),$E$9,$E$14)</f>
        <v>28.1819700842031</v>
      </c>
      <c r="P999" s="0" t="n">
        <f aca="true">NORMINV(RAND(),$B$10,$B$15)</f>
        <v>23.4102139227812</v>
      </c>
      <c r="Q999" s="0" t="n">
        <f aca="true">NORMINV(RAND(),$C$10,$C$15)</f>
        <v>29.6932343804872</v>
      </c>
      <c r="R999" s="0" t="n">
        <f aca="true">NORMINV(RAND(),$D$10,$D$15)</f>
        <v>11.0214838564696</v>
      </c>
      <c r="S999" s="0" t="n">
        <f aca="true">NORMINV(RAND(),$E$10,$E$15)</f>
        <v>4.27007232005573</v>
      </c>
      <c r="T999" s="0" t="n">
        <f aca="false">MEDIAN(INDEX(Avaliadores!$B$17:$B$22,$B999),INDEX(Avaliadores!$B$17:$B$22,$C999),INDEX(Avaliadores!$B$17:$B$22,$D999),INDEX(Avaliadores!$B$17:$B$22,$E999),INDEX(Avaliadores!$B$17:$B$22,$F999),INDEX(Avaliadores!$B$17:$B$22,$G999))</f>
        <v>2.66666666666667</v>
      </c>
      <c r="U999" s="0" t="n">
        <f aca="false">MEDIAN(INDEX(Avaliadores!$C$17:$C$22,$B999),INDEX(Avaliadores!$C$17:$C$22,$C999),INDEX(Avaliadores!$C$17:$C$22,$D999),INDEX(Avaliadores!$C$17:$C$22,$E999),INDEX(Avaliadores!$C$17:$C$22,$F999),INDEX(Avaliadores!$C$17:$C$22,$G999))</f>
        <v>5.29166666666667</v>
      </c>
      <c r="V999" s="0" t="n">
        <f aca="false">MEDIAN(INDEX(Avaliadores!$D$17:$D$22,$B999),INDEX(Avaliadores!$D$17:$D$22,$C999),INDEX(Avaliadores!$D$17:$D$22,$D999),INDEX(Avaliadores!$D$17:$D$22,$E999),INDEX(Avaliadores!$D$17:$D$22,$F999),INDEX(Avaliadores!$D$17:$D$22,$G999))</f>
        <v>5.66666666666667</v>
      </c>
      <c r="W999" s="0" t="n">
        <f aca="false">MEDIAN(INDEX(Avaliadores!$E$17:$E$22,$B999),INDEX(Avaliadores!$E$17:$E$22,$C999),INDEX(Avaliadores!$E$17:$E$22,$D999),INDEX(Avaliadores!$E$17:$E$22,$E999),INDEX(Avaliadores!$E$17:$E$22,$F999),INDEX(Avaliadores!$E$17:$E$22,$G999))</f>
        <v>6.79166666666667</v>
      </c>
      <c r="X999" s="0" t="n">
        <f aca="false">MEDIAN(INDEX(Avaliadores!$F$17:$F$22,$B999),INDEX(Avaliadores!$F$17:$F$22,$C999),INDEX(Avaliadores!$F$17:$F$22,$D999),INDEX(Avaliadores!$F$17:$F$22,$E999),INDEX(Avaliadores!$F$17:$F$22,$F999),INDEX(Avaliadores!$F$17:$F$22,$G999))</f>
        <v>2.54166666666667</v>
      </c>
      <c r="Y999" s="0" t="n">
        <f aca="false">MEDIAN(INDEX(Avaliadores!$G$17:$G$22,$B999),INDEX(Avaliadores!$G$17:$G$22,$C999),INDEX(Avaliadores!$G$17:$G$22,$D999),INDEX(Avaliadores!$G$17:$G$22,$E999),INDEX(Avaliadores!$G$17:$G$22,$F999),INDEX(Avaliadores!$G$17:$G$22,$G999))</f>
        <v>4.79166666666667</v>
      </c>
      <c r="Z999" s="0" t="n">
        <f aca="false">MEDIAN(INDEX(Avaliadores!$H$17:$H$22,$B999),INDEX(Avaliadores!$H$17:$H$22,$C999),INDEX(Avaliadores!$H$17:$H$22,$D999),INDEX(Avaliadores!$H$17:$H$22,$E999),INDEX(Avaliadores!$H$17:$H$22,$F999),INDEX(Avaliadores!$H$17:$H$22,$G999))</f>
        <v>3.66666666666667</v>
      </c>
      <c r="AA999" s="0" t="n">
        <f aca="false">MEDIAN(INDEX(Avaliadores!$I$17:$I$22,$B999),INDEX(Avaliadores!$I$17:$I$22,$C999),INDEX(Avaliadores!$I$17:$I$22,$D999),INDEX(Avaliadores!$I$17:$I$22,$E999),INDEX(Avaliadores!$I$17:$I$22,$F999),INDEX(Avaliadores!$I$17:$I$22,$G999))</f>
        <v>6.54166666666667</v>
      </c>
      <c r="AB999" s="0" t="n">
        <f aca="false">IF(MAX(H999:K999)=MIN(H999:K999),0,IF($B$17="custo",(MAX(H999:K999)-H999)/(MAX(H999:K999)-MIN(H999:K999)),(H999-MIN(H999:K999))/(MAX(H999:K999)-MIN(H999:K999))))</f>
        <v>0.0951966081533397</v>
      </c>
      <c r="AC999" s="0" t="n">
        <f aca="false">IF(MAX(H999:K999)=MIN(H999:K999),0,IF($B$17="custo",(MAX(H999:K999)-I999)/(MAX(H999:K999)-MIN(H999:K999)),(I999-MIN(H999:K999))/(MAX(H999:K999)-MIN(H999:K999))))</f>
        <v>0</v>
      </c>
      <c r="AD999" s="0" t="n">
        <f aca="false">IF(MAX(H999:K999)=MIN(H999:K999),0,IF($B$17="custo",(MAX(H999:K999)-J999)/(MAX(H999:K999)-MIN(H999:K999)),(J999-MIN(H999:K999))/(MAX(H999:K999)-MIN(H999:K999))))</f>
        <v>0.79412467496832</v>
      </c>
      <c r="AE999" s="0" t="n">
        <f aca="false">IF(MAX(H999:K999)=MIN(H999:K999),0,IF($B$17="custo",(MAX(H999:K999)-K999)/(MAX(H999:K999)-MIN(H999:K999)),(K999-MIN(H999:K999))/(MAX(H999:K999)-MIN(H999:K999))))</f>
        <v>1</v>
      </c>
      <c r="AF999" s="0" t="n">
        <f aca="false">IF(MAX(L999:O999)=MIN(L999:O999),0,IF($C$17="custo",(MAX(L999:O999)-L999)/(MAX(L999:O999)-MIN(L999:O999)),(L999-MIN(L999:O999))/(MAX(L999:O999)-MIN(L999:O999))))</f>
        <v>0.540463333005633</v>
      </c>
      <c r="AG999" s="0" t="n">
        <f aca="false">IF(MAX(L999:O999)=MIN(L999:O999),0,IF($C$17="custo",(MAX(L999:O999)-M999)/(MAX(L999:O999)-MIN(L999:O999)),(M999-MIN(L999:O999))/(MAX(L999:O999)-MIN(L999:O999))))</f>
        <v>0.938384863915316</v>
      </c>
      <c r="AH999" s="0" t="n">
        <f aca="false">IF(MAX(L999:O999)=MIN(L999:O999),0,IF($C$17="custo",(MAX(L999:O999)-N999)/(MAX(L999:O999)-MIN(L999:O999)),(N999-MIN(L999:O999))/(MAX(L999:O999)-MIN(L999:O999))))</f>
        <v>1</v>
      </c>
      <c r="AI999" s="0" t="n">
        <f aca="false">IF(MAX(L999:O999)=MIN(L999:O999),0,IF($C$17="custo",(MAX(L999:O999)-O999)/(MAX(L999:O999)-MIN(L999:O999)),(O999-MIN(L999:O999))/(MAX(L999:O999)-MIN(L999:O999))))</f>
        <v>0</v>
      </c>
      <c r="AJ999" s="0" t="n">
        <f aca="false">IF(MAX(P999:S999)=MIN(P999:S999),0,IF($D$17="custo",(MAX(P999:S999)-P999)/(MAX(P999:S999)-MIN(P999:S999)),(P999-MIN(P999:S999))/(MAX(P999:S999)-MIN(P999:S999))))</f>
        <v>0.247137647267132</v>
      </c>
      <c r="AK999" s="0" t="n">
        <f aca="false">IF(MAX(P999:S999)=MIN(P999:S999),0,IF($D$17="custo",(MAX(P999:S999)-Q999)/(MAX(P999:S999)-MIN(P999:S999)),(Q999-MIN(P999:S999))/(MAX(P999:S999)-MIN(P999:S999))))</f>
        <v>0</v>
      </c>
      <c r="AL999" s="0" t="n">
        <f aca="false">IF(MAX(P999:S999)=MIN(P999:S999),0,IF($D$17="custo",(MAX(P999:S999)-R999)/(MAX(P999:S999)-MIN(P999:S999)),(R999-MIN(P999:S999))/(MAX(P999:S999)-MIN(P999:S999))))</f>
        <v>0.73443855959516</v>
      </c>
      <c r="AM999" s="0" t="n">
        <f aca="false">IF(MAX(P999:S999)=MIN(P999:S999),0,IF($D$17="custo",(MAX(P999:S999)-S999)/(MAX(P999:S999)-MIN(P999:S999)),(S999-MIN(P999:S999))/(MAX(P999:S999)-MIN(P999:S999))))</f>
        <v>1</v>
      </c>
      <c r="AN999" s="0" t="n">
        <f aca="false">IF(MAX(T999:W999)=MIN(T999:W999),0,IF($E$17="custo",(MAX(T999:W999)-T999)/(MAX(T999:W999)-MIN(T999:W999)),(T999-MIN(T999:W999))/(MAX(T999:W999)-MIN(T999:W999))))</f>
        <v>0</v>
      </c>
      <c r="AO999" s="0" t="n">
        <f aca="false">IF(MAX(T999:W999)=MIN(T999:W999),0,IF($E$17="custo",(MAX(T999:W999)-U999)/(MAX(T999:W999)-MIN(T999:W999)),(U999-MIN(T999:W999))/(MAX(T999:W999)-MIN(T999:W999))))</f>
        <v>0.636363636363636</v>
      </c>
      <c r="AP999" s="0" t="n">
        <f aca="false">IF(MAX(T999:W999)=MIN(T999:W999),0,IF($E$17="custo",(MAX(T999:W999)-V999)/(MAX(T999:W999)-MIN(T999:W999)),(V999-MIN(T999:W999))/(MAX(T999:W999)-MIN(T999:W999))))</f>
        <v>0.727272727272727</v>
      </c>
      <c r="AQ999" s="0" t="n">
        <f aca="false">IF(MAX(T999:W999)=MIN(T999:W999),0,IF($E$17="custo",(MAX(T999:W999)-W999)/(MAX(T999:W999)-MIN(T999:W999)),(W999-MIN(T999:W999))/(MAX(T999:W999)-MIN(T999:W999))))</f>
        <v>1</v>
      </c>
      <c r="AR999" s="0" t="n">
        <f aca="false">IF(MAX(X999:AA999)=MIN(X999:AA999),0,IF($F$17="custo",(MAX(X999:AA999)-X999)/(MAX(X999:AA999)-MIN(X999:AA999)),(X999-MIN(X999:AA999))/(MAX(X999:AA999)-MIN(X999:AA999))))</f>
        <v>0</v>
      </c>
      <c r="AS999" s="0" t="n">
        <f aca="false">IF(MAX(X999:AA999)=MIN(X999:AA999),0,IF($F$17="custo",(MAX(X999:AA999)-Y999)/(MAX(X999:AA999)-MIN(X999:AA999)),(Y999-MIN(X999:AA999))/(MAX(X999:AA999)-MIN(X999:AA999))))</f>
        <v>0.5625</v>
      </c>
      <c r="AT999" s="0" t="n">
        <f aca="false">IF(MAX(X999:AA999)=MIN(X999:AA999),0,IF($F$17="custo",(MAX(X999:AA999)-Z999)/(MAX(X999:AA999)-MIN(X999:AA999)),(Z999-MIN(X999:AA999))/(MAX(X999:AA999)-MIN(X999:AA999))))</f>
        <v>0.28125</v>
      </c>
      <c r="AU999" s="0" t="n">
        <f aca="false">IF(MAX(X999:AA999)=MIN(X999:AA999),0,IF($F$17="custo",(MAX(X999:AA999)-AA999)/(MAX(X999:AA999)-MIN(X999:AA999)),(AA999-MIN(X999:AA999))/(MAX(X999:AA999)-MIN(X999:AA999))))</f>
        <v>1</v>
      </c>
      <c r="AV999" s="0" t="n">
        <f aca="false">STDEVP(AB999:AE999)</f>
        <v>0.432236239191985</v>
      </c>
      <c r="AW999" s="0" t="n">
        <f aca="false">STDEVP(AF999:AI999)</f>
        <v>0.398903080742793</v>
      </c>
      <c r="AX999" s="0" t="n">
        <f aca="false">STDEVP(AJ999:AM999)</f>
        <v>0.393324277351481</v>
      </c>
      <c r="AY999" s="0" t="n">
        <f aca="false">STDEVP(AN999:AQ999)</f>
        <v>0.366466261286298</v>
      </c>
      <c r="AZ999" s="0" t="n">
        <f aca="false">STDEVP(AR999:AU999)</f>
        <v>0.36934208292415</v>
      </c>
      <c r="BA999" s="0" t="n">
        <f aca="false">AV999*((1-IFERROR(CORREL(AB999:AE999,AF999:AI999),0))+(1-IFERROR(CORREL(AB999:AE999,AJ999:AM999),0))+(1-IFERROR(CORREL(AB999:AE999,AN999:AQ999),0))+(1-IFERROR(CORREL(AB999:AE999,AR999:AU999),0)))</f>
        <v>0.953253716986477</v>
      </c>
      <c r="BB999" s="0" t="n">
        <f aca="false">AW999*((1-IFERROR(CORREL(AF999:AI999,AB999:AE999),0))+(1-IFERROR(CORREL(AF999:AI999,AJ999:AM999),0))+(1-IFERROR(CORREL(AF999:AI999,AN999:AQ999),0))+(1-IFERROR(CORREL(AF999:AI999,AR999:AU999),0)))</f>
        <v>2.33404169497935</v>
      </c>
      <c r="BC999" s="0" t="n">
        <f aca="false">AX999*((1-IFERROR(CORREL(AJ999:AM999,AB999:AE999),0))+(1-IFERROR(CORREL(AJ999:AM999,AF999:AI999),0))+(1-IFERROR(CORREL(AJ999:AM999,AN999:AQ999),0))+(1-IFERROR(CORREL(AJ999:AM999,AR999:AU999),0)))</f>
        <v>0.964708957375931</v>
      </c>
      <c r="BD999" s="0" t="n">
        <f aca="false">AY999*((1-IFERROR(CORREL(AN999:AQ999,AB999:AE999),0))+(1-IFERROR(CORREL(AN999:AQ999,AF999:AI999),0))+(1-IFERROR(CORREL(AN999:AQ999,AJ999:AM999),0))+(1-IFERROR(CORREL(AN999:AQ999,AR999:AU999),0)))</f>
        <v>0.736084560303276</v>
      </c>
      <c r="BE999" s="0" t="n">
        <f aca="false">AZ999*((1-IFERROR(CORREL(AR999:AU999,AB999:AE999),0))+(1-IFERROR(CORREL(AR999:AU999,AF999:AI999),0))+(1-IFERROR(CORREL(AR999:AU999,AJ999:AM999),0))+(1-IFERROR(CORREL(AR999:AU999,AN999:AQ999),0)))</f>
        <v>0.973475308356907</v>
      </c>
      <c r="BF999" s="0" t="n">
        <f aca="false">IF(SUM(BA999:BE999)&gt;0,BA999/SUM(BA999:BE999),1/5)</f>
        <v>0.159899932120159</v>
      </c>
      <c r="BG999" s="0" t="n">
        <f aca="false">IF(SUM(BA999:BE999)&gt;0,BB999/SUM(BA999:BE999),1/5)</f>
        <v>0.391514978585825</v>
      </c>
      <c r="BH999" s="0" t="n">
        <f aca="false">IF(SUM(BA999:BE999)&gt;0,BC999/SUM(BA999:BE999),1/5)</f>
        <v>0.16182144800628</v>
      </c>
      <c r="BI999" s="0" t="n">
        <f aca="false">IF(SUM(BA999:BE999)&gt;0,BD999/SUM(BA999:BE999),1/5)</f>
        <v>0.123471714958821</v>
      </c>
      <c r="BJ999" s="0" t="n">
        <f aca="false">IF(SUM(BA999:BE999)&gt;0,BE999/SUM(BA999:BE999),1/5)</f>
        <v>0.163291926328915</v>
      </c>
      <c r="BK999" s="0" t="n">
        <f aca="false">BF999*AB999+BG999*AF999+BH999*AJ999+BI999*AN999+BJ999*AR999</f>
        <v>0.266813593367545</v>
      </c>
      <c r="BL999" s="0" t="n">
        <f aca="false">BF999*AC999+BG999*AG999+BH999*AK999+BI999*AO999+BJ999*AS999</f>
        <v>0.537816347980332</v>
      </c>
      <c r="BM999" s="0" t="n">
        <f aca="false">BF999*AD999+BG999*AH999+BH999*AL999+BI999*AP999+BJ999*AT999</f>
        <v>0.773066836552688</v>
      </c>
      <c r="BN999" s="0" t="n">
        <f aca="false">BF999*AE999+BG999*AI999+BH999*AM999+BI999*AQ999+BJ999*AU999</f>
        <v>0.608485021414175</v>
      </c>
      <c r="BO999" s="0" t="n">
        <f aca="false">RANK(BK999,$BK999:$BN999)</f>
        <v>4</v>
      </c>
      <c r="BP999" s="0" t="n">
        <f aca="false">RANK(BL999,$BK999:$BN999)</f>
        <v>3</v>
      </c>
      <c r="BQ999" s="0" t="n">
        <f aca="false">RANK(BM999,$BK999:$BN999)</f>
        <v>1</v>
      </c>
      <c r="BR999" s="0" t="n">
        <f aca="false">RANK(BN999,$BK999:$BN999)</f>
        <v>2</v>
      </c>
    </row>
    <row r="1000" customFormat="false" ht="15" hidden="false" customHeight="false" outlineLevel="0" collapsed="false">
      <c r="A1000" s="0" t="n">
        <v>977</v>
      </c>
      <c r="B1000" s="0" t="n">
        <f aca="false">RANDBETWEEN(1,$B$5)</f>
        <v>6</v>
      </c>
      <c r="C1000" s="0" t="n">
        <f aca="false">RANDBETWEEN(1,$B$5)</f>
        <v>1</v>
      </c>
      <c r="D1000" s="0" t="n">
        <f aca="false">RANDBETWEEN(1,$B$5)</f>
        <v>6</v>
      </c>
      <c r="E1000" s="0" t="n">
        <f aca="false">RANDBETWEEN(1,$B$5)</f>
        <v>4</v>
      </c>
      <c r="F1000" s="0" t="n">
        <f aca="false">RANDBETWEEN(1,$B$5)</f>
        <v>2</v>
      </c>
      <c r="G1000" s="0" t="n">
        <f aca="false">RANDBETWEEN(1,$B$5)</f>
        <v>2</v>
      </c>
      <c r="H1000" s="0" t="n">
        <f aca="true">NORMINV(RAND(),$B$8,$B$13)</f>
        <v>48.9923182155896</v>
      </c>
      <c r="I1000" s="0" t="n">
        <f aca="true">NORMINV(RAND(),$C$8,$C$13)</f>
        <v>63.3112605989617</v>
      </c>
      <c r="J1000" s="0" t="n">
        <f aca="true">NORMINV(RAND(),$D$8,$D$13)</f>
        <v>15.8440225338848</v>
      </c>
      <c r="K1000" s="0" t="n">
        <f aca="true">NORMINV(RAND(),$E$8,$E$13)</f>
        <v>3.33927585815805</v>
      </c>
      <c r="L1000" s="0" t="n">
        <f aca="true">NORMINV(RAND(),$B$9,$B$14)</f>
        <v>48.3927478050368</v>
      </c>
      <c r="M1000" s="0" t="n">
        <f aca="true">NORMINV(RAND(),$C$9,$C$14)</f>
        <v>57.5250242583109</v>
      </c>
      <c r="N1000" s="0" t="n">
        <f aca="true">NORMINV(RAND(),$D$9,$D$14)</f>
        <v>49.724174295609</v>
      </c>
      <c r="O1000" s="0" t="n">
        <f aca="true">NORMINV(RAND(),$E$9,$E$14)</f>
        <v>26.4544255422301</v>
      </c>
      <c r="P1000" s="0" t="n">
        <f aca="true">NORMINV(RAND(),$B$10,$B$15)</f>
        <v>24.6898918178395</v>
      </c>
      <c r="Q1000" s="0" t="n">
        <f aca="true">NORMINV(RAND(),$C$10,$C$15)</f>
        <v>30.897798845437</v>
      </c>
      <c r="R1000" s="0" t="n">
        <f aca="true">NORMINV(RAND(),$D$10,$D$15)</f>
        <v>10.777963073726</v>
      </c>
      <c r="S1000" s="0" t="n">
        <f aca="true">NORMINV(RAND(),$E$10,$E$15)</f>
        <v>4.17590526461597</v>
      </c>
      <c r="T1000" s="0" t="n">
        <f aca="false">MEDIAN(INDEX(Avaliadores!$B$17:$B$22,$B1000),INDEX(Avaliadores!$B$17:$B$22,$C1000),INDEX(Avaliadores!$B$17:$B$22,$D1000),INDEX(Avaliadores!$B$17:$B$22,$E1000),INDEX(Avaliadores!$B$17:$B$22,$F1000),INDEX(Avaliadores!$B$17:$B$22,$G1000))</f>
        <v>2.54166666666667</v>
      </c>
      <c r="U1000" s="0" t="n">
        <f aca="false">MEDIAN(INDEX(Avaliadores!$C$17:$C$22,$B1000),INDEX(Avaliadores!$C$17:$C$22,$C1000),INDEX(Avaliadores!$C$17:$C$22,$D1000),INDEX(Avaliadores!$C$17:$C$22,$E1000),INDEX(Avaliadores!$C$17:$C$22,$F1000),INDEX(Avaliadores!$C$17:$C$22,$G1000))</f>
        <v>5.29166666666667</v>
      </c>
      <c r="V1000" s="0" t="n">
        <f aca="false">MEDIAN(INDEX(Avaliadores!$D$17:$D$22,$B1000),INDEX(Avaliadores!$D$17:$D$22,$C1000),INDEX(Avaliadores!$D$17:$D$22,$D1000),INDEX(Avaliadores!$D$17:$D$22,$E1000),INDEX(Avaliadores!$D$17:$D$22,$F1000),INDEX(Avaliadores!$D$17:$D$22,$G1000))</f>
        <v>5.79166666666667</v>
      </c>
      <c r="W1000" s="0" t="n">
        <f aca="false">MEDIAN(INDEX(Avaliadores!$E$17:$E$22,$B1000),INDEX(Avaliadores!$E$17:$E$22,$C1000),INDEX(Avaliadores!$E$17:$E$22,$D1000),INDEX(Avaliadores!$E$17:$E$22,$E1000),INDEX(Avaliadores!$E$17:$E$22,$F1000),INDEX(Avaliadores!$E$17:$E$22,$G1000))</f>
        <v>6.04166666666667</v>
      </c>
      <c r="X1000" s="0" t="n">
        <f aca="false">MEDIAN(INDEX(Avaliadores!$F$17:$F$22,$B1000),INDEX(Avaliadores!$F$17:$F$22,$C1000),INDEX(Avaliadores!$F$17:$F$22,$D1000),INDEX(Avaliadores!$F$17:$F$22,$E1000),INDEX(Avaliadores!$F$17:$F$22,$F1000),INDEX(Avaliadores!$F$17:$F$22,$G1000))</f>
        <v>2.54166666666667</v>
      </c>
      <c r="Y1000" s="0" t="n">
        <f aca="false">MEDIAN(INDEX(Avaliadores!$G$17:$G$22,$B1000),INDEX(Avaliadores!$G$17:$G$22,$C1000),INDEX(Avaliadores!$G$17:$G$22,$D1000),INDEX(Avaliadores!$G$17:$G$22,$E1000),INDEX(Avaliadores!$G$17:$G$22,$F1000),INDEX(Avaliadores!$G$17:$G$22,$G1000))</f>
        <v>5.04166666666667</v>
      </c>
      <c r="Z1000" s="0" t="n">
        <f aca="false">MEDIAN(INDEX(Avaliadores!$H$17:$H$22,$B1000),INDEX(Avaliadores!$H$17:$H$22,$C1000),INDEX(Avaliadores!$H$17:$H$22,$D1000),INDEX(Avaliadores!$H$17:$H$22,$E1000),INDEX(Avaliadores!$H$17:$H$22,$F1000),INDEX(Avaliadores!$H$17:$H$22,$G1000))</f>
        <v>4.04166666666667</v>
      </c>
      <c r="AA1000" s="0" t="n">
        <f aca="false">MEDIAN(INDEX(Avaliadores!$I$17:$I$22,$B1000),INDEX(Avaliadores!$I$17:$I$22,$C1000),INDEX(Avaliadores!$I$17:$I$22,$D1000),INDEX(Avaliadores!$I$17:$I$22,$E1000),INDEX(Avaliadores!$I$17:$I$22,$F1000),INDEX(Avaliadores!$I$17:$I$22,$G1000))</f>
        <v>6.54166666666667</v>
      </c>
      <c r="AB1000" s="0" t="n">
        <f aca="false">IF(MAX(H1000:K1000)=MIN(H1000:K1000),0,IF($B$17="custo",(MAX(H1000:K1000)-H1000)/(MAX(H1000:K1000)-MIN(H1000:K1000)),(H1000-MIN(H1000:K1000))/(MAX(H1000:K1000)-MIN(H1000:K1000))))</f>
        <v>0.238760522021373</v>
      </c>
      <c r="AC1000" s="0" t="n">
        <f aca="false">IF(MAX(H1000:K1000)=MIN(H1000:K1000),0,IF($B$17="custo",(MAX(H1000:K1000)-I1000)/(MAX(H1000:K1000)-MIN(H1000:K1000)),(I1000-MIN(H1000:K1000))/(MAX(H1000:K1000)-MIN(H1000:K1000))))</f>
        <v>0</v>
      </c>
      <c r="AD1000" s="0" t="n">
        <f aca="false">IF(MAX(H1000:K1000)=MIN(H1000:K1000),0,IF($B$17="custo",(MAX(H1000:K1000)-J1000)/(MAX(H1000:K1000)-MIN(H1000:K1000)),(J1000-MIN(H1000:K1000))/(MAX(H1000:K1000)-MIN(H1000:K1000))))</f>
        <v>0.791490197801996</v>
      </c>
      <c r="AE1000" s="0" t="n">
        <f aca="false">IF(MAX(H1000:K1000)=MIN(H1000:K1000),0,IF($B$17="custo",(MAX(H1000:K1000)-K1000)/(MAX(H1000:K1000)-MIN(H1000:K1000)),(K1000-MIN(H1000:K1000))/(MAX(H1000:K1000)-MIN(H1000:K1000))))</f>
        <v>1</v>
      </c>
      <c r="AF1000" s="0" t="n">
        <f aca="false">IF(MAX(L1000:O1000)=MIN(L1000:O1000),0,IF($C$17="custo",(MAX(L1000:O1000)-L1000)/(MAX(L1000:O1000)-MIN(L1000:O1000)),(L1000-MIN(L1000:O1000))/(MAX(L1000:O1000)-MIN(L1000:O1000))))</f>
        <v>0.706079804360265</v>
      </c>
      <c r="AG1000" s="0" t="n">
        <f aca="false">IF(MAX(L1000:O1000)=MIN(L1000:O1000),0,IF($C$17="custo",(MAX(L1000:O1000)-M1000)/(MAX(L1000:O1000)-MIN(L1000:O1000)),(M1000-MIN(L1000:O1000))/(MAX(L1000:O1000)-MIN(L1000:O1000))))</f>
        <v>1</v>
      </c>
      <c r="AH1000" s="0" t="n">
        <f aca="false">IF(MAX(L1000:O1000)=MIN(L1000:O1000),0,IF($C$17="custo",(MAX(L1000:O1000)-N1000)/(MAX(L1000:O1000)-MIN(L1000:O1000)),(N1000-MIN(L1000:O1000))/(MAX(L1000:O1000)-MIN(L1000:O1000))))</f>
        <v>0.748931456584242</v>
      </c>
      <c r="AI1000" s="0" t="n">
        <f aca="false">IF(MAX(L1000:O1000)=MIN(L1000:O1000),0,IF($C$17="custo",(MAX(L1000:O1000)-O1000)/(MAX(L1000:O1000)-MIN(L1000:O1000)),(O1000-MIN(L1000:O1000))/(MAX(L1000:O1000)-MIN(L1000:O1000))))</f>
        <v>0</v>
      </c>
      <c r="AJ1000" s="0" t="n">
        <f aca="false">IF(MAX(P1000:S1000)=MIN(P1000:S1000),0,IF($D$17="custo",(MAX(P1000:S1000)-P1000)/(MAX(P1000:S1000)-MIN(P1000:S1000)),(P1000-MIN(P1000:S1000))/(MAX(P1000:S1000)-MIN(P1000:S1000))))</f>
        <v>0.232315386213985</v>
      </c>
      <c r="AK1000" s="0" t="n">
        <f aca="false">IF(MAX(P1000:S1000)=MIN(P1000:S1000),0,IF($D$17="custo",(MAX(P1000:S1000)-Q1000)/(MAX(P1000:S1000)-MIN(P1000:S1000)),(Q1000-MIN(P1000:S1000))/(MAX(P1000:S1000)-MIN(P1000:S1000))))</f>
        <v>0</v>
      </c>
      <c r="AL1000" s="0" t="n">
        <f aca="false">IF(MAX(P1000:S1000)=MIN(P1000:S1000),0,IF($D$17="custo",(MAX(P1000:S1000)-R1000)/(MAX(P1000:S1000)-MIN(P1000:S1000)),(R1000-MIN(P1000:S1000))/(MAX(P1000:S1000)-MIN(P1000:S1000))))</f>
        <v>0.752934507087158</v>
      </c>
      <c r="AM1000" s="0" t="n">
        <f aca="false">IF(MAX(P1000:S1000)=MIN(P1000:S1000),0,IF($D$17="custo",(MAX(P1000:S1000)-S1000)/(MAX(P1000:S1000)-MIN(P1000:S1000)),(S1000-MIN(P1000:S1000))/(MAX(P1000:S1000)-MIN(P1000:S1000))))</f>
        <v>1</v>
      </c>
      <c r="AN1000" s="0" t="n">
        <f aca="false">IF(MAX(T1000:W1000)=MIN(T1000:W1000),0,IF($E$17="custo",(MAX(T1000:W1000)-T1000)/(MAX(T1000:W1000)-MIN(T1000:W1000)),(T1000-MIN(T1000:W1000))/(MAX(T1000:W1000)-MIN(T1000:W1000))))</f>
        <v>0</v>
      </c>
      <c r="AO1000" s="0" t="n">
        <f aca="false">IF(MAX(T1000:W1000)=MIN(T1000:W1000),0,IF($E$17="custo",(MAX(T1000:W1000)-U1000)/(MAX(T1000:W1000)-MIN(T1000:W1000)),(U1000-MIN(T1000:W1000))/(MAX(T1000:W1000)-MIN(T1000:W1000))))</f>
        <v>0.785714285714286</v>
      </c>
      <c r="AP1000" s="0" t="n">
        <f aca="false">IF(MAX(T1000:W1000)=MIN(T1000:W1000),0,IF($E$17="custo",(MAX(T1000:W1000)-V1000)/(MAX(T1000:W1000)-MIN(T1000:W1000)),(V1000-MIN(T1000:W1000))/(MAX(T1000:W1000)-MIN(T1000:W1000))))</f>
        <v>0.928571428571429</v>
      </c>
      <c r="AQ1000" s="0" t="n">
        <f aca="false">IF(MAX(T1000:W1000)=MIN(T1000:W1000),0,IF($E$17="custo",(MAX(T1000:W1000)-W1000)/(MAX(T1000:W1000)-MIN(T1000:W1000)),(W1000-MIN(T1000:W1000))/(MAX(T1000:W1000)-MIN(T1000:W1000))))</f>
        <v>1</v>
      </c>
      <c r="AR1000" s="0" t="n">
        <f aca="false">IF(MAX(X1000:AA1000)=MIN(X1000:AA1000),0,IF($F$17="custo",(MAX(X1000:AA1000)-X1000)/(MAX(X1000:AA1000)-MIN(X1000:AA1000)),(X1000-MIN(X1000:AA1000))/(MAX(X1000:AA1000)-MIN(X1000:AA1000))))</f>
        <v>0</v>
      </c>
      <c r="AS1000" s="0" t="n">
        <f aca="false">IF(MAX(X1000:AA1000)=MIN(X1000:AA1000),0,IF($F$17="custo",(MAX(X1000:AA1000)-Y1000)/(MAX(X1000:AA1000)-MIN(X1000:AA1000)),(Y1000-MIN(X1000:AA1000))/(MAX(X1000:AA1000)-MIN(X1000:AA1000))))</f>
        <v>0.625</v>
      </c>
      <c r="AT1000" s="0" t="n">
        <f aca="false">IF(MAX(X1000:AA1000)=MIN(X1000:AA1000),0,IF($F$17="custo",(MAX(X1000:AA1000)-Z1000)/(MAX(X1000:AA1000)-MIN(X1000:AA1000)),(Z1000-MIN(X1000:AA1000))/(MAX(X1000:AA1000)-MIN(X1000:AA1000))))</f>
        <v>0.375</v>
      </c>
      <c r="AU1000" s="0" t="n">
        <f aca="false">IF(MAX(X1000:AA1000)=MIN(X1000:AA1000),0,IF($F$17="custo",(MAX(X1000:AA1000)-AA1000)/(MAX(X1000:AA1000)-MIN(X1000:AA1000)),(AA1000-MIN(X1000:AA1000))/(MAX(X1000:AA1000)-MIN(X1000:AA1000))))</f>
        <v>1</v>
      </c>
      <c r="AV1000" s="0" t="n">
        <f aca="false">STDEVP(AB1000:AE1000)</f>
        <v>0.404037072481206</v>
      </c>
      <c r="AW1000" s="0" t="n">
        <f aca="false">STDEVP(AF1000:AI1000)</f>
        <v>0.371711226608015</v>
      </c>
      <c r="AX1000" s="0" t="n">
        <f aca="false">STDEVP(AJ1000:AM1000)</f>
        <v>0.398615267495264</v>
      </c>
      <c r="AY1000" s="0" t="n">
        <f aca="false">STDEVP(AN1000:AQ1000)</f>
        <v>0.399297853124962</v>
      </c>
      <c r="AZ1000" s="0" t="n">
        <f aca="false">STDEVP(AR1000:AU1000)</f>
        <v>0.364434493427831</v>
      </c>
      <c r="BA1000" s="0" t="n">
        <f aca="false">AV1000*((1-IFERROR(CORREL(AB1000:AE1000,AF1000:AI1000),0))+(1-IFERROR(CORREL(AB1000:AE1000,AJ1000:AM1000),0))+(1-IFERROR(CORREL(AB1000:AE1000,AN1000:AQ1000),0))+(1-IFERROR(CORREL(AB1000:AE1000,AR1000:AU1000),0)))</f>
        <v>1.12146888760421</v>
      </c>
      <c r="BB1000" s="0" t="n">
        <f aca="false">AW1000*((1-IFERROR(CORREL(AF1000:AI1000,AB1000:AE1000),0))+(1-IFERROR(CORREL(AF1000:AI1000,AJ1000:AM1000),0))+(1-IFERROR(CORREL(AF1000:AI1000,AN1000:AQ1000),0))+(1-IFERROR(CORREL(AF1000:AI1000,AR1000:AU1000),0)))</f>
        <v>2.43073365229274</v>
      </c>
      <c r="BC1000" s="0" t="n">
        <f aca="false">AX1000*((1-IFERROR(CORREL(AJ1000:AM1000,AB1000:AE1000),0))+(1-IFERROR(CORREL(AJ1000:AM1000,AF1000:AI1000),0))+(1-IFERROR(CORREL(AJ1000:AM1000,AN1000:AQ1000),0))+(1-IFERROR(CORREL(AJ1000:AM1000,AR1000:AU1000),0)))</f>
        <v>1.10688512912169</v>
      </c>
      <c r="BD1000" s="0" t="n">
        <f aca="false">AY1000*((1-IFERROR(CORREL(AN1000:AQ1000,AB1000:AE1000),0))+(1-IFERROR(CORREL(AN1000:AQ1000,AF1000:AI1000),0))+(1-IFERROR(CORREL(AN1000:AQ1000,AJ1000:AM1000),0))+(1-IFERROR(CORREL(AN1000:AQ1000,AR1000:AU1000),0)))</f>
        <v>0.948851950855716</v>
      </c>
      <c r="BE1000" s="0" t="n">
        <f aca="false">AZ1000*((1-IFERROR(CORREL(AR1000:AU1000,AB1000:AE1000),0))+(1-IFERROR(CORREL(AR1000:AU1000,AF1000:AI1000),0))+(1-IFERROR(CORREL(AR1000:AU1000,AJ1000:AM1000),0))+(1-IFERROR(CORREL(AR1000:AU1000,AN1000:AQ1000),0)))</f>
        <v>1.01620306811496</v>
      </c>
      <c r="BF1000" s="0" t="n">
        <f aca="false">IF(SUM(BA1000:BE1000)&gt;0,BA1000/SUM(BA1000:BE1000),1/5)</f>
        <v>0.169300231052937</v>
      </c>
      <c r="BG1000" s="0" t="n">
        <f aca="false">IF(SUM(BA1000:BE1000)&gt;0,BB1000/SUM(BA1000:BE1000),1/5)</f>
        <v>0.366950678266648</v>
      </c>
      <c r="BH1000" s="0" t="n">
        <f aca="false">IF(SUM(BA1000:BE1000)&gt;0,BC1000/SUM(BA1000:BE1000),1/5)</f>
        <v>0.167098624117602</v>
      </c>
      <c r="BI1000" s="0" t="n">
        <f aca="false">IF(SUM(BA1000:BE1000)&gt;0,BD1000/SUM(BA1000:BE1000),1/5)</f>
        <v>0.143241472224948</v>
      </c>
      <c r="BJ1000" s="0" t="n">
        <f aca="false">IF(SUM(BA1000:BE1000)&gt;0,BE1000/SUM(BA1000:BE1000),1/5)</f>
        <v>0.153408994337865</v>
      </c>
      <c r="BK1000" s="0" t="n">
        <f aca="false">BF1000*AB1000+BG1000*AF1000+BH1000*AJ1000+BI1000*AN1000+BJ1000*AR1000</f>
        <v>0.338338256062626</v>
      </c>
      <c r="BL1000" s="0" t="n">
        <f aca="false">BF1000*AC1000+BG1000*AG1000+BH1000*AK1000+BI1000*AO1000+BJ1000*AS1000</f>
        <v>0.575378170761701</v>
      </c>
      <c r="BM1000" s="0" t="n">
        <f aca="false">BF1000*AD1000+BG1000*AH1000+BH1000*AL1000+BI1000*AP1000+BJ1000*AT1000</f>
        <v>0.725173010889052</v>
      </c>
      <c r="BN1000" s="0" t="n">
        <f aca="false">BF1000*AE1000+BG1000*AI1000+BH1000*AM1000+BI1000*AQ1000+BJ1000*AU1000</f>
        <v>0.633049321733352</v>
      </c>
      <c r="BO1000" s="0" t="n">
        <f aca="false">RANK(BK1000,$BK1000:$BN1000)</f>
        <v>4</v>
      </c>
      <c r="BP1000" s="0" t="n">
        <f aca="false">RANK(BL1000,$BK1000:$BN1000)</f>
        <v>3</v>
      </c>
      <c r="BQ1000" s="0" t="n">
        <f aca="false">RANK(BM1000,$BK1000:$BN1000)</f>
        <v>1</v>
      </c>
      <c r="BR1000" s="0" t="n">
        <f aca="false">RANK(BN1000,$BK1000:$BN1000)</f>
        <v>2</v>
      </c>
    </row>
    <row r="1001" customFormat="false" ht="15" hidden="false" customHeight="false" outlineLevel="0" collapsed="false">
      <c r="A1001" s="0" t="n">
        <v>978</v>
      </c>
      <c r="B1001" s="0" t="n">
        <f aca="false">RANDBETWEEN(1,$B$5)</f>
        <v>2</v>
      </c>
      <c r="C1001" s="0" t="n">
        <f aca="false">RANDBETWEEN(1,$B$5)</f>
        <v>5</v>
      </c>
      <c r="D1001" s="0" t="n">
        <f aca="false">RANDBETWEEN(1,$B$5)</f>
        <v>1</v>
      </c>
      <c r="E1001" s="0" t="n">
        <f aca="false">RANDBETWEEN(1,$B$5)</f>
        <v>6</v>
      </c>
      <c r="F1001" s="0" t="n">
        <f aca="false">RANDBETWEEN(1,$B$5)</f>
        <v>1</v>
      </c>
      <c r="G1001" s="0" t="n">
        <f aca="false">RANDBETWEEN(1,$B$5)</f>
        <v>5</v>
      </c>
      <c r="H1001" s="0" t="n">
        <f aca="true">NORMINV(RAND(),$B$8,$B$13)</f>
        <v>42.781782012599</v>
      </c>
      <c r="I1001" s="0" t="n">
        <f aca="true">NORMINV(RAND(),$C$8,$C$13)</f>
        <v>58.2788148390969</v>
      </c>
      <c r="J1001" s="0" t="n">
        <f aca="true">NORMINV(RAND(),$D$8,$D$13)</f>
        <v>13.3606034987847</v>
      </c>
      <c r="K1001" s="0" t="n">
        <f aca="true">NORMINV(RAND(),$E$8,$E$13)</f>
        <v>3.02832808509085</v>
      </c>
      <c r="L1001" s="0" t="n">
        <f aca="true">NORMINV(RAND(),$B$9,$B$14)</f>
        <v>46.2937572263742</v>
      </c>
      <c r="M1001" s="0" t="n">
        <f aca="true">NORMINV(RAND(),$C$9,$C$14)</f>
        <v>59.152963271415</v>
      </c>
      <c r="N1001" s="0" t="n">
        <f aca="true">NORMINV(RAND(),$D$9,$D$14)</f>
        <v>44.6319642201354</v>
      </c>
      <c r="O1001" s="0" t="n">
        <f aca="true">NORMINV(RAND(),$E$9,$E$14)</f>
        <v>23.951887163808</v>
      </c>
      <c r="P1001" s="0" t="n">
        <f aca="true">NORMINV(RAND(),$B$10,$B$15)</f>
        <v>25.7296635958771</v>
      </c>
      <c r="Q1001" s="0" t="n">
        <f aca="true">NORMINV(RAND(),$C$10,$C$15)</f>
        <v>29.5168092609371</v>
      </c>
      <c r="R1001" s="0" t="n">
        <f aca="true">NORMINV(RAND(),$D$10,$D$15)</f>
        <v>10.4380596034463</v>
      </c>
      <c r="S1001" s="0" t="n">
        <f aca="true">NORMINV(RAND(),$E$10,$E$15)</f>
        <v>3.83621752854805</v>
      </c>
      <c r="T1001" s="0" t="n">
        <f aca="false">MEDIAN(INDEX(Avaliadores!$B$17:$B$22,$B1001),INDEX(Avaliadores!$B$17:$B$22,$C1001),INDEX(Avaliadores!$B$17:$B$22,$D1001),INDEX(Avaliadores!$B$17:$B$22,$E1001),INDEX(Avaliadores!$B$17:$B$22,$F1001),INDEX(Avaliadores!$B$17:$B$22,$G1001))</f>
        <v>2.29166666666667</v>
      </c>
      <c r="U1001" s="0" t="n">
        <f aca="false">MEDIAN(INDEX(Avaliadores!$C$17:$C$22,$B1001),INDEX(Avaliadores!$C$17:$C$22,$C1001),INDEX(Avaliadores!$C$17:$C$22,$D1001),INDEX(Avaliadores!$C$17:$C$22,$E1001),INDEX(Avaliadores!$C$17:$C$22,$F1001),INDEX(Avaliadores!$C$17:$C$22,$G1001))</f>
        <v>5.29166666666667</v>
      </c>
      <c r="V1001" s="0" t="n">
        <f aca="false">MEDIAN(INDEX(Avaliadores!$D$17:$D$22,$B1001),INDEX(Avaliadores!$D$17:$D$22,$C1001),INDEX(Avaliadores!$D$17:$D$22,$D1001),INDEX(Avaliadores!$D$17:$D$22,$E1001),INDEX(Avaliadores!$D$17:$D$22,$F1001),INDEX(Avaliadores!$D$17:$D$22,$G1001))</f>
        <v>5.79166666666667</v>
      </c>
      <c r="W1001" s="0" t="n">
        <f aca="false">MEDIAN(INDEX(Avaliadores!$E$17:$E$22,$B1001),INDEX(Avaliadores!$E$17:$E$22,$C1001),INDEX(Avaliadores!$E$17:$E$22,$D1001),INDEX(Avaliadores!$E$17:$E$22,$E1001),INDEX(Avaliadores!$E$17:$E$22,$F1001),INDEX(Avaliadores!$E$17:$E$22,$G1001))</f>
        <v>7.04166666666667</v>
      </c>
      <c r="X1001" s="0" t="n">
        <f aca="false">MEDIAN(INDEX(Avaliadores!$F$17:$F$22,$B1001),INDEX(Avaliadores!$F$17:$F$22,$C1001),INDEX(Avaliadores!$F$17:$F$22,$D1001),INDEX(Avaliadores!$F$17:$F$22,$E1001),INDEX(Avaliadores!$F$17:$F$22,$F1001),INDEX(Avaliadores!$F$17:$F$22,$G1001))</f>
        <v>2.29166666666667</v>
      </c>
      <c r="Y1001" s="0" t="n">
        <f aca="false">MEDIAN(INDEX(Avaliadores!$G$17:$G$22,$B1001),INDEX(Avaliadores!$G$17:$G$22,$C1001),INDEX(Avaliadores!$G$17:$G$22,$D1001),INDEX(Avaliadores!$G$17:$G$22,$E1001),INDEX(Avaliadores!$G$17:$G$22,$F1001),INDEX(Avaliadores!$G$17:$G$22,$G1001))</f>
        <v>5.04166666666667</v>
      </c>
      <c r="Z1001" s="0" t="n">
        <f aca="false">MEDIAN(INDEX(Avaliadores!$H$17:$H$22,$B1001),INDEX(Avaliadores!$H$17:$H$22,$C1001),INDEX(Avaliadores!$H$17:$H$22,$D1001),INDEX(Avaliadores!$H$17:$H$22,$E1001),INDEX(Avaliadores!$H$17:$H$22,$F1001),INDEX(Avaliadores!$H$17:$H$22,$G1001))</f>
        <v>4.04166666666667</v>
      </c>
      <c r="AA1001" s="0" t="n">
        <f aca="false">MEDIAN(INDEX(Avaliadores!$I$17:$I$22,$B1001),INDEX(Avaliadores!$I$17:$I$22,$C1001),INDEX(Avaliadores!$I$17:$I$22,$D1001),INDEX(Avaliadores!$I$17:$I$22,$E1001),INDEX(Avaliadores!$I$17:$I$22,$F1001),INDEX(Avaliadores!$I$17:$I$22,$G1001))</f>
        <v>6.79166666666667</v>
      </c>
      <c r="AB1001" s="0" t="n">
        <f aca="false">IF(MAX(H1001:K1001)=MIN(H1001:K1001),0,IF($B$17="custo",(MAX(H1001:K1001)-H1001)/(MAX(H1001:K1001)-MIN(H1001:K1001)),(H1001-MIN(H1001:K1001))/(MAX(H1001:K1001)-MIN(H1001:K1001))))</f>
        <v>0.280486810831115</v>
      </c>
      <c r="AC1001" s="0" t="n">
        <f aca="false">IF(MAX(H1001:K1001)=MIN(H1001:K1001),0,IF($B$17="custo",(MAX(H1001:K1001)-I1001)/(MAX(H1001:K1001)-MIN(H1001:K1001)),(I1001-MIN(H1001:K1001))/(MAX(H1001:K1001)-MIN(H1001:K1001))))</f>
        <v>0</v>
      </c>
      <c r="AD1001" s="0" t="n">
        <f aca="false">IF(MAX(H1001:K1001)=MIN(H1001:K1001),0,IF($B$17="custo",(MAX(H1001:K1001)-J1001)/(MAX(H1001:K1001)-MIN(H1001:K1001)),(J1001-MIN(H1001:K1001))/(MAX(H1001:K1001)-MIN(H1001:K1001))))</f>
        <v>0.812992137794249</v>
      </c>
      <c r="AE1001" s="0" t="n">
        <f aca="false">IF(MAX(H1001:K1001)=MIN(H1001:K1001),0,IF($B$17="custo",(MAX(H1001:K1001)-K1001)/(MAX(H1001:K1001)-MIN(H1001:K1001)),(K1001-MIN(H1001:K1001))/(MAX(H1001:K1001)-MIN(H1001:K1001))))</f>
        <v>1</v>
      </c>
      <c r="AF1001" s="0" t="n">
        <f aca="false">IF(MAX(L1001:O1001)=MIN(L1001:O1001),0,IF($C$17="custo",(MAX(L1001:O1001)-L1001)/(MAX(L1001:O1001)-MIN(L1001:O1001)),(L1001-MIN(L1001:O1001))/(MAX(L1001:O1001)-MIN(L1001:O1001))))</f>
        <v>0.634692814340926</v>
      </c>
      <c r="AG1001" s="0" t="n">
        <f aca="false">IF(MAX(L1001:O1001)=MIN(L1001:O1001),0,IF($C$17="custo",(MAX(L1001:O1001)-M1001)/(MAX(L1001:O1001)-MIN(L1001:O1001)),(M1001-MIN(L1001:O1001))/(MAX(L1001:O1001)-MIN(L1001:O1001))))</f>
        <v>1</v>
      </c>
      <c r="AH1001" s="0" t="n">
        <f aca="false">IF(MAX(L1001:O1001)=MIN(L1001:O1001),0,IF($C$17="custo",(MAX(L1001:O1001)-N1001)/(MAX(L1001:O1001)-MIN(L1001:O1001)),(N1001-MIN(L1001:O1001))/(MAX(L1001:O1001)-MIN(L1001:O1001))))</f>
        <v>0.587484228979535</v>
      </c>
      <c r="AI1001" s="0" t="n">
        <f aca="false">IF(MAX(L1001:O1001)=MIN(L1001:O1001),0,IF($C$17="custo",(MAX(L1001:O1001)-O1001)/(MAX(L1001:O1001)-MIN(L1001:O1001)),(O1001-MIN(L1001:O1001))/(MAX(L1001:O1001)-MIN(L1001:O1001))))</f>
        <v>0</v>
      </c>
      <c r="AJ1001" s="0" t="n">
        <f aca="false">IF(MAX(P1001:S1001)=MIN(P1001:S1001),0,IF($D$17="custo",(MAX(P1001:S1001)-P1001)/(MAX(P1001:S1001)-MIN(P1001:S1001)),(P1001-MIN(P1001:S1001))/(MAX(P1001:S1001)-MIN(P1001:S1001))))</f>
        <v>0.147471121558446</v>
      </c>
      <c r="AK1001" s="0" t="n">
        <f aca="false">IF(MAX(P1001:S1001)=MIN(P1001:S1001),0,IF($D$17="custo",(MAX(P1001:S1001)-Q1001)/(MAX(P1001:S1001)-MIN(P1001:S1001)),(Q1001-MIN(P1001:S1001))/(MAX(P1001:S1001)-MIN(P1001:S1001))))</f>
        <v>0</v>
      </c>
      <c r="AL1001" s="0" t="n">
        <f aca="false">IF(MAX(P1001:S1001)=MIN(P1001:S1001),0,IF($D$17="custo",(MAX(P1001:S1001)-R1001)/(MAX(P1001:S1001)-MIN(P1001:S1001)),(R1001-MIN(P1001:S1001))/(MAX(P1001:S1001)-MIN(P1001:S1001))))</f>
        <v>0.742924845981183</v>
      </c>
      <c r="AM1001" s="0" t="n">
        <f aca="false">IF(MAX(P1001:S1001)=MIN(P1001:S1001),0,IF($D$17="custo",(MAX(P1001:S1001)-S1001)/(MAX(P1001:S1001)-MIN(P1001:S1001)),(S1001-MIN(P1001:S1001))/(MAX(P1001:S1001)-MIN(P1001:S1001))))</f>
        <v>1</v>
      </c>
      <c r="AN1001" s="0" t="n">
        <f aca="false">IF(MAX(T1001:W1001)=MIN(T1001:W1001),0,IF($E$17="custo",(MAX(T1001:W1001)-T1001)/(MAX(T1001:W1001)-MIN(T1001:W1001)),(T1001-MIN(T1001:W1001))/(MAX(T1001:W1001)-MIN(T1001:W1001))))</f>
        <v>0</v>
      </c>
      <c r="AO1001" s="0" t="n">
        <f aca="false">IF(MAX(T1001:W1001)=MIN(T1001:W1001),0,IF($E$17="custo",(MAX(T1001:W1001)-U1001)/(MAX(T1001:W1001)-MIN(T1001:W1001)),(U1001-MIN(T1001:W1001))/(MAX(T1001:W1001)-MIN(T1001:W1001))))</f>
        <v>0.631578947368421</v>
      </c>
      <c r="AP1001" s="0" t="n">
        <f aca="false">IF(MAX(T1001:W1001)=MIN(T1001:W1001),0,IF($E$17="custo",(MAX(T1001:W1001)-V1001)/(MAX(T1001:W1001)-MIN(T1001:W1001)),(V1001-MIN(T1001:W1001))/(MAX(T1001:W1001)-MIN(T1001:W1001))))</f>
        <v>0.736842105263158</v>
      </c>
      <c r="AQ1001" s="0" t="n">
        <f aca="false">IF(MAX(T1001:W1001)=MIN(T1001:W1001),0,IF($E$17="custo",(MAX(T1001:W1001)-W1001)/(MAX(T1001:W1001)-MIN(T1001:W1001)),(W1001-MIN(T1001:W1001))/(MAX(T1001:W1001)-MIN(T1001:W1001))))</f>
        <v>1</v>
      </c>
      <c r="AR1001" s="0" t="n">
        <f aca="false">IF(MAX(X1001:AA1001)=MIN(X1001:AA1001),0,IF($F$17="custo",(MAX(X1001:AA1001)-X1001)/(MAX(X1001:AA1001)-MIN(X1001:AA1001)),(X1001-MIN(X1001:AA1001))/(MAX(X1001:AA1001)-MIN(X1001:AA1001))))</f>
        <v>0</v>
      </c>
      <c r="AS1001" s="0" t="n">
        <f aca="false">IF(MAX(X1001:AA1001)=MIN(X1001:AA1001),0,IF($F$17="custo",(MAX(X1001:AA1001)-Y1001)/(MAX(X1001:AA1001)-MIN(X1001:AA1001)),(Y1001-MIN(X1001:AA1001))/(MAX(X1001:AA1001)-MIN(X1001:AA1001))))</f>
        <v>0.611111111111111</v>
      </c>
      <c r="AT1001" s="0" t="n">
        <f aca="false">IF(MAX(X1001:AA1001)=MIN(X1001:AA1001),0,IF($F$17="custo",(MAX(X1001:AA1001)-Z1001)/(MAX(X1001:AA1001)-MIN(X1001:AA1001)),(Z1001-MIN(X1001:AA1001))/(MAX(X1001:AA1001)-MIN(X1001:AA1001))))</f>
        <v>0.388888888888889</v>
      </c>
      <c r="AU1001" s="0" t="n">
        <f aca="false">IF(MAX(X1001:AA1001)=MIN(X1001:AA1001),0,IF($F$17="custo",(MAX(X1001:AA1001)-AA1001)/(MAX(X1001:AA1001)-MIN(X1001:AA1001)),(AA1001-MIN(X1001:AA1001))/(MAX(X1001:AA1001)-MIN(X1001:AA1001))))</f>
        <v>1</v>
      </c>
      <c r="AV1001" s="0" t="n">
        <f aca="false">STDEVP(AB1001:AE1001)</f>
        <v>0.40123731758184</v>
      </c>
      <c r="AW1001" s="0" t="n">
        <f aca="false">STDEVP(AF1001:AI1001)</f>
        <v>0.358278866565755</v>
      </c>
      <c r="AX1001" s="0" t="n">
        <f aca="false">STDEVP(AJ1001:AM1001)</f>
        <v>0.412397208388753</v>
      </c>
      <c r="AY1001" s="0" t="n">
        <f aca="false">STDEVP(AN1001:AQ1001)</f>
        <v>0.36724436149876</v>
      </c>
      <c r="AZ1001" s="0" t="n">
        <f aca="false">STDEVP(AR1001:AU1001)</f>
        <v>0.362177911400147</v>
      </c>
      <c r="BA1001" s="0" t="n">
        <f aca="false">AV1001*((1-IFERROR(CORREL(AB1001:AE1001,AF1001:AI1001),0))+(1-IFERROR(CORREL(AB1001:AE1001,AJ1001:AM1001),0))+(1-IFERROR(CORREL(AB1001:AE1001,AN1001:AQ1001),0))+(1-IFERROR(CORREL(AB1001:AE1001,AR1001:AU1001),0)))</f>
        <v>1.13063045332283</v>
      </c>
      <c r="BB1001" s="0" t="n">
        <f aca="false">AW1001*((1-IFERROR(CORREL(AF1001:AI1001,AB1001:AE1001),0))+(1-IFERROR(CORREL(AF1001:AI1001,AJ1001:AM1001),0))+(1-IFERROR(CORREL(AF1001:AI1001,AN1001:AQ1001),0))+(1-IFERROR(CORREL(AF1001:AI1001,AR1001:AU1001),0)))</f>
        <v>2.42305269978219</v>
      </c>
      <c r="BC1001" s="0" t="n">
        <f aca="false">AX1001*((1-IFERROR(CORREL(AJ1001:AM1001,AB1001:AE1001),0))+(1-IFERROR(CORREL(AJ1001:AM1001,AF1001:AI1001),0))+(1-IFERROR(CORREL(AJ1001:AM1001,AN1001:AQ1001),0))+(1-IFERROR(CORREL(AJ1001:AM1001,AR1001:AU1001),0)))</f>
        <v>1.07512381061633</v>
      </c>
      <c r="BD1001" s="0" t="n">
        <f aca="false">AY1001*((1-IFERROR(CORREL(AN1001:AQ1001,AB1001:AE1001),0))+(1-IFERROR(CORREL(AN1001:AQ1001,AF1001:AI1001),0))+(1-IFERROR(CORREL(AN1001:AQ1001,AJ1001:AM1001),0))+(1-IFERROR(CORREL(AN1001:AQ1001,AR1001:AU1001),0)))</f>
        <v>0.823760544379112</v>
      </c>
      <c r="BE1001" s="0" t="n">
        <f aca="false">AZ1001*((1-IFERROR(CORREL(AR1001:AU1001,AB1001:AE1001),0))+(1-IFERROR(CORREL(AR1001:AU1001,AF1001:AI1001),0))+(1-IFERROR(CORREL(AR1001:AU1001,AJ1001:AM1001),0))+(1-IFERROR(CORREL(AR1001:AU1001,AN1001:AQ1001),0)))</f>
        <v>0.929519852087073</v>
      </c>
      <c r="BF1001" s="0" t="n">
        <f aca="false">IF(SUM(BA1001:BE1001)&gt;0,BA1001/SUM(BA1001:BE1001),1/5)</f>
        <v>0.177156843758655</v>
      </c>
      <c r="BG1001" s="0" t="n">
        <f aca="false">IF(SUM(BA1001:BE1001)&gt;0,BB1001/SUM(BA1001:BE1001),1/5)</f>
        <v>0.379664608619677</v>
      </c>
      <c r="BH1001" s="0" t="n">
        <f aca="false">IF(SUM(BA1001:BE1001)&gt;0,BC1001/SUM(BA1001:BE1001),1/5)</f>
        <v>0.168459588523203</v>
      </c>
      <c r="BI1001" s="0" t="n">
        <f aca="false">IF(SUM(BA1001:BE1001)&gt;0,BD1001/SUM(BA1001:BE1001),1/5)</f>
        <v>0.129073843382004</v>
      </c>
      <c r="BJ1001" s="0" t="n">
        <f aca="false">IF(SUM(BA1001:BE1001)&gt;0,BE1001/SUM(BA1001:BE1001),1/5)</f>
        <v>0.145645115716461</v>
      </c>
      <c r="BK1001" s="0" t="n">
        <f aca="false">BF1001*AB1001+BG1001*AF1001+BH1001*AJ1001+BI1001*AN1001+BJ1001*AR1001</f>
        <v>0.315503481530032</v>
      </c>
      <c r="BL1001" s="0" t="n">
        <f aca="false">BF1001*AC1001+BG1001*AG1001+BH1001*AK1001+BI1001*AO1001+BJ1001*AS1001</f>
        <v>0.550190279249072</v>
      </c>
      <c r="BM1001" s="0" t="n">
        <f aca="false">BF1001*AD1001+BG1001*AH1001+BH1001*AL1001+BI1001*AP1001+BJ1001*AT1001</f>
        <v>0.643973714570704</v>
      </c>
      <c r="BN1001" s="0" t="n">
        <f aca="false">BF1001*AE1001+BG1001*AI1001+BH1001*AM1001+BI1001*AQ1001+BJ1001*AU1001</f>
        <v>0.620335391380323</v>
      </c>
      <c r="BO1001" s="0" t="n">
        <f aca="false">RANK(BK1001,$BK1001:$BN1001)</f>
        <v>4</v>
      </c>
      <c r="BP1001" s="0" t="n">
        <f aca="false">RANK(BL1001,$BK1001:$BN1001)</f>
        <v>3</v>
      </c>
      <c r="BQ1001" s="0" t="n">
        <f aca="false">RANK(BM1001,$BK1001:$BN1001)</f>
        <v>1</v>
      </c>
      <c r="BR1001" s="0" t="n">
        <f aca="false">RANK(BN1001,$BK1001:$BN1001)</f>
        <v>2</v>
      </c>
    </row>
    <row r="1002" customFormat="false" ht="15" hidden="false" customHeight="false" outlineLevel="0" collapsed="false">
      <c r="A1002" s="0" t="n">
        <v>979</v>
      </c>
      <c r="B1002" s="0" t="n">
        <f aca="false">RANDBETWEEN(1,$B$5)</f>
        <v>1</v>
      </c>
      <c r="C1002" s="0" t="n">
        <f aca="false">RANDBETWEEN(1,$B$5)</f>
        <v>4</v>
      </c>
      <c r="D1002" s="0" t="n">
        <f aca="false">RANDBETWEEN(1,$B$5)</f>
        <v>6</v>
      </c>
      <c r="E1002" s="0" t="n">
        <f aca="false">RANDBETWEEN(1,$B$5)</f>
        <v>6</v>
      </c>
      <c r="F1002" s="0" t="n">
        <f aca="false">RANDBETWEEN(1,$B$5)</f>
        <v>3</v>
      </c>
      <c r="G1002" s="0" t="n">
        <f aca="false">RANDBETWEEN(1,$B$5)</f>
        <v>3</v>
      </c>
      <c r="H1002" s="0" t="n">
        <f aca="true">NORMINV(RAND(),$B$8,$B$13)</f>
        <v>51.9992743901069</v>
      </c>
      <c r="I1002" s="0" t="n">
        <f aca="true">NORMINV(RAND(),$C$8,$C$13)</f>
        <v>60.6036839965522</v>
      </c>
      <c r="J1002" s="0" t="n">
        <f aca="true">NORMINV(RAND(),$D$8,$D$13)</f>
        <v>12.5889418520742</v>
      </c>
      <c r="K1002" s="0" t="n">
        <f aca="true">NORMINV(RAND(),$E$8,$E$13)</f>
        <v>2.9882410038059</v>
      </c>
      <c r="L1002" s="0" t="n">
        <f aca="true">NORMINV(RAND(),$B$9,$B$14)</f>
        <v>46.6562156733277</v>
      </c>
      <c r="M1002" s="0" t="n">
        <f aca="true">NORMINV(RAND(),$C$9,$C$14)</f>
        <v>54.3652590612589</v>
      </c>
      <c r="N1002" s="0" t="n">
        <f aca="true">NORMINV(RAND(),$D$9,$D$14)</f>
        <v>48.0221413581437</v>
      </c>
      <c r="O1002" s="0" t="n">
        <f aca="true">NORMINV(RAND(),$E$9,$E$14)</f>
        <v>27.5498520679623</v>
      </c>
      <c r="P1002" s="0" t="n">
        <f aca="true">NORMINV(RAND(),$B$10,$B$15)</f>
        <v>24.3465709575378</v>
      </c>
      <c r="Q1002" s="0" t="n">
        <f aca="true">NORMINV(RAND(),$C$10,$C$15)</f>
        <v>30.8721502856213</v>
      </c>
      <c r="R1002" s="0" t="n">
        <f aca="true">NORMINV(RAND(),$D$10,$D$15)</f>
        <v>9.94131062525594</v>
      </c>
      <c r="S1002" s="0" t="n">
        <f aca="true">NORMINV(RAND(),$E$10,$E$15)</f>
        <v>3.78297478701751</v>
      </c>
      <c r="T1002" s="0" t="n">
        <f aca="false">MEDIAN(INDEX(Avaliadores!$B$17:$B$22,$B1002),INDEX(Avaliadores!$B$17:$B$22,$C1002),INDEX(Avaliadores!$B$17:$B$22,$D1002),INDEX(Avaliadores!$B$17:$B$22,$E1002),INDEX(Avaliadores!$B$17:$B$22,$F1002),INDEX(Avaliadores!$B$17:$B$22,$G1002))</f>
        <v>2.41666666666667</v>
      </c>
      <c r="U1002" s="0" t="n">
        <f aca="false">MEDIAN(INDEX(Avaliadores!$C$17:$C$22,$B1002),INDEX(Avaliadores!$C$17:$C$22,$C1002),INDEX(Avaliadores!$C$17:$C$22,$D1002),INDEX(Avaliadores!$C$17:$C$22,$E1002),INDEX(Avaliadores!$C$17:$C$22,$F1002),INDEX(Avaliadores!$C$17:$C$22,$G1002))</f>
        <v>5.16666666666667</v>
      </c>
      <c r="V1002" s="0" t="n">
        <f aca="false">MEDIAN(INDEX(Avaliadores!$D$17:$D$22,$B1002),INDEX(Avaliadores!$D$17:$D$22,$C1002),INDEX(Avaliadores!$D$17:$D$22,$D1002),INDEX(Avaliadores!$D$17:$D$22,$E1002),INDEX(Avaliadores!$D$17:$D$22,$F1002),INDEX(Avaliadores!$D$17:$D$22,$G1002))</f>
        <v>5.66666666666667</v>
      </c>
      <c r="W1002" s="0" t="n">
        <f aca="false">MEDIAN(INDEX(Avaliadores!$E$17:$E$22,$B1002),INDEX(Avaliadores!$E$17:$E$22,$C1002),INDEX(Avaliadores!$E$17:$E$22,$D1002),INDEX(Avaliadores!$E$17:$E$22,$E1002),INDEX(Avaliadores!$E$17:$E$22,$F1002),INDEX(Avaliadores!$E$17:$E$22,$G1002))</f>
        <v>6.04166666666667</v>
      </c>
      <c r="X1002" s="0" t="n">
        <f aca="false">MEDIAN(INDEX(Avaliadores!$F$17:$F$22,$B1002),INDEX(Avaliadores!$F$17:$F$22,$C1002),INDEX(Avaliadores!$F$17:$F$22,$D1002),INDEX(Avaliadores!$F$17:$F$22,$E1002),INDEX(Avaliadores!$F$17:$F$22,$F1002),INDEX(Avaliadores!$F$17:$F$22,$G1002))</f>
        <v>2.91666666666667</v>
      </c>
      <c r="Y1002" s="0" t="n">
        <f aca="false">MEDIAN(INDEX(Avaliadores!$G$17:$G$22,$B1002),INDEX(Avaliadores!$G$17:$G$22,$C1002),INDEX(Avaliadores!$G$17:$G$22,$D1002),INDEX(Avaliadores!$G$17:$G$22,$E1002),INDEX(Avaliadores!$G$17:$G$22,$F1002),INDEX(Avaliadores!$G$17:$G$22,$G1002))</f>
        <v>5.04166666666667</v>
      </c>
      <c r="Z1002" s="0" t="n">
        <f aca="false">MEDIAN(INDEX(Avaliadores!$H$17:$H$22,$B1002),INDEX(Avaliadores!$H$17:$H$22,$C1002),INDEX(Avaliadores!$H$17:$H$22,$D1002),INDEX(Avaliadores!$H$17:$H$22,$E1002),INDEX(Avaliadores!$H$17:$H$22,$F1002),INDEX(Avaliadores!$H$17:$H$22,$G1002))</f>
        <v>3.91666666666667</v>
      </c>
      <c r="AA1002" s="0" t="n">
        <f aca="false">MEDIAN(INDEX(Avaliadores!$I$17:$I$22,$B1002),INDEX(Avaliadores!$I$17:$I$22,$C1002),INDEX(Avaliadores!$I$17:$I$22,$D1002),INDEX(Avaliadores!$I$17:$I$22,$E1002),INDEX(Avaliadores!$I$17:$I$22,$F1002),INDEX(Avaliadores!$I$17:$I$22,$G1002))</f>
        <v>6.91666666666667</v>
      </c>
      <c r="AB1002" s="0" t="n">
        <f aca="false">IF(MAX(H1002:K1002)=MIN(H1002:K1002),0,IF($B$17="custo",(MAX(H1002:K1002)-H1002)/(MAX(H1002:K1002)-MIN(H1002:K1002)),(H1002-MIN(H1002:K1002))/(MAX(H1002:K1002)-MIN(H1002:K1002))))</f>
        <v>0.149342071491642</v>
      </c>
      <c r="AC1002" s="0" t="n">
        <f aca="false">IF(MAX(H1002:K1002)=MIN(H1002:K1002),0,IF($B$17="custo",(MAX(H1002:K1002)-I1002)/(MAX(H1002:K1002)-MIN(H1002:K1002)),(I1002-MIN(H1002:K1002))/(MAX(H1002:K1002)-MIN(H1002:K1002))))</f>
        <v>0</v>
      </c>
      <c r="AD1002" s="0" t="n">
        <f aca="false">IF(MAX(H1002:K1002)=MIN(H1002:K1002),0,IF($B$17="custo",(MAX(H1002:K1002)-J1002)/(MAX(H1002:K1002)-MIN(H1002:K1002)),(J1002-MIN(H1002:K1002))/(MAX(H1002:K1002)-MIN(H1002:K1002))))</f>
        <v>0.833365841698432</v>
      </c>
      <c r="AE1002" s="0" t="n">
        <f aca="false">IF(MAX(H1002:K1002)=MIN(H1002:K1002),0,IF($B$17="custo",(MAX(H1002:K1002)-K1002)/(MAX(H1002:K1002)-MIN(H1002:K1002)),(K1002-MIN(H1002:K1002))/(MAX(H1002:K1002)-MIN(H1002:K1002))))</f>
        <v>1</v>
      </c>
      <c r="AF1002" s="0" t="n">
        <f aca="false">IF(MAX(L1002:O1002)=MIN(L1002:O1002),0,IF($C$17="custo",(MAX(L1002:O1002)-L1002)/(MAX(L1002:O1002)-MIN(L1002:O1002)),(L1002-MIN(L1002:O1002))/(MAX(L1002:O1002)-MIN(L1002:O1002))))</f>
        <v>0.71251439928328</v>
      </c>
      <c r="AG1002" s="0" t="n">
        <f aca="false">IF(MAX(L1002:O1002)=MIN(L1002:O1002),0,IF($C$17="custo",(MAX(L1002:O1002)-M1002)/(MAX(L1002:O1002)-MIN(L1002:O1002)),(M1002-MIN(L1002:O1002))/(MAX(L1002:O1002)-MIN(L1002:O1002))))</f>
        <v>1</v>
      </c>
      <c r="AH1002" s="0" t="n">
        <f aca="false">IF(MAX(L1002:O1002)=MIN(L1002:O1002),0,IF($C$17="custo",(MAX(L1002:O1002)-N1002)/(MAX(L1002:O1002)-MIN(L1002:O1002)),(N1002-MIN(L1002:O1002))/(MAX(L1002:O1002)-MIN(L1002:O1002))))</f>
        <v>0.763452491893903</v>
      </c>
      <c r="AI1002" s="0" t="n">
        <f aca="false">IF(MAX(L1002:O1002)=MIN(L1002:O1002),0,IF($C$17="custo",(MAX(L1002:O1002)-O1002)/(MAX(L1002:O1002)-MIN(L1002:O1002)),(O1002-MIN(L1002:O1002))/(MAX(L1002:O1002)-MIN(L1002:O1002))))</f>
        <v>0</v>
      </c>
      <c r="AJ1002" s="0" t="n">
        <f aca="false">IF(MAX(P1002:S1002)=MIN(P1002:S1002),0,IF($D$17="custo",(MAX(P1002:S1002)-P1002)/(MAX(P1002:S1002)-MIN(P1002:S1002)),(P1002-MIN(P1002:S1002))/(MAX(P1002:S1002)-MIN(P1002:S1002))))</f>
        <v>0.240892504403459</v>
      </c>
      <c r="AK1002" s="0" t="n">
        <f aca="false">IF(MAX(P1002:S1002)=MIN(P1002:S1002),0,IF($D$17="custo",(MAX(P1002:S1002)-Q1002)/(MAX(P1002:S1002)-MIN(P1002:S1002)),(Q1002-MIN(P1002:S1002))/(MAX(P1002:S1002)-MIN(P1002:S1002))))</f>
        <v>0</v>
      </c>
      <c r="AL1002" s="0" t="n">
        <f aca="false">IF(MAX(P1002:S1002)=MIN(P1002:S1002),0,IF($D$17="custo",(MAX(P1002:S1002)-R1002)/(MAX(P1002:S1002)-MIN(P1002:S1002)),(R1002-MIN(P1002:S1002))/(MAX(P1002:S1002)-MIN(P1002:S1002))))</f>
        <v>0.772664330866924</v>
      </c>
      <c r="AM1002" s="0" t="n">
        <f aca="false">IF(MAX(P1002:S1002)=MIN(P1002:S1002),0,IF($D$17="custo",(MAX(P1002:S1002)-S1002)/(MAX(P1002:S1002)-MIN(P1002:S1002)),(S1002-MIN(P1002:S1002))/(MAX(P1002:S1002)-MIN(P1002:S1002))))</f>
        <v>1</v>
      </c>
      <c r="AN1002" s="0" t="n">
        <f aca="false">IF(MAX(T1002:W1002)=MIN(T1002:W1002),0,IF($E$17="custo",(MAX(T1002:W1002)-T1002)/(MAX(T1002:W1002)-MIN(T1002:W1002)),(T1002-MIN(T1002:W1002))/(MAX(T1002:W1002)-MIN(T1002:W1002))))</f>
        <v>0</v>
      </c>
      <c r="AO1002" s="0" t="n">
        <f aca="false">IF(MAX(T1002:W1002)=MIN(T1002:W1002),0,IF($E$17="custo",(MAX(T1002:W1002)-U1002)/(MAX(T1002:W1002)-MIN(T1002:W1002)),(U1002-MIN(T1002:W1002))/(MAX(T1002:W1002)-MIN(T1002:W1002))))</f>
        <v>0.758620689655172</v>
      </c>
      <c r="AP1002" s="0" t="n">
        <f aca="false">IF(MAX(T1002:W1002)=MIN(T1002:W1002),0,IF($E$17="custo",(MAX(T1002:W1002)-V1002)/(MAX(T1002:W1002)-MIN(T1002:W1002)),(V1002-MIN(T1002:W1002))/(MAX(T1002:W1002)-MIN(T1002:W1002))))</f>
        <v>0.896551724137931</v>
      </c>
      <c r="AQ1002" s="0" t="n">
        <f aca="false">IF(MAX(T1002:W1002)=MIN(T1002:W1002),0,IF($E$17="custo",(MAX(T1002:W1002)-W1002)/(MAX(T1002:W1002)-MIN(T1002:W1002)),(W1002-MIN(T1002:W1002))/(MAX(T1002:W1002)-MIN(T1002:W1002))))</f>
        <v>1</v>
      </c>
      <c r="AR1002" s="0" t="n">
        <f aca="false">IF(MAX(X1002:AA1002)=MIN(X1002:AA1002),0,IF($F$17="custo",(MAX(X1002:AA1002)-X1002)/(MAX(X1002:AA1002)-MIN(X1002:AA1002)),(X1002-MIN(X1002:AA1002))/(MAX(X1002:AA1002)-MIN(X1002:AA1002))))</f>
        <v>0</v>
      </c>
      <c r="AS1002" s="0" t="n">
        <f aca="false">IF(MAX(X1002:AA1002)=MIN(X1002:AA1002),0,IF($F$17="custo",(MAX(X1002:AA1002)-Y1002)/(MAX(X1002:AA1002)-MIN(X1002:AA1002)),(Y1002-MIN(X1002:AA1002))/(MAX(X1002:AA1002)-MIN(X1002:AA1002))))</f>
        <v>0.53125</v>
      </c>
      <c r="AT1002" s="0" t="n">
        <f aca="false">IF(MAX(X1002:AA1002)=MIN(X1002:AA1002),0,IF($F$17="custo",(MAX(X1002:AA1002)-Z1002)/(MAX(X1002:AA1002)-MIN(X1002:AA1002)),(Z1002-MIN(X1002:AA1002))/(MAX(X1002:AA1002)-MIN(X1002:AA1002))))</f>
        <v>0.25</v>
      </c>
      <c r="AU1002" s="0" t="n">
        <f aca="false">IF(MAX(X1002:AA1002)=MIN(X1002:AA1002),0,IF($F$17="custo",(MAX(X1002:AA1002)-AA1002)/(MAX(X1002:AA1002)-MIN(X1002:AA1002)),(AA1002-MIN(X1002:AA1002))/(MAX(X1002:AA1002)-MIN(X1002:AA1002))))</f>
        <v>1</v>
      </c>
      <c r="AV1002" s="0" t="n">
        <f aca="false">STDEVP(AB1002:AE1002)</f>
        <v>0.428374547904785</v>
      </c>
      <c r="AW1002" s="0" t="n">
        <f aca="false">STDEVP(AF1002:AI1002)</f>
        <v>0.373474719697874</v>
      </c>
      <c r="AX1002" s="0" t="n">
        <f aca="false">STDEVP(AJ1002:AM1002)</f>
        <v>0.400448681061563</v>
      </c>
      <c r="AY1002" s="0" t="n">
        <f aca="false">STDEVP(AN1002:AQ1002)</f>
        <v>0.392691102549323</v>
      </c>
      <c r="AZ1002" s="0" t="n">
        <f aca="false">STDEVP(AR1002:AU1002)</f>
        <v>0.37131983244738</v>
      </c>
      <c r="BA1002" s="0" t="n">
        <f aca="false">AV1002*((1-IFERROR(CORREL(AB1002:AE1002,AF1002:AI1002),0))+(1-IFERROR(CORREL(AB1002:AE1002,AJ1002:AM1002),0))+(1-IFERROR(CORREL(AB1002:AE1002,AN1002:AQ1002),0))+(1-IFERROR(CORREL(AB1002:AE1002,AR1002:AU1002),0)))</f>
        <v>1.11873860010055</v>
      </c>
      <c r="BB1002" s="0" t="n">
        <f aca="false">AW1002*((1-IFERROR(CORREL(AF1002:AI1002,AB1002:AE1002),0))+(1-IFERROR(CORREL(AF1002:AI1002,AJ1002:AM1002),0))+(1-IFERROR(CORREL(AF1002:AI1002,AN1002:AQ1002),0))+(1-IFERROR(CORREL(AF1002:AI1002,AR1002:AU1002),0)))</f>
        <v>2.46318157772239</v>
      </c>
      <c r="BC1002" s="0" t="n">
        <f aca="false">AX1002*((1-IFERROR(CORREL(AJ1002:AM1002,AB1002:AE1002),0))+(1-IFERROR(CORREL(AJ1002:AM1002,AF1002:AI1002),0))+(1-IFERROR(CORREL(AJ1002:AM1002,AN1002:AQ1002),0))+(1-IFERROR(CORREL(AJ1002:AM1002,AR1002:AU1002),0)))</f>
        <v>1.10207191242202</v>
      </c>
      <c r="BD1002" s="0" t="n">
        <f aca="false">AY1002*((1-IFERROR(CORREL(AN1002:AQ1002,AB1002:AE1002),0))+(1-IFERROR(CORREL(AN1002:AQ1002,AF1002:AI1002),0))+(1-IFERROR(CORREL(AN1002:AQ1002,AJ1002:AM1002),0))+(1-IFERROR(CORREL(AN1002:AQ1002,AR1002:AU1002),0)))</f>
        <v>0.93157505718987</v>
      </c>
      <c r="BE1002" s="0" t="n">
        <f aca="false">AZ1002*((1-IFERROR(CORREL(AR1002:AU1002,AB1002:AE1002),0))+(1-IFERROR(CORREL(AR1002:AU1002,AF1002:AI1002),0))+(1-IFERROR(CORREL(AR1002:AU1002,AJ1002:AM1002),0))+(1-IFERROR(CORREL(AR1002:AU1002,AN1002:AQ1002),0)))</f>
        <v>1.08178051638422</v>
      </c>
      <c r="BF1002" s="0" t="n">
        <f aca="false">IF(SUM(BA1002:BE1002)&gt;0,BA1002/SUM(BA1002:BE1002),1/5)</f>
        <v>0.167042037573216</v>
      </c>
      <c r="BG1002" s="0" t="n">
        <f aca="false">IF(SUM(BA1002:BE1002)&gt;0,BB1002/SUM(BA1002:BE1002),1/5)</f>
        <v>0.367784636749438</v>
      </c>
      <c r="BH1002" s="0" t="n">
        <f aca="false">IF(SUM(BA1002:BE1002)&gt;0,BC1002/SUM(BA1002:BE1002),1/5)</f>
        <v>0.16455348710292</v>
      </c>
      <c r="BI1002" s="0" t="n">
        <f aca="false">IF(SUM(BA1002:BE1002)&gt;0,BD1002/SUM(BA1002:BE1002),1/5)</f>
        <v>0.139096117441013</v>
      </c>
      <c r="BJ1002" s="0" t="n">
        <f aca="false">IF(SUM(BA1002:BE1002)&gt;0,BE1002/SUM(BA1002:BE1002),1/5)</f>
        <v>0.161523721133412</v>
      </c>
      <c r="BK1002" s="0" t="n">
        <f aca="false">BF1002*AB1002+BG1002*AF1002+BH1002*AJ1002+BI1002*AN1002+BJ1002*AR1002</f>
        <v>0.326637955053059</v>
      </c>
      <c r="BL1002" s="0" t="n">
        <f aca="false">BF1002*AC1002+BG1002*AG1002+BH1002*AK1002+BI1002*AO1002+BJ1002*AS1002</f>
        <v>0.559115306143022</v>
      </c>
      <c r="BM1002" s="0" t="n">
        <f aca="false">BF1002*AD1002+BG1002*AH1002+BH1002*AL1002+BI1002*AP1002+BJ1002*AT1002</f>
        <v>0.712225629848059</v>
      </c>
      <c r="BN1002" s="0" t="n">
        <f aca="false">BF1002*AE1002+BG1002*AI1002+BH1002*AM1002+BI1002*AQ1002+BJ1002*AU1002</f>
        <v>0.632215363250562</v>
      </c>
      <c r="BO1002" s="0" t="n">
        <f aca="false">RANK(BK1002,$BK1002:$BN1002)</f>
        <v>4</v>
      </c>
      <c r="BP1002" s="0" t="n">
        <f aca="false">RANK(BL1002,$BK1002:$BN1002)</f>
        <v>3</v>
      </c>
      <c r="BQ1002" s="0" t="n">
        <f aca="false">RANK(BM1002,$BK1002:$BN1002)</f>
        <v>1</v>
      </c>
      <c r="BR1002" s="0" t="n">
        <f aca="false">RANK(BN1002,$BK1002:$BN1002)</f>
        <v>2</v>
      </c>
    </row>
    <row r="1003" customFormat="false" ht="15" hidden="false" customHeight="false" outlineLevel="0" collapsed="false">
      <c r="A1003" s="0" t="n">
        <v>980</v>
      </c>
      <c r="B1003" s="0" t="n">
        <f aca="false">RANDBETWEEN(1,$B$5)</f>
        <v>6</v>
      </c>
      <c r="C1003" s="0" t="n">
        <f aca="false">RANDBETWEEN(1,$B$5)</f>
        <v>6</v>
      </c>
      <c r="D1003" s="0" t="n">
        <f aca="false">RANDBETWEEN(1,$B$5)</f>
        <v>3</v>
      </c>
      <c r="E1003" s="0" t="n">
        <f aca="false">RANDBETWEEN(1,$B$5)</f>
        <v>2</v>
      </c>
      <c r="F1003" s="0" t="n">
        <f aca="false">RANDBETWEEN(1,$B$5)</f>
        <v>2</v>
      </c>
      <c r="G1003" s="0" t="n">
        <f aca="false">RANDBETWEEN(1,$B$5)</f>
        <v>1</v>
      </c>
      <c r="H1003" s="0" t="n">
        <f aca="true">NORMINV(RAND(),$B$8,$B$13)</f>
        <v>45.5014308670243</v>
      </c>
      <c r="I1003" s="0" t="n">
        <f aca="true">NORMINV(RAND(),$C$8,$C$13)</f>
        <v>69.1183855078224</v>
      </c>
      <c r="J1003" s="0" t="n">
        <f aca="true">NORMINV(RAND(),$D$8,$D$13)</f>
        <v>12.7558262910447</v>
      </c>
      <c r="K1003" s="0" t="n">
        <f aca="true">NORMINV(RAND(),$E$8,$E$13)</f>
        <v>3.11629716614967</v>
      </c>
      <c r="L1003" s="0" t="n">
        <f aca="true">NORMINV(RAND(),$B$9,$B$14)</f>
        <v>45.01986458733</v>
      </c>
      <c r="M1003" s="0" t="n">
        <f aca="true">NORMINV(RAND(),$C$9,$C$14)</f>
        <v>47.6419103707564</v>
      </c>
      <c r="N1003" s="0" t="n">
        <f aca="true">NORMINV(RAND(),$D$9,$D$14)</f>
        <v>43.8536647374966</v>
      </c>
      <c r="O1003" s="0" t="n">
        <f aca="true">NORMINV(RAND(),$E$9,$E$14)</f>
        <v>27.5323458846455</v>
      </c>
      <c r="P1003" s="0" t="n">
        <f aca="true">NORMINV(RAND(),$B$10,$B$15)</f>
        <v>24.9647954797797</v>
      </c>
      <c r="Q1003" s="0" t="n">
        <f aca="true">NORMINV(RAND(),$C$10,$C$15)</f>
        <v>27.4081279221902</v>
      </c>
      <c r="R1003" s="0" t="n">
        <f aca="true">NORMINV(RAND(),$D$10,$D$15)</f>
        <v>10.5413800361254</v>
      </c>
      <c r="S1003" s="0" t="n">
        <f aca="true">NORMINV(RAND(),$E$10,$E$15)</f>
        <v>4.01381576935375</v>
      </c>
      <c r="T1003" s="0" t="n">
        <f aca="false">MEDIAN(INDEX(Avaliadores!$B$17:$B$22,$B1003),INDEX(Avaliadores!$B$17:$B$22,$C1003),INDEX(Avaliadores!$B$17:$B$22,$D1003),INDEX(Avaliadores!$B$17:$B$22,$E1003),INDEX(Avaliadores!$B$17:$B$22,$F1003),INDEX(Avaliadores!$B$17:$B$22,$G1003))</f>
        <v>2.41666666666667</v>
      </c>
      <c r="U1003" s="0" t="n">
        <f aca="false">MEDIAN(INDEX(Avaliadores!$C$17:$C$22,$B1003),INDEX(Avaliadores!$C$17:$C$22,$C1003),INDEX(Avaliadores!$C$17:$C$22,$D1003),INDEX(Avaliadores!$C$17:$C$22,$E1003),INDEX(Avaliadores!$C$17:$C$22,$F1003),INDEX(Avaliadores!$C$17:$C$22,$G1003))</f>
        <v>5.04166666666667</v>
      </c>
      <c r="V1003" s="0" t="n">
        <f aca="false">MEDIAN(INDEX(Avaliadores!$D$17:$D$22,$B1003),INDEX(Avaliadores!$D$17:$D$22,$C1003),INDEX(Avaliadores!$D$17:$D$22,$D1003),INDEX(Avaliadores!$D$17:$D$22,$E1003),INDEX(Avaliadores!$D$17:$D$22,$F1003),INDEX(Avaliadores!$D$17:$D$22,$G1003))</f>
        <v>5.91666666666667</v>
      </c>
      <c r="W1003" s="0" t="n">
        <f aca="false">MEDIAN(INDEX(Avaliadores!$E$17:$E$22,$B1003),INDEX(Avaliadores!$E$17:$E$22,$C1003),INDEX(Avaliadores!$E$17:$E$22,$D1003),INDEX(Avaliadores!$E$17:$E$22,$E1003),INDEX(Avaliadores!$E$17:$E$22,$F1003),INDEX(Avaliadores!$E$17:$E$22,$G1003))</f>
        <v>6.04166666666667</v>
      </c>
      <c r="X1003" s="0" t="n">
        <f aca="false">MEDIAN(INDEX(Avaliadores!$F$17:$F$22,$B1003),INDEX(Avaliadores!$F$17:$F$22,$C1003),INDEX(Avaliadores!$F$17:$F$22,$D1003),INDEX(Avaliadores!$F$17:$F$22,$E1003),INDEX(Avaliadores!$F$17:$F$22,$F1003),INDEX(Avaliadores!$F$17:$F$22,$G1003))</f>
        <v>2.41666666666667</v>
      </c>
      <c r="Y1003" s="0" t="n">
        <f aca="false">MEDIAN(INDEX(Avaliadores!$G$17:$G$22,$B1003),INDEX(Avaliadores!$G$17:$G$22,$C1003),INDEX(Avaliadores!$G$17:$G$22,$D1003),INDEX(Avaliadores!$G$17:$G$22,$E1003),INDEX(Avaliadores!$G$17:$G$22,$F1003),INDEX(Avaliadores!$G$17:$G$22,$G1003))</f>
        <v>5.41666666666667</v>
      </c>
      <c r="Z1003" s="0" t="n">
        <f aca="false">MEDIAN(INDEX(Avaliadores!$H$17:$H$22,$B1003),INDEX(Avaliadores!$H$17:$H$22,$C1003),INDEX(Avaliadores!$H$17:$H$22,$D1003),INDEX(Avaliadores!$H$17:$H$22,$E1003),INDEX(Avaliadores!$H$17:$H$22,$F1003),INDEX(Avaliadores!$H$17:$H$22,$G1003))</f>
        <v>4.04166666666667</v>
      </c>
      <c r="AA1003" s="0" t="n">
        <f aca="false">MEDIAN(INDEX(Avaliadores!$I$17:$I$22,$B1003),INDEX(Avaliadores!$I$17:$I$22,$C1003),INDEX(Avaliadores!$I$17:$I$22,$D1003),INDEX(Avaliadores!$I$17:$I$22,$E1003),INDEX(Avaliadores!$I$17:$I$22,$F1003),INDEX(Avaliadores!$I$17:$I$22,$G1003))</f>
        <v>6.91666666666667</v>
      </c>
      <c r="AB1003" s="0" t="n">
        <f aca="false">IF(MAX(H1003:K1003)=MIN(H1003:K1003),0,IF($B$17="custo",(MAX(H1003:K1003)-H1003)/(MAX(H1003:K1003)-MIN(H1003:K1003)),(H1003-MIN(H1003:K1003))/(MAX(H1003:K1003)-MIN(H1003:K1003))))</f>
        <v>0.357821324054782</v>
      </c>
      <c r="AC1003" s="0" t="n">
        <f aca="false">IF(MAX(H1003:K1003)=MIN(H1003:K1003),0,IF($B$17="custo",(MAX(H1003:K1003)-I1003)/(MAX(H1003:K1003)-MIN(H1003:K1003)),(I1003-MIN(H1003:K1003))/(MAX(H1003:K1003)-MIN(H1003:K1003))))</f>
        <v>0</v>
      </c>
      <c r="AD1003" s="0" t="n">
        <f aca="false">IF(MAX(H1003:K1003)=MIN(H1003:K1003),0,IF($B$17="custo",(MAX(H1003:K1003)-J1003)/(MAX(H1003:K1003)-MIN(H1003:K1003)),(J1003-MIN(H1003:K1003))/(MAX(H1003:K1003)-MIN(H1003:K1003))))</f>
        <v>0.853951149621296</v>
      </c>
      <c r="AE1003" s="0" t="n">
        <f aca="false">IF(MAX(H1003:K1003)=MIN(H1003:K1003),0,IF($B$17="custo",(MAX(H1003:K1003)-K1003)/(MAX(H1003:K1003)-MIN(H1003:K1003)),(K1003-MIN(H1003:K1003))/(MAX(H1003:K1003)-MIN(H1003:K1003))))</f>
        <v>1</v>
      </c>
      <c r="AF1003" s="0" t="n">
        <f aca="false">IF(MAX(L1003:O1003)=MIN(L1003:O1003),0,IF($C$17="custo",(MAX(L1003:O1003)-L1003)/(MAX(L1003:O1003)-MIN(L1003:O1003)),(L1003-MIN(L1003:O1003))/(MAX(L1003:O1003)-MIN(L1003:O1003))))</f>
        <v>0.86961200550925</v>
      </c>
      <c r="AG1003" s="0" t="n">
        <f aca="false">IF(MAX(L1003:O1003)=MIN(L1003:O1003),0,IF($C$17="custo",(MAX(L1003:O1003)-M1003)/(MAX(L1003:O1003)-MIN(L1003:O1003)),(M1003-MIN(L1003:O1003))/(MAX(L1003:O1003)-MIN(L1003:O1003))))</f>
        <v>1</v>
      </c>
      <c r="AH1003" s="0" t="n">
        <f aca="false">IF(MAX(L1003:O1003)=MIN(L1003:O1003),0,IF($C$17="custo",(MAX(L1003:O1003)-N1003)/(MAX(L1003:O1003)-MIN(L1003:O1003)),(N1003-MIN(L1003:O1003))/(MAX(L1003:O1003)-MIN(L1003:O1003))))</f>
        <v>0.811619707832249</v>
      </c>
      <c r="AI1003" s="0" t="n">
        <f aca="false">IF(MAX(L1003:O1003)=MIN(L1003:O1003),0,IF($C$17="custo",(MAX(L1003:O1003)-O1003)/(MAX(L1003:O1003)-MIN(L1003:O1003)),(O1003-MIN(L1003:O1003))/(MAX(L1003:O1003)-MIN(L1003:O1003))))</f>
        <v>0</v>
      </c>
      <c r="AJ1003" s="0" t="n">
        <f aca="false">IF(MAX(P1003:S1003)=MIN(P1003:S1003),0,IF($D$17="custo",(MAX(P1003:S1003)-P1003)/(MAX(P1003:S1003)-MIN(P1003:S1003)),(P1003-MIN(P1003:S1003))/(MAX(P1003:S1003)-MIN(P1003:S1003))))</f>
        <v>0.10444130293073</v>
      </c>
      <c r="AK1003" s="0" t="n">
        <f aca="false">IF(MAX(P1003:S1003)=MIN(P1003:S1003),0,IF($D$17="custo",(MAX(P1003:S1003)-Q1003)/(MAX(P1003:S1003)-MIN(P1003:S1003)),(Q1003-MIN(P1003:S1003))/(MAX(P1003:S1003)-MIN(P1003:S1003))))</f>
        <v>0</v>
      </c>
      <c r="AL1003" s="0" t="n">
        <f aca="false">IF(MAX(P1003:S1003)=MIN(P1003:S1003),0,IF($D$17="custo",(MAX(P1003:S1003)-R1003)/(MAX(P1003:S1003)-MIN(P1003:S1003)),(R1003-MIN(P1003:S1003))/(MAX(P1003:S1003)-MIN(P1003:S1003))))</f>
        <v>0.720976439737717</v>
      </c>
      <c r="AM1003" s="0" t="n">
        <f aca="false">IF(MAX(P1003:S1003)=MIN(P1003:S1003),0,IF($D$17="custo",(MAX(P1003:S1003)-S1003)/(MAX(P1003:S1003)-MIN(P1003:S1003)),(S1003-MIN(P1003:S1003))/(MAX(P1003:S1003)-MIN(P1003:S1003))))</f>
        <v>1</v>
      </c>
      <c r="AN1003" s="0" t="n">
        <f aca="false">IF(MAX(T1003:W1003)=MIN(T1003:W1003),0,IF($E$17="custo",(MAX(T1003:W1003)-T1003)/(MAX(T1003:W1003)-MIN(T1003:W1003)),(T1003-MIN(T1003:W1003))/(MAX(T1003:W1003)-MIN(T1003:W1003))))</f>
        <v>0</v>
      </c>
      <c r="AO1003" s="0" t="n">
        <f aca="false">IF(MAX(T1003:W1003)=MIN(T1003:W1003),0,IF($E$17="custo",(MAX(T1003:W1003)-U1003)/(MAX(T1003:W1003)-MIN(T1003:W1003)),(U1003-MIN(T1003:W1003))/(MAX(T1003:W1003)-MIN(T1003:W1003))))</f>
        <v>0.724137931034483</v>
      </c>
      <c r="AP1003" s="0" t="n">
        <f aca="false">IF(MAX(T1003:W1003)=MIN(T1003:W1003),0,IF($E$17="custo",(MAX(T1003:W1003)-V1003)/(MAX(T1003:W1003)-MIN(T1003:W1003)),(V1003-MIN(T1003:W1003))/(MAX(T1003:W1003)-MIN(T1003:W1003))))</f>
        <v>0.96551724137931</v>
      </c>
      <c r="AQ1003" s="0" t="n">
        <f aca="false">IF(MAX(T1003:W1003)=MIN(T1003:W1003),0,IF($E$17="custo",(MAX(T1003:W1003)-W1003)/(MAX(T1003:W1003)-MIN(T1003:W1003)),(W1003-MIN(T1003:W1003))/(MAX(T1003:W1003)-MIN(T1003:W1003))))</f>
        <v>1</v>
      </c>
      <c r="AR1003" s="0" t="n">
        <f aca="false">IF(MAX(X1003:AA1003)=MIN(X1003:AA1003),0,IF($F$17="custo",(MAX(X1003:AA1003)-X1003)/(MAX(X1003:AA1003)-MIN(X1003:AA1003)),(X1003-MIN(X1003:AA1003))/(MAX(X1003:AA1003)-MIN(X1003:AA1003))))</f>
        <v>0</v>
      </c>
      <c r="AS1003" s="0" t="n">
        <f aca="false">IF(MAX(X1003:AA1003)=MIN(X1003:AA1003),0,IF($F$17="custo",(MAX(X1003:AA1003)-Y1003)/(MAX(X1003:AA1003)-MIN(X1003:AA1003)),(Y1003-MIN(X1003:AA1003))/(MAX(X1003:AA1003)-MIN(X1003:AA1003))))</f>
        <v>0.666666666666667</v>
      </c>
      <c r="AT1003" s="0" t="n">
        <f aca="false">IF(MAX(X1003:AA1003)=MIN(X1003:AA1003),0,IF($F$17="custo",(MAX(X1003:AA1003)-Z1003)/(MAX(X1003:AA1003)-MIN(X1003:AA1003)),(Z1003-MIN(X1003:AA1003))/(MAX(X1003:AA1003)-MIN(X1003:AA1003))))</f>
        <v>0.361111111111111</v>
      </c>
      <c r="AU1003" s="0" t="n">
        <f aca="false">IF(MAX(X1003:AA1003)=MIN(X1003:AA1003),0,IF($F$17="custo",(MAX(X1003:AA1003)-AA1003)/(MAX(X1003:AA1003)-MIN(X1003:AA1003)),(AA1003-MIN(X1003:AA1003))/(MAX(X1003:AA1003)-MIN(X1003:AA1003))))</f>
        <v>1</v>
      </c>
      <c r="AV1003" s="0" t="n">
        <f aca="false">STDEVP(AB1003:AE1003)</f>
        <v>0.398209836976703</v>
      </c>
      <c r="AW1003" s="0" t="n">
        <f aca="false">STDEVP(AF1003:AI1003)</f>
        <v>0.392969691932621</v>
      </c>
      <c r="AX1003" s="0" t="n">
        <f aca="false">STDEVP(AJ1003:AM1003)</f>
        <v>0.417635465628384</v>
      </c>
      <c r="AY1003" s="0" t="n">
        <f aca="false">STDEVP(AN1003:AQ1003)</f>
        <v>0.402504052756164</v>
      </c>
      <c r="AZ1003" s="0" t="n">
        <f aca="false">STDEVP(AR1003:AU1003)</f>
        <v>0.369754986443726</v>
      </c>
      <c r="BA1003" s="0" t="n">
        <f aca="false">AV1003*((1-IFERROR(CORREL(AB1003:AE1003,AF1003:AI1003),0))+(1-IFERROR(CORREL(AB1003:AE1003,AJ1003:AM1003),0))+(1-IFERROR(CORREL(AB1003:AE1003,AN1003:AQ1003),0))+(1-IFERROR(CORREL(AB1003:AE1003,AR1003:AU1003),0)))</f>
        <v>1.175807033551</v>
      </c>
      <c r="BB1003" s="0" t="n">
        <f aca="false">AW1003*((1-IFERROR(CORREL(AF1003:AI1003,AB1003:AE1003),0))+(1-IFERROR(CORREL(AF1003:AI1003,AJ1003:AM1003),0))+(1-IFERROR(CORREL(AF1003:AI1003,AN1003:AQ1003),0))+(1-IFERROR(CORREL(AF1003:AI1003,AR1003:AU1003),0)))</f>
        <v>2.65338298393194</v>
      </c>
      <c r="BC1003" s="0" t="n">
        <f aca="false">AX1003*((1-IFERROR(CORREL(AJ1003:AM1003,AB1003:AE1003),0))+(1-IFERROR(CORREL(AJ1003:AM1003,AF1003:AI1003),0))+(1-IFERROR(CORREL(AJ1003:AM1003,AN1003:AQ1003),0))+(1-IFERROR(CORREL(AJ1003:AM1003,AR1003:AU1003),0)))</f>
        <v>1.0972200598414</v>
      </c>
      <c r="BD1003" s="0" t="n">
        <f aca="false">AY1003*((1-IFERROR(CORREL(AN1003:AQ1003,AB1003:AE1003),0))+(1-IFERROR(CORREL(AN1003:AQ1003,AF1003:AI1003),0))+(1-IFERROR(CORREL(AN1003:AQ1003,AJ1003:AM1003),0))+(1-IFERROR(CORREL(AN1003:AQ1003,AR1003:AU1003),0)))</f>
        <v>0.989102284097221</v>
      </c>
      <c r="BE1003" s="0" t="n">
        <f aca="false">AZ1003*((1-IFERROR(CORREL(AR1003:AU1003,AB1003:AE1003),0))+(1-IFERROR(CORREL(AR1003:AU1003,AF1003:AI1003),0))+(1-IFERROR(CORREL(AR1003:AU1003,AJ1003:AM1003),0))+(1-IFERROR(CORREL(AR1003:AU1003,AN1003:AQ1003),0)))</f>
        <v>1.12454532731818</v>
      </c>
      <c r="BF1003" s="0" t="n">
        <f aca="false">IF(SUM(BA1003:BE1003)&gt;0,BA1003/SUM(BA1003:BE1003),1/5)</f>
        <v>0.16701667593316</v>
      </c>
      <c r="BG1003" s="0" t="n">
        <f aca="false">IF(SUM(BA1003:BE1003)&gt;0,BB1003/SUM(BA1003:BE1003),1/5)</f>
        <v>0.37689790357484</v>
      </c>
      <c r="BH1003" s="0" t="n">
        <f aca="false">IF(SUM(BA1003:BE1003)&gt;0,BC1003/SUM(BA1003:BE1003),1/5)</f>
        <v>0.155853845004191</v>
      </c>
      <c r="BI1003" s="0" t="n">
        <f aca="false">IF(SUM(BA1003:BE1003)&gt;0,BD1003/SUM(BA1003:BE1003),1/5)</f>
        <v>0.140496332250124</v>
      </c>
      <c r="BJ1003" s="0" t="n">
        <f aca="false">IF(SUM(BA1003:BE1003)&gt;0,BE1003/SUM(BA1003:BE1003),1/5)</f>
        <v>0.159735243237685</v>
      </c>
      <c r="BK1003" s="0" t="n">
        <f aca="false">BF1003*AB1003+BG1003*AF1003+BH1003*AJ1003+BI1003*AN1003+BJ1003*AR1003</f>
        <v>0.403794648560582</v>
      </c>
      <c r="BL1003" s="0" t="n">
        <f aca="false">BF1003*AC1003+BG1003*AG1003+BH1003*AK1003+BI1003*AO1003+BJ1003*AS1003</f>
        <v>0.585126789086835</v>
      </c>
      <c r="BM1003" s="0" t="n">
        <f aca="false">BF1003*AD1003+BG1003*AH1003+BH1003*AL1003+BI1003*AP1003+BJ1003*AT1003</f>
        <v>0.754222601398818</v>
      </c>
      <c r="BN1003" s="0" t="n">
        <f aca="false">BF1003*AE1003+BG1003*AI1003+BH1003*AM1003+BI1003*AQ1003+BJ1003*AU1003</f>
        <v>0.623102096425161</v>
      </c>
      <c r="BO1003" s="0" t="n">
        <f aca="false">RANK(BK1003,$BK1003:$BN1003)</f>
        <v>4</v>
      </c>
      <c r="BP1003" s="0" t="n">
        <f aca="false">RANK(BL1003,$BK1003:$BN1003)</f>
        <v>3</v>
      </c>
      <c r="BQ1003" s="0" t="n">
        <f aca="false">RANK(BM1003,$BK1003:$BN1003)</f>
        <v>1</v>
      </c>
      <c r="BR1003" s="0" t="n">
        <f aca="false">RANK(BN1003,$BK1003:$BN1003)</f>
        <v>2</v>
      </c>
    </row>
    <row r="1004" customFormat="false" ht="15" hidden="false" customHeight="false" outlineLevel="0" collapsed="false">
      <c r="A1004" s="0" t="n">
        <v>981</v>
      </c>
      <c r="B1004" s="0" t="n">
        <f aca="false">RANDBETWEEN(1,$B$5)</f>
        <v>5</v>
      </c>
      <c r="C1004" s="0" t="n">
        <f aca="false">RANDBETWEEN(1,$B$5)</f>
        <v>6</v>
      </c>
      <c r="D1004" s="0" t="n">
        <f aca="false">RANDBETWEEN(1,$B$5)</f>
        <v>1</v>
      </c>
      <c r="E1004" s="0" t="n">
        <f aca="false">RANDBETWEEN(1,$B$5)</f>
        <v>4</v>
      </c>
      <c r="F1004" s="0" t="n">
        <f aca="false">RANDBETWEEN(1,$B$5)</f>
        <v>6</v>
      </c>
      <c r="G1004" s="0" t="n">
        <f aca="false">RANDBETWEEN(1,$B$5)</f>
        <v>5</v>
      </c>
      <c r="H1004" s="0" t="n">
        <f aca="true">NORMINV(RAND(),$B$8,$B$13)</f>
        <v>50.69084778836</v>
      </c>
      <c r="I1004" s="0" t="n">
        <f aca="true">NORMINV(RAND(),$C$8,$C$13)</f>
        <v>62.3820191673858</v>
      </c>
      <c r="J1004" s="0" t="n">
        <f aca="true">NORMINV(RAND(),$D$8,$D$13)</f>
        <v>16.70158683374</v>
      </c>
      <c r="K1004" s="0" t="n">
        <f aca="true">NORMINV(RAND(),$E$8,$E$13)</f>
        <v>3.38355513512959</v>
      </c>
      <c r="L1004" s="0" t="n">
        <f aca="true">NORMINV(RAND(),$B$9,$B$14)</f>
        <v>43.3150913904329</v>
      </c>
      <c r="M1004" s="0" t="n">
        <f aca="true">NORMINV(RAND(),$C$9,$C$14)</f>
        <v>59.383528804365</v>
      </c>
      <c r="N1004" s="0" t="n">
        <f aca="true">NORMINV(RAND(),$D$9,$D$14)</f>
        <v>44.509919898442</v>
      </c>
      <c r="O1004" s="0" t="n">
        <f aca="true">NORMINV(RAND(),$E$9,$E$14)</f>
        <v>22.6439501667913</v>
      </c>
      <c r="P1004" s="0" t="n">
        <f aca="true">NORMINV(RAND(),$B$10,$B$15)</f>
        <v>23.1018705501284</v>
      </c>
      <c r="Q1004" s="0" t="n">
        <f aca="true">NORMINV(RAND(),$C$10,$C$15)</f>
        <v>29.7843116007428</v>
      </c>
      <c r="R1004" s="0" t="n">
        <f aca="true">NORMINV(RAND(),$D$10,$D$15)</f>
        <v>9.52411117998753</v>
      </c>
      <c r="S1004" s="0" t="n">
        <f aca="true">NORMINV(RAND(),$E$10,$E$15)</f>
        <v>3.85325026701187</v>
      </c>
      <c r="T1004" s="0" t="n">
        <f aca="false">MEDIAN(INDEX(Avaliadores!$B$17:$B$22,$B1004),INDEX(Avaliadores!$B$17:$B$22,$C1004),INDEX(Avaliadores!$B$17:$B$22,$D1004),INDEX(Avaliadores!$B$17:$B$22,$E1004),INDEX(Avaliadores!$B$17:$B$22,$F1004),INDEX(Avaliadores!$B$17:$B$22,$G1004))</f>
        <v>2.29166666666667</v>
      </c>
      <c r="U1004" s="0" t="n">
        <f aca="false">MEDIAN(INDEX(Avaliadores!$C$17:$C$22,$B1004),INDEX(Avaliadores!$C$17:$C$22,$C1004),INDEX(Avaliadores!$C$17:$C$22,$D1004),INDEX(Avaliadores!$C$17:$C$22,$E1004),INDEX(Avaliadores!$C$17:$C$22,$F1004),INDEX(Avaliadores!$C$17:$C$22,$G1004))</f>
        <v>5.54166666666667</v>
      </c>
      <c r="V1004" s="0" t="n">
        <f aca="false">MEDIAN(INDEX(Avaliadores!$D$17:$D$22,$B1004),INDEX(Avaliadores!$D$17:$D$22,$C1004),INDEX(Avaliadores!$D$17:$D$22,$D1004),INDEX(Avaliadores!$D$17:$D$22,$E1004),INDEX(Avaliadores!$D$17:$D$22,$F1004),INDEX(Avaliadores!$D$17:$D$22,$G1004))</f>
        <v>5.54166666666667</v>
      </c>
      <c r="W1004" s="0" t="n">
        <f aca="false">MEDIAN(INDEX(Avaliadores!$E$17:$E$22,$B1004),INDEX(Avaliadores!$E$17:$E$22,$C1004),INDEX(Avaliadores!$E$17:$E$22,$D1004),INDEX(Avaliadores!$E$17:$E$22,$E1004),INDEX(Avaliadores!$E$17:$E$22,$F1004),INDEX(Avaliadores!$E$17:$E$22,$G1004))</f>
        <v>6.79166666666667</v>
      </c>
      <c r="X1004" s="0" t="n">
        <f aca="false">MEDIAN(INDEX(Avaliadores!$F$17:$F$22,$B1004),INDEX(Avaliadores!$F$17:$F$22,$C1004),INDEX(Avaliadores!$F$17:$F$22,$D1004),INDEX(Avaliadores!$F$17:$F$22,$E1004),INDEX(Avaliadores!$F$17:$F$22,$F1004),INDEX(Avaliadores!$F$17:$F$22,$G1004))</f>
        <v>2.79166666666667</v>
      </c>
      <c r="Y1004" s="0" t="n">
        <f aca="false">MEDIAN(INDEX(Avaliadores!$G$17:$G$22,$B1004),INDEX(Avaliadores!$G$17:$G$22,$C1004),INDEX(Avaliadores!$G$17:$G$22,$D1004),INDEX(Avaliadores!$G$17:$G$22,$E1004),INDEX(Avaliadores!$G$17:$G$22,$F1004),INDEX(Avaliadores!$G$17:$G$22,$G1004))</f>
        <v>4.79166666666667</v>
      </c>
      <c r="Z1004" s="0" t="n">
        <f aca="false">MEDIAN(INDEX(Avaliadores!$H$17:$H$22,$B1004),INDEX(Avaliadores!$H$17:$H$22,$C1004),INDEX(Avaliadores!$H$17:$H$22,$D1004),INDEX(Avaliadores!$H$17:$H$22,$E1004),INDEX(Avaliadores!$H$17:$H$22,$F1004),INDEX(Avaliadores!$H$17:$H$22,$G1004))</f>
        <v>3.79166666666667</v>
      </c>
      <c r="AA1004" s="0" t="n">
        <f aca="false">MEDIAN(INDEX(Avaliadores!$I$17:$I$22,$B1004),INDEX(Avaliadores!$I$17:$I$22,$C1004),INDEX(Avaliadores!$I$17:$I$22,$D1004),INDEX(Avaliadores!$I$17:$I$22,$E1004),INDEX(Avaliadores!$I$17:$I$22,$F1004),INDEX(Avaliadores!$I$17:$I$22,$G1004))</f>
        <v>6.79166666666667</v>
      </c>
      <c r="AB1004" s="0" t="n">
        <f aca="false">IF(MAX(H1004:K1004)=MIN(H1004:K1004),0,IF($B$17="custo",(MAX(H1004:K1004)-H1004)/(MAX(H1004:K1004)-MIN(H1004:K1004)),(H1004-MIN(H1004:K1004))/(MAX(H1004:K1004)-MIN(H1004:K1004))))</f>
        <v>0.198160605886856</v>
      </c>
      <c r="AC1004" s="0" t="n">
        <f aca="false">IF(MAX(H1004:K1004)=MIN(H1004:K1004),0,IF($B$17="custo",(MAX(H1004:K1004)-I1004)/(MAX(H1004:K1004)-MIN(H1004:K1004)),(I1004-MIN(H1004:K1004))/(MAX(H1004:K1004)-MIN(H1004:K1004))))</f>
        <v>0</v>
      </c>
      <c r="AD1004" s="0" t="n">
        <f aca="false">IF(MAX(H1004:K1004)=MIN(H1004:K1004),0,IF($B$17="custo",(MAX(H1004:K1004)-J1004)/(MAX(H1004:K1004)-MIN(H1004:K1004)),(J1004-MIN(H1004:K1004))/(MAX(H1004:K1004)-MIN(H1004:K1004))))</f>
        <v>0.774264772531552</v>
      </c>
      <c r="AE1004" s="0" t="n">
        <f aca="false">IF(MAX(H1004:K1004)=MIN(H1004:K1004),0,IF($B$17="custo",(MAX(H1004:K1004)-K1004)/(MAX(H1004:K1004)-MIN(H1004:K1004)),(K1004-MIN(H1004:K1004))/(MAX(H1004:K1004)-MIN(H1004:K1004))))</f>
        <v>1</v>
      </c>
      <c r="AF1004" s="0" t="n">
        <f aca="false">IF(MAX(L1004:O1004)=MIN(L1004:O1004),0,IF($C$17="custo",(MAX(L1004:O1004)-L1004)/(MAX(L1004:O1004)-MIN(L1004:O1004)),(L1004-MIN(L1004:O1004))/(MAX(L1004:O1004)-MIN(L1004:O1004))))</f>
        <v>0.562639583528079</v>
      </c>
      <c r="AG1004" s="0" t="n">
        <f aca="false">IF(MAX(L1004:O1004)=MIN(L1004:O1004),0,IF($C$17="custo",(MAX(L1004:O1004)-M1004)/(MAX(L1004:O1004)-MIN(L1004:O1004)),(M1004-MIN(L1004:O1004))/(MAX(L1004:O1004)-MIN(L1004:O1004))))</f>
        <v>1</v>
      </c>
      <c r="AH1004" s="0" t="n">
        <f aca="false">IF(MAX(L1004:O1004)=MIN(L1004:O1004),0,IF($C$17="custo",(MAX(L1004:O1004)-N1004)/(MAX(L1004:O1004)-MIN(L1004:O1004)),(N1004-MIN(L1004:O1004))/(MAX(L1004:O1004)-MIN(L1004:O1004))))</f>
        <v>0.595161146167535</v>
      </c>
      <c r="AI1004" s="0" t="n">
        <f aca="false">IF(MAX(L1004:O1004)=MIN(L1004:O1004),0,IF($C$17="custo",(MAX(L1004:O1004)-O1004)/(MAX(L1004:O1004)-MIN(L1004:O1004)),(O1004-MIN(L1004:O1004))/(MAX(L1004:O1004)-MIN(L1004:O1004))))</f>
        <v>0</v>
      </c>
      <c r="AJ1004" s="0" t="n">
        <f aca="false">IF(MAX(P1004:S1004)=MIN(P1004:S1004),0,IF($D$17="custo",(MAX(P1004:S1004)-P1004)/(MAX(P1004:S1004)-MIN(P1004:S1004)),(P1004-MIN(P1004:S1004))/(MAX(P1004:S1004)-MIN(P1004:S1004))))</f>
        <v>0.257700252396609</v>
      </c>
      <c r="AK1004" s="0" t="n">
        <f aca="false">IF(MAX(P1004:S1004)=MIN(P1004:S1004),0,IF($D$17="custo",(MAX(P1004:S1004)-Q1004)/(MAX(P1004:S1004)-MIN(P1004:S1004)),(Q1004-MIN(P1004:S1004))/(MAX(P1004:S1004)-MIN(P1004:S1004))))</f>
        <v>0</v>
      </c>
      <c r="AL1004" s="0" t="n">
        <f aca="false">IF(MAX(P1004:S1004)=MIN(P1004:S1004),0,IF($D$17="custo",(MAX(P1004:S1004)-R1004)/(MAX(P1004:S1004)-MIN(P1004:S1004)),(R1004-MIN(P1004:S1004))/(MAX(P1004:S1004)-MIN(P1004:S1004))))</f>
        <v>0.78131011145313</v>
      </c>
      <c r="AM1004" s="0" t="n">
        <f aca="false">IF(MAX(P1004:S1004)=MIN(P1004:S1004),0,IF($D$17="custo",(MAX(P1004:S1004)-S1004)/(MAX(P1004:S1004)-MIN(P1004:S1004)),(S1004-MIN(P1004:S1004))/(MAX(P1004:S1004)-MIN(P1004:S1004))))</f>
        <v>1</v>
      </c>
      <c r="AN1004" s="0" t="n">
        <f aca="false">IF(MAX(T1004:W1004)=MIN(T1004:W1004),0,IF($E$17="custo",(MAX(T1004:W1004)-T1004)/(MAX(T1004:W1004)-MIN(T1004:W1004)),(T1004-MIN(T1004:W1004))/(MAX(T1004:W1004)-MIN(T1004:W1004))))</f>
        <v>0</v>
      </c>
      <c r="AO1004" s="0" t="n">
        <f aca="false">IF(MAX(T1004:W1004)=MIN(T1004:W1004),0,IF($E$17="custo",(MAX(T1004:W1004)-U1004)/(MAX(T1004:W1004)-MIN(T1004:W1004)),(U1004-MIN(T1004:W1004))/(MAX(T1004:W1004)-MIN(T1004:W1004))))</f>
        <v>0.722222222222222</v>
      </c>
      <c r="AP1004" s="0" t="n">
        <f aca="false">IF(MAX(T1004:W1004)=MIN(T1004:W1004),0,IF($E$17="custo",(MAX(T1004:W1004)-V1004)/(MAX(T1004:W1004)-MIN(T1004:W1004)),(V1004-MIN(T1004:W1004))/(MAX(T1004:W1004)-MIN(T1004:W1004))))</f>
        <v>0.722222222222222</v>
      </c>
      <c r="AQ1004" s="0" t="n">
        <f aca="false">IF(MAX(T1004:W1004)=MIN(T1004:W1004),0,IF($E$17="custo",(MAX(T1004:W1004)-W1004)/(MAX(T1004:W1004)-MIN(T1004:W1004)),(W1004-MIN(T1004:W1004))/(MAX(T1004:W1004)-MIN(T1004:W1004))))</f>
        <v>1</v>
      </c>
      <c r="AR1004" s="0" t="n">
        <f aca="false">IF(MAX(X1004:AA1004)=MIN(X1004:AA1004),0,IF($F$17="custo",(MAX(X1004:AA1004)-X1004)/(MAX(X1004:AA1004)-MIN(X1004:AA1004)),(X1004-MIN(X1004:AA1004))/(MAX(X1004:AA1004)-MIN(X1004:AA1004))))</f>
        <v>0</v>
      </c>
      <c r="AS1004" s="0" t="n">
        <f aca="false">IF(MAX(X1004:AA1004)=MIN(X1004:AA1004),0,IF($F$17="custo",(MAX(X1004:AA1004)-Y1004)/(MAX(X1004:AA1004)-MIN(X1004:AA1004)),(Y1004-MIN(X1004:AA1004))/(MAX(X1004:AA1004)-MIN(X1004:AA1004))))</f>
        <v>0.5</v>
      </c>
      <c r="AT1004" s="0" t="n">
        <f aca="false">IF(MAX(X1004:AA1004)=MIN(X1004:AA1004),0,IF($F$17="custo",(MAX(X1004:AA1004)-Z1004)/(MAX(X1004:AA1004)-MIN(X1004:AA1004)),(Z1004-MIN(X1004:AA1004))/(MAX(X1004:AA1004)-MIN(X1004:AA1004))))</f>
        <v>0.25</v>
      </c>
      <c r="AU1004" s="0" t="n">
        <f aca="false">IF(MAX(X1004:AA1004)=MIN(X1004:AA1004),0,IF($F$17="custo",(MAX(X1004:AA1004)-AA1004)/(MAX(X1004:AA1004)-MIN(X1004:AA1004)),(AA1004-MIN(X1004:AA1004))/(MAX(X1004:AA1004)-MIN(X1004:AA1004))))</f>
        <v>1</v>
      </c>
      <c r="AV1004" s="0" t="n">
        <f aca="false">STDEVP(AB1004:AE1004)</f>
        <v>0.408086417120054</v>
      </c>
      <c r="AW1004" s="0" t="n">
        <f aca="false">STDEVP(AF1004:AI1004)</f>
        <v>0.355933313133013</v>
      </c>
      <c r="AX1004" s="0" t="n">
        <f aca="false">STDEVP(AJ1004:AM1004)</f>
        <v>0.399206742920419</v>
      </c>
      <c r="AY1004" s="0" t="n">
        <f aca="false">STDEVP(AN1004:AQ1004)</f>
        <v>0.370601779559065</v>
      </c>
      <c r="AZ1004" s="0" t="n">
        <f aca="false">STDEVP(AR1004:AU1004)</f>
        <v>0.369754986443726</v>
      </c>
      <c r="BA1004" s="0" t="n">
        <f aca="false">AV1004*((1-IFERROR(CORREL(AB1004:AE1004,AF1004:AI1004),0))+(1-IFERROR(CORREL(AB1004:AE1004,AJ1004:AM1004),0))+(1-IFERROR(CORREL(AB1004:AE1004,AN1004:AQ1004),0))+(1-IFERROR(CORREL(AB1004:AE1004,AR1004:AU1004),0)))</f>
        <v>1.10808638822616</v>
      </c>
      <c r="BB1004" s="0" t="n">
        <f aca="false">AW1004*((1-IFERROR(CORREL(AF1004:AI1004,AB1004:AE1004),0))+(1-IFERROR(CORREL(AF1004:AI1004,AJ1004:AM1004),0))+(1-IFERROR(CORREL(AF1004:AI1004,AN1004:AQ1004),0))+(1-IFERROR(CORREL(AF1004:AI1004,AR1004:AU1004),0)))</f>
        <v>2.34379889549098</v>
      </c>
      <c r="BC1004" s="0" t="n">
        <f aca="false">AX1004*((1-IFERROR(CORREL(AJ1004:AM1004,AB1004:AE1004),0))+(1-IFERROR(CORREL(AJ1004:AM1004,AF1004:AI1004),0))+(1-IFERROR(CORREL(AJ1004:AM1004,AN1004:AQ1004),0))+(1-IFERROR(CORREL(AJ1004:AM1004,AR1004:AU1004),0)))</f>
        <v>1.12270904591934</v>
      </c>
      <c r="BD1004" s="0" t="n">
        <f aca="false">AY1004*((1-IFERROR(CORREL(AN1004:AQ1004,AB1004:AE1004),0))+(1-IFERROR(CORREL(AN1004:AQ1004,AF1004:AI1004),0))+(1-IFERROR(CORREL(AN1004:AQ1004,AJ1004:AM1004),0))+(1-IFERROR(CORREL(AN1004:AQ1004,AR1004:AU1004),0)))</f>
        <v>0.864102650035991</v>
      </c>
      <c r="BE1004" s="0" t="n">
        <f aca="false">AZ1004*((1-IFERROR(CORREL(AR1004:AU1004,AB1004:AE1004),0))+(1-IFERROR(CORREL(AR1004:AU1004,AF1004:AI1004),0))+(1-IFERROR(CORREL(AR1004:AU1004,AJ1004:AM1004),0))+(1-IFERROR(CORREL(AR1004:AU1004,AN1004:AQ1004),0)))</f>
        <v>0.975381072899929</v>
      </c>
      <c r="BF1004" s="0" t="n">
        <f aca="false">IF(SUM(BA1004:BE1004)&gt;0,BA1004/SUM(BA1004:BE1004),1/5)</f>
        <v>0.1727584820677</v>
      </c>
      <c r="BG1004" s="0" t="n">
        <f aca="false">IF(SUM(BA1004:BE1004)&gt;0,BB1004/SUM(BA1004:BE1004),1/5)</f>
        <v>0.365414776103479</v>
      </c>
      <c r="BH1004" s="0" t="n">
        <f aca="false">IF(SUM(BA1004:BE1004)&gt;0,BC1004/SUM(BA1004:BE1004),1/5)</f>
        <v>0.175038257519968</v>
      </c>
      <c r="BI1004" s="0" t="n">
        <f aca="false">IF(SUM(BA1004:BE1004)&gt;0,BD1004/SUM(BA1004:BE1004),1/5)</f>
        <v>0.134719696728579</v>
      </c>
      <c r="BJ1004" s="0" t="n">
        <f aca="false">IF(SUM(BA1004:BE1004)&gt;0,BE1004/SUM(BA1004:BE1004),1/5)</f>
        <v>0.152068787580274</v>
      </c>
      <c r="BK1004" s="0" t="n">
        <f aca="false">BF1004*AB1004+BG1004*AF1004+BH1004*AJ1004+BI1004*AN1004+BJ1004*AR1004</f>
        <v>0.284938146062455</v>
      </c>
      <c r="BL1004" s="0" t="n">
        <f aca="false">BF1004*AC1004+BG1004*AG1004+BH1004*AK1004+BI1004*AO1004+BJ1004*AS1004</f>
        <v>0.538746728642034</v>
      </c>
      <c r="BM1004" s="0" t="n">
        <f aca="false">BF1004*AD1004+BG1004*AH1004+BH1004*AL1004+BI1004*AP1004+BJ1004*AT1004</f>
        <v>0.623315399928318</v>
      </c>
      <c r="BN1004" s="0" t="n">
        <f aca="false">BF1004*AE1004+BG1004*AI1004+BH1004*AM1004+BI1004*AQ1004+BJ1004*AU1004</f>
        <v>0.634585223896521</v>
      </c>
      <c r="BO1004" s="0" t="n">
        <f aca="false">RANK(BK1004,$BK1004:$BN1004)</f>
        <v>4</v>
      </c>
      <c r="BP1004" s="0" t="n">
        <f aca="false">RANK(BL1004,$BK1004:$BN1004)</f>
        <v>3</v>
      </c>
      <c r="BQ1004" s="0" t="n">
        <f aca="false">RANK(BM1004,$BK1004:$BN1004)</f>
        <v>2</v>
      </c>
      <c r="BR1004" s="0" t="n">
        <f aca="false">RANK(BN1004,$BK1004:$BN1004)</f>
        <v>1</v>
      </c>
    </row>
    <row r="1005" customFormat="false" ht="15" hidden="false" customHeight="false" outlineLevel="0" collapsed="false">
      <c r="A1005" s="0" t="n">
        <v>982</v>
      </c>
      <c r="B1005" s="0" t="n">
        <f aca="false">RANDBETWEEN(1,$B$5)</f>
        <v>5</v>
      </c>
      <c r="C1005" s="0" t="n">
        <f aca="false">RANDBETWEEN(1,$B$5)</f>
        <v>4</v>
      </c>
      <c r="D1005" s="0" t="n">
        <f aca="false">RANDBETWEEN(1,$B$5)</f>
        <v>1</v>
      </c>
      <c r="E1005" s="0" t="n">
        <f aca="false">RANDBETWEEN(1,$B$5)</f>
        <v>1</v>
      </c>
      <c r="F1005" s="0" t="n">
        <f aca="false">RANDBETWEEN(1,$B$5)</f>
        <v>3</v>
      </c>
      <c r="G1005" s="0" t="n">
        <f aca="false">RANDBETWEEN(1,$B$5)</f>
        <v>2</v>
      </c>
      <c r="H1005" s="0" t="n">
        <f aca="true">NORMINV(RAND(),$B$8,$B$13)</f>
        <v>48.6346896437159</v>
      </c>
      <c r="I1005" s="0" t="n">
        <f aca="true">NORMINV(RAND(),$C$8,$C$13)</f>
        <v>75.0321721369087</v>
      </c>
      <c r="J1005" s="0" t="n">
        <f aca="true">NORMINV(RAND(),$D$8,$D$13)</f>
        <v>14.6444395561553</v>
      </c>
      <c r="K1005" s="0" t="n">
        <f aca="true">NORMINV(RAND(),$E$8,$E$13)</f>
        <v>3.16238271618162</v>
      </c>
      <c r="L1005" s="0" t="n">
        <f aca="true">NORMINV(RAND(),$B$9,$B$14)</f>
        <v>50.4878600331727</v>
      </c>
      <c r="M1005" s="0" t="n">
        <f aca="true">NORMINV(RAND(),$C$9,$C$14)</f>
        <v>57.4361114947918</v>
      </c>
      <c r="N1005" s="0" t="n">
        <f aca="true">NORMINV(RAND(),$D$9,$D$14)</f>
        <v>44.2714444432725</v>
      </c>
      <c r="O1005" s="0" t="n">
        <f aca="true">NORMINV(RAND(),$E$9,$E$14)</f>
        <v>24.7587909075043</v>
      </c>
      <c r="P1005" s="0" t="n">
        <f aca="true">NORMINV(RAND(),$B$10,$B$15)</f>
        <v>22.7731402194111</v>
      </c>
      <c r="Q1005" s="0" t="n">
        <f aca="true">NORMINV(RAND(),$C$10,$C$15)</f>
        <v>27.1025919201823</v>
      </c>
      <c r="R1005" s="0" t="n">
        <f aca="true">NORMINV(RAND(),$D$10,$D$15)</f>
        <v>10.4878883280142</v>
      </c>
      <c r="S1005" s="0" t="n">
        <f aca="true">NORMINV(RAND(),$E$10,$E$15)</f>
        <v>4.28060206274304</v>
      </c>
      <c r="T1005" s="0" t="n">
        <f aca="false">MEDIAN(INDEX(Avaliadores!$B$17:$B$22,$B1005),INDEX(Avaliadores!$B$17:$B$22,$C1005),INDEX(Avaliadores!$B$17:$B$22,$D1005),INDEX(Avaliadores!$B$17:$B$22,$E1005),INDEX(Avaliadores!$B$17:$B$22,$F1005),INDEX(Avaliadores!$B$17:$B$22,$G1005))</f>
        <v>2.66666666666667</v>
      </c>
      <c r="U1005" s="0" t="n">
        <f aca="false">MEDIAN(INDEX(Avaliadores!$C$17:$C$22,$B1005),INDEX(Avaliadores!$C$17:$C$22,$C1005),INDEX(Avaliadores!$C$17:$C$22,$D1005),INDEX(Avaliadores!$C$17:$C$22,$E1005),INDEX(Avaliadores!$C$17:$C$22,$F1005),INDEX(Avaliadores!$C$17:$C$22,$G1005))</f>
        <v>4.91666666666667</v>
      </c>
      <c r="V1005" s="0" t="n">
        <f aca="false">MEDIAN(INDEX(Avaliadores!$D$17:$D$22,$B1005),INDEX(Avaliadores!$D$17:$D$22,$C1005),INDEX(Avaliadores!$D$17:$D$22,$D1005),INDEX(Avaliadores!$D$17:$D$22,$E1005),INDEX(Avaliadores!$D$17:$D$22,$F1005),INDEX(Avaliadores!$D$17:$D$22,$G1005))</f>
        <v>5.91666666666667</v>
      </c>
      <c r="W1005" s="0" t="n">
        <f aca="false">MEDIAN(INDEX(Avaliadores!$E$17:$E$22,$B1005),INDEX(Avaliadores!$E$17:$E$22,$C1005),INDEX(Avaliadores!$E$17:$E$22,$D1005),INDEX(Avaliadores!$E$17:$E$22,$E1005),INDEX(Avaliadores!$E$17:$E$22,$F1005),INDEX(Avaliadores!$E$17:$E$22,$G1005))</f>
        <v>6.79166666666667</v>
      </c>
      <c r="X1005" s="0" t="n">
        <f aca="false">MEDIAN(INDEX(Avaliadores!$F$17:$F$22,$B1005),INDEX(Avaliadores!$F$17:$F$22,$C1005),INDEX(Avaliadores!$F$17:$F$22,$D1005),INDEX(Avaliadores!$F$17:$F$22,$E1005),INDEX(Avaliadores!$F$17:$F$22,$F1005),INDEX(Avaliadores!$F$17:$F$22,$G1005))</f>
        <v>2.29166666666667</v>
      </c>
      <c r="Y1005" s="0" t="n">
        <f aca="false">MEDIAN(INDEX(Avaliadores!$G$17:$G$22,$B1005),INDEX(Avaliadores!$G$17:$G$22,$C1005),INDEX(Avaliadores!$G$17:$G$22,$D1005),INDEX(Avaliadores!$G$17:$G$22,$E1005),INDEX(Avaliadores!$G$17:$G$22,$F1005),INDEX(Avaliadores!$G$17:$G$22,$G1005))</f>
        <v>5.04166666666667</v>
      </c>
      <c r="Z1005" s="0" t="n">
        <f aca="false">MEDIAN(INDEX(Avaliadores!$H$17:$H$22,$B1005),INDEX(Avaliadores!$H$17:$H$22,$C1005),INDEX(Avaliadores!$H$17:$H$22,$D1005),INDEX(Avaliadores!$H$17:$H$22,$E1005),INDEX(Avaliadores!$H$17:$H$22,$F1005),INDEX(Avaliadores!$H$17:$H$22,$G1005))</f>
        <v>3.91666666666667</v>
      </c>
      <c r="AA1005" s="0" t="n">
        <f aca="false">MEDIAN(INDEX(Avaliadores!$I$17:$I$22,$B1005),INDEX(Avaliadores!$I$17:$I$22,$C1005),INDEX(Avaliadores!$I$17:$I$22,$D1005),INDEX(Avaliadores!$I$17:$I$22,$E1005),INDEX(Avaliadores!$I$17:$I$22,$F1005),INDEX(Avaliadores!$I$17:$I$22,$G1005))</f>
        <v>6.66666666666667</v>
      </c>
      <c r="AB1005" s="0" t="n">
        <f aca="false">IF(MAX(H1005:K1005)=MIN(H1005:K1005),0,IF($B$17="custo",(MAX(H1005:K1005)-H1005)/(MAX(H1005:K1005)-MIN(H1005:K1005)),(H1005-MIN(H1005:K1005))/(MAX(H1005:K1005)-MIN(H1005:K1005))))</f>
        <v>0.367295948770094</v>
      </c>
      <c r="AC1005" s="0" t="n">
        <f aca="false">IF(MAX(H1005:K1005)=MIN(H1005:K1005),0,IF($B$17="custo",(MAX(H1005:K1005)-I1005)/(MAX(H1005:K1005)-MIN(H1005:K1005)),(I1005-MIN(H1005:K1005))/(MAX(H1005:K1005)-MIN(H1005:K1005))))</f>
        <v>0</v>
      </c>
      <c r="AD1005" s="0" t="n">
        <f aca="false">IF(MAX(H1005:K1005)=MIN(H1005:K1005),0,IF($B$17="custo",(MAX(H1005:K1005)-J1005)/(MAX(H1005:K1005)-MIN(H1005:K1005)),(J1005-MIN(H1005:K1005))/(MAX(H1005:K1005)-MIN(H1005:K1005))))</f>
        <v>0.840238062021339</v>
      </c>
      <c r="AE1005" s="0" t="n">
        <f aca="false">IF(MAX(H1005:K1005)=MIN(H1005:K1005),0,IF($B$17="custo",(MAX(H1005:K1005)-K1005)/(MAX(H1005:K1005)-MIN(H1005:K1005)),(K1005-MIN(H1005:K1005))/(MAX(H1005:K1005)-MIN(H1005:K1005))))</f>
        <v>1</v>
      </c>
      <c r="AF1005" s="0" t="n">
        <f aca="false">IF(MAX(L1005:O1005)=MIN(L1005:O1005),0,IF($C$17="custo",(MAX(L1005:O1005)-L1005)/(MAX(L1005:O1005)-MIN(L1005:O1005)),(L1005-MIN(L1005:O1005))/(MAX(L1005:O1005)-MIN(L1005:O1005))))</f>
        <v>0.787367772609784</v>
      </c>
      <c r="AG1005" s="0" t="n">
        <f aca="false">IF(MAX(L1005:O1005)=MIN(L1005:O1005),0,IF($C$17="custo",(MAX(L1005:O1005)-M1005)/(MAX(L1005:O1005)-MIN(L1005:O1005)),(M1005-MIN(L1005:O1005))/(MAX(L1005:O1005)-MIN(L1005:O1005))))</f>
        <v>1</v>
      </c>
      <c r="AH1005" s="0" t="n">
        <f aca="false">IF(MAX(L1005:O1005)=MIN(L1005:O1005),0,IF($C$17="custo",(MAX(L1005:O1005)-N1005)/(MAX(L1005:O1005)-MIN(L1005:O1005)),(N1005-MIN(L1005:O1005))/(MAX(L1005:O1005)-MIN(L1005:O1005))))</f>
        <v>0.597131379962628</v>
      </c>
      <c r="AI1005" s="0" t="n">
        <f aca="false">IF(MAX(L1005:O1005)=MIN(L1005:O1005),0,IF($C$17="custo",(MAX(L1005:O1005)-O1005)/(MAX(L1005:O1005)-MIN(L1005:O1005)),(O1005-MIN(L1005:O1005))/(MAX(L1005:O1005)-MIN(L1005:O1005))))</f>
        <v>0</v>
      </c>
      <c r="AJ1005" s="0" t="n">
        <f aca="false">IF(MAX(P1005:S1005)=MIN(P1005:S1005),0,IF($D$17="custo",(MAX(P1005:S1005)-P1005)/(MAX(P1005:S1005)-MIN(P1005:S1005)),(P1005-MIN(P1005:S1005))/(MAX(P1005:S1005)-MIN(P1005:S1005))))</f>
        <v>0.189705267937448</v>
      </c>
      <c r="AK1005" s="0" t="n">
        <f aca="false">IF(MAX(P1005:S1005)=MIN(P1005:S1005),0,IF($D$17="custo",(MAX(P1005:S1005)-Q1005)/(MAX(P1005:S1005)-MIN(P1005:S1005)),(Q1005-MIN(P1005:S1005))/(MAX(P1005:S1005)-MIN(P1005:S1005))))</f>
        <v>0</v>
      </c>
      <c r="AL1005" s="0" t="n">
        <f aca="false">IF(MAX(P1005:S1005)=MIN(P1005:S1005),0,IF($D$17="custo",(MAX(P1005:S1005)-R1005)/(MAX(P1005:S1005)-MIN(P1005:S1005)),(R1005-MIN(P1005:S1005))/(MAX(P1005:S1005)-MIN(P1005:S1005))))</f>
        <v>0.728012925075956</v>
      </c>
      <c r="AM1005" s="0" t="n">
        <f aca="false">IF(MAX(P1005:S1005)=MIN(P1005:S1005),0,IF($D$17="custo",(MAX(P1005:S1005)-S1005)/(MAX(P1005:S1005)-MIN(P1005:S1005)),(S1005-MIN(P1005:S1005))/(MAX(P1005:S1005)-MIN(P1005:S1005))))</f>
        <v>1</v>
      </c>
      <c r="AN1005" s="0" t="n">
        <f aca="false">IF(MAX(T1005:W1005)=MIN(T1005:W1005),0,IF($E$17="custo",(MAX(T1005:W1005)-T1005)/(MAX(T1005:W1005)-MIN(T1005:W1005)),(T1005-MIN(T1005:W1005))/(MAX(T1005:W1005)-MIN(T1005:W1005))))</f>
        <v>0</v>
      </c>
      <c r="AO1005" s="0" t="n">
        <f aca="false">IF(MAX(T1005:W1005)=MIN(T1005:W1005),0,IF($E$17="custo",(MAX(T1005:W1005)-U1005)/(MAX(T1005:W1005)-MIN(T1005:W1005)),(U1005-MIN(T1005:W1005))/(MAX(T1005:W1005)-MIN(T1005:W1005))))</f>
        <v>0.545454545454545</v>
      </c>
      <c r="AP1005" s="0" t="n">
        <f aca="false">IF(MAX(T1005:W1005)=MIN(T1005:W1005),0,IF($E$17="custo",(MAX(T1005:W1005)-V1005)/(MAX(T1005:W1005)-MIN(T1005:W1005)),(V1005-MIN(T1005:W1005))/(MAX(T1005:W1005)-MIN(T1005:W1005))))</f>
        <v>0.787878787878788</v>
      </c>
      <c r="AQ1005" s="0" t="n">
        <f aca="false">IF(MAX(T1005:W1005)=MIN(T1005:W1005),0,IF($E$17="custo",(MAX(T1005:W1005)-W1005)/(MAX(T1005:W1005)-MIN(T1005:W1005)),(W1005-MIN(T1005:W1005))/(MAX(T1005:W1005)-MIN(T1005:W1005))))</f>
        <v>1</v>
      </c>
      <c r="AR1005" s="0" t="n">
        <f aca="false">IF(MAX(X1005:AA1005)=MIN(X1005:AA1005),0,IF($F$17="custo",(MAX(X1005:AA1005)-X1005)/(MAX(X1005:AA1005)-MIN(X1005:AA1005)),(X1005-MIN(X1005:AA1005))/(MAX(X1005:AA1005)-MIN(X1005:AA1005))))</f>
        <v>0</v>
      </c>
      <c r="AS1005" s="0" t="n">
        <f aca="false">IF(MAX(X1005:AA1005)=MIN(X1005:AA1005),0,IF($F$17="custo",(MAX(X1005:AA1005)-Y1005)/(MAX(X1005:AA1005)-MIN(X1005:AA1005)),(Y1005-MIN(X1005:AA1005))/(MAX(X1005:AA1005)-MIN(X1005:AA1005))))</f>
        <v>0.628571428571429</v>
      </c>
      <c r="AT1005" s="0" t="n">
        <f aca="false">IF(MAX(X1005:AA1005)=MIN(X1005:AA1005),0,IF($F$17="custo",(MAX(X1005:AA1005)-Z1005)/(MAX(X1005:AA1005)-MIN(X1005:AA1005)),(Z1005-MIN(X1005:AA1005))/(MAX(X1005:AA1005)-MIN(X1005:AA1005))))</f>
        <v>0.371428571428571</v>
      </c>
      <c r="AU1005" s="0" t="n">
        <f aca="false">IF(MAX(X1005:AA1005)=MIN(X1005:AA1005),0,IF($F$17="custo",(MAX(X1005:AA1005)-AA1005)/(MAX(X1005:AA1005)-MIN(X1005:AA1005)),(AA1005-MIN(X1005:AA1005))/(MAX(X1005:AA1005)-MIN(X1005:AA1005))))</f>
        <v>1</v>
      </c>
      <c r="AV1005" s="0" t="n">
        <f aca="false">STDEVP(AB1005:AE1005)</f>
        <v>0.394526524029777</v>
      </c>
      <c r="AW1005" s="0" t="n">
        <f aca="false">STDEVP(AF1005:AI1005)</f>
        <v>0.372510014001613</v>
      </c>
      <c r="AX1005" s="0" t="n">
        <f aca="false">STDEVP(AJ1005:AM1005)</f>
        <v>0.402051035568626</v>
      </c>
      <c r="AY1005" s="0" t="n">
        <f aca="false">STDEVP(AN1005:AQ1005)</f>
        <v>0.373216604144049</v>
      </c>
      <c r="AZ1005" s="0" t="n">
        <f aca="false">STDEVP(AR1005:AU1005)</f>
        <v>0.365055209690875</v>
      </c>
      <c r="BA1005" s="0" t="n">
        <f aca="false">AV1005*((1-IFERROR(CORREL(AB1005:AE1005,AF1005:AI1005),0))+(1-IFERROR(CORREL(AB1005:AE1005,AJ1005:AM1005),0))+(1-IFERROR(CORREL(AB1005:AE1005,AN1005:AQ1005),0))+(1-IFERROR(CORREL(AB1005:AE1005,AR1005:AU1005),0)))</f>
        <v>1.14969067663938</v>
      </c>
      <c r="BB1005" s="0" t="n">
        <f aca="false">AW1005*((1-IFERROR(CORREL(AF1005:AI1005,AB1005:AE1005),0))+(1-IFERROR(CORREL(AF1005:AI1005,AJ1005:AM1005),0))+(1-IFERROR(CORREL(AF1005:AI1005,AN1005:AQ1005),0))+(1-IFERROR(CORREL(AF1005:AI1005,AR1005:AU1005),0)))</f>
        <v>2.65575494996467</v>
      </c>
      <c r="BC1005" s="0" t="n">
        <f aca="false">AX1005*((1-IFERROR(CORREL(AJ1005:AM1005,AB1005:AE1005),0))+(1-IFERROR(CORREL(AJ1005:AM1005,AF1005:AI1005),0))+(1-IFERROR(CORREL(AJ1005:AM1005,AN1005:AQ1005),0))+(1-IFERROR(CORREL(AJ1005:AM1005,AR1005:AU1005),0)))</f>
        <v>1.0705618148182</v>
      </c>
      <c r="BD1005" s="0" t="n">
        <f aca="false">AY1005*((1-IFERROR(CORREL(AN1005:AQ1005,AB1005:AE1005),0))+(1-IFERROR(CORREL(AN1005:AQ1005,AF1005:AI1005),0))+(1-IFERROR(CORREL(AN1005:AQ1005,AJ1005:AM1005),0))+(1-IFERROR(CORREL(AN1005:AQ1005,AR1005:AU1005),0)))</f>
        <v>0.903451592244299</v>
      </c>
      <c r="BE1005" s="0" t="n">
        <f aca="false">AZ1005*((1-IFERROR(CORREL(AR1005:AU1005,AB1005:AE1005),0))+(1-IFERROR(CORREL(AR1005:AU1005,AF1005:AI1005),0))+(1-IFERROR(CORREL(AR1005:AU1005,AJ1005:AM1005),0))+(1-IFERROR(CORREL(AR1005:AU1005,AN1005:AQ1005),0)))</f>
        <v>1.04989108959258</v>
      </c>
      <c r="BF1005" s="0" t="n">
        <f aca="false">IF(SUM(BA1005:BE1005)&gt;0,BA1005/SUM(BA1005:BE1005),1/5)</f>
        <v>0.168345546192428</v>
      </c>
      <c r="BG1005" s="0" t="n">
        <f aca="false">IF(SUM(BA1005:BE1005)&gt;0,BB1005/SUM(BA1005:BE1005),1/5)</f>
        <v>0.388873743772457</v>
      </c>
      <c r="BH1005" s="0" t="n">
        <f aca="false">IF(SUM(BA1005:BE1005)&gt;0,BC1005/SUM(BA1005:BE1005),1/5)</f>
        <v>0.156758958831547</v>
      </c>
      <c r="BI1005" s="0" t="n">
        <f aca="false">IF(SUM(BA1005:BE1005)&gt;0,BD1005/SUM(BA1005:BE1005),1/5)</f>
        <v>0.132289540869688</v>
      </c>
      <c r="BJ1005" s="0" t="n">
        <f aca="false">IF(SUM(BA1005:BE1005)&gt;0,BE1005/SUM(BA1005:BE1005),1/5)</f>
        <v>0.153732210333879</v>
      </c>
      <c r="BK1005" s="0" t="n">
        <f aca="false">BF1005*AB1005+BG1005*AF1005+BH1005*AJ1005+BI1005*AN1005+BJ1005*AR1005</f>
        <v>0.397757290857249</v>
      </c>
      <c r="BL1005" s="0" t="n">
        <f aca="false">BF1005*AC1005+BG1005*AG1005+BH1005*AK1005+BI1005*AO1005+BJ1005*AS1005</f>
        <v>0.557663350222933</v>
      </c>
      <c r="BM1005" s="0" t="n">
        <f aca="false">BF1005*AD1005+BG1005*AH1005+BH1005*AL1005+BI1005*AP1005+BJ1005*AT1005</f>
        <v>0.649110257259867</v>
      </c>
      <c r="BN1005" s="0" t="n">
        <f aca="false">BF1005*AE1005+BG1005*AI1005+BH1005*AM1005+BI1005*AQ1005+BJ1005*AU1005</f>
        <v>0.611126256227543</v>
      </c>
      <c r="BO1005" s="0" t="n">
        <f aca="false">RANK(BK1005,$BK1005:$BN1005)</f>
        <v>4</v>
      </c>
      <c r="BP1005" s="0" t="n">
        <f aca="false">RANK(BL1005,$BK1005:$BN1005)</f>
        <v>3</v>
      </c>
      <c r="BQ1005" s="0" t="n">
        <f aca="false">RANK(BM1005,$BK1005:$BN1005)</f>
        <v>1</v>
      </c>
      <c r="BR1005" s="0" t="n">
        <f aca="false">RANK(BN1005,$BK1005:$BN1005)</f>
        <v>2</v>
      </c>
    </row>
    <row r="1006" customFormat="false" ht="15" hidden="false" customHeight="false" outlineLevel="0" collapsed="false">
      <c r="A1006" s="0" t="n">
        <v>983</v>
      </c>
      <c r="B1006" s="0" t="n">
        <f aca="false">RANDBETWEEN(1,$B$5)</f>
        <v>1</v>
      </c>
      <c r="C1006" s="0" t="n">
        <f aca="false">RANDBETWEEN(1,$B$5)</f>
        <v>4</v>
      </c>
      <c r="D1006" s="0" t="n">
        <f aca="false">RANDBETWEEN(1,$B$5)</f>
        <v>4</v>
      </c>
      <c r="E1006" s="0" t="n">
        <f aca="false">RANDBETWEEN(1,$B$5)</f>
        <v>2</v>
      </c>
      <c r="F1006" s="0" t="n">
        <f aca="false">RANDBETWEEN(1,$B$5)</f>
        <v>1</v>
      </c>
      <c r="G1006" s="0" t="n">
        <f aca="false">RANDBETWEEN(1,$B$5)</f>
        <v>1</v>
      </c>
      <c r="H1006" s="0" t="n">
        <f aca="true">NORMINV(RAND(),$B$8,$B$13)</f>
        <v>49.0533504389524</v>
      </c>
      <c r="I1006" s="0" t="n">
        <f aca="true">NORMINV(RAND(),$C$8,$C$13)</f>
        <v>64.6792242362111</v>
      </c>
      <c r="J1006" s="0" t="n">
        <f aca="true">NORMINV(RAND(),$D$8,$D$13)</f>
        <v>16.1085046020883</v>
      </c>
      <c r="K1006" s="0" t="n">
        <f aca="true">NORMINV(RAND(),$E$8,$E$13)</f>
        <v>3.21892979991918</v>
      </c>
      <c r="L1006" s="0" t="n">
        <f aca="true">NORMINV(RAND(),$B$9,$B$14)</f>
        <v>49.7801915402255</v>
      </c>
      <c r="M1006" s="0" t="n">
        <f aca="true">NORMINV(RAND(),$C$9,$C$14)</f>
        <v>58.635575102783</v>
      </c>
      <c r="N1006" s="0" t="n">
        <f aca="true">NORMINV(RAND(),$D$9,$D$14)</f>
        <v>39.2951265120632</v>
      </c>
      <c r="O1006" s="0" t="n">
        <f aca="true">NORMINV(RAND(),$E$9,$E$14)</f>
        <v>21.889108374509</v>
      </c>
      <c r="P1006" s="0" t="n">
        <f aca="true">NORMINV(RAND(),$B$10,$B$15)</f>
        <v>23.9010410487402</v>
      </c>
      <c r="Q1006" s="0" t="n">
        <f aca="true">NORMINV(RAND(),$C$10,$C$15)</f>
        <v>32.5005250566205</v>
      </c>
      <c r="R1006" s="0" t="n">
        <f aca="true">NORMINV(RAND(),$D$10,$D$15)</f>
        <v>10.2218425682891</v>
      </c>
      <c r="S1006" s="0" t="n">
        <f aca="true">NORMINV(RAND(),$E$10,$E$15)</f>
        <v>4.19763209935917</v>
      </c>
      <c r="T1006" s="0" t="n">
        <f aca="false">MEDIAN(INDEX(Avaliadores!$B$17:$B$22,$B1006),INDEX(Avaliadores!$B$17:$B$22,$C1006),INDEX(Avaliadores!$B$17:$B$22,$D1006),INDEX(Avaliadores!$B$17:$B$22,$E1006),INDEX(Avaliadores!$B$17:$B$22,$F1006),INDEX(Avaliadores!$B$17:$B$22,$G1006))</f>
        <v>2.54166666666667</v>
      </c>
      <c r="U1006" s="0" t="n">
        <f aca="false">MEDIAN(INDEX(Avaliadores!$C$17:$C$22,$B1006),INDEX(Avaliadores!$C$17:$C$22,$C1006),INDEX(Avaliadores!$C$17:$C$22,$D1006),INDEX(Avaliadores!$C$17:$C$22,$E1006),INDEX(Avaliadores!$C$17:$C$22,$F1006),INDEX(Avaliadores!$C$17:$C$22,$G1006))</f>
        <v>4.54166666666667</v>
      </c>
      <c r="V1006" s="0" t="n">
        <f aca="false">MEDIAN(INDEX(Avaliadores!$D$17:$D$22,$B1006),INDEX(Avaliadores!$D$17:$D$22,$C1006),INDEX(Avaliadores!$D$17:$D$22,$D1006),INDEX(Avaliadores!$D$17:$D$22,$E1006),INDEX(Avaliadores!$D$17:$D$22,$F1006),INDEX(Avaliadores!$D$17:$D$22,$G1006))</f>
        <v>6.54166666666667</v>
      </c>
      <c r="W1006" s="0" t="n">
        <f aca="false">MEDIAN(INDEX(Avaliadores!$E$17:$E$22,$B1006),INDEX(Avaliadores!$E$17:$E$22,$C1006),INDEX(Avaliadores!$E$17:$E$22,$D1006),INDEX(Avaliadores!$E$17:$E$22,$E1006),INDEX(Avaliadores!$E$17:$E$22,$F1006),INDEX(Avaliadores!$E$17:$E$22,$G1006))</f>
        <v>6.79166666666667</v>
      </c>
      <c r="X1006" s="0" t="n">
        <f aca="false">MEDIAN(INDEX(Avaliadores!$F$17:$F$22,$B1006),INDEX(Avaliadores!$F$17:$F$22,$C1006),INDEX(Avaliadores!$F$17:$F$22,$D1006),INDEX(Avaliadores!$F$17:$F$22,$E1006),INDEX(Avaliadores!$F$17:$F$22,$F1006),INDEX(Avaliadores!$F$17:$F$22,$G1006))</f>
        <v>2.04166666666667</v>
      </c>
      <c r="Y1006" s="0" t="n">
        <f aca="false">MEDIAN(INDEX(Avaliadores!$G$17:$G$22,$B1006),INDEX(Avaliadores!$G$17:$G$22,$C1006),INDEX(Avaliadores!$G$17:$G$22,$D1006),INDEX(Avaliadores!$G$17:$G$22,$E1006),INDEX(Avaliadores!$G$17:$G$22,$F1006),INDEX(Avaliadores!$G$17:$G$22,$G1006))</f>
        <v>5.04166666666667</v>
      </c>
      <c r="Z1006" s="0" t="n">
        <f aca="false">MEDIAN(INDEX(Avaliadores!$H$17:$H$22,$B1006),INDEX(Avaliadores!$H$17:$H$22,$C1006),INDEX(Avaliadores!$H$17:$H$22,$D1006),INDEX(Avaliadores!$H$17:$H$22,$E1006),INDEX(Avaliadores!$H$17:$H$22,$F1006),INDEX(Avaliadores!$H$17:$H$22,$G1006))</f>
        <v>4.04166666666667</v>
      </c>
      <c r="AA1006" s="0" t="n">
        <f aca="false">MEDIAN(INDEX(Avaliadores!$I$17:$I$22,$B1006),INDEX(Avaliadores!$I$17:$I$22,$C1006),INDEX(Avaliadores!$I$17:$I$22,$D1006),INDEX(Avaliadores!$I$17:$I$22,$E1006),INDEX(Avaliadores!$I$17:$I$22,$F1006),INDEX(Avaliadores!$I$17:$I$22,$G1006))</f>
        <v>6.54166666666667</v>
      </c>
      <c r="AB1006" s="0" t="n">
        <f aca="false">IF(MAX(H1006:K1006)=MIN(H1006:K1006),0,IF($B$17="custo",(MAX(H1006:K1006)-H1006)/(MAX(H1006:K1006)-MIN(H1006:K1006)),(H1006-MIN(H1006:K1006))/(MAX(H1006:K1006)-MIN(H1006:K1006))))</f>
        <v>0.254243393081301</v>
      </c>
      <c r="AC1006" s="0" t="n">
        <f aca="false">IF(MAX(H1006:K1006)=MIN(H1006:K1006),0,IF($B$17="custo",(MAX(H1006:K1006)-I1006)/(MAX(H1006:K1006)-MIN(H1006:K1006)),(I1006-MIN(H1006:K1006))/(MAX(H1006:K1006)-MIN(H1006:K1006))))</f>
        <v>0</v>
      </c>
      <c r="AD1006" s="0" t="n">
        <f aca="false">IF(MAX(H1006:K1006)=MIN(H1006:K1006),0,IF($B$17="custo",(MAX(H1006:K1006)-J1006)/(MAX(H1006:K1006)-MIN(H1006:K1006)),(J1006-MIN(H1006:K1006))/(MAX(H1006:K1006)-MIN(H1006:K1006))))</f>
        <v>0.790278017370546</v>
      </c>
      <c r="AE1006" s="0" t="n">
        <f aca="false">IF(MAX(H1006:K1006)=MIN(H1006:K1006),0,IF($B$17="custo",(MAX(H1006:K1006)-K1006)/(MAX(H1006:K1006)-MIN(H1006:K1006)),(K1006-MIN(H1006:K1006))/(MAX(H1006:K1006)-MIN(H1006:K1006))))</f>
        <v>1</v>
      </c>
      <c r="AF1006" s="0" t="n">
        <f aca="false">IF(MAX(L1006:O1006)=MIN(L1006:O1006),0,IF($C$17="custo",(MAX(L1006:O1006)-L1006)/(MAX(L1006:O1006)-MIN(L1006:O1006)),(L1006-MIN(L1006:O1006))/(MAX(L1006:O1006)-MIN(L1006:O1006))))</f>
        <v>0.759014012747411</v>
      </c>
      <c r="AG1006" s="0" t="n">
        <f aca="false">IF(MAX(L1006:O1006)=MIN(L1006:O1006),0,IF($C$17="custo",(MAX(L1006:O1006)-M1006)/(MAX(L1006:O1006)-MIN(L1006:O1006)),(M1006-MIN(L1006:O1006))/(MAX(L1006:O1006)-MIN(L1006:O1006))))</f>
        <v>1</v>
      </c>
      <c r="AH1006" s="0" t="n">
        <f aca="false">IF(MAX(L1006:O1006)=MIN(L1006:O1006),0,IF($C$17="custo",(MAX(L1006:O1006)-N1006)/(MAX(L1006:O1006)-MIN(L1006:O1006)),(N1006-MIN(L1006:O1006))/(MAX(L1006:O1006)-MIN(L1006:O1006))))</f>
        <v>0.473678687702548</v>
      </c>
      <c r="AI1006" s="0" t="n">
        <f aca="false">IF(MAX(L1006:O1006)=MIN(L1006:O1006),0,IF($C$17="custo",(MAX(L1006:O1006)-O1006)/(MAX(L1006:O1006)-MIN(L1006:O1006)),(O1006-MIN(L1006:O1006))/(MAX(L1006:O1006)-MIN(L1006:O1006))))</f>
        <v>0</v>
      </c>
      <c r="AJ1006" s="0" t="n">
        <f aca="false">IF(MAX(P1006:S1006)=MIN(P1006:S1006),0,IF($D$17="custo",(MAX(P1006:S1006)-P1006)/(MAX(P1006:S1006)-MIN(P1006:S1006)),(P1006-MIN(P1006:S1006))/(MAX(P1006:S1006)-MIN(P1006:S1006))))</f>
        <v>0.303837633165837</v>
      </c>
      <c r="AK1006" s="0" t="n">
        <f aca="false">IF(MAX(P1006:S1006)=MIN(P1006:S1006),0,IF($D$17="custo",(MAX(P1006:S1006)-Q1006)/(MAX(P1006:S1006)-MIN(P1006:S1006)),(Q1006-MIN(P1006:S1006))/(MAX(P1006:S1006)-MIN(P1006:S1006))))</f>
        <v>0</v>
      </c>
      <c r="AL1006" s="0" t="n">
        <f aca="false">IF(MAX(P1006:S1006)=MIN(P1006:S1006),0,IF($D$17="custo",(MAX(P1006:S1006)-R1006)/(MAX(P1006:S1006)-MIN(P1006:S1006)),(R1006-MIN(P1006:S1006))/(MAX(P1006:S1006)-MIN(P1006:S1006))))</f>
        <v>0.787152130419079</v>
      </c>
      <c r="AM1006" s="0" t="n">
        <f aca="false">IF(MAX(P1006:S1006)=MIN(P1006:S1006),0,IF($D$17="custo",(MAX(P1006:S1006)-S1006)/(MAX(P1006:S1006)-MIN(P1006:S1006)),(S1006-MIN(P1006:S1006))/(MAX(P1006:S1006)-MIN(P1006:S1006))))</f>
        <v>1</v>
      </c>
      <c r="AN1006" s="0" t="n">
        <f aca="false">IF(MAX(T1006:W1006)=MIN(T1006:W1006),0,IF($E$17="custo",(MAX(T1006:W1006)-T1006)/(MAX(T1006:W1006)-MIN(T1006:W1006)),(T1006-MIN(T1006:W1006))/(MAX(T1006:W1006)-MIN(T1006:W1006))))</f>
        <v>0</v>
      </c>
      <c r="AO1006" s="0" t="n">
        <f aca="false">IF(MAX(T1006:W1006)=MIN(T1006:W1006),0,IF($E$17="custo",(MAX(T1006:W1006)-U1006)/(MAX(T1006:W1006)-MIN(T1006:W1006)),(U1006-MIN(T1006:W1006))/(MAX(T1006:W1006)-MIN(T1006:W1006))))</f>
        <v>0.470588235294118</v>
      </c>
      <c r="AP1006" s="0" t="n">
        <f aca="false">IF(MAX(T1006:W1006)=MIN(T1006:W1006),0,IF($E$17="custo",(MAX(T1006:W1006)-V1006)/(MAX(T1006:W1006)-MIN(T1006:W1006)),(V1006-MIN(T1006:W1006))/(MAX(T1006:W1006)-MIN(T1006:W1006))))</f>
        <v>0.941176470588235</v>
      </c>
      <c r="AQ1006" s="0" t="n">
        <f aca="false">IF(MAX(T1006:W1006)=MIN(T1006:W1006),0,IF($E$17="custo",(MAX(T1006:W1006)-W1006)/(MAX(T1006:W1006)-MIN(T1006:W1006)),(W1006-MIN(T1006:W1006))/(MAX(T1006:W1006)-MIN(T1006:W1006))))</f>
        <v>1</v>
      </c>
      <c r="AR1006" s="0" t="n">
        <f aca="false">IF(MAX(X1006:AA1006)=MIN(X1006:AA1006),0,IF($F$17="custo",(MAX(X1006:AA1006)-X1006)/(MAX(X1006:AA1006)-MIN(X1006:AA1006)),(X1006-MIN(X1006:AA1006))/(MAX(X1006:AA1006)-MIN(X1006:AA1006))))</f>
        <v>0</v>
      </c>
      <c r="AS1006" s="0" t="n">
        <f aca="false">IF(MAX(X1006:AA1006)=MIN(X1006:AA1006),0,IF($F$17="custo",(MAX(X1006:AA1006)-Y1006)/(MAX(X1006:AA1006)-MIN(X1006:AA1006)),(Y1006-MIN(X1006:AA1006))/(MAX(X1006:AA1006)-MIN(X1006:AA1006))))</f>
        <v>0.666666666666667</v>
      </c>
      <c r="AT1006" s="0" t="n">
        <f aca="false">IF(MAX(X1006:AA1006)=MIN(X1006:AA1006),0,IF($F$17="custo",(MAX(X1006:AA1006)-Z1006)/(MAX(X1006:AA1006)-MIN(X1006:AA1006)),(Z1006-MIN(X1006:AA1006))/(MAX(X1006:AA1006)-MIN(X1006:AA1006))))</f>
        <v>0.444444444444444</v>
      </c>
      <c r="AU1006" s="0" t="n">
        <f aca="false">IF(MAX(X1006:AA1006)=MIN(X1006:AA1006),0,IF($F$17="custo",(MAX(X1006:AA1006)-AA1006)/(MAX(X1006:AA1006)-MIN(X1006:AA1006)),(AA1006-MIN(X1006:AA1006))/(MAX(X1006:AA1006)-MIN(X1006:AA1006))))</f>
        <v>1</v>
      </c>
      <c r="AV1006" s="0" t="n">
        <f aca="false">STDEVP(AB1006:AE1006)</f>
        <v>0.401298547909039</v>
      </c>
      <c r="AW1006" s="0" t="n">
        <f aca="false">STDEVP(AF1006:AI1006)</f>
        <v>0.372238027702001</v>
      </c>
      <c r="AX1006" s="0" t="n">
        <f aca="false">STDEVP(AJ1006:AM1006)</f>
        <v>0.393340258522086</v>
      </c>
      <c r="AY1006" s="0" t="n">
        <f aca="false">STDEVP(AN1006:AQ1006)</f>
        <v>0.404077401883355</v>
      </c>
      <c r="AZ1006" s="0" t="n">
        <f aca="false">STDEVP(AR1006:AU1006)</f>
        <v>0.363241578628389</v>
      </c>
      <c r="BA1006" s="0" t="n">
        <f aca="false">AV1006*((1-IFERROR(CORREL(AB1006:AE1006,AF1006:AI1006),0))+(1-IFERROR(CORREL(AB1006:AE1006,AJ1006:AM1006),0))+(1-IFERROR(CORREL(AB1006:AE1006,AN1006:AQ1006),0))+(1-IFERROR(CORREL(AB1006:AE1006,AR1006:AU1006),0)))</f>
        <v>1.08633623832441</v>
      </c>
      <c r="BB1006" s="0" t="n">
        <f aca="false">AW1006*((1-IFERROR(CORREL(AF1006:AI1006,AB1006:AE1006),0))+(1-IFERROR(CORREL(AF1006:AI1006,AJ1006:AM1006),0))+(1-IFERROR(CORREL(AF1006:AI1006,AN1006:AQ1006),0))+(1-IFERROR(CORREL(AF1006:AI1006,AR1006:AU1006),0)))</f>
        <v>2.67790603328839</v>
      </c>
      <c r="BC1006" s="0" t="n">
        <f aca="false">AX1006*((1-IFERROR(CORREL(AJ1006:AM1006,AB1006:AE1006),0))+(1-IFERROR(CORREL(AJ1006:AM1006,AF1006:AI1006),0))+(1-IFERROR(CORREL(AJ1006:AM1006,AN1006:AQ1006),0))+(1-IFERROR(CORREL(AJ1006:AM1006,AR1006:AU1006),0)))</f>
        <v>1.09257374834095</v>
      </c>
      <c r="BD1006" s="0" t="n">
        <f aca="false">AY1006*((1-IFERROR(CORREL(AN1006:AQ1006,AB1006:AE1006),0))+(1-IFERROR(CORREL(AN1006:AQ1006,AF1006:AI1006),0))+(1-IFERROR(CORREL(AN1006:AQ1006,AJ1006:AM1006),0))+(1-IFERROR(CORREL(AN1006:AQ1006,AR1006:AU1006),0)))</f>
        <v>0.965417632265754</v>
      </c>
      <c r="BE1006" s="0" t="n">
        <f aca="false">AZ1006*((1-IFERROR(CORREL(AR1006:AU1006,AB1006:AE1006),0))+(1-IFERROR(CORREL(AR1006:AU1006,AF1006:AI1006),0))+(1-IFERROR(CORREL(AR1006:AU1006,AJ1006:AM1006),0))+(1-IFERROR(CORREL(AR1006:AU1006,AN1006:AQ1006),0)))</f>
        <v>1.04507995740445</v>
      </c>
      <c r="BF1006" s="0" t="n">
        <f aca="false">IF(SUM(BA1006:BE1006)&gt;0,BA1006/SUM(BA1006:BE1006),1/5)</f>
        <v>0.158189402738503</v>
      </c>
      <c r="BG1006" s="0" t="n">
        <f aca="false">IF(SUM(BA1006:BE1006)&gt;0,BB1006/SUM(BA1006:BE1006),1/5)</f>
        <v>0.389949576430517</v>
      </c>
      <c r="BH1006" s="0" t="n">
        <f aca="false">IF(SUM(BA1006:BE1006)&gt;0,BC1006/SUM(BA1006:BE1006),1/5)</f>
        <v>0.159097692409125</v>
      </c>
      <c r="BI1006" s="0" t="n">
        <f aca="false">IF(SUM(BA1006:BE1006)&gt;0,BD1006/SUM(BA1006:BE1006),1/5)</f>
        <v>0.140581555924984</v>
      </c>
      <c r="BJ1006" s="0" t="n">
        <f aca="false">IF(SUM(BA1006:BE1006)&gt;0,BE1006/SUM(BA1006:BE1006),1/5)</f>
        <v>0.15218177249687</v>
      </c>
      <c r="BK1006" s="0" t="n">
        <f aca="false">BF1006*AB1006+BG1006*AF1006+BH1006*AJ1006+BI1006*AN1006+BJ1006*AR1006</f>
        <v>0.384535669581157</v>
      </c>
      <c r="BL1006" s="0" t="n">
        <f aca="false">BF1006*AC1006+BG1006*AG1006+BH1006*AK1006+BI1006*AO1006+BJ1006*AS1006</f>
        <v>0.55756011774607</v>
      </c>
      <c r="BM1006" s="0" t="n">
        <f aca="false">BF1006*AD1006+BG1006*AH1006+BH1006*AL1006+BI1006*AP1006+BJ1006*AT1006</f>
        <v>0.634906894690811</v>
      </c>
      <c r="BN1006" s="0" t="n">
        <f aca="false">BF1006*AE1006+BG1006*AI1006+BH1006*AM1006+BI1006*AQ1006+BJ1006*AU1006</f>
        <v>0.610050423569483</v>
      </c>
      <c r="BO1006" s="0" t="n">
        <f aca="false">RANK(BK1006,$BK1006:$BN1006)</f>
        <v>4</v>
      </c>
      <c r="BP1006" s="0" t="n">
        <f aca="false">RANK(BL1006,$BK1006:$BN1006)</f>
        <v>3</v>
      </c>
      <c r="BQ1006" s="0" t="n">
        <f aca="false">RANK(BM1006,$BK1006:$BN1006)</f>
        <v>1</v>
      </c>
      <c r="BR1006" s="0" t="n">
        <f aca="false">RANK(BN1006,$BK1006:$BN1006)</f>
        <v>2</v>
      </c>
    </row>
    <row r="1007" customFormat="false" ht="15" hidden="false" customHeight="false" outlineLevel="0" collapsed="false">
      <c r="A1007" s="0" t="n">
        <v>984</v>
      </c>
      <c r="B1007" s="0" t="n">
        <f aca="false">RANDBETWEEN(1,$B$5)</f>
        <v>1</v>
      </c>
      <c r="C1007" s="0" t="n">
        <f aca="false">RANDBETWEEN(1,$B$5)</f>
        <v>6</v>
      </c>
      <c r="D1007" s="0" t="n">
        <f aca="false">RANDBETWEEN(1,$B$5)</f>
        <v>5</v>
      </c>
      <c r="E1007" s="0" t="n">
        <f aca="false">RANDBETWEEN(1,$B$5)</f>
        <v>2</v>
      </c>
      <c r="F1007" s="0" t="n">
        <f aca="false">RANDBETWEEN(1,$B$5)</f>
        <v>6</v>
      </c>
      <c r="G1007" s="0" t="n">
        <f aca="false">RANDBETWEEN(1,$B$5)</f>
        <v>3</v>
      </c>
      <c r="H1007" s="0" t="n">
        <f aca="true">NORMINV(RAND(),$B$8,$B$13)</f>
        <v>51.8519691759856</v>
      </c>
      <c r="I1007" s="0" t="n">
        <f aca="true">NORMINV(RAND(),$C$8,$C$13)</f>
        <v>65.4288953709218</v>
      </c>
      <c r="J1007" s="0" t="n">
        <f aca="true">NORMINV(RAND(),$D$8,$D$13)</f>
        <v>15.1936450582813</v>
      </c>
      <c r="K1007" s="0" t="n">
        <f aca="true">NORMINV(RAND(),$E$8,$E$13)</f>
        <v>3.03483721410367</v>
      </c>
      <c r="L1007" s="0" t="n">
        <f aca="true">NORMINV(RAND(),$B$9,$B$14)</f>
        <v>54.6861883953405</v>
      </c>
      <c r="M1007" s="0" t="n">
        <f aca="true">NORMINV(RAND(),$C$9,$C$14)</f>
        <v>54.2608362982108</v>
      </c>
      <c r="N1007" s="0" t="n">
        <f aca="true">NORMINV(RAND(),$D$9,$D$14)</f>
        <v>36.3531617777837</v>
      </c>
      <c r="O1007" s="0" t="n">
        <f aca="true">NORMINV(RAND(),$E$9,$E$14)</f>
        <v>22.6199314464213</v>
      </c>
      <c r="P1007" s="0" t="n">
        <f aca="true">NORMINV(RAND(),$B$10,$B$15)</f>
        <v>24.718516086526</v>
      </c>
      <c r="Q1007" s="0" t="n">
        <f aca="true">NORMINV(RAND(),$C$10,$C$15)</f>
        <v>30.3516546334298</v>
      </c>
      <c r="R1007" s="0" t="n">
        <f aca="true">NORMINV(RAND(),$D$10,$D$15)</f>
        <v>10.4655428301531</v>
      </c>
      <c r="S1007" s="0" t="n">
        <f aca="true">NORMINV(RAND(),$E$10,$E$15)</f>
        <v>3.70293265752127</v>
      </c>
      <c r="T1007" s="0" t="n">
        <f aca="false">MEDIAN(INDEX(Avaliadores!$B$17:$B$22,$B1007),INDEX(Avaliadores!$B$17:$B$22,$C1007),INDEX(Avaliadores!$B$17:$B$22,$D1007),INDEX(Avaliadores!$B$17:$B$22,$E1007),INDEX(Avaliadores!$B$17:$B$22,$F1007),INDEX(Avaliadores!$B$17:$B$22,$G1007))</f>
        <v>2.29166666666667</v>
      </c>
      <c r="U1007" s="0" t="n">
        <f aca="false">MEDIAN(INDEX(Avaliadores!$C$17:$C$22,$B1007),INDEX(Avaliadores!$C$17:$C$22,$C1007),INDEX(Avaliadores!$C$17:$C$22,$D1007),INDEX(Avaliadores!$C$17:$C$22,$E1007),INDEX(Avaliadores!$C$17:$C$22,$F1007),INDEX(Avaliadores!$C$17:$C$22,$G1007))</f>
        <v>5.29166666666667</v>
      </c>
      <c r="V1007" s="0" t="n">
        <f aca="false">MEDIAN(INDEX(Avaliadores!$D$17:$D$22,$B1007),INDEX(Avaliadores!$D$17:$D$22,$C1007),INDEX(Avaliadores!$D$17:$D$22,$D1007),INDEX(Avaliadores!$D$17:$D$22,$E1007),INDEX(Avaliadores!$D$17:$D$22,$F1007),INDEX(Avaliadores!$D$17:$D$22,$G1007))</f>
        <v>5.66666666666667</v>
      </c>
      <c r="W1007" s="0" t="n">
        <f aca="false">MEDIAN(INDEX(Avaliadores!$E$17:$E$22,$B1007),INDEX(Avaliadores!$E$17:$E$22,$C1007),INDEX(Avaliadores!$E$17:$E$22,$D1007),INDEX(Avaliadores!$E$17:$E$22,$E1007),INDEX(Avaliadores!$E$17:$E$22,$F1007),INDEX(Avaliadores!$E$17:$E$22,$G1007))</f>
        <v>6.04166666666667</v>
      </c>
      <c r="X1007" s="0" t="n">
        <f aca="false">MEDIAN(INDEX(Avaliadores!$F$17:$F$22,$B1007),INDEX(Avaliadores!$F$17:$F$22,$C1007),INDEX(Avaliadores!$F$17:$F$22,$D1007),INDEX(Avaliadores!$F$17:$F$22,$E1007),INDEX(Avaliadores!$F$17:$F$22,$F1007),INDEX(Avaliadores!$F$17:$F$22,$G1007))</f>
        <v>2.66666666666667</v>
      </c>
      <c r="Y1007" s="0" t="n">
        <f aca="false">MEDIAN(INDEX(Avaliadores!$G$17:$G$22,$B1007),INDEX(Avaliadores!$G$17:$G$22,$C1007),INDEX(Avaliadores!$G$17:$G$22,$D1007),INDEX(Avaliadores!$G$17:$G$22,$E1007),INDEX(Avaliadores!$G$17:$G$22,$F1007),INDEX(Avaliadores!$G$17:$G$22,$G1007))</f>
        <v>5.04166666666667</v>
      </c>
      <c r="Z1007" s="0" t="n">
        <f aca="false">MEDIAN(INDEX(Avaliadores!$H$17:$H$22,$B1007),INDEX(Avaliadores!$H$17:$H$22,$C1007),INDEX(Avaliadores!$H$17:$H$22,$D1007),INDEX(Avaliadores!$H$17:$H$22,$E1007),INDEX(Avaliadores!$H$17:$H$22,$F1007),INDEX(Avaliadores!$H$17:$H$22,$G1007))</f>
        <v>4.04166666666667</v>
      </c>
      <c r="AA1007" s="0" t="n">
        <f aca="false">MEDIAN(INDEX(Avaliadores!$I$17:$I$22,$B1007),INDEX(Avaliadores!$I$17:$I$22,$C1007),INDEX(Avaliadores!$I$17:$I$22,$D1007),INDEX(Avaliadores!$I$17:$I$22,$E1007),INDEX(Avaliadores!$I$17:$I$22,$F1007),INDEX(Avaliadores!$I$17:$I$22,$G1007))</f>
        <v>6.91666666666667</v>
      </c>
      <c r="AB1007" s="0" t="n">
        <f aca="false">IF(MAX(H1007:K1007)=MIN(H1007:K1007),0,IF($B$17="custo",(MAX(H1007:K1007)-H1007)/(MAX(H1007:K1007)-MIN(H1007:K1007)),(H1007-MIN(H1007:K1007))/(MAX(H1007:K1007)-MIN(H1007:K1007))))</f>
        <v>0.217599665673496</v>
      </c>
      <c r="AC1007" s="0" t="n">
        <f aca="false">IF(MAX(H1007:K1007)=MIN(H1007:K1007),0,IF($B$17="custo",(MAX(H1007:K1007)-I1007)/(MAX(H1007:K1007)-MIN(H1007:K1007)),(I1007-MIN(H1007:K1007))/(MAX(H1007:K1007)-MIN(H1007:K1007))))</f>
        <v>0</v>
      </c>
      <c r="AD1007" s="0" t="n">
        <f aca="false">IF(MAX(H1007:K1007)=MIN(H1007:K1007),0,IF($B$17="custo",(MAX(H1007:K1007)-J1007)/(MAX(H1007:K1007)-MIN(H1007:K1007)),(J1007-MIN(H1007:K1007))/(MAX(H1007:K1007)-MIN(H1007:K1007))))</f>
        <v>0.805128754189729</v>
      </c>
      <c r="AE1007" s="0" t="n">
        <f aca="false">IF(MAX(H1007:K1007)=MIN(H1007:K1007),0,IF($B$17="custo",(MAX(H1007:K1007)-K1007)/(MAX(H1007:K1007)-MIN(H1007:K1007)),(K1007-MIN(H1007:K1007))/(MAX(H1007:K1007)-MIN(H1007:K1007))))</f>
        <v>1</v>
      </c>
      <c r="AF1007" s="0" t="n">
        <f aca="false">IF(MAX(L1007:O1007)=MIN(L1007:O1007),0,IF($C$17="custo",(MAX(L1007:O1007)-L1007)/(MAX(L1007:O1007)-MIN(L1007:O1007)),(L1007-MIN(L1007:O1007))/(MAX(L1007:O1007)-MIN(L1007:O1007))))</f>
        <v>1</v>
      </c>
      <c r="AG1007" s="0" t="n">
        <f aca="false">IF(MAX(L1007:O1007)=MIN(L1007:O1007),0,IF($C$17="custo",(MAX(L1007:O1007)-M1007)/(MAX(L1007:O1007)-MIN(L1007:O1007)),(M1007-MIN(L1007:O1007))/(MAX(L1007:O1007)-MIN(L1007:O1007))))</f>
        <v>0.986735212101389</v>
      </c>
      <c r="AH1007" s="0" t="n">
        <f aca="false">IF(MAX(L1007:O1007)=MIN(L1007:O1007),0,IF($C$17="custo",(MAX(L1007:O1007)-N1007)/(MAX(L1007:O1007)-MIN(L1007:O1007)),(N1007-MIN(L1007:O1007))/(MAX(L1007:O1007)-MIN(L1007:O1007))))</f>
        <v>0.428276688272008</v>
      </c>
      <c r="AI1007" s="0" t="n">
        <f aca="false">IF(MAX(L1007:O1007)=MIN(L1007:O1007),0,IF($C$17="custo",(MAX(L1007:O1007)-O1007)/(MAX(L1007:O1007)-MIN(L1007:O1007)),(O1007-MIN(L1007:O1007))/(MAX(L1007:O1007)-MIN(L1007:O1007))))</f>
        <v>0</v>
      </c>
      <c r="AJ1007" s="0" t="n">
        <f aca="false">IF(MAX(P1007:S1007)=MIN(P1007:S1007),0,IF($D$17="custo",(MAX(P1007:S1007)-P1007)/(MAX(P1007:S1007)-MIN(P1007:S1007)),(P1007-MIN(P1007:S1007))/(MAX(P1007:S1007)-MIN(P1007:S1007))))</f>
        <v>0.211384941911899</v>
      </c>
      <c r="AK1007" s="0" t="n">
        <f aca="false">IF(MAX(P1007:S1007)=MIN(P1007:S1007),0,IF($D$17="custo",(MAX(P1007:S1007)-Q1007)/(MAX(P1007:S1007)-MIN(P1007:S1007)),(Q1007-MIN(P1007:S1007))/(MAX(P1007:S1007)-MIN(P1007:S1007))))</f>
        <v>0</v>
      </c>
      <c r="AL1007" s="0" t="n">
        <f aca="false">IF(MAX(P1007:S1007)=MIN(P1007:S1007),0,IF($D$17="custo",(MAX(P1007:S1007)-R1007)/(MAX(P1007:S1007)-MIN(P1007:S1007)),(R1007-MIN(P1007:S1007))/(MAX(P1007:S1007)-MIN(P1007:S1007))))</f>
        <v>0.746231351028934</v>
      </c>
      <c r="AM1007" s="0" t="n">
        <f aca="false">IF(MAX(P1007:S1007)=MIN(P1007:S1007),0,IF($D$17="custo",(MAX(P1007:S1007)-S1007)/(MAX(P1007:S1007)-MIN(P1007:S1007)),(S1007-MIN(P1007:S1007))/(MAX(P1007:S1007)-MIN(P1007:S1007))))</f>
        <v>1</v>
      </c>
      <c r="AN1007" s="0" t="n">
        <f aca="false">IF(MAX(T1007:W1007)=MIN(T1007:W1007),0,IF($E$17="custo",(MAX(T1007:W1007)-T1007)/(MAX(T1007:W1007)-MIN(T1007:W1007)),(T1007-MIN(T1007:W1007))/(MAX(T1007:W1007)-MIN(T1007:W1007))))</f>
        <v>0</v>
      </c>
      <c r="AO1007" s="0" t="n">
        <f aca="false">IF(MAX(T1007:W1007)=MIN(T1007:W1007),0,IF($E$17="custo",(MAX(T1007:W1007)-U1007)/(MAX(T1007:W1007)-MIN(T1007:W1007)),(U1007-MIN(T1007:W1007))/(MAX(T1007:W1007)-MIN(T1007:W1007))))</f>
        <v>0.8</v>
      </c>
      <c r="AP1007" s="0" t="n">
        <f aca="false">IF(MAX(T1007:W1007)=MIN(T1007:W1007),0,IF($E$17="custo",(MAX(T1007:W1007)-V1007)/(MAX(T1007:W1007)-MIN(T1007:W1007)),(V1007-MIN(T1007:W1007))/(MAX(T1007:W1007)-MIN(T1007:W1007))))</f>
        <v>0.9</v>
      </c>
      <c r="AQ1007" s="0" t="n">
        <f aca="false">IF(MAX(T1007:W1007)=MIN(T1007:W1007),0,IF($E$17="custo",(MAX(T1007:W1007)-W1007)/(MAX(T1007:W1007)-MIN(T1007:W1007)),(W1007-MIN(T1007:W1007))/(MAX(T1007:W1007)-MIN(T1007:W1007))))</f>
        <v>1</v>
      </c>
      <c r="AR1007" s="0" t="n">
        <f aca="false">IF(MAX(X1007:AA1007)=MIN(X1007:AA1007),0,IF($F$17="custo",(MAX(X1007:AA1007)-X1007)/(MAX(X1007:AA1007)-MIN(X1007:AA1007)),(X1007-MIN(X1007:AA1007))/(MAX(X1007:AA1007)-MIN(X1007:AA1007))))</f>
        <v>0</v>
      </c>
      <c r="AS1007" s="0" t="n">
        <f aca="false">IF(MAX(X1007:AA1007)=MIN(X1007:AA1007),0,IF($F$17="custo",(MAX(X1007:AA1007)-Y1007)/(MAX(X1007:AA1007)-MIN(X1007:AA1007)),(Y1007-MIN(X1007:AA1007))/(MAX(X1007:AA1007)-MIN(X1007:AA1007))))</f>
        <v>0.558823529411765</v>
      </c>
      <c r="AT1007" s="0" t="n">
        <f aca="false">IF(MAX(X1007:AA1007)=MIN(X1007:AA1007),0,IF($F$17="custo",(MAX(X1007:AA1007)-Z1007)/(MAX(X1007:AA1007)-MIN(X1007:AA1007)),(Z1007-MIN(X1007:AA1007))/(MAX(X1007:AA1007)-MIN(X1007:AA1007))))</f>
        <v>0.323529411764706</v>
      </c>
      <c r="AU1007" s="0" t="n">
        <f aca="false">IF(MAX(X1007:AA1007)=MIN(X1007:AA1007),0,IF($F$17="custo",(MAX(X1007:AA1007)-AA1007)/(MAX(X1007:AA1007)-MIN(X1007:AA1007)),(AA1007-MIN(X1007:AA1007))/(MAX(X1007:AA1007)-MIN(X1007:AA1007))))</f>
        <v>1</v>
      </c>
      <c r="AV1007" s="0" t="n">
        <f aca="false">STDEVP(AB1007:AE1007)</f>
        <v>0.410098878379876</v>
      </c>
      <c r="AW1007" s="0" t="n">
        <f aca="false">STDEVP(AF1007:AI1007)</f>
        <v>0.418030106805039</v>
      </c>
      <c r="AX1007" s="0" t="n">
        <f aca="false">STDEVP(AJ1007:AM1007)</f>
        <v>0.40108584970325</v>
      </c>
      <c r="AY1007" s="0" t="n">
        <f aca="false">STDEVP(AN1007:AQ1007)</f>
        <v>0.396074487943872</v>
      </c>
      <c r="AZ1007" s="0" t="n">
        <f aca="false">STDEVP(AR1007:AU1007)</f>
        <v>0.364397402745996</v>
      </c>
      <c r="BA1007" s="0" t="n">
        <f aca="false">AV1007*((1-IFERROR(CORREL(AB1007:AE1007,AF1007:AI1007),0))+(1-IFERROR(CORREL(AB1007:AE1007,AJ1007:AM1007),0))+(1-IFERROR(CORREL(AB1007:AE1007,AN1007:AQ1007),0))+(1-IFERROR(CORREL(AB1007:AE1007,AR1007:AU1007),0)))</f>
        <v>1.186456817065</v>
      </c>
      <c r="BB1007" s="0" t="n">
        <f aca="false">AW1007*((1-IFERROR(CORREL(AF1007:AI1007,AB1007:AE1007),0))+(1-IFERROR(CORREL(AF1007:AI1007,AJ1007:AM1007),0))+(1-IFERROR(CORREL(AF1007:AI1007,AN1007:AQ1007),0))+(1-IFERROR(CORREL(AF1007:AI1007,AR1007:AU1007),0)))</f>
        <v>3.07318384807865</v>
      </c>
      <c r="BC1007" s="0" t="n">
        <f aca="false">AX1007*((1-IFERROR(CORREL(AJ1007:AM1007,AB1007:AE1007),0))+(1-IFERROR(CORREL(AJ1007:AM1007,AF1007:AI1007),0))+(1-IFERROR(CORREL(AJ1007:AM1007,AN1007:AQ1007),0))+(1-IFERROR(CORREL(AJ1007:AM1007,AR1007:AU1007),0)))</f>
        <v>1.15246308107569</v>
      </c>
      <c r="BD1007" s="0" t="n">
        <f aca="false">AY1007*((1-IFERROR(CORREL(AN1007:AQ1007,AB1007:AE1007),0))+(1-IFERROR(CORREL(AN1007:AQ1007,AF1007:AI1007),0))+(1-IFERROR(CORREL(AN1007:AQ1007,AJ1007:AM1007),0))+(1-IFERROR(CORREL(AN1007:AQ1007,AR1007:AU1007),0)))</f>
        <v>1.09843858839657</v>
      </c>
      <c r="BE1007" s="0" t="n">
        <f aca="false">AZ1007*((1-IFERROR(CORREL(AR1007:AU1007,AB1007:AE1007),0))+(1-IFERROR(CORREL(AR1007:AU1007,AF1007:AI1007),0))+(1-IFERROR(CORREL(AR1007:AU1007,AJ1007:AM1007),0))+(1-IFERROR(CORREL(AR1007:AU1007,AN1007:AQ1007),0)))</f>
        <v>1.04172982578439</v>
      </c>
      <c r="BF1007" s="0" t="n">
        <f aca="false">IF(SUM(BA1007:BE1007)&gt;0,BA1007/SUM(BA1007:BE1007),1/5)</f>
        <v>0.15709931949832</v>
      </c>
      <c r="BG1007" s="0" t="n">
        <f aca="false">IF(SUM(BA1007:BE1007)&gt;0,BB1007/SUM(BA1007:BE1007),1/5)</f>
        <v>0.40692175583828</v>
      </c>
      <c r="BH1007" s="0" t="n">
        <f aca="false">IF(SUM(BA1007:BE1007)&gt;0,BC1007/SUM(BA1007:BE1007),1/5)</f>
        <v>0.152598192517284</v>
      </c>
      <c r="BI1007" s="0" t="n">
        <f aca="false">IF(SUM(BA1007:BE1007)&gt;0,BD1007/SUM(BA1007:BE1007),1/5)</f>
        <v>0.145444783380046</v>
      </c>
      <c r="BJ1007" s="0" t="n">
        <f aca="false">IF(SUM(BA1007:BE1007)&gt;0,BE1007/SUM(BA1007:BE1007),1/5)</f>
        <v>0.13793594876607</v>
      </c>
      <c r="BK1007" s="0" t="n">
        <f aca="false">BF1007*AB1007+BG1007*AF1007+BH1007*AJ1007+BI1007*AN1007+BJ1007*AR1007</f>
        <v>0.473363475299775</v>
      </c>
      <c r="BL1007" s="0" t="n">
        <f aca="false">BF1007*AC1007+BG1007*AG1007+BH1007*AK1007+BI1007*AO1007+BJ1007*AS1007</f>
        <v>0.594961705482007</v>
      </c>
      <c r="BM1007" s="0" t="n">
        <f aca="false">BF1007*AD1007+BG1007*AH1007+BH1007*AL1007+BI1007*AP1007+BJ1007*AT1007</f>
        <v>0.590160478142267</v>
      </c>
      <c r="BN1007" s="0" t="n">
        <f aca="false">BF1007*AE1007+BG1007*AI1007+BH1007*AM1007+BI1007*AQ1007+BJ1007*AU1007</f>
        <v>0.59307824416172</v>
      </c>
      <c r="BO1007" s="0" t="n">
        <f aca="false">RANK(BK1007,$BK1007:$BN1007)</f>
        <v>4</v>
      </c>
      <c r="BP1007" s="0" t="n">
        <f aca="false">RANK(BL1007,$BK1007:$BN1007)</f>
        <v>1</v>
      </c>
      <c r="BQ1007" s="0" t="n">
        <f aca="false">RANK(BM1007,$BK1007:$BN1007)</f>
        <v>3</v>
      </c>
      <c r="BR1007" s="0" t="n">
        <f aca="false">RANK(BN1007,$BK1007:$BN1007)</f>
        <v>2</v>
      </c>
    </row>
    <row r="1008" customFormat="false" ht="15" hidden="false" customHeight="false" outlineLevel="0" collapsed="false">
      <c r="A1008" s="0" t="n">
        <v>985</v>
      </c>
      <c r="B1008" s="0" t="n">
        <f aca="false">RANDBETWEEN(1,$B$5)</f>
        <v>2</v>
      </c>
      <c r="C1008" s="0" t="n">
        <f aca="false">RANDBETWEEN(1,$B$5)</f>
        <v>6</v>
      </c>
      <c r="D1008" s="0" t="n">
        <f aca="false">RANDBETWEEN(1,$B$5)</f>
        <v>3</v>
      </c>
      <c r="E1008" s="0" t="n">
        <f aca="false">RANDBETWEEN(1,$B$5)</f>
        <v>2</v>
      </c>
      <c r="F1008" s="0" t="n">
        <f aca="false">RANDBETWEEN(1,$B$5)</f>
        <v>3</v>
      </c>
      <c r="G1008" s="0" t="n">
        <f aca="false">RANDBETWEEN(1,$B$5)</f>
        <v>4</v>
      </c>
      <c r="H1008" s="0" t="n">
        <f aca="true">NORMINV(RAND(),$B$8,$B$13)</f>
        <v>50.2131877829459</v>
      </c>
      <c r="I1008" s="0" t="n">
        <f aca="true">NORMINV(RAND(),$C$8,$C$13)</f>
        <v>66.1140640930914</v>
      </c>
      <c r="J1008" s="0" t="n">
        <f aca="true">NORMINV(RAND(),$D$8,$D$13)</f>
        <v>14.8009025850125</v>
      </c>
      <c r="K1008" s="0" t="n">
        <f aca="true">NORMINV(RAND(),$E$8,$E$13)</f>
        <v>3.10209656888543</v>
      </c>
      <c r="L1008" s="0" t="n">
        <f aca="true">NORMINV(RAND(),$B$9,$B$14)</f>
        <v>42.6142764369793</v>
      </c>
      <c r="M1008" s="0" t="n">
        <f aca="true">NORMINV(RAND(),$C$9,$C$14)</f>
        <v>63.4834950313264</v>
      </c>
      <c r="N1008" s="0" t="n">
        <f aca="true">NORMINV(RAND(),$D$9,$D$14)</f>
        <v>38.2668469445638</v>
      </c>
      <c r="O1008" s="0" t="n">
        <f aca="true">NORMINV(RAND(),$E$9,$E$14)</f>
        <v>29.2376955368309</v>
      </c>
      <c r="P1008" s="0" t="n">
        <f aca="true">NORMINV(RAND(),$B$10,$B$15)</f>
        <v>24.6889510990213</v>
      </c>
      <c r="Q1008" s="0" t="n">
        <f aca="true">NORMINV(RAND(),$C$10,$C$15)</f>
        <v>31.0991818295567</v>
      </c>
      <c r="R1008" s="0" t="n">
        <f aca="true">NORMINV(RAND(),$D$10,$D$15)</f>
        <v>10.2891102738596</v>
      </c>
      <c r="S1008" s="0" t="n">
        <f aca="true">NORMINV(RAND(),$E$10,$E$15)</f>
        <v>4.05553796369193</v>
      </c>
      <c r="T1008" s="0" t="n">
        <f aca="false">MEDIAN(INDEX(Avaliadores!$B$17:$B$22,$B1008),INDEX(Avaliadores!$B$17:$B$22,$C1008),INDEX(Avaliadores!$B$17:$B$22,$D1008),INDEX(Avaliadores!$B$17:$B$22,$E1008),INDEX(Avaliadores!$B$17:$B$22,$F1008),INDEX(Avaliadores!$B$17:$B$22,$G1008))</f>
        <v>2.91666666666667</v>
      </c>
      <c r="U1008" s="0" t="n">
        <f aca="false">MEDIAN(INDEX(Avaliadores!$C$17:$C$22,$B1008),INDEX(Avaliadores!$C$17:$C$22,$C1008),INDEX(Avaliadores!$C$17:$C$22,$D1008),INDEX(Avaliadores!$C$17:$C$22,$E1008),INDEX(Avaliadores!$C$17:$C$22,$F1008),INDEX(Avaliadores!$C$17:$C$22,$G1008))</f>
        <v>5.04166666666667</v>
      </c>
      <c r="V1008" s="0" t="n">
        <f aca="false">MEDIAN(INDEX(Avaliadores!$D$17:$D$22,$B1008),INDEX(Avaliadores!$D$17:$D$22,$C1008),INDEX(Avaliadores!$D$17:$D$22,$D1008),INDEX(Avaliadores!$D$17:$D$22,$E1008),INDEX(Avaliadores!$D$17:$D$22,$F1008),INDEX(Avaliadores!$D$17:$D$22,$G1008))</f>
        <v>5.79166666666667</v>
      </c>
      <c r="W1008" s="0" t="n">
        <f aca="false">MEDIAN(INDEX(Avaliadores!$E$17:$E$22,$B1008),INDEX(Avaliadores!$E$17:$E$22,$C1008),INDEX(Avaliadores!$E$17:$E$22,$D1008),INDEX(Avaliadores!$E$17:$E$22,$E1008),INDEX(Avaliadores!$E$17:$E$22,$F1008),INDEX(Avaliadores!$E$17:$E$22,$G1008))</f>
        <v>6.04166666666667</v>
      </c>
      <c r="X1008" s="0" t="n">
        <f aca="false">MEDIAN(INDEX(Avaliadores!$F$17:$F$22,$B1008),INDEX(Avaliadores!$F$17:$F$22,$C1008),INDEX(Avaliadores!$F$17:$F$22,$D1008),INDEX(Avaliadores!$F$17:$F$22,$E1008),INDEX(Avaliadores!$F$17:$F$22,$F1008),INDEX(Avaliadores!$F$17:$F$22,$G1008))</f>
        <v>2.79166666666667</v>
      </c>
      <c r="Y1008" s="0" t="n">
        <f aca="false">MEDIAN(INDEX(Avaliadores!$G$17:$G$22,$B1008),INDEX(Avaliadores!$G$17:$G$22,$C1008),INDEX(Avaliadores!$G$17:$G$22,$D1008),INDEX(Avaliadores!$G$17:$G$22,$E1008),INDEX(Avaliadores!$G$17:$G$22,$F1008),INDEX(Avaliadores!$G$17:$G$22,$G1008))</f>
        <v>5.79166666666667</v>
      </c>
      <c r="Z1008" s="0" t="n">
        <f aca="false">MEDIAN(INDEX(Avaliadores!$H$17:$H$22,$B1008),INDEX(Avaliadores!$H$17:$H$22,$C1008),INDEX(Avaliadores!$H$17:$H$22,$D1008),INDEX(Avaliadores!$H$17:$H$22,$E1008),INDEX(Avaliadores!$H$17:$H$22,$F1008),INDEX(Avaliadores!$H$17:$H$22,$G1008))</f>
        <v>3.91666666666667</v>
      </c>
      <c r="AA1008" s="0" t="n">
        <f aca="false">MEDIAN(INDEX(Avaliadores!$I$17:$I$22,$B1008),INDEX(Avaliadores!$I$17:$I$22,$C1008),INDEX(Avaliadores!$I$17:$I$22,$D1008),INDEX(Avaliadores!$I$17:$I$22,$E1008),INDEX(Avaliadores!$I$17:$I$22,$F1008),INDEX(Avaliadores!$I$17:$I$22,$G1008))</f>
        <v>6.41666666666667</v>
      </c>
      <c r="AB1008" s="0" t="n">
        <f aca="false">IF(MAX(H1008:K1008)=MIN(H1008:K1008),0,IF($B$17="custo",(MAX(H1008:K1008)-H1008)/(MAX(H1008:K1008)-MIN(H1008:K1008)),(H1008-MIN(H1008:K1008))/(MAX(H1008:K1008)-MIN(H1008:K1008))))</f>
        <v>0.252346926066659</v>
      </c>
      <c r="AC1008" s="0" t="n">
        <f aca="false">IF(MAX(H1008:K1008)=MIN(H1008:K1008),0,IF($B$17="custo",(MAX(H1008:K1008)-I1008)/(MAX(H1008:K1008)-MIN(H1008:K1008)),(I1008-MIN(H1008:K1008))/(MAX(H1008:K1008)-MIN(H1008:K1008))))</f>
        <v>0</v>
      </c>
      <c r="AD1008" s="0" t="n">
        <f aca="false">IF(MAX(H1008:K1008)=MIN(H1008:K1008),0,IF($B$17="custo",(MAX(H1008:K1008)-J1008)/(MAX(H1008:K1008)-MIN(H1008:K1008)),(J1008-MIN(H1008:K1008))/(MAX(H1008:K1008)-MIN(H1008:K1008))))</f>
        <v>0.814339934526992</v>
      </c>
      <c r="AE1008" s="0" t="n">
        <f aca="false">IF(MAX(H1008:K1008)=MIN(H1008:K1008),0,IF($B$17="custo",(MAX(H1008:K1008)-K1008)/(MAX(H1008:K1008)-MIN(H1008:K1008)),(K1008-MIN(H1008:K1008))/(MAX(H1008:K1008)-MIN(H1008:K1008))))</f>
        <v>1</v>
      </c>
      <c r="AF1008" s="0" t="n">
        <f aca="false">IF(MAX(L1008:O1008)=MIN(L1008:O1008),0,IF($C$17="custo",(MAX(L1008:O1008)-L1008)/(MAX(L1008:O1008)-MIN(L1008:O1008)),(L1008-MIN(L1008:O1008))/(MAX(L1008:O1008)-MIN(L1008:O1008))))</f>
        <v>0.390605011347405</v>
      </c>
      <c r="AG1008" s="0" t="n">
        <f aca="false">IF(MAX(L1008:O1008)=MIN(L1008:O1008),0,IF($C$17="custo",(MAX(L1008:O1008)-M1008)/(MAX(L1008:O1008)-MIN(L1008:O1008)),(M1008-MIN(L1008:O1008))/(MAX(L1008:O1008)-MIN(L1008:O1008))))</f>
        <v>1</v>
      </c>
      <c r="AH1008" s="0" t="n">
        <f aca="false">IF(MAX(L1008:O1008)=MIN(L1008:O1008),0,IF($C$17="custo",(MAX(L1008:O1008)-N1008)/(MAX(L1008:O1008)-MIN(L1008:O1008)),(N1008-MIN(L1008:O1008))/(MAX(L1008:O1008)-MIN(L1008:O1008))))</f>
        <v>0.263657194196451</v>
      </c>
      <c r="AI1008" s="0" t="n">
        <f aca="false">IF(MAX(L1008:O1008)=MIN(L1008:O1008),0,IF($C$17="custo",(MAX(L1008:O1008)-O1008)/(MAX(L1008:O1008)-MIN(L1008:O1008)),(O1008-MIN(L1008:O1008))/(MAX(L1008:O1008)-MIN(L1008:O1008))))</f>
        <v>0</v>
      </c>
      <c r="AJ1008" s="0" t="n">
        <f aca="false">IF(MAX(P1008:S1008)=MIN(P1008:S1008),0,IF($D$17="custo",(MAX(P1008:S1008)-P1008)/(MAX(P1008:S1008)-MIN(P1008:S1008)),(P1008-MIN(P1008:S1008))/(MAX(P1008:S1008)-MIN(P1008:S1008))))</f>
        <v>0.237032803801508</v>
      </c>
      <c r="AK1008" s="0" t="n">
        <f aca="false">IF(MAX(P1008:S1008)=MIN(P1008:S1008),0,IF($D$17="custo",(MAX(P1008:S1008)-Q1008)/(MAX(P1008:S1008)-MIN(P1008:S1008)),(Q1008-MIN(P1008:S1008))/(MAX(P1008:S1008)-MIN(P1008:S1008))))</f>
        <v>0</v>
      </c>
      <c r="AL1008" s="0" t="n">
        <f aca="false">IF(MAX(P1008:S1008)=MIN(P1008:S1008),0,IF($D$17="custo",(MAX(P1008:S1008)-R1008)/(MAX(P1008:S1008)-MIN(P1008:S1008)),(R1008-MIN(P1008:S1008))/(MAX(P1008:S1008)-MIN(P1008:S1008))))</f>
        <v>0.769499541515712</v>
      </c>
      <c r="AM1008" s="0" t="n">
        <f aca="false">IF(MAX(P1008:S1008)=MIN(P1008:S1008),0,IF($D$17="custo",(MAX(P1008:S1008)-S1008)/(MAX(P1008:S1008)-MIN(P1008:S1008)),(S1008-MIN(P1008:S1008))/(MAX(P1008:S1008)-MIN(P1008:S1008))))</f>
        <v>1</v>
      </c>
      <c r="AN1008" s="0" t="n">
        <f aca="false">IF(MAX(T1008:W1008)=MIN(T1008:W1008),0,IF($E$17="custo",(MAX(T1008:W1008)-T1008)/(MAX(T1008:W1008)-MIN(T1008:W1008)),(T1008-MIN(T1008:W1008))/(MAX(T1008:W1008)-MIN(T1008:W1008))))</f>
        <v>0</v>
      </c>
      <c r="AO1008" s="0" t="n">
        <f aca="false">IF(MAX(T1008:W1008)=MIN(T1008:W1008),0,IF($E$17="custo",(MAX(T1008:W1008)-U1008)/(MAX(T1008:W1008)-MIN(T1008:W1008)),(U1008-MIN(T1008:W1008))/(MAX(T1008:W1008)-MIN(T1008:W1008))))</f>
        <v>0.68</v>
      </c>
      <c r="AP1008" s="0" t="n">
        <f aca="false">IF(MAX(T1008:W1008)=MIN(T1008:W1008),0,IF($E$17="custo",(MAX(T1008:W1008)-V1008)/(MAX(T1008:W1008)-MIN(T1008:W1008)),(V1008-MIN(T1008:W1008))/(MAX(T1008:W1008)-MIN(T1008:W1008))))</f>
        <v>0.92</v>
      </c>
      <c r="AQ1008" s="0" t="n">
        <f aca="false">IF(MAX(T1008:W1008)=MIN(T1008:W1008),0,IF($E$17="custo",(MAX(T1008:W1008)-W1008)/(MAX(T1008:W1008)-MIN(T1008:W1008)),(W1008-MIN(T1008:W1008))/(MAX(T1008:W1008)-MIN(T1008:W1008))))</f>
        <v>1</v>
      </c>
      <c r="AR1008" s="0" t="n">
        <f aca="false">IF(MAX(X1008:AA1008)=MIN(X1008:AA1008),0,IF($F$17="custo",(MAX(X1008:AA1008)-X1008)/(MAX(X1008:AA1008)-MIN(X1008:AA1008)),(X1008-MIN(X1008:AA1008))/(MAX(X1008:AA1008)-MIN(X1008:AA1008))))</f>
        <v>0</v>
      </c>
      <c r="AS1008" s="0" t="n">
        <f aca="false">IF(MAX(X1008:AA1008)=MIN(X1008:AA1008),0,IF($F$17="custo",(MAX(X1008:AA1008)-Y1008)/(MAX(X1008:AA1008)-MIN(X1008:AA1008)),(Y1008-MIN(X1008:AA1008))/(MAX(X1008:AA1008)-MIN(X1008:AA1008))))</f>
        <v>0.827586206896552</v>
      </c>
      <c r="AT1008" s="0" t="n">
        <f aca="false">IF(MAX(X1008:AA1008)=MIN(X1008:AA1008),0,IF($F$17="custo",(MAX(X1008:AA1008)-Z1008)/(MAX(X1008:AA1008)-MIN(X1008:AA1008)),(Z1008-MIN(X1008:AA1008))/(MAX(X1008:AA1008)-MIN(X1008:AA1008))))</f>
        <v>0.310344827586207</v>
      </c>
      <c r="AU1008" s="0" t="n">
        <f aca="false">IF(MAX(X1008:AA1008)=MIN(X1008:AA1008),0,IF($F$17="custo",(MAX(X1008:AA1008)-AA1008)/(MAX(X1008:AA1008)-MIN(X1008:AA1008)),(AA1008-MIN(X1008:AA1008))/(MAX(X1008:AA1008)-MIN(X1008:AA1008))))</f>
        <v>1</v>
      </c>
      <c r="AV1008" s="0" t="n">
        <f aca="false">STDEVP(AB1008:AE1008)</f>
        <v>0.405903268994938</v>
      </c>
      <c r="AW1008" s="0" t="n">
        <f aca="false">STDEVP(AF1008:AI1008)</f>
        <v>0.366722486960012</v>
      </c>
      <c r="AX1008" s="0" t="n">
        <f aca="false">STDEVP(AJ1008:AM1008)</f>
        <v>0.400553080524242</v>
      </c>
      <c r="AY1008" s="0" t="n">
        <f aca="false">STDEVP(AN1008:AQ1008)</f>
        <v>0.393319208785943</v>
      </c>
      <c r="AZ1008" s="0" t="n">
        <f aca="false">STDEVP(AR1008:AU1008)</f>
        <v>0.399538973319189</v>
      </c>
      <c r="BA1008" s="0" t="n">
        <f aca="false">AV1008*((1-IFERROR(CORREL(AB1008:AE1008,AF1008:AI1008),0))+(1-IFERROR(CORREL(AB1008:AE1008,AJ1008:AM1008),0))+(1-IFERROR(CORREL(AB1008:AE1008,AN1008:AQ1008),0))+(1-IFERROR(CORREL(AB1008:AE1008,AR1008:AU1008),0)))</f>
        <v>1.23655430423749</v>
      </c>
      <c r="BB1008" s="0" t="n">
        <f aca="false">AW1008*((1-IFERROR(CORREL(AF1008:AI1008,AB1008:AE1008),0))+(1-IFERROR(CORREL(AF1008:AI1008,AJ1008:AM1008),0))+(1-IFERROR(CORREL(AF1008:AI1008,AN1008:AQ1008),0))+(1-IFERROR(CORREL(AF1008:AI1008,AR1008:AU1008),0)))</f>
        <v>2.21515266195661</v>
      </c>
      <c r="BC1008" s="0" t="n">
        <f aca="false">AX1008*((1-IFERROR(CORREL(AJ1008:AM1008,AB1008:AE1008),0))+(1-IFERROR(CORREL(AJ1008:AM1008,AF1008:AI1008),0))+(1-IFERROR(CORREL(AJ1008:AM1008,AN1008:AQ1008),0))+(1-IFERROR(CORREL(AJ1008:AM1008,AR1008:AU1008),0)))</f>
        <v>1.20563446787834</v>
      </c>
      <c r="BD1008" s="0" t="n">
        <f aca="false">AY1008*((1-IFERROR(CORREL(AN1008:AQ1008,AB1008:AE1008),0))+(1-IFERROR(CORREL(AN1008:AQ1008,AF1008:AI1008),0))+(1-IFERROR(CORREL(AN1008:AQ1008,AJ1008:AM1008),0))+(1-IFERROR(CORREL(AN1008:AQ1008,AR1008:AU1008),0)))</f>
        <v>0.888484920833184</v>
      </c>
      <c r="BE1008" s="0" t="n">
        <f aca="false">AZ1008*((1-IFERROR(CORREL(AR1008:AU1008,AB1008:AE1008),0))+(1-IFERROR(CORREL(AR1008:AU1008,AF1008:AI1008),0))+(1-IFERROR(CORREL(AR1008:AU1008,AJ1008:AM1008),0))+(1-IFERROR(CORREL(AR1008:AU1008,AN1008:AQ1008),0)))</f>
        <v>1.09439088969948</v>
      </c>
      <c r="BF1008" s="0" t="n">
        <f aca="false">IF(SUM(BA1008:BE1008)&gt;0,BA1008/SUM(BA1008:BE1008),1/5)</f>
        <v>0.186221965138586</v>
      </c>
      <c r="BG1008" s="0" t="n">
        <f aca="false">IF(SUM(BA1008:BE1008)&gt;0,BB1008/SUM(BA1008:BE1008),1/5)</f>
        <v>0.333596414146891</v>
      </c>
      <c r="BH1008" s="0" t="n">
        <f aca="false">IF(SUM(BA1008:BE1008)&gt;0,BC1008/SUM(BA1008:BE1008),1/5)</f>
        <v>0.18156551562494</v>
      </c>
      <c r="BI1008" s="0" t="n">
        <f aca="false">IF(SUM(BA1008:BE1008)&gt;0,BD1008/SUM(BA1008:BE1008),1/5)</f>
        <v>0.133803592277804</v>
      </c>
      <c r="BJ1008" s="0" t="n">
        <f aca="false">IF(SUM(BA1008:BE1008)&gt;0,BE1008/SUM(BA1008:BE1008),1/5)</f>
        <v>0.164812512811779</v>
      </c>
      <c r="BK1008" s="0" t="n">
        <f aca="false">BF1008*AB1008+BG1008*AF1008+BH1008*AJ1008+BI1008*AN1008+BJ1008*AR1008</f>
        <v>0.220333954844361</v>
      </c>
      <c r="BL1008" s="0" t="n">
        <f aca="false">BF1008*AC1008+BG1008*AG1008+BH1008*AK1008+BI1008*AO1008+BJ1008*AS1008</f>
        <v>0.560979419222787</v>
      </c>
      <c r="BM1008" s="0" t="n">
        <f aca="false">BF1008*AD1008+BG1008*AH1008+BH1008*AL1008+BI1008*AP1008+BJ1008*AT1008</f>
        <v>0.553565674243067</v>
      </c>
      <c r="BN1008" s="0" t="n">
        <f aca="false">BF1008*AE1008+BG1008*AI1008+BH1008*AM1008+BI1008*AQ1008+BJ1008*AU1008</f>
        <v>0.66640358585311</v>
      </c>
      <c r="BO1008" s="0" t="n">
        <f aca="false">RANK(BK1008,$BK1008:$BN1008)</f>
        <v>4</v>
      </c>
      <c r="BP1008" s="0" t="n">
        <f aca="false">RANK(BL1008,$BK1008:$BN1008)</f>
        <v>2</v>
      </c>
      <c r="BQ1008" s="0" t="n">
        <f aca="false">RANK(BM1008,$BK1008:$BN1008)</f>
        <v>3</v>
      </c>
      <c r="BR1008" s="0" t="n">
        <f aca="false">RANK(BN1008,$BK1008:$BN1008)</f>
        <v>1</v>
      </c>
    </row>
    <row r="1009" customFormat="false" ht="15" hidden="false" customHeight="false" outlineLevel="0" collapsed="false">
      <c r="A1009" s="0" t="n">
        <v>986</v>
      </c>
      <c r="B1009" s="0" t="n">
        <f aca="false">RANDBETWEEN(1,$B$5)</f>
        <v>1</v>
      </c>
      <c r="C1009" s="0" t="n">
        <f aca="false">RANDBETWEEN(1,$B$5)</f>
        <v>2</v>
      </c>
      <c r="D1009" s="0" t="n">
        <f aca="false">RANDBETWEEN(1,$B$5)</f>
        <v>1</v>
      </c>
      <c r="E1009" s="0" t="n">
        <f aca="false">RANDBETWEEN(1,$B$5)</f>
        <v>3</v>
      </c>
      <c r="F1009" s="0" t="n">
        <f aca="false">RANDBETWEEN(1,$B$5)</f>
        <v>4</v>
      </c>
      <c r="G1009" s="0" t="n">
        <f aca="false">RANDBETWEEN(1,$B$5)</f>
        <v>5</v>
      </c>
      <c r="H1009" s="0" t="n">
        <f aca="true">NORMINV(RAND(),$B$8,$B$13)</f>
        <v>47.4031044321965</v>
      </c>
      <c r="I1009" s="0" t="n">
        <f aca="true">NORMINV(RAND(),$C$8,$C$13)</f>
        <v>61.3728582248818</v>
      </c>
      <c r="J1009" s="0" t="n">
        <f aca="true">NORMINV(RAND(),$D$8,$D$13)</f>
        <v>14.7363912300878</v>
      </c>
      <c r="K1009" s="0" t="n">
        <f aca="true">NORMINV(RAND(),$E$8,$E$13)</f>
        <v>3.10447592655535</v>
      </c>
      <c r="L1009" s="0" t="n">
        <f aca="true">NORMINV(RAND(),$B$9,$B$14)</f>
        <v>48.9180442464021</v>
      </c>
      <c r="M1009" s="0" t="n">
        <f aca="true">NORMINV(RAND(),$C$9,$C$14)</f>
        <v>54.8654416162247</v>
      </c>
      <c r="N1009" s="0" t="n">
        <f aca="true">NORMINV(RAND(),$D$9,$D$14)</f>
        <v>51.3268143475704</v>
      </c>
      <c r="O1009" s="0" t="n">
        <f aca="true">NORMINV(RAND(),$E$9,$E$14)</f>
        <v>22.392428596134</v>
      </c>
      <c r="P1009" s="0" t="n">
        <f aca="true">NORMINV(RAND(),$B$10,$B$15)</f>
        <v>23.8182460405318</v>
      </c>
      <c r="Q1009" s="0" t="n">
        <f aca="true">NORMINV(RAND(),$C$10,$C$15)</f>
        <v>29.7904558022573</v>
      </c>
      <c r="R1009" s="0" t="n">
        <f aca="true">NORMINV(RAND(),$D$10,$D$15)</f>
        <v>11.0692498253825</v>
      </c>
      <c r="S1009" s="0" t="n">
        <f aca="true">NORMINV(RAND(),$E$10,$E$15)</f>
        <v>4.23133597880373</v>
      </c>
      <c r="T1009" s="0" t="n">
        <f aca="false">MEDIAN(INDEX(Avaliadores!$B$17:$B$22,$B1009),INDEX(Avaliadores!$B$17:$B$22,$C1009),INDEX(Avaliadores!$B$17:$B$22,$D1009),INDEX(Avaliadores!$B$17:$B$22,$E1009),INDEX(Avaliadores!$B$17:$B$22,$F1009),INDEX(Avaliadores!$B$17:$B$22,$G1009))</f>
        <v>2.66666666666667</v>
      </c>
      <c r="U1009" s="0" t="n">
        <f aca="false">MEDIAN(INDEX(Avaliadores!$C$17:$C$22,$B1009),INDEX(Avaliadores!$C$17:$C$22,$C1009),INDEX(Avaliadores!$C$17:$C$22,$D1009),INDEX(Avaliadores!$C$17:$C$22,$E1009),INDEX(Avaliadores!$C$17:$C$22,$F1009),INDEX(Avaliadores!$C$17:$C$22,$G1009))</f>
        <v>4.91666666666667</v>
      </c>
      <c r="V1009" s="0" t="n">
        <f aca="false">MEDIAN(INDEX(Avaliadores!$D$17:$D$22,$B1009),INDEX(Avaliadores!$D$17:$D$22,$C1009),INDEX(Avaliadores!$D$17:$D$22,$D1009),INDEX(Avaliadores!$D$17:$D$22,$E1009),INDEX(Avaliadores!$D$17:$D$22,$F1009),INDEX(Avaliadores!$D$17:$D$22,$G1009))</f>
        <v>5.91666666666667</v>
      </c>
      <c r="W1009" s="0" t="n">
        <f aca="false">MEDIAN(INDEX(Avaliadores!$E$17:$E$22,$B1009),INDEX(Avaliadores!$E$17:$E$22,$C1009),INDEX(Avaliadores!$E$17:$E$22,$D1009),INDEX(Avaliadores!$E$17:$E$22,$E1009),INDEX(Avaliadores!$E$17:$E$22,$F1009),INDEX(Avaliadores!$E$17:$E$22,$G1009))</f>
        <v>6.79166666666667</v>
      </c>
      <c r="X1009" s="0" t="n">
        <f aca="false">MEDIAN(INDEX(Avaliadores!$F$17:$F$22,$B1009),INDEX(Avaliadores!$F$17:$F$22,$C1009),INDEX(Avaliadores!$F$17:$F$22,$D1009),INDEX(Avaliadores!$F$17:$F$22,$E1009),INDEX(Avaliadores!$F$17:$F$22,$F1009),INDEX(Avaliadores!$F$17:$F$22,$G1009))</f>
        <v>2.29166666666667</v>
      </c>
      <c r="Y1009" s="0" t="n">
        <f aca="false">MEDIAN(INDEX(Avaliadores!$G$17:$G$22,$B1009),INDEX(Avaliadores!$G$17:$G$22,$C1009),INDEX(Avaliadores!$G$17:$G$22,$D1009),INDEX(Avaliadores!$G$17:$G$22,$E1009),INDEX(Avaliadores!$G$17:$G$22,$F1009),INDEX(Avaliadores!$G$17:$G$22,$G1009))</f>
        <v>5.04166666666667</v>
      </c>
      <c r="Z1009" s="0" t="n">
        <f aca="false">MEDIAN(INDEX(Avaliadores!$H$17:$H$22,$B1009),INDEX(Avaliadores!$H$17:$H$22,$C1009),INDEX(Avaliadores!$H$17:$H$22,$D1009),INDEX(Avaliadores!$H$17:$H$22,$E1009),INDEX(Avaliadores!$H$17:$H$22,$F1009),INDEX(Avaliadores!$H$17:$H$22,$G1009))</f>
        <v>3.91666666666667</v>
      </c>
      <c r="AA1009" s="0" t="n">
        <f aca="false">MEDIAN(INDEX(Avaliadores!$I$17:$I$22,$B1009),INDEX(Avaliadores!$I$17:$I$22,$C1009),INDEX(Avaliadores!$I$17:$I$22,$D1009),INDEX(Avaliadores!$I$17:$I$22,$E1009),INDEX(Avaliadores!$I$17:$I$22,$F1009),INDEX(Avaliadores!$I$17:$I$22,$G1009))</f>
        <v>6.66666666666667</v>
      </c>
      <c r="AB1009" s="0" t="n">
        <f aca="false">IF(MAX(H1009:K1009)=MIN(H1009:K1009),0,IF($B$17="custo",(MAX(H1009:K1009)-H1009)/(MAX(H1009:K1009)-MIN(H1009:K1009)),(H1009-MIN(H1009:K1009))/(MAX(H1009:K1009)-MIN(H1009:K1009))))</f>
        <v>0.239748440606469</v>
      </c>
      <c r="AC1009" s="0" t="n">
        <f aca="false">IF(MAX(H1009:K1009)=MIN(H1009:K1009),0,IF($B$17="custo",(MAX(H1009:K1009)-I1009)/(MAX(H1009:K1009)-MIN(H1009:K1009)),(I1009-MIN(H1009:K1009))/(MAX(H1009:K1009)-MIN(H1009:K1009))))</f>
        <v>0</v>
      </c>
      <c r="AD1009" s="0" t="n">
        <f aca="false">IF(MAX(H1009:K1009)=MIN(H1009:K1009),0,IF($B$17="custo",(MAX(H1009:K1009)-J1009)/(MAX(H1009:K1009)-MIN(H1009:K1009)),(J1009-MIN(H1009:K1009))/(MAX(H1009:K1009)-MIN(H1009:K1009))))</f>
        <v>0.800373464223211</v>
      </c>
      <c r="AE1009" s="0" t="n">
        <f aca="false">IF(MAX(H1009:K1009)=MIN(H1009:K1009),0,IF($B$17="custo",(MAX(H1009:K1009)-K1009)/(MAX(H1009:K1009)-MIN(H1009:K1009)),(K1009-MIN(H1009:K1009))/(MAX(H1009:K1009)-MIN(H1009:K1009))))</f>
        <v>1</v>
      </c>
      <c r="AF1009" s="0" t="n">
        <f aca="false">IF(MAX(L1009:O1009)=MIN(L1009:O1009),0,IF($C$17="custo",(MAX(L1009:O1009)-L1009)/(MAX(L1009:O1009)-MIN(L1009:O1009)),(L1009-MIN(L1009:O1009))/(MAX(L1009:O1009)-MIN(L1009:O1009))))</f>
        <v>0.816851076734301</v>
      </c>
      <c r="AG1009" s="0" t="n">
        <f aca="false">IF(MAX(L1009:O1009)=MIN(L1009:O1009),0,IF($C$17="custo",(MAX(L1009:O1009)-M1009)/(MAX(L1009:O1009)-MIN(L1009:O1009)),(M1009-MIN(L1009:O1009))/(MAX(L1009:O1009)-MIN(L1009:O1009))))</f>
        <v>1</v>
      </c>
      <c r="AH1009" s="0" t="n">
        <f aca="false">IF(MAX(L1009:O1009)=MIN(L1009:O1009),0,IF($C$17="custo",(MAX(L1009:O1009)-N1009)/(MAX(L1009:O1009)-MIN(L1009:O1009)),(N1009-MIN(L1009:O1009))/(MAX(L1009:O1009)-MIN(L1009:O1009))))</f>
        <v>0.891028674596195</v>
      </c>
      <c r="AI1009" s="0" t="n">
        <f aca="false">IF(MAX(L1009:O1009)=MIN(L1009:O1009),0,IF($C$17="custo",(MAX(L1009:O1009)-O1009)/(MAX(L1009:O1009)-MIN(L1009:O1009)),(O1009-MIN(L1009:O1009))/(MAX(L1009:O1009)-MIN(L1009:O1009))))</f>
        <v>0</v>
      </c>
      <c r="AJ1009" s="0" t="n">
        <f aca="false">IF(MAX(P1009:S1009)=MIN(P1009:S1009),0,IF($D$17="custo",(MAX(P1009:S1009)-P1009)/(MAX(P1009:S1009)-MIN(P1009:S1009)),(P1009-MIN(P1009:S1009))/(MAX(P1009:S1009)-MIN(P1009:S1009))))</f>
        <v>0.233662575353838</v>
      </c>
      <c r="AK1009" s="0" t="n">
        <f aca="false">IF(MAX(P1009:S1009)=MIN(P1009:S1009),0,IF($D$17="custo",(MAX(P1009:S1009)-Q1009)/(MAX(P1009:S1009)-MIN(P1009:S1009)),(Q1009-MIN(P1009:S1009))/(MAX(P1009:S1009)-MIN(P1009:S1009))))</f>
        <v>0</v>
      </c>
      <c r="AL1009" s="0" t="n">
        <f aca="false">IF(MAX(P1009:S1009)=MIN(P1009:S1009),0,IF($D$17="custo",(MAX(P1009:S1009)-R1009)/(MAX(P1009:S1009)-MIN(P1009:S1009)),(R1009-MIN(P1009:S1009))/(MAX(P1009:S1009)-MIN(P1009:S1009))))</f>
        <v>0.732466771398593</v>
      </c>
      <c r="AM1009" s="0" t="n">
        <f aca="false">IF(MAX(P1009:S1009)=MIN(P1009:S1009),0,IF($D$17="custo",(MAX(P1009:S1009)-S1009)/(MAX(P1009:S1009)-MIN(P1009:S1009)),(S1009-MIN(P1009:S1009))/(MAX(P1009:S1009)-MIN(P1009:S1009))))</f>
        <v>1</v>
      </c>
      <c r="AN1009" s="0" t="n">
        <f aca="false">IF(MAX(T1009:W1009)=MIN(T1009:W1009),0,IF($E$17="custo",(MAX(T1009:W1009)-T1009)/(MAX(T1009:W1009)-MIN(T1009:W1009)),(T1009-MIN(T1009:W1009))/(MAX(T1009:W1009)-MIN(T1009:W1009))))</f>
        <v>0</v>
      </c>
      <c r="AO1009" s="0" t="n">
        <f aca="false">IF(MAX(T1009:W1009)=MIN(T1009:W1009),0,IF($E$17="custo",(MAX(T1009:W1009)-U1009)/(MAX(T1009:W1009)-MIN(T1009:W1009)),(U1009-MIN(T1009:W1009))/(MAX(T1009:W1009)-MIN(T1009:W1009))))</f>
        <v>0.545454545454545</v>
      </c>
      <c r="AP1009" s="0" t="n">
        <f aca="false">IF(MAX(T1009:W1009)=MIN(T1009:W1009),0,IF($E$17="custo",(MAX(T1009:W1009)-V1009)/(MAX(T1009:W1009)-MIN(T1009:W1009)),(V1009-MIN(T1009:W1009))/(MAX(T1009:W1009)-MIN(T1009:W1009))))</f>
        <v>0.787878787878788</v>
      </c>
      <c r="AQ1009" s="0" t="n">
        <f aca="false">IF(MAX(T1009:W1009)=MIN(T1009:W1009),0,IF($E$17="custo",(MAX(T1009:W1009)-W1009)/(MAX(T1009:W1009)-MIN(T1009:W1009)),(W1009-MIN(T1009:W1009))/(MAX(T1009:W1009)-MIN(T1009:W1009))))</f>
        <v>1</v>
      </c>
      <c r="AR1009" s="0" t="n">
        <f aca="false">IF(MAX(X1009:AA1009)=MIN(X1009:AA1009),0,IF($F$17="custo",(MAX(X1009:AA1009)-X1009)/(MAX(X1009:AA1009)-MIN(X1009:AA1009)),(X1009-MIN(X1009:AA1009))/(MAX(X1009:AA1009)-MIN(X1009:AA1009))))</f>
        <v>0</v>
      </c>
      <c r="AS1009" s="0" t="n">
        <f aca="false">IF(MAX(X1009:AA1009)=MIN(X1009:AA1009),0,IF($F$17="custo",(MAX(X1009:AA1009)-Y1009)/(MAX(X1009:AA1009)-MIN(X1009:AA1009)),(Y1009-MIN(X1009:AA1009))/(MAX(X1009:AA1009)-MIN(X1009:AA1009))))</f>
        <v>0.628571428571429</v>
      </c>
      <c r="AT1009" s="0" t="n">
        <f aca="false">IF(MAX(X1009:AA1009)=MIN(X1009:AA1009),0,IF($F$17="custo",(MAX(X1009:AA1009)-Z1009)/(MAX(X1009:AA1009)-MIN(X1009:AA1009)),(Z1009-MIN(X1009:AA1009))/(MAX(X1009:AA1009)-MIN(X1009:AA1009))))</f>
        <v>0.371428571428571</v>
      </c>
      <c r="AU1009" s="0" t="n">
        <f aca="false">IF(MAX(X1009:AA1009)=MIN(X1009:AA1009),0,IF($F$17="custo",(MAX(X1009:AA1009)-AA1009)/(MAX(X1009:AA1009)-MIN(X1009:AA1009)),(AA1009-MIN(X1009:AA1009))/(MAX(X1009:AA1009)-MIN(X1009:AA1009))))</f>
        <v>1</v>
      </c>
      <c r="AV1009" s="0" t="n">
        <f aca="false">STDEVP(AB1009:AE1009)</f>
        <v>0.405448100983476</v>
      </c>
      <c r="AW1009" s="0" t="n">
        <f aca="false">STDEVP(AF1009:AI1009)</f>
        <v>0.39624001362754</v>
      </c>
      <c r="AX1009" s="0" t="n">
        <f aca="false">STDEVP(AJ1009:AM1009)</f>
        <v>0.395186544015539</v>
      </c>
      <c r="AY1009" s="0" t="n">
        <f aca="false">STDEVP(AN1009:AQ1009)</f>
        <v>0.373216604144049</v>
      </c>
      <c r="AZ1009" s="0" t="n">
        <f aca="false">STDEVP(AR1009:AU1009)</f>
        <v>0.365055209690875</v>
      </c>
      <c r="BA1009" s="0" t="n">
        <f aca="false">AV1009*((1-IFERROR(CORREL(AB1009:AE1009,AF1009:AI1009),0))+(1-IFERROR(CORREL(AB1009:AE1009,AJ1009:AM1009),0))+(1-IFERROR(CORREL(AB1009:AE1009,AN1009:AQ1009),0))+(1-IFERROR(CORREL(AB1009:AE1009,AR1009:AU1009),0)))</f>
        <v>1.03017919621107</v>
      </c>
      <c r="BB1009" s="0" t="n">
        <f aca="false">AW1009*((1-IFERROR(CORREL(AF1009:AI1009,AB1009:AE1009),0))+(1-IFERROR(CORREL(AF1009:AI1009,AJ1009:AM1009),0))+(1-IFERROR(CORREL(AF1009:AI1009,AN1009:AQ1009),0))+(1-IFERROR(CORREL(AF1009:AI1009,AR1009:AU1009),0)))</f>
        <v>2.67703405699685</v>
      </c>
      <c r="BC1009" s="0" t="n">
        <f aca="false">AX1009*((1-IFERROR(CORREL(AJ1009:AM1009,AB1009:AE1009),0))+(1-IFERROR(CORREL(AJ1009:AM1009,AF1009:AI1009),0))+(1-IFERROR(CORREL(AJ1009:AM1009,AN1009:AQ1009),0))+(1-IFERROR(CORREL(AJ1009:AM1009,AR1009:AU1009),0)))</f>
        <v>1.0079431694921</v>
      </c>
      <c r="BD1009" s="0" t="n">
        <f aca="false">AY1009*((1-IFERROR(CORREL(AN1009:AQ1009,AB1009:AE1009),0))+(1-IFERROR(CORREL(AN1009:AQ1009,AF1009:AI1009),0))+(1-IFERROR(CORREL(AN1009:AQ1009,AJ1009:AM1009),0))+(1-IFERROR(CORREL(AN1009:AQ1009,AR1009:AU1009),0)))</f>
        <v>0.837571618877153</v>
      </c>
      <c r="BE1009" s="0" t="n">
        <f aca="false">AZ1009*((1-IFERROR(CORREL(AR1009:AU1009,AB1009:AE1009),0))+(1-IFERROR(CORREL(AR1009:AU1009,AF1009:AI1009),0))+(1-IFERROR(CORREL(AR1009:AU1009,AJ1009:AM1009),0))+(1-IFERROR(CORREL(AR1009:AU1009,AN1009:AQ1009),0)))</f>
        <v>1.04126547737556</v>
      </c>
      <c r="BF1009" s="0" t="n">
        <f aca="false">IF(SUM(BA1009:BE1009)&gt;0,BA1009/SUM(BA1009:BE1009),1/5)</f>
        <v>0.15622993763189</v>
      </c>
      <c r="BG1009" s="0" t="n">
        <f aca="false">IF(SUM(BA1009:BE1009)&gt;0,BB1009/SUM(BA1009:BE1009),1/5)</f>
        <v>0.405980692777814</v>
      </c>
      <c r="BH1009" s="0" t="n">
        <f aca="false">IF(SUM(BA1009:BE1009)&gt;0,BC1009/SUM(BA1009:BE1009),1/5)</f>
        <v>0.152857773759562</v>
      </c>
      <c r="BI1009" s="0" t="n">
        <f aca="false">IF(SUM(BA1009:BE1009)&gt;0,BD1009/SUM(BA1009:BE1009),1/5)</f>
        <v>0.127020388550545</v>
      </c>
      <c r="BJ1009" s="0" t="n">
        <f aca="false">IF(SUM(BA1009:BE1009)&gt;0,BE1009/SUM(BA1009:BE1009),1/5)</f>
        <v>0.157911207280189</v>
      </c>
      <c r="BK1009" s="0" t="n">
        <f aca="false">BF1009*AB1009+BG1009*AF1009+BH1009*AJ1009+BI1009*AN1009+BJ1009*AR1009</f>
        <v>0.4047987910317</v>
      </c>
      <c r="BL1009" s="0" t="n">
        <f aca="false">BF1009*AC1009+BG1009*AG1009+BH1009*AK1009+BI1009*AO1009+BJ1009*AS1009</f>
        <v>0.574523014225659</v>
      </c>
      <c r="BM1009" s="0" t="n">
        <f aca="false">BF1009*AD1009+BG1009*AH1009+BH1009*AL1009+BI1009*AP1009+BJ1009*AT1009</f>
        <v>0.757475378923853</v>
      </c>
      <c r="BN1009" s="0" t="n">
        <f aca="false">BF1009*AE1009+BG1009*AI1009+BH1009*AM1009+BI1009*AQ1009+BJ1009*AU1009</f>
        <v>0.594019307222186</v>
      </c>
      <c r="BO1009" s="0" t="n">
        <f aca="false">RANK(BK1009,$BK1009:$BN1009)</f>
        <v>4</v>
      </c>
      <c r="BP1009" s="0" t="n">
        <f aca="false">RANK(BL1009,$BK1009:$BN1009)</f>
        <v>3</v>
      </c>
      <c r="BQ1009" s="0" t="n">
        <f aca="false">RANK(BM1009,$BK1009:$BN1009)</f>
        <v>1</v>
      </c>
      <c r="BR1009" s="0" t="n">
        <f aca="false">RANK(BN1009,$BK1009:$BN1009)</f>
        <v>2</v>
      </c>
    </row>
    <row r="1010" customFormat="false" ht="15" hidden="false" customHeight="false" outlineLevel="0" collapsed="false">
      <c r="A1010" s="0" t="n">
        <v>987</v>
      </c>
      <c r="B1010" s="0" t="n">
        <f aca="false">RANDBETWEEN(1,$B$5)</f>
        <v>1</v>
      </c>
      <c r="C1010" s="0" t="n">
        <f aca="false">RANDBETWEEN(1,$B$5)</f>
        <v>5</v>
      </c>
      <c r="D1010" s="0" t="n">
        <f aca="false">RANDBETWEEN(1,$B$5)</f>
        <v>4</v>
      </c>
      <c r="E1010" s="0" t="n">
        <f aca="false">RANDBETWEEN(1,$B$5)</f>
        <v>5</v>
      </c>
      <c r="F1010" s="0" t="n">
        <f aca="false">RANDBETWEEN(1,$B$5)</f>
        <v>6</v>
      </c>
      <c r="G1010" s="0" t="n">
        <f aca="false">RANDBETWEEN(1,$B$5)</f>
        <v>6</v>
      </c>
      <c r="H1010" s="0" t="n">
        <f aca="true">NORMINV(RAND(),$B$8,$B$13)</f>
        <v>50.5138529767008</v>
      </c>
      <c r="I1010" s="0" t="n">
        <f aca="true">NORMINV(RAND(),$C$8,$C$13)</f>
        <v>71.752130410828</v>
      </c>
      <c r="J1010" s="0" t="n">
        <f aca="true">NORMINV(RAND(),$D$8,$D$13)</f>
        <v>14.489844711532</v>
      </c>
      <c r="K1010" s="0" t="n">
        <f aca="true">NORMINV(RAND(),$E$8,$E$13)</f>
        <v>3.50140244243151</v>
      </c>
      <c r="L1010" s="0" t="n">
        <f aca="true">NORMINV(RAND(),$B$9,$B$14)</f>
        <v>41.9889930323135</v>
      </c>
      <c r="M1010" s="0" t="n">
        <f aca="true">NORMINV(RAND(),$C$9,$C$14)</f>
        <v>57.8492769280595</v>
      </c>
      <c r="N1010" s="0" t="n">
        <f aca="true">NORMINV(RAND(),$D$9,$D$14)</f>
        <v>50.2933147853043</v>
      </c>
      <c r="O1010" s="0" t="n">
        <f aca="true">NORMINV(RAND(),$E$9,$E$14)</f>
        <v>22.4474433352789</v>
      </c>
      <c r="P1010" s="0" t="n">
        <f aca="true">NORMINV(RAND(),$B$10,$B$15)</f>
        <v>25.5432669989741</v>
      </c>
      <c r="Q1010" s="0" t="n">
        <f aca="true">NORMINV(RAND(),$C$10,$C$15)</f>
        <v>29.957886121988</v>
      </c>
      <c r="R1010" s="0" t="n">
        <f aca="true">NORMINV(RAND(),$D$10,$D$15)</f>
        <v>10.4528589243436</v>
      </c>
      <c r="S1010" s="0" t="n">
        <f aca="true">NORMINV(RAND(),$E$10,$E$15)</f>
        <v>3.60261475557711</v>
      </c>
      <c r="T1010" s="0" t="n">
        <f aca="false">MEDIAN(INDEX(Avaliadores!$B$17:$B$22,$B1010),INDEX(Avaliadores!$B$17:$B$22,$C1010),INDEX(Avaliadores!$B$17:$B$22,$D1010),INDEX(Avaliadores!$B$17:$B$22,$E1010),INDEX(Avaliadores!$B$17:$B$22,$F1010),INDEX(Avaliadores!$B$17:$B$22,$G1010))</f>
        <v>2.29166666666667</v>
      </c>
      <c r="U1010" s="0" t="n">
        <f aca="false">MEDIAN(INDEX(Avaliadores!$C$17:$C$22,$B1010),INDEX(Avaliadores!$C$17:$C$22,$C1010),INDEX(Avaliadores!$C$17:$C$22,$D1010),INDEX(Avaliadores!$C$17:$C$22,$E1010),INDEX(Avaliadores!$C$17:$C$22,$F1010),INDEX(Avaliadores!$C$17:$C$22,$G1010))</f>
        <v>5.54166666666667</v>
      </c>
      <c r="V1010" s="0" t="n">
        <f aca="false">MEDIAN(INDEX(Avaliadores!$D$17:$D$22,$B1010),INDEX(Avaliadores!$D$17:$D$22,$C1010),INDEX(Avaliadores!$D$17:$D$22,$D1010),INDEX(Avaliadores!$D$17:$D$22,$E1010),INDEX(Avaliadores!$D$17:$D$22,$F1010),INDEX(Avaliadores!$D$17:$D$22,$G1010))</f>
        <v>5.54166666666667</v>
      </c>
      <c r="W1010" s="0" t="n">
        <f aca="false">MEDIAN(INDEX(Avaliadores!$E$17:$E$22,$B1010),INDEX(Avaliadores!$E$17:$E$22,$C1010),INDEX(Avaliadores!$E$17:$E$22,$D1010),INDEX(Avaliadores!$E$17:$E$22,$E1010),INDEX(Avaliadores!$E$17:$E$22,$F1010),INDEX(Avaliadores!$E$17:$E$22,$G1010))</f>
        <v>6.79166666666667</v>
      </c>
      <c r="X1010" s="0" t="n">
        <f aca="false">MEDIAN(INDEX(Avaliadores!$F$17:$F$22,$B1010),INDEX(Avaliadores!$F$17:$F$22,$C1010),INDEX(Avaliadores!$F$17:$F$22,$D1010),INDEX(Avaliadores!$F$17:$F$22,$E1010),INDEX(Avaliadores!$F$17:$F$22,$F1010),INDEX(Avaliadores!$F$17:$F$22,$G1010))</f>
        <v>2.79166666666667</v>
      </c>
      <c r="Y1010" s="0" t="n">
        <f aca="false">MEDIAN(INDEX(Avaliadores!$G$17:$G$22,$B1010),INDEX(Avaliadores!$G$17:$G$22,$C1010),INDEX(Avaliadores!$G$17:$G$22,$D1010),INDEX(Avaliadores!$G$17:$G$22,$E1010),INDEX(Avaliadores!$G$17:$G$22,$F1010),INDEX(Avaliadores!$G$17:$G$22,$G1010))</f>
        <v>4.79166666666667</v>
      </c>
      <c r="Z1010" s="0" t="n">
        <f aca="false">MEDIAN(INDEX(Avaliadores!$H$17:$H$22,$B1010),INDEX(Avaliadores!$H$17:$H$22,$C1010),INDEX(Avaliadores!$H$17:$H$22,$D1010),INDEX(Avaliadores!$H$17:$H$22,$E1010),INDEX(Avaliadores!$H$17:$H$22,$F1010),INDEX(Avaliadores!$H$17:$H$22,$G1010))</f>
        <v>3.79166666666667</v>
      </c>
      <c r="AA1010" s="0" t="n">
        <f aca="false">MEDIAN(INDEX(Avaliadores!$I$17:$I$22,$B1010),INDEX(Avaliadores!$I$17:$I$22,$C1010),INDEX(Avaliadores!$I$17:$I$22,$D1010),INDEX(Avaliadores!$I$17:$I$22,$E1010),INDEX(Avaliadores!$I$17:$I$22,$F1010),INDEX(Avaliadores!$I$17:$I$22,$G1010))</f>
        <v>6.79166666666667</v>
      </c>
      <c r="AB1010" s="0" t="n">
        <f aca="false">IF(MAX(H1010:K1010)=MIN(H1010:K1010),0,IF($B$17="custo",(MAX(H1010:K1010)-H1010)/(MAX(H1010:K1010)-MIN(H1010:K1010)),(H1010-MIN(H1010:K1010))/(MAX(H1010:K1010)-MIN(H1010:K1010))))</f>
        <v>0.311180233036658</v>
      </c>
      <c r="AC1010" s="0" t="n">
        <f aca="false">IF(MAX(H1010:K1010)=MIN(H1010:K1010),0,IF($B$17="custo",(MAX(H1010:K1010)-I1010)/(MAX(H1010:K1010)-MIN(H1010:K1010)),(I1010-MIN(H1010:K1010))/(MAX(H1010:K1010)-MIN(H1010:K1010))))</f>
        <v>0</v>
      </c>
      <c r="AD1010" s="0" t="n">
        <f aca="false">IF(MAX(H1010:K1010)=MIN(H1010:K1010),0,IF($B$17="custo",(MAX(H1010:K1010)-J1010)/(MAX(H1010:K1010)-MIN(H1010:K1010)),(J1010-MIN(H1010:K1010))/(MAX(H1010:K1010)-MIN(H1010:K1010))))</f>
        <v>0.838998900140835</v>
      </c>
      <c r="AE1010" s="0" t="n">
        <f aca="false">IF(MAX(H1010:K1010)=MIN(H1010:K1010),0,IF($B$17="custo",(MAX(H1010:K1010)-K1010)/(MAX(H1010:K1010)-MIN(H1010:K1010)),(K1010-MIN(H1010:K1010))/(MAX(H1010:K1010)-MIN(H1010:K1010))))</f>
        <v>1</v>
      </c>
      <c r="AF1010" s="0" t="n">
        <f aca="false">IF(MAX(L1010:O1010)=MIN(L1010:O1010),0,IF($C$17="custo",(MAX(L1010:O1010)-L1010)/(MAX(L1010:O1010)-MIN(L1010:O1010)),(L1010-MIN(L1010:O1010))/(MAX(L1010:O1010)-MIN(L1010:O1010))))</f>
        <v>0.551992586650078</v>
      </c>
      <c r="AG1010" s="0" t="n">
        <f aca="false">IF(MAX(L1010:O1010)=MIN(L1010:O1010),0,IF($C$17="custo",(MAX(L1010:O1010)-M1010)/(MAX(L1010:O1010)-MIN(L1010:O1010)),(M1010-MIN(L1010:O1010))/(MAX(L1010:O1010)-MIN(L1010:O1010))))</f>
        <v>1</v>
      </c>
      <c r="AH1010" s="0" t="n">
        <f aca="false">IF(MAX(L1010:O1010)=MIN(L1010:O1010),0,IF($C$17="custo",(MAX(L1010:O1010)-N1010)/(MAX(L1010:O1010)-MIN(L1010:O1010)),(N1010-MIN(L1010:O1010))/(MAX(L1010:O1010)-MIN(L1010:O1010))))</f>
        <v>0.78656579685477</v>
      </c>
      <c r="AI1010" s="0" t="n">
        <f aca="false">IF(MAX(L1010:O1010)=MIN(L1010:O1010),0,IF($C$17="custo",(MAX(L1010:O1010)-O1010)/(MAX(L1010:O1010)-MIN(L1010:O1010)),(O1010-MIN(L1010:O1010))/(MAX(L1010:O1010)-MIN(L1010:O1010))))</f>
        <v>0</v>
      </c>
      <c r="AJ1010" s="0" t="n">
        <f aca="false">IF(MAX(P1010:S1010)=MIN(P1010:S1010),0,IF($D$17="custo",(MAX(P1010:S1010)-P1010)/(MAX(P1010:S1010)-MIN(P1010:S1010)),(P1010-MIN(P1010:S1010))/(MAX(P1010:S1010)-MIN(P1010:S1010))))</f>
        <v>0.167504218098861</v>
      </c>
      <c r="AK1010" s="0" t="n">
        <f aca="false">IF(MAX(P1010:S1010)=MIN(P1010:S1010),0,IF($D$17="custo",(MAX(P1010:S1010)-Q1010)/(MAX(P1010:S1010)-MIN(P1010:S1010)),(Q1010-MIN(P1010:S1010))/(MAX(P1010:S1010)-MIN(P1010:S1010))))</f>
        <v>0</v>
      </c>
      <c r="AL1010" s="0" t="n">
        <f aca="false">IF(MAX(P1010:S1010)=MIN(P1010:S1010),0,IF($D$17="custo",(MAX(P1010:S1010)-R1010)/(MAX(P1010:S1010)-MIN(P1010:S1010)),(R1010-MIN(P1010:S1010))/(MAX(P1010:S1010)-MIN(P1010:S1010))))</f>
        <v>0.740080681639388</v>
      </c>
      <c r="AM1010" s="0" t="n">
        <f aca="false">IF(MAX(P1010:S1010)=MIN(P1010:S1010),0,IF($D$17="custo",(MAX(P1010:S1010)-S1010)/(MAX(P1010:S1010)-MIN(P1010:S1010)),(S1010-MIN(P1010:S1010))/(MAX(P1010:S1010)-MIN(P1010:S1010))))</f>
        <v>1</v>
      </c>
      <c r="AN1010" s="0" t="n">
        <f aca="false">IF(MAX(T1010:W1010)=MIN(T1010:W1010),0,IF($E$17="custo",(MAX(T1010:W1010)-T1010)/(MAX(T1010:W1010)-MIN(T1010:W1010)),(T1010-MIN(T1010:W1010))/(MAX(T1010:W1010)-MIN(T1010:W1010))))</f>
        <v>0</v>
      </c>
      <c r="AO1010" s="0" t="n">
        <f aca="false">IF(MAX(T1010:W1010)=MIN(T1010:W1010),0,IF($E$17="custo",(MAX(T1010:W1010)-U1010)/(MAX(T1010:W1010)-MIN(T1010:W1010)),(U1010-MIN(T1010:W1010))/(MAX(T1010:W1010)-MIN(T1010:W1010))))</f>
        <v>0.722222222222222</v>
      </c>
      <c r="AP1010" s="0" t="n">
        <f aca="false">IF(MAX(T1010:W1010)=MIN(T1010:W1010),0,IF($E$17="custo",(MAX(T1010:W1010)-V1010)/(MAX(T1010:W1010)-MIN(T1010:W1010)),(V1010-MIN(T1010:W1010))/(MAX(T1010:W1010)-MIN(T1010:W1010))))</f>
        <v>0.722222222222222</v>
      </c>
      <c r="AQ1010" s="0" t="n">
        <f aca="false">IF(MAX(T1010:W1010)=MIN(T1010:W1010),0,IF($E$17="custo",(MAX(T1010:W1010)-W1010)/(MAX(T1010:W1010)-MIN(T1010:W1010)),(W1010-MIN(T1010:W1010))/(MAX(T1010:W1010)-MIN(T1010:W1010))))</f>
        <v>1</v>
      </c>
      <c r="AR1010" s="0" t="n">
        <f aca="false">IF(MAX(X1010:AA1010)=MIN(X1010:AA1010),0,IF($F$17="custo",(MAX(X1010:AA1010)-X1010)/(MAX(X1010:AA1010)-MIN(X1010:AA1010)),(X1010-MIN(X1010:AA1010))/(MAX(X1010:AA1010)-MIN(X1010:AA1010))))</f>
        <v>0</v>
      </c>
      <c r="AS1010" s="0" t="n">
        <f aca="false">IF(MAX(X1010:AA1010)=MIN(X1010:AA1010),0,IF($F$17="custo",(MAX(X1010:AA1010)-Y1010)/(MAX(X1010:AA1010)-MIN(X1010:AA1010)),(Y1010-MIN(X1010:AA1010))/(MAX(X1010:AA1010)-MIN(X1010:AA1010))))</f>
        <v>0.5</v>
      </c>
      <c r="AT1010" s="0" t="n">
        <f aca="false">IF(MAX(X1010:AA1010)=MIN(X1010:AA1010),0,IF($F$17="custo",(MAX(X1010:AA1010)-Z1010)/(MAX(X1010:AA1010)-MIN(X1010:AA1010)),(Z1010-MIN(X1010:AA1010))/(MAX(X1010:AA1010)-MIN(X1010:AA1010))))</f>
        <v>0.25</v>
      </c>
      <c r="AU1010" s="0" t="n">
        <f aca="false">IF(MAX(X1010:AA1010)=MIN(X1010:AA1010),0,IF($F$17="custo",(MAX(X1010:AA1010)-AA1010)/(MAX(X1010:AA1010)-MIN(X1010:AA1010)),(AA1010-MIN(X1010:AA1010))/(MAX(X1010:AA1010)-MIN(X1010:AA1010))))</f>
        <v>1</v>
      </c>
      <c r="AV1010" s="0" t="n">
        <f aca="false">STDEVP(AB1010:AE1010)</f>
        <v>0.401539137470528</v>
      </c>
      <c r="AW1010" s="0" t="n">
        <f aca="false">STDEVP(AF1010:AI1010)</f>
        <v>0.372883272698448</v>
      </c>
      <c r="AX1010" s="0" t="n">
        <f aca="false">STDEVP(AJ1010:AM1010)</f>
        <v>0.408061588791872</v>
      </c>
      <c r="AY1010" s="0" t="n">
        <f aca="false">STDEVP(AN1010:AQ1010)</f>
        <v>0.370601779559065</v>
      </c>
      <c r="AZ1010" s="0" t="n">
        <f aca="false">STDEVP(AR1010:AU1010)</f>
        <v>0.369754986443726</v>
      </c>
      <c r="BA1010" s="0" t="n">
        <f aca="false">AV1010*((1-IFERROR(CORREL(AB1010:AE1010,AF1010:AI1010),0))+(1-IFERROR(CORREL(AB1010:AE1010,AJ1010:AM1010),0))+(1-IFERROR(CORREL(AB1010:AE1010,AN1010:AQ1010),0))+(1-IFERROR(CORREL(AB1010:AE1010,AR1010:AU1010),0)))</f>
        <v>1.1157289197467</v>
      </c>
      <c r="BB1010" s="0" t="n">
        <f aca="false">AW1010*((1-IFERROR(CORREL(AF1010:AI1010,AB1010:AE1010),0))+(1-IFERROR(CORREL(AF1010:AI1010,AJ1010:AM1010),0))+(1-IFERROR(CORREL(AF1010:AI1010,AN1010:AQ1010),0))+(1-IFERROR(CORREL(AF1010:AI1010,AR1010:AU1010),0)))</f>
        <v>2.34073902960149</v>
      </c>
      <c r="BC1010" s="0" t="n">
        <f aca="false">AX1010*((1-IFERROR(CORREL(AJ1010:AM1010,AB1010:AE1010),0))+(1-IFERROR(CORREL(AJ1010:AM1010,AF1010:AI1010),0))+(1-IFERROR(CORREL(AJ1010:AM1010,AN1010:AQ1010),0))+(1-IFERROR(CORREL(AJ1010:AM1010,AR1010:AU1010),0)))</f>
        <v>1.0387652920687</v>
      </c>
      <c r="BD1010" s="0" t="n">
        <f aca="false">AY1010*((1-IFERROR(CORREL(AN1010:AQ1010,AB1010:AE1010),0))+(1-IFERROR(CORREL(AN1010:AQ1010,AF1010:AI1010),0))+(1-IFERROR(CORREL(AN1010:AQ1010,AJ1010:AM1010),0))+(1-IFERROR(CORREL(AN1010:AQ1010,AR1010:AU1010),0)))</f>
        <v>0.848513680642199</v>
      </c>
      <c r="BE1010" s="0" t="n">
        <f aca="false">AZ1010*((1-IFERROR(CORREL(AR1010:AU1010,AB1010:AE1010),0))+(1-IFERROR(CORREL(AR1010:AU1010,AF1010:AI1010),0))+(1-IFERROR(CORREL(AR1010:AU1010,AJ1010:AM1010),0))+(1-IFERROR(CORREL(AR1010:AU1010,AN1010:AQ1010),0)))</f>
        <v>0.997141787698246</v>
      </c>
      <c r="BF1010" s="0" t="n">
        <f aca="false">IF(SUM(BA1010:BE1010)&gt;0,BA1010/SUM(BA1010:BE1010),1/5)</f>
        <v>0.175957814561517</v>
      </c>
      <c r="BG1010" s="0" t="n">
        <f aca="false">IF(SUM(BA1010:BE1010)&gt;0,BB1010/SUM(BA1010:BE1010),1/5)</f>
        <v>0.369149994069375</v>
      </c>
      <c r="BH1010" s="0" t="n">
        <f aca="false">IF(SUM(BA1010:BE1010)&gt;0,BC1010/SUM(BA1010:BE1010),1/5)</f>
        <v>0.163820142509401</v>
      </c>
      <c r="BI1010" s="0" t="n">
        <f aca="false">IF(SUM(BA1010:BE1010)&gt;0,BD1010/SUM(BA1010:BE1010),1/5)</f>
        <v>0.133816207708631</v>
      </c>
      <c r="BJ1010" s="0" t="n">
        <f aca="false">IF(SUM(BA1010:BE1010)&gt;0,BE1010/SUM(BA1010:BE1010),1/5)</f>
        <v>0.157255841151076</v>
      </c>
      <c r="BK1010" s="0" t="n">
        <f aca="false">BF1010*AB1010+BG1010*AF1010+BH1010*AJ1010+BI1010*AN1010+BJ1010*AR1010</f>
        <v>0.285963218707971</v>
      </c>
      <c r="BL1010" s="0" t="n">
        <f aca="false">BF1010*AC1010+BG1010*AG1010+BH1010*AK1010+BI1010*AO1010+BJ1010*AS1010</f>
        <v>0.544422953545591</v>
      </c>
      <c r="BM1010" s="0" t="n">
        <f aca="false">BF1010*AD1010+BG1010*AH1010+BH1010*AL1010+BI1010*AP1010+BJ1010*AT1010</f>
        <v>0.695188294055476</v>
      </c>
      <c r="BN1010" s="0" t="n">
        <f aca="false">BF1010*AE1010+BG1010*AI1010+BH1010*AM1010+BI1010*AQ1010+BJ1010*AU1010</f>
        <v>0.630850005930625</v>
      </c>
      <c r="BO1010" s="0" t="n">
        <f aca="false">RANK(BK1010,$BK1010:$BN1010)</f>
        <v>4</v>
      </c>
      <c r="BP1010" s="0" t="n">
        <f aca="false">RANK(BL1010,$BK1010:$BN1010)</f>
        <v>3</v>
      </c>
      <c r="BQ1010" s="0" t="n">
        <f aca="false">RANK(BM1010,$BK1010:$BN1010)</f>
        <v>1</v>
      </c>
      <c r="BR1010" s="0" t="n">
        <f aca="false">RANK(BN1010,$BK1010:$BN1010)</f>
        <v>2</v>
      </c>
    </row>
    <row r="1011" customFormat="false" ht="15" hidden="false" customHeight="false" outlineLevel="0" collapsed="false">
      <c r="A1011" s="0" t="n">
        <v>988</v>
      </c>
      <c r="B1011" s="0" t="n">
        <f aca="false">RANDBETWEEN(1,$B$5)</f>
        <v>6</v>
      </c>
      <c r="C1011" s="0" t="n">
        <f aca="false">RANDBETWEEN(1,$B$5)</f>
        <v>5</v>
      </c>
      <c r="D1011" s="0" t="n">
        <f aca="false">RANDBETWEEN(1,$B$5)</f>
        <v>2</v>
      </c>
      <c r="E1011" s="0" t="n">
        <f aca="false">RANDBETWEEN(1,$B$5)</f>
        <v>1</v>
      </c>
      <c r="F1011" s="0" t="n">
        <f aca="false">RANDBETWEEN(1,$B$5)</f>
        <v>4</v>
      </c>
      <c r="G1011" s="0" t="n">
        <f aca="false">RANDBETWEEN(1,$B$5)</f>
        <v>1</v>
      </c>
      <c r="H1011" s="0" t="n">
        <f aca="true">NORMINV(RAND(),$B$8,$B$13)</f>
        <v>48.7477713624972</v>
      </c>
      <c r="I1011" s="0" t="n">
        <f aca="true">NORMINV(RAND(),$C$8,$C$13)</f>
        <v>75.4856094851711</v>
      </c>
      <c r="J1011" s="0" t="n">
        <f aca="true">NORMINV(RAND(),$D$8,$D$13)</f>
        <v>15.073812270839</v>
      </c>
      <c r="K1011" s="0" t="n">
        <f aca="true">NORMINV(RAND(),$E$8,$E$13)</f>
        <v>2.8566734498165</v>
      </c>
      <c r="L1011" s="0" t="n">
        <f aca="true">NORMINV(RAND(),$B$9,$B$14)</f>
        <v>50.1163180862526</v>
      </c>
      <c r="M1011" s="0" t="n">
        <f aca="true">NORMINV(RAND(),$C$9,$C$14)</f>
        <v>56.4574233939389</v>
      </c>
      <c r="N1011" s="0" t="n">
        <f aca="true">NORMINV(RAND(),$D$9,$D$14)</f>
        <v>55.5004294467229</v>
      </c>
      <c r="O1011" s="0" t="n">
        <f aca="true">NORMINV(RAND(),$E$9,$E$14)</f>
        <v>27.5146942546179</v>
      </c>
      <c r="P1011" s="0" t="n">
        <f aca="true">NORMINV(RAND(),$B$10,$B$15)</f>
        <v>23.1141835028274</v>
      </c>
      <c r="Q1011" s="0" t="n">
        <f aca="true">NORMINV(RAND(),$C$10,$C$15)</f>
        <v>30.3686896048431</v>
      </c>
      <c r="R1011" s="0" t="n">
        <f aca="true">NORMINV(RAND(),$D$10,$D$15)</f>
        <v>9.45427292337179</v>
      </c>
      <c r="S1011" s="0" t="n">
        <f aca="true">NORMINV(RAND(),$E$10,$E$15)</f>
        <v>4.07889596380497</v>
      </c>
      <c r="T1011" s="0" t="n">
        <f aca="false">MEDIAN(INDEX(Avaliadores!$B$17:$B$22,$B1011),INDEX(Avaliadores!$B$17:$B$22,$C1011),INDEX(Avaliadores!$B$17:$B$22,$D1011),INDEX(Avaliadores!$B$17:$B$22,$E1011),INDEX(Avaliadores!$B$17:$B$22,$F1011),INDEX(Avaliadores!$B$17:$B$22,$G1011))</f>
        <v>2.29166666666667</v>
      </c>
      <c r="U1011" s="0" t="n">
        <f aca="false">MEDIAN(INDEX(Avaliadores!$C$17:$C$22,$B1011),INDEX(Avaliadores!$C$17:$C$22,$C1011),INDEX(Avaliadores!$C$17:$C$22,$D1011),INDEX(Avaliadores!$C$17:$C$22,$E1011),INDEX(Avaliadores!$C$17:$C$22,$F1011),INDEX(Avaliadores!$C$17:$C$22,$G1011))</f>
        <v>5.29166666666667</v>
      </c>
      <c r="V1011" s="0" t="n">
        <f aca="false">MEDIAN(INDEX(Avaliadores!$D$17:$D$22,$B1011),INDEX(Avaliadores!$D$17:$D$22,$C1011),INDEX(Avaliadores!$D$17:$D$22,$D1011),INDEX(Avaliadores!$D$17:$D$22,$E1011),INDEX(Avaliadores!$D$17:$D$22,$F1011),INDEX(Avaliadores!$D$17:$D$22,$G1011))</f>
        <v>5.79166666666667</v>
      </c>
      <c r="W1011" s="0" t="n">
        <f aca="false">MEDIAN(INDEX(Avaliadores!$E$17:$E$22,$B1011),INDEX(Avaliadores!$E$17:$E$22,$C1011),INDEX(Avaliadores!$E$17:$E$22,$D1011),INDEX(Avaliadores!$E$17:$E$22,$E1011),INDEX(Avaliadores!$E$17:$E$22,$F1011),INDEX(Avaliadores!$E$17:$E$22,$G1011))</f>
        <v>6.79166666666667</v>
      </c>
      <c r="X1011" s="0" t="n">
        <f aca="false">MEDIAN(INDEX(Avaliadores!$F$17:$F$22,$B1011),INDEX(Avaliadores!$F$17:$F$22,$C1011),INDEX(Avaliadores!$F$17:$F$22,$D1011),INDEX(Avaliadores!$F$17:$F$22,$E1011),INDEX(Avaliadores!$F$17:$F$22,$F1011),INDEX(Avaliadores!$F$17:$F$22,$G1011))</f>
        <v>2.29166666666667</v>
      </c>
      <c r="Y1011" s="0" t="n">
        <f aca="false">MEDIAN(INDEX(Avaliadores!$G$17:$G$22,$B1011),INDEX(Avaliadores!$G$17:$G$22,$C1011),INDEX(Avaliadores!$G$17:$G$22,$D1011),INDEX(Avaliadores!$G$17:$G$22,$E1011),INDEX(Avaliadores!$G$17:$G$22,$F1011),INDEX(Avaliadores!$G$17:$G$22,$G1011))</f>
        <v>5.04166666666667</v>
      </c>
      <c r="Z1011" s="0" t="n">
        <f aca="false">MEDIAN(INDEX(Avaliadores!$H$17:$H$22,$B1011),INDEX(Avaliadores!$H$17:$H$22,$C1011),INDEX(Avaliadores!$H$17:$H$22,$D1011),INDEX(Avaliadores!$H$17:$H$22,$E1011),INDEX(Avaliadores!$H$17:$H$22,$F1011),INDEX(Avaliadores!$H$17:$H$22,$G1011))</f>
        <v>4.04166666666667</v>
      </c>
      <c r="AA1011" s="0" t="n">
        <f aca="false">MEDIAN(INDEX(Avaliadores!$I$17:$I$22,$B1011),INDEX(Avaliadores!$I$17:$I$22,$C1011),INDEX(Avaliadores!$I$17:$I$22,$D1011),INDEX(Avaliadores!$I$17:$I$22,$E1011),INDEX(Avaliadores!$I$17:$I$22,$F1011),INDEX(Avaliadores!$I$17:$I$22,$G1011))</f>
        <v>6.79166666666667</v>
      </c>
      <c r="AB1011" s="0" t="n">
        <f aca="false">IF(MAX(H1011:K1011)=MIN(H1011:K1011),0,IF($B$17="custo",(MAX(H1011:K1011)-H1011)/(MAX(H1011:K1011)-MIN(H1011:K1011)),(H1011-MIN(H1011:K1011))/(MAX(H1011:K1011)-MIN(H1011:K1011))))</f>
        <v>0.368143051271719</v>
      </c>
      <c r="AC1011" s="0" t="n">
        <f aca="false">IF(MAX(H1011:K1011)=MIN(H1011:K1011),0,IF($B$17="custo",(MAX(H1011:K1011)-I1011)/(MAX(H1011:K1011)-MIN(H1011:K1011)),(I1011-MIN(H1011:K1011))/(MAX(H1011:K1011)-MIN(H1011:K1011))))</f>
        <v>0</v>
      </c>
      <c r="AD1011" s="0" t="n">
        <f aca="false">IF(MAX(H1011:K1011)=MIN(H1011:K1011),0,IF($B$17="custo",(MAX(H1011:K1011)-J1011)/(MAX(H1011:K1011)-MIN(H1011:K1011)),(J1011-MIN(H1011:K1011))/(MAX(H1011:K1011)-MIN(H1011:K1011))))</f>
        <v>0.831786895307466</v>
      </c>
      <c r="AE1011" s="0" t="n">
        <f aca="false">IF(MAX(H1011:K1011)=MIN(H1011:K1011),0,IF($B$17="custo",(MAX(H1011:K1011)-K1011)/(MAX(H1011:K1011)-MIN(H1011:K1011)),(K1011-MIN(H1011:K1011))/(MAX(H1011:K1011)-MIN(H1011:K1011))))</f>
        <v>1</v>
      </c>
      <c r="AF1011" s="0" t="n">
        <f aca="false">IF(MAX(L1011:O1011)=MIN(L1011:O1011),0,IF($C$17="custo",(MAX(L1011:O1011)-L1011)/(MAX(L1011:O1011)-MIN(L1011:O1011)),(L1011-MIN(L1011:O1011))/(MAX(L1011:O1011)-MIN(L1011:O1011))))</f>
        <v>0.780908521889478</v>
      </c>
      <c r="AG1011" s="0" t="n">
        <f aca="false">IF(MAX(L1011:O1011)=MIN(L1011:O1011),0,IF($C$17="custo",(MAX(L1011:O1011)-M1011)/(MAX(L1011:O1011)-MIN(L1011:O1011)),(M1011-MIN(L1011:O1011))/(MAX(L1011:O1011)-MIN(L1011:O1011))))</f>
        <v>1</v>
      </c>
      <c r="AH1011" s="0" t="n">
        <f aca="false">IF(MAX(L1011:O1011)=MIN(L1011:O1011),0,IF($C$17="custo",(MAX(L1011:O1011)-N1011)/(MAX(L1011:O1011)-MIN(L1011:O1011)),(N1011-MIN(L1011:O1011))/(MAX(L1011:O1011)-MIN(L1011:O1011))))</f>
        <v>0.966934909883262</v>
      </c>
      <c r="AI1011" s="0" t="n">
        <f aca="false">IF(MAX(L1011:O1011)=MIN(L1011:O1011),0,IF($C$17="custo",(MAX(L1011:O1011)-O1011)/(MAX(L1011:O1011)-MIN(L1011:O1011)),(O1011-MIN(L1011:O1011))/(MAX(L1011:O1011)-MIN(L1011:O1011))))</f>
        <v>0</v>
      </c>
      <c r="AJ1011" s="0" t="n">
        <f aca="false">IF(MAX(P1011:S1011)=MIN(P1011:S1011),0,IF($D$17="custo",(MAX(P1011:S1011)-P1011)/(MAX(P1011:S1011)-MIN(P1011:S1011)),(P1011-MIN(P1011:S1011))/(MAX(P1011:S1011)-MIN(P1011:S1011))))</f>
        <v>0.275943820673111</v>
      </c>
      <c r="AK1011" s="0" t="n">
        <f aca="false">IF(MAX(P1011:S1011)=MIN(P1011:S1011),0,IF($D$17="custo",(MAX(P1011:S1011)-Q1011)/(MAX(P1011:S1011)-MIN(P1011:S1011)),(Q1011-MIN(P1011:S1011))/(MAX(P1011:S1011)-MIN(P1011:S1011))))</f>
        <v>0</v>
      </c>
      <c r="AL1011" s="0" t="n">
        <f aca="false">IF(MAX(P1011:S1011)=MIN(P1011:S1011),0,IF($D$17="custo",(MAX(P1011:S1011)-R1011)/(MAX(P1011:S1011)-MIN(P1011:S1011)),(R1011-MIN(P1011:S1011))/(MAX(P1011:S1011)-MIN(P1011:S1011))))</f>
        <v>0.795533695206497</v>
      </c>
      <c r="AM1011" s="0" t="n">
        <f aca="false">IF(MAX(P1011:S1011)=MIN(P1011:S1011),0,IF($D$17="custo",(MAX(P1011:S1011)-S1011)/(MAX(P1011:S1011)-MIN(P1011:S1011)),(S1011-MIN(P1011:S1011))/(MAX(P1011:S1011)-MIN(P1011:S1011))))</f>
        <v>1</v>
      </c>
      <c r="AN1011" s="0" t="n">
        <f aca="false">IF(MAX(T1011:W1011)=MIN(T1011:W1011),0,IF($E$17="custo",(MAX(T1011:W1011)-T1011)/(MAX(T1011:W1011)-MIN(T1011:W1011)),(T1011-MIN(T1011:W1011))/(MAX(T1011:W1011)-MIN(T1011:W1011))))</f>
        <v>0</v>
      </c>
      <c r="AO1011" s="0" t="n">
        <f aca="false">IF(MAX(T1011:W1011)=MIN(T1011:W1011),0,IF($E$17="custo",(MAX(T1011:W1011)-U1011)/(MAX(T1011:W1011)-MIN(T1011:W1011)),(U1011-MIN(T1011:W1011))/(MAX(T1011:W1011)-MIN(T1011:W1011))))</f>
        <v>0.666666666666667</v>
      </c>
      <c r="AP1011" s="0" t="n">
        <f aca="false">IF(MAX(T1011:W1011)=MIN(T1011:W1011),0,IF($E$17="custo",(MAX(T1011:W1011)-V1011)/(MAX(T1011:W1011)-MIN(T1011:W1011)),(V1011-MIN(T1011:W1011))/(MAX(T1011:W1011)-MIN(T1011:W1011))))</f>
        <v>0.777777777777778</v>
      </c>
      <c r="AQ1011" s="0" t="n">
        <f aca="false">IF(MAX(T1011:W1011)=MIN(T1011:W1011),0,IF($E$17="custo",(MAX(T1011:W1011)-W1011)/(MAX(T1011:W1011)-MIN(T1011:W1011)),(W1011-MIN(T1011:W1011))/(MAX(T1011:W1011)-MIN(T1011:W1011))))</f>
        <v>1</v>
      </c>
      <c r="AR1011" s="0" t="n">
        <f aca="false">IF(MAX(X1011:AA1011)=MIN(X1011:AA1011),0,IF($F$17="custo",(MAX(X1011:AA1011)-X1011)/(MAX(X1011:AA1011)-MIN(X1011:AA1011)),(X1011-MIN(X1011:AA1011))/(MAX(X1011:AA1011)-MIN(X1011:AA1011))))</f>
        <v>0</v>
      </c>
      <c r="AS1011" s="0" t="n">
        <f aca="false">IF(MAX(X1011:AA1011)=MIN(X1011:AA1011),0,IF($F$17="custo",(MAX(X1011:AA1011)-Y1011)/(MAX(X1011:AA1011)-MIN(X1011:AA1011)),(Y1011-MIN(X1011:AA1011))/(MAX(X1011:AA1011)-MIN(X1011:AA1011))))</f>
        <v>0.611111111111111</v>
      </c>
      <c r="AT1011" s="0" t="n">
        <f aca="false">IF(MAX(X1011:AA1011)=MIN(X1011:AA1011),0,IF($F$17="custo",(MAX(X1011:AA1011)-Z1011)/(MAX(X1011:AA1011)-MIN(X1011:AA1011)),(Z1011-MIN(X1011:AA1011))/(MAX(X1011:AA1011)-MIN(X1011:AA1011))))</f>
        <v>0.388888888888889</v>
      </c>
      <c r="AU1011" s="0" t="n">
        <f aca="false">IF(MAX(X1011:AA1011)=MIN(X1011:AA1011),0,IF($F$17="custo",(MAX(X1011:AA1011)-AA1011)/(MAX(X1011:AA1011)-MIN(X1011:AA1011)),(AA1011-MIN(X1011:AA1011))/(MAX(X1011:AA1011)-MIN(X1011:AA1011))))</f>
        <v>1</v>
      </c>
      <c r="AV1011" s="0" t="n">
        <f aca="false">STDEVP(AB1011:AE1011)</f>
        <v>0.392898142952124</v>
      </c>
      <c r="AW1011" s="0" t="n">
        <f aca="false">STDEVP(AF1011:AI1011)</f>
        <v>0.405314803000832</v>
      </c>
      <c r="AX1011" s="0" t="n">
        <f aca="false">STDEVP(AJ1011:AM1011)</f>
        <v>0.398830815533946</v>
      </c>
      <c r="AY1011" s="0" t="n">
        <f aca="false">STDEVP(AN1011:AQ1011)</f>
        <v>0.372677996249965</v>
      </c>
      <c r="AZ1011" s="0" t="n">
        <f aca="false">STDEVP(AR1011:AU1011)</f>
        <v>0.362177911400147</v>
      </c>
      <c r="BA1011" s="0" t="n">
        <f aca="false">AV1011*((1-IFERROR(CORREL(AB1011:AE1011,AF1011:AI1011),0))+(1-IFERROR(CORREL(AB1011:AE1011,AJ1011:AM1011),0))+(1-IFERROR(CORREL(AB1011:AE1011,AN1011:AQ1011),0))+(1-IFERROR(CORREL(AB1011:AE1011,AR1011:AU1011),0)))</f>
        <v>1.08194778949394</v>
      </c>
      <c r="BB1011" s="0" t="n">
        <f aca="false">AW1011*((1-IFERROR(CORREL(AF1011:AI1011,AB1011:AE1011),0))+(1-IFERROR(CORREL(AF1011:AI1011,AJ1011:AM1011),0))+(1-IFERROR(CORREL(AF1011:AI1011,AN1011:AQ1011),0))+(1-IFERROR(CORREL(AF1011:AI1011,AR1011:AU1011),0)))</f>
        <v>2.60466680175249</v>
      </c>
      <c r="BC1011" s="0" t="n">
        <f aca="false">AX1011*((1-IFERROR(CORREL(AJ1011:AM1011,AB1011:AE1011),0))+(1-IFERROR(CORREL(AJ1011:AM1011,AF1011:AI1011),0))+(1-IFERROR(CORREL(AJ1011:AM1011,AN1011:AQ1011),0))+(1-IFERROR(CORREL(AJ1011:AM1011,AR1011:AU1011),0)))</f>
        <v>1.04303024627264</v>
      </c>
      <c r="BD1011" s="0" t="n">
        <f aca="false">AY1011*((1-IFERROR(CORREL(AN1011:AQ1011,AB1011:AE1011),0))+(1-IFERROR(CORREL(AN1011:AQ1011,AF1011:AI1011),0))+(1-IFERROR(CORREL(AN1011:AQ1011,AJ1011:AM1011),0))+(1-IFERROR(CORREL(AN1011:AQ1011,AR1011:AU1011),0)))</f>
        <v>0.901100963973568</v>
      </c>
      <c r="BE1011" s="0" t="n">
        <f aca="false">AZ1011*((1-IFERROR(CORREL(AR1011:AU1011,AB1011:AE1011),0))+(1-IFERROR(CORREL(AR1011:AU1011,AF1011:AI1011),0))+(1-IFERROR(CORREL(AR1011:AU1011,AJ1011:AM1011),0))+(1-IFERROR(CORREL(AR1011:AU1011,AN1011:AQ1011),0)))</f>
        <v>1.04641020265861</v>
      </c>
      <c r="BF1011" s="0" t="n">
        <f aca="false">IF(SUM(BA1011:BE1011)&gt;0,BA1011/SUM(BA1011:BE1011),1/5)</f>
        <v>0.162037218962876</v>
      </c>
      <c r="BG1011" s="0" t="n">
        <f aca="false">IF(SUM(BA1011:BE1011)&gt;0,BB1011/SUM(BA1011:BE1011),1/5)</f>
        <v>0.390086258301162</v>
      </c>
      <c r="BH1011" s="0" t="n">
        <f aca="false">IF(SUM(BA1011:BE1011)&gt;0,BC1011/SUM(BA1011:BE1011),1/5)</f>
        <v>0.156208757983815</v>
      </c>
      <c r="BI1011" s="0" t="n">
        <f aca="false">IF(SUM(BA1011:BE1011)&gt;0,BD1011/SUM(BA1011:BE1011),1/5)</f>
        <v>0.134952809761124</v>
      </c>
      <c r="BJ1011" s="0" t="n">
        <f aca="false">IF(SUM(BA1011:BE1011)&gt;0,BE1011/SUM(BA1011:BE1011),1/5)</f>
        <v>0.156714954991024</v>
      </c>
      <c r="BK1011" s="0" t="n">
        <f aca="false">BF1011*AB1011+BG1011*AF1011+BH1011*AJ1011+BI1011*AN1011+BJ1011*AR1011</f>
        <v>0.407379401088589</v>
      </c>
      <c r="BL1011" s="0" t="n">
        <f aca="false">BF1011*AC1011+BG1011*AG1011+BH1011*AK1011+BI1011*AO1011+BJ1011*AS1011</f>
        <v>0.575825048414203</v>
      </c>
      <c r="BM1011" s="0" t="n">
        <f aca="false">BF1011*AD1011+BG1011*AH1011+BH1011*AL1011+BI1011*AP1011+BJ1011*AT1011</f>
        <v>0.802145787964606</v>
      </c>
      <c r="BN1011" s="0" t="n">
        <f aca="false">BF1011*AE1011+BG1011*AI1011+BH1011*AM1011+BI1011*AQ1011+BJ1011*AU1011</f>
        <v>0.609913741698839</v>
      </c>
      <c r="BO1011" s="0" t="n">
        <f aca="false">RANK(BK1011,$BK1011:$BN1011)</f>
        <v>4</v>
      </c>
      <c r="BP1011" s="0" t="n">
        <f aca="false">RANK(BL1011,$BK1011:$BN1011)</f>
        <v>3</v>
      </c>
      <c r="BQ1011" s="0" t="n">
        <f aca="false">RANK(BM1011,$BK1011:$BN1011)</f>
        <v>1</v>
      </c>
      <c r="BR1011" s="0" t="n">
        <f aca="false">RANK(BN1011,$BK1011:$BN1011)</f>
        <v>2</v>
      </c>
    </row>
    <row r="1012" customFormat="false" ht="15" hidden="false" customHeight="false" outlineLevel="0" collapsed="false">
      <c r="A1012" s="0" t="n">
        <v>989</v>
      </c>
      <c r="B1012" s="0" t="n">
        <f aca="false">RANDBETWEEN(1,$B$5)</f>
        <v>6</v>
      </c>
      <c r="C1012" s="0" t="n">
        <f aca="false">RANDBETWEEN(1,$B$5)</f>
        <v>3</v>
      </c>
      <c r="D1012" s="0" t="n">
        <f aca="false">RANDBETWEEN(1,$B$5)</f>
        <v>3</v>
      </c>
      <c r="E1012" s="0" t="n">
        <f aca="false">RANDBETWEEN(1,$B$5)</f>
        <v>1</v>
      </c>
      <c r="F1012" s="0" t="n">
        <f aca="false">RANDBETWEEN(1,$B$5)</f>
        <v>5</v>
      </c>
      <c r="G1012" s="0" t="n">
        <f aca="false">RANDBETWEEN(1,$B$5)</f>
        <v>6</v>
      </c>
      <c r="H1012" s="0" t="n">
        <f aca="true">NORMINV(RAND(),$B$8,$B$13)</f>
        <v>48.6890900035701</v>
      </c>
      <c r="I1012" s="0" t="n">
        <f aca="true">NORMINV(RAND(),$C$8,$C$13)</f>
        <v>66.8205040235557</v>
      </c>
      <c r="J1012" s="0" t="n">
        <f aca="true">NORMINV(RAND(),$D$8,$D$13)</f>
        <v>14.7023526741692</v>
      </c>
      <c r="K1012" s="0" t="n">
        <f aca="true">NORMINV(RAND(),$E$8,$E$13)</f>
        <v>2.68406593222426</v>
      </c>
      <c r="L1012" s="0" t="n">
        <f aca="true">NORMINV(RAND(),$B$9,$B$14)</f>
        <v>49.1130316868529</v>
      </c>
      <c r="M1012" s="0" t="n">
        <f aca="true">NORMINV(RAND(),$C$9,$C$14)</f>
        <v>53.1094434374515</v>
      </c>
      <c r="N1012" s="0" t="n">
        <f aca="true">NORMINV(RAND(),$D$9,$D$14)</f>
        <v>48.1167476817291</v>
      </c>
      <c r="O1012" s="0" t="n">
        <f aca="true">NORMINV(RAND(),$E$9,$E$14)</f>
        <v>26.9290102873199</v>
      </c>
      <c r="P1012" s="0" t="n">
        <f aca="true">NORMINV(RAND(),$B$10,$B$15)</f>
        <v>22.6509740439511</v>
      </c>
      <c r="Q1012" s="0" t="n">
        <f aca="true">NORMINV(RAND(),$C$10,$C$15)</f>
        <v>29.9662411067497</v>
      </c>
      <c r="R1012" s="0" t="n">
        <f aca="true">NORMINV(RAND(),$D$10,$D$15)</f>
        <v>10.0882371040074</v>
      </c>
      <c r="S1012" s="0" t="n">
        <f aca="true">NORMINV(RAND(),$E$10,$E$15)</f>
        <v>4.0032797681616</v>
      </c>
      <c r="T1012" s="0" t="n">
        <f aca="false">MEDIAN(INDEX(Avaliadores!$B$17:$B$22,$B1012),INDEX(Avaliadores!$B$17:$B$22,$C1012),INDEX(Avaliadores!$B$17:$B$22,$D1012),INDEX(Avaliadores!$B$17:$B$22,$E1012),INDEX(Avaliadores!$B$17:$B$22,$F1012),INDEX(Avaliadores!$B$17:$B$22,$G1012))</f>
        <v>2.29166666666667</v>
      </c>
      <c r="U1012" s="0" t="n">
        <f aca="false">MEDIAN(INDEX(Avaliadores!$C$17:$C$22,$B1012),INDEX(Avaliadores!$C$17:$C$22,$C1012),INDEX(Avaliadores!$C$17:$C$22,$D1012),INDEX(Avaliadores!$C$17:$C$22,$E1012),INDEX(Avaliadores!$C$17:$C$22,$F1012),INDEX(Avaliadores!$C$17:$C$22,$G1012))</f>
        <v>5.16666666666667</v>
      </c>
      <c r="V1012" s="0" t="n">
        <f aca="false">MEDIAN(INDEX(Avaliadores!$D$17:$D$22,$B1012),INDEX(Avaliadores!$D$17:$D$22,$C1012),INDEX(Avaliadores!$D$17:$D$22,$D1012),INDEX(Avaliadores!$D$17:$D$22,$E1012),INDEX(Avaliadores!$D$17:$D$22,$F1012),INDEX(Avaliadores!$D$17:$D$22,$G1012))</f>
        <v>5.66666666666667</v>
      </c>
      <c r="W1012" s="0" t="n">
        <f aca="false">MEDIAN(INDEX(Avaliadores!$E$17:$E$22,$B1012),INDEX(Avaliadores!$E$17:$E$22,$C1012),INDEX(Avaliadores!$E$17:$E$22,$D1012),INDEX(Avaliadores!$E$17:$E$22,$E1012),INDEX(Avaliadores!$E$17:$E$22,$F1012),INDEX(Avaliadores!$E$17:$E$22,$G1012))</f>
        <v>6.04166666666667</v>
      </c>
      <c r="X1012" s="0" t="n">
        <f aca="false">MEDIAN(INDEX(Avaliadores!$F$17:$F$22,$B1012),INDEX(Avaliadores!$F$17:$F$22,$C1012),INDEX(Avaliadores!$F$17:$F$22,$D1012),INDEX(Avaliadores!$F$17:$F$22,$E1012),INDEX(Avaliadores!$F$17:$F$22,$F1012),INDEX(Avaliadores!$F$17:$F$22,$G1012))</f>
        <v>2.79166666666667</v>
      </c>
      <c r="Y1012" s="0" t="n">
        <f aca="false">MEDIAN(INDEX(Avaliadores!$G$17:$G$22,$B1012),INDEX(Avaliadores!$G$17:$G$22,$C1012),INDEX(Avaliadores!$G$17:$G$22,$D1012),INDEX(Avaliadores!$G$17:$G$22,$E1012),INDEX(Avaliadores!$G$17:$G$22,$F1012),INDEX(Avaliadores!$G$17:$G$22,$G1012))</f>
        <v>5.04166666666667</v>
      </c>
      <c r="Z1012" s="0" t="n">
        <f aca="false">MEDIAN(INDEX(Avaliadores!$H$17:$H$22,$B1012),INDEX(Avaliadores!$H$17:$H$22,$C1012),INDEX(Avaliadores!$H$17:$H$22,$D1012),INDEX(Avaliadores!$H$17:$H$22,$E1012),INDEX(Avaliadores!$H$17:$H$22,$F1012),INDEX(Avaliadores!$H$17:$H$22,$G1012))</f>
        <v>3.91666666666667</v>
      </c>
      <c r="AA1012" s="0" t="n">
        <f aca="false">MEDIAN(INDEX(Avaliadores!$I$17:$I$22,$B1012),INDEX(Avaliadores!$I$17:$I$22,$C1012),INDEX(Avaliadores!$I$17:$I$22,$D1012),INDEX(Avaliadores!$I$17:$I$22,$E1012),INDEX(Avaliadores!$I$17:$I$22,$F1012),INDEX(Avaliadores!$I$17:$I$22,$G1012))</f>
        <v>6.91666666666667</v>
      </c>
      <c r="AB1012" s="0" t="n">
        <f aca="false">IF(MAX(H1012:K1012)=MIN(H1012:K1012),0,IF($B$17="custo",(MAX(H1012:K1012)-H1012)/(MAX(H1012:K1012)-MIN(H1012:K1012)),(H1012-MIN(H1012:K1012))/(MAX(H1012:K1012)-MIN(H1012:K1012))))</f>
        <v>0.282700670002381</v>
      </c>
      <c r="AC1012" s="0" t="n">
        <f aca="false">IF(MAX(H1012:K1012)=MIN(H1012:K1012),0,IF($B$17="custo",(MAX(H1012:K1012)-I1012)/(MAX(H1012:K1012)-MIN(H1012:K1012)),(I1012-MIN(H1012:K1012))/(MAX(H1012:K1012)-MIN(H1012:K1012))))</f>
        <v>0</v>
      </c>
      <c r="AD1012" s="0" t="n">
        <f aca="false">IF(MAX(H1012:K1012)=MIN(H1012:K1012),0,IF($B$17="custo",(MAX(H1012:K1012)-J1012)/(MAX(H1012:K1012)-MIN(H1012:K1012)),(J1012-MIN(H1012:K1012))/(MAX(H1012:K1012)-MIN(H1012:K1012))))</f>
        <v>0.812613748134397</v>
      </c>
      <c r="AE1012" s="0" t="n">
        <f aca="false">IF(MAX(H1012:K1012)=MIN(H1012:K1012),0,IF($B$17="custo",(MAX(H1012:K1012)-K1012)/(MAX(H1012:K1012)-MIN(H1012:K1012)),(K1012-MIN(H1012:K1012))/(MAX(H1012:K1012)-MIN(H1012:K1012))))</f>
        <v>1</v>
      </c>
      <c r="AF1012" s="0" t="n">
        <f aca="false">IF(MAX(L1012:O1012)=MIN(L1012:O1012),0,IF($C$17="custo",(MAX(L1012:O1012)-L1012)/(MAX(L1012:O1012)-MIN(L1012:O1012)),(L1012-MIN(L1012:O1012))/(MAX(L1012:O1012)-MIN(L1012:O1012))))</f>
        <v>0.847351198214285</v>
      </c>
      <c r="AG1012" s="0" t="n">
        <f aca="false">IF(MAX(L1012:O1012)=MIN(L1012:O1012),0,IF($C$17="custo",(MAX(L1012:O1012)-M1012)/(MAX(L1012:O1012)-MIN(L1012:O1012)),(M1012-MIN(L1012:O1012))/(MAX(L1012:O1012)-MIN(L1012:O1012))))</f>
        <v>1</v>
      </c>
      <c r="AH1012" s="0" t="n">
        <f aca="false">IF(MAX(L1012:O1012)=MIN(L1012:O1012),0,IF($C$17="custo",(MAX(L1012:O1012)-N1012)/(MAX(L1012:O1012)-MIN(L1012:O1012)),(N1012-MIN(L1012:O1012))/(MAX(L1012:O1012)-MIN(L1012:O1012))))</f>
        <v>0.80929667102558</v>
      </c>
      <c r="AI1012" s="0" t="n">
        <f aca="false">IF(MAX(L1012:O1012)=MIN(L1012:O1012),0,IF($C$17="custo",(MAX(L1012:O1012)-O1012)/(MAX(L1012:O1012)-MIN(L1012:O1012)),(O1012-MIN(L1012:O1012))/(MAX(L1012:O1012)-MIN(L1012:O1012))))</f>
        <v>0</v>
      </c>
      <c r="AJ1012" s="0" t="n">
        <f aca="false">IF(MAX(P1012:S1012)=MIN(P1012:S1012),0,IF($D$17="custo",(MAX(P1012:S1012)-P1012)/(MAX(P1012:S1012)-MIN(P1012:S1012)),(P1012-MIN(P1012:S1012))/(MAX(P1012:S1012)-MIN(P1012:S1012))))</f>
        <v>0.281757807493481</v>
      </c>
      <c r="AK1012" s="0" t="n">
        <f aca="false">IF(MAX(P1012:S1012)=MIN(P1012:S1012),0,IF($D$17="custo",(MAX(P1012:S1012)-Q1012)/(MAX(P1012:S1012)-MIN(P1012:S1012)),(Q1012-MIN(P1012:S1012))/(MAX(P1012:S1012)-MIN(P1012:S1012))))</f>
        <v>0</v>
      </c>
      <c r="AL1012" s="0" t="n">
        <f aca="false">IF(MAX(P1012:S1012)=MIN(P1012:S1012),0,IF($D$17="custo",(MAX(P1012:S1012)-R1012)/(MAX(P1012:S1012)-MIN(P1012:S1012)),(R1012-MIN(P1012:S1012))/(MAX(P1012:S1012)-MIN(P1012:S1012))))</f>
        <v>0.765629303356785</v>
      </c>
      <c r="AM1012" s="0" t="n">
        <f aca="false">IF(MAX(P1012:S1012)=MIN(P1012:S1012),0,IF($D$17="custo",(MAX(P1012:S1012)-S1012)/(MAX(P1012:S1012)-MIN(P1012:S1012)),(S1012-MIN(P1012:S1012))/(MAX(P1012:S1012)-MIN(P1012:S1012))))</f>
        <v>1</v>
      </c>
      <c r="AN1012" s="0" t="n">
        <f aca="false">IF(MAX(T1012:W1012)=MIN(T1012:W1012),0,IF($E$17="custo",(MAX(T1012:W1012)-T1012)/(MAX(T1012:W1012)-MIN(T1012:W1012)),(T1012-MIN(T1012:W1012))/(MAX(T1012:W1012)-MIN(T1012:W1012))))</f>
        <v>0</v>
      </c>
      <c r="AO1012" s="0" t="n">
        <f aca="false">IF(MAX(T1012:W1012)=MIN(T1012:W1012),0,IF($E$17="custo",(MAX(T1012:W1012)-U1012)/(MAX(T1012:W1012)-MIN(T1012:W1012)),(U1012-MIN(T1012:W1012))/(MAX(T1012:W1012)-MIN(T1012:W1012))))</f>
        <v>0.766666666666667</v>
      </c>
      <c r="AP1012" s="0" t="n">
        <f aca="false">IF(MAX(T1012:W1012)=MIN(T1012:W1012),0,IF($E$17="custo",(MAX(T1012:W1012)-V1012)/(MAX(T1012:W1012)-MIN(T1012:W1012)),(V1012-MIN(T1012:W1012))/(MAX(T1012:W1012)-MIN(T1012:W1012))))</f>
        <v>0.9</v>
      </c>
      <c r="AQ1012" s="0" t="n">
        <f aca="false">IF(MAX(T1012:W1012)=MIN(T1012:W1012),0,IF($E$17="custo",(MAX(T1012:W1012)-W1012)/(MAX(T1012:W1012)-MIN(T1012:W1012)),(W1012-MIN(T1012:W1012))/(MAX(T1012:W1012)-MIN(T1012:W1012))))</f>
        <v>1</v>
      </c>
      <c r="AR1012" s="0" t="n">
        <f aca="false">IF(MAX(X1012:AA1012)=MIN(X1012:AA1012),0,IF($F$17="custo",(MAX(X1012:AA1012)-X1012)/(MAX(X1012:AA1012)-MIN(X1012:AA1012)),(X1012-MIN(X1012:AA1012))/(MAX(X1012:AA1012)-MIN(X1012:AA1012))))</f>
        <v>0</v>
      </c>
      <c r="AS1012" s="0" t="n">
        <f aca="false">IF(MAX(X1012:AA1012)=MIN(X1012:AA1012),0,IF($F$17="custo",(MAX(X1012:AA1012)-Y1012)/(MAX(X1012:AA1012)-MIN(X1012:AA1012)),(Y1012-MIN(X1012:AA1012))/(MAX(X1012:AA1012)-MIN(X1012:AA1012))))</f>
        <v>0.545454545454545</v>
      </c>
      <c r="AT1012" s="0" t="n">
        <f aca="false">IF(MAX(X1012:AA1012)=MIN(X1012:AA1012),0,IF($F$17="custo",(MAX(X1012:AA1012)-Z1012)/(MAX(X1012:AA1012)-MIN(X1012:AA1012)),(Z1012-MIN(X1012:AA1012))/(MAX(X1012:AA1012)-MIN(X1012:AA1012))))</f>
        <v>0.272727272727273</v>
      </c>
      <c r="AU1012" s="0" t="n">
        <f aca="false">IF(MAX(X1012:AA1012)=MIN(X1012:AA1012),0,IF($F$17="custo",(MAX(X1012:AA1012)-AA1012)/(MAX(X1012:AA1012)-MIN(X1012:AA1012)),(AA1012-MIN(X1012:AA1012))/(MAX(X1012:AA1012)-MIN(X1012:AA1012))))</f>
        <v>1</v>
      </c>
      <c r="AV1012" s="0" t="n">
        <f aca="false">STDEVP(AB1012:AE1012)</f>
        <v>0.40083511097578</v>
      </c>
      <c r="AW1012" s="0" t="n">
        <f aca="false">STDEVP(AF1012:AI1012)</f>
        <v>0.390038677429589</v>
      </c>
      <c r="AX1012" s="0" t="n">
        <f aca="false">STDEVP(AJ1012:AM1012)</f>
        <v>0.3929463057541</v>
      </c>
      <c r="AY1012" s="0" t="n">
        <f aca="false">STDEVP(AN1012:AQ1012)</f>
        <v>0.393700393700591</v>
      </c>
      <c r="AZ1012" s="0" t="n">
        <f aca="false">STDEVP(AR1012:AU1012)</f>
        <v>0.369274472937998</v>
      </c>
      <c r="BA1012" s="0" t="n">
        <f aca="false">AV1012*((1-IFERROR(CORREL(AB1012:AE1012,AF1012:AI1012),0))+(1-IFERROR(CORREL(AB1012:AE1012,AJ1012:AM1012),0))+(1-IFERROR(CORREL(AB1012:AE1012,AN1012:AQ1012),0))+(1-IFERROR(CORREL(AB1012:AE1012,AR1012:AU1012),0)))</f>
        <v>1.12521453224257</v>
      </c>
      <c r="BB1012" s="0" t="n">
        <f aca="false">AW1012*((1-IFERROR(CORREL(AF1012:AI1012,AB1012:AE1012),0))+(1-IFERROR(CORREL(AF1012:AI1012,AJ1012:AM1012),0))+(1-IFERROR(CORREL(AF1012:AI1012,AN1012:AQ1012),0))+(1-IFERROR(CORREL(AF1012:AI1012,AR1012:AU1012),0)))</f>
        <v>2.66167862129252</v>
      </c>
      <c r="BC1012" s="0" t="n">
        <f aca="false">AX1012*((1-IFERROR(CORREL(AJ1012:AM1012,AB1012:AE1012),0))+(1-IFERROR(CORREL(AJ1012:AM1012,AF1012:AI1012),0))+(1-IFERROR(CORREL(AJ1012:AM1012,AN1012:AQ1012),0))+(1-IFERROR(CORREL(AJ1012:AM1012,AR1012:AU1012),0)))</f>
        <v>1.106509778694</v>
      </c>
      <c r="BD1012" s="0" t="n">
        <f aca="false">AY1012*((1-IFERROR(CORREL(AN1012:AQ1012,AB1012:AE1012),0))+(1-IFERROR(CORREL(AN1012:AQ1012,AF1012:AI1012),0))+(1-IFERROR(CORREL(AN1012:AQ1012,AJ1012:AM1012),0))+(1-IFERROR(CORREL(AN1012:AQ1012,AR1012:AU1012),0)))</f>
        <v>1.03123434236671</v>
      </c>
      <c r="BE1012" s="0" t="n">
        <f aca="false">AZ1012*((1-IFERROR(CORREL(AR1012:AU1012,AB1012:AE1012),0))+(1-IFERROR(CORREL(AR1012:AU1012,AF1012:AI1012),0))+(1-IFERROR(CORREL(AR1012:AU1012,AJ1012:AM1012),0))+(1-IFERROR(CORREL(AR1012:AU1012,AN1012:AQ1012),0)))</f>
        <v>1.12841793781093</v>
      </c>
      <c r="BF1012" s="0" t="n">
        <f aca="false">IF(SUM(BA1012:BE1012)&gt;0,BA1012/SUM(BA1012:BE1012),1/5)</f>
        <v>0.159535761220648</v>
      </c>
      <c r="BG1012" s="0" t="n">
        <f aca="false">IF(SUM(BA1012:BE1012)&gt;0,BB1012/SUM(BA1012:BE1012),1/5)</f>
        <v>0.377379524352861</v>
      </c>
      <c r="BH1012" s="0" t="n">
        <f aca="false">IF(SUM(BA1012:BE1012)&gt;0,BC1012/SUM(BA1012:BE1012),1/5)</f>
        <v>0.156883753971979</v>
      </c>
      <c r="BI1012" s="0" t="n">
        <f aca="false">IF(SUM(BA1012:BE1012)&gt;0,BD1012/SUM(BA1012:BE1012),1/5)</f>
        <v>0.146211012293327</v>
      </c>
      <c r="BJ1012" s="0" t="n">
        <f aca="false">IF(SUM(BA1012:BE1012)&gt;0,BE1012/SUM(BA1012:BE1012),1/5)</f>
        <v>0.159989948161186</v>
      </c>
      <c r="BK1012" s="0" t="n">
        <f aca="false">BF1012*AB1012+BG1012*AF1012+BH1012*AJ1012+BI1012*AN1012+BJ1012*AR1012</f>
        <v>0.409077081278842</v>
      </c>
      <c r="BL1012" s="0" t="n">
        <f aca="false">BF1012*AC1012+BG1012*AG1012+BH1012*AK1012+BI1012*AO1012+BJ1012*AS1012</f>
        <v>0.5767418782293</v>
      </c>
      <c r="BM1012" s="0" t="n">
        <f aca="false">BF1012*AD1012+BG1012*AH1012+BH1012*AL1012+BI1012*AP1012+BJ1012*AT1012</f>
        <v>0.730391278210307</v>
      </c>
      <c r="BN1012" s="0" t="n">
        <f aca="false">BF1012*AE1012+BG1012*AI1012+BH1012*AM1012+BI1012*AQ1012+BJ1012*AU1012</f>
        <v>0.622620475647139</v>
      </c>
      <c r="BO1012" s="0" t="n">
        <f aca="false">RANK(BK1012,$BK1012:$BN1012)</f>
        <v>4</v>
      </c>
      <c r="BP1012" s="0" t="n">
        <f aca="false">RANK(BL1012,$BK1012:$BN1012)</f>
        <v>3</v>
      </c>
      <c r="BQ1012" s="0" t="n">
        <f aca="false">RANK(BM1012,$BK1012:$BN1012)</f>
        <v>1</v>
      </c>
      <c r="BR1012" s="0" t="n">
        <f aca="false">RANK(BN1012,$BK1012:$BN1012)</f>
        <v>2</v>
      </c>
    </row>
    <row r="1013" customFormat="false" ht="15" hidden="false" customHeight="false" outlineLevel="0" collapsed="false">
      <c r="A1013" s="0" t="n">
        <v>990</v>
      </c>
      <c r="B1013" s="0" t="n">
        <f aca="false">RANDBETWEEN(1,$B$5)</f>
        <v>2</v>
      </c>
      <c r="C1013" s="0" t="n">
        <f aca="false">RANDBETWEEN(1,$B$5)</f>
        <v>5</v>
      </c>
      <c r="D1013" s="0" t="n">
        <f aca="false">RANDBETWEEN(1,$B$5)</f>
        <v>3</v>
      </c>
      <c r="E1013" s="0" t="n">
        <f aca="false">RANDBETWEEN(1,$B$5)</f>
        <v>4</v>
      </c>
      <c r="F1013" s="0" t="n">
        <f aca="false">RANDBETWEEN(1,$B$5)</f>
        <v>2</v>
      </c>
      <c r="G1013" s="0" t="n">
        <f aca="false">RANDBETWEEN(1,$B$5)</f>
        <v>3</v>
      </c>
      <c r="H1013" s="0" t="n">
        <f aca="true">NORMINV(RAND(),$B$8,$B$13)</f>
        <v>45.4239228956488</v>
      </c>
      <c r="I1013" s="0" t="n">
        <f aca="true">NORMINV(RAND(),$C$8,$C$13)</f>
        <v>55.778777357865</v>
      </c>
      <c r="J1013" s="0" t="n">
        <f aca="true">NORMINV(RAND(),$D$8,$D$13)</f>
        <v>15.7758234897201</v>
      </c>
      <c r="K1013" s="0" t="n">
        <f aca="true">NORMINV(RAND(),$E$8,$E$13)</f>
        <v>3.10608131164416</v>
      </c>
      <c r="L1013" s="0" t="n">
        <f aca="true">NORMINV(RAND(),$B$9,$B$14)</f>
        <v>47.3544407674372</v>
      </c>
      <c r="M1013" s="0" t="n">
        <f aca="true">NORMINV(RAND(),$C$9,$C$14)</f>
        <v>54.6047695201954</v>
      </c>
      <c r="N1013" s="0" t="n">
        <f aca="true">NORMINV(RAND(),$D$9,$D$14)</f>
        <v>45.5769612116837</v>
      </c>
      <c r="O1013" s="0" t="n">
        <f aca="true">NORMINV(RAND(),$E$9,$E$14)</f>
        <v>25.0927257774877</v>
      </c>
      <c r="P1013" s="0" t="n">
        <f aca="true">NORMINV(RAND(),$B$10,$B$15)</f>
        <v>23.6000470476657</v>
      </c>
      <c r="Q1013" s="0" t="n">
        <f aca="true">NORMINV(RAND(),$C$10,$C$15)</f>
        <v>29.2125880537225</v>
      </c>
      <c r="R1013" s="0" t="n">
        <f aca="true">NORMINV(RAND(),$D$10,$D$15)</f>
        <v>9.98848380457982</v>
      </c>
      <c r="S1013" s="0" t="n">
        <f aca="true">NORMINV(RAND(),$E$10,$E$15)</f>
        <v>3.890319597462</v>
      </c>
      <c r="T1013" s="0" t="n">
        <f aca="false">MEDIAN(INDEX(Avaliadores!$B$17:$B$22,$B1013),INDEX(Avaliadores!$B$17:$B$22,$C1013),INDEX(Avaliadores!$B$17:$B$22,$D1013),INDEX(Avaliadores!$B$17:$B$22,$E1013),INDEX(Avaliadores!$B$17:$B$22,$F1013),INDEX(Avaliadores!$B$17:$B$22,$G1013))</f>
        <v>2.91666666666667</v>
      </c>
      <c r="U1013" s="0" t="n">
        <f aca="false">MEDIAN(INDEX(Avaliadores!$C$17:$C$22,$B1013),INDEX(Avaliadores!$C$17:$C$22,$C1013),INDEX(Avaliadores!$C$17:$C$22,$D1013),INDEX(Avaliadores!$C$17:$C$22,$E1013),INDEX(Avaliadores!$C$17:$C$22,$F1013),INDEX(Avaliadores!$C$17:$C$22,$G1013))</f>
        <v>5.04166666666667</v>
      </c>
      <c r="V1013" s="0" t="n">
        <f aca="false">MEDIAN(INDEX(Avaliadores!$D$17:$D$22,$B1013),INDEX(Avaliadores!$D$17:$D$22,$C1013),INDEX(Avaliadores!$D$17:$D$22,$D1013),INDEX(Avaliadores!$D$17:$D$22,$E1013),INDEX(Avaliadores!$D$17:$D$22,$F1013),INDEX(Avaliadores!$D$17:$D$22,$G1013))</f>
        <v>5.79166666666667</v>
      </c>
      <c r="W1013" s="0" t="n">
        <f aca="false">MEDIAN(INDEX(Avaliadores!$E$17:$E$22,$B1013),INDEX(Avaliadores!$E$17:$E$22,$C1013),INDEX(Avaliadores!$E$17:$E$22,$D1013),INDEX(Avaliadores!$E$17:$E$22,$E1013),INDEX(Avaliadores!$E$17:$E$22,$F1013),INDEX(Avaliadores!$E$17:$E$22,$G1013))</f>
        <v>6.04166666666667</v>
      </c>
      <c r="X1013" s="0" t="n">
        <f aca="false">MEDIAN(INDEX(Avaliadores!$F$17:$F$22,$B1013),INDEX(Avaliadores!$F$17:$F$22,$C1013),INDEX(Avaliadores!$F$17:$F$22,$D1013),INDEX(Avaliadores!$F$17:$F$22,$E1013),INDEX(Avaliadores!$F$17:$F$22,$F1013),INDEX(Avaliadores!$F$17:$F$22,$G1013))</f>
        <v>2.66666666666667</v>
      </c>
      <c r="Y1013" s="0" t="n">
        <f aca="false">MEDIAN(INDEX(Avaliadores!$G$17:$G$22,$B1013),INDEX(Avaliadores!$G$17:$G$22,$C1013),INDEX(Avaliadores!$G$17:$G$22,$D1013),INDEX(Avaliadores!$G$17:$G$22,$E1013),INDEX(Avaliadores!$G$17:$G$22,$F1013),INDEX(Avaliadores!$G$17:$G$22,$G1013))</f>
        <v>5.79166666666667</v>
      </c>
      <c r="Z1013" s="0" t="n">
        <f aca="false">MEDIAN(INDEX(Avaliadores!$H$17:$H$22,$B1013),INDEX(Avaliadores!$H$17:$H$22,$C1013),INDEX(Avaliadores!$H$17:$H$22,$D1013),INDEX(Avaliadores!$H$17:$H$22,$E1013),INDEX(Avaliadores!$H$17:$H$22,$F1013),INDEX(Avaliadores!$H$17:$H$22,$G1013))</f>
        <v>3.79166666666667</v>
      </c>
      <c r="AA1013" s="0" t="n">
        <f aca="false">MEDIAN(INDEX(Avaliadores!$I$17:$I$22,$B1013),INDEX(Avaliadores!$I$17:$I$22,$C1013),INDEX(Avaliadores!$I$17:$I$22,$D1013),INDEX(Avaliadores!$I$17:$I$22,$E1013),INDEX(Avaliadores!$I$17:$I$22,$F1013),INDEX(Avaliadores!$I$17:$I$22,$G1013))</f>
        <v>6.29166666666667</v>
      </c>
      <c r="AB1013" s="0" t="n">
        <f aca="false">IF(MAX(H1013:K1013)=MIN(H1013:K1013),0,IF($B$17="custo",(MAX(H1013:K1013)-H1013)/(MAX(H1013:K1013)-MIN(H1013:K1013)),(H1013-MIN(H1013:K1013))/(MAX(H1013:K1013)-MIN(H1013:K1013))))</f>
        <v>0.196588654834181</v>
      </c>
      <c r="AC1013" s="0" t="n">
        <f aca="false">IF(MAX(H1013:K1013)=MIN(H1013:K1013),0,IF($B$17="custo",(MAX(H1013:K1013)-I1013)/(MAX(H1013:K1013)-MIN(H1013:K1013)),(I1013-MIN(H1013:K1013))/(MAX(H1013:K1013)-MIN(H1013:K1013))))</f>
        <v>0</v>
      </c>
      <c r="AD1013" s="0" t="n">
        <f aca="false">IF(MAX(H1013:K1013)=MIN(H1013:K1013),0,IF($B$17="custo",(MAX(H1013:K1013)-J1013)/(MAX(H1013:K1013)-MIN(H1013:K1013)),(J1013-MIN(H1013:K1013))/(MAX(H1013:K1013)-MIN(H1013:K1013))))</f>
        <v>0.759462812251757</v>
      </c>
      <c r="AE1013" s="0" t="n">
        <f aca="false">IF(MAX(H1013:K1013)=MIN(H1013:K1013),0,IF($B$17="custo",(MAX(H1013:K1013)-K1013)/(MAX(H1013:K1013)-MIN(H1013:K1013)),(K1013-MIN(H1013:K1013))/(MAX(H1013:K1013)-MIN(H1013:K1013))))</f>
        <v>1</v>
      </c>
      <c r="AF1013" s="0" t="n">
        <f aca="false">IF(MAX(L1013:O1013)=MIN(L1013:O1013),0,IF($C$17="custo",(MAX(L1013:O1013)-L1013)/(MAX(L1013:O1013)-MIN(L1013:O1013)),(L1013-MIN(L1013:O1013))/(MAX(L1013:O1013)-MIN(L1013:O1013))))</f>
        <v>0.754326443266074</v>
      </c>
      <c r="AG1013" s="0" t="n">
        <f aca="false">IF(MAX(L1013:O1013)=MIN(L1013:O1013),0,IF($C$17="custo",(MAX(L1013:O1013)-M1013)/(MAX(L1013:O1013)-MIN(L1013:O1013)),(M1013-MIN(L1013:O1013))/(MAX(L1013:O1013)-MIN(L1013:O1013))))</f>
        <v>1</v>
      </c>
      <c r="AH1013" s="0" t="n">
        <f aca="false">IF(MAX(L1013:O1013)=MIN(L1013:O1013),0,IF($C$17="custo",(MAX(L1013:O1013)-N1013)/(MAX(L1013:O1013)-MIN(L1013:O1013)),(N1013-MIN(L1013:O1013))/(MAX(L1013:O1013)-MIN(L1013:O1013))))</f>
        <v>0.694097488224875</v>
      </c>
      <c r="AI1013" s="0" t="n">
        <f aca="false">IF(MAX(L1013:O1013)=MIN(L1013:O1013),0,IF($C$17="custo",(MAX(L1013:O1013)-O1013)/(MAX(L1013:O1013)-MIN(L1013:O1013)),(O1013-MIN(L1013:O1013))/(MAX(L1013:O1013)-MIN(L1013:O1013))))</f>
        <v>0</v>
      </c>
      <c r="AJ1013" s="0" t="n">
        <f aca="false">IF(MAX(P1013:S1013)=MIN(P1013:S1013),0,IF($D$17="custo",(MAX(P1013:S1013)-P1013)/(MAX(P1013:S1013)-MIN(P1013:S1013)),(P1013-MIN(P1013:S1013))/(MAX(P1013:S1013)-MIN(P1013:S1013))))</f>
        <v>0.221644479275285</v>
      </c>
      <c r="AK1013" s="0" t="n">
        <f aca="false">IF(MAX(P1013:S1013)=MIN(P1013:S1013),0,IF($D$17="custo",(MAX(P1013:S1013)-Q1013)/(MAX(P1013:S1013)-MIN(P1013:S1013)),(Q1013-MIN(P1013:S1013))/(MAX(P1013:S1013)-MIN(P1013:S1013))))</f>
        <v>0</v>
      </c>
      <c r="AL1013" s="0" t="n">
        <f aca="false">IF(MAX(P1013:S1013)=MIN(P1013:S1013),0,IF($D$17="custo",(MAX(P1013:S1013)-R1013)/(MAX(P1013:S1013)-MIN(P1013:S1013)),(R1013-MIN(P1013:S1013))/(MAX(P1013:S1013)-MIN(P1013:S1013))))</f>
        <v>0.759177807562886</v>
      </c>
      <c r="AM1013" s="0" t="n">
        <f aca="false">IF(MAX(P1013:S1013)=MIN(P1013:S1013),0,IF($D$17="custo",(MAX(P1013:S1013)-S1013)/(MAX(P1013:S1013)-MIN(P1013:S1013)),(S1013-MIN(P1013:S1013))/(MAX(P1013:S1013)-MIN(P1013:S1013))))</f>
        <v>1</v>
      </c>
      <c r="AN1013" s="0" t="n">
        <f aca="false">IF(MAX(T1013:W1013)=MIN(T1013:W1013),0,IF($E$17="custo",(MAX(T1013:W1013)-T1013)/(MAX(T1013:W1013)-MIN(T1013:W1013)),(T1013-MIN(T1013:W1013))/(MAX(T1013:W1013)-MIN(T1013:W1013))))</f>
        <v>0</v>
      </c>
      <c r="AO1013" s="0" t="n">
        <f aca="false">IF(MAX(T1013:W1013)=MIN(T1013:W1013),0,IF($E$17="custo",(MAX(T1013:W1013)-U1013)/(MAX(T1013:W1013)-MIN(T1013:W1013)),(U1013-MIN(T1013:W1013))/(MAX(T1013:W1013)-MIN(T1013:W1013))))</f>
        <v>0.68</v>
      </c>
      <c r="AP1013" s="0" t="n">
        <f aca="false">IF(MAX(T1013:W1013)=MIN(T1013:W1013),0,IF($E$17="custo",(MAX(T1013:W1013)-V1013)/(MAX(T1013:W1013)-MIN(T1013:W1013)),(V1013-MIN(T1013:W1013))/(MAX(T1013:W1013)-MIN(T1013:W1013))))</f>
        <v>0.92</v>
      </c>
      <c r="AQ1013" s="0" t="n">
        <f aca="false">IF(MAX(T1013:W1013)=MIN(T1013:W1013),0,IF($E$17="custo",(MAX(T1013:W1013)-W1013)/(MAX(T1013:W1013)-MIN(T1013:W1013)),(W1013-MIN(T1013:W1013))/(MAX(T1013:W1013)-MIN(T1013:W1013))))</f>
        <v>1</v>
      </c>
      <c r="AR1013" s="0" t="n">
        <f aca="false">IF(MAX(X1013:AA1013)=MIN(X1013:AA1013),0,IF($F$17="custo",(MAX(X1013:AA1013)-X1013)/(MAX(X1013:AA1013)-MIN(X1013:AA1013)),(X1013-MIN(X1013:AA1013))/(MAX(X1013:AA1013)-MIN(X1013:AA1013))))</f>
        <v>0</v>
      </c>
      <c r="AS1013" s="0" t="n">
        <f aca="false">IF(MAX(X1013:AA1013)=MIN(X1013:AA1013),0,IF($F$17="custo",(MAX(X1013:AA1013)-Y1013)/(MAX(X1013:AA1013)-MIN(X1013:AA1013)),(Y1013-MIN(X1013:AA1013))/(MAX(X1013:AA1013)-MIN(X1013:AA1013))))</f>
        <v>0.862068965517241</v>
      </c>
      <c r="AT1013" s="0" t="n">
        <f aca="false">IF(MAX(X1013:AA1013)=MIN(X1013:AA1013),0,IF($F$17="custo",(MAX(X1013:AA1013)-Z1013)/(MAX(X1013:AA1013)-MIN(X1013:AA1013)),(Z1013-MIN(X1013:AA1013))/(MAX(X1013:AA1013)-MIN(X1013:AA1013))))</f>
        <v>0.310344827586207</v>
      </c>
      <c r="AU1013" s="0" t="n">
        <f aca="false">IF(MAX(X1013:AA1013)=MIN(X1013:AA1013),0,IF($F$17="custo",(MAX(X1013:AA1013)-AA1013)/(MAX(X1013:AA1013)-MIN(X1013:AA1013)),(AA1013-MIN(X1013:AA1013))/(MAX(X1013:AA1013)-MIN(X1013:AA1013))))</f>
        <v>1</v>
      </c>
      <c r="AV1013" s="0" t="n">
        <f aca="false">STDEVP(AB1013:AE1013)</f>
        <v>0.405862207815226</v>
      </c>
      <c r="AW1013" s="0" t="n">
        <f aca="false">STDEVP(AF1013:AI1013)</f>
        <v>0.371512035167142</v>
      </c>
      <c r="AX1013" s="0" t="n">
        <f aca="false">STDEVP(AJ1013:AM1013)</f>
        <v>0.401423400439144</v>
      </c>
      <c r="AY1013" s="0" t="n">
        <f aca="false">STDEVP(AN1013:AQ1013)</f>
        <v>0.393319208785943</v>
      </c>
      <c r="AZ1013" s="0" t="n">
        <f aca="false">STDEVP(AR1013:AU1013)</f>
        <v>0.406088472872892</v>
      </c>
      <c r="BA1013" s="0" t="n">
        <f aca="false">AV1013*((1-IFERROR(CORREL(AB1013:AE1013,AF1013:AI1013),0))+(1-IFERROR(CORREL(AB1013:AE1013,AJ1013:AM1013),0))+(1-IFERROR(CORREL(AB1013:AE1013,AN1013:AQ1013),0))+(1-IFERROR(CORREL(AB1013:AE1013,AR1013:AU1013),0)))</f>
        <v>1.19058980252307</v>
      </c>
      <c r="BB1013" s="0" t="n">
        <f aca="false">AW1013*((1-IFERROR(CORREL(AF1013:AI1013,AB1013:AE1013),0))+(1-IFERROR(CORREL(AF1013:AI1013,AJ1013:AM1013),0))+(1-IFERROR(CORREL(AF1013:AI1013,AN1013:AQ1013),0))+(1-IFERROR(CORREL(AF1013:AI1013,AR1013:AU1013),0)))</f>
        <v>2.45909013544017</v>
      </c>
      <c r="BC1013" s="0" t="n">
        <f aca="false">AX1013*((1-IFERROR(CORREL(AJ1013:AM1013,AB1013:AE1013),0))+(1-IFERROR(CORREL(AJ1013:AM1013,AF1013:AI1013),0))+(1-IFERROR(CORREL(AJ1013:AM1013,AN1013:AQ1013),0))+(1-IFERROR(CORREL(AJ1013:AM1013,AR1013:AU1013),0)))</f>
        <v>1.19362714307378</v>
      </c>
      <c r="BD1013" s="0" t="n">
        <f aca="false">AY1013*((1-IFERROR(CORREL(AN1013:AQ1013,AB1013:AE1013),0))+(1-IFERROR(CORREL(AN1013:AQ1013,AF1013:AI1013),0))+(1-IFERROR(CORREL(AN1013:AQ1013,AJ1013:AM1013),0))+(1-IFERROR(CORREL(AN1013:AQ1013,AR1013:AU1013),0)))</f>
        <v>0.954849385260401</v>
      </c>
      <c r="BE1013" s="0" t="n">
        <f aca="false">AZ1013*((1-IFERROR(CORREL(AR1013:AU1013,AB1013:AE1013),0))+(1-IFERROR(CORREL(AR1013:AU1013,AF1013:AI1013),0))+(1-IFERROR(CORREL(AR1013:AU1013,AJ1013:AM1013),0))+(1-IFERROR(CORREL(AR1013:AU1013,AN1013:AQ1013),0)))</f>
        <v>1.29563424918099</v>
      </c>
      <c r="BF1013" s="0" t="n">
        <f aca="false">IF(SUM(BA1013:BE1013)&gt;0,BA1013/SUM(BA1013:BE1013),1/5)</f>
        <v>0.167835484619703</v>
      </c>
      <c r="BG1013" s="0" t="n">
        <f aca="false">IF(SUM(BA1013:BE1013)&gt;0,BB1013/SUM(BA1013:BE1013),1/5)</f>
        <v>0.346653888459737</v>
      </c>
      <c r="BH1013" s="0" t="n">
        <f aca="false">IF(SUM(BA1013:BE1013)&gt;0,BC1013/SUM(BA1013:BE1013),1/5)</f>
        <v>0.16826365351734</v>
      </c>
      <c r="BI1013" s="0" t="n">
        <f aca="false">IF(SUM(BA1013:BE1013)&gt;0,BD1013/SUM(BA1013:BE1013),1/5)</f>
        <v>0.134603546052881</v>
      </c>
      <c r="BJ1013" s="0" t="n">
        <f aca="false">IF(SUM(BA1013:BE1013)&gt;0,BE1013/SUM(BA1013:BE1013),1/5)</f>
        <v>0.182643427350338</v>
      </c>
      <c r="BK1013" s="0" t="n">
        <f aca="false">BF1013*AB1013+BG1013*AF1013+BH1013*AJ1013+BI1013*AN1013+BJ1013*AR1013</f>
        <v>0.331779456745826</v>
      </c>
      <c r="BL1013" s="0" t="n">
        <f aca="false">BF1013*AC1013+BG1013*AG1013+BH1013*AK1013+BI1013*AO1013+BJ1013*AS1013</f>
        <v>0.595635530250126</v>
      </c>
      <c r="BM1013" s="0" t="n">
        <f aca="false">BF1013*AD1013+BG1013*AH1013+BH1013*AL1013+BI1013*AP1013+BJ1013*AT1013</f>
        <v>0.676336139317467</v>
      </c>
      <c r="BN1013" s="0" t="n">
        <f aca="false">BF1013*AE1013+BG1013*AI1013+BH1013*AM1013+BI1013*AQ1013+BJ1013*AU1013</f>
        <v>0.653346111540263</v>
      </c>
      <c r="BO1013" s="0" t="n">
        <f aca="false">RANK(BK1013,$BK1013:$BN1013)</f>
        <v>4</v>
      </c>
      <c r="BP1013" s="0" t="n">
        <f aca="false">RANK(BL1013,$BK1013:$BN1013)</f>
        <v>3</v>
      </c>
      <c r="BQ1013" s="0" t="n">
        <f aca="false">RANK(BM1013,$BK1013:$BN1013)</f>
        <v>1</v>
      </c>
      <c r="BR1013" s="0" t="n">
        <f aca="false">RANK(BN1013,$BK1013:$BN1013)</f>
        <v>2</v>
      </c>
    </row>
    <row r="1014" customFormat="false" ht="15" hidden="false" customHeight="false" outlineLevel="0" collapsed="false">
      <c r="A1014" s="0" t="n">
        <v>991</v>
      </c>
      <c r="B1014" s="0" t="n">
        <f aca="false">RANDBETWEEN(1,$B$5)</f>
        <v>6</v>
      </c>
      <c r="C1014" s="0" t="n">
        <f aca="false">RANDBETWEEN(1,$B$5)</f>
        <v>2</v>
      </c>
      <c r="D1014" s="0" t="n">
        <f aca="false">RANDBETWEEN(1,$B$5)</f>
        <v>3</v>
      </c>
      <c r="E1014" s="0" t="n">
        <f aca="false">RANDBETWEEN(1,$B$5)</f>
        <v>4</v>
      </c>
      <c r="F1014" s="0" t="n">
        <f aca="false">RANDBETWEEN(1,$B$5)</f>
        <v>1</v>
      </c>
      <c r="G1014" s="0" t="n">
        <f aca="false">RANDBETWEEN(1,$B$5)</f>
        <v>2</v>
      </c>
      <c r="H1014" s="0" t="n">
        <f aca="true">NORMINV(RAND(),$B$8,$B$13)</f>
        <v>51.0036084761799</v>
      </c>
      <c r="I1014" s="0" t="n">
        <f aca="true">NORMINV(RAND(),$C$8,$C$13)</f>
        <v>56.7942883750953</v>
      </c>
      <c r="J1014" s="0" t="n">
        <f aca="true">NORMINV(RAND(),$D$8,$D$13)</f>
        <v>13.3014311516061</v>
      </c>
      <c r="K1014" s="0" t="n">
        <f aca="true">NORMINV(RAND(),$E$8,$E$13)</f>
        <v>3.1016955611063</v>
      </c>
      <c r="L1014" s="0" t="n">
        <f aca="true">NORMINV(RAND(),$B$9,$B$14)</f>
        <v>49.9285740277652</v>
      </c>
      <c r="M1014" s="0" t="n">
        <f aca="true">NORMINV(RAND(),$C$9,$C$14)</f>
        <v>51.5529315645303</v>
      </c>
      <c r="N1014" s="0" t="n">
        <f aca="true">NORMINV(RAND(),$D$9,$D$14)</f>
        <v>45.3850216262613</v>
      </c>
      <c r="O1014" s="0" t="n">
        <f aca="true">NORMINV(RAND(),$E$9,$E$14)</f>
        <v>21.4296936482798</v>
      </c>
      <c r="P1014" s="0" t="n">
        <f aca="true">NORMINV(RAND(),$B$10,$B$15)</f>
        <v>22.2152937301205</v>
      </c>
      <c r="Q1014" s="0" t="n">
        <f aca="true">NORMINV(RAND(),$C$10,$C$15)</f>
        <v>32.7974495108134</v>
      </c>
      <c r="R1014" s="0" t="n">
        <f aca="true">NORMINV(RAND(),$D$10,$D$15)</f>
        <v>9.45050781846383</v>
      </c>
      <c r="S1014" s="0" t="n">
        <f aca="true">NORMINV(RAND(),$E$10,$E$15)</f>
        <v>4.08632646151919</v>
      </c>
      <c r="T1014" s="0" t="n">
        <f aca="false">MEDIAN(INDEX(Avaliadores!$B$17:$B$22,$B1014),INDEX(Avaliadores!$B$17:$B$22,$C1014),INDEX(Avaliadores!$B$17:$B$22,$D1014),INDEX(Avaliadores!$B$17:$B$22,$E1014),INDEX(Avaliadores!$B$17:$B$22,$F1014),INDEX(Avaliadores!$B$17:$B$22,$G1014))</f>
        <v>2.91666666666667</v>
      </c>
      <c r="U1014" s="0" t="n">
        <f aca="false">MEDIAN(INDEX(Avaliadores!$C$17:$C$22,$B1014),INDEX(Avaliadores!$C$17:$C$22,$C1014),INDEX(Avaliadores!$C$17:$C$22,$D1014),INDEX(Avaliadores!$C$17:$C$22,$E1014),INDEX(Avaliadores!$C$17:$C$22,$F1014),INDEX(Avaliadores!$C$17:$C$22,$G1014))</f>
        <v>5.04166666666667</v>
      </c>
      <c r="V1014" s="0" t="n">
        <f aca="false">MEDIAN(INDEX(Avaliadores!$D$17:$D$22,$B1014),INDEX(Avaliadores!$D$17:$D$22,$C1014),INDEX(Avaliadores!$D$17:$D$22,$D1014),INDEX(Avaliadores!$D$17:$D$22,$E1014),INDEX(Avaliadores!$D$17:$D$22,$F1014),INDEX(Avaliadores!$D$17:$D$22,$G1014))</f>
        <v>5.91666666666667</v>
      </c>
      <c r="W1014" s="0" t="n">
        <f aca="false">MEDIAN(INDEX(Avaliadores!$E$17:$E$22,$B1014),INDEX(Avaliadores!$E$17:$E$22,$C1014),INDEX(Avaliadores!$E$17:$E$22,$D1014),INDEX(Avaliadores!$E$17:$E$22,$E1014),INDEX(Avaliadores!$E$17:$E$22,$F1014),INDEX(Avaliadores!$E$17:$E$22,$G1014))</f>
        <v>6.04166666666667</v>
      </c>
      <c r="X1014" s="0" t="n">
        <f aca="false">MEDIAN(INDEX(Avaliadores!$F$17:$F$22,$B1014),INDEX(Avaliadores!$F$17:$F$22,$C1014),INDEX(Avaliadores!$F$17:$F$22,$D1014),INDEX(Avaliadores!$F$17:$F$22,$E1014),INDEX(Avaliadores!$F$17:$F$22,$F1014),INDEX(Avaliadores!$F$17:$F$22,$G1014))</f>
        <v>2.41666666666667</v>
      </c>
      <c r="Y1014" s="0" t="n">
        <f aca="false">MEDIAN(INDEX(Avaliadores!$G$17:$G$22,$B1014),INDEX(Avaliadores!$G$17:$G$22,$C1014),INDEX(Avaliadores!$G$17:$G$22,$D1014),INDEX(Avaliadores!$G$17:$G$22,$E1014),INDEX(Avaliadores!$G$17:$G$22,$F1014),INDEX(Avaliadores!$G$17:$G$22,$G1014))</f>
        <v>5.41666666666667</v>
      </c>
      <c r="Z1014" s="0" t="n">
        <f aca="false">MEDIAN(INDEX(Avaliadores!$H$17:$H$22,$B1014),INDEX(Avaliadores!$H$17:$H$22,$C1014),INDEX(Avaliadores!$H$17:$H$22,$D1014),INDEX(Avaliadores!$H$17:$H$22,$E1014),INDEX(Avaliadores!$H$17:$H$22,$F1014),INDEX(Avaliadores!$H$17:$H$22,$G1014))</f>
        <v>4.04166666666667</v>
      </c>
      <c r="AA1014" s="0" t="n">
        <f aca="false">MEDIAN(INDEX(Avaliadores!$I$17:$I$22,$B1014),INDEX(Avaliadores!$I$17:$I$22,$C1014),INDEX(Avaliadores!$I$17:$I$22,$D1014),INDEX(Avaliadores!$I$17:$I$22,$E1014),INDEX(Avaliadores!$I$17:$I$22,$F1014),INDEX(Avaliadores!$I$17:$I$22,$G1014))</f>
        <v>6.41666666666667</v>
      </c>
      <c r="AB1014" s="0" t="n">
        <f aca="false">IF(MAX(H1014:K1014)=MIN(H1014:K1014),0,IF($B$17="custo",(MAX(H1014:K1014)-H1014)/(MAX(H1014:K1014)-MIN(H1014:K1014)),(H1014-MIN(H1014:K1014))/(MAX(H1014:K1014)-MIN(H1014:K1014))))</f>
        <v>0.107848766383408</v>
      </c>
      <c r="AC1014" s="0" t="n">
        <f aca="false">IF(MAX(H1014:K1014)=MIN(H1014:K1014),0,IF($B$17="custo",(MAX(H1014:K1014)-I1014)/(MAX(H1014:K1014)-MIN(H1014:K1014)),(I1014-MIN(H1014:K1014))/(MAX(H1014:K1014)-MIN(H1014:K1014))))</f>
        <v>0</v>
      </c>
      <c r="AD1014" s="0" t="n">
        <f aca="false">IF(MAX(H1014:K1014)=MIN(H1014:K1014),0,IF($B$17="custo",(MAX(H1014:K1014)-J1014)/(MAX(H1014:K1014)-MIN(H1014:K1014)),(J1014-MIN(H1014:K1014))/(MAX(H1014:K1014)-MIN(H1014:K1014))))</f>
        <v>0.810034586598649</v>
      </c>
      <c r="AE1014" s="0" t="n">
        <f aca="false">IF(MAX(H1014:K1014)=MIN(H1014:K1014),0,IF($B$17="custo",(MAX(H1014:K1014)-K1014)/(MAX(H1014:K1014)-MIN(H1014:K1014)),(K1014-MIN(H1014:K1014))/(MAX(H1014:K1014)-MIN(H1014:K1014))))</f>
        <v>1</v>
      </c>
      <c r="AF1014" s="0" t="n">
        <f aca="false">IF(MAX(L1014:O1014)=MIN(L1014:O1014),0,IF($C$17="custo",(MAX(L1014:O1014)-L1014)/(MAX(L1014:O1014)-MIN(L1014:O1014)),(L1014-MIN(L1014:O1014))/(MAX(L1014:O1014)-MIN(L1014:O1014))))</f>
        <v>0.946076263737611</v>
      </c>
      <c r="AG1014" s="0" t="n">
        <f aca="false">IF(MAX(L1014:O1014)=MIN(L1014:O1014),0,IF($C$17="custo",(MAX(L1014:O1014)-M1014)/(MAX(L1014:O1014)-MIN(L1014:O1014)),(M1014-MIN(L1014:O1014))/(MAX(L1014:O1014)-MIN(L1014:O1014))))</f>
        <v>1</v>
      </c>
      <c r="AH1014" s="0" t="n">
        <f aca="false">IF(MAX(L1014:O1014)=MIN(L1014:O1014),0,IF($C$17="custo",(MAX(L1014:O1014)-N1014)/(MAX(L1014:O1014)-MIN(L1014:O1014)),(N1014-MIN(L1014:O1014))/(MAX(L1014:O1014)-MIN(L1014:O1014))))</f>
        <v>0.795244124970324</v>
      </c>
      <c r="AI1014" s="0" t="n">
        <f aca="false">IF(MAX(L1014:O1014)=MIN(L1014:O1014),0,IF($C$17="custo",(MAX(L1014:O1014)-O1014)/(MAX(L1014:O1014)-MIN(L1014:O1014)),(O1014-MIN(L1014:O1014))/(MAX(L1014:O1014)-MIN(L1014:O1014))))</f>
        <v>0</v>
      </c>
      <c r="AJ1014" s="0" t="n">
        <f aca="false">IF(MAX(P1014:S1014)=MIN(P1014:S1014),0,IF($D$17="custo",(MAX(P1014:S1014)-P1014)/(MAX(P1014:S1014)-MIN(P1014:S1014)),(P1014-MIN(P1014:S1014))/(MAX(P1014:S1014)-MIN(P1014:S1014))))</f>
        <v>0.368573383999098</v>
      </c>
      <c r="AK1014" s="0" t="n">
        <f aca="false">IF(MAX(P1014:S1014)=MIN(P1014:S1014),0,IF($D$17="custo",(MAX(P1014:S1014)-Q1014)/(MAX(P1014:S1014)-MIN(P1014:S1014)),(Q1014-MIN(P1014:S1014))/(MAX(P1014:S1014)-MIN(P1014:S1014))))</f>
        <v>0</v>
      </c>
      <c r="AL1014" s="0" t="n">
        <f aca="false">IF(MAX(P1014:S1014)=MIN(P1014:S1014),0,IF($D$17="custo",(MAX(P1014:S1014)-R1014)/(MAX(P1014:S1014)-MIN(P1014:S1014)),(R1014-MIN(P1014:S1014))/(MAX(P1014:S1014)-MIN(P1014:S1014))))</f>
        <v>0.81316713568693</v>
      </c>
      <c r="AM1014" s="0" t="n">
        <f aca="false">IF(MAX(P1014:S1014)=MIN(P1014:S1014),0,IF($D$17="custo",(MAX(P1014:S1014)-S1014)/(MAX(P1014:S1014)-MIN(P1014:S1014)),(S1014-MIN(P1014:S1014))/(MAX(P1014:S1014)-MIN(P1014:S1014))))</f>
        <v>1</v>
      </c>
      <c r="AN1014" s="0" t="n">
        <f aca="false">IF(MAX(T1014:W1014)=MIN(T1014:W1014),0,IF($E$17="custo",(MAX(T1014:W1014)-T1014)/(MAX(T1014:W1014)-MIN(T1014:W1014)),(T1014-MIN(T1014:W1014))/(MAX(T1014:W1014)-MIN(T1014:W1014))))</f>
        <v>0</v>
      </c>
      <c r="AO1014" s="0" t="n">
        <f aca="false">IF(MAX(T1014:W1014)=MIN(T1014:W1014),0,IF($E$17="custo",(MAX(T1014:W1014)-U1014)/(MAX(T1014:W1014)-MIN(T1014:W1014)),(U1014-MIN(T1014:W1014))/(MAX(T1014:W1014)-MIN(T1014:W1014))))</f>
        <v>0.68</v>
      </c>
      <c r="AP1014" s="0" t="n">
        <f aca="false">IF(MAX(T1014:W1014)=MIN(T1014:W1014),0,IF($E$17="custo",(MAX(T1014:W1014)-V1014)/(MAX(T1014:W1014)-MIN(T1014:W1014)),(V1014-MIN(T1014:W1014))/(MAX(T1014:W1014)-MIN(T1014:W1014))))</f>
        <v>0.96</v>
      </c>
      <c r="AQ1014" s="0" t="n">
        <f aca="false">IF(MAX(T1014:W1014)=MIN(T1014:W1014),0,IF($E$17="custo",(MAX(T1014:W1014)-W1014)/(MAX(T1014:W1014)-MIN(T1014:W1014)),(W1014-MIN(T1014:W1014))/(MAX(T1014:W1014)-MIN(T1014:W1014))))</f>
        <v>1</v>
      </c>
      <c r="AR1014" s="0" t="n">
        <f aca="false">IF(MAX(X1014:AA1014)=MIN(X1014:AA1014),0,IF($F$17="custo",(MAX(X1014:AA1014)-X1014)/(MAX(X1014:AA1014)-MIN(X1014:AA1014)),(X1014-MIN(X1014:AA1014))/(MAX(X1014:AA1014)-MIN(X1014:AA1014))))</f>
        <v>0</v>
      </c>
      <c r="AS1014" s="0" t="n">
        <f aca="false">IF(MAX(X1014:AA1014)=MIN(X1014:AA1014),0,IF($F$17="custo",(MAX(X1014:AA1014)-Y1014)/(MAX(X1014:AA1014)-MIN(X1014:AA1014)),(Y1014-MIN(X1014:AA1014))/(MAX(X1014:AA1014)-MIN(X1014:AA1014))))</f>
        <v>0.75</v>
      </c>
      <c r="AT1014" s="0" t="n">
        <f aca="false">IF(MAX(X1014:AA1014)=MIN(X1014:AA1014),0,IF($F$17="custo",(MAX(X1014:AA1014)-Z1014)/(MAX(X1014:AA1014)-MIN(X1014:AA1014)),(Z1014-MIN(X1014:AA1014))/(MAX(X1014:AA1014)-MIN(X1014:AA1014))))</f>
        <v>0.40625</v>
      </c>
      <c r="AU1014" s="0" t="n">
        <f aca="false">IF(MAX(X1014:AA1014)=MIN(X1014:AA1014),0,IF($F$17="custo",(MAX(X1014:AA1014)-AA1014)/(MAX(X1014:AA1014)-MIN(X1014:AA1014)),(AA1014-MIN(X1014:AA1014))/(MAX(X1014:AA1014)-MIN(X1014:AA1014))))</f>
        <v>1</v>
      </c>
      <c r="AV1014" s="0" t="n">
        <f aca="false">STDEVP(AB1014:AE1014)</f>
        <v>0.432498048835207</v>
      </c>
      <c r="AW1014" s="0" t="n">
        <f aca="false">STDEVP(AF1014:AI1014)</f>
        <v>0.40272948325181</v>
      </c>
      <c r="AX1014" s="0" t="n">
        <f aca="false">STDEVP(AJ1014:AM1014)</f>
        <v>0.389579647230149</v>
      </c>
      <c r="AY1014" s="0" t="n">
        <f aca="false">STDEVP(AN1014:AQ1014)</f>
        <v>0.400499687890016</v>
      </c>
      <c r="AZ1014" s="0" t="n">
        <f aca="false">STDEVP(AR1014:AU1014)</f>
        <v>0.375894116366232</v>
      </c>
      <c r="BA1014" s="0" t="n">
        <f aca="false">AV1014*((1-IFERROR(CORREL(AB1014:AE1014,AF1014:AI1014),0))+(1-IFERROR(CORREL(AB1014:AE1014,AJ1014:AM1014),0))+(1-IFERROR(CORREL(AB1014:AE1014,AN1014:AQ1014),0))+(1-IFERROR(CORREL(AB1014:AE1014,AR1014:AU1014),0)))</f>
        <v>1.14822393165884</v>
      </c>
      <c r="BB1014" s="0" t="n">
        <f aca="false">AW1014*((1-IFERROR(CORREL(AF1014:AI1014,AB1014:AE1014),0))+(1-IFERROR(CORREL(AF1014:AI1014,AJ1014:AM1014),0))+(1-IFERROR(CORREL(AF1014:AI1014,AN1014:AQ1014),0))+(1-IFERROR(CORREL(AF1014:AI1014,AR1014:AU1014),0)))</f>
        <v>2.75760953854271</v>
      </c>
      <c r="BC1014" s="0" t="n">
        <f aca="false">AX1014*((1-IFERROR(CORREL(AJ1014:AM1014,AB1014:AE1014),0))+(1-IFERROR(CORREL(AJ1014:AM1014,AF1014:AI1014),0))+(1-IFERROR(CORREL(AJ1014:AM1014,AN1014:AQ1014),0))+(1-IFERROR(CORREL(AJ1014:AM1014,AR1014:AU1014),0)))</f>
        <v>1.17625752273607</v>
      </c>
      <c r="BD1014" s="0" t="n">
        <f aca="false">AY1014*((1-IFERROR(CORREL(AN1014:AQ1014,AB1014:AE1014),0))+(1-IFERROR(CORREL(AN1014:AQ1014,AF1014:AI1014),0))+(1-IFERROR(CORREL(AN1014:AQ1014,AJ1014:AM1014),0))+(1-IFERROR(CORREL(AN1014:AQ1014,AR1014:AU1014),0)))</f>
        <v>0.997452126054695</v>
      </c>
      <c r="BE1014" s="0" t="n">
        <f aca="false">AZ1014*((1-IFERROR(CORREL(AR1014:AU1014,AB1014:AE1014),0))+(1-IFERROR(CORREL(AR1014:AU1014,AF1014:AI1014),0))+(1-IFERROR(CORREL(AR1014:AU1014,AJ1014:AM1014),0))+(1-IFERROR(CORREL(AR1014:AU1014,AN1014:AQ1014),0)))</f>
        <v>1.18747458501552</v>
      </c>
      <c r="BF1014" s="0" t="n">
        <f aca="false">IF(SUM(BA1014:BE1014)&gt;0,BA1014/SUM(BA1014:BE1014),1/5)</f>
        <v>0.158004834779139</v>
      </c>
      <c r="BG1014" s="0" t="n">
        <f aca="false">IF(SUM(BA1014:BE1014)&gt;0,BB1014/SUM(BA1014:BE1014),1/5)</f>
        <v>0.379469219817899</v>
      </c>
      <c r="BH1014" s="0" t="n">
        <f aca="false">IF(SUM(BA1014:BE1014)&gt;0,BC1014/SUM(BA1014:BE1014),1/5)</f>
        <v>0.161862482058817</v>
      </c>
      <c r="BI1014" s="0" t="n">
        <f aca="false">IF(SUM(BA1014:BE1014)&gt;0,BD1014/SUM(BA1014:BE1014),1/5)</f>
        <v>0.137257423427576</v>
      </c>
      <c r="BJ1014" s="0" t="n">
        <f aca="false">IF(SUM(BA1014:BE1014)&gt;0,BE1014/SUM(BA1014:BE1014),1/5)</f>
        <v>0.163406039916569</v>
      </c>
      <c r="BK1014" s="0" t="n">
        <f aca="false">BF1014*AB1014+BG1014*AF1014+BH1014*AJ1014+BI1014*AN1014+BJ1014*AR1014</f>
        <v>0.4357056509572</v>
      </c>
      <c r="BL1014" s="0" t="n">
        <f aca="false">BF1014*AC1014+BG1014*AG1014+BH1014*AK1014+BI1014*AO1014+BJ1014*AS1014</f>
        <v>0.595358797686078</v>
      </c>
      <c r="BM1014" s="0" t="n">
        <f aca="false">BF1014*AD1014+BG1014*AH1014+BH1014*AL1014+BI1014*AP1014+BJ1014*AT1014</f>
        <v>0.759532129805689</v>
      </c>
      <c r="BN1014" s="0" t="n">
        <f aca="false">BF1014*AE1014+BG1014*AI1014+BH1014*AM1014+BI1014*AQ1014+BJ1014*AU1014</f>
        <v>0.620530780182101</v>
      </c>
      <c r="BO1014" s="0" t="n">
        <f aca="false">RANK(BK1014,$BK1014:$BN1014)</f>
        <v>4</v>
      </c>
      <c r="BP1014" s="0" t="n">
        <f aca="false">RANK(BL1014,$BK1014:$BN1014)</f>
        <v>3</v>
      </c>
      <c r="BQ1014" s="0" t="n">
        <f aca="false">RANK(BM1014,$BK1014:$BN1014)</f>
        <v>1</v>
      </c>
      <c r="BR1014" s="0" t="n">
        <f aca="false">RANK(BN1014,$BK1014:$BN1014)</f>
        <v>2</v>
      </c>
    </row>
    <row r="1015" customFormat="false" ht="15" hidden="false" customHeight="false" outlineLevel="0" collapsed="false">
      <c r="A1015" s="0" t="n">
        <v>992</v>
      </c>
      <c r="B1015" s="0" t="n">
        <f aca="false">RANDBETWEEN(1,$B$5)</f>
        <v>3</v>
      </c>
      <c r="C1015" s="0" t="n">
        <f aca="false">RANDBETWEEN(1,$B$5)</f>
        <v>1</v>
      </c>
      <c r="D1015" s="0" t="n">
        <f aca="false">RANDBETWEEN(1,$B$5)</f>
        <v>2</v>
      </c>
      <c r="E1015" s="0" t="n">
        <f aca="false">RANDBETWEEN(1,$B$5)</f>
        <v>5</v>
      </c>
      <c r="F1015" s="0" t="n">
        <f aca="false">RANDBETWEEN(1,$B$5)</f>
        <v>1</v>
      </c>
      <c r="G1015" s="0" t="n">
        <f aca="false">RANDBETWEEN(1,$B$5)</f>
        <v>2</v>
      </c>
      <c r="H1015" s="0" t="n">
        <f aca="true">NORMINV(RAND(),$B$8,$B$13)</f>
        <v>49.34075518086</v>
      </c>
      <c r="I1015" s="0" t="n">
        <f aca="true">NORMINV(RAND(),$C$8,$C$13)</f>
        <v>67.9815080161755</v>
      </c>
      <c r="J1015" s="0" t="n">
        <f aca="true">NORMINV(RAND(),$D$8,$D$13)</f>
        <v>14.2036068788833</v>
      </c>
      <c r="K1015" s="0" t="n">
        <f aca="true">NORMINV(RAND(),$E$8,$E$13)</f>
        <v>3.14354714040438</v>
      </c>
      <c r="L1015" s="0" t="n">
        <f aca="true">NORMINV(RAND(),$B$9,$B$14)</f>
        <v>49.649703553214</v>
      </c>
      <c r="M1015" s="0" t="n">
        <f aca="true">NORMINV(RAND(),$C$9,$C$14)</f>
        <v>55.2263474076536</v>
      </c>
      <c r="N1015" s="0" t="n">
        <f aca="true">NORMINV(RAND(),$D$9,$D$14)</f>
        <v>44.873238781371</v>
      </c>
      <c r="O1015" s="0" t="n">
        <f aca="true">NORMINV(RAND(),$E$9,$E$14)</f>
        <v>27.7699672446419</v>
      </c>
      <c r="P1015" s="0" t="n">
        <f aca="true">NORMINV(RAND(),$B$10,$B$15)</f>
        <v>21.7889595898201</v>
      </c>
      <c r="Q1015" s="0" t="n">
        <f aca="true">NORMINV(RAND(),$C$10,$C$15)</f>
        <v>25.8307579254499</v>
      </c>
      <c r="R1015" s="0" t="n">
        <f aca="true">NORMINV(RAND(),$D$10,$D$15)</f>
        <v>10.5446533769246</v>
      </c>
      <c r="S1015" s="0" t="n">
        <f aca="true">NORMINV(RAND(),$E$10,$E$15)</f>
        <v>3.65063369263355</v>
      </c>
      <c r="T1015" s="0" t="n">
        <f aca="false">MEDIAN(INDEX(Avaliadores!$B$17:$B$22,$B1015),INDEX(Avaliadores!$B$17:$B$22,$C1015),INDEX(Avaliadores!$B$17:$B$22,$D1015),INDEX(Avaliadores!$B$17:$B$22,$E1015),INDEX(Avaliadores!$B$17:$B$22,$F1015),INDEX(Avaliadores!$B$17:$B$22,$G1015))</f>
        <v>2.66666666666667</v>
      </c>
      <c r="U1015" s="0" t="n">
        <f aca="false">MEDIAN(INDEX(Avaliadores!$C$17:$C$22,$B1015),INDEX(Avaliadores!$C$17:$C$22,$C1015),INDEX(Avaliadores!$C$17:$C$22,$D1015),INDEX(Avaliadores!$C$17:$C$22,$E1015),INDEX(Avaliadores!$C$17:$C$22,$F1015),INDEX(Avaliadores!$C$17:$C$22,$G1015))</f>
        <v>4.91666666666667</v>
      </c>
      <c r="V1015" s="0" t="n">
        <f aca="false">MEDIAN(INDEX(Avaliadores!$D$17:$D$22,$B1015),INDEX(Avaliadores!$D$17:$D$22,$C1015),INDEX(Avaliadores!$D$17:$D$22,$D1015),INDEX(Avaliadores!$D$17:$D$22,$E1015),INDEX(Avaliadores!$D$17:$D$22,$F1015),INDEX(Avaliadores!$D$17:$D$22,$G1015))</f>
        <v>6.04166666666667</v>
      </c>
      <c r="W1015" s="0" t="n">
        <f aca="false">MEDIAN(INDEX(Avaliadores!$E$17:$E$22,$B1015),INDEX(Avaliadores!$E$17:$E$22,$C1015),INDEX(Avaliadores!$E$17:$E$22,$D1015),INDEX(Avaliadores!$E$17:$E$22,$E1015),INDEX(Avaliadores!$E$17:$E$22,$F1015),INDEX(Avaliadores!$E$17:$E$22,$G1015))</f>
        <v>6.54166666666667</v>
      </c>
      <c r="X1015" s="0" t="n">
        <f aca="false">MEDIAN(INDEX(Avaliadores!$F$17:$F$22,$B1015),INDEX(Avaliadores!$F$17:$F$22,$C1015),INDEX(Avaliadores!$F$17:$F$22,$D1015),INDEX(Avaliadores!$F$17:$F$22,$E1015),INDEX(Avaliadores!$F$17:$F$22,$F1015),INDEX(Avaliadores!$F$17:$F$22,$G1015))</f>
        <v>2.04166666666667</v>
      </c>
      <c r="Y1015" s="0" t="n">
        <f aca="false">MEDIAN(INDEX(Avaliadores!$G$17:$G$22,$B1015),INDEX(Avaliadores!$G$17:$G$22,$C1015),INDEX(Avaliadores!$G$17:$G$22,$D1015),INDEX(Avaliadores!$G$17:$G$22,$E1015),INDEX(Avaliadores!$G$17:$G$22,$F1015),INDEX(Avaliadores!$G$17:$G$22,$G1015))</f>
        <v>5.41666666666667</v>
      </c>
      <c r="Z1015" s="0" t="n">
        <f aca="false">MEDIAN(INDEX(Avaliadores!$H$17:$H$22,$B1015),INDEX(Avaliadores!$H$17:$H$22,$C1015),INDEX(Avaliadores!$H$17:$H$22,$D1015),INDEX(Avaliadores!$H$17:$H$22,$E1015),INDEX(Avaliadores!$H$17:$H$22,$F1015),INDEX(Avaliadores!$H$17:$H$22,$G1015))</f>
        <v>4.04166666666667</v>
      </c>
      <c r="AA1015" s="0" t="n">
        <f aca="false">MEDIAN(INDEX(Avaliadores!$I$17:$I$22,$B1015),INDEX(Avaliadores!$I$17:$I$22,$C1015),INDEX(Avaliadores!$I$17:$I$22,$D1015),INDEX(Avaliadores!$I$17:$I$22,$E1015),INDEX(Avaliadores!$I$17:$I$22,$F1015),INDEX(Avaliadores!$I$17:$I$22,$G1015))</f>
        <v>6.66666666666667</v>
      </c>
      <c r="AB1015" s="0" t="n">
        <f aca="false">IF(MAX(H1015:K1015)=MIN(H1015:K1015),0,IF($B$17="custo",(MAX(H1015:K1015)-H1015)/(MAX(H1015:K1015)-MIN(H1015:K1015)),(H1015-MIN(H1015:K1015))/(MAX(H1015:K1015)-MIN(H1015:K1015))))</f>
        <v>0.287497518175054</v>
      </c>
      <c r="AC1015" s="0" t="n">
        <f aca="false">IF(MAX(H1015:K1015)=MIN(H1015:K1015),0,IF($B$17="custo",(MAX(H1015:K1015)-I1015)/(MAX(H1015:K1015)-MIN(H1015:K1015)),(I1015-MIN(H1015:K1015))/(MAX(H1015:K1015)-MIN(H1015:K1015))))</f>
        <v>0</v>
      </c>
      <c r="AD1015" s="0" t="n">
        <f aca="false">IF(MAX(H1015:K1015)=MIN(H1015:K1015),0,IF($B$17="custo",(MAX(H1015:K1015)-J1015)/(MAX(H1015:K1015)-MIN(H1015:K1015)),(J1015-MIN(H1015:K1015))/(MAX(H1015:K1015)-MIN(H1015:K1015))))</f>
        <v>0.829419994258149</v>
      </c>
      <c r="AE1015" s="0" t="n">
        <f aca="false">IF(MAX(H1015:K1015)=MIN(H1015:K1015),0,IF($B$17="custo",(MAX(H1015:K1015)-K1015)/(MAX(H1015:K1015)-MIN(H1015:K1015)),(K1015-MIN(H1015:K1015))/(MAX(H1015:K1015)-MIN(H1015:K1015))))</f>
        <v>1</v>
      </c>
      <c r="AF1015" s="0" t="n">
        <f aca="false">IF(MAX(L1015:O1015)=MIN(L1015:O1015),0,IF($C$17="custo",(MAX(L1015:O1015)-L1015)/(MAX(L1015:O1015)-MIN(L1015:O1015)),(L1015-MIN(L1015:O1015))/(MAX(L1015:O1015)-MIN(L1015:O1015))))</f>
        <v>0.796890783805789</v>
      </c>
      <c r="AG1015" s="0" t="n">
        <f aca="false">IF(MAX(L1015:O1015)=MIN(L1015:O1015),0,IF($C$17="custo",(MAX(L1015:O1015)-M1015)/(MAX(L1015:O1015)-MIN(L1015:O1015)),(M1015-MIN(L1015:O1015))/(MAX(L1015:O1015)-MIN(L1015:O1015))))</f>
        <v>1</v>
      </c>
      <c r="AH1015" s="0" t="n">
        <f aca="false">IF(MAX(L1015:O1015)=MIN(L1015:O1015),0,IF($C$17="custo",(MAX(L1015:O1015)-N1015)/(MAX(L1015:O1015)-MIN(L1015:O1015)),(N1015-MIN(L1015:O1015))/(MAX(L1015:O1015)-MIN(L1015:O1015))))</f>
        <v>0.622925215748944</v>
      </c>
      <c r="AI1015" s="0" t="n">
        <f aca="false">IF(MAX(L1015:O1015)=MIN(L1015:O1015),0,IF($C$17="custo",(MAX(L1015:O1015)-O1015)/(MAX(L1015:O1015)-MIN(L1015:O1015)),(O1015-MIN(L1015:O1015))/(MAX(L1015:O1015)-MIN(L1015:O1015))))</f>
        <v>0</v>
      </c>
      <c r="AJ1015" s="0" t="n">
        <f aca="false">IF(MAX(P1015:S1015)=MIN(P1015:S1015),0,IF($D$17="custo",(MAX(P1015:S1015)-P1015)/(MAX(P1015:S1015)-MIN(P1015:S1015)),(P1015-MIN(P1015:S1015))/(MAX(P1015:S1015)-MIN(P1015:S1015))))</f>
        <v>0.182226136030827</v>
      </c>
      <c r="AK1015" s="0" t="n">
        <f aca="false">IF(MAX(P1015:S1015)=MIN(P1015:S1015),0,IF($D$17="custo",(MAX(P1015:S1015)-Q1015)/(MAX(P1015:S1015)-MIN(P1015:S1015)),(Q1015-MIN(P1015:S1015))/(MAX(P1015:S1015)-MIN(P1015:S1015))))</f>
        <v>0</v>
      </c>
      <c r="AL1015" s="0" t="n">
        <f aca="false">IF(MAX(P1015:S1015)=MIN(P1015:S1015),0,IF($D$17="custo",(MAX(P1015:S1015)-R1015)/(MAX(P1015:S1015)-MIN(P1015:S1015)),(R1015-MIN(P1015:S1015))/(MAX(P1015:S1015)-MIN(P1015:S1015))))</f>
        <v>0.689180294396589</v>
      </c>
      <c r="AM1015" s="0" t="n">
        <f aca="false">IF(MAX(P1015:S1015)=MIN(P1015:S1015),0,IF($D$17="custo",(MAX(P1015:S1015)-S1015)/(MAX(P1015:S1015)-MIN(P1015:S1015)),(S1015-MIN(P1015:S1015))/(MAX(P1015:S1015)-MIN(P1015:S1015))))</f>
        <v>1</v>
      </c>
      <c r="AN1015" s="0" t="n">
        <f aca="false">IF(MAX(T1015:W1015)=MIN(T1015:W1015),0,IF($E$17="custo",(MAX(T1015:W1015)-T1015)/(MAX(T1015:W1015)-MIN(T1015:W1015)),(T1015-MIN(T1015:W1015))/(MAX(T1015:W1015)-MIN(T1015:W1015))))</f>
        <v>0</v>
      </c>
      <c r="AO1015" s="0" t="n">
        <f aca="false">IF(MAX(T1015:W1015)=MIN(T1015:W1015),0,IF($E$17="custo",(MAX(T1015:W1015)-U1015)/(MAX(T1015:W1015)-MIN(T1015:W1015)),(U1015-MIN(T1015:W1015))/(MAX(T1015:W1015)-MIN(T1015:W1015))))</f>
        <v>0.580645161290323</v>
      </c>
      <c r="AP1015" s="0" t="n">
        <f aca="false">IF(MAX(T1015:W1015)=MIN(T1015:W1015),0,IF($E$17="custo",(MAX(T1015:W1015)-V1015)/(MAX(T1015:W1015)-MIN(T1015:W1015)),(V1015-MIN(T1015:W1015))/(MAX(T1015:W1015)-MIN(T1015:W1015))))</f>
        <v>0.870967741935484</v>
      </c>
      <c r="AQ1015" s="0" t="n">
        <f aca="false">IF(MAX(T1015:W1015)=MIN(T1015:W1015),0,IF($E$17="custo",(MAX(T1015:W1015)-W1015)/(MAX(T1015:W1015)-MIN(T1015:W1015)),(W1015-MIN(T1015:W1015))/(MAX(T1015:W1015)-MIN(T1015:W1015))))</f>
        <v>1</v>
      </c>
      <c r="AR1015" s="0" t="n">
        <f aca="false">IF(MAX(X1015:AA1015)=MIN(X1015:AA1015),0,IF($F$17="custo",(MAX(X1015:AA1015)-X1015)/(MAX(X1015:AA1015)-MIN(X1015:AA1015)),(X1015-MIN(X1015:AA1015))/(MAX(X1015:AA1015)-MIN(X1015:AA1015))))</f>
        <v>0</v>
      </c>
      <c r="AS1015" s="0" t="n">
        <f aca="false">IF(MAX(X1015:AA1015)=MIN(X1015:AA1015),0,IF($F$17="custo",(MAX(X1015:AA1015)-Y1015)/(MAX(X1015:AA1015)-MIN(X1015:AA1015)),(Y1015-MIN(X1015:AA1015))/(MAX(X1015:AA1015)-MIN(X1015:AA1015))))</f>
        <v>0.72972972972973</v>
      </c>
      <c r="AT1015" s="0" t="n">
        <f aca="false">IF(MAX(X1015:AA1015)=MIN(X1015:AA1015),0,IF($F$17="custo",(MAX(X1015:AA1015)-Z1015)/(MAX(X1015:AA1015)-MIN(X1015:AA1015)),(Z1015-MIN(X1015:AA1015))/(MAX(X1015:AA1015)-MIN(X1015:AA1015))))</f>
        <v>0.432432432432432</v>
      </c>
      <c r="AU1015" s="0" t="n">
        <f aca="false">IF(MAX(X1015:AA1015)=MIN(X1015:AA1015),0,IF($F$17="custo",(MAX(X1015:AA1015)-AA1015)/(MAX(X1015:AA1015)-MIN(X1015:AA1015)),(AA1015-MIN(X1015:AA1015))/(MAX(X1015:AA1015)-MIN(X1015:AA1015))))</f>
        <v>1</v>
      </c>
      <c r="AV1015" s="0" t="n">
        <f aca="false">STDEVP(AB1015:AE1015)</f>
        <v>0.403192699344993</v>
      </c>
      <c r="AW1015" s="0" t="n">
        <f aca="false">STDEVP(AF1015:AI1015)</f>
        <v>0.373896168008314</v>
      </c>
      <c r="AX1015" s="0" t="n">
        <f aca="false">STDEVP(AJ1015:AM1015)</f>
        <v>0.397691883207347</v>
      </c>
      <c r="AY1015" s="0" t="n">
        <f aca="false">STDEVP(AN1015:AQ1015)</f>
        <v>0.38507536730043</v>
      </c>
      <c r="AZ1015" s="0" t="n">
        <f aca="false">STDEVP(AR1015:AU1015)</f>
        <v>0.371068384263405</v>
      </c>
      <c r="BA1015" s="0" t="n">
        <f aca="false">AV1015*((1-IFERROR(CORREL(AB1015:AE1015,AF1015:AI1015),0))+(1-IFERROR(CORREL(AB1015:AE1015,AJ1015:AM1015),0))+(1-IFERROR(CORREL(AB1015:AE1015,AN1015:AQ1015),0))+(1-IFERROR(CORREL(AB1015:AE1015,AR1015:AU1015),0)))</f>
        <v>1.15178315982077</v>
      </c>
      <c r="BB1015" s="0" t="n">
        <f aca="false">AW1015*((1-IFERROR(CORREL(AF1015:AI1015,AB1015:AE1015),0))+(1-IFERROR(CORREL(AF1015:AI1015,AJ1015:AM1015),0))+(1-IFERROR(CORREL(AF1015:AI1015,AN1015:AQ1015),0))+(1-IFERROR(CORREL(AF1015:AI1015,AR1015:AU1015),0)))</f>
        <v>2.61953527545961</v>
      </c>
      <c r="BC1015" s="0" t="n">
        <f aca="false">AX1015*((1-IFERROR(CORREL(AJ1015:AM1015,AB1015:AE1015),0))+(1-IFERROR(CORREL(AJ1015:AM1015,AF1015:AI1015),0))+(1-IFERROR(CORREL(AJ1015:AM1015,AN1015:AQ1015),0))+(1-IFERROR(CORREL(AJ1015:AM1015,AR1015:AU1015),0)))</f>
        <v>1.08346448496171</v>
      </c>
      <c r="BD1015" s="0" t="n">
        <f aca="false">AY1015*((1-IFERROR(CORREL(AN1015:AQ1015,AB1015:AE1015),0))+(1-IFERROR(CORREL(AN1015:AQ1015,AF1015:AI1015),0))+(1-IFERROR(CORREL(AN1015:AQ1015,AJ1015:AM1015),0))+(1-IFERROR(CORREL(AN1015:AQ1015,AR1015:AU1015),0)))</f>
        <v>0.912418764329531</v>
      </c>
      <c r="BE1015" s="0" t="n">
        <f aca="false">AZ1015*((1-IFERROR(CORREL(AR1015:AU1015,AB1015:AE1015),0))+(1-IFERROR(CORREL(AR1015:AU1015,AF1015:AI1015),0))+(1-IFERROR(CORREL(AR1015:AU1015,AJ1015:AM1015),0))+(1-IFERROR(CORREL(AR1015:AU1015,AN1015:AQ1015),0)))</f>
        <v>1.06933469104283</v>
      </c>
      <c r="BF1015" s="0" t="n">
        <f aca="false">IF(SUM(BA1015:BE1015)&gt;0,BA1015/SUM(BA1015:BE1015),1/5)</f>
        <v>0.168474662685788</v>
      </c>
      <c r="BG1015" s="0" t="n">
        <f aca="false">IF(SUM(BA1015:BE1015)&gt;0,BB1015/SUM(BA1015:BE1015),1/5)</f>
        <v>0.383167020774343</v>
      </c>
      <c r="BH1015" s="0" t="n">
        <f aca="false">IF(SUM(BA1015:BE1015)&gt;0,BC1015/SUM(BA1015:BE1015),1/5)</f>
        <v>0.158481492006152</v>
      </c>
      <c r="BI1015" s="0" t="n">
        <f aca="false">IF(SUM(BA1015:BE1015)&gt;0,BD1015/SUM(BA1015:BE1015),1/5)</f>
        <v>0.13346213845714</v>
      </c>
      <c r="BJ1015" s="0" t="n">
        <f aca="false">IF(SUM(BA1015:BE1015)&gt;0,BE1015/SUM(BA1015:BE1015),1/5)</f>
        <v>0.156414686076576</v>
      </c>
      <c r="BK1015" s="0" t="n">
        <f aca="false">BF1015*AB1015+BG1015*AF1015+BH1015*AJ1015+BI1015*AN1015+BJ1015*AR1015</f>
        <v>0.38265778483162</v>
      </c>
      <c r="BL1015" s="0" t="n">
        <f aca="false">BF1015*AC1015+BG1015*AG1015+BH1015*AK1015+BI1015*AO1015+BJ1015*AS1015</f>
        <v>0.574801612281361</v>
      </c>
      <c r="BM1015" s="0" t="n">
        <f aca="false">BF1015*AD1015+BG1015*AH1015+BH1015*AL1015+BI1015*AP1015+BJ1015*AT1015</f>
        <v>0.671522974692584</v>
      </c>
      <c r="BN1015" s="0" t="n">
        <f aca="false">BF1015*AE1015+BG1015*AI1015+BH1015*AM1015+BI1015*AQ1015+BJ1015*AU1015</f>
        <v>0.616832979225657</v>
      </c>
      <c r="BO1015" s="0" t="n">
        <f aca="false">RANK(BK1015,$BK1015:$BN1015)</f>
        <v>4</v>
      </c>
      <c r="BP1015" s="0" t="n">
        <f aca="false">RANK(BL1015,$BK1015:$BN1015)</f>
        <v>3</v>
      </c>
      <c r="BQ1015" s="0" t="n">
        <f aca="false">RANK(BM1015,$BK1015:$BN1015)</f>
        <v>1</v>
      </c>
      <c r="BR1015" s="0" t="n">
        <f aca="false">RANK(BN1015,$BK1015:$BN1015)</f>
        <v>2</v>
      </c>
    </row>
    <row r="1016" customFormat="false" ht="15" hidden="false" customHeight="false" outlineLevel="0" collapsed="false">
      <c r="A1016" s="0" t="n">
        <v>993</v>
      </c>
      <c r="B1016" s="0" t="n">
        <f aca="false">RANDBETWEEN(1,$B$5)</f>
        <v>3</v>
      </c>
      <c r="C1016" s="0" t="n">
        <f aca="false">RANDBETWEEN(1,$B$5)</f>
        <v>4</v>
      </c>
      <c r="D1016" s="0" t="n">
        <f aca="false">RANDBETWEEN(1,$B$5)</f>
        <v>4</v>
      </c>
      <c r="E1016" s="0" t="n">
        <f aca="false">RANDBETWEEN(1,$B$5)</f>
        <v>5</v>
      </c>
      <c r="F1016" s="0" t="n">
        <f aca="false">RANDBETWEEN(1,$B$5)</f>
        <v>1</v>
      </c>
      <c r="G1016" s="0" t="n">
        <f aca="false">RANDBETWEEN(1,$B$5)</f>
        <v>4</v>
      </c>
      <c r="H1016" s="0" t="n">
        <f aca="true">NORMINV(RAND(),$B$8,$B$13)</f>
        <v>48.8479117792329</v>
      </c>
      <c r="I1016" s="0" t="n">
        <f aca="true">NORMINV(RAND(),$C$8,$C$13)</f>
        <v>64.8422092612584</v>
      </c>
      <c r="J1016" s="0" t="n">
        <f aca="true">NORMINV(RAND(),$D$8,$D$13)</f>
        <v>15.6416630963482</v>
      </c>
      <c r="K1016" s="0" t="n">
        <f aca="true">NORMINV(RAND(),$E$8,$E$13)</f>
        <v>2.93616718742305</v>
      </c>
      <c r="L1016" s="0" t="n">
        <f aca="true">NORMINV(RAND(),$B$9,$B$14)</f>
        <v>48.5385168660621</v>
      </c>
      <c r="M1016" s="0" t="n">
        <f aca="true">NORMINV(RAND(),$C$9,$C$14)</f>
        <v>59.5488753652556</v>
      </c>
      <c r="N1016" s="0" t="n">
        <f aca="true">NORMINV(RAND(),$D$9,$D$14)</f>
        <v>50.5430145895964</v>
      </c>
      <c r="O1016" s="0" t="n">
        <f aca="true">NORMINV(RAND(),$E$9,$E$14)</f>
        <v>25.0967003248343</v>
      </c>
      <c r="P1016" s="0" t="n">
        <f aca="true">NORMINV(RAND(),$B$10,$B$15)</f>
        <v>23.7302805394857</v>
      </c>
      <c r="Q1016" s="0" t="n">
        <f aca="true">NORMINV(RAND(),$C$10,$C$15)</f>
        <v>29.2799719743113</v>
      </c>
      <c r="R1016" s="0" t="n">
        <f aca="true">NORMINV(RAND(),$D$10,$D$15)</f>
        <v>9.97985871737894</v>
      </c>
      <c r="S1016" s="0" t="n">
        <f aca="true">NORMINV(RAND(),$E$10,$E$15)</f>
        <v>3.62766680603796</v>
      </c>
      <c r="T1016" s="0" t="n">
        <f aca="false">MEDIAN(INDEX(Avaliadores!$B$17:$B$22,$B1016),INDEX(Avaliadores!$B$17:$B$22,$C1016),INDEX(Avaliadores!$B$17:$B$22,$D1016),INDEX(Avaliadores!$B$17:$B$22,$E1016),INDEX(Avaliadores!$B$17:$B$22,$F1016),INDEX(Avaliadores!$B$17:$B$22,$G1016))</f>
        <v>3.16666666666667</v>
      </c>
      <c r="U1016" s="0" t="n">
        <f aca="false">MEDIAN(INDEX(Avaliadores!$C$17:$C$22,$B1016),INDEX(Avaliadores!$C$17:$C$22,$C1016),INDEX(Avaliadores!$C$17:$C$22,$D1016),INDEX(Avaliadores!$C$17:$C$22,$E1016),INDEX(Avaliadores!$C$17:$C$22,$F1016),INDEX(Avaliadores!$C$17:$C$22,$G1016))</f>
        <v>5.54166666666667</v>
      </c>
      <c r="V1016" s="0" t="n">
        <f aca="false">MEDIAN(INDEX(Avaliadores!$D$17:$D$22,$B1016),INDEX(Avaliadores!$D$17:$D$22,$C1016),INDEX(Avaliadores!$D$17:$D$22,$D1016),INDEX(Avaliadores!$D$17:$D$22,$E1016),INDEX(Avaliadores!$D$17:$D$22,$F1016),INDEX(Avaliadores!$D$17:$D$22,$G1016))</f>
        <v>5.54166666666667</v>
      </c>
      <c r="W1016" s="0" t="n">
        <f aca="false">MEDIAN(INDEX(Avaliadores!$E$17:$E$22,$B1016),INDEX(Avaliadores!$E$17:$E$22,$C1016),INDEX(Avaliadores!$E$17:$E$22,$D1016),INDEX(Avaliadores!$E$17:$E$22,$E1016),INDEX(Avaliadores!$E$17:$E$22,$F1016),INDEX(Avaliadores!$E$17:$E$22,$G1016))</f>
        <v>6.54166666666667</v>
      </c>
      <c r="X1016" s="0" t="n">
        <f aca="false">MEDIAN(INDEX(Avaliadores!$F$17:$F$22,$B1016),INDEX(Avaliadores!$F$17:$F$22,$C1016),INDEX(Avaliadores!$F$17:$F$22,$D1016),INDEX(Avaliadores!$F$17:$F$22,$E1016),INDEX(Avaliadores!$F$17:$F$22,$F1016),INDEX(Avaliadores!$F$17:$F$22,$G1016))</f>
        <v>3.16666666666667</v>
      </c>
      <c r="Y1016" s="0" t="n">
        <f aca="false">MEDIAN(INDEX(Avaliadores!$G$17:$G$22,$B1016),INDEX(Avaliadores!$G$17:$G$22,$C1016),INDEX(Avaliadores!$G$17:$G$22,$D1016),INDEX(Avaliadores!$G$17:$G$22,$E1016),INDEX(Avaliadores!$G$17:$G$22,$F1016),INDEX(Avaliadores!$G$17:$G$22,$G1016))</f>
        <v>4.54166666666667</v>
      </c>
      <c r="Z1016" s="0" t="n">
        <f aca="false">MEDIAN(INDEX(Avaliadores!$H$17:$H$22,$B1016),INDEX(Avaliadores!$H$17:$H$22,$C1016),INDEX(Avaliadores!$H$17:$H$22,$D1016),INDEX(Avaliadores!$H$17:$H$22,$E1016),INDEX(Avaliadores!$H$17:$H$22,$F1016),INDEX(Avaliadores!$H$17:$H$22,$G1016))</f>
        <v>3.54166666666667</v>
      </c>
      <c r="AA1016" s="0" t="n">
        <f aca="false">MEDIAN(INDEX(Avaliadores!$I$17:$I$22,$B1016),INDEX(Avaliadores!$I$17:$I$22,$C1016),INDEX(Avaliadores!$I$17:$I$22,$D1016),INDEX(Avaliadores!$I$17:$I$22,$E1016),INDEX(Avaliadores!$I$17:$I$22,$F1016),INDEX(Avaliadores!$I$17:$I$22,$G1016))</f>
        <v>6.04166666666667</v>
      </c>
      <c r="AB1016" s="0" t="n">
        <f aca="false">IF(MAX(H1016:K1016)=MIN(H1016:K1016),0,IF($B$17="custo",(MAX(H1016:K1016)-H1016)/(MAX(H1016:K1016)-MIN(H1016:K1016)),(H1016-MIN(H1016:K1016))/(MAX(H1016:K1016)-MIN(H1016:K1016))))</f>
        <v>0.258364077983682</v>
      </c>
      <c r="AC1016" s="0" t="n">
        <f aca="false">IF(MAX(H1016:K1016)=MIN(H1016:K1016),0,IF($B$17="custo",(MAX(H1016:K1016)-I1016)/(MAX(H1016:K1016)-MIN(H1016:K1016)),(I1016-MIN(H1016:K1016))/(MAX(H1016:K1016)-MIN(H1016:K1016))))</f>
        <v>0</v>
      </c>
      <c r="AD1016" s="0" t="n">
        <f aca="false">IF(MAX(H1016:K1016)=MIN(H1016:K1016),0,IF($B$17="custo",(MAX(H1016:K1016)-J1016)/(MAX(H1016:K1016)-MIN(H1016:K1016)),(J1016-MIN(H1016:K1016))/(MAX(H1016:K1016)-MIN(H1016:K1016))))</f>
        <v>0.794761618037682</v>
      </c>
      <c r="AE1016" s="0" t="n">
        <f aca="false">IF(MAX(H1016:K1016)=MIN(H1016:K1016),0,IF($B$17="custo",(MAX(H1016:K1016)-K1016)/(MAX(H1016:K1016)-MIN(H1016:K1016)),(K1016-MIN(H1016:K1016))/(MAX(H1016:K1016)-MIN(H1016:K1016))))</f>
        <v>1</v>
      </c>
      <c r="AF1016" s="0" t="n">
        <f aca="false">IF(MAX(L1016:O1016)=MIN(L1016:O1016),0,IF($C$17="custo",(MAX(L1016:O1016)-L1016)/(MAX(L1016:O1016)-MIN(L1016:O1016)),(L1016-MIN(L1016:O1016))/(MAX(L1016:O1016)-MIN(L1016:O1016))))</f>
        <v>0.680416156998056</v>
      </c>
      <c r="AG1016" s="0" t="n">
        <f aca="false">IF(MAX(L1016:O1016)=MIN(L1016:O1016),0,IF($C$17="custo",(MAX(L1016:O1016)-M1016)/(MAX(L1016:O1016)-MIN(L1016:O1016)),(M1016-MIN(L1016:O1016))/(MAX(L1016:O1016)-MIN(L1016:O1016))))</f>
        <v>1</v>
      </c>
      <c r="AH1016" s="0" t="n">
        <f aca="false">IF(MAX(L1016:O1016)=MIN(L1016:O1016),0,IF($C$17="custo",(MAX(L1016:O1016)-N1016)/(MAX(L1016:O1016)-MIN(L1016:O1016)),(N1016-MIN(L1016:O1016))/(MAX(L1016:O1016)-MIN(L1016:O1016))))</f>
        <v>0.73859819401553</v>
      </c>
      <c r="AI1016" s="0" t="n">
        <f aca="false">IF(MAX(L1016:O1016)=MIN(L1016:O1016),0,IF($C$17="custo",(MAX(L1016:O1016)-O1016)/(MAX(L1016:O1016)-MIN(L1016:O1016)),(O1016-MIN(L1016:O1016))/(MAX(L1016:O1016)-MIN(L1016:O1016))))</f>
        <v>0</v>
      </c>
      <c r="AJ1016" s="0" t="n">
        <f aca="false">IF(MAX(P1016:S1016)=MIN(P1016:S1016),0,IF($D$17="custo",(MAX(P1016:S1016)-P1016)/(MAX(P1016:S1016)-MIN(P1016:S1016)),(P1016-MIN(P1016:S1016))/(MAX(P1016:S1016)-MIN(P1016:S1016))))</f>
        <v>0.216342796423978</v>
      </c>
      <c r="AK1016" s="0" t="n">
        <f aca="false">IF(MAX(P1016:S1016)=MIN(P1016:S1016),0,IF($D$17="custo",(MAX(P1016:S1016)-Q1016)/(MAX(P1016:S1016)-MIN(P1016:S1016)),(Q1016-MIN(P1016:S1016))/(MAX(P1016:S1016)-MIN(P1016:S1016))))</f>
        <v>0</v>
      </c>
      <c r="AL1016" s="0" t="n">
        <f aca="false">IF(MAX(P1016:S1016)=MIN(P1016:S1016),0,IF($D$17="custo",(MAX(P1016:S1016)-R1016)/(MAX(P1016:S1016)-MIN(P1016:S1016)),(R1016-MIN(P1016:S1016))/(MAX(P1016:S1016)-MIN(P1016:S1016))))</f>
        <v>0.752373446765425</v>
      </c>
      <c r="AM1016" s="0" t="n">
        <f aca="false">IF(MAX(P1016:S1016)=MIN(P1016:S1016),0,IF($D$17="custo",(MAX(P1016:S1016)-S1016)/(MAX(P1016:S1016)-MIN(P1016:S1016)),(S1016-MIN(P1016:S1016))/(MAX(P1016:S1016)-MIN(P1016:S1016))))</f>
        <v>1</v>
      </c>
      <c r="AN1016" s="0" t="n">
        <f aca="false">IF(MAX(T1016:W1016)=MIN(T1016:W1016),0,IF($E$17="custo",(MAX(T1016:W1016)-T1016)/(MAX(T1016:W1016)-MIN(T1016:W1016)),(T1016-MIN(T1016:W1016))/(MAX(T1016:W1016)-MIN(T1016:W1016))))</f>
        <v>0</v>
      </c>
      <c r="AO1016" s="0" t="n">
        <f aca="false">IF(MAX(T1016:W1016)=MIN(T1016:W1016),0,IF($E$17="custo",(MAX(T1016:W1016)-U1016)/(MAX(T1016:W1016)-MIN(T1016:W1016)),(U1016-MIN(T1016:W1016))/(MAX(T1016:W1016)-MIN(T1016:W1016))))</f>
        <v>0.703703703703704</v>
      </c>
      <c r="AP1016" s="0" t="n">
        <f aca="false">IF(MAX(T1016:W1016)=MIN(T1016:W1016),0,IF($E$17="custo",(MAX(T1016:W1016)-V1016)/(MAX(T1016:W1016)-MIN(T1016:W1016)),(V1016-MIN(T1016:W1016))/(MAX(T1016:W1016)-MIN(T1016:W1016))))</f>
        <v>0.703703703703704</v>
      </c>
      <c r="AQ1016" s="0" t="n">
        <f aca="false">IF(MAX(T1016:W1016)=MIN(T1016:W1016),0,IF($E$17="custo",(MAX(T1016:W1016)-W1016)/(MAX(T1016:W1016)-MIN(T1016:W1016)),(W1016-MIN(T1016:W1016))/(MAX(T1016:W1016)-MIN(T1016:W1016))))</f>
        <v>1</v>
      </c>
      <c r="AR1016" s="0" t="n">
        <f aca="false">IF(MAX(X1016:AA1016)=MIN(X1016:AA1016),0,IF($F$17="custo",(MAX(X1016:AA1016)-X1016)/(MAX(X1016:AA1016)-MIN(X1016:AA1016)),(X1016-MIN(X1016:AA1016))/(MAX(X1016:AA1016)-MIN(X1016:AA1016))))</f>
        <v>0</v>
      </c>
      <c r="AS1016" s="0" t="n">
        <f aca="false">IF(MAX(X1016:AA1016)=MIN(X1016:AA1016),0,IF($F$17="custo",(MAX(X1016:AA1016)-Y1016)/(MAX(X1016:AA1016)-MIN(X1016:AA1016)),(Y1016-MIN(X1016:AA1016))/(MAX(X1016:AA1016)-MIN(X1016:AA1016))))</f>
        <v>0.478260869565217</v>
      </c>
      <c r="AT1016" s="0" t="n">
        <f aca="false">IF(MAX(X1016:AA1016)=MIN(X1016:AA1016),0,IF($F$17="custo",(MAX(X1016:AA1016)-Z1016)/(MAX(X1016:AA1016)-MIN(X1016:AA1016)),(Z1016-MIN(X1016:AA1016))/(MAX(X1016:AA1016)-MIN(X1016:AA1016))))</f>
        <v>0.130434782608696</v>
      </c>
      <c r="AU1016" s="0" t="n">
        <f aca="false">IF(MAX(X1016:AA1016)=MIN(X1016:AA1016),0,IF($F$17="custo",(MAX(X1016:AA1016)-AA1016)/(MAX(X1016:AA1016)-MIN(X1016:AA1016)),(AA1016-MIN(X1016:AA1016))/(MAX(X1016:AA1016)-MIN(X1016:AA1016))))</f>
        <v>1</v>
      </c>
      <c r="AV1016" s="0" t="n">
        <f aca="false">STDEVP(AB1016:AE1016)</f>
        <v>0.401424571178207</v>
      </c>
      <c r="AW1016" s="0" t="n">
        <f aca="false">STDEVP(AF1016:AI1016)</f>
        <v>0.369318910734539</v>
      </c>
      <c r="AX1016" s="0" t="n">
        <f aca="false">STDEVP(AJ1016:AM1016)</f>
        <v>0.401219733254978</v>
      </c>
      <c r="AY1016" s="0" t="n">
        <f aca="false">STDEVP(AN1016:AQ1016)</f>
        <v>0.367931786783436</v>
      </c>
      <c r="AZ1016" s="0" t="n">
        <f aca="false">STDEVP(AR1016:AU1016)</f>
        <v>0.38690155935995</v>
      </c>
      <c r="BA1016" s="0" t="n">
        <f aca="false">AV1016*((1-IFERROR(CORREL(AB1016:AE1016,AF1016:AI1016),0))+(1-IFERROR(CORREL(AB1016:AE1016,AJ1016:AM1016),0))+(1-IFERROR(CORREL(AB1016:AE1016,AN1016:AQ1016),0))+(1-IFERROR(CORREL(AB1016:AE1016,AR1016:AU1016),0)))</f>
        <v>1.12948169592062</v>
      </c>
      <c r="BB1016" s="0" t="n">
        <f aca="false">AW1016*((1-IFERROR(CORREL(AF1016:AI1016,AB1016:AE1016),0))+(1-IFERROR(CORREL(AF1016:AI1016,AJ1016:AM1016),0))+(1-IFERROR(CORREL(AF1016:AI1016,AN1016:AQ1016),0))+(1-IFERROR(CORREL(AF1016:AI1016,AR1016:AU1016),0)))</f>
        <v>2.49463087948512</v>
      </c>
      <c r="BC1016" s="0" t="n">
        <f aca="false">AX1016*((1-IFERROR(CORREL(AJ1016:AM1016,AB1016:AE1016),0))+(1-IFERROR(CORREL(AJ1016:AM1016,AF1016:AI1016),0))+(1-IFERROR(CORREL(AJ1016:AM1016,AN1016:AQ1016),0))+(1-IFERROR(CORREL(AJ1016:AM1016,AR1016:AU1016),0)))</f>
        <v>1.10224600532264</v>
      </c>
      <c r="BD1016" s="0" t="n">
        <f aca="false">AY1016*((1-IFERROR(CORREL(AN1016:AQ1016,AB1016:AE1016),0))+(1-IFERROR(CORREL(AN1016:AQ1016,AF1016:AI1016),0))+(1-IFERROR(CORREL(AN1016:AQ1016,AJ1016:AM1016),0))+(1-IFERROR(CORREL(AN1016:AQ1016,AR1016:AU1016),0)))</f>
        <v>0.915502536954692</v>
      </c>
      <c r="BE1016" s="0" t="n">
        <f aca="false">AZ1016*((1-IFERROR(CORREL(AR1016:AU1016,AB1016:AE1016),0))+(1-IFERROR(CORREL(AR1016:AU1016,AF1016:AI1016),0))+(1-IFERROR(CORREL(AR1016:AU1016,AJ1016:AM1016),0))+(1-IFERROR(CORREL(AR1016:AU1016,AN1016:AQ1016),0)))</f>
        <v>1.14054227257683</v>
      </c>
      <c r="BF1016" s="0" t="n">
        <f aca="false">IF(SUM(BA1016:BE1016)&gt;0,BA1016/SUM(BA1016:BE1016),1/5)</f>
        <v>0.166531188272088</v>
      </c>
      <c r="BG1016" s="0" t="n">
        <f aca="false">IF(SUM(BA1016:BE1016)&gt;0,BB1016/SUM(BA1016:BE1016),1/5)</f>
        <v>0.367809275848679</v>
      </c>
      <c r="BH1016" s="0" t="n">
        <f aca="false">IF(SUM(BA1016:BE1016)&gt;0,BC1016/SUM(BA1016:BE1016),1/5)</f>
        <v>0.162515548235536</v>
      </c>
      <c r="BI1016" s="0" t="n">
        <f aca="false">IF(SUM(BA1016:BE1016)&gt;0,BD1016/SUM(BA1016:BE1016),1/5)</f>
        <v>0.134982023963575</v>
      </c>
      <c r="BJ1016" s="0" t="n">
        <f aca="false">IF(SUM(BA1016:BE1016)&gt;0,BE1016/SUM(BA1016:BE1016),1/5)</f>
        <v>0.168161963680123</v>
      </c>
      <c r="BK1016" s="0" t="n">
        <f aca="false">BF1016*AB1016+BG1016*AF1016+BH1016*AJ1016+BI1016*AN1016+BJ1016*AR1016</f>
        <v>0.328448119062292</v>
      </c>
      <c r="BL1016" s="0" t="n">
        <f aca="false">BF1016*AC1016+BG1016*AG1016+BH1016*AK1016+BI1016*AO1016+BJ1016*AS1016</f>
        <v>0.543221913022719</v>
      </c>
      <c r="BM1016" s="0" t="n">
        <f aca="false">BF1016*AD1016+BG1016*AH1016+BH1016*AL1016+BI1016*AP1016+BJ1016*AT1016</f>
        <v>0.643209766080057</v>
      </c>
      <c r="BN1016" s="0" t="n">
        <f aca="false">BF1016*AE1016+BG1016*AI1016+BH1016*AM1016+BI1016*AQ1016+BJ1016*AU1016</f>
        <v>0.632190724151321</v>
      </c>
      <c r="BO1016" s="0" t="n">
        <f aca="false">RANK(BK1016,$BK1016:$BN1016)</f>
        <v>4</v>
      </c>
      <c r="BP1016" s="0" t="n">
        <f aca="false">RANK(BL1016,$BK1016:$BN1016)</f>
        <v>3</v>
      </c>
      <c r="BQ1016" s="0" t="n">
        <f aca="false">RANK(BM1016,$BK1016:$BN1016)</f>
        <v>1</v>
      </c>
      <c r="BR1016" s="0" t="n">
        <f aca="false">RANK(BN1016,$BK1016:$BN1016)</f>
        <v>2</v>
      </c>
    </row>
    <row r="1017" customFormat="false" ht="15" hidden="false" customHeight="false" outlineLevel="0" collapsed="false">
      <c r="A1017" s="0" t="n">
        <v>994</v>
      </c>
      <c r="B1017" s="0" t="n">
        <f aca="false">RANDBETWEEN(1,$B$5)</f>
        <v>3</v>
      </c>
      <c r="C1017" s="0" t="n">
        <f aca="false">RANDBETWEEN(1,$B$5)</f>
        <v>3</v>
      </c>
      <c r="D1017" s="0" t="n">
        <f aca="false">RANDBETWEEN(1,$B$5)</f>
        <v>5</v>
      </c>
      <c r="E1017" s="0" t="n">
        <f aca="false">RANDBETWEEN(1,$B$5)</f>
        <v>1</v>
      </c>
      <c r="F1017" s="0" t="n">
        <f aca="false">RANDBETWEEN(1,$B$5)</f>
        <v>3</v>
      </c>
      <c r="G1017" s="0" t="n">
        <f aca="false">RANDBETWEEN(1,$B$5)</f>
        <v>6</v>
      </c>
      <c r="H1017" s="0" t="n">
        <f aca="true">NORMINV(RAND(),$B$8,$B$13)</f>
        <v>43.0890409934993</v>
      </c>
      <c r="I1017" s="0" t="n">
        <f aca="true">NORMINV(RAND(),$C$8,$C$13)</f>
        <v>59.6913515110808</v>
      </c>
      <c r="J1017" s="0" t="n">
        <f aca="true">NORMINV(RAND(),$D$8,$D$13)</f>
        <v>14.9078025692949</v>
      </c>
      <c r="K1017" s="0" t="n">
        <f aca="true">NORMINV(RAND(),$E$8,$E$13)</f>
        <v>3.4910322795013</v>
      </c>
      <c r="L1017" s="0" t="n">
        <f aca="true">NORMINV(RAND(),$B$9,$B$14)</f>
        <v>45.9688898952325</v>
      </c>
      <c r="M1017" s="0" t="n">
        <f aca="true">NORMINV(RAND(),$C$9,$C$14)</f>
        <v>58.4397981394625</v>
      </c>
      <c r="N1017" s="0" t="n">
        <f aca="true">NORMINV(RAND(),$D$9,$D$14)</f>
        <v>50.4322778893251</v>
      </c>
      <c r="O1017" s="0" t="n">
        <f aca="true">NORMINV(RAND(),$E$9,$E$14)</f>
        <v>22.1326147265512</v>
      </c>
      <c r="P1017" s="0" t="n">
        <f aca="true">NORMINV(RAND(),$B$10,$B$15)</f>
        <v>22.553716132208</v>
      </c>
      <c r="Q1017" s="0" t="n">
        <f aca="true">NORMINV(RAND(),$C$10,$C$15)</f>
        <v>26.1154691477949</v>
      </c>
      <c r="R1017" s="0" t="n">
        <f aca="true">NORMINV(RAND(),$D$10,$D$15)</f>
        <v>9.26196085023204</v>
      </c>
      <c r="S1017" s="0" t="n">
        <f aca="true">NORMINV(RAND(),$E$10,$E$15)</f>
        <v>4.20720913498093</v>
      </c>
      <c r="T1017" s="0" t="n">
        <f aca="false">MEDIAN(INDEX(Avaliadores!$B$17:$B$22,$B1017),INDEX(Avaliadores!$B$17:$B$22,$C1017),INDEX(Avaliadores!$B$17:$B$22,$D1017),INDEX(Avaliadores!$B$17:$B$22,$E1017),INDEX(Avaliadores!$B$17:$B$22,$F1017),INDEX(Avaliadores!$B$17:$B$22,$G1017))</f>
        <v>2.66666666666667</v>
      </c>
      <c r="U1017" s="0" t="n">
        <f aca="false">MEDIAN(INDEX(Avaliadores!$C$17:$C$22,$B1017),INDEX(Avaliadores!$C$17:$C$22,$C1017),INDEX(Avaliadores!$C$17:$C$22,$D1017),INDEX(Avaliadores!$C$17:$C$22,$E1017),INDEX(Avaliadores!$C$17:$C$22,$F1017),INDEX(Avaliadores!$C$17:$C$22,$G1017))</f>
        <v>4.79166666666667</v>
      </c>
      <c r="V1017" s="0" t="n">
        <f aca="false">MEDIAN(INDEX(Avaliadores!$D$17:$D$22,$B1017),INDEX(Avaliadores!$D$17:$D$22,$C1017),INDEX(Avaliadores!$D$17:$D$22,$D1017),INDEX(Avaliadores!$D$17:$D$22,$E1017),INDEX(Avaliadores!$D$17:$D$22,$F1017),INDEX(Avaliadores!$D$17:$D$22,$G1017))</f>
        <v>5.79166666666667</v>
      </c>
      <c r="W1017" s="0" t="n">
        <f aca="false">MEDIAN(INDEX(Avaliadores!$E$17:$E$22,$B1017),INDEX(Avaliadores!$E$17:$E$22,$C1017),INDEX(Avaliadores!$E$17:$E$22,$D1017),INDEX(Avaliadores!$E$17:$E$22,$E1017),INDEX(Avaliadores!$E$17:$E$22,$F1017),INDEX(Avaliadores!$E$17:$E$22,$G1017))</f>
        <v>5.91666666666667</v>
      </c>
      <c r="X1017" s="0" t="n">
        <f aca="false">MEDIAN(INDEX(Avaliadores!$F$17:$F$22,$B1017),INDEX(Avaliadores!$F$17:$F$22,$C1017),INDEX(Avaliadores!$F$17:$F$22,$D1017),INDEX(Avaliadores!$F$17:$F$22,$E1017),INDEX(Avaliadores!$F$17:$F$22,$F1017),INDEX(Avaliadores!$F$17:$F$22,$G1017))</f>
        <v>2.79166666666667</v>
      </c>
      <c r="Y1017" s="0" t="n">
        <f aca="false">MEDIAN(INDEX(Avaliadores!$G$17:$G$22,$B1017),INDEX(Avaliadores!$G$17:$G$22,$C1017),INDEX(Avaliadores!$G$17:$G$22,$D1017),INDEX(Avaliadores!$G$17:$G$22,$E1017),INDEX(Avaliadores!$G$17:$G$22,$F1017),INDEX(Avaliadores!$G$17:$G$22,$G1017))</f>
        <v>5.41666666666667</v>
      </c>
      <c r="Z1017" s="0" t="n">
        <f aca="false">MEDIAN(INDEX(Avaliadores!$H$17:$H$22,$B1017),INDEX(Avaliadores!$H$17:$H$22,$C1017),INDEX(Avaliadores!$H$17:$H$22,$D1017),INDEX(Avaliadores!$H$17:$H$22,$E1017),INDEX(Avaliadores!$H$17:$H$22,$F1017),INDEX(Avaliadores!$H$17:$H$22,$G1017))</f>
        <v>3.79166666666667</v>
      </c>
      <c r="AA1017" s="0" t="n">
        <f aca="false">MEDIAN(INDEX(Avaliadores!$I$17:$I$22,$B1017),INDEX(Avaliadores!$I$17:$I$22,$C1017),INDEX(Avaliadores!$I$17:$I$22,$D1017),INDEX(Avaliadores!$I$17:$I$22,$E1017),INDEX(Avaliadores!$I$17:$I$22,$F1017),INDEX(Avaliadores!$I$17:$I$22,$G1017))</f>
        <v>6.79166666666667</v>
      </c>
      <c r="AB1017" s="0" t="n">
        <f aca="false">IF(MAX(H1017:K1017)=MIN(H1017:K1017),0,IF($B$17="custo",(MAX(H1017:K1017)-H1017)/(MAX(H1017:K1017)-MIN(H1017:K1017)),(H1017-MIN(H1017:K1017))/(MAX(H1017:K1017)-MIN(H1017:K1017))))</f>
        <v>0.295413099864608</v>
      </c>
      <c r="AC1017" s="0" t="n">
        <f aca="false">IF(MAX(H1017:K1017)=MIN(H1017:K1017),0,IF($B$17="custo",(MAX(H1017:K1017)-I1017)/(MAX(H1017:K1017)-MIN(H1017:K1017)),(I1017-MIN(H1017:K1017))/(MAX(H1017:K1017)-MIN(H1017:K1017))))</f>
        <v>0</v>
      </c>
      <c r="AD1017" s="0" t="n">
        <f aca="false">IF(MAX(H1017:K1017)=MIN(H1017:K1017),0,IF($B$17="custo",(MAX(H1017:K1017)-J1017)/(MAX(H1017:K1017)-MIN(H1017:K1017)),(J1017-MIN(H1017:K1017))/(MAX(H1017:K1017)-MIN(H1017:K1017))))</f>
        <v>0.796855775093562</v>
      </c>
      <c r="AE1017" s="0" t="n">
        <f aca="false">IF(MAX(H1017:K1017)=MIN(H1017:K1017),0,IF($B$17="custo",(MAX(H1017:K1017)-K1017)/(MAX(H1017:K1017)-MIN(H1017:K1017)),(K1017-MIN(H1017:K1017))/(MAX(H1017:K1017)-MIN(H1017:K1017))))</f>
        <v>1</v>
      </c>
      <c r="AF1017" s="0" t="n">
        <f aca="false">IF(MAX(L1017:O1017)=MIN(L1017:O1017),0,IF($C$17="custo",(MAX(L1017:O1017)-L1017)/(MAX(L1017:O1017)-MIN(L1017:O1017)),(L1017-MIN(L1017:O1017))/(MAX(L1017:O1017)-MIN(L1017:O1017))))</f>
        <v>0.656516780649109</v>
      </c>
      <c r="AG1017" s="0" t="n">
        <f aca="false">IF(MAX(L1017:O1017)=MIN(L1017:O1017),0,IF($C$17="custo",(MAX(L1017:O1017)-M1017)/(MAX(L1017:O1017)-MIN(L1017:O1017)),(M1017-MIN(L1017:O1017))/(MAX(L1017:O1017)-MIN(L1017:O1017))))</f>
        <v>1</v>
      </c>
      <c r="AH1017" s="0" t="n">
        <f aca="false">IF(MAX(L1017:O1017)=MIN(L1017:O1017),0,IF($C$17="custo",(MAX(L1017:O1017)-N1017)/(MAX(L1017:O1017)-MIN(L1017:O1017)),(N1017-MIN(L1017:O1017))/(MAX(L1017:O1017)-MIN(L1017:O1017))))</f>
        <v>0.77945080016067</v>
      </c>
      <c r="AI1017" s="0" t="n">
        <f aca="false">IF(MAX(L1017:O1017)=MIN(L1017:O1017),0,IF($C$17="custo",(MAX(L1017:O1017)-O1017)/(MAX(L1017:O1017)-MIN(L1017:O1017)),(O1017-MIN(L1017:O1017))/(MAX(L1017:O1017)-MIN(L1017:O1017))))</f>
        <v>0</v>
      </c>
      <c r="AJ1017" s="0" t="n">
        <f aca="false">IF(MAX(P1017:S1017)=MIN(P1017:S1017),0,IF($D$17="custo",(MAX(P1017:S1017)-P1017)/(MAX(P1017:S1017)-MIN(P1017:S1017)),(P1017-MIN(P1017:S1017))/(MAX(P1017:S1017)-MIN(P1017:S1017))))</f>
        <v>0.16257580535851</v>
      </c>
      <c r="AK1017" s="0" t="n">
        <f aca="false">IF(MAX(P1017:S1017)=MIN(P1017:S1017),0,IF($D$17="custo",(MAX(P1017:S1017)-Q1017)/(MAX(P1017:S1017)-MIN(P1017:S1017)),(Q1017-MIN(P1017:S1017))/(MAX(P1017:S1017)-MIN(P1017:S1017))))</f>
        <v>0</v>
      </c>
      <c r="AL1017" s="0" t="n">
        <f aca="false">IF(MAX(P1017:S1017)=MIN(P1017:S1017),0,IF($D$17="custo",(MAX(P1017:S1017)-R1017)/(MAX(P1017:S1017)-MIN(P1017:S1017)),(R1017-MIN(P1017:S1017))/(MAX(P1017:S1017)-MIN(P1017:S1017))))</f>
        <v>0.769276441292251</v>
      </c>
      <c r="AM1017" s="0" t="n">
        <f aca="false">IF(MAX(P1017:S1017)=MIN(P1017:S1017),0,IF($D$17="custo",(MAX(P1017:S1017)-S1017)/(MAX(P1017:S1017)-MIN(P1017:S1017)),(S1017-MIN(P1017:S1017))/(MAX(P1017:S1017)-MIN(P1017:S1017))))</f>
        <v>1</v>
      </c>
      <c r="AN1017" s="0" t="n">
        <f aca="false">IF(MAX(T1017:W1017)=MIN(T1017:W1017),0,IF($E$17="custo",(MAX(T1017:W1017)-T1017)/(MAX(T1017:W1017)-MIN(T1017:W1017)),(T1017-MIN(T1017:W1017))/(MAX(T1017:W1017)-MIN(T1017:W1017))))</f>
        <v>0</v>
      </c>
      <c r="AO1017" s="0" t="n">
        <f aca="false">IF(MAX(T1017:W1017)=MIN(T1017:W1017),0,IF($E$17="custo",(MAX(T1017:W1017)-U1017)/(MAX(T1017:W1017)-MIN(T1017:W1017)),(U1017-MIN(T1017:W1017))/(MAX(T1017:W1017)-MIN(T1017:W1017))))</f>
        <v>0.653846153846154</v>
      </c>
      <c r="AP1017" s="0" t="n">
        <f aca="false">IF(MAX(T1017:W1017)=MIN(T1017:W1017),0,IF($E$17="custo",(MAX(T1017:W1017)-V1017)/(MAX(T1017:W1017)-MIN(T1017:W1017)),(V1017-MIN(T1017:W1017))/(MAX(T1017:W1017)-MIN(T1017:W1017))))</f>
        <v>0.961538461538462</v>
      </c>
      <c r="AQ1017" s="0" t="n">
        <f aca="false">IF(MAX(T1017:W1017)=MIN(T1017:W1017),0,IF($E$17="custo",(MAX(T1017:W1017)-W1017)/(MAX(T1017:W1017)-MIN(T1017:W1017)),(W1017-MIN(T1017:W1017))/(MAX(T1017:W1017)-MIN(T1017:W1017))))</f>
        <v>1</v>
      </c>
      <c r="AR1017" s="0" t="n">
        <f aca="false">IF(MAX(X1017:AA1017)=MIN(X1017:AA1017),0,IF($F$17="custo",(MAX(X1017:AA1017)-X1017)/(MAX(X1017:AA1017)-MIN(X1017:AA1017)),(X1017-MIN(X1017:AA1017))/(MAX(X1017:AA1017)-MIN(X1017:AA1017))))</f>
        <v>0</v>
      </c>
      <c r="AS1017" s="0" t="n">
        <f aca="false">IF(MAX(X1017:AA1017)=MIN(X1017:AA1017),0,IF($F$17="custo",(MAX(X1017:AA1017)-Y1017)/(MAX(X1017:AA1017)-MIN(X1017:AA1017)),(Y1017-MIN(X1017:AA1017))/(MAX(X1017:AA1017)-MIN(X1017:AA1017))))</f>
        <v>0.65625</v>
      </c>
      <c r="AT1017" s="0" t="n">
        <f aca="false">IF(MAX(X1017:AA1017)=MIN(X1017:AA1017),0,IF($F$17="custo",(MAX(X1017:AA1017)-Z1017)/(MAX(X1017:AA1017)-MIN(X1017:AA1017)),(Z1017-MIN(X1017:AA1017))/(MAX(X1017:AA1017)-MIN(X1017:AA1017))))</f>
        <v>0.25</v>
      </c>
      <c r="AU1017" s="0" t="n">
        <f aca="false">IF(MAX(X1017:AA1017)=MIN(X1017:AA1017),0,IF($F$17="custo",(MAX(X1017:AA1017)-AA1017)/(MAX(X1017:AA1017)-MIN(X1017:AA1017)),(AA1017-MIN(X1017:AA1017))/(MAX(X1017:AA1017)-MIN(X1017:AA1017))))</f>
        <v>1</v>
      </c>
      <c r="AV1017" s="0" t="n">
        <f aca="false">STDEVP(AB1017:AE1017)</f>
        <v>0.396185172801777</v>
      </c>
      <c r="AW1017" s="0" t="n">
        <f aca="false">STDEVP(AF1017:AI1017)</f>
        <v>0.372516214229635</v>
      </c>
      <c r="AX1017" s="0" t="n">
        <f aca="false">STDEVP(AJ1017:AM1017)</f>
        <v>0.413885207482957</v>
      </c>
      <c r="AY1017" s="0" t="n">
        <f aca="false">STDEVP(AN1017:AQ1017)</f>
        <v>0.40062820492307</v>
      </c>
      <c r="AZ1017" s="0" t="n">
        <f aca="false">STDEVP(AR1017:AU1017)</f>
        <v>0.382333884476317</v>
      </c>
      <c r="BA1017" s="0" t="n">
        <f aca="false">AV1017*((1-IFERROR(CORREL(AB1017:AE1017,AF1017:AI1017),0))+(1-IFERROR(CORREL(AB1017:AE1017,AJ1017:AM1017),0))+(1-IFERROR(CORREL(AB1017:AE1017,AN1017:AQ1017),0))+(1-IFERROR(CORREL(AB1017:AE1017,AR1017:AU1017),0)))</f>
        <v>1.11927897667582</v>
      </c>
      <c r="BB1017" s="0" t="n">
        <f aca="false">AW1017*((1-IFERROR(CORREL(AF1017:AI1017,AB1017:AE1017),0))+(1-IFERROR(CORREL(AF1017:AI1017,AJ1017:AM1017),0))+(1-IFERROR(CORREL(AF1017:AI1017,AN1017:AQ1017),0))+(1-IFERROR(CORREL(AF1017:AI1017,AR1017:AU1017),0)))</f>
        <v>2.38452103058456</v>
      </c>
      <c r="BC1017" s="0" t="n">
        <f aca="false">AX1017*((1-IFERROR(CORREL(AJ1017:AM1017,AB1017:AE1017),0))+(1-IFERROR(CORREL(AJ1017:AM1017,AF1017:AI1017),0))+(1-IFERROR(CORREL(AJ1017:AM1017,AN1017:AQ1017),0))+(1-IFERROR(CORREL(AJ1017:AM1017,AR1017:AU1017),0)))</f>
        <v>1.08553184946051</v>
      </c>
      <c r="BD1017" s="0" t="n">
        <f aca="false">AY1017*((1-IFERROR(CORREL(AN1017:AQ1017,AB1017:AE1017),0))+(1-IFERROR(CORREL(AN1017:AQ1017,AF1017:AI1017),0))+(1-IFERROR(CORREL(AN1017:AQ1017,AJ1017:AM1017),0))+(1-IFERROR(CORREL(AN1017:AQ1017,AR1017:AU1017),0)))</f>
        <v>0.913883815905241</v>
      </c>
      <c r="BE1017" s="0" t="n">
        <f aca="false">AZ1017*((1-IFERROR(CORREL(AR1017:AU1017,AB1017:AE1017),0))+(1-IFERROR(CORREL(AR1017:AU1017,AF1017:AI1017),0))+(1-IFERROR(CORREL(AR1017:AU1017,AJ1017:AM1017),0))+(1-IFERROR(CORREL(AR1017:AU1017,AN1017:AQ1017),0)))</f>
        <v>1.18158539082779</v>
      </c>
      <c r="BF1017" s="0" t="n">
        <f aca="false">IF(SUM(BA1017:BE1017)&gt;0,BA1017/SUM(BA1017:BE1017),1/5)</f>
        <v>0.167436392803814</v>
      </c>
      <c r="BG1017" s="0" t="n">
        <f aca="false">IF(SUM(BA1017:BE1017)&gt;0,BB1017/SUM(BA1017:BE1017),1/5)</f>
        <v>0.356707852327997</v>
      </c>
      <c r="BH1017" s="0" t="n">
        <f aca="false">IF(SUM(BA1017:BE1017)&gt;0,BC1017/SUM(BA1017:BE1017),1/5)</f>
        <v>0.162388056002916</v>
      </c>
      <c r="BI1017" s="0" t="n">
        <f aca="false">IF(SUM(BA1017:BE1017)&gt;0,BD1017/SUM(BA1017:BE1017),1/5)</f>
        <v>0.136710697480809</v>
      </c>
      <c r="BJ1017" s="0" t="n">
        <f aca="false">IF(SUM(BA1017:BE1017)&gt;0,BE1017/SUM(BA1017:BE1017),1/5)</f>
        <v>0.176757001384464</v>
      </c>
      <c r="BK1017" s="0" t="n">
        <f aca="false">BF1017*AB1017+BG1017*AF1017+BH1017*AJ1017+BI1017*AN1017+BJ1017*AR1017</f>
        <v>0.310047963656234</v>
      </c>
      <c r="BL1017" s="0" t="n">
        <f aca="false">BF1017*AC1017+BG1017*AG1017+BH1017*AK1017+BI1017*AO1017+BJ1017*AS1017</f>
        <v>0.562092398224004</v>
      </c>
      <c r="BM1017" s="0" t="n">
        <f aca="false">BF1017*AD1017+BG1017*AH1017+BH1017*AL1017+BI1017*AP1017+BJ1017*AT1017</f>
        <v>0.712022027395158</v>
      </c>
      <c r="BN1017" s="0" t="n">
        <f aca="false">BF1017*AE1017+BG1017*AI1017+BH1017*AM1017+BI1017*AQ1017+BJ1017*AU1017</f>
        <v>0.643292147672003</v>
      </c>
      <c r="BO1017" s="0" t="n">
        <f aca="false">RANK(BK1017,$BK1017:$BN1017)</f>
        <v>4</v>
      </c>
      <c r="BP1017" s="0" t="n">
        <f aca="false">RANK(BL1017,$BK1017:$BN1017)</f>
        <v>3</v>
      </c>
      <c r="BQ1017" s="0" t="n">
        <f aca="false">RANK(BM1017,$BK1017:$BN1017)</f>
        <v>1</v>
      </c>
      <c r="BR1017" s="0" t="n">
        <f aca="false">RANK(BN1017,$BK1017:$BN1017)</f>
        <v>2</v>
      </c>
    </row>
    <row r="1018" customFormat="false" ht="15" hidden="false" customHeight="false" outlineLevel="0" collapsed="false">
      <c r="A1018" s="0" t="n">
        <v>995</v>
      </c>
      <c r="B1018" s="0" t="n">
        <f aca="false">RANDBETWEEN(1,$B$5)</f>
        <v>4</v>
      </c>
      <c r="C1018" s="0" t="n">
        <f aca="false">RANDBETWEEN(1,$B$5)</f>
        <v>2</v>
      </c>
      <c r="D1018" s="0" t="n">
        <f aca="false">RANDBETWEEN(1,$B$5)</f>
        <v>6</v>
      </c>
      <c r="E1018" s="0" t="n">
        <f aca="false">RANDBETWEEN(1,$B$5)</f>
        <v>2</v>
      </c>
      <c r="F1018" s="0" t="n">
        <f aca="false">RANDBETWEEN(1,$B$5)</f>
        <v>5</v>
      </c>
      <c r="G1018" s="0" t="n">
        <f aca="false">RANDBETWEEN(1,$B$5)</f>
        <v>5</v>
      </c>
      <c r="H1018" s="0" t="n">
        <f aca="true">NORMINV(RAND(),$B$8,$B$13)</f>
        <v>49.1347864522131</v>
      </c>
      <c r="I1018" s="0" t="n">
        <f aca="true">NORMINV(RAND(),$C$8,$C$13)</f>
        <v>66.245205926687</v>
      </c>
      <c r="J1018" s="0" t="n">
        <f aca="true">NORMINV(RAND(),$D$8,$D$13)</f>
        <v>12.8422690330027</v>
      </c>
      <c r="K1018" s="0" t="n">
        <f aca="true">NORMINV(RAND(),$E$8,$E$13)</f>
        <v>3.76374327688983</v>
      </c>
      <c r="L1018" s="0" t="n">
        <f aca="true">NORMINV(RAND(),$B$9,$B$14)</f>
        <v>46.5525444611416</v>
      </c>
      <c r="M1018" s="0" t="n">
        <f aca="true">NORMINV(RAND(),$C$9,$C$14)</f>
        <v>57.6070755160528</v>
      </c>
      <c r="N1018" s="0" t="n">
        <f aca="true">NORMINV(RAND(),$D$9,$D$14)</f>
        <v>48.9991101735157</v>
      </c>
      <c r="O1018" s="0" t="n">
        <f aca="true">NORMINV(RAND(),$E$9,$E$14)</f>
        <v>23.3864017871403</v>
      </c>
      <c r="P1018" s="0" t="n">
        <f aca="true">NORMINV(RAND(),$B$10,$B$15)</f>
        <v>23.6690971660589</v>
      </c>
      <c r="Q1018" s="0" t="n">
        <f aca="true">NORMINV(RAND(),$C$10,$C$15)</f>
        <v>31.4455931593072</v>
      </c>
      <c r="R1018" s="0" t="n">
        <f aca="true">NORMINV(RAND(),$D$10,$D$15)</f>
        <v>10.2599567842542</v>
      </c>
      <c r="S1018" s="0" t="n">
        <f aca="true">NORMINV(RAND(),$E$10,$E$15)</f>
        <v>3.72184184096523</v>
      </c>
      <c r="T1018" s="0" t="n">
        <f aca="false">MEDIAN(INDEX(Avaliadores!$B$17:$B$22,$B1018),INDEX(Avaliadores!$B$17:$B$22,$C1018),INDEX(Avaliadores!$B$17:$B$22,$D1018),INDEX(Avaliadores!$B$17:$B$22,$E1018),INDEX(Avaliadores!$B$17:$B$22,$F1018),INDEX(Avaliadores!$B$17:$B$22,$G1018))</f>
        <v>2.79166666666667</v>
      </c>
      <c r="U1018" s="0" t="n">
        <f aca="false">MEDIAN(INDEX(Avaliadores!$C$17:$C$22,$B1018),INDEX(Avaliadores!$C$17:$C$22,$C1018),INDEX(Avaliadores!$C$17:$C$22,$D1018),INDEX(Avaliadores!$C$17:$C$22,$E1018),INDEX(Avaliadores!$C$17:$C$22,$F1018),INDEX(Avaliadores!$C$17:$C$22,$G1018))</f>
        <v>5.54166666666667</v>
      </c>
      <c r="V1018" s="0" t="n">
        <f aca="false">MEDIAN(INDEX(Avaliadores!$D$17:$D$22,$B1018),INDEX(Avaliadores!$D$17:$D$22,$C1018),INDEX(Avaliadores!$D$17:$D$22,$D1018),INDEX(Avaliadores!$D$17:$D$22,$E1018),INDEX(Avaliadores!$D$17:$D$22,$F1018),INDEX(Avaliadores!$D$17:$D$22,$G1018))</f>
        <v>5.54166666666667</v>
      </c>
      <c r="W1018" s="0" t="n">
        <f aca="false">MEDIAN(INDEX(Avaliadores!$E$17:$E$22,$B1018),INDEX(Avaliadores!$E$17:$E$22,$C1018),INDEX(Avaliadores!$E$17:$E$22,$D1018),INDEX(Avaliadores!$E$17:$E$22,$E1018),INDEX(Avaliadores!$E$17:$E$22,$F1018),INDEX(Avaliadores!$E$17:$E$22,$G1018))</f>
        <v>6.29166666666667</v>
      </c>
      <c r="X1018" s="0" t="n">
        <f aca="false">MEDIAN(INDEX(Avaliadores!$F$17:$F$22,$B1018),INDEX(Avaliadores!$F$17:$F$22,$C1018),INDEX(Avaliadores!$F$17:$F$22,$D1018),INDEX(Avaliadores!$F$17:$F$22,$E1018),INDEX(Avaliadores!$F$17:$F$22,$F1018),INDEX(Avaliadores!$F$17:$F$22,$G1018))</f>
        <v>2.54166666666667</v>
      </c>
      <c r="Y1018" s="0" t="n">
        <f aca="false">MEDIAN(INDEX(Avaliadores!$G$17:$G$22,$B1018),INDEX(Avaliadores!$G$17:$G$22,$C1018),INDEX(Avaliadores!$G$17:$G$22,$D1018),INDEX(Avaliadores!$G$17:$G$22,$E1018),INDEX(Avaliadores!$G$17:$G$22,$F1018),INDEX(Avaliadores!$G$17:$G$22,$G1018))</f>
        <v>4.79166666666667</v>
      </c>
      <c r="Z1018" s="0" t="n">
        <f aca="false">MEDIAN(INDEX(Avaliadores!$H$17:$H$22,$B1018),INDEX(Avaliadores!$H$17:$H$22,$C1018),INDEX(Avaliadores!$H$17:$H$22,$D1018),INDEX(Avaliadores!$H$17:$H$22,$E1018),INDEX(Avaliadores!$H$17:$H$22,$F1018),INDEX(Avaliadores!$H$17:$H$22,$G1018))</f>
        <v>3.79166666666667</v>
      </c>
      <c r="AA1018" s="0" t="n">
        <f aca="false">MEDIAN(INDEX(Avaliadores!$I$17:$I$22,$B1018),INDEX(Avaliadores!$I$17:$I$22,$C1018),INDEX(Avaliadores!$I$17:$I$22,$D1018),INDEX(Avaliadores!$I$17:$I$22,$E1018),INDEX(Avaliadores!$I$17:$I$22,$F1018),INDEX(Avaliadores!$I$17:$I$22,$G1018))</f>
        <v>6.29166666666667</v>
      </c>
      <c r="AB1018" s="0" t="n">
        <f aca="false">IF(MAX(H1018:K1018)=MIN(H1018:K1018),0,IF($B$17="custo",(MAX(H1018:K1018)-H1018)/(MAX(H1018:K1018)-MIN(H1018:K1018)),(H1018-MIN(H1018:K1018))/(MAX(H1018:K1018)-MIN(H1018:K1018))))</f>
        <v>0.27384793423253</v>
      </c>
      <c r="AC1018" s="0" t="n">
        <f aca="false">IF(MAX(H1018:K1018)=MIN(H1018:K1018),0,IF($B$17="custo",(MAX(H1018:K1018)-I1018)/(MAX(H1018:K1018)-MIN(H1018:K1018)),(I1018-MIN(H1018:K1018))/(MAX(H1018:K1018)-MIN(H1018:K1018))))</f>
        <v>0</v>
      </c>
      <c r="AD1018" s="0" t="n">
        <f aca="false">IF(MAX(H1018:K1018)=MIN(H1018:K1018),0,IF($B$17="custo",(MAX(H1018:K1018)-J1018)/(MAX(H1018:K1018)-MIN(H1018:K1018)),(J1018-MIN(H1018:K1018))/(MAX(H1018:K1018)-MIN(H1018:K1018))))</f>
        <v>0.854700492416492</v>
      </c>
      <c r="AE1018" s="0" t="n">
        <f aca="false">IF(MAX(H1018:K1018)=MIN(H1018:K1018),0,IF($B$17="custo",(MAX(H1018:K1018)-K1018)/(MAX(H1018:K1018)-MIN(H1018:K1018)),(K1018-MIN(H1018:K1018))/(MAX(H1018:K1018)-MIN(H1018:K1018))))</f>
        <v>1</v>
      </c>
      <c r="AF1018" s="0" t="n">
        <f aca="false">IF(MAX(L1018:O1018)=MIN(L1018:O1018),0,IF($C$17="custo",(MAX(L1018:O1018)-L1018)/(MAX(L1018:O1018)-MIN(L1018:O1018)),(L1018-MIN(L1018:O1018))/(MAX(L1018:O1018)-MIN(L1018:O1018))))</f>
        <v>0.676963371835329</v>
      </c>
      <c r="AG1018" s="0" t="n">
        <f aca="false">IF(MAX(L1018:O1018)=MIN(L1018:O1018),0,IF($C$17="custo",(MAX(L1018:O1018)-M1018)/(MAX(L1018:O1018)-MIN(L1018:O1018)),(M1018-MIN(L1018:O1018))/(MAX(L1018:O1018)-MIN(L1018:O1018))))</f>
        <v>1</v>
      </c>
      <c r="AH1018" s="0" t="n">
        <f aca="false">IF(MAX(L1018:O1018)=MIN(L1018:O1018),0,IF($C$17="custo",(MAX(L1018:O1018)-N1018)/(MAX(L1018:O1018)-MIN(L1018:O1018)),(N1018-MIN(L1018:O1018))/(MAX(L1018:O1018)-MIN(L1018:O1018))))</f>
        <v>0.748457163329768</v>
      </c>
      <c r="AI1018" s="0" t="n">
        <f aca="false">IF(MAX(L1018:O1018)=MIN(L1018:O1018),0,IF($C$17="custo",(MAX(L1018:O1018)-O1018)/(MAX(L1018:O1018)-MIN(L1018:O1018)),(O1018-MIN(L1018:O1018))/(MAX(L1018:O1018)-MIN(L1018:O1018))))</f>
        <v>0</v>
      </c>
      <c r="AJ1018" s="0" t="n">
        <f aca="false">IF(MAX(P1018:S1018)=MIN(P1018:S1018),0,IF($D$17="custo",(MAX(P1018:S1018)-P1018)/(MAX(P1018:S1018)-MIN(P1018:S1018)),(P1018-MIN(P1018:S1018))/(MAX(P1018:S1018)-MIN(P1018:S1018))))</f>
        <v>0.280499413804198</v>
      </c>
      <c r="AK1018" s="0" t="n">
        <f aca="false">IF(MAX(P1018:S1018)=MIN(P1018:S1018),0,IF($D$17="custo",(MAX(P1018:S1018)-Q1018)/(MAX(P1018:S1018)-MIN(P1018:S1018)),(Q1018-MIN(P1018:S1018))/(MAX(P1018:S1018)-MIN(P1018:S1018))))</f>
        <v>0</v>
      </c>
      <c r="AL1018" s="0" t="n">
        <f aca="false">IF(MAX(P1018:S1018)=MIN(P1018:S1018),0,IF($D$17="custo",(MAX(P1018:S1018)-R1018)/(MAX(P1018:S1018)-MIN(P1018:S1018)),(R1018-MIN(P1018:S1018))/(MAX(P1018:S1018)-MIN(P1018:S1018))))</f>
        <v>0.764169182293762</v>
      </c>
      <c r="AM1018" s="0" t="n">
        <f aca="false">IF(MAX(P1018:S1018)=MIN(P1018:S1018),0,IF($D$17="custo",(MAX(P1018:S1018)-S1018)/(MAX(P1018:S1018)-MIN(P1018:S1018)),(S1018-MIN(P1018:S1018))/(MAX(P1018:S1018)-MIN(P1018:S1018))))</f>
        <v>1</v>
      </c>
      <c r="AN1018" s="0" t="n">
        <f aca="false">IF(MAX(T1018:W1018)=MIN(T1018:W1018),0,IF($E$17="custo",(MAX(T1018:W1018)-T1018)/(MAX(T1018:W1018)-MIN(T1018:W1018)),(T1018-MIN(T1018:W1018))/(MAX(T1018:W1018)-MIN(T1018:W1018))))</f>
        <v>0</v>
      </c>
      <c r="AO1018" s="0" t="n">
        <f aca="false">IF(MAX(T1018:W1018)=MIN(T1018:W1018),0,IF($E$17="custo",(MAX(T1018:W1018)-U1018)/(MAX(T1018:W1018)-MIN(T1018:W1018)),(U1018-MIN(T1018:W1018))/(MAX(T1018:W1018)-MIN(T1018:W1018))))</f>
        <v>0.785714285714286</v>
      </c>
      <c r="AP1018" s="0" t="n">
        <f aca="false">IF(MAX(T1018:W1018)=MIN(T1018:W1018),0,IF($E$17="custo",(MAX(T1018:W1018)-V1018)/(MAX(T1018:W1018)-MIN(T1018:W1018)),(V1018-MIN(T1018:W1018))/(MAX(T1018:W1018)-MIN(T1018:W1018))))</f>
        <v>0.785714285714286</v>
      </c>
      <c r="AQ1018" s="0" t="n">
        <f aca="false">IF(MAX(T1018:W1018)=MIN(T1018:W1018),0,IF($E$17="custo",(MAX(T1018:W1018)-W1018)/(MAX(T1018:W1018)-MIN(T1018:W1018)),(W1018-MIN(T1018:W1018))/(MAX(T1018:W1018)-MIN(T1018:W1018))))</f>
        <v>1</v>
      </c>
      <c r="AR1018" s="0" t="n">
        <f aca="false">IF(MAX(X1018:AA1018)=MIN(X1018:AA1018),0,IF($F$17="custo",(MAX(X1018:AA1018)-X1018)/(MAX(X1018:AA1018)-MIN(X1018:AA1018)),(X1018-MIN(X1018:AA1018))/(MAX(X1018:AA1018)-MIN(X1018:AA1018))))</f>
        <v>0</v>
      </c>
      <c r="AS1018" s="0" t="n">
        <f aca="false">IF(MAX(X1018:AA1018)=MIN(X1018:AA1018),0,IF($F$17="custo",(MAX(X1018:AA1018)-Y1018)/(MAX(X1018:AA1018)-MIN(X1018:AA1018)),(Y1018-MIN(X1018:AA1018))/(MAX(X1018:AA1018)-MIN(X1018:AA1018))))</f>
        <v>0.6</v>
      </c>
      <c r="AT1018" s="0" t="n">
        <f aca="false">IF(MAX(X1018:AA1018)=MIN(X1018:AA1018),0,IF($F$17="custo",(MAX(X1018:AA1018)-Z1018)/(MAX(X1018:AA1018)-MIN(X1018:AA1018)),(Z1018-MIN(X1018:AA1018))/(MAX(X1018:AA1018)-MIN(X1018:AA1018))))</f>
        <v>0.333333333333333</v>
      </c>
      <c r="AU1018" s="0" t="n">
        <f aca="false">IF(MAX(X1018:AA1018)=MIN(X1018:AA1018),0,IF($F$17="custo",(MAX(X1018:AA1018)-AA1018)/(MAX(X1018:AA1018)-MIN(X1018:AA1018)),(AA1018-MIN(X1018:AA1018))/(MAX(X1018:AA1018)-MIN(X1018:AA1018))))</f>
        <v>1</v>
      </c>
      <c r="AV1018" s="0" t="n">
        <f aca="false">STDEVP(AB1018:AE1018)</f>
        <v>0.41012986408969</v>
      </c>
      <c r="AW1018" s="0" t="n">
        <f aca="false">STDEVP(AF1018:AI1018)</f>
        <v>0.370068013696862</v>
      </c>
      <c r="AX1018" s="0" t="n">
        <f aca="false">STDEVP(AJ1018:AM1018)</f>
        <v>0.392895356088843</v>
      </c>
      <c r="AY1018" s="0" t="n">
        <f aca="false">STDEVP(AN1018:AQ1018)</f>
        <v>0.381324223286833</v>
      </c>
      <c r="AZ1018" s="0" t="n">
        <f aca="false">STDEVP(AR1018:AU1018)</f>
        <v>0.366287682930599</v>
      </c>
      <c r="BA1018" s="0" t="n">
        <f aca="false">AV1018*((1-IFERROR(CORREL(AB1018:AE1018,AF1018:AI1018),0))+(1-IFERROR(CORREL(AB1018:AE1018,AJ1018:AM1018),0))+(1-IFERROR(CORREL(AB1018:AE1018,AN1018:AQ1018),0))+(1-IFERROR(CORREL(AB1018:AE1018,AR1018:AU1018),0)))</f>
        <v>1.17301136405648</v>
      </c>
      <c r="BB1018" s="0" t="n">
        <f aca="false">AW1018*((1-IFERROR(CORREL(AF1018:AI1018,AB1018:AE1018),0))+(1-IFERROR(CORREL(AF1018:AI1018,AJ1018:AM1018),0))+(1-IFERROR(CORREL(AF1018:AI1018,AN1018:AQ1018),0))+(1-IFERROR(CORREL(AF1018:AI1018,AR1018:AU1018),0)))</f>
        <v>2.41006612816909</v>
      </c>
      <c r="BC1018" s="0" t="n">
        <f aca="false">AX1018*((1-IFERROR(CORREL(AJ1018:AM1018,AB1018:AE1018),0))+(1-IFERROR(CORREL(AJ1018:AM1018,AF1018:AI1018),0))+(1-IFERROR(CORREL(AJ1018:AM1018,AN1018:AQ1018),0))+(1-IFERROR(CORREL(AJ1018:AM1018,AR1018:AU1018),0)))</f>
        <v>1.13381871802035</v>
      </c>
      <c r="BD1018" s="0" t="n">
        <f aca="false">AY1018*((1-IFERROR(CORREL(AN1018:AQ1018,AB1018:AE1018),0))+(1-IFERROR(CORREL(AN1018:AQ1018,AF1018:AI1018),0))+(1-IFERROR(CORREL(AN1018:AQ1018,AJ1018:AM1018),0))+(1-IFERROR(CORREL(AN1018:AQ1018,AR1018:AU1018),0)))</f>
        <v>0.948996701468128</v>
      </c>
      <c r="BE1018" s="0" t="n">
        <f aca="false">AZ1018*((1-IFERROR(CORREL(AR1018:AU1018,AB1018:AE1018),0))+(1-IFERROR(CORREL(AR1018:AU1018,AF1018:AI1018),0))+(1-IFERROR(CORREL(AR1018:AU1018,AJ1018:AM1018),0))+(1-IFERROR(CORREL(AR1018:AU1018,AN1018:AQ1018),0)))</f>
        <v>1.03599490748224</v>
      </c>
      <c r="BF1018" s="0" t="n">
        <f aca="false">IF(SUM(BA1018:BE1018)&gt;0,BA1018/SUM(BA1018:BE1018),1/5)</f>
        <v>0.175027006673643</v>
      </c>
      <c r="BG1018" s="0" t="n">
        <f aca="false">IF(SUM(BA1018:BE1018)&gt;0,BB1018/SUM(BA1018:BE1018),1/5)</f>
        <v>0.359610037229497</v>
      </c>
      <c r="BH1018" s="0" t="n">
        <f aca="false">IF(SUM(BA1018:BE1018)&gt;0,BC1018/SUM(BA1018:BE1018),1/5)</f>
        <v>0.169179005768008</v>
      </c>
      <c r="BI1018" s="0" t="n">
        <f aca="false">IF(SUM(BA1018:BE1018)&gt;0,BD1018/SUM(BA1018:BE1018),1/5)</f>
        <v>0.141601400541189</v>
      </c>
      <c r="BJ1018" s="0" t="n">
        <f aca="false">IF(SUM(BA1018:BE1018)&gt;0,BE1018/SUM(BA1018:BE1018),1/5)</f>
        <v>0.154582549787663</v>
      </c>
      <c r="BK1018" s="0" t="n">
        <f aca="false">BF1018*AB1018+BG1018*AF1018+BH1018*AJ1018+BI1018*AN1018+BJ1018*AR1018</f>
        <v>0.338828219507092</v>
      </c>
      <c r="BL1018" s="0" t="n">
        <f aca="false">BF1018*AC1018+BG1018*AG1018+BH1018*AK1018+BI1018*AO1018+BJ1018*AS1018</f>
        <v>0.563617810384458</v>
      </c>
      <c r="BM1018" s="0" t="n">
        <f aca="false">BF1018*AD1018+BG1018*AH1018+BH1018*AL1018+BI1018*AP1018+BJ1018*AT1018</f>
        <v>0.71081551953711</v>
      </c>
      <c r="BN1018" s="0" t="n">
        <f aca="false">BF1018*AE1018+BG1018*AI1018+BH1018*AM1018+BI1018*AQ1018+BJ1018*AU1018</f>
        <v>0.640389962770503</v>
      </c>
      <c r="BO1018" s="0" t="n">
        <f aca="false">RANK(BK1018,$BK1018:$BN1018)</f>
        <v>4</v>
      </c>
      <c r="BP1018" s="0" t="n">
        <f aca="false">RANK(BL1018,$BK1018:$BN1018)</f>
        <v>3</v>
      </c>
      <c r="BQ1018" s="0" t="n">
        <f aca="false">RANK(BM1018,$BK1018:$BN1018)</f>
        <v>1</v>
      </c>
      <c r="BR1018" s="0" t="n">
        <f aca="false">RANK(BN1018,$BK1018:$BN1018)</f>
        <v>2</v>
      </c>
    </row>
    <row r="1019" customFormat="false" ht="15" hidden="false" customHeight="false" outlineLevel="0" collapsed="false">
      <c r="A1019" s="0" t="n">
        <v>996</v>
      </c>
      <c r="B1019" s="0" t="n">
        <f aca="false">RANDBETWEEN(1,$B$5)</f>
        <v>4</v>
      </c>
      <c r="C1019" s="0" t="n">
        <f aca="false">RANDBETWEEN(1,$B$5)</f>
        <v>4</v>
      </c>
      <c r="D1019" s="0" t="n">
        <f aca="false">RANDBETWEEN(1,$B$5)</f>
        <v>4</v>
      </c>
      <c r="E1019" s="0" t="n">
        <f aca="false">RANDBETWEEN(1,$B$5)</f>
        <v>4</v>
      </c>
      <c r="F1019" s="0" t="n">
        <f aca="false">RANDBETWEEN(1,$B$5)</f>
        <v>1</v>
      </c>
      <c r="G1019" s="0" t="n">
        <f aca="false">RANDBETWEEN(1,$B$5)</f>
        <v>3</v>
      </c>
      <c r="H1019" s="0" t="n">
        <f aca="true">NORMINV(RAND(),$B$8,$B$13)</f>
        <v>47.8106948448398</v>
      </c>
      <c r="I1019" s="0" t="n">
        <f aca="true">NORMINV(RAND(),$C$8,$C$13)</f>
        <v>55.2072931687858</v>
      </c>
      <c r="J1019" s="0" t="n">
        <f aca="true">NORMINV(RAND(),$D$8,$D$13)</f>
        <v>14.5093087385923</v>
      </c>
      <c r="K1019" s="0" t="n">
        <f aca="true">NORMINV(RAND(),$E$8,$E$13)</f>
        <v>3.12302401365817</v>
      </c>
      <c r="L1019" s="0" t="n">
        <f aca="true">NORMINV(RAND(),$B$9,$B$14)</f>
        <v>47.6787589231296</v>
      </c>
      <c r="M1019" s="0" t="n">
        <f aca="true">NORMINV(RAND(),$C$9,$C$14)</f>
        <v>47.324458950565</v>
      </c>
      <c r="N1019" s="0" t="n">
        <f aca="true">NORMINV(RAND(),$D$9,$D$14)</f>
        <v>41.5899554704091</v>
      </c>
      <c r="O1019" s="0" t="n">
        <f aca="true">NORMINV(RAND(),$E$9,$E$14)</f>
        <v>25.1915548754299</v>
      </c>
      <c r="P1019" s="0" t="n">
        <f aca="true">NORMINV(RAND(),$B$10,$B$15)</f>
        <v>25.9859923704004</v>
      </c>
      <c r="Q1019" s="0" t="n">
        <f aca="true">NORMINV(RAND(),$C$10,$C$15)</f>
        <v>31.8479841575754</v>
      </c>
      <c r="R1019" s="0" t="n">
        <f aca="true">NORMINV(RAND(),$D$10,$D$15)</f>
        <v>10.0853550417513</v>
      </c>
      <c r="S1019" s="0" t="n">
        <f aca="true">NORMINV(RAND(),$E$10,$E$15)</f>
        <v>3.63159467347959</v>
      </c>
      <c r="T1019" s="0" t="n">
        <f aca="false">MEDIAN(INDEX(Avaliadores!$B$17:$B$22,$B1019),INDEX(Avaliadores!$B$17:$B$22,$C1019),INDEX(Avaliadores!$B$17:$B$22,$D1019),INDEX(Avaliadores!$B$17:$B$22,$E1019),INDEX(Avaliadores!$B$17:$B$22,$F1019),INDEX(Avaliadores!$B$17:$B$22,$G1019))</f>
        <v>3.54166666666667</v>
      </c>
      <c r="U1019" s="0" t="n">
        <f aca="false">MEDIAN(INDEX(Avaliadores!$C$17:$C$22,$B1019),INDEX(Avaliadores!$C$17:$C$22,$C1019),INDEX(Avaliadores!$C$17:$C$22,$D1019),INDEX(Avaliadores!$C$17:$C$22,$E1019),INDEX(Avaliadores!$C$17:$C$22,$F1019),INDEX(Avaliadores!$C$17:$C$22,$G1019))</f>
        <v>5.54166666666667</v>
      </c>
      <c r="V1019" s="0" t="n">
        <f aca="false">MEDIAN(INDEX(Avaliadores!$D$17:$D$22,$B1019),INDEX(Avaliadores!$D$17:$D$22,$C1019),INDEX(Avaliadores!$D$17:$D$22,$D1019),INDEX(Avaliadores!$D$17:$D$22,$E1019),INDEX(Avaliadores!$D$17:$D$22,$F1019),INDEX(Avaliadores!$D$17:$D$22,$G1019))</f>
        <v>5.54166666666667</v>
      </c>
      <c r="W1019" s="0" t="n">
        <f aca="false">MEDIAN(INDEX(Avaliadores!$E$17:$E$22,$B1019),INDEX(Avaliadores!$E$17:$E$22,$C1019),INDEX(Avaliadores!$E$17:$E$22,$D1019),INDEX(Avaliadores!$E$17:$E$22,$E1019),INDEX(Avaliadores!$E$17:$E$22,$F1019),INDEX(Avaliadores!$E$17:$E$22,$G1019))</f>
        <v>6.54166666666667</v>
      </c>
      <c r="X1019" s="0" t="n">
        <f aca="false">MEDIAN(INDEX(Avaliadores!$F$17:$F$22,$B1019),INDEX(Avaliadores!$F$17:$F$22,$C1019),INDEX(Avaliadores!$F$17:$F$22,$D1019),INDEX(Avaliadores!$F$17:$F$22,$E1019),INDEX(Avaliadores!$F$17:$F$22,$F1019),INDEX(Avaliadores!$F$17:$F$22,$G1019))</f>
        <v>3.54166666666667</v>
      </c>
      <c r="Y1019" s="0" t="n">
        <f aca="false">MEDIAN(INDEX(Avaliadores!$G$17:$G$22,$B1019),INDEX(Avaliadores!$G$17:$G$22,$C1019),INDEX(Avaliadores!$G$17:$G$22,$D1019),INDEX(Avaliadores!$G$17:$G$22,$E1019),INDEX(Avaliadores!$G$17:$G$22,$F1019),INDEX(Avaliadores!$G$17:$G$22,$G1019))</f>
        <v>4.54166666666667</v>
      </c>
      <c r="Z1019" s="0" t="n">
        <f aca="false">MEDIAN(INDEX(Avaliadores!$H$17:$H$22,$B1019),INDEX(Avaliadores!$H$17:$H$22,$C1019),INDEX(Avaliadores!$H$17:$H$22,$D1019),INDEX(Avaliadores!$H$17:$H$22,$E1019),INDEX(Avaliadores!$H$17:$H$22,$F1019),INDEX(Avaliadores!$H$17:$H$22,$G1019))</f>
        <v>3.54166666666667</v>
      </c>
      <c r="AA1019" s="0" t="n">
        <f aca="false">MEDIAN(INDEX(Avaliadores!$I$17:$I$22,$B1019),INDEX(Avaliadores!$I$17:$I$22,$C1019),INDEX(Avaliadores!$I$17:$I$22,$D1019),INDEX(Avaliadores!$I$17:$I$22,$E1019),INDEX(Avaliadores!$I$17:$I$22,$F1019),INDEX(Avaliadores!$I$17:$I$22,$G1019))</f>
        <v>5.54166666666667</v>
      </c>
      <c r="AB1019" s="0" t="n">
        <f aca="false">IF(MAX(H1019:K1019)=MIN(H1019:K1019),0,IF($B$17="custo",(MAX(H1019:K1019)-H1019)/(MAX(H1019:K1019)-MIN(H1019:K1019)),(H1019-MIN(H1019:K1019))/(MAX(H1019:K1019)-MIN(H1019:K1019))))</f>
        <v>0.142012136177163</v>
      </c>
      <c r="AC1019" s="0" t="n">
        <f aca="false">IF(MAX(H1019:K1019)=MIN(H1019:K1019),0,IF($B$17="custo",(MAX(H1019:K1019)-I1019)/(MAX(H1019:K1019)-MIN(H1019:K1019)),(I1019-MIN(H1019:K1019))/(MAX(H1019:K1019)-MIN(H1019:K1019))))</f>
        <v>0</v>
      </c>
      <c r="AD1019" s="0" t="n">
        <f aca="false">IF(MAX(H1019:K1019)=MIN(H1019:K1019),0,IF($B$17="custo",(MAX(H1019:K1019)-J1019)/(MAX(H1019:K1019)-MIN(H1019:K1019)),(J1019-MIN(H1019:K1019))/(MAX(H1019:K1019)-MIN(H1019:K1019))))</f>
        <v>0.78138726126652</v>
      </c>
      <c r="AE1019" s="0" t="n">
        <f aca="false">IF(MAX(H1019:K1019)=MIN(H1019:K1019),0,IF($B$17="custo",(MAX(H1019:K1019)-K1019)/(MAX(H1019:K1019)-MIN(H1019:K1019)),(K1019-MIN(H1019:K1019))/(MAX(H1019:K1019)-MIN(H1019:K1019))))</f>
        <v>1</v>
      </c>
      <c r="AF1019" s="0" t="n">
        <f aca="false">IF(MAX(L1019:O1019)=MIN(L1019:O1019),0,IF($C$17="custo",(MAX(L1019:O1019)-L1019)/(MAX(L1019:O1019)-MIN(L1019:O1019)),(L1019-MIN(L1019:O1019))/(MAX(L1019:O1019)-MIN(L1019:O1019))))</f>
        <v>1</v>
      </c>
      <c r="AG1019" s="0" t="n">
        <f aca="false">IF(MAX(L1019:O1019)=MIN(L1019:O1019),0,IF($C$17="custo",(MAX(L1019:O1019)-M1019)/(MAX(L1019:O1019)-MIN(L1019:O1019)),(M1019-MIN(L1019:O1019))/(MAX(L1019:O1019)-MIN(L1019:O1019))))</f>
        <v>0.984244374186623</v>
      </c>
      <c r="AH1019" s="0" t="n">
        <f aca="false">IF(MAX(L1019:O1019)=MIN(L1019:O1019),0,IF($C$17="custo",(MAX(L1019:O1019)-N1019)/(MAX(L1019:O1019)-MIN(L1019:O1019)),(N1019-MIN(L1019:O1019))/(MAX(L1019:O1019)-MIN(L1019:O1019))))</f>
        <v>0.729232525315065</v>
      </c>
      <c r="AI1019" s="0" t="n">
        <f aca="false">IF(MAX(L1019:O1019)=MIN(L1019:O1019),0,IF($C$17="custo",(MAX(L1019:O1019)-O1019)/(MAX(L1019:O1019)-MIN(L1019:O1019)),(O1019-MIN(L1019:O1019))/(MAX(L1019:O1019)-MIN(L1019:O1019))))</f>
        <v>0</v>
      </c>
      <c r="AJ1019" s="0" t="n">
        <f aca="false">IF(MAX(P1019:S1019)=MIN(P1019:S1019),0,IF($D$17="custo",(MAX(P1019:S1019)-P1019)/(MAX(P1019:S1019)-MIN(P1019:S1019)),(P1019-MIN(P1019:S1019))/(MAX(P1019:S1019)-MIN(P1019:S1019))))</f>
        <v>0.207751306753089</v>
      </c>
      <c r="AK1019" s="0" t="n">
        <f aca="false">IF(MAX(P1019:S1019)=MIN(P1019:S1019),0,IF($D$17="custo",(MAX(P1019:S1019)-Q1019)/(MAX(P1019:S1019)-MIN(P1019:S1019)),(Q1019-MIN(P1019:S1019))/(MAX(P1019:S1019)-MIN(P1019:S1019))))</f>
        <v>0</v>
      </c>
      <c r="AL1019" s="0" t="n">
        <f aca="false">IF(MAX(P1019:S1019)=MIN(P1019:S1019),0,IF($D$17="custo",(MAX(P1019:S1019)-R1019)/(MAX(P1019:S1019)-MIN(P1019:S1019)),(R1019-MIN(P1019:S1019))/(MAX(P1019:S1019)-MIN(P1019:S1019))))</f>
        <v>0.771276180749158</v>
      </c>
      <c r="AM1019" s="0" t="n">
        <f aca="false">IF(MAX(P1019:S1019)=MIN(P1019:S1019),0,IF($D$17="custo",(MAX(P1019:S1019)-S1019)/(MAX(P1019:S1019)-MIN(P1019:S1019)),(S1019-MIN(P1019:S1019))/(MAX(P1019:S1019)-MIN(P1019:S1019))))</f>
        <v>1</v>
      </c>
      <c r="AN1019" s="0" t="n">
        <f aca="false">IF(MAX(T1019:W1019)=MIN(T1019:W1019),0,IF($E$17="custo",(MAX(T1019:W1019)-T1019)/(MAX(T1019:W1019)-MIN(T1019:W1019)),(T1019-MIN(T1019:W1019))/(MAX(T1019:W1019)-MIN(T1019:W1019))))</f>
        <v>0</v>
      </c>
      <c r="AO1019" s="0" t="n">
        <f aca="false">IF(MAX(T1019:W1019)=MIN(T1019:W1019),0,IF($E$17="custo",(MAX(T1019:W1019)-U1019)/(MAX(T1019:W1019)-MIN(T1019:W1019)),(U1019-MIN(T1019:W1019))/(MAX(T1019:W1019)-MIN(T1019:W1019))))</f>
        <v>0.666666666666667</v>
      </c>
      <c r="AP1019" s="0" t="n">
        <f aca="false">IF(MAX(T1019:W1019)=MIN(T1019:W1019),0,IF($E$17="custo",(MAX(T1019:W1019)-V1019)/(MAX(T1019:W1019)-MIN(T1019:W1019)),(V1019-MIN(T1019:W1019))/(MAX(T1019:W1019)-MIN(T1019:W1019))))</f>
        <v>0.666666666666667</v>
      </c>
      <c r="AQ1019" s="0" t="n">
        <f aca="false">IF(MAX(T1019:W1019)=MIN(T1019:W1019),0,IF($E$17="custo",(MAX(T1019:W1019)-W1019)/(MAX(T1019:W1019)-MIN(T1019:W1019)),(W1019-MIN(T1019:W1019))/(MAX(T1019:W1019)-MIN(T1019:W1019))))</f>
        <v>1</v>
      </c>
      <c r="AR1019" s="0" t="n">
        <f aca="false">IF(MAX(X1019:AA1019)=MIN(X1019:AA1019),0,IF($F$17="custo",(MAX(X1019:AA1019)-X1019)/(MAX(X1019:AA1019)-MIN(X1019:AA1019)),(X1019-MIN(X1019:AA1019))/(MAX(X1019:AA1019)-MIN(X1019:AA1019))))</f>
        <v>0</v>
      </c>
      <c r="AS1019" s="0" t="n">
        <f aca="false">IF(MAX(X1019:AA1019)=MIN(X1019:AA1019),0,IF($F$17="custo",(MAX(X1019:AA1019)-Y1019)/(MAX(X1019:AA1019)-MIN(X1019:AA1019)),(Y1019-MIN(X1019:AA1019))/(MAX(X1019:AA1019)-MIN(X1019:AA1019))))</f>
        <v>0.5</v>
      </c>
      <c r="AT1019" s="0" t="n">
        <f aca="false">IF(MAX(X1019:AA1019)=MIN(X1019:AA1019),0,IF($F$17="custo",(MAX(X1019:AA1019)-Z1019)/(MAX(X1019:AA1019)-MIN(X1019:AA1019)),(Z1019-MIN(X1019:AA1019))/(MAX(X1019:AA1019)-MIN(X1019:AA1019))))</f>
        <v>0</v>
      </c>
      <c r="AU1019" s="0" t="n">
        <f aca="false">IF(MAX(X1019:AA1019)=MIN(X1019:AA1019),0,IF($F$17="custo",(MAX(X1019:AA1019)-AA1019)/(MAX(X1019:AA1019)-MIN(X1019:AA1019)),(AA1019-MIN(X1019:AA1019))/(MAX(X1019:AA1019)-MIN(X1019:AA1019))))</f>
        <v>1</v>
      </c>
      <c r="AV1019" s="0" t="n">
        <f aca="false">STDEVP(AB1019:AE1019)</f>
        <v>0.420079512821535</v>
      </c>
      <c r="AW1019" s="0" t="n">
        <f aca="false">STDEVP(AF1019:AI1019)</f>
        <v>0.406133550406477</v>
      </c>
      <c r="AX1019" s="0" t="n">
        <f aca="false">STDEVP(AJ1019:AM1019)</f>
        <v>0.405860229443666</v>
      </c>
      <c r="AY1019" s="0" t="n">
        <f aca="false">STDEVP(AN1019:AQ1019)</f>
        <v>0.363241578628389</v>
      </c>
      <c r="AZ1019" s="0" t="n">
        <f aca="false">STDEVP(AR1019:AU1019)</f>
        <v>0.414578098794425</v>
      </c>
      <c r="BA1019" s="0" t="n">
        <f aca="false">AV1019*((1-IFERROR(CORREL(AB1019:AE1019,AF1019:AI1019),0))+(1-IFERROR(CORREL(AB1019:AE1019,AJ1019:AM1019),0))+(1-IFERROR(CORREL(AB1019:AE1019,AN1019:AQ1019),0))+(1-IFERROR(CORREL(AB1019:AE1019,AR1019:AU1019),0)))</f>
        <v>1.18346225151988</v>
      </c>
      <c r="BB1019" s="0" t="n">
        <f aca="false">AW1019*((1-IFERROR(CORREL(AF1019:AI1019,AB1019:AE1019),0))+(1-IFERROR(CORREL(AF1019:AI1019,AJ1019:AM1019),0))+(1-IFERROR(CORREL(AF1019:AI1019,AN1019:AQ1019),0))+(1-IFERROR(CORREL(AF1019:AI1019,AR1019:AU1019),0)))</f>
        <v>2.94999919478362</v>
      </c>
      <c r="BC1019" s="0" t="n">
        <f aca="false">AX1019*((1-IFERROR(CORREL(AJ1019:AM1019,AB1019:AE1019),0))+(1-IFERROR(CORREL(AJ1019:AM1019,AF1019:AI1019),0))+(1-IFERROR(CORREL(AJ1019:AM1019,AN1019:AQ1019),0))+(1-IFERROR(CORREL(AJ1019:AM1019,AR1019:AU1019),0)))</f>
        <v>1.16762817326171</v>
      </c>
      <c r="BD1019" s="0" t="n">
        <f aca="false">AY1019*((1-IFERROR(CORREL(AN1019:AQ1019,AB1019:AE1019),0))+(1-IFERROR(CORREL(AN1019:AQ1019,AF1019:AI1019),0))+(1-IFERROR(CORREL(AN1019:AQ1019,AJ1019:AM1019),0))+(1-IFERROR(CORREL(AN1019:AQ1019,AR1019:AU1019),0)))</f>
        <v>0.988743854286104</v>
      </c>
      <c r="BE1019" s="0" t="n">
        <f aca="false">AZ1019*((1-IFERROR(CORREL(AR1019:AU1019,AB1019:AE1019),0))+(1-IFERROR(CORREL(AR1019:AU1019,AF1019:AI1019),0))+(1-IFERROR(CORREL(AR1019:AU1019,AJ1019:AM1019),0))+(1-IFERROR(CORREL(AR1019:AU1019,AN1019:AQ1019),0)))</f>
        <v>1.34158619721535</v>
      </c>
      <c r="BF1019" s="0" t="n">
        <f aca="false">IF(SUM(BA1019:BE1019)&gt;0,BA1019/SUM(BA1019:BE1019),1/5)</f>
        <v>0.155077600568449</v>
      </c>
      <c r="BG1019" s="0" t="n">
        <f aca="false">IF(SUM(BA1019:BE1019)&gt;0,BB1019/SUM(BA1019:BE1019),1/5)</f>
        <v>0.386559686393356</v>
      </c>
      <c r="BH1019" s="0" t="n">
        <f aca="false">IF(SUM(BA1019:BE1019)&gt;0,BC1019/SUM(BA1019:BE1019),1/5)</f>
        <v>0.15300274701031</v>
      </c>
      <c r="BI1019" s="0" t="n">
        <f aca="false">IF(SUM(BA1019:BE1019)&gt;0,BD1019/SUM(BA1019:BE1019),1/5)</f>
        <v>0.129562243580283</v>
      </c>
      <c r="BJ1019" s="0" t="n">
        <f aca="false">IF(SUM(BA1019:BE1019)&gt;0,BE1019/SUM(BA1019:BE1019),1/5)</f>
        <v>0.175797722447603</v>
      </c>
      <c r="BK1019" s="0" t="n">
        <f aca="false">BF1019*AB1019+BG1019*AF1019+BH1019*AJ1019+BI1019*AN1019+BJ1019*AR1019</f>
        <v>0.440369108351514</v>
      </c>
      <c r="BL1019" s="0" t="n">
        <f aca="false">BF1019*AC1019+BG1019*AG1019+BH1019*AK1019+BI1019*AO1019+BJ1019*AS1019</f>
        <v>0.554742886897329</v>
      </c>
      <c r="BM1019" s="0" t="n">
        <f aca="false">BF1019*AD1019+BG1019*AH1019+BH1019*AL1019+BI1019*AP1019+BJ1019*AT1019</f>
        <v>0.607449761297353</v>
      </c>
      <c r="BN1019" s="0" t="n">
        <f aca="false">BF1019*AE1019+BG1019*AI1019+BH1019*AM1019+BI1019*AQ1019+BJ1019*AU1019</f>
        <v>0.613440313606645</v>
      </c>
      <c r="BO1019" s="0" t="n">
        <f aca="false">RANK(BK1019,$BK1019:$BN1019)</f>
        <v>4</v>
      </c>
      <c r="BP1019" s="0" t="n">
        <f aca="false">RANK(BL1019,$BK1019:$BN1019)</f>
        <v>3</v>
      </c>
      <c r="BQ1019" s="0" t="n">
        <f aca="false">RANK(BM1019,$BK1019:$BN1019)</f>
        <v>2</v>
      </c>
      <c r="BR1019" s="0" t="n">
        <f aca="false">RANK(BN1019,$BK1019:$BN1019)</f>
        <v>1</v>
      </c>
    </row>
    <row r="1020" customFormat="false" ht="15" hidden="false" customHeight="false" outlineLevel="0" collapsed="false">
      <c r="A1020" s="0" t="n">
        <v>997</v>
      </c>
      <c r="B1020" s="0" t="n">
        <f aca="false">RANDBETWEEN(1,$B$5)</f>
        <v>1</v>
      </c>
      <c r="C1020" s="0" t="n">
        <f aca="false">RANDBETWEEN(1,$B$5)</f>
        <v>1</v>
      </c>
      <c r="D1020" s="0" t="n">
        <f aca="false">RANDBETWEEN(1,$B$5)</f>
        <v>4</v>
      </c>
      <c r="E1020" s="0" t="n">
        <f aca="false">RANDBETWEEN(1,$B$5)</f>
        <v>4</v>
      </c>
      <c r="F1020" s="0" t="n">
        <f aca="false">RANDBETWEEN(1,$B$5)</f>
        <v>3</v>
      </c>
      <c r="G1020" s="0" t="n">
        <f aca="false">RANDBETWEEN(1,$B$5)</f>
        <v>1</v>
      </c>
      <c r="H1020" s="0" t="n">
        <f aca="true">NORMINV(RAND(),$B$8,$B$13)</f>
        <v>45.9749013404103</v>
      </c>
      <c r="I1020" s="0" t="n">
        <f aca="true">NORMINV(RAND(),$C$8,$C$13)</f>
        <v>61.0113354593394</v>
      </c>
      <c r="J1020" s="0" t="n">
        <f aca="true">NORMINV(RAND(),$D$8,$D$13)</f>
        <v>13.4944972108553</v>
      </c>
      <c r="K1020" s="0" t="n">
        <f aca="true">NORMINV(RAND(),$E$8,$E$13)</f>
        <v>2.98066212814673</v>
      </c>
      <c r="L1020" s="0" t="n">
        <f aca="true">NORMINV(RAND(),$B$9,$B$14)</f>
        <v>40.3689389066708</v>
      </c>
      <c r="M1020" s="0" t="n">
        <f aca="true">NORMINV(RAND(),$C$9,$C$14)</f>
        <v>58.1989783388272</v>
      </c>
      <c r="N1020" s="0" t="n">
        <f aca="true">NORMINV(RAND(),$D$9,$D$14)</f>
        <v>42.8185545229541</v>
      </c>
      <c r="O1020" s="0" t="n">
        <f aca="true">NORMINV(RAND(),$E$9,$E$14)</f>
        <v>24.4251063178134</v>
      </c>
      <c r="P1020" s="0" t="n">
        <f aca="true">NORMINV(RAND(),$B$10,$B$15)</f>
        <v>24.9330507484863</v>
      </c>
      <c r="Q1020" s="0" t="n">
        <f aca="true">NORMINV(RAND(),$C$10,$C$15)</f>
        <v>29.7592329992986</v>
      </c>
      <c r="R1020" s="0" t="n">
        <f aca="true">NORMINV(RAND(),$D$10,$D$15)</f>
        <v>10.0448901702763</v>
      </c>
      <c r="S1020" s="0" t="n">
        <f aca="true">NORMINV(RAND(),$E$10,$E$15)</f>
        <v>4.2082450648513</v>
      </c>
      <c r="T1020" s="0" t="n">
        <f aca="false">MEDIAN(INDEX(Avaliadores!$B$17:$B$22,$B1020),INDEX(Avaliadores!$B$17:$B$22,$C1020),INDEX(Avaliadores!$B$17:$B$22,$D1020),INDEX(Avaliadores!$B$17:$B$22,$E1020),INDEX(Avaliadores!$B$17:$B$22,$F1020),INDEX(Avaliadores!$B$17:$B$22,$G1020))</f>
        <v>2.41666666666667</v>
      </c>
      <c r="U1020" s="0" t="n">
        <f aca="false">MEDIAN(INDEX(Avaliadores!$C$17:$C$22,$B1020),INDEX(Avaliadores!$C$17:$C$22,$C1020),INDEX(Avaliadores!$C$17:$C$22,$D1020),INDEX(Avaliadores!$C$17:$C$22,$E1020),INDEX(Avaliadores!$C$17:$C$22,$F1020),INDEX(Avaliadores!$C$17:$C$22,$G1020))</f>
        <v>4.41666666666667</v>
      </c>
      <c r="V1020" s="0" t="n">
        <f aca="false">MEDIAN(INDEX(Avaliadores!$D$17:$D$22,$B1020),INDEX(Avaliadores!$D$17:$D$22,$C1020),INDEX(Avaliadores!$D$17:$D$22,$D1020),INDEX(Avaliadores!$D$17:$D$22,$E1020),INDEX(Avaliadores!$D$17:$D$22,$F1020),INDEX(Avaliadores!$D$17:$D$22,$G1020))</f>
        <v>6.41666666666667</v>
      </c>
      <c r="W1020" s="0" t="n">
        <f aca="false">MEDIAN(INDEX(Avaliadores!$E$17:$E$22,$B1020),INDEX(Avaliadores!$E$17:$E$22,$C1020),INDEX(Avaliadores!$E$17:$E$22,$D1020),INDEX(Avaliadores!$E$17:$E$22,$E1020),INDEX(Avaliadores!$E$17:$E$22,$F1020),INDEX(Avaliadores!$E$17:$E$22,$G1020))</f>
        <v>6.79166666666667</v>
      </c>
      <c r="X1020" s="0" t="n">
        <f aca="false">MEDIAN(INDEX(Avaliadores!$F$17:$F$22,$B1020),INDEX(Avaliadores!$F$17:$F$22,$C1020),INDEX(Avaliadores!$F$17:$F$22,$D1020),INDEX(Avaliadores!$F$17:$F$22,$E1020),INDEX(Avaliadores!$F$17:$F$22,$F1020),INDEX(Avaliadores!$F$17:$F$22,$G1020))</f>
        <v>2.41666666666667</v>
      </c>
      <c r="Y1020" s="0" t="n">
        <f aca="false">MEDIAN(INDEX(Avaliadores!$G$17:$G$22,$B1020),INDEX(Avaliadores!$G$17:$G$22,$C1020),INDEX(Avaliadores!$G$17:$G$22,$D1020),INDEX(Avaliadores!$G$17:$G$22,$E1020),INDEX(Avaliadores!$G$17:$G$22,$F1020),INDEX(Avaliadores!$G$17:$G$22,$G1020))</f>
        <v>5.04166666666667</v>
      </c>
      <c r="Z1020" s="0" t="n">
        <f aca="false">MEDIAN(INDEX(Avaliadores!$H$17:$H$22,$B1020),INDEX(Avaliadores!$H$17:$H$22,$C1020),INDEX(Avaliadores!$H$17:$H$22,$D1020),INDEX(Avaliadores!$H$17:$H$22,$E1020),INDEX(Avaliadores!$H$17:$H$22,$F1020),INDEX(Avaliadores!$H$17:$H$22,$G1020))</f>
        <v>3.91666666666667</v>
      </c>
      <c r="AA1020" s="0" t="n">
        <f aca="false">MEDIAN(INDEX(Avaliadores!$I$17:$I$22,$B1020),INDEX(Avaliadores!$I$17:$I$22,$C1020),INDEX(Avaliadores!$I$17:$I$22,$D1020),INDEX(Avaliadores!$I$17:$I$22,$E1020),INDEX(Avaliadores!$I$17:$I$22,$F1020),INDEX(Avaliadores!$I$17:$I$22,$G1020))</f>
        <v>6.91666666666667</v>
      </c>
      <c r="AB1020" s="0" t="n">
        <f aca="false">IF(MAX(H1020:K1020)=MIN(H1020:K1020),0,IF($B$17="custo",(MAX(H1020:K1020)-H1020)/(MAX(H1020:K1020)-MIN(H1020:K1020)),(H1020-MIN(H1020:K1020))/(MAX(H1020:K1020)-MIN(H1020:K1020))))</f>
        <v>0.259111832687399</v>
      </c>
      <c r="AC1020" s="0" t="n">
        <f aca="false">IF(MAX(H1020:K1020)=MIN(H1020:K1020),0,IF($B$17="custo",(MAX(H1020:K1020)-I1020)/(MAX(H1020:K1020)-MIN(H1020:K1020)),(I1020-MIN(H1020:K1020))/(MAX(H1020:K1020)-MIN(H1020:K1020))))</f>
        <v>0</v>
      </c>
      <c r="AD1020" s="0" t="n">
        <f aca="false">IF(MAX(H1020:K1020)=MIN(H1020:K1020),0,IF($B$17="custo",(MAX(H1020:K1020)-J1020)/(MAX(H1020:K1020)-MIN(H1020:K1020)),(J1020-MIN(H1020:K1020))/(MAX(H1020:K1020)-MIN(H1020:K1020))))</f>
        <v>0.818822796993859</v>
      </c>
      <c r="AE1020" s="0" t="n">
        <f aca="false">IF(MAX(H1020:K1020)=MIN(H1020:K1020),0,IF($B$17="custo",(MAX(H1020:K1020)-K1020)/(MAX(H1020:K1020)-MIN(H1020:K1020)),(K1020-MIN(H1020:K1020))/(MAX(H1020:K1020)-MIN(H1020:K1020))))</f>
        <v>1</v>
      </c>
      <c r="AF1020" s="0" t="n">
        <f aca="false">IF(MAX(L1020:O1020)=MIN(L1020:O1020),0,IF($C$17="custo",(MAX(L1020:O1020)-L1020)/(MAX(L1020:O1020)-MIN(L1020:O1020)),(L1020-MIN(L1020:O1020))/(MAX(L1020:O1020)-MIN(L1020:O1020))))</f>
        <v>0.472075946131889</v>
      </c>
      <c r="AG1020" s="0" t="n">
        <f aca="false">IF(MAX(L1020:O1020)=MIN(L1020:O1020),0,IF($C$17="custo",(MAX(L1020:O1020)-M1020)/(MAX(L1020:O1020)-MIN(L1020:O1020)),(M1020-MIN(L1020:O1020))/(MAX(L1020:O1020)-MIN(L1020:O1020))))</f>
        <v>1</v>
      </c>
      <c r="AH1020" s="0" t="n">
        <f aca="false">IF(MAX(L1020:O1020)=MIN(L1020:O1020),0,IF($C$17="custo",(MAX(L1020:O1020)-N1020)/(MAX(L1020:O1020)-MIN(L1020:O1020)),(N1020-MIN(L1020:O1020))/(MAX(L1020:O1020)-MIN(L1020:O1020))))</f>
        <v>0.54460584778957</v>
      </c>
      <c r="AI1020" s="0" t="n">
        <f aca="false">IF(MAX(L1020:O1020)=MIN(L1020:O1020),0,IF($C$17="custo",(MAX(L1020:O1020)-O1020)/(MAX(L1020:O1020)-MIN(L1020:O1020)),(O1020-MIN(L1020:O1020))/(MAX(L1020:O1020)-MIN(L1020:O1020))))</f>
        <v>0</v>
      </c>
      <c r="AJ1020" s="0" t="n">
        <f aca="false">IF(MAX(P1020:S1020)=MIN(P1020:S1020),0,IF($D$17="custo",(MAX(P1020:S1020)-P1020)/(MAX(P1020:S1020)-MIN(P1020:S1020)),(P1020-MIN(P1020:S1020))/(MAX(P1020:S1020)-MIN(P1020:S1020))))</f>
        <v>0.188884369684419</v>
      </c>
      <c r="AK1020" s="0" t="n">
        <f aca="false">IF(MAX(P1020:S1020)=MIN(P1020:S1020),0,IF($D$17="custo",(MAX(P1020:S1020)-Q1020)/(MAX(P1020:S1020)-MIN(P1020:S1020)),(Q1020-MIN(P1020:S1020))/(MAX(P1020:S1020)-MIN(P1020:S1020))))</f>
        <v>0</v>
      </c>
      <c r="AL1020" s="0" t="n">
        <f aca="false">IF(MAX(P1020:S1020)=MIN(P1020:S1020),0,IF($D$17="custo",(MAX(P1020:S1020)-R1020)/(MAX(P1020:S1020)-MIN(P1020:S1020)),(R1020-MIN(P1020:S1020))/(MAX(P1020:S1020)-MIN(P1020:S1020))))</f>
        <v>0.771568711143409</v>
      </c>
      <c r="AM1020" s="0" t="n">
        <f aca="false">IF(MAX(P1020:S1020)=MIN(P1020:S1020),0,IF($D$17="custo",(MAX(P1020:S1020)-S1020)/(MAX(P1020:S1020)-MIN(P1020:S1020)),(S1020-MIN(P1020:S1020))/(MAX(P1020:S1020)-MIN(P1020:S1020))))</f>
        <v>1</v>
      </c>
      <c r="AN1020" s="0" t="n">
        <f aca="false">IF(MAX(T1020:W1020)=MIN(T1020:W1020),0,IF($E$17="custo",(MAX(T1020:W1020)-T1020)/(MAX(T1020:W1020)-MIN(T1020:W1020)),(T1020-MIN(T1020:W1020))/(MAX(T1020:W1020)-MIN(T1020:W1020))))</f>
        <v>0</v>
      </c>
      <c r="AO1020" s="0" t="n">
        <f aca="false">IF(MAX(T1020:W1020)=MIN(T1020:W1020),0,IF($E$17="custo",(MAX(T1020:W1020)-U1020)/(MAX(T1020:W1020)-MIN(T1020:W1020)),(U1020-MIN(T1020:W1020))/(MAX(T1020:W1020)-MIN(T1020:W1020))))</f>
        <v>0.457142857142857</v>
      </c>
      <c r="AP1020" s="0" t="n">
        <f aca="false">IF(MAX(T1020:W1020)=MIN(T1020:W1020),0,IF($E$17="custo",(MAX(T1020:W1020)-V1020)/(MAX(T1020:W1020)-MIN(T1020:W1020)),(V1020-MIN(T1020:W1020))/(MAX(T1020:W1020)-MIN(T1020:W1020))))</f>
        <v>0.914285714285714</v>
      </c>
      <c r="AQ1020" s="0" t="n">
        <f aca="false">IF(MAX(T1020:W1020)=MIN(T1020:W1020),0,IF($E$17="custo",(MAX(T1020:W1020)-W1020)/(MAX(T1020:W1020)-MIN(T1020:W1020)),(W1020-MIN(T1020:W1020))/(MAX(T1020:W1020)-MIN(T1020:W1020))))</f>
        <v>1</v>
      </c>
      <c r="AR1020" s="0" t="n">
        <f aca="false">IF(MAX(X1020:AA1020)=MIN(X1020:AA1020),0,IF($F$17="custo",(MAX(X1020:AA1020)-X1020)/(MAX(X1020:AA1020)-MIN(X1020:AA1020)),(X1020-MIN(X1020:AA1020))/(MAX(X1020:AA1020)-MIN(X1020:AA1020))))</f>
        <v>0</v>
      </c>
      <c r="AS1020" s="0" t="n">
        <f aca="false">IF(MAX(X1020:AA1020)=MIN(X1020:AA1020),0,IF($F$17="custo",(MAX(X1020:AA1020)-Y1020)/(MAX(X1020:AA1020)-MIN(X1020:AA1020)),(Y1020-MIN(X1020:AA1020))/(MAX(X1020:AA1020)-MIN(X1020:AA1020))))</f>
        <v>0.583333333333333</v>
      </c>
      <c r="AT1020" s="0" t="n">
        <f aca="false">IF(MAX(X1020:AA1020)=MIN(X1020:AA1020),0,IF($F$17="custo",(MAX(X1020:AA1020)-Z1020)/(MAX(X1020:AA1020)-MIN(X1020:AA1020)),(Z1020-MIN(X1020:AA1020))/(MAX(X1020:AA1020)-MIN(X1020:AA1020))))</f>
        <v>0.333333333333333</v>
      </c>
      <c r="AU1020" s="0" t="n">
        <f aca="false">IF(MAX(X1020:AA1020)=MIN(X1020:AA1020),0,IF($F$17="custo",(MAX(X1020:AA1020)-AA1020)/(MAX(X1020:AA1020)-MIN(X1020:AA1020)),(AA1020-MIN(X1020:AA1020))/(MAX(X1020:AA1020)-MIN(X1020:AA1020))))</f>
        <v>1</v>
      </c>
      <c r="AV1020" s="0" t="n">
        <f aca="false">STDEVP(AB1020:AE1020)</f>
        <v>0.405634266738007</v>
      </c>
      <c r="AW1020" s="0" t="n">
        <f aca="false">STDEVP(AF1020:AI1020)</f>
        <v>0.354506651517058</v>
      </c>
      <c r="AX1020" s="0" t="n">
        <f aca="false">STDEVP(AJ1020:AM1020)</f>
        <v>0.409313910890759</v>
      </c>
      <c r="AY1020" s="0" t="n">
        <f aca="false">STDEVP(AN1020:AQ1020)</f>
        <v>0.399680995243937</v>
      </c>
      <c r="AZ1020" s="0" t="n">
        <f aca="false">STDEVP(AR1020:AU1020)</f>
        <v>0.365029488915317</v>
      </c>
      <c r="BA1020" s="0" t="n">
        <f aca="false">AV1020*((1-IFERROR(CORREL(AB1020:AE1020,AF1020:AI1020),0))+(1-IFERROR(CORREL(AB1020:AE1020,AJ1020:AM1020),0))+(1-IFERROR(CORREL(AB1020:AE1020,AN1020:AQ1020),0))+(1-IFERROR(CORREL(AB1020:AE1020,AR1020:AU1020),0)))</f>
        <v>1.04298092612071</v>
      </c>
      <c r="BB1020" s="0" t="n">
        <f aca="false">AW1020*((1-IFERROR(CORREL(AF1020:AI1020,AB1020:AE1020),0))+(1-IFERROR(CORREL(AF1020:AI1020,AJ1020:AM1020),0))+(1-IFERROR(CORREL(AF1020:AI1020,AN1020:AQ1020),0))+(1-IFERROR(CORREL(AF1020:AI1020,AR1020:AU1020),0)))</f>
        <v>2.29448796943808</v>
      </c>
      <c r="BC1020" s="0" t="n">
        <f aca="false">AX1020*((1-IFERROR(CORREL(AJ1020:AM1020,AB1020:AE1020),0))+(1-IFERROR(CORREL(AJ1020:AM1020,AF1020:AI1020),0))+(1-IFERROR(CORREL(AJ1020:AM1020,AN1020:AQ1020),0))+(1-IFERROR(CORREL(AJ1020:AM1020,AR1020:AU1020),0)))</f>
        <v>1.00947985258441</v>
      </c>
      <c r="BD1020" s="0" t="n">
        <f aca="false">AY1020*((1-IFERROR(CORREL(AN1020:AQ1020,AB1020:AE1020),0))+(1-IFERROR(CORREL(AN1020:AQ1020,AF1020:AI1020),0))+(1-IFERROR(CORREL(AN1020:AQ1020,AJ1020:AM1020),0))+(1-IFERROR(CORREL(AN1020:AQ1020,AR1020:AU1020),0)))</f>
        <v>0.82013091280828</v>
      </c>
      <c r="BE1020" s="0" t="n">
        <f aca="false">AZ1020*((1-IFERROR(CORREL(AR1020:AU1020,AB1020:AE1020),0))+(1-IFERROR(CORREL(AR1020:AU1020,AF1020:AI1020),0))+(1-IFERROR(CORREL(AR1020:AU1020,AJ1020:AM1020),0))+(1-IFERROR(CORREL(AR1020:AU1020,AN1020:AQ1020),0)))</f>
        <v>0.965029019410041</v>
      </c>
      <c r="BF1020" s="0" t="n">
        <f aca="false">IF(SUM(BA1020:BE1020)&gt;0,BA1020/SUM(BA1020:BE1020),1/5)</f>
        <v>0.170085199151954</v>
      </c>
      <c r="BG1020" s="0" t="n">
        <f aca="false">IF(SUM(BA1020:BE1020)&gt;0,BB1020/SUM(BA1020:BE1020),1/5)</f>
        <v>0.37417601171785</v>
      </c>
      <c r="BH1020" s="0" t="n">
        <f aca="false">IF(SUM(BA1020:BE1020)&gt;0,BC1020/SUM(BA1020:BE1020),1/5)</f>
        <v>0.164621976746324</v>
      </c>
      <c r="BI1020" s="0" t="n">
        <f aca="false">IF(SUM(BA1020:BE1020)&gt;0,BD1020/SUM(BA1020:BE1020),1/5)</f>
        <v>0.133743701483113</v>
      </c>
      <c r="BJ1020" s="0" t="n">
        <f aca="false">IF(SUM(BA1020:BE1020)&gt;0,BE1020/SUM(BA1020:BE1020),1/5)</f>
        <v>0.157373110900759</v>
      </c>
      <c r="BK1020" s="0" t="n">
        <f aca="false">BF1020*AB1020+BG1020*AF1020+BH1020*AJ1020+BI1020*AN1020+BJ1020*AR1020</f>
        <v>0.251805100730757</v>
      </c>
      <c r="BL1020" s="0" t="n">
        <f aca="false">BF1020*AC1020+BG1020*AG1020+BH1020*AK1020+BI1020*AO1020+BJ1020*AS1020</f>
        <v>0.527116970897478</v>
      </c>
      <c r="BM1020" s="0" t="n">
        <f aca="false">BF1020*AD1020+BG1020*AH1020+BH1020*AL1020+BI1020*AP1020+BJ1020*AT1020</f>
        <v>0.644802908280312</v>
      </c>
      <c r="BN1020" s="0" t="n">
        <f aca="false">BF1020*AE1020+BG1020*AI1020+BH1020*AM1020+BI1020*AQ1020+BJ1020*AU1020</f>
        <v>0.625823988282151</v>
      </c>
      <c r="BO1020" s="0" t="n">
        <f aca="false">RANK(BK1020,$BK1020:$BN1020)</f>
        <v>4</v>
      </c>
      <c r="BP1020" s="0" t="n">
        <f aca="false">RANK(BL1020,$BK1020:$BN1020)</f>
        <v>3</v>
      </c>
      <c r="BQ1020" s="0" t="n">
        <f aca="false">RANK(BM1020,$BK1020:$BN1020)</f>
        <v>1</v>
      </c>
      <c r="BR1020" s="0" t="n">
        <f aca="false">RANK(BN1020,$BK1020:$BN1020)</f>
        <v>2</v>
      </c>
    </row>
    <row r="1021" customFormat="false" ht="15" hidden="false" customHeight="false" outlineLevel="0" collapsed="false">
      <c r="A1021" s="0" t="n">
        <v>998</v>
      </c>
      <c r="B1021" s="0" t="n">
        <f aca="false">RANDBETWEEN(1,$B$5)</f>
        <v>4</v>
      </c>
      <c r="C1021" s="0" t="n">
        <f aca="false">RANDBETWEEN(1,$B$5)</f>
        <v>2</v>
      </c>
      <c r="D1021" s="0" t="n">
        <f aca="false">RANDBETWEEN(1,$B$5)</f>
        <v>1</v>
      </c>
      <c r="E1021" s="0" t="n">
        <f aca="false">RANDBETWEEN(1,$B$5)</f>
        <v>4</v>
      </c>
      <c r="F1021" s="0" t="n">
        <f aca="false">RANDBETWEEN(1,$B$5)</f>
        <v>2</v>
      </c>
      <c r="G1021" s="0" t="n">
        <f aca="false">RANDBETWEEN(1,$B$5)</f>
        <v>5</v>
      </c>
      <c r="H1021" s="0" t="n">
        <f aca="true">NORMINV(RAND(),$B$8,$B$13)</f>
        <v>47.7513128524668</v>
      </c>
      <c r="I1021" s="0" t="n">
        <f aca="true">NORMINV(RAND(),$C$8,$C$13)</f>
        <v>60.5832793875058</v>
      </c>
      <c r="J1021" s="0" t="n">
        <f aca="true">NORMINV(RAND(),$D$8,$D$13)</f>
        <v>14.584281562362</v>
      </c>
      <c r="K1021" s="0" t="n">
        <f aca="true">NORMINV(RAND(),$E$8,$E$13)</f>
        <v>3.09501354951156</v>
      </c>
      <c r="L1021" s="0" t="n">
        <f aca="true">NORMINV(RAND(),$B$9,$B$14)</f>
        <v>45.1590031189405</v>
      </c>
      <c r="M1021" s="0" t="n">
        <f aca="true">NORMINV(RAND(),$C$9,$C$14)</f>
        <v>47.5832400434312</v>
      </c>
      <c r="N1021" s="0" t="n">
        <f aca="true">NORMINV(RAND(),$D$9,$D$14)</f>
        <v>46.096166279484</v>
      </c>
      <c r="O1021" s="0" t="n">
        <f aca="true">NORMINV(RAND(),$E$9,$E$14)</f>
        <v>26.3600697435843</v>
      </c>
      <c r="P1021" s="0" t="n">
        <f aca="true">NORMINV(RAND(),$B$10,$B$15)</f>
        <v>23.4555674637666</v>
      </c>
      <c r="Q1021" s="0" t="n">
        <f aca="true">NORMINV(RAND(),$C$10,$C$15)</f>
        <v>29.1898434243268</v>
      </c>
      <c r="R1021" s="0" t="n">
        <f aca="true">NORMINV(RAND(),$D$10,$D$15)</f>
        <v>9.42489288125203</v>
      </c>
      <c r="S1021" s="0" t="n">
        <f aca="true">NORMINV(RAND(),$E$10,$E$15)</f>
        <v>3.87254116006216</v>
      </c>
      <c r="T1021" s="0" t="n">
        <f aca="false">MEDIAN(INDEX(Avaliadores!$B$17:$B$22,$B1021),INDEX(Avaliadores!$B$17:$B$22,$C1021),INDEX(Avaliadores!$B$17:$B$22,$D1021),INDEX(Avaliadores!$B$17:$B$22,$E1021),INDEX(Avaliadores!$B$17:$B$22,$F1021),INDEX(Avaliadores!$B$17:$B$22,$G1021))</f>
        <v>3.04166666666667</v>
      </c>
      <c r="U1021" s="0" t="n">
        <f aca="false">MEDIAN(INDEX(Avaliadores!$C$17:$C$22,$B1021),INDEX(Avaliadores!$C$17:$C$22,$C1021),INDEX(Avaliadores!$C$17:$C$22,$D1021),INDEX(Avaliadores!$C$17:$C$22,$E1021),INDEX(Avaliadores!$C$17:$C$22,$F1021),INDEX(Avaliadores!$C$17:$C$22,$G1021))</f>
        <v>5.29166666666667</v>
      </c>
      <c r="V1021" s="0" t="n">
        <f aca="false">MEDIAN(INDEX(Avaliadores!$D$17:$D$22,$B1021),INDEX(Avaliadores!$D$17:$D$22,$C1021),INDEX(Avaliadores!$D$17:$D$22,$D1021),INDEX(Avaliadores!$D$17:$D$22,$E1021),INDEX(Avaliadores!$D$17:$D$22,$F1021),INDEX(Avaliadores!$D$17:$D$22,$G1021))</f>
        <v>5.79166666666667</v>
      </c>
      <c r="W1021" s="0" t="n">
        <f aca="false">MEDIAN(INDEX(Avaliadores!$E$17:$E$22,$B1021),INDEX(Avaliadores!$E$17:$E$22,$C1021),INDEX(Avaliadores!$E$17:$E$22,$D1021),INDEX(Avaliadores!$E$17:$E$22,$E1021),INDEX(Avaliadores!$E$17:$E$22,$F1021),INDEX(Avaliadores!$E$17:$E$22,$G1021))</f>
        <v>6.54166666666667</v>
      </c>
      <c r="X1021" s="0" t="n">
        <f aca="false">MEDIAN(INDEX(Avaliadores!$F$17:$F$22,$B1021),INDEX(Avaliadores!$F$17:$F$22,$C1021),INDEX(Avaliadores!$F$17:$F$22,$D1021),INDEX(Avaliadores!$F$17:$F$22,$E1021),INDEX(Avaliadores!$F$17:$F$22,$F1021),INDEX(Avaliadores!$F$17:$F$22,$G1021))</f>
        <v>2.29166666666667</v>
      </c>
      <c r="Y1021" s="0" t="n">
        <f aca="false">MEDIAN(INDEX(Avaliadores!$G$17:$G$22,$B1021),INDEX(Avaliadores!$G$17:$G$22,$C1021),INDEX(Avaliadores!$G$17:$G$22,$D1021),INDEX(Avaliadores!$G$17:$G$22,$E1021),INDEX(Avaliadores!$G$17:$G$22,$F1021),INDEX(Avaliadores!$G$17:$G$22,$G1021))</f>
        <v>4.79166666666667</v>
      </c>
      <c r="Z1021" s="0" t="n">
        <f aca="false">MEDIAN(INDEX(Avaliadores!$H$17:$H$22,$B1021),INDEX(Avaliadores!$H$17:$H$22,$C1021),INDEX(Avaliadores!$H$17:$H$22,$D1021),INDEX(Avaliadores!$H$17:$H$22,$E1021),INDEX(Avaliadores!$H$17:$H$22,$F1021),INDEX(Avaliadores!$H$17:$H$22,$G1021))</f>
        <v>3.79166666666667</v>
      </c>
      <c r="AA1021" s="0" t="n">
        <f aca="false">MEDIAN(INDEX(Avaliadores!$I$17:$I$22,$B1021),INDEX(Avaliadores!$I$17:$I$22,$C1021),INDEX(Avaliadores!$I$17:$I$22,$D1021),INDEX(Avaliadores!$I$17:$I$22,$E1021),INDEX(Avaliadores!$I$17:$I$22,$F1021),INDEX(Avaliadores!$I$17:$I$22,$G1021))</f>
        <v>6.04166666666667</v>
      </c>
      <c r="AB1021" s="0" t="n">
        <f aca="false">IF(MAX(H1021:K1021)=MIN(H1021:K1021),0,IF($B$17="custo",(MAX(H1021:K1021)-H1021)/(MAX(H1021:K1021)-MIN(H1021:K1021)),(H1021-MIN(H1021:K1021))/(MAX(H1021:K1021)-MIN(H1021:K1021))))</f>
        <v>0.223210186426571</v>
      </c>
      <c r="AC1021" s="0" t="n">
        <f aca="false">IF(MAX(H1021:K1021)=MIN(H1021:K1021),0,IF($B$17="custo",(MAX(H1021:K1021)-I1021)/(MAX(H1021:K1021)-MIN(H1021:K1021)),(I1021-MIN(H1021:K1021))/(MAX(H1021:K1021)-MIN(H1021:K1021))))</f>
        <v>0</v>
      </c>
      <c r="AD1021" s="0" t="n">
        <f aca="false">IF(MAX(H1021:K1021)=MIN(H1021:K1021),0,IF($B$17="custo",(MAX(H1021:K1021)-J1021)/(MAX(H1021:K1021)-MIN(H1021:K1021)),(J1021-MIN(H1021:K1021))/(MAX(H1021:K1021)-MIN(H1021:K1021))))</f>
        <v>0.800145858543933</v>
      </c>
      <c r="AE1021" s="0" t="n">
        <f aca="false">IF(MAX(H1021:K1021)=MIN(H1021:K1021),0,IF($B$17="custo",(MAX(H1021:K1021)-K1021)/(MAX(H1021:K1021)-MIN(H1021:K1021)),(K1021-MIN(H1021:K1021))/(MAX(H1021:K1021)-MIN(H1021:K1021))))</f>
        <v>1</v>
      </c>
      <c r="AF1021" s="0" t="n">
        <f aca="false">IF(MAX(L1021:O1021)=MIN(L1021:O1021),0,IF($C$17="custo",(MAX(L1021:O1021)-L1021)/(MAX(L1021:O1021)-MIN(L1021:O1021)),(L1021-MIN(L1021:O1021))/(MAX(L1021:O1021)-MIN(L1021:O1021))))</f>
        <v>0.88577404364002</v>
      </c>
      <c r="AG1021" s="0" t="n">
        <f aca="false">IF(MAX(L1021:O1021)=MIN(L1021:O1021),0,IF($C$17="custo",(MAX(L1021:O1021)-M1021)/(MAX(L1021:O1021)-MIN(L1021:O1021)),(M1021-MIN(L1021:O1021))/(MAX(L1021:O1021)-MIN(L1021:O1021))))</f>
        <v>1</v>
      </c>
      <c r="AH1021" s="0" t="n">
        <f aca="false">IF(MAX(L1021:O1021)=MIN(L1021:O1021),0,IF($C$17="custo",(MAX(L1021:O1021)-N1021)/(MAX(L1021:O1021)-MIN(L1021:O1021)),(N1021-MIN(L1021:O1021))/(MAX(L1021:O1021)-MIN(L1021:O1021))))</f>
        <v>0.929931591607784</v>
      </c>
      <c r="AI1021" s="0" t="n">
        <f aca="false">IF(MAX(L1021:O1021)=MIN(L1021:O1021),0,IF($C$17="custo",(MAX(L1021:O1021)-O1021)/(MAX(L1021:O1021)-MIN(L1021:O1021)),(O1021-MIN(L1021:O1021))/(MAX(L1021:O1021)-MIN(L1021:O1021))))</f>
        <v>0</v>
      </c>
      <c r="AJ1021" s="0" t="n">
        <f aca="false">IF(MAX(P1021:S1021)=MIN(P1021:S1021),0,IF($D$17="custo",(MAX(P1021:S1021)-P1021)/(MAX(P1021:S1021)-MIN(P1021:S1021)),(P1021-MIN(P1021:S1021))/(MAX(P1021:S1021)-MIN(P1021:S1021))))</f>
        <v>0.226496326532158</v>
      </c>
      <c r="AK1021" s="0" t="n">
        <f aca="false">IF(MAX(P1021:S1021)=MIN(P1021:S1021),0,IF($D$17="custo",(MAX(P1021:S1021)-Q1021)/(MAX(P1021:S1021)-MIN(P1021:S1021)),(Q1021-MIN(P1021:S1021))/(MAX(P1021:S1021)-MIN(P1021:S1021))))</f>
        <v>0</v>
      </c>
      <c r="AL1021" s="0" t="n">
        <f aca="false">IF(MAX(P1021:S1021)=MIN(P1021:S1021),0,IF($D$17="custo",(MAX(P1021:S1021)-R1021)/(MAX(P1021:S1021)-MIN(P1021:S1021)),(R1021-MIN(P1021:S1021))/(MAX(P1021:S1021)-MIN(P1021:S1021))))</f>
        <v>0.780689440634952</v>
      </c>
      <c r="AM1021" s="0" t="n">
        <f aca="false">IF(MAX(P1021:S1021)=MIN(P1021:S1021),0,IF($D$17="custo",(MAX(P1021:S1021)-S1021)/(MAX(P1021:S1021)-MIN(P1021:S1021)),(S1021-MIN(P1021:S1021))/(MAX(P1021:S1021)-MIN(P1021:S1021))))</f>
        <v>1</v>
      </c>
      <c r="AN1021" s="0" t="n">
        <f aca="false">IF(MAX(T1021:W1021)=MIN(T1021:W1021),0,IF($E$17="custo",(MAX(T1021:W1021)-T1021)/(MAX(T1021:W1021)-MIN(T1021:W1021)),(T1021-MIN(T1021:W1021))/(MAX(T1021:W1021)-MIN(T1021:W1021))))</f>
        <v>0</v>
      </c>
      <c r="AO1021" s="0" t="n">
        <f aca="false">IF(MAX(T1021:W1021)=MIN(T1021:W1021),0,IF($E$17="custo",(MAX(T1021:W1021)-U1021)/(MAX(T1021:W1021)-MIN(T1021:W1021)),(U1021-MIN(T1021:W1021))/(MAX(T1021:W1021)-MIN(T1021:W1021))))</f>
        <v>0.642857142857143</v>
      </c>
      <c r="AP1021" s="0" t="n">
        <f aca="false">IF(MAX(T1021:W1021)=MIN(T1021:W1021),0,IF($E$17="custo",(MAX(T1021:W1021)-V1021)/(MAX(T1021:W1021)-MIN(T1021:W1021)),(V1021-MIN(T1021:W1021))/(MAX(T1021:W1021)-MIN(T1021:W1021))))</f>
        <v>0.785714285714286</v>
      </c>
      <c r="AQ1021" s="0" t="n">
        <f aca="false">IF(MAX(T1021:W1021)=MIN(T1021:W1021),0,IF($E$17="custo",(MAX(T1021:W1021)-W1021)/(MAX(T1021:W1021)-MIN(T1021:W1021)),(W1021-MIN(T1021:W1021))/(MAX(T1021:W1021)-MIN(T1021:W1021))))</f>
        <v>1</v>
      </c>
      <c r="AR1021" s="0" t="n">
        <f aca="false">IF(MAX(X1021:AA1021)=MIN(X1021:AA1021),0,IF($F$17="custo",(MAX(X1021:AA1021)-X1021)/(MAX(X1021:AA1021)-MIN(X1021:AA1021)),(X1021-MIN(X1021:AA1021))/(MAX(X1021:AA1021)-MIN(X1021:AA1021))))</f>
        <v>0</v>
      </c>
      <c r="AS1021" s="0" t="n">
        <f aca="false">IF(MAX(X1021:AA1021)=MIN(X1021:AA1021),0,IF($F$17="custo",(MAX(X1021:AA1021)-Y1021)/(MAX(X1021:AA1021)-MIN(X1021:AA1021)),(Y1021-MIN(X1021:AA1021))/(MAX(X1021:AA1021)-MIN(X1021:AA1021))))</f>
        <v>0.666666666666667</v>
      </c>
      <c r="AT1021" s="0" t="n">
        <f aca="false">IF(MAX(X1021:AA1021)=MIN(X1021:AA1021),0,IF($F$17="custo",(MAX(X1021:AA1021)-Z1021)/(MAX(X1021:AA1021)-MIN(X1021:AA1021)),(Z1021-MIN(X1021:AA1021))/(MAX(X1021:AA1021)-MIN(X1021:AA1021))))</f>
        <v>0.4</v>
      </c>
      <c r="AU1021" s="0" t="n">
        <f aca="false">IF(MAX(X1021:AA1021)=MIN(X1021:AA1021),0,IF($F$17="custo",(MAX(X1021:AA1021)-AA1021)/(MAX(X1021:AA1021)-MIN(X1021:AA1021)),(AA1021-MIN(X1021:AA1021))/(MAX(X1021:AA1021)-MIN(X1021:AA1021))))</f>
        <v>1</v>
      </c>
      <c r="AV1021" s="0" t="n">
        <f aca="false">STDEVP(AB1021:AE1021)</f>
        <v>0.408216780978539</v>
      </c>
      <c r="AW1021" s="0" t="n">
        <f aca="false">STDEVP(AF1021:AI1021)</f>
        <v>0.408447935900348</v>
      </c>
      <c r="AX1021" s="0" t="n">
        <f aca="false">STDEVP(AJ1021:AM1021)</f>
        <v>0.404220828468772</v>
      </c>
      <c r="AY1021" s="0" t="n">
        <f aca="false">STDEVP(AN1021:AQ1021)</f>
        <v>0.372868089603948</v>
      </c>
      <c r="AZ1021" s="0" t="n">
        <f aca="false">STDEVP(AR1021:AU1021)</f>
        <v>0.366287682930599</v>
      </c>
      <c r="BA1021" s="0" t="n">
        <f aca="false">AV1021*((1-IFERROR(CORREL(AB1021:AE1021,AF1021:AI1021),0))+(1-IFERROR(CORREL(AB1021:AE1021,AJ1021:AM1021),0))+(1-IFERROR(CORREL(AB1021:AE1021,AN1021:AQ1021),0))+(1-IFERROR(CORREL(AB1021:AE1021,AR1021:AU1021),0)))</f>
        <v>1.06425631961566</v>
      </c>
      <c r="BB1021" s="0" t="n">
        <f aca="false">AW1021*((1-IFERROR(CORREL(AF1021:AI1021,AB1021:AE1021),0))+(1-IFERROR(CORREL(AF1021:AI1021,AJ1021:AM1021),0))+(1-IFERROR(CORREL(AF1021:AI1021,AN1021:AQ1021),0))+(1-IFERROR(CORREL(AF1021:AI1021,AR1021:AU1021),0)))</f>
        <v>2.73936614635957</v>
      </c>
      <c r="BC1021" s="0" t="n">
        <f aca="false">AX1021*((1-IFERROR(CORREL(AJ1021:AM1021,AB1021:AE1021),0))+(1-IFERROR(CORREL(AJ1021:AM1021,AF1021:AI1021),0))+(1-IFERROR(CORREL(AJ1021:AM1021,AN1021:AQ1021),0))+(1-IFERROR(CORREL(AJ1021:AM1021,AR1021:AU1021),0)))</f>
        <v>1.05787009055887</v>
      </c>
      <c r="BD1021" s="0" t="n">
        <f aca="false">AY1021*((1-IFERROR(CORREL(AN1021:AQ1021,AB1021:AE1021),0))+(1-IFERROR(CORREL(AN1021:AQ1021,AF1021:AI1021),0))+(1-IFERROR(CORREL(AN1021:AQ1021,AJ1021:AM1021),0))+(1-IFERROR(CORREL(AN1021:AQ1021,AR1021:AU1021),0)))</f>
        <v>0.874758053940376</v>
      </c>
      <c r="BE1021" s="0" t="n">
        <f aca="false">AZ1021*((1-IFERROR(CORREL(AR1021:AU1021,AB1021:AE1021),0))+(1-IFERROR(CORREL(AR1021:AU1021,AF1021:AI1021),0))+(1-IFERROR(CORREL(AR1021:AU1021,AJ1021:AM1021),0))+(1-IFERROR(CORREL(AR1021:AU1021,AN1021:AQ1021),0)))</f>
        <v>1.05417448832043</v>
      </c>
      <c r="BF1021" s="0" t="n">
        <f aca="false">IF(SUM(BA1021:BE1021)&gt;0,BA1021/SUM(BA1021:BE1021),1/5)</f>
        <v>0.156728968235661</v>
      </c>
      <c r="BG1021" s="0" t="n">
        <f aca="false">IF(SUM(BA1021:BE1021)&gt;0,BB1021/SUM(BA1021:BE1021),1/5)</f>
        <v>0.403416002165419</v>
      </c>
      <c r="BH1021" s="0" t="n">
        <f aca="false">IF(SUM(BA1021:BE1021)&gt;0,BC1021/SUM(BA1021:BE1021),1/5)</f>
        <v>0.155788492644829</v>
      </c>
      <c r="BI1021" s="0" t="n">
        <f aca="false">IF(SUM(BA1021:BE1021)&gt;0,BD1021/SUM(BA1021:BE1021),1/5)</f>
        <v>0.128822281552832</v>
      </c>
      <c r="BJ1021" s="0" t="n">
        <f aca="false">IF(SUM(BA1021:BE1021)&gt;0,BE1021/SUM(BA1021:BE1021),1/5)</f>
        <v>0.155244255401259</v>
      </c>
      <c r="BK1021" s="0" t="n">
        <f aca="false">BF1021*AB1021+BG1021*AF1021+BH1021*AJ1021+BI1021*AN1021+BJ1021*AR1021</f>
        <v>0.427604447025517</v>
      </c>
      <c r="BL1021" s="0" t="n">
        <f aca="false">BF1021*AC1021+BG1021*AG1021+BH1021*AK1021+BI1021*AO1021+BJ1021*AS1021</f>
        <v>0.589726496288317</v>
      </c>
      <c r="BM1021" s="0" t="n">
        <f aca="false">BF1021*AD1021+BG1021*AH1021+BH1021*AL1021+BI1021*AP1021+BJ1021*AT1021</f>
        <v>0.785492960096491</v>
      </c>
      <c r="BN1021" s="0" t="n">
        <f aca="false">BF1021*AE1021+BG1021*AI1021+BH1021*AM1021+BI1021*AQ1021+BJ1021*AU1021</f>
        <v>0.596583997834581</v>
      </c>
      <c r="BO1021" s="0" t="n">
        <f aca="false">RANK(BK1021,$BK1021:$BN1021)</f>
        <v>4</v>
      </c>
      <c r="BP1021" s="0" t="n">
        <f aca="false">RANK(BL1021,$BK1021:$BN1021)</f>
        <v>3</v>
      </c>
      <c r="BQ1021" s="0" t="n">
        <f aca="false">RANK(BM1021,$BK1021:$BN1021)</f>
        <v>1</v>
      </c>
      <c r="BR1021" s="0" t="n">
        <f aca="false">RANK(BN1021,$BK1021:$BN1021)</f>
        <v>2</v>
      </c>
    </row>
    <row r="1022" customFormat="false" ht="15" hidden="false" customHeight="false" outlineLevel="0" collapsed="false">
      <c r="A1022" s="0" t="n">
        <v>999</v>
      </c>
      <c r="B1022" s="0" t="n">
        <f aca="false">RANDBETWEEN(1,$B$5)</f>
        <v>2</v>
      </c>
      <c r="C1022" s="0" t="n">
        <f aca="false">RANDBETWEEN(1,$B$5)</f>
        <v>2</v>
      </c>
      <c r="D1022" s="0" t="n">
        <f aca="false">RANDBETWEEN(1,$B$5)</f>
        <v>6</v>
      </c>
      <c r="E1022" s="0" t="n">
        <f aca="false">RANDBETWEEN(1,$B$5)</f>
        <v>3</v>
      </c>
      <c r="F1022" s="0" t="n">
        <f aca="false">RANDBETWEEN(1,$B$5)</f>
        <v>4</v>
      </c>
      <c r="G1022" s="0" t="n">
        <f aca="false">RANDBETWEEN(1,$B$5)</f>
        <v>4</v>
      </c>
      <c r="H1022" s="0" t="n">
        <f aca="true">NORMINV(RAND(),$B$8,$B$13)</f>
        <v>53.5176268340531</v>
      </c>
      <c r="I1022" s="0" t="n">
        <f aca="true">NORMINV(RAND(),$C$8,$C$13)</f>
        <v>56.8499880118151</v>
      </c>
      <c r="J1022" s="0" t="n">
        <f aca="true">NORMINV(RAND(),$D$8,$D$13)</f>
        <v>15.3538987108713</v>
      </c>
      <c r="K1022" s="0" t="n">
        <f aca="true">NORMINV(RAND(),$E$8,$E$13)</f>
        <v>3.18978280183728</v>
      </c>
      <c r="L1022" s="0" t="n">
        <f aca="true">NORMINV(RAND(),$B$9,$B$14)</f>
        <v>42.8293082636398</v>
      </c>
      <c r="M1022" s="0" t="n">
        <f aca="true">NORMINV(RAND(),$C$9,$C$14)</f>
        <v>61.7008601586377</v>
      </c>
      <c r="N1022" s="0" t="n">
        <f aca="true">NORMINV(RAND(),$D$9,$D$14)</f>
        <v>44.7240120010926</v>
      </c>
      <c r="O1022" s="0" t="n">
        <f aca="true">NORMINV(RAND(),$E$9,$E$14)</f>
        <v>26.2900501229903</v>
      </c>
      <c r="P1022" s="0" t="n">
        <f aca="true">NORMINV(RAND(),$B$10,$B$15)</f>
        <v>24.4034848015258</v>
      </c>
      <c r="Q1022" s="0" t="n">
        <f aca="true">NORMINV(RAND(),$C$10,$C$15)</f>
        <v>28.6479339006539</v>
      </c>
      <c r="R1022" s="0" t="n">
        <f aca="true">NORMINV(RAND(),$D$10,$D$15)</f>
        <v>10.5574836076236</v>
      </c>
      <c r="S1022" s="0" t="n">
        <f aca="true">NORMINV(RAND(),$E$10,$E$15)</f>
        <v>4.05094318187162</v>
      </c>
      <c r="T1022" s="0" t="n">
        <f aca="false">MEDIAN(INDEX(Avaliadores!$B$17:$B$22,$B1022),INDEX(Avaliadores!$B$17:$B$22,$C1022),INDEX(Avaliadores!$B$17:$B$22,$D1022),INDEX(Avaliadores!$B$17:$B$22,$E1022),INDEX(Avaliadores!$B$17:$B$22,$F1022),INDEX(Avaliadores!$B$17:$B$22,$G1022))</f>
        <v>3.04166666666667</v>
      </c>
      <c r="U1022" s="0" t="n">
        <f aca="false">MEDIAN(INDEX(Avaliadores!$C$17:$C$22,$B1022),INDEX(Avaliadores!$C$17:$C$22,$C1022),INDEX(Avaliadores!$C$17:$C$22,$D1022),INDEX(Avaliadores!$C$17:$C$22,$E1022),INDEX(Avaliadores!$C$17:$C$22,$F1022),INDEX(Avaliadores!$C$17:$C$22,$G1022))</f>
        <v>5.29166666666667</v>
      </c>
      <c r="V1022" s="0" t="n">
        <f aca="false">MEDIAN(INDEX(Avaliadores!$D$17:$D$22,$B1022),INDEX(Avaliadores!$D$17:$D$22,$C1022),INDEX(Avaliadores!$D$17:$D$22,$D1022),INDEX(Avaliadores!$D$17:$D$22,$E1022),INDEX(Avaliadores!$D$17:$D$22,$F1022),INDEX(Avaliadores!$D$17:$D$22,$G1022))</f>
        <v>5.66666666666667</v>
      </c>
      <c r="W1022" s="0" t="n">
        <f aca="false">MEDIAN(INDEX(Avaliadores!$E$17:$E$22,$B1022),INDEX(Avaliadores!$E$17:$E$22,$C1022),INDEX(Avaliadores!$E$17:$E$22,$D1022),INDEX(Avaliadores!$E$17:$E$22,$E1022),INDEX(Avaliadores!$E$17:$E$22,$F1022),INDEX(Avaliadores!$E$17:$E$22,$G1022))</f>
        <v>6.04166666666667</v>
      </c>
      <c r="X1022" s="0" t="n">
        <f aca="false">MEDIAN(INDEX(Avaliadores!$F$17:$F$22,$B1022),INDEX(Avaliadores!$F$17:$F$22,$C1022),INDEX(Avaliadores!$F$17:$F$22,$D1022),INDEX(Avaliadores!$F$17:$F$22,$E1022),INDEX(Avaliadores!$F$17:$F$22,$F1022),INDEX(Avaliadores!$F$17:$F$22,$G1022))</f>
        <v>2.91666666666667</v>
      </c>
      <c r="Y1022" s="0" t="n">
        <f aca="false">MEDIAN(INDEX(Avaliadores!$G$17:$G$22,$B1022),INDEX(Avaliadores!$G$17:$G$22,$C1022),INDEX(Avaliadores!$G$17:$G$22,$D1022),INDEX(Avaliadores!$G$17:$G$22,$E1022),INDEX(Avaliadores!$G$17:$G$22,$F1022),INDEX(Avaliadores!$G$17:$G$22,$G1022))</f>
        <v>5.41666666666667</v>
      </c>
      <c r="Z1022" s="0" t="n">
        <f aca="false">MEDIAN(INDEX(Avaliadores!$H$17:$H$22,$B1022),INDEX(Avaliadores!$H$17:$H$22,$C1022),INDEX(Avaliadores!$H$17:$H$22,$D1022),INDEX(Avaliadores!$H$17:$H$22,$E1022),INDEX(Avaliadores!$H$17:$H$22,$F1022),INDEX(Avaliadores!$H$17:$H$22,$G1022))</f>
        <v>3.91666666666667</v>
      </c>
      <c r="AA1022" s="0" t="n">
        <f aca="false">MEDIAN(INDEX(Avaliadores!$I$17:$I$22,$B1022),INDEX(Avaliadores!$I$17:$I$22,$C1022),INDEX(Avaliadores!$I$17:$I$22,$D1022),INDEX(Avaliadores!$I$17:$I$22,$E1022),INDEX(Avaliadores!$I$17:$I$22,$F1022),INDEX(Avaliadores!$I$17:$I$22,$G1022))</f>
        <v>6.04166666666667</v>
      </c>
      <c r="AB1022" s="0" t="n">
        <f aca="false">IF(MAX(H1022:K1022)=MIN(H1022:K1022),0,IF($B$17="custo",(MAX(H1022:K1022)-H1022)/(MAX(H1022:K1022)-MIN(H1022:K1022)),(H1022-MIN(H1022:K1022))/(MAX(H1022:K1022)-MIN(H1022:K1022))))</f>
        <v>0.0621011635106897</v>
      </c>
      <c r="AC1022" s="0" t="n">
        <f aca="false">IF(MAX(H1022:K1022)=MIN(H1022:K1022),0,IF($B$17="custo",(MAX(H1022:K1022)-I1022)/(MAX(H1022:K1022)-MIN(H1022:K1022)),(I1022-MIN(H1022:K1022))/(MAX(H1022:K1022)-MIN(H1022:K1022))))</f>
        <v>0</v>
      </c>
      <c r="AD1022" s="0" t="n">
        <f aca="false">IF(MAX(H1022:K1022)=MIN(H1022:K1022),0,IF($B$17="custo",(MAX(H1022:K1022)-J1022)/(MAX(H1022:K1022)-MIN(H1022:K1022)),(J1022-MIN(H1022:K1022))/(MAX(H1022:K1022)-MIN(H1022:K1022))))</f>
        <v>0.77331216193761</v>
      </c>
      <c r="AE1022" s="0" t="n">
        <f aca="false">IF(MAX(H1022:K1022)=MIN(H1022:K1022),0,IF($B$17="custo",(MAX(H1022:K1022)-K1022)/(MAX(H1022:K1022)-MIN(H1022:K1022)),(K1022-MIN(H1022:K1022))/(MAX(H1022:K1022)-MIN(H1022:K1022))))</f>
        <v>1</v>
      </c>
      <c r="AF1022" s="0" t="n">
        <f aca="false">IF(MAX(L1022:O1022)=MIN(L1022:O1022),0,IF($C$17="custo",(MAX(L1022:O1022)-L1022)/(MAX(L1022:O1022)-MIN(L1022:O1022)),(L1022-MIN(L1022:O1022))/(MAX(L1022:O1022)-MIN(L1022:O1022))))</f>
        <v>0.467068054190224</v>
      </c>
      <c r="AG1022" s="0" t="n">
        <f aca="false">IF(MAX(L1022:O1022)=MIN(L1022:O1022),0,IF($C$17="custo",(MAX(L1022:O1022)-M1022)/(MAX(L1022:O1022)-MIN(L1022:O1022)),(M1022-MIN(L1022:O1022))/(MAX(L1022:O1022)-MIN(L1022:O1022))))</f>
        <v>1</v>
      </c>
      <c r="AH1022" s="0" t="n">
        <f aca="false">IF(MAX(L1022:O1022)=MIN(L1022:O1022),0,IF($C$17="custo",(MAX(L1022:O1022)-N1022)/(MAX(L1022:O1022)-MIN(L1022:O1022)),(N1022-MIN(L1022:O1022))/(MAX(L1022:O1022)-MIN(L1022:O1022))))</f>
        <v>0.520574419493515</v>
      </c>
      <c r="AI1022" s="0" t="n">
        <f aca="false">IF(MAX(L1022:O1022)=MIN(L1022:O1022),0,IF($C$17="custo",(MAX(L1022:O1022)-O1022)/(MAX(L1022:O1022)-MIN(L1022:O1022)),(O1022-MIN(L1022:O1022))/(MAX(L1022:O1022)-MIN(L1022:O1022))))</f>
        <v>0</v>
      </c>
      <c r="AJ1022" s="0" t="n">
        <f aca="false">IF(MAX(P1022:S1022)=MIN(P1022:S1022),0,IF($D$17="custo",(MAX(P1022:S1022)-P1022)/(MAX(P1022:S1022)-MIN(P1022:S1022)),(P1022-MIN(P1022:S1022))/(MAX(P1022:S1022)-MIN(P1022:S1022))))</f>
        <v>0.172559690234263</v>
      </c>
      <c r="AK1022" s="0" t="n">
        <f aca="false">IF(MAX(P1022:S1022)=MIN(P1022:S1022),0,IF($D$17="custo",(MAX(P1022:S1022)-Q1022)/(MAX(P1022:S1022)-MIN(P1022:S1022)),(Q1022-MIN(P1022:S1022))/(MAX(P1022:S1022)-MIN(P1022:S1022))))</f>
        <v>0</v>
      </c>
      <c r="AL1022" s="0" t="n">
        <f aca="false">IF(MAX(P1022:S1022)=MIN(P1022:S1022),0,IF($D$17="custo",(MAX(P1022:S1022)-R1022)/(MAX(P1022:S1022)-MIN(P1022:S1022)),(R1022-MIN(P1022:S1022))/(MAX(P1022:S1022)-MIN(P1022:S1022))))</f>
        <v>0.735474127703616</v>
      </c>
      <c r="AM1022" s="0" t="n">
        <f aca="false">IF(MAX(P1022:S1022)=MIN(P1022:S1022),0,IF($D$17="custo",(MAX(P1022:S1022)-S1022)/(MAX(P1022:S1022)-MIN(P1022:S1022)),(S1022-MIN(P1022:S1022))/(MAX(P1022:S1022)-MIN(P1022:S1022))))</f>
        <v>1</v>
      </c>
      <c r="AN1022" s="0" t="n">
        <f aca="false">IF(MAX(T1022:W1022)=MIN(T1022:W1022),0,IF($E$17="custo",(MAX(T1022:W1022)-T1022)/(MAX(T1022:W1022)-MIN(T1022:W1022)),(T1022-MIN(T1022:W1022))/(MAX(T1022:W1022)-MIN(T1022:W1022))))</f>
        <v>0</v>
      </c>
      <c r="AO1022" s="0" t="n">
        <f aca="false">IF(MAX(T1022:W1022)=MIN(T1022:W1022),0,IF($E$17="custo",(MAX(T1022:W1022)-U1022)/(MAX(T1022:W1022)-MIN(T1022:W1022)),(U1022-MIN(T1022:W1022))/(MAX(T1022:W1022)-MIN(T1022:W1022))))</f>
        <v>0.75</v>
      </c>
      <c r="AP1022" s="0" t="n">
        <f aca="false">IF(MAX(T1022:W1022)=MIN(T1022:W1022),0,IF($E$17="custo",(MAX(T1022:W1022)-V1022)/(MAX(T1022:W1022)-MIN(T1022:W1022)),(V1022-MIN(T1022:W1022))/(MAX(T1022:W1022)-MIN(T1022:W1022))))</f>
        <v>0.875</v>
      </c>
      <c r="AQ1022" s="0" t="n">
        <f aca="false">IF(MAX(T1022:W1022)=MIN(T1022:W1022),0,IF($E$17="custo",(MAX(T1022:W1022)-W1022)/(MAX(T1022:W1022)-MIN(T1022:W1022)),(W1022-MIN(T1022:W1022))/(MAX(T1022:W1022)-MIN(T1022:W1022))))</f>
        <v>1</v>
      </c>
      <c r="AR1022" s="0" t="n">
        <f aca="false">IF(MAX(X1022:AA1022)=MIN(X1022:AA1022),0,IF($F$17="custo",(MAX(X1022:AA1022)-X1022)/(MAX(X1022:AA1022)-MIN(X1022:AA1022)),(X1022-MIN(X1022:AA1022))/(MAX(X1022:AA1022)-MIN(X1022:AA1022))))</f>
        <v>0</v>
      </c>
      <c r="AS1022" s="0" t="n">
        <f aca="false">IF(MAX(X1022:AA1022)=MIN(X1022:AA1022),0,IF($F$17="custo",(MAX(X1022:AA1022)-Y1022)/(MAX(X1022:AA1022)-MIN(X1022:AA1022)),(Y1022-MIN(X1022:AA1022))/(MAX(X1022:AA1022)-MIN(X1022:AA1022))))</f>
        <v>0.8</v>
      </c>
      <c r="AT1022" s="0" t="n">
        <f aca="false">IF(MAX(X1022:AA1022)=MIN(X1022:AA1022),0,IF($F$17="custo",(MAX(X1022:AA1022)-Z1022)/(MAX(X1022:AA1022)-MIN(X1022:AA1022)),(Z1022-MIN(X1022:AA1022))/(MAX(X1022:AA1022)-MIN(X1022:AA1022))))</f>
        <v>0.32</v>
      </c>
      <c r="AU1022" s="0" t="n">
        <f aca="false">IF(MAX(X1022:AA1022)=MIN(X1022:AA1022),0,IF($F$17="custo",(MAX(X1022:AA1022)-AA1022)/(MAX(X1022:AA1022)-MIN(X1022:AA1022)),(AA1022-MIN(X1022:AA1022))/(MAX(X1022:AA1022)-MIN(X1022:AA1022))))</f>
        <v>1</v>
      </c>
      <c r="AV1022" s="0" t="n">
        <f aca="false">STDEVP(AB1022:AE1022)</f>
        <v>0.435798903022284</v>
      </c>
      <c r="AW1022" s="0" t="n">
        <f aca="false">STDEVP(AF1022:AI1022)</f>
        <v>0.354072606494116</v>
      </c>
      <c r="AX1022" s="0" t="n">
        <f aca="false">STDEVP(AJ1022:AM1022)</f>
        <v>0.406371374673614</v>
      </c>
      <c r="AY1022" s="0" t="n">
        <f aca="false">STDEVP(AN1022:AQ1022)</f>
        <v>0.389059362437148</v>
      </c>
      <c r="AZ1022" s="0" t="n">
        <f aca="false">STDEVP(AR1022:AU1022)</f>
        <v>0.393319208785943</v>
      </c>
      <c r="BA1022" s="0" t="n">
        <f aca="false">AV1022*((1-IFERROR(CORREL(AB1022:AE1022,AF1022:AI1022),0))+(1-IFERROR(CORREL(AB1022:AE1022,AJ1022:AM1022),0))+(1-IFERROR(CORREL(AB1022:AE1022,AN1022:AQ1022),0))+(1-IFERROR(CORREL(AB1022:AE1022,AR1022:AU1022),0)))</f>
        <v>1.17136539014268</v>
      </c>
      <c r="BB1022" s="0" t="n">
        <f aca="false">AW1022*((1-IFERROR(CORREL(AF1022:AI1022,AB1022:AE1022),0))+(1-IFERROR(CORREL(AF1022:AI1022,AJ1022:AM1022),0))+(1-IFERROR(CORREL(AF1022:AI1022,AN1022:AQ1022),0))+(1-IFERROR(CORREL(AF1022:AI1022,AR1022:AU1022),0)))</f>
        <v>2.10883073393812</v>
      </c>
      <c r="BC1022" s="0" t="n">
        <f aca="false">AX1022*((1-IFERROR(CORREL(AJ1022:AM1022,AB1022:AE1022),0))+(1-IFERROR(CORREL(AJ1022:AM1022,AF1022:AI1022),0))+(1-IFERROR(CORREL(AJ1022:AM1022,AN1022:AQ1022),0))+(1-IFERROR(CORREL(AJ1022:AM1022,AR1022:AU1022),0)))</f>
        <v>1.16991684707609</v>
      </c>
      <c r="BD1022" s="0" t="n">
        <f aca="false">AY1022*((1-IFERROR(CORREL(AN1022:AQ1022,AB1022:AE1022),0))+(1-IFERROR(CORREL(AN1022:AQ1022,AF1022:AI1022),0))+(1-IFERROR(CORREL(AN1022:AQ1022,AJ1022:AM1022),0))+(1-IFERROR(CORREL(AN1022:AQ1022,AR1022:AU1022),0)))</f>
        <v>0.803758874608293</v>
      </c>
      <c r="BE1022" s="0" t="n">
        <f aca="false">AZ1022*((1-IFERROR(CORREL(AR1022:AU1022,AB1022:AE1022),0))+(1-IFERROR(CORREL(AR1022:AU1022,AF1022:AI1022),0))+(1-IFERROR(CORREL(AR1022:AU1022,AJ1022:AM1022),0))+(1-IFERROR(CORREL(AR1022:AU1022,AN1022:AQ1022),0)))</f>
        <v>1.02511045893454</v>
      </c>
      <c r="BF1022" s="0" t="n">
        <f aca="false">IF(SUM(BA1022:BE1022)&gt;0,BA1022/SUM(BA1022:BE1022),1/5)</f>
        <v>0.18655338290505</v>
      </c>
      <c r="BG1022" s="0" t="n">
        <f aca="false">IF(SUM(BA1022:BE1022)&gt;0,BB1022/SUM(BA1022:BE1022),1/5)</f>
        <v>0.335855498805865</v>
      </c>
      <c r="BH1022" s="0" t="n">
        <f aca="false">IF(SUM(BA1022:BE1022)&gt;0,BC1022/SUM(BA1022:BE1022),1/5)</f>
        <v>0.186322685795821</v>
      </c>
      <c r="BI1022" s="0" t="n">
        <f aca="false">IF(SUM(BA1022:BE1022)&gt;0,BD1022/SUM(BA1022:BE1022),1/5)</f>
        <v>0.128007826046379</v>
      </c>
      <c r="BJ1022" s="0" t="n">
        <f aca="false">IF(SUM(BA1022:BE1022)&gt;0,BE1022/SUM(BA1022:BE1022),1/5)</f>
        <v>0.163260606446885</v>
      </c>
      <c r="BK1022" s="0" t="n">
        <f aca="false">BF1022*AB1022+BG1022*AF1022+BH1022*AJ1022+BI1022*AN1022+BJ1022*AR1022</f>
        <v>0.200604341396144</v>
      </c>
      <c r="BL1022" s="0" t="n">
        <f aca="false">BF1022*AC1022+BG1022*AG1022+BH1022*AK1022+BI1022*AO1022+BJ1022*AS1022</f>
        <v>0.562469853498157</v>
      </c>
      <c r="BM1022" s="0" t="n">
        <f aca="false">BF1022*AD1022+BG1022*AH1022+BH1022*AL1022+BI1022*AP1022+BJ1022*AT1022</f>
        <v>0.620387537836308</v>
      </c>
      <c r="BN1022" s="0" t="n">
        <f aca="false">BF1022*AE1022+BG1022*AI1022+BH1022*AM1022+BI1022*AQ1022+BJ1022*AU1022</f>
        <v>0.664144501194135</v>
      </c>
      <c r="BO1022" s="0" t="n">
        <f aca="false">RANK(BK1022,$BK1022:$BN1022)</f>
        <v>4</v>
      </c>
      <c r="BP1022" s="0" t="n">
        <f aca="false">RANK(BL1022,$BK1022:$BN1022)</f>
        <v>3</v>
      </c>
      <c r="BQ1022" s="0" t="n">
        <f aca="false">RANK(BM1022,$BK1022:$BN1022)</f>
        <v>2</v>
      </c>
      <c r="BR1022" s="0" t="n">
        <f aca="false">RANK(BN1022,$BK1022:$BN1022)</f>
        <v>1</v>
      </c>
    </row>
    <row r="1023" customFormat="false" ht="15" hidden="false" customHeight="false" outlineLevel="0" collapsed="false">
      <c r="A1023" s="0" t="n">
        <v>1000</v>
      </c>
      <c r="B1023" s="0" t="n">
        <f aca="false">RANDBETWEEN(1,$B$5)</f>
        <v>4</v>
      </c>
      <c r="C1023" s="0" t="n">
        <f aca="false">RANDBETWEEN(1,$B$5)</f>
        <v>5</v>
      </c>
      <c r="D1023" s="0" t="n">
        <f aca="false">RANDBETWEEN(1,$B$5)</f>
        <v>4</v>
      </c>
      <c r="E1023" s="0" t="n">
        <f aca="false">RANDBETWEEN(1,$B$5)</f>
        <v>4</v>
      </c>
      <c r="F1023" s="0" t="n">
        <f aca="false">RANDBETWEEN(1,$B$5)</f>
        <v>1</v>
      </c>
      <c r="G1023" s="0" t="n">
        <f aca="false">RANDBETWEEN(1,$B$5)</f>
        <v>4</v>
      </c>
      <c r="H1023" s="0" t="n">
        <f aca="true">NORMINV(RAND(),$B$8,$B$13)</f>
        <v>47.822387130015</v>
      </c>
      <c r="I1023" s="0" t="n">
        <f aca="true">NORMINV(RAND(),$C$8,$C$13)</f>
        <v>62.0953024846712</v>
      </c>
      <c r="J1023" s="0" t="n">
        <f aca="true">NORMINV(RAND(),$D$8,$D$13)</f>
        <v>15.7404912812126</v>
      </c>
      <c r="K1023" s="0" t="n">
        <f aca="true">NORMINV(RAND(),$E$8,$E$13)</f>
        <v>3.12773380724951</v>
      </c>
      <c r="L1023" s="0" t="n">
        <f aca="true">NORMINV(RAND(),$B$9,$B$14)</f>
        <v>47.3825696295722</v>
      </c>
      <c r="M1023" s="0" t="n">
        <f aca="true">NORMINV(RAND(),$C$9,$C$14)</f>
        <v>56.4054795149275</v>
      </c>
      <c r="N1023" s="0" t="n">
        <f aca="true">NORMINV(RAND(),$D$9,$D$14)</f>
        <v>40.5843504989142</v>
      </c>
      <c r="O1023" s="0" t="n">
        <f aca="true">NORMINV(RAND(),$E$9,$E$14)</f>
        <v>23.7808072976113</v>
      </c>
      <c r="P1023" s="0" t="n">
        <f aca="true">NORMINV(RAND(),$B$10,$B$15)</f>
        <v>23.6822398262468</v>
      </c>
      <c r="Q1023" s="0" t="n">
        <f aca="true">NORMINV(RAND(),$C$10,$C$15)</f>
        <v>28.7956859510421</v>
      </c>
      <c r="R1023" s="0" t="n">
        <f aca="true">NORMINV(RAND(),$D$10,$D$15)</f>
        <v>10.0397416198011</v>
      </c>
      <c r="S1023" s="0" t="n">
        <f aca="true">NORMINV(RAND(),$E$10,$E$15)</f>
        <v>3.92004596620784</v>
      </c>
      <c r="T1023" s="0" t="n">
        <f aca="false">MEDIAN(INDEX(Avaliadores!$B$17:$B$22,$B1023),INDEX(Avaliadores!$B$17:$B$22,$C1023),INDEX(Avaliadores!$B$17:$B$22,$D1023),INDEX(Avaliadores!$B$17:$B$22,$E1023),INDEX(Avaliadores!$B$17:$B$22,$F1023),INDEX(Avaliadores!$B$17:$B$22,$G1023))</f>
        <v>3.54166666666667</v>
      </c>
      <c r="U1023" s="0" t="n">
        <f aca="false">MEDIAN(INDEX(Avaliadores!$C$17:$C$22,$B1023),INDEX(Avaliadores!$C$17:$C$22,$C1023),INDEX(Avaliadores!$C$17:$C$22,$D1023),INDEX(Avaliadores!$C$17:$C$22,$E1023),INDEX(Avaliadores!$C$17:$C$22,$F1023),INDEX(Avaliadores!$C$17:$C$22,$G1023))</f>
        <v>5.54166666666667</v>
      </c>
      <c r="V1023" s="0" t="n">
        <f aca="false">MEDIAN(INDEX(Avaliadores!$D$17:$D$22,$B1023),INDEX(Avaliadores!$D$17:$D$22,$C1023),INDEX(Avaliadores!$D$17:$D$22,$D1023),INDEX(Avaliadores!$D$17:$D$22,$E1023),INDEX(Avaliadores!$D$17:$D$22,$F1023),INDEX(Avaliadores!$D$17:$D$22,$G1023))</f>
        <v>5.54166666666667</v>
      </c>
      <c r="W1023" s="0" t="n">
        <f aca="false">MEDIAN(INDEX(Avaliadores!$E$17:$E$22,$B1023),INDEX(Avaliadores!$E$17:$E$22,$C1023),INDEX(Avaliadores!$E$17:$E$22,$D1023),INDEX(Avaliadores!$E$17:$E$22,$E1023),INDEX(Avaliadores!$E$17:$E$22,$F1023),INDEX(Avaliadores!$E$17:$E$22,$G1023))</f>
        <v>6.54166666666667</v>
      </c>
      <c r="X1023" s="0" t="n">
        <f aca="false">MEDIAN(INDEX(Avaliadores!$F$17:$F$22,$B1023),INDEX(Avaliadores!$F$17:$F$22,$C1023),INDEX(Avaliadores!$F$17:$F$22,$D1023),INDEX(Avaliadores!$F$17:$F$22,$E1023),INDEX(Avaliadores!$F$17:$F$22,$F1023),INDEX(Avaliadores!$F$17:$F$22,$G1023))</f>
        <v>3.54166666666667</v>
      </c>
      <c r="Y1023" s="0" t="n">
        <f aca="false">MEDIAN(INDEX(Avaliadores!$G$17:$G$22,$B1023),INDEX(Avaliadores!$G$17:$G$22,$C1023),INDEX(Avaliadores!$G$17:$G$22,$D1023),INDEX(Avaliadores!$G$17:$G$22,$E1023),INDEX(Avaliadores!$G$17:$G$22,$F1023),INDEX(Avaliadores!$G$17:$G$22,$G1023))</f>
        <v>4.54166666666667</v>
      </c>
      <c r="Z1023" s="0" t="n">
        <f aca="false">MEDIAN(INDEX(Avaliadores!$H$17:$H$22,$B1023),INDEX(Avaliadores!$H$17:$H$22,$C1023),INDEX(Avaliadores!$H$17:$H$22,$D1023),INDEX(Avaliadores!$H$17:$H$22,$E1023),INDEX(Avaliadores!$H$17:$H$22,$F1023),INDEX(Avaliadores!$H$17:$H$22,$G1023))</f>
        <v>3.54166666666667</v>
      </c>
      <c r="AA1023" s="0" t="n">
        <f aca="false">MEDIAN(INDEX(Avaliadores!$I$17:$I$22,$B1023),INDEX(Avaliadores!$I$17:$I$22,$C1023),INDEX(Avaliadores!$I$17:$I$22,$D1023),INDEX(Avaliadores!$I$17:$I$22,$E1023),INDEX(Avaliadores!$I$17:$I$22,$F1023),INDEX(Avaliadores!$I$17:$I$22,$G1023))</f>
        <v>5.54166666666667</v>
      </c>
      <c r="AB1023" s="0" t="n">
        <f aca="false">IF(MAX(H1023:K1023)=MIN(H1023:K1023),0,IF($B$17="custo",(MAX(H1023:K1023)-H1023)/(MAX(H1023:K1023)-MIN(H1023:K1023)),(H1023-MIN(H1023:K1023))/(MAX(H1023:K1023)-MIN(H1023:K1023))))</f>
        <v>0.242046868724319</v>
      </c>
      <c r="AC1023" s="0" t="n">
        <f aca="false">IF(MAX(H1023:K1023)=MIN(H1023:K1023),0,IF($B$17="custo",(MAX(H1023:K1023)-I1023)/(MAX(H1023:K1023)-MIN(H1023:K1023)),(I1023-MIN(H1023:K1023))/(MAX(H1023:K1023)-MIN(H1023:K1023))))</f>
        <v>0</v>
      </c>
      <c r="AD1023" s="0" t="n">
        <f aca="false">IF(MAX(H1023:K1023)=MIN(H1023:K1023),0,IF($B$17="custo",(MAX(H1023:K1023)-J1023)/(MAX(H1023:K1023)-MIN(H1023:K1023)),(J1023-MIN(H1023:K1023))/(MAX(H1023:K1023)-MIN(H1023:K1023))))</f>
        <v>0.786106876087084</v>
      </c>
      <c r="AE1023" s="0" t="n">
        <f aca="false">IF(MAX(H1023:K1023)=MIN(H1023:K1023),0,IF($B$17="custo",(MAX(H1023:K1023)-K1023)/(MAX(H1023:K1023)-MIN(H1023:K1023)),(K1023-MIN(H1023:K1023))/(MAX(H1023:K1023)-MIN(H1023:K1023))))</f>
        <v>1</v>
      </c>
      <c r="AF1023" s="0" t="n">
        <f aca="false">IF(MAX(L1023:O1023)=MIN(L1023:O1023),0,IF($C$17="custo",(MAX(L1023:O1023)-L1023)/(MAX(L1023:O1023)-MIN(L1023:O1023)),(L1023-MIN(L1023:O1023))/(MAX(L1023:O1023)-MIN(L1023:O1023))))</f>
        <v>0.723432933662817</v>
      </c>
      <c r="AG1023" s="0" t="n">
        <f aca="false">IF(MAX(L1023:O1023)=MIN(L1023:O1023),0,IF($C$17="custo",(MAX(L1023:O1023)-M1023)/(MAX(L1023:O1023)-MIN(L1023:O1023)),(M1023-MIN(L1023:O1023))/(MAX(L1023:O1023)-MIN(L1023:O1023))))</f>
        <v>1</v>
      </c>
      <c r="AH1023" s="0" t="n">
        <f aca="false">IF(MAX(L1023:O1023)=MIN(L1023:O1023),0,IF($C$17="custo",(MAX(L1023:O1023)-N1023)/(MAX(L1023:O1023)-MIN(L1023:O1023)),(N1023-MIN(L1023:O1023))/(MAX(L1023:O1023)-MIN(L1023:O1023))))</f>
        <v>0.515056307366794</v>
      </c>
      <c r="AI1023" s="0" t="n">
        <f aca="false">IF(MAX(L1023:O1023)=MIN(L1023:O1023),0,IF($C$17="custo",(MAX(L1023:O1023)-O1023)/(MAX(L1023:O1023)-MIN(L1023:O1023)),(O1023-MIN(L1023:O1023))/(MAX(L1023:O1023)-MIN(L1023:O1023))))</f>
        <v>0</v>
      </c>
      <c r="AJ1023" s="0" t="n">
        <f aca="false">IF(MAX(P1023:S1023)=MIN(P1023:S1023),0,IF($D$17="custo",(MAX(P1023:S1023)-P1023)/(MAX(P1023:S1023)-MIN(P1023:S1023)),(P1023-MIN(P1023:S1023))/(MAX(P1023:S1023)-MIN(P1023:S1023))))</f>
        <v>0.205560384694135</v>
      </c>
      <c r="AK1023" s="0" t="n">
        <f aca="false">IF(MAX(P1023:S1023)=MIN(P1023:S1023),0,IF($D$17="custo",(MAX(P1023:S1023)-Q1023)/(MAX(P1023:S1023)-MIN(P1023:S1023)),(Q1023-MIN(P1023:S1023))/(MAX(P1023:S1023)-MIN(P1023:S1023))))</f>
        <v>0</v>
      </c>
      <c r="AL1023" s="0" t="n">
        <f aca="false">IF(MAX(P1023:S1023)=MIN(P1023:S1023),0,IF($D$17="custo",(MAX(P1023:S1023)-R1023)/(MAX(P1023:S1023)-MIN(P1023:S1023)),(R1023-MIN(P1023:S1023))/(MAX(P1023:S1023)-MIN(P1023:S1023))))</f>
        <v>0.753988413672002</v>
      </c>
      <c r="AM1023" s="0" t="n">
        <f aca="false">IF(MAX(P1023:S1023)=MIN(P1023:S1023),0,IF($D$17="custo",(MAX(P1023:S1023)-S1023)/(MAX(P1023:S1023)-MIN(P1023:S1023)),(S1023-MIN(P1023:S1023))/(MAX(P1023:S1023)-MIN(P1023:S1023))))</f>
        <v>1</v>
      </c>
      <c r="AN1023" s="0" t="n">
        <f aca="false">IF(MAX(T1023:W1023)=MIN(T1023:W1023),0,IF($E$17="custo",(MAX(T1023:W1023)-T1023)/(MAX(T1023:W1023)-MIN(T1023:W1023)),(T1023-MIN(T1023:W1023))/(MAX(T1023:W1023)-MIN(T1023:W1023))))</f>
        <v>0</v>
      </c>
      <c r="AO1023" s="0" t="n">
        <f aca="false">IF(MAX(T1023:W1023)=MIN(T1023:W1023),0,IF($E$17="custo",(MAX(T1023:W1023)-U1023)/(MAX(T1023:W1023)-MIN(T1023:W1023)),(U1023-MIN(T1023:W1023))/(MAX(T1023:W1023)-MIN(T1023:W1023))))</f>
        <v>0.666666666666667</v>
      </c>
      <c r="AP1023" s="0" t="n">
        <f aca="false">IF(MAX(T1023:W1023)=MIN(T1023:W1023),0,IF($E$17="custo",(MAX(T1023:W1023)-V1023)/(MAX(T1023:W1023)-MIN(T1023:W1023)),(V1023-MIN(T1023:W1023))/(MAX(T1023:W1023)-MIN(T1023:W1023))))</f>
        <v>0.666666666666667</v>
      </c>
      <c r="AQ1023" s="0" t="n">
        <f aca="false">IF(MAX(T1023:W1023)=MIN(T1023:W1023),0,IF($E$17="custo",(MAX(T1023:W1023)-W1023)/(MAX(T1023:W1023)-MIN(T1023:W1023)),(W1023-MIN(T1023:W1023))/(MAX(T1023:W1023)-MIN(T1023:W1023))))</f>
        <v>1</v>
      </c>
      <c r="AR1023" s="0" t="n">
        <f aca="false">IF(MAX(X1023:AA1023)=MIN(X1023:AA1023),0,IF($F$17="custo",(MAX(X1023:AA1023)-X1023)/(MAX(X1023:AA1023)-MIN(X1023:AA1023)),(X1023-MIN(X1023:AA1023))/(MAX(X1023:AA1023)-MIN(X1023:AA1023))))</f>
        <v>0</v>
      </c>
      <c r="AS1023" s="0" t="n">
        <f aca="false">IF(MAX(X1023:AA1023)=MIN(X1023:AA1023),0,IF($F$17="custo",(MAX(X1023:AA1023)-Y1023)/(MAX(X1023:AA1023)-MIN(X1023:AA1023)),(Y1023-MIN(X1023:AA1023))/(MAX(X1023:AA1023)-MIN(X1023:AA1023))))</f>
        <v>0.5</v>
      </c>
      <c r="AT1023" s="0" t="n">
        <f aca="false">IF(MAX(X1023:AA1023)=MIN(X1023:AA1023),0,IF($F$17="custo",(MAX(X1023:AA1023)-Z1023)/(MAX(X1023:AA1023)-MIN(X1023:AA1023)),(Z1023-MIN(X1023:AA1023))/(MAX(X1023:AA1023)-MIN(X1023:AA1023))))</f>
        <v>0</v>
      </c>
      <c r="AU1023" s="0" t="n">
        <f aca="false">IF(MAX(X1023:AA1023)=MIN(X1023:AA1023),0,IF($F$17="custo",(MAX(X1023:AA1023)-AA1023)/(MAX(X1023:AA1023)-MIN(X1023:AA1023)),(AA1023-MIN(X1023:AA1023))/(MAX(X1023:AA1023)-MIN(X1023:AA1023))))</f>
        <v>1</v>
      </c>
      <c r="AV1023" s="0" t="n">
        <f aca="false">STDEVP(AB1023:AE1023)</f>
        <v>0.402553972823059</v>
      </c>
      <c r="AW1023" s="0" t="n">
        <f aca="false">STDEVP(AF1023:AI1023)</f>
        <v>0.366036094092842</v>
      </c>
      <c r="AX1023" s="0" t="n">
        <f aca="false">STDEVP(AJ1023:AM1023)</f>
        <v>0.403359556231373</v>
      </c>
      <c r="AY1023" s="0" t="n">
        <f aca="false">STDEVP(AN1023:AQ1023)</f>
        <v>0.363241578628389</v>
      </c>
      <c r="AZ1023" s="0" t="n">
        <f aca="false">STDEVP(AR1023:AU1023)</f>
        <v>0.414578098794425</v>
      </c>
      <c r="BA1023" s="0" t="n">
        <f aca="false">AV1023*((1-IFERROR(CORREL(AB1023:AE1023,AF1023:AI1023),0))+(1-IFERROR(CORREL(AB1023:AE1023,AJ1023:AM1023),0))+(1-IFERROR(CORREL(AB1023:AE1023,AN1023:AQ1023),0))+(1-IFERROR(CORREL(AB1023:AE1023,AR1023:AU1023),0)))</f>
        <v>1.20802508485065</v>
      </c>
      <c r="BB1023" s="0" t="n">
        <f aca="false">AW1023*((1-IFERROR(CORREL(AF1023:AI1023,AB1023:AE1023),0))+(1-IFERROR(CORREL(AF1023:AI1023,AJ1023:AM1023),0))+(1-IFERROR(CORREL(AF1023:AI1023,AN1023:AQ1023),0))+(1-IFERROR(CORREL(AF1023:AI1023,AR1023:AU1023),0)))</f>
        <v>2.56386310484132</v>
      </c>
      <c r="BC1023" s="0" t="n">
        <f aca="false">AX1023*((1-IFERROR(CORREL(AJ1023:AM1023,AB1023:AE1023),0))+(1-IFERROR(CORREL(AJ1023:AM1023,AF1023:AI1023),0))+(1-IFERROR(CORREL(AJ1023:AM1023,AN1023:AQ1023),0))+(1-IFERROR(CORREL(AJ1023:AM1023,AR1023:AU1023),0)))</f>
        <v>1.18522683978842</v>
      </c>
      <c r="BD1023" s="0" t="n">
        <f aca="false">AY1023*((1-IFERROR(CORREL(AN1023:AQ1023,AB1023:AE1023),0))+(1-IFERROR(CORREL(AN1023:AQ1023,AF1023:AI1023),0))+(1-IFERROR(CORREL(AN1023:AQ1023,AJ1023:AM1023),0))+(1-IFERROR(CORREL(AN1023:AQ1023,AR1023:AU1023),0)))</f>
        <v>0.94394202272929</v>
      </c>
      <c r="BE1023" s="0" t="n">
        <f aca="false">AZ1023*((1-IFERROR(CORREL(AR1023:AU1023,AB1023:AE1023),0))+(1-IFERROR(CORREL(AR1023:AU1023,AF1023:AI1023),0))+(1-IFERROR(CORREL(AR1023:AU1023,AJ1023:AM1023),0))+(1-IFERROR(CORREL(AR1023:AU1023,AN1023:AQ1023),0)))</f>
        <v>1.26164395520898</v>
      </c>
      <c r="BF1023" s="0" t="n">
        <f aca="false">IF(SUM(BA1023:BE1023)&gt;0,BA1023/SUM(BA1023:BE1023),1/5)</f>
        <v>0.168654964600569</v>
      </c>
      <c r="BG1023" s="0" t="n">
        <f aca="false">IF(SUM(BA1023:BE1023)&gt;0,BB1023/SUM(BA1023:BE1023),1/5)</f>
        <v>0.357946409069126</v>
      </c>
      <c r="BH1023" s="0" t="n">
        <f aca="false">IF(SUM(BA1023:BE1023)&gt;0,BC1023/SUM(BA1023:BE1023),1/5)</f>
        <v>0.165472052869559</v>
      </c>
      <c r="BI1023" s="0" t="n">
        <f aca="false">IF(SUM(BA1023:BE1023)&gt;0,BD1023/SUM(BA1023:BE1023),1/5)</f>
        <v>0.13178576374354</v>
      </c>
      <c r="BJ1023" s="0" t="n">
        <f aca="false">IF(SUM(BA1023:BE1023)&gt;0,BE1023/SUM(BA1023:BE1023),1/5)</f>
        <v>0.176140809717207</v>
      </c>
      <c r="BK1023" s="0" t="n">
        <f aca="false">BF1023*AB1023+BG1023*AF1023+BH1023*AJ1023+BI1023*AN1023+BJ1023*AR1023</f>
        <v>0.333787125727321</v>
      </c>
      <c r="BL1023" s="0" t="n">
        <f aca="false">BF1023*AC1023+BG1023*AG1023+BH1023*AK1023+BI1023*AO1023+BJ1023*AS1023</f>
        <v>0.533873989756756</v>
      </c>
      <c r="BM1023" s="0" t="n">
        <f aca="false">BF1023*AD1023+BG1023*AH1023+BH1023*AL1023+BI1023*AP1023+BJ1023*AT1023</f>
        <v>0.529564569528273</v>
      </c>
      <c r="BN1023" s="0" t="n">
        <f aca="false">BF1023*AE1023+BG1023*AI1023+BH1023*AM1023+BI1023*AQ1023+BJ1023*AU1023</f>
        <v>0.642053590930874</v>
      </c>
      <c r="BO1023" s="0" t="n">
        <f aca="false">RANK(BK1023,$BK1023:$BN1023)</f>
        <v>4</v>
      </c>
      <c r="BP1023" s="0" t="n">
        <f aca="false">RANK(BL1023,$BK1023:$BN1023)</f>
        <v>2</v>
      </c>
      <c r="BQ1023" s="0" t="n">
        <f aca="false">RANK(BM1023,$BK1023:$BN1023)</f>
        <v>3</v>
      </c>
      <c r="BR1023" s="0" t="n">
        <f aca="false">RANK(BN1023,$BK1023:$BN1023)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Vortex Infra · www.vortexinfra.com&amp;R&amp;8 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2026-10-02T12:00:00Z</dcterms:created>
  <dc:creator>Vortex Infra</dc:creator>
  <dc:description/>
  <dc:language>en-US</dc:language>
  <cp:lastModifiedBy>Vortex Infra</cp:lastModifiedBy>
  <dcterms:modified xsi:type="dcterms:W3CDTF">2026-10-02T20:16:15Z</dcterms:modified>
  <cp:revision>0</cp:revision>
  <dc:subject>Modelo Vortex Infra</dc:subject>
  <dc:title>Memória de cálculo e verificação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